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ity\Dropbox (Dalberg)\COVID Modelling\03. Workspace\Aditya\"/>
    </mc:Choice>
  </mc:AlternateContent>
  <xr:revisionPtr revIDLastSave="0" documentId="13_ncr:1_{D36B589B-7BC3-4AD4-A2C0-CB4D5055D386}" xr6:coauthVersionLast="45" xr6:coauthVersionMax="45" xr10:uidLastSave="{00000000-0000-0000-0000-000000000000}"/>
  <bookViews>
    <workbookView xWindow="-110" yWindow="-110" windowWidth="19420" windowHeight="10560" activeTab="2" xr2:uid="{00000000-000D-0000-FFFF-FFFF00000000}"/>
  </bookViews>
  <sheets>
    <sheet name="I Disease Parameters" sheetId="6" r:id="rId1"/>
    <sheet name="II Backend" sheetId="2" r:id="rId2"/>
    <sheet name="III Regression" sheetId="1" r:id="rId3"/>
    <sheet name="IV Projection" sheetId="8" r:id="rId4"/>
    <sheet name="Sheet5" sheetId="13" r:id="rId5"/>
    <sheet name="Sheet6" sheetId="14" r:id="rId6"/>
  </sheets>
  <definedNames>
    <definedName name="Fit_D_D">OFFSET('II Backend'!$AD$4,1,0,'II Backend'!$C$2-1,1)</definedName>
    <definedName name="Fit_D_D_Actual">OFFSET('II Backend'!$AL$4,1,0,'II Backend'!$C$2-1,1)</definedName>
    <definedName name="Fit_Date">OFFSET('II Backend'!$C$4,1,0,'II Backend'!$C$2-1,1)</definedName>
    <definedName name="Fit_Error_Columns">OFFSET('II Backend'!$AS$4,1,0,'II Backend'!$C$2-1,1)</definedName>
    <definedName name="Fit_Error_Deaths">OFFSET('II Backend'!$AO$4,1,0,'II Backend'!$C$2-1,1)</definedName>
    <definedName name="Fit_Error_LocalTransmission">OFFSET('II Backend'!$AQ$4,1,0,'II Backend'!$C$2-1,1)</definedName>
    <definedName name="Fit_Error_Weights">OFFSET('II Backend'!$AT$4,1,0,'II Backend'!$C$2-1,1)</definedName>
    <definedName name="Fit_N_IC">OFFSET('II Backend'!$AH$4,1,0,'II Backend'!$C$2-1,1)</definedName>
    <definedName name="Fit_N_IC_Actual">OFFSET('II Backend'!$AM$4,1,0,'II Backend'!$C$2-1,1)</definedName>
    <definedName name="Fit_T_IC_Actual">OFFSET('II Backend'!$AN$4,1,0,'II Backend'!$C$2-1,1)</definedName>
    <definedName name="p_0">'II Backend'!$D$4:$D$1828</definedName>
    <definedName name="p_1">'II Backend'!$E$4:$E$1828</definedName>
    <definedName name="p_2">'II Backend'!$M$4:$M$1828</definedName>
    <definedName name="p_3">'II Backend'!$N$4:$N$1828</definedName>
    <definedName name="p_4">'II Backend'!$F$4:$F$1828</definedName>
    <definedName name="p_5">'II Backend'!$G$4:$G$1828</definedName>
    <definedName name="p_6">'II Backend'!$H$4:$H$1828</definedName>
    <definedName name="p_7">'II Backend'!$O$4:$O$1828</definedName>
    <definedName name="p_8">'II Backend'!$P$4:$P$1828</definedName>
    <definedName name="p_9">'II Backend'!$I$4:$I$1828</definedName>
    <definedName name="solver_adj" localSheetId="1" hidden="1">'II Backend'!$J$5:$L$5,'II Backend'!$J$59:$L$59</definedName>
    <definedName name="solver_cvg" localSheetId="1" hidden="1">0.0001</definedName>
    <definedName name="solver_drv" localSheetId="1" hidden="1">2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itr" localSheetId="1" hidden="1">100</definedName>
    <definedName name="solver_lhs1" localSheetId="1" hidden="1">'II Backend'!$J$59</definedName>
    <definedName name="solver_lhs2" localSheetId="1" hidden="1">'II Backend'!$K$5</definedName>
    <definedName name="solver_lhs3" localSheetId="1" hidden="1">'II Backend'!$K$5</definedName>
    <definedName name="solver_lhs4" localSheetId="1" hidden="1">'II Backend'!$K$59</definedName>
    <definedName name="solver_lhs5" localSheetId="1" hidden="1">'II Backend'!$K$59</definedName>
    <definedName name="solver_lhs6" localSheetId="1" hidden="1">'II Backend'!$K$59</definedName>
    <definedName name="solver_lhs7" localSheetId="1" hidden="1">'II Backend'!$L$5</definedName>
    <definedName name="solver_lhs8" localSheetId="1" hidden="1">'II Backend'!$L$5</definedName>
    <definedName name="solver_lhs9" localSheetId="1" hidden="1">'II Backend'!$L$59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um" localSheetId="0" hidden="1">0</definedName>
    <definedName name="solver_num" localSheetId="1" hidden="1">9</definedName>
    <definedName name="solver_num" localSheetId="2" hidden="1">0</definedName>
    <definedName name="solver_nwt" localSheetId="1" hidden="1">1</definedName>
    <definedName name="solver_opt" localSheetId="0" hidden="1">'I Disease Parameters'!$E$8</definedName>
    <definedName name="solver_opt" localSheetId="1" hidden="1">'II Backend'!$AU$2</definedName>
    <definedName name="solver_opt" localSheetId="2" hidden="1">'III Regression'!$F$7</definedName>
    <definedName name="solver_pre" localSheetId="1" hidden="1">0.000001</definedName>
    <definedName name="solver_rbv" localSheetId="1" hidden="1">2</definedName>
    <definedName name="solver_rel1" localSheetId="1" hidden="1">1</definedName>
    <definedName name="solver_rel2" localSheetId="1" hidden="1">1</definedName>
    <definedName name="solver_rel3" localSheetId="1" hidden="1">3</definedName>
    <definedName name="solver_rel4" localSheetId="1" hidden="1">1</definedName>
    <definedName name="solver_rel5" localSheetId="1" hidden="1">1</definedName>
    <definedName name="solver_rel6" localSheetId="1" hidden="1">3</definedName>
    <definedName name="solver_rel7" localSheetId="1" hidden="1">1</definedName>
    <definedName name="solver_rel8" localSheetId="1" hidden="1">3</definedName>
    <definedName name="solver_rel9" localSheetId="1" hidden="1">2</definedName>
    <definedName name="solver_rhs1" localSheetId="1" hidden="1">'II Backend'!$J$58</definedName>
    <definedName name="solver_rhs2" localSheetId="1" hidden="1">'II Backend'!$AV$5</definedName>
    <definedName name="solver_rhs3" localSheetId="1" hidden="1">'II Backend'!$AU$5</definedName>
    <definedName name="solver_rhs4" localSheetId="1" hidden="1">'II Backend'!$AV$59</definedName>
    <definedName name="solver_rhs5" localSheetId="1" hidden="1">'II Backend'!$K$58</definedName>
    <definedName name="solver_rhs6" localSheetId="1" hidden="1">'II Backend'!$AU$59</definedName>
    <definedName name="solver_rhs7" localSheetId="1" hidden="1">90%</definedName>
    <definedName name="solver_rhs8" localSheetId="1" hidden="1">10%</definedName>
    <definedName name="solver_rhs9" localSheetId="1" hidden="1">'II Backend'!$L$5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0" hidden="1">1</definedName>
    <definedName name="solver_typ" localSheetId="1" hidden="1">2</definedName>
    <definedName name="solver_typ" localSheetId="2" hidden="1">1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View_D_C">OFFSET('II Backend'!$AB$4,1,0,'II Backend'!$C$1-1,1)</definedName>
    <definedName name="View_D_D">OFFSET('II Backend'!$AD$4,1,0,'II Backend'!$C$1-1,1)</definedName>
    <definedName name="View_D_E">OFFSET('II Backend'!$Z$4,1,0,'II Backend'!$C$1-1,1)</definedName>
    <definedName name="View_D_I">OFFSET('II Backend'!$AA$4,1,0,'II Backend'!$C$1-1,1)</definedName>
    <definedName name="View_D_R">OFFSET('II Backend'!$AC$4,1,0,'II Backend'!$C$1-1,1)</definedName>
    <definedName name="View_D_S">OFFSET('II Backend'!$Y$4,1,0,'II Backend'!$C$1-1,1)</definedName>
    <definedName name="View_Date">OFFSET('II Backend'!$C$4,1,0,'II Backend'!$C$1-1,1)</definedName>
    <definedName name="View_N_C">OFFSET('II Backend'!$AG$4,1,0,'II Backend'!$C$1-1,1)</definedName>
    <definedName name="View_N_E">OFFSET('II Backend'!$AE$4,1,0,'II Backend'!$C$1-1,1)</definedName>
    <definedName name="View_N_I">OFFSET('II Backend'!$AF$4,1,0,'II Backend'!$C$1-1,1)</definedName>
    <definedName name="View_T_C">OFFSET('II Backend'!$T$4,1,0,'II Backend'!$C$1-1,1)</definedName>
    <definedName name="View_T_D">OFFSET('II Backend'!$V$4,1,0,'II Backend'!$C$1-1,1)</definedName>
    <definedName name="View_T_E">OFFSET('II Backend'!$R$4,1,0,'II Backend'!$C$1-1,1)</definedName>
    <definedName name="View_T_I">OFFSET('II Backend'!$S$4,1,0,'II Backend'!$C$1-1,1)</definedName>
    <definedName name="View_T_P">OFFSET('II Backend'!$X$4,1,0,'II Backend'!$C$1-1,1)</definedName>
    <definedName name="View_T_R">OFFSET('II Backend'!$U$4,1,0,'II Backend'!$C$1-1,1)</definedName>
    <definedName name="View_T_S">OFFSET('II Backend'!$Q$4,1,0,'II Backend'!$C$1-1,1)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V5" i="2" l="1"/>
  <c r="AU5" i="2"/>
  <c r="P59" i="2"/>
  <c r="O59" i="2"/>
  <c r="N59" i="2"/>
  <c r="P5" i="2"/>
  <c r="N5" i="2"/>
  <c r="AS1828" i="2"/>
  <c r="AS1827" i="2"/>
  <c r="AS1826" i="2"/>
  <c r="AS1825" i="2"/>
  <c r="AS1824" i="2"/>
  <c r="AS1823" i="2"/>
  <c r="AS1822" i="2"/>
  <c r="AS1821" i="2"/>
  <c r="AS1820" i="2"/>
  <c r="AS1819" i="2"/>
  <c r="AS1818" i="2"/>
  <c r="AS1817" i="2"/>
  <c r="AS1816" i="2"/>
  <c r="AS1815" i="2"/>
  <c r="AS1814" i="2"/>
  <c r="AS1813" i="2"/>
  <c r="AS1812" i="2"/>
  <c r="AS1811" i="2"/>
  <c r="AS1810" i="2"/>
  <c r="AS1809" i="2"/>
  <c r="AS1808" i="2"/>
  <c r="AS1807" i="2"/>
  <c r="AS1806" i="2"/>
  <c r="AS1805" i="2"/>
  <c r="AS1804" i="2"/>
  <c r="AS1803" i="2"/>
  <c r="AS1802" i="2"/>
  <c r="AS1801" i="2"/>
  <c r="AS1800" i="2"/>
  <c r="AS1799" i="2"/>
  <c r="AS1798" i="2"/>
  <c r="AS1797" i="2"/>
  <c r="AS1796" i="2"/>
  <c r="AS1795" i="2"/>
  <c r="AS1794" i="2"/>
  <c r="AS1793" i="2"/>
  <c r="AS1792" i="2"/>
  <c r="AS1791" i="2"/>
  <c r="AS1790" i="2"/>
  <c r="AS1789" i="2"/>
  <c r="AS1788" i="2"/>
  <c r="AS1787" i="2"/>
  <c r="AS1786" i="2"/>
  <c r="AS1785" i="2"/>
  <c r="AS1784" i="2"/>
  <c r="AS1783" i="2"/>
  <c r="AS1782" i="2"/>
  <c r="AS1781" i="2"/>
  <c r="AS1780" i="2"/>
  <c r="AS1779" i="2"/>
  <c r="AS1778" i="2"/>
  <c r="AS1777" i="2"/>
  <c r="AS1776" i="2"/>
  <c r="AS1775" i="2"/>
  <c r="AS1774" i="2"/>
  <c r="AS1773" i="2"/>
  <c r="AS1772" i="2"/>
  <c r="AS1771" i="2"/>
  <c r="AS1770" i="2"/>
  <c r="AS1769" i="2"/>
  <c r="AS1768" i="2"/>
  <c r="AS1767" i="2"/>
  <c r="AS1766" i="2"/>
  <c r="AS1765" i="2"/>
  <c r="AS1764" i="2"/>
  <c r="AS1763" i="2"/>
  <c r="AS1762" i="2"/>
  <c r="AS1761" i="2"/>
  <c r="AS1760" i="2"/>
  <c r="AS1759" i="2"/>
  <c r="AS1758" i="2"/>
  <c r="AS1757" i="2"/>
  <c r="AS1756" i="2"/>
  <c r="AS1755" i="2"/>
  <c r="AS1754" i="2"/>
  <c r="AS1753" i="2"/>
  <c r="AS1752" i="2"/>
  <c r="AS1751" i="2"/>
  <c r="AS1750" i="2"/>
  <c r="AS1749" i="2"/>
  <c r="AS1748" i="2"/>
  <c r="AS1747" i="2"/>
  <c r="AS1746" i="2"/>
  <c r="AS1745" i="2"/>
  <c r="AS1744" i="2"/>
  <c r="AS1743" i="2"/>
  <c r="AS1742" i="2"/>
  <c r="AS1741" i="2"/>
  <c r="AS1740" i="2"/>
  <c r="AS1739" i="2"/>
  <c r="AS1738" i="2"/>
  <c r="AS1737" i="2"/>
  <c r="AS1736" i="2"/>
  <c r="AS1735" i="2"/>
  <c r="AS1734" i="2"/>
  <c r="AS1733" i="2"/>
  <c r="AS1732" i="2"/>
  <c r="AS1731" i="2"/>
  <c r="AS1730" i="2"/>
  <c r="AS1729" i="2"/>
  <c r="AS1728" i="2"/>
  <c r="AS1727" i="2"/>
  <c r="AS1726" i="2"/>
  <c r="AS1725" i="2"/>
  <c r="AS1724" i="2"/>
  <c r="AS1723" i="2"/>
  <c r="AS1722" i="2"/>
  <c r="AS1721" i="2"/>
  <c r="AS1720" i="2"/>
  <c r="AS1719" i="2"/>
  <c r="AS1718" i="2"/>
  <c r="AS1717" i="2"/>
  <c r="AS1716" i="2"/>
  <c r="AS1715" i="2"/>
  <c r="AS1714" i="2"/>
  <c r="AS1713" i="2"/>
  <c r="AS1712" i="2"/>
  <c r="AS1711" i="2"/>
  <c r="AS1710" i="2"/>
  <c r="AS1709" i="2"/>
  <c r="AS1708" i="2"/>
  <c r="AS1707" i="2"/>
  <c r="AS1706" i="2"/>
  <c r="AS1705" i="2"/>
  <c r="AS1704" i="2"/>
  <c r="AS1703" i="2"/>
  <c r="AS1702" i="2"/>
  <c r="AS1701" i="2"/>
  <c r="AS1700" i="2"/>
  <c r="AS1699" i="2"/>
  <c r="AS1698" i="2"/>
  <c r="AS1697" i="2"/>
  <c r="AS1696" i="2"/>
  <c r="AS1695" i="2"/>
  <c r="AS1694" i="2"/>
  <c r="AS1693" i="2"/>
  <c r="AS1692" i="2"/>
  <c r="AS1691" i="2"/>
  <c r="AS1690" i="2"/>
  <c r="AS1689" i="2"/>
  <c r="AS1688" i="2"/>
  <c r="AS1687" i="2"/>
  <c r="AS1686" i="2"/>
  <c r="AS1685" i="2"/>
  <c r="AS1684" i="2"/>
  <c r="AS1683" i="2"/>
  <c r="AS1682" i="2"/>
  <c r="AS1681" i="2"/>
  <c r="AS1680" i="2"/>
  <c r="AS1679" i="2"/>
  <c r="AS1678" i="2"/>
  <c r="AS1677" i="2"/>
  <c r="AS1676" i="2"/>
  <c r="AS1675" i="2"/>
  <c r="AS1674" i="2"/>
  <c r="AS1673" i="2"/>
  <c r="AS1672" i="2"/>
  <c r="AS1671" i="2"/>
  <c r="AS1670" i="2"/>
  <c r="AS1669" i="2"/>
  <c r="AS1668" i="2"/>
  <c r="AS1667" i="2"/>
  <c r="AS1666" i="2"/>
  <c r="AS1665" i="2"/>
  <c r="AS1664" i="2"/>
  <c r="AS1663" i="2"/>
  <c r="AS1662" i="2"/>
  <c r="AS1661" i="2"/>
  <c r="AS1660" i="2"/>
  <c r="AS1659" i="2"/>
  <c r="AS1658" i="2"/>
  <c r="AS1657" i="2"/>
  <c r="AS1656" i="2"/>
  <c r="AS1655" i="2"/>
  <c r="AS1654" i="2"/>
  <c r="AS1653" i="2"/>
  <c r="AS1652" i="2"/>
  <c r="AS1651" i="2"/>
  <c r="AS1650" i="2"/>
  <c r="AS1649" i="2"/>
  <c r="AS1648" i="2"/>
  <c r="AS1647" i="2"/>
  <c r="AS1646" i="2"/>
  <c r="AS1645" i="2"/>
  <c r="AS1644" i="2"/>
  <c r="AS1643" i="2"/>
  <c r="AS1642" i="2"/>
  <c r="AS1641" i="2"/>
  <c r="AS1640" i="2"/>
  <c r="AS1639" i="2"/>
  <c r="AS1638" i="2"/>
  <c r="AS1637" i="2"/>
  <c r="AS1636" i="2"/>
  <c r="AS1635" i="2"/>
  <c r="AS1634" i="2"/>
  <c r="AS1633" i="2"/>
  <c r="AS1632" i="2"/>
  <c r="AS1631" i="2"/>
  <c r="AS1630" i="2"/>
  <c r="AS1629" i="2"/>
  <c r="AS1628" i="2"/>
  <c r="AS1627" i="2"/>
  <c r="AS1626" i="2"/>
  <c r="AS1625" i="2"/>
  <c r="AS1624" i="2"/>
  <c r="AS1623" i="2"/>
  <c r="AS1622" i="2"/>
  <c r="AS1621" i="2"/>
  <c r="AS1620" i="2"/>
  <c r="AS1619" i="2"/>
  <c r="AS1618" i="2"/>
  <c r="AS1617" i="2"/>
  <c r="AS1616" i="2"/>
  <c r="AS1615" i="2"/>
  <c r="AS1614" i="2"/>
  <c r="AS1613" i="2"/>
  <c r="AS1612" i="2"/>
  <c r="AS1611" i="2"/>
  <c r="AS1610" i="2"/>
  <c r="AS1609" i="2"/>
  <c r="AS1608" i="2"/>
  <c r="AS1607" i="2"/>
  <c r="AS1606" i="2"/>
  <c r="AS1605" i="2"/>
  <c r="AS1604" i="2"/>
  <c r="AS1603" i="2"/>
  <c r="AS1602" i="2"/>
  <c r="AS1601" i="2"/>
  <c r="AS1600" i="2"/>
  <c r="AS1599" i="2"/>
  <c r="AS1598" i="2"/>
  <c r="AS1597" i="2"/>
  <c r="AS1596" i="2"/>
  <c r="AS1595" i="2"/>
  <c r="AS1594" i="2"/>
  <c r="AS1593" i="2"/>
  <c r="AS1592" i="2"/>
  <c r="AS1591" i="2"/>
  <c r="AS1590" i="2"/>
  <c r="AS1589" i="2"/>
  <c r="AS1588" i="2"/>
  <c r="AS1587" i="2"/>
  <c r="AS1586" i="2"/>
  <c r="AS1585" i="2"/>
  <c r="AS1584" i="2"/>
  <c r="AS1583" i="2"/>
  <c r="AS1582" i="2"/>
  <c r="AS1581" i="2"/>
  <c r="AS1580" i="2"/>
  <c r="AS1579" i="2"/>
  <c r="AS1578" i="2"/>
  <c r="AS1577" i="2"/>
  <c r="AS1576" i="2"/>
  <c r="AS1575" i="2"/>
  <c r="AS1574" i="2"/>
  <c r="AS1573" i="2"/>
  <c r="AS1572" i="2"/>
  <c r="AS1571" i="2"/>
  <c r="AS1570" i="2"/>
  <c r="AS1569" i="2"/>
  <c r="AS1568" i="2"/>
  <c r="AS1567" i="2"/>
  <c r="AS1566" i="2"/>
  <c r="AS1565" i="2"/>
  <c r="AS1564" i="2"/>
  <c r="AS1563" i="2"/>
  <c r="AS1562" i="2"/>
  <c r="AS1561" i="2"/>
  <c r="AS1560" i="2"/>
  <c r="AS1559" i="2"/>
  <c r="AS1558" i="2"/>
  <c r="AS1557" i="2"/>
  <c r="AS1556" i="2"/>
  <c r="AS1555" i="2"/>
  <c r="AS1554" i="2"/>
  <c r="AS1553" i="2"/>
  <c r="AS1552" i="2"/>
  <c r="AS1551" i="2"/>
  <c r="AS1550" i="2"/>
  <c r="AS1549" i="2"/>
  <c r="AS1548" i="2"/>
  <c r="AS1547" i="2"/>
  <c r="AS1546" i="2"/>
  <c r="AS1545" i="2"/>
  <c r="AS1544" i="2"/>
  <c r="AS1543" i="2"/>
  <c r="AS1542" i="2"/>
  <c r="AS1541" i="2"/>
  <c r="AS1540" i="2"/>
  <c r="AS1539" i="2"/>
  <c r="AS1538" i="2"/>
  <c r="AS1537" i="2"/>
  <c r="AS1536" i="2"/>
  <c r="AS1535" i="2"/>
  <c r="AS1534" i="2"/>
  <c r="AS1533" i="2"/>
  <c r="AS1532" i="2"/>
  <c r="AS1531" i="2"/>
  <c r="AS1530" i="2"/>
  <c r="AS1529" i="2"/>
  <c r="AS1528" i="2"/>
  <c r="AS1527" i="2"/>
  <c r="AS1526" i="2"/>
  <c r="AS1525" i="2"/>
  <c r="AS1524" i="2"/>
  <c r="AS1523" i="2"/>
  <c r="AS1522" i="2"/>
  <c r="AS1521" i="2"/>
  <c r="AS1520" i="2"/>
  <c r="AS1519" i="2"/>
  <c r="AS1518" i="2"/>
  <c r="AS1517" i="2"/>
  <c r="AS1516" i="2"/>
  <c r="AS1515" i="2"/>
  <c r="AS1514" i="2"/>
  <c r="AS1513" i="2"/>
  <c r="AS1512" i="2"/>
  <c r="AS1511" i="2"/>
  <c r="AS1510" i="2"/>
  <c r="AS1509" i="2"/>
  <c r="AS1508" i="2"/>
  <c r="AS1507" i="2"/>
  <c r="AS1506" i="2"/>
  <c r="AS1505" i="2"/>
  <c r="AS1504" i="2"/>
  <c r="AS1503" i="2"/>
  <c r="AS1502" i="2"/>
  <c r="AS1501" i="2"/>
  <c r="AS1500" i="2"/>
  <c r="AS1499" i="2"/>
  <c r="AS1498" i="2"/>
  <c r="AS1497" i="2"/>
  <c r="AS1496" i="2"/>
  <c r="AS1495" i="2"/>
  <c r="AS1494" i="2"/>
  <c r="AS1493" i="2"/>
  <c r="AS1492" i="2"/>
  <c r="AS1491" i="2"/>
  <c r="AS1490" i="2"/>
  <c r="AS1489" i="2"/>
  <c r="AS1488" i="2"/>
  <c r="AS1487" i="2"/>
  <c r="AS1486" i="2"/>
  <c r="AS1485" i="2"/>
  <c r="AS1484" i="2"/>
  <c r="AS1483" i="2"/>
  <c r="AS1482" i="2"/>
  <c r="AS1481" i="2"/>
  <c r="AS1480" i="2"/>
  <c r="AS1479" i="2"/>
  <c r="AS1478" i="2"/>
  <c r="AS1477" i="2"/>
  <c r="AS1476" i="2"/>
  <c r="AS1475" i="2"/>
  <c r="AS1474" i="2"/>
  <c r="AS1473" i="2"/>
  <c r="AS1472" i="2"/>
  <c r="AS1471" i="2"/>
  <c r="AS1470" i="2"/>
  <c r="AS1469" i="2"/>
  <c r="AS1468" i="2"/>
  <c r="AS1467" i="2"/>
  <c r="AS1466" i="2"/>
  <c r="AS1465" i="2"/>
  <c r="AS1464" i="2"/>
  <c r="AS1463" i="2"/>
  <c r="AS1462" i="2"/>
  <c r="AS1461" i="2"/>
  <c r="AS1460" i="2"/>
  <c r="AS1459" i="2"/>
  <c r="AS1458" i="2"/>
  <c r="AS1457" i="2"/>
  <c r="AS1456" i="2"/>
  <c r="AS1455" i="2"/>
  <c r="AS1454" i="2"/>
  <c r="AS1453" i="2"/>
  <c r="AS1452" i="2"/>
  <c r="AS1451" i="2"/>
  <c r="AS1450" i="2"/>
  <c r="AS1449" i="2"/>
  <c r="AS1448" i="2"/>
  <c r="AS1447" i="2"/>
  <c r="AS1446" i="2"/>
  <c r="AS1445" i="2"/>
  <c r="AS1444" i="2"/>
  <c r="AS1443" i="2"/>
  <c r="AS1442" i="2"/>
  <c r="AS1441" i="2"/>
  <c r="AS1440" i="2"/>
  <c r="AS1439" i="2"/>
  <c r="AS1438" i="2"/>
  <c r="AS1437" i="2"/>
  <c r="AS1436" i="2"/>
  <c r="AS1435" i="2"/>
  <c r="AS1434" i="2"/>
  <c r="AS1433" i="2"/>
  <c r="AS1432" i="2"/>
  <c r="AS1431" i="2"/>
  <c r="AS1430" i="2"/>
  <c r="AS1429" i="2"/>
  <c r="AS1428" i="2"/>
  <c r="AS1427" i="2"/>
  <c r="AS1426" i="2"/>
  <c r="AS1425" i="2"/>
  <c r="AS1424" i="2"/>
  <c r="AS1423" i="2"/>
  <c r="AS1422" i="2"/>
  <c r="AS1421" i="2"/>
  <c r="AS1420" i="2"/>
  <c r="AS1419" i="2"/>
  <c r="AS1418" i="2"/>
  <c r="AS1417" i="2"/>
  <c r="AS1416" i="2"/>
  <c r="AS1415" i="2"/>
  <c r="AS1414" i="2"/>
  <c r="AS1413" i="2"/>
  <c r="AS1412" i="2"/>
  <c r="AS1411" i="2"/>
  <c r="AS1410" i="2"/>
  <c r="AS1409" i="2"/>
  <c r="AS1408" i="2"/>
  <c r="AS1407" i="2"/>
  <c r="AS1406" i="2"/>
  <c r="AS1405" i="2"/>
  <c r="AS1404" i="2"/>
  <c r="AS1403" i="2"/>
  <c r="AS1402" i="2"/>
  <c r="AS1401" i="2"/>
  <c r="AS1400" i="2"/>
  <c r="AS1399" i="2"/>
  <c r="AS1398" i="2"/>
  <c r="AS1397" i="2"/>
  <c r="AS1396" i="2"/>
  <c r="AS1395" i="2"/>
  <c r="AS1394" i="2"/>
  <c r="AS1393" i="2"/>
  <c r="AS1392" i="2"/>
  <c r="AS1391" i="2"/>
  <c r="AS1390" i="2"/>
  <c r="AS1389" i="2"/>
  <c r="AS1388" i="2"/>
  <c r="AS1387" i="2"/>
  <c r="AS1386" i="2"/>
  <c r="AS1385" i="2"/>
  <c r="AS1384" i="2"/>
  <c r="AS1383" i="2"/>
  <c r="AS1382" i="2"/>
  <c r="AS1381" i="2"/>
  <c r="AS1380" i="2"/>
  <c r="AS1379" i="2"/>
  <c r="AS1378" i="2"/>
  <c r="AS1377" i="2"/>
  <c r="AS1376" i="2"/>
  <c r="AS1375" i="2"/>
  <c r="AS1374" i="2"/>
  <c r="AS1373" i="2"/>
  <c r="AS1372" i="2"/>
  <c r="AS1371" i="2"/>
  <c r="AS1370" i="2"/>
  <c r="AS1369" i="2"/>
  <c r="AS1368" i="2"/>
  <c r="AS1367" i="2"/>
  <c r="AS1366" i="2"/>
  <c r="AS1365" i="2"/>
  <c r="AS1364" i="2"/>
  <c r="AS1363" i="2"/>
  <c r="AS1362" i="2"/>
  <c r="AS1361" i="2"/>
  <c r="AS1360" i="2"/>
  <c r="AS1359" i="2"/>
  <c r="AS1358" i="2"/>
  <c r="AS1357" i="2"/>
  <c r="AS1356" i="2"/>
  <c r="AS1355" i="2"/>
  <c r="AS1354" i="2"/>
  <c r="AS1353" i="2"/>
  <c r="AS1352" i="2"/>
  <c r="AS1351" i="2"/>
  <c r="AS1350" i="2"/>
  <c r="AS1349" i="2"/>
  <c r="AS1348" i="2"/>
  <c r="AS1347" i="2"/>
  <c r="AS1346" i="2"/>
  <c r="AS1345" i="2"/>
  <c r="AS1344" i="2"/>
  <c r="AS1343" i="2"/>
  <c r="AS1342" i="2"/>
  <c r="AS1341" i="2"/>
  <c r="AS1340" i="2"/>
  <c r="AS1339" i="2"/>
  <c r="AS1338" i="2"/>
  <c r="AS1337" i="2"/>
  <c r="AS1336" i="2"/>
  <c r="AS1335" i="2"/>
  <c r="AS1334" i="2"/>
  <c r="AS1333" i="2"/>
  <c r="AS1332" i="2"/>
  <c r="AS1331" i="2"/>
  <c r="AS1330" i="2"/>
  <c r="AS1329" i="2"/>
  <c r="AS1328" i="2"/>
  <c r="AS1327" i="2"/>
  <c r="AS1326" i="2"/>
  <c r="AS1325" i="2"/>
  <c r="AS1324" i="2"/>
  <c r="AS1323" i="2"/>
  <c r="AS1322" i="2"/>
  <c r="AS1321" i="2"/>
  <c r="AS1320" i="2"/>
  <c r="AS1319" i="2"/>
  <c r="AS1318" i="2"/>
  <c r="AS1317" i="2"/>
  <c r="AS1316" i="2"/>
  <c r="AS1315" i="2"/>
  <c r="AS1314" i="2"/>
  <c r="AS1313" i="2"/>
  <c r="AS1312" i="2"/>
  <c r="AS1311" i="2"/>
  <c r="AS1310" i="2"/>
  <c r="AS1309" i="2"/>
  <c r="AS1308" i="2"/>
  <c r="AS1307" i="2"/>
  <c r="AS1306" i="2"/>
  <c r="AS1305" i="2"/>
  <c r="AS1304" i="2"/>
  <c r="AS1303" i="2"/>
  <c r="AS1302" i="2"/>
  <c r="AS1301" i="2"/>
  <c r="AS1300" i="2"/>
  <c r="AS1299" i="2"/>
  <c r="AS1298" i="2"/>
  <c r="AS1297" i="2"/>
  <c r="AS1296" i="2"/>
  <c r="AS1295" i="2"/>
  <c r="AS1294" i="2"/>
  <c r="AS1293" i="2"/>
  <c r="AS1292" i="2"/>
  <c r="AS1291" i="2"/>
  <c r="AS1290" i="2"/>
  <c r="AS1289" i="2"/>
  <c r="AS1288" i="2"/>
  <c r="AS1287" i="2"/>
  <c r="AS1286" i="2"/>
  <c r="AS1285" i="2"/>
  <c r="AS1284" i="2"/>
  <c r="AS1283" i="2"/>
  <c r="AS1282" i="2"/>
  <c r="AS1281" i="2"/>
  <c r="AS1280" i="2"/>
  <c r="AS1279" i="2"/>
  <c r="AS1278" i="2"/>
  <c r="AS1277" i="2"/>
  <c r="AS1276" i="2"/>
  <c r="AS1275" i="2"/>
  <c r="AS1274" i="2"/>
  <c r="AS1273" i="2"/>
  <c r="AS1272" i="2"/>
  <c r="AS1271" i="2"/>
  <c r="AS1270" i="2"/>
  <c r="AS1269" i="2"/>
  <c r="AS1268" i="2"/>
  <c r="AS1267" i="2"/>
  <c r="AS1266" i="2"/>
  <c r="AS1265" i="2"/>
  <c r="AS1264" i="2"/>
  <c r="AS1263" i="2"/>
  <c r="AS1262" i="2"/>
  <c r="AS1261" i="2"/>
  <c r="AS1260" i="2"/>
  <c r="AS1259" i="2"/>
  <c r="AS1258" i="2"/>
  <c r="AS1257" i="2"/>
  <c r="AS1256" i="2"/>
  <c r="AS1255" i="2"/>
  <c r="AS1254" i="2"/>
  <c r="AS1253" i="2"/>
  <c r="AS1252" i="2"/>
  <c r="AS1251" i="2"/>
  <c r="AS1250" i="2"/>
  <c r="AS1249" i="2"/>
  <c r="AS1248" i="2"/>
  <c r="AS1247" i="2"/>
  <c r="AS1246" i="2"/>
  <c r="AS1245" i="2"/>
  <c r="AS1244" i="2"/>
  <c r="AS1243" i="2"/>
  <c r="AS1242" i="2"/>
  <c r="AS1241" i="2"/>
  <c r="AS1240" i="2"/>
  <c r="AS1239" i="2"/>
  <c r="AS1238" i="2"/>
  <c r="AS1237" i="2"/>
  <c r="AS1236" i="2"/>
  <c r="AS1235" i="2"/>
  <c r="AS1234" i="2"/>
  <c r="AS1233" i="2"/>
  <c r="AS1232" i="2"/>
  <c r="AS1231" i="2"/>
  <c r="AS1230" i="2"/>
  <c r="AS1229" i="2"/>
  <c r="AS1228" i="2"/>
  <c r="AS1227" i="2"/>
  <c r="AS1226" i="2"/>
  <c r="AS1225" i="2"/>
  <c r="AS1224" i="2"/>
  <c r="AS1223" i="2"/>
  <c r="AS1222" i="2"/>
  <c r="AS1221" i="2"/>
  <c r="AS1220" i="2"/>
  <c r="AS1219" i="2"/>
  <c r="AS1218" i="2"/>
  <c r="AS1217" i="2"/>
  <c r="AS1216" i="2"/>
  <c r="AS1215" i="2"/>
  <c r="AS1214" i="2"/>
  <c r="AS1213" i="2"/>
  <c r="AS1212" i="2"/>
  <c r="AS1211" i="2"/>
  <c r="AS1210" i="2"/>
  <c r="AS1209" i="2"/>
  <c r="AS1208" i="2"/>
  <c r="AS1207" i="2"/>
  <c r="AS1206" i="2"/>
  <c r="AS1205" i="2"/>
  <c r="AS1204" i="2"/>
  <c r="AS1203" i="2"/>
  <c r="AS1202" i="2"/>
  <c r="AS1201" i="2"/>
  <c r="AS1200" i="2"/>
  <c r="AS1199" i="2"/>
  <c r="AS1198" i="2"/>
  <c r="AS1197" i="2"/>
  <c r="AS1196" i="2"/>
  <c r="AS1195" i="2"/>
  <c r="AS1194" i="2"/>
  <c r="AS1193" i="2"/>
  <c r="AS1192" i="2"/>
  <c r="AS1191" i="2"/>
  <c r="AS1190" i="2"/>
  <c r="AS1189" i="2"/>
  <c r="AS1188" i="2"/>
  <c r="AS1187" i="2"/>
  <c r="AS1186" i="2"/>
  <c r="AS1185" i="2"/>
  <c r="AS1184" i="2"/>
  <c r="AS1183" i="2"/>
  <c r="AS1182" i="2"/>
  <c r="AS1181" i="2"/>
  <c r="AS1180" i="2"/>
  <c r="AS1179" i="2"/>
  <c r="AS1178" i="2"/>
  <c r="AS1177" i="2"/>
  <c r="AS1176" i="2"/>
  <c r="AS1175" i="2"/>
  <c r="AS1174" i="2"/>
  <c r="AS1173" i="2"/>
  <c r="AS1172" i="2"/>
  <c r="AS1171" i="2"/>
  <c r="AS1170" i="2"/>
  <c r="AS1169" i="2"/>
  <c r="AS1168" i="2"/>
  <c r="AS1167" i="2"/>
  <c r="AS1166" i="2"/>
  <c r="AS1165" i="2"/>
  <c r="AS1164" i="2"/>
  <c r="AS1163" i="2"/>
  <c r="AS1162" i="2"/>
  <c r="AS1161" i="2"/>
  <c r="AS1160" i="2"/>
  <c r="AS1159" i="2"/>
  <c r="AS1158" i="2"/>
  <c r="AS1157" i="2"/>
  <c r="AS1156" i="2"/>
  <c r="AS1155" i="2"/>
  <c r="AS1154" i="2"/>
  <c r="AS1153" i="2"/>
  <c r="AS1152" i="2"/>
  <c r="AS1151" i="2"/>
  <c r="AS1150" i="2"/>
  <c r="AS1149" i="2"/>
  <c r="AS1148" i="2"/>
  <c r="AS1147" i="2"/>
  <c r="AS1146" i="2"/>
  <c r="AS1145" i="2"/>
  <c r="AS1144" i="2"/>
  <c r="AS1143" i="2"/>
  <c r="AS1142" i="2"/>
  <c r="AS1141" i="2"/>
  <c r="AS1140" i="2"/>
  <c r="AS1139" i="2"/>
  <c r="AS1138" i="2"/>
  <c r="AS1137" i="2"/>
  <c r="AS1136" i="2"/>
  <c r="AS1135" i="2"/>
  <c r="AS1134" i="2"/>
  <c r="AS1133" i="2"/>
  <c r="AS1132" i="2"/>
  <c r="AS1131" i="2"/>
  <c r="AS1130" i="2"/>
  <c r="AS1129" i="2"/>
  <c r="AS1128" i="2"/>
  <c r="AS1127" i="2"/>
  <c r="AS1126" i="2"/>
  <c r="AS1125" i="2"/>
  <c r="AS1124" i="2"/>
  <c r="AS1123" i="2"/>
  <c r="AS1122" i="2"/>
  <c r="AS1121" i="2"/>
  <c r="AS1120" i="2"/>
  <c r="AS1119" i="2"/>
  <c r="AS1118" i="2"/>
  <c r="AS1117" i="2"/>
  <c r="AS1116" i="2"/>
  <c r="AS1115" i="2"/>
  <c r="AS1114" i="2"/>
  <c r="AS1113" i="2"/>
  <c r="AS1112" i="2"/>
  <c r="AS1111" i="2"/>
  <c r="AS1110" i="2"/>
  <c r="AS1109" i="2"/>
  <c r="AS1108" i="2"/>
  <c r="AS1107" i="2"/>
  <c r="AS1106" i="2"/>
  <c r="AS1105" i="2"/>
  <c r="AS1104" i="2"/>
  <c r="AS1103" i="2"/>
  <c r="AS1102" i="2"/>
  <c r="AS1101" i="2"/>
  <c r="AS1100" i="2"/>
  <c r="AS1099" i="2"/>
  <c r="AS1098" i="2"/>
  <c r="AS1097" i="2"/>
  <c r="AS1096" i="2"/>
  <c r="AS1095" i="2"/>
  <c r="AS1094" i="2"/>
  <c r="AS1093" i="2"/>
  <c r="AS1092" i="2"/>
  <c r="AS1091" i="2"/>
  <c r="AS1090" i="2"/>
  <c r="AS1089" i="2"/>
  <c r="AS1088" i="2"/>
  <c r="AS1087" i="2"/>
  <c r="AS1086" i="2"/>
  <c r="AS1085" i="2"/>
  <c r="AS1084" i="2"/>
  <c r="AS1083" i="2"/>
  <c r="AS1082" i="2"/>
  <c r="AS1081" i="2"/>
  <c r="AS1080" i="2"/>
  <c r="AS1079" i="2"/>
  <c r="AS1078" i="2"/>
  <c r="AS1077" i="2"/>
  <c r="AS1076" i="2"/>
  <c r="AS1075" i="2"/>
  <c r="AS1074" i="2"/>
  <c r="AS1073" i="2"/>
  <c r="AS1072" i="2"/>
  <c r="AS1071" i="2"/>
  <c r="AS1070" i="2"/>
  <c r="AS1069" i="2"/>
  <c r="AS1068" i="2"/>
  <c r="AS1067" i="2"/>
  <c r="AS1066" i="2"/>
  <c r="AS1065" i="2"/>
  <c r="AS1064" i="2"/>
  <c r="AS1063" i="2"/>
  <c r="AS1062" i="2"/>
  <c r="AS1061" i="2"/>
  <c r="AS1060" i="2"/>
  <c r="AS1059" i="2"/>
  <c r="AS1058" i="2"/>
  <c r="AS1057" i="2"/>
  <c r="AS1056" i="2"/>
  <c r="AS1055" i="2"/>
  <c r="AS1054" i="2"/>
  <c r="AS1053" i="2"/>
  <c r="AS1052" i="2"/>
  <c r="AS1051" i="2"/>
  <c r="AS1050" i="2"/>
  <c r="AS1049" i="2"/>
  <c r="AS1048" i="2"/>
  <c r="AS1047" i="2"/>
  <c r="AS1046" i="2"/>
  <c r="AS1045" i="2"/>
  <c r="AS1044" i="2"/>
  <c r="AS1043" i="2"/>
  <c r="AS1042" i="2"/>
  <c r="AS1041" i="2"/>
  <c r="AS1040" i="2"/>
  <c r="AS1039" i="2"/>
  <c r="AS1038" i="2"/>
  <c r="AS1037" i="2"/>
  <c r="AS1036" i="2"/>
  <c r="AS1035" i="2"/>
  <c r="AS1034" i="2"/>
  <c r="AS1033" i="2"/>
  <c r="AS1032" i="2"/>
  <c r="AS1031" i="2"/>
  <c r="AS1030" i="2"/>
  <c r="AS1029" i="2"/>
  <c r="AS1028" i="2"/>
  <c r="AS1027" i="2"/>
  <c r="AS1026" i="2"/>
  <c r="AS1025" i="2"/>
  <c r="AS1024" i="2"/>
  <c r="AS1023" i="2"/>
  <c r="AS1022" i="2"/>
  <c r="AS1021" i="2"/>
  <c r="AS1020" i="2"/>
  <c r="AS1019" i="2"/>
  <c r="AS1018" i="2"/>
  <c r="AS1017" i="2"/>
  <c r="AS1016" i="2"/>
  <c r="AS1015" i="2"/>
  <c r="AS1014" i="2"/>
  <c r="AS1013" i="2"/>
  <c r="AS1012" i="2"/>
  <c r="AS1011" i="2"/>
  <c r="AS1010" i="2"/>
  <c r="AS1009" i="2"/>
  <c r="AS1008" i="2"/>
  <c r="AS1007" i="2"/>
  <c r="AS1006" i="2"/>
  <c r="AS1005" i="2"/>
  <c r="AS1004" i="2"/>
  <c r="AS1003" i="2"/>
  <c r="AS1002" i="2"/>
  <c r="AS1001" i="2"/>
  <c r="AS1000" i="2"/>
  <c r="AS999" i="2"/>
  <c r="AS998" i="2"/>
  <c r="AS997" i="2"/>
  <c r="AS996" i="2"/>
  <c r="AS995" i="2"/>
  <c r="AS994" i="2"/>
  <c r="AS993" i="2"/>
  <c r="AS992" i="2"/>
  <c r="AS991" i="2"/>
  <c r="AS990" i="2"/>
  <c r="AS989" i="2"/>
  <c r="AS988" i="2"/>
  <c r="AS987" i="2"/>
  <c r="AS986" i="2"/>
  <c r="AS985" i="2"/>
  <c r="AS984" i="2"/>
  <c r="AS983" i="2"/>
  <c r="AS982" i="2"/>
  <c r="AS981" i="2"/>
  <c r="AS980" i="2"/>
  <c r="AS979" i="2"/>
  <c r="AS978" i="2"/>
  <c r="AS977" i="2"/>
  <c r="AS976" i="2"/>
  <c r="AS975" i="2"/>
  <c r="AS974" i="2"/>
  <c r="AS973" i="2"/>
  <c r="AS972" i="2"/>
  <c r="AS971" i="2"/>
  <c r="AS970" i="2"/>
  <c r="AS969" i="2"/>
  <c r="AS968" i="2"/>
  <c r="AS967" i="2"/>
  <c r="AS966" i="2"/>
  <c r="AS965" i="2"/>
  <c r="AS964" i="2"/>
  <c r="AS963" i="2"/>
  <c r="AS962" i="2"/>
  <c r="AS961" i="2"/>
  <c r="AS960" i="2"/>
  <c r="AS959" i="2"/>
  <c r="AS958" i="2"/>
  <c r="AS957" i="2"/>
  <c r="AS956" i="2"/>
  <c r="AS955" i="2"/>
  <c r="AS954" i="2"/>
  <c r="AS953" i="2"/>
  <c r="AS952" i="2"/>
  <c r="AS951" i="2"/>
  <c r="AS950" i="2"/>
  <c r="AS949" i="2"/>
  <c r="AS948" i="2"/>
  <c r="AS947" i="2"/>
  <c r="AS946" i="2"/>
  <c r="AS945" i="2"/>
  <c r="AS944" i="2"/>
  <c r="AS943" i="2"/>
  <c r="AS942" i="2"/>
  <c r="AS941" i="2"/>
  <c r="AS940" i="2"/>
  <c r="AS939" i="2"/>
  <c r="AS938" i="2"/>
  <c r="AS937" i="2"/>
  <c r="AS936" i="2"/>
  <c r="AS935" i="2"/>
  <c r="AS934" i="2"/>
  <c r="AS933" i="2"/>
  <c r="AS932" i="2"/>
  <c r="AS931" i="2"/>
  <c r="AS930" i="2"/>
  <c r="AS929" i="2"/>
  <c r="AS928" i="2"/>
  <c r="AS927" i="2"/>
  <c r="AS926" i="2"/>
  <c r="AS925" i="2"/>
  <c r="AS924" i="2"/>
  <c r="AS923" i="2"/>
  <c r="AS922" i="2"/>
  <c r="AS921" i="2"/>
  <c r="AS920" i="2"/>
  <c r="AS919" i="2"/>
  <c r="AS918" i="2"/>
  <c r="AS917" i="2"/>
  <c r="AS916" i="2"/>
  <c r="AS915" i="2"/>
  <c r="AS914" i="2"/>
  <c r="AS913" i="2"/>
  <c r="AS912" i="2"/>
  <c r="AS911" i="2"/>
  <c r="AS910" i="2"/>
  <c r="AS909" i="2"/>
  <c r="AS908" i="2"/>
  <c r="AS907" i="2"/>
  <c r="AS906" i="2"/>
  <c r="AS905" i="2"/>
  <c r="AS904" i="2"/>
  <c r="AS903" i="2"/>
  <c r="AS902" i="2"/>
  <c r="AS901" i="2"/>
  <c r="AS900" i="2"/>
  <c r="AS899" i="2"/>
  <c r="AS898" i="2"/>
  <c r="AS897" i="2"/>
  <c r="AS896" i="2"/>
  <c r="AS895" i="2"/>
  <c r="AS894" i="2"/>
  <c r="AS893" i="2"/>
  <c r="AS892" i="2"/>
  <c r="AS891" i="2"/>
  <c r="AS890" i="2"/>
  <c r="AS889" i="2"/>
  <c r="AS888" i="2"/>
  <c r="AS887" i="2"/>
  <c r="AS886" i="2"/>
  <c r="AS885" i="2"/>
  <c r="AS884" i="2"/>
  <c r="AS883" i="2"/>
  <c r="AS882" i="2"/>
  <c r="AS881" i="2"/>
  <c r="AS880" i="2"/>
  <c r="AS879" i="2"/>
  <c r="AS878" i="2"/>
  <c r="AS877" i="2"/>
  <c r="AS876" i="2"/>
  <c r="AS875" i="2"/>
  <c r="AS874" i="2"/>
  <c r="AS873" i="2"/>
  <c r="AS872" i="2"/>
  <c r="AS871" i="2"/>
  <c r="AS870" i="2"/>
  <c r="AS869" i="2"/>
  <c r="AS868" i="2"/>
  <c r="AS867" i="2"/>
  <c r="AS866" i="2"/>
  <c r="AS865" i="2"/>
  <c r="AS864" i="2"/>
  <c r="AS863" i="2"/>
  <c r="AS862" i="2"/>
  <c r="AS861" i="2"/>
  <c r="AS860" i="2"/>
  <c r="AS859" i="2"/>
  <c r="AS858" i="2"/>
  <c r="AS857" i="2"/>
  <c r="AS856" i="2"/>
  <c r="AS855" i="2"/>
  <c r="AS854" i="2"/>
  <c r="AS853" i="2"/>
  <c r="AS852" i="2"/>
  <c r="AS851" i="2"/>
  <c r="AS850" i="2"/>
  <c r="AS849" i="2"/>
  <c r="AS848" i="2"/>
  <c r="AS847" i="2"/>
  <c r="AS846" i="2"/>
  <c r="AS845" i="2"/>
  <c r="AS844" i="2"/>
  <c r="AS843" i="2"/>
  <c r="AS842" i="2"/>
  <c r="AS841" i="2"/>
  <c r="AS840" i="2"/>
  <c r="AS839" i="2"/>
  <c r="AS838" i="2"/>
  <c r="AS837" i="2"/>
  <c r="AS836" i="2"/>
  <c r="AS835" i="2"/>
  <c r="AS834" i="2"/>
  <c r="AS833" i="2"/>
  <c r="AS832" i="2"/>
  <c r="AS831" i="2"/>
  <c r="AS830" i="2"/>
  <c r="AS829" i="2"/>
  <c r="AS828" i="2"/>
  <c r="AS827" i="2"/>
  <c r="AS826" i="2"/>
  <c r="AS825" i="2"/>
  <c r="AS824" i="2"/>
  <c r="AS823" i="2"/>
  <c r="AS822" i="2"/>
  <c r="AS821" i="2"/>
  <c r="AS820" i="2"/>
  <c r="AS819" i="2"/>
  <c r="AS818" i="2"/>
  <c r="AS817" i="2"/>
  <c r="AS816" i="2"/>
  <c r="AS815" i="2"/>
  <c r="AS814" i="2"/>
  <c r="AS813" i="2"/>
  <c r="AS812" i="2"/>
  <c r="AS811" i="2"/>
  <c r="AS810" i="2"/>
  <c r="AS809" i="2"/>
  <c r="AS808" i="2"/>
  <c r="AS807" i="2"/>
  <c r="AS806" i="2"/>
  <c r="AS805" i="2"/>
  <c r="AS804" i="2"/>
  <c r="AS803" i="2"/>
  <c r="AS802" i="2"/>
  <c r="AS801" i="2"/>
  <c r="AS800" i="2"/>
  <c r="AS799" i="2"/>
  <c r="AS798" i="2"/>
  <c r="AS797" i="2"/>
  <c r="AS796" i="2"/>
  <c r="AS795" i="2"/>
  <c r="AS794" i="2"/>
  <c r="AS793" i="2"/>
  <c r="AS792" i="2"/>
  <c r="AS791" i="2"/>
  <c r="AS790" i="2"/>
  <c r="AS789" i="2"/>
  <c r="AS788" i="2"/>
  <c r="AS787" i="2"/>
  <c r="AS786" i="2"/>
  <c r="AS785" i="2"/>
  <c r="AS784" i="2"/>
  <c r="AS783" i="2"/>
  <c r="AS782" i="2"/>
  <c r="AS781" i="2"/>
  <c r="AS780" i="2"/>
  <c r="AS779" i="2"/>
  <c r="AS778" i="2"/>
  <c r="AS777" i="2"/>
  <c r="AS776" i="2"/>
  <c r="AS775" i="2"/>
  <c r="AS774" i="2"/>
  <c r="AS773" i="2"/>
  <c r="AS772" i="2"/>
  <c r="AS771" i="2"/>
  <c r="AS770" i="2"/>
  <c r="AS769" i="2"/>
  <c r="AS768" i="2"/>
  <c r="AS767" i="2"/>
  <c r="AS766" i="2"/>
  <c r="AS765" i="2"/>
  <c r="AS764" i="2"/>
  <c r="AS763" i="2"/>
  <c r="AS762" i="2"/>
  <c r="AS761" i="2"/>
  <c r="AS760" i="2"/>
  <c r="AS759" i="2"/>
  <c r="AS758" i="2"/>
  <c r="AS757" i="2"/>
  <c r="AS756" i="2"/>
  <c r="AS755" i="2"/>
  <c r="AS754" i="2"/>
  <c r="AS753" i="2"/>
  <c r="AS752" i="2"/>
  <c r="AS751" i="2"/>
  <c r="AS750" i="2"/>
  <c r="AS749" i="2"/>
  <c r="AS748" i="2"/>
  <c r="AS747" i="2"/>
  <c r="AS746" i="2"/>
  <c r="AS745" i="2"/>
  <c r="AS744" i="2"/>
  <c r="AS743" i="2"/>
  <c r="AS742" i="2"/>
  <c r="AS741" i="2"/>
  <c r="AS740" i="2"/>
  <c r="AS739" i="2"/>
  <c r="AS738" i="2"/>
  <c r="AS737" i="2"/>
  <c r="AS736" i="2"/>
  <c r="AS735" i="2"/>
  <c r="AS734" i="2"/>
  <c r="AS733" i="2"/>
  <c r="AS732" i="2"/>
  <c r="AS731" i="2"/>
  <c r="AS730" i="2"/>
  <c r="AS729" i="2"/>
  <c r="AS728" i="2"/>
  <c r="AS727" i="2"/>
  <c r="AS726" i="2"/>
  <c r="AS725" i="2"/>
  <c r="AS724" i="2"/>
  <c r="AS723" i="2"/>
  <c r="AS722" i="2"/>
  <c r="AS721" i="2"/>
  <c r="AS720" i="2"/>
  <c r="AS719" i="2"/>
  <c r="AS718" i="2"/>
  <c r="AS717" i="2"/>
  <c r="AS716" i="2"/>
  <c r="AS715" i="2"/>
  <c r="AS714" i="2"/>
  <c r="AS713" i="2"/>
  <c r="AS712" i="2"/>
  <c r="AS711" i="2"/>
  <c r="AS710" i="2"/>
  <c r="AS709" i="2"/>
  <c r="AS708" i="2"/>
  <c r="AS707" i="2"/>
  <c r="AS706" i="2"/>
  <c r="AS705" i="2"/>
  <c r="AS704" i="2"/>
  <c r="AS703" i="2"/>
  <c r="AS702" i="2"/>
  <c r="AS701" i="2"/>
  <c r="AS700" i="2"/>
  <c r="AS699" i="2"/>
  <c r="AS698" i="2"/>
  <c r="AS697" i="2"/>
  <c r="AS696" i="2"/>
  <c r="AS695" i="2"/>
  <c r="AS694" i="2"/>
  <c r="AS693" i="2"/>
  <c r="AS692" i="2"/>
  <c r="AS691" i="2"/>
  <c r="AS690" i="2"/>
  <c r="AS689" i="2"/>
  <c r="AS688" i="2"/>
  <c r="AS687" i="2"/>
  <c r="AS686" i="2"/>
  <c r="AS685" i="2"/>
  <c r="AS684" i="2"/>
  <c r="AS683" i="2"/>
  <c r="AS682" i="2"/>
  <c r="AS681" i="2"/>
  <c r="AS680" i="2"/>
  <c r="AS679" i="2"/>
  <c r="AS678" i="2"/>
  <c r="AS677" i="2"/>
  <c r="AS676" i="2"/>
  <c r="AS675" i="2"/>
  <c r="AS674" i="2"/>
  <c r="AS673" i="2"/>
  <c r="AS672" i="2"/>
  <c r="AS671" i="2"/>
  <c r="AS670" i="2"/>
  <c r="AS669" i="2"/>
  <c r="AS668" i="2"/>
  <c r="AS667" i="2"/>
  <c r="AS666" i="2"/>
  <c r="AS665" i="2"/>
  <c r="AS664" i="2"/>
  <c r="AS663" i="2"/>
  <c r="AS662" i="2"/>
  <c r="AS661" i="2"/>
  <c r="AS660" i="2"/>
  <c r="AS659" i="2"/>
  <c r="AS658" i="2"/>
  <c r="AS657" i="2"/>
  <c r="AS656" i="2"/>
  <c r="AS655" i="2"/>
  <c r="AS654" i="2"/>
  <c r="AS653" i="2"/>
  <c r="AS652" i="2"/>
  <c r="AS651" i="2"/>
  <c r="AS650" i="2"/>
  <c r="AS649" i="2"/>
  <c r="AS648" i="2"/>
  <c r="AS647" i="2"/>
  <c r="AS646" i="2"/>
  <c r="AS645" i="2"/>
  <c r="AS644" i="2"/>
  <c r="AS643" i="2"/>
  <c r="AS642" i="2"/>
  <c r="AS641" i="2"/>
  <c r="AS640" i="2"/>
  <c r="AS639" i="2"/>
  <c r="AS638" i="2"/>
  <c r="AS637" i="2"/>
  <c r="AS636" i="2"/>
  <c r="AS635" i="2"/>
  <c r="AS634" i="2"/>
  <c r="AS633" i="2"/>
  <c r="AS632" i="2"/>
  <c r="AS631" i="2"/>
  <c r="AS630" i="2"/>
  <c r="AS629" i="2"/>
  <c r="AS628" i="2"/>
  <c r="AS627" i="2"/>
  <c r="AS626" i="2"/>
  <c r="AS625" i="2"/>
  <c r="AS624" i="2"/>
  <c r="AS623" i="2"/>
  <c r="AS622" i="2"/>
  <c r="AS621" i="2"/>
  <c r="AS620" i="2"/>
  <c r="AS619" i="2"/>
  <c r="AS618" i="2"/>
  <c r="AS617" i="2"/>
  <c r="AS616" i="2"/>
  <c r="AS615" i="2"/>
  <c r="AS614" i="2"/>
  <c r="AS613" i="2"/>
  <c r="AS612" i="2"/>
  <c r="AS611" i="2"/>
  <c r="AS610" i="2"/>
  <c r="AS609" i="2"/>
  <c r="AS608" i="2"/>
  <c r="AS607" i="2"/>
  <c r="AS606" i="2"/>
  <c r="AS605" i="2"/>
  <c r="AS604" i="2"/>
  <c r="AS603" i="2"/>
  <c r="AS602" i="2"/>
  <c r="AS601" i="2"/>
  <c r="AS600" i="2"/>
  <c r="AS599" i="2"/>
  <c r="AS598" i="2"/>
  <c r="AS597" i="2"/>
  <c r="AS596" i="2"/>
  <c r="AS595" i="2"/>
  <c r="AS594" i="2"/>
  <c r="AS593" i="2"/>
  <c r="AS592" i="2"/>
  <c r="AS591" i="2"/>
  <c r="AS590" i="2"/>
  <c r="AS589" i="2"/>
  <c r="AS588" i="2"/>
  <c r="AS587" i="2"/>
  <c r="AS586" i="2"/>
  <c r="AS585" i="2"/>
  <c r="AS584" i="2"/>
  <c r="AS583" i="2"/>
  <c r="AS582" i="2"/>
  <c r="AS581" i="2"/>
  <c r="AS580" i="2"/>
  <c r="AS579" i="2"/>
  <c r="AS578" i="2"/>
  <c r="AS577" i="2"/>
  <c r="AS576" i="2"/>
  <c r="AS575" i="2"/>
  <c r="AS574" i="2"/>
  <c r="AS573" i="2"/>
  <c r="AS572" i="2"/>
  <c r="AS571" i="2"/>
  <c r="AS570" i="2"/>
  <c r="AS569" i="2"/>
  <c r="AS568" i="2"/>
  <c r="AS567" i="2"/>
  <c r="AS566" i="2"/>
  <c r="AS565" i="2"/>
  <c r="AS564" i="2"/>
  <c r="AS563" i="2"/>
  <c r="AS562" i="2"/>
  <c r="AS561" i="2"/>
  <c r="AS560" i="2"/>
  <c r="AS559" i="2"/>
  <c r="AS558" i="2"/>
  <c r="AS557" i="2"/>
  <c r="AS556" i="2"/>
  <c r="AS555" i="2"/>
  <c r="AS554" i="2"/>
  <c r="AS553" i="2"/>
  <c r="AS552" i="2"/>
  <c r="AS551" i="2"/>
  <c r="AS550" i="2"/>
  <c r="AS549" i="2"/>
  <c r="AS548" i="2"/>
  <c r="AS547" i="2"/>
  <c r="AS546" i="2"/>
  <c r="AS545" i="2"/>
  <c r="AS544" i="2"/>
  <c r="AS543" i="2"/>
  <c r="AS542" i="2"/>
  <c r="AS541" i="2"/>
  <c r="AS540" i="2"/>
  <c r="AS539" i="2"/>
  <c r="AS538" i="2"/>
  <c r="AS537" i="2"/>
  <c r="AS536" i="2"/>
  <c r="AS535" i="2"/>
  <c r="AS534" i="2"/>
  <c r="AS533" i="2"/>
  <c r="AS532" i="2"/>
  <c r="AS531" i="2"/>
  <c r="AS530" i="2"/>
  <c r="AS529" i="2"/>
  <c r="AS528" i="2"/>
  <c r="AS527" i="2"/>
  <c r="AS526" i="2"/>
  <c r="AS525" i="2"/>
  <c r="AS524" i="2"/>
  <c r="AS523" i="2"/>
  <c r="AS522" i="2"/>
  <c r="AS521" i="2"/>
  <c r="AS520" i="2"/>
  <c r="AS519" i="2"/>
  <c r="AS518" i="2"/>
  <c r="AS517" i="2"/>
  <c r="AS516" i="2"/>
  <c r="AS515" i="2"/>
  <c r="AS514" i="2"/>
  <c r="AS513" i="2"/>
  <c r="AS512" i="2"/>
  <c r="AS511" i="2"/>
  <c r="AS510" i="2"/>
  <c r="AS509" i="2"/>
  <c r="AS508" i="2"/>
  <c r="AS507" i="2"/>
  <c r="AS506" i="2"/>
  <c r="AS505" i="2"/>
  <c r="AS504" i="2"/>
  <c r="AS503" i="2"/>
  <c r="AS502" i="2"/>
  <c r="AS501" i="2"/>
  <c r="AS500" i="2"/>
  <c r="AS499" i="2"/>
  <c r="AS498" i="2"/>
  <c r="AS497" i="2"/>
  <c r="AS496" i="2"/>
  <c r="AS495" i="2"/>
  <c r="AS494" i="2"/>
  <c r="AS493" i="2"/>
  <c r="AS492" i="2"/>
  <c r="AS491" i="2"/>
  <c r="AS490" i="2"/>
  <c r="AS489" i="2"/>
  <c r="AS488" i="2"/>
  <c r="AS487" i="2"/>
  <c r="AS486" i="2"/>
  <c r="AS485" i="2"/>
  <c r="AS484" i="2"/>
  <c r="AS483" i="2"/>
  <c r="AS482" i="2"/>
  <c r="AS481" i="2"/>
  <c r="AS480" i="2"/>
  <c r="AS479" i="2"/>
  <c r="AS478" i="2"/>
  <c r="AS477" i="2"/>
  <c r="AS476" i="2"/>
  <c r="AS475" i="2"/>
  <c r="AS474" i="2"/>
  <c r="AS473" i="2"/>
  <c r="AS472" i="2"/>
  <c r="AS471" i="2"/>
  <c r="AS470" i="2"/>
  <c r="AS469" i="2"/>
  <c r="AS468" i="2"/>
  <c r="AS467" i="2"/>
  <c r="AS466" i="2"/>
  <c r="AS465" i="2"/>
  <c r="AS464" i="2"/>
  <c r="AS463" i="2"/>
  <c r="AS462" i="2"/>
  <c r="AS461" i="2"/>
  <c r="AS460" i="2"/>
  <c r="AS459" i="2"/>
  <c r="AS458" i="2"/>
  <c r="AS457" i="2"/>
  <c r="AS456" i="2"/>
  <c r="AS455" i="2"/>
  <c r="AS454" i="2"/>
  <c r="AS453" i="2"/>
  <c r="AS452" i="2"/>
  <c r="AS451" i="2"/>
  <c r="AS450" i="2"/>
  <c r="AS449" i="2"/>
  <c r="AS448" i="2"/>
  <c r="AS447" i="2"/>
  <c r="AS446" i="2"/>
  <c r="AS445" i="2"/>
  <c r="AS444" i="2"/>
  <c r="AS443" i="2"/>
  <c r="AS442" i="2"/>
  <c r="AS441" i="2"/>
  <c r="AS440" i="2"/>
  <c r="AS439" i="2"/>
  <c r="AS438" i="2"/>
  <c r="AS437" i="2"/>
  <c r="AS436" i="2"/>
  <c r="AS435" i="2"/>
  <c r="AS434" i="2"/>
  <c r="AS433" i="2"/>
  <c r="AS432" i="2"/>
  <c r="AS431" i="2"/>
  <c r="AS430" i="2"/>
  <c r="AS429" i="2"/>
  <c r="AS428" i="2"/>
  <c r="AS427" i="2"/>
  <c r="AS426" i="2"/>
  <c r="AS425" i="2"/>
  <c r="AS424" i="2"/>
  <c r="AS423" i="2"/>
  <c r="AS422" i="2"/>
  <c r="AS421" i="2"/>
  <c r="AS420" i="2"/>
  <c r="AS419" i="2"/>
  <c r="AS418" i="2"/>
  <c r="AS417" i="2"/>
  <c r="AS416" i="2"/>
  <c r="AS415" i="2"/>
  <c r="AS414" i="2"/>
  <c r="AS413" i="2"/>
  <c r="AS412" i="2"/>
  <c r="AS411" i="2"/>
  <c r="AS410" i="2"/>
  <c r="AS409" i="2"/>
  <c r="AS408" i="2"/>
  <c r="AS407" i="2"/>
  <c r="AS406" i="2"/>
  <c r="AS405" i="2"/>
  <c r="AS404" i="2"/>
  <c r="AS403" i="2"/>
  <c r="AS402" i="2"/>
  <c r="AS401" i="2"/>
  <c r="AS400" i="2"/>
  <c r="AS399" i="2"/>
  <c r="AS398" i="2"/>
  <c r="AS397" i="2"/>
  <c r="AS396" i="2"/>
  <c r="AS395" i="2"/>
  <c r="AS394" i="2"/>
  <c r="AS393" i="2"/>
  <c r="AS392" i="2"/>
  <c r="AS391" i="2"/>
  <c r="AS390" i="2"/>
  <c r="AS389" i="2"/>
  <c r="AS388" i="2"/>
  <c r="AS387" i="2"/>
  <c r="AS386" i="2"/>
  <c r="AS385" i="2"/>
  <c r="AS384" i="2"/>
  <c r="AS383" i="2"/>
  <c r="AS382" i="2"/>
  <c r="AS381" i="2"/>
  <c r="AS380" i="2"/>
  <c r="AS379" i="2"/>
  <c r="AS378" i="2"/>
  <c r="AS377" i="2"/>
  <c r="AS376" i="2"/>
  <c r="AS375" i="2"/>
  <c r="AS374" i="2"/>
  <c r="AS373" i="2"/>
  <c r="AS372" i="2"/>
  <c r="AS371" i="2"/>
  <c r="AS370" i="2"/>
  <c r="AS369" i="2"/>
  <c r="AS368" i="2"/>
  <c r="AS367" i="2"/>
  <c r="AS366" i="2"/>
  <c r="AS365" i="2"/>
  <c r="AS364" i="2"/>
  <c r="AS363" i="2"/>
  <c r="AS362" i="2"/>
  <c r="AS361" i="2"/>
  <c r="AS360" i="2"/>
  <c r="AS359" i="2"/>
  <c r="AS358" i="2"/>
  <c r="AS357" i="2"/>
  <c r="AS356" i="2"/>
  <c r="AS355" i="2"/>
  <c r="AS354" i="2"/>
  <c r="AS353" i="2"/>
  <c r="AS352" i="2"/>
  <c r="AS351" i="2"/>
  <c r="AS350" i="2"/>
  <c r="AS349" i="2"/>
  <c r="AS348" i="2"/>
  <c r="AS347" i="2"/>
  <c r="AS346" i="2"/>
  <c r="AS345" i="2"/>
  <c r="AS344" i="2"/>
  <c r="AS343" i="2"/>
  <c r="AS342" i="2"/>
  <c r="AS341" i="2"/>
  <c r="AS340" i="2"/>
  <c r="AS339" i="2"/>
  <c r="AS338" i="2"/>
  <c r="AS337" i="2"/>
  <c r="AS336" i="2"/>
  <c r="AS335" i="2"/>
  <c r="AS334" i="2"/>
  <c r="AS333" i="2"/>
  <c r="AS332" i="2"/>
  <c r="AS331" i="2"/>
  <c r="AS330" i="2"/>
  <c r="AS329" i="2"/>
  <c r="AS328" i="2"/>
  <c r="AS327" i="2"/>
  <c r="AS326" i="2"/>
  <c r="AS325" i="2"/>
  <c r="AS324" i="2"/>
  <c r="AS323" i="2"/>
  <c r="AS322" i="2"/>
  <c r="AS321" i="2"/>
  <c r="AS320" i="2"/>
  <c r="AS319" i="2"/>
  <c r="AS318" i="2"/>
  <c r="AS317" i="2"/>
  <c r="AS316" i="2"/>
  <c r="AS315" i="2"/>
  <c r="AS314" i="2"/>
  <c r="AS313" i="2"/>
  <c r="AS312" i="2"/>
  <c r="AS311" i="2"/>
  <c r="AS310" i="2"/>
  <c r="AS309" i="2"/>
  <c r="AS308" i="2"/>
  <c r="AS307" i="2"/>
  <c r="AS306" i="2"/>
  <c r="AS305" i="2"/>
  <c r="AS304" i="2"/>
  <c r="AS303" i="2"/>
  <c r="AS302" i="2"/>
  <c r="AS301" i="2"/>
  <c r="AS300" i="2"/>
  <c r="AS299" i="2"/>
  <c r="AS298" i="2"/>
  <c r="AS297" i="2"/>
  <c r="AS296" i="2"/>
  <c r="AS295" i="2"/>
  <c r="AS294" i="2"/>
  <c r="AS293" i="2"/>
  <c r="AS292" i="2"/>
  <c r="AS291" i="2"/>
  <c r="AS290" i="2"/>
  <c r="AS289" i="2"/>
  <c r="AS288" i="2"/>
  <c r="AS287" i="2"/>
  <c r="AS286" i="2"/>
  <c r="AS285" i="2"/>
  <c r="AS284" i="2"/>
  <c r="AS283" i="2"/>
  <c r="AS282" i="2"/>
  <c r="AS281" i="2"/>
  <c r="AS280" i="2"/>
  <c r="AS279" i="2"/>
  <c r="AS278" i="2"/>
  <c r="AS277" i="2"/>
  <c r="AS276" i="2"/>
  <c r="AS275" i="2"/>
  <c r="AS274" i="2"/>
  <c r="AS273" i="2"/>
  <c r="AS272" i="2"/>
  <c r="AS271" i="2"/>
  <c r="AS270" i="2"/>
  <c r="AS269" i="2"/>
  <c r="AS268" i="2"/>
  <c r="AS267" i="2"/>
  <c r="AS266" i="2"/>
  <c r="AS265" i="2"/>
  <c r="AS264" i="2"/>
  <c r="AS263" i="2"/>
  <c r="AS262" i="2"/>
  <c r="AS261" i="2"/>
  <c r="AS260" i="2"/>
  <c r="AS259" i="2"/>
  <c r="AS258" i="2"/>
  <c r="AS257" i="2"/>
  <c r="AS256" i="2"/>
  <c r="AS255" i="2"/>
  <c r="AS254" i="2"/>
  <c r="AS253" i="2"/>
  <c r="AS252" i="2"/>
  <c r="AS251" i="2"/>
  <c r="AS250" i="2"/>
  <c r="AS249" i="2"/>
  <c r="AS248" i="2"/>
  <c r="AS247" i="2"/>
  <c r="AS246" i="2"/>
  <c r="AS245" i="2"/>
  <c r="AS244" i="2"/>
  <c r="AS243" i="2"/>
  <c r="AS242" i="2"/>
  <c r="AS241" i="2"/>
  <c r="AS240" i="2"/>
  <c r="AS239" i="2"/>
  <c r="AS238" i="2"/>
  <c r="AS237" i="2"/>
  <c r="AS236" i="2"/>
  <c r="AS235" i="2"/>
  <c r="AS234" i="2"/>
  <c r="AS233" i="2"/>
  <c r="AS232" i="2"/>
  <c r="AS231" i="2"/>
  <c r="AS230" i="2"/>
  <c r="AS229" i="2"/>
  <c r="AS228" i="2"/>
  <c r="AS227" i="2"/>
  <c r="AS226" i="2"/>
  <c r="AS225" i="2"/>
  <c r="AS224" i="2"/>
  <c r="AS223" i="2"/>
  <c r="AS222" i="2"/>
  <c r="AS221" i="2"/>
  <c r="AS220" i="2"/>
  <c r="AS219" i="2"/>
  <c r="AS218" i="2"/>
  <c r="AS217" i="2"/>
  <c r="AS216" i="2"/>
  <c r="AS215" i="2"/>
  <c r="AS214" i="2"/>
  <c r="AS213" i="2"/>
  <c r="AS212" i="2"/>
  <c r="AS211" i="2"/>
  <c r="AS210" i="2"/>
  <c r="AS209" i="2"/>
  <c r="AS208" i="2"/>
  <c r="AS207" i="2"/>
  <c r="AS206" i="2"/>
  <c r="AS205" i="2"/>
  <c r="AS204" i="2"/>
  <c r="AS203" i="2"/>
  <c r="AS202" i="2"/>
  <c r="AS201" i="2"/>
  <c r="AS200" i="2"/>
  <c r="AS199" i="2"/>
  <c r="AS198" i="2"/>
  <c r="AS197" i="2"/>
  <c r="AS196" i="2"/>
  <c r="AS195" i="2"/>
  <c r="AS194" i="2"/>
  <c r="AS193" i="2"/>
  <c r="AS192" i="2"/>
  <c r="AS191" i="2"/>
  <c r="AS190" i="2"/>
  <c r="AS189" i="2"/>
  <c r="AS188" i="2"/>
  <c r="AS187" i="2"/>
  <c r="AS186" i="2"/>
  <c r="AS185" i="2"/>
  <c r="AS184" i="2"/>
  <c r="AS183" i="2"/>
  <c r="AS182" i="2"/>
  <c r="AS181" i="2"/>
  <c r="AS180" i="2"/>
  <c r="AS179" i="2"/>
  <c r="AS178" i="2"/>
  <c r="AS177" i="2"/>
  <c r="AS176" i="2"/>
  <c r="AS175" i="2"/>
  <c r="AS174" i="2"/>
  <c r="AS173" i="2"/>
  <c r="AS172" i="2"/>
  <c r="AS171" i="2"/>
  <c r="AS170" i="2"/>
  <c r="AS169" i="2"/>
  <c r="AS168" i="2"/>
  <c r="AS167" i="2"/>
  <c r="AS166" i="2"/>
  <c r="AS165" i="2"/>
  <c r="AS164" i="2"/>
  <c r="AS163" i="2"/>
  <c r="AS162" i="2"/>
  <c r="AS161" i="2"/>
  <c r="AS160" i="2"/>
  <c r="AS159" i="2"/>
  <c r="AS158" i="2"/>
  <c r="AS157" i="2"/>
  <c r="AS156" i="2"/>
  <c r="AS155" i="2"/>
  <c r="AS154" i="2"/>
  <c r="AS153" i="2"/>
  <c r="AS152" i="2"/>
  <c r="AS151" i="2"/>
  <c r="AS150" i="2"/>
  <c r="AS149" i="2"/>
  <c r="AS148" i="2"/>
  <c r="AS147" i="2"/>
  <c r="AS146" i="2"/>
  <c r="AS145" i="2"/>
  <c r="AS144" i="2"/>
  <c r="AS143" i="2"/>
  <c r="AS142" i="2"/>
  <c r="AS141" i="2"/>
  <c r="AS140" i="2"/>
  <c r="AS139" i="2"/>
  <c r="AS138" i="2"/>
  <c r="AS137" i="2"/>
  <c r="AS136" i="2"/>
  <c r="AS135" i="2"/>
  <c r="AS134" i="2"/>
  <c r="AS133" i="2"/>
  <c r="AS132" i="2"/>
  <c r="AS131" i="2"/>
  <c r="AS130" i="2"/>
  <c r="AS129" i="2"/>
  <c r="AS128" i="2"/>
  <c r="AS127" i="2"/>
  <c r="AS126" i="2"/>
  <c r="AS125" i="2"/>
  <c r="AS124" i="2"/>
  <c r="AS123" i="2"/>
  <c r="AS122" i="2"/>
  <c r="AS121" i="2"/>
  <c r="AS120" i="2"/>
  <c r="AS119" i="2"/>
  <c r="AS118" i="2"/>
  <c r="AS117" i="2"/>
  <c r="AS116" i="2"/>
  <c r="AS115" i="2"/>
  <c r="AS114" i="2"/>
  <c r="AS113" i="2"/>
  <c r="AS112" i="2"/>
  <c r="AS111" i="2"/>
  <c r="AS110" i="2"/>
  <c r="AS109" i="2"/>
  <c r="AS108" i="2"/>
  <c r="AS107" i="2"/>
  <c r="AS106" i="2"/>
  <c r="AS105" i="2"/>
  <c r="AS104" i="2"/>
  <c r="AS103" i="2"/>
  <c r="AS102" i="2"/>
  <c r="AS101" i="2"/>
  <c r="AS100" i="2"/>
  <c r="AS99" i="2"/>
  <c r="AS98" i="2"/>
  <c r="AS97" i="2"/>
  <c r="AS96" i="2"/>
  <c r="AS95" i="2"/>
  <c r="AS94" i="2"/>
  <c r="AS93" i="2"/>
  <c r="AS92" i="2"/>
  <c r="AS91" i="2"/>
  <c r="AS90" i="2"/>
  <c r="AS89" i="2"/>
  <c r="AS88" i="2"/>
  <c r="AS87" i="2"/>
  <c r="AS86" i="2"/>
  <c r="AS85" i="2"/>
  <c r="AS84" i="2"/>
  <c r="AS83" i="2"/>
  <c r="AS82" i="2"/>
  <c r="AS81" i="2"/>
  <c r="AS80" i="2"/>
  <c r="AS79" i="2"/>
  <c r="AS78" i="2"/>
  <c r="AS77" i="2"/>
  <c r="AS76" i="2"/>
  <c r="AS75" i="2"/>
  <c r="AS74" i="2"/>
  <c r="AS73" i="2"/>
  <c r="AS72" i="2"/>
  <c r="AS71" i="2"/>
  <c r="AS70" i="2"/>
  <c r="AS69" i="2"/>
  <c r="AT1828" i="2"/>
  <c r="AT1827" i="2"/>
  <c r="AT1826" i="2"/>
  <c r="AT1825" i="2"/>
  <c r="AT1824" i="2"/>
  <c r="AT1823" i="2"/>
  <c r="AT1822" i="2"/>
  <c r="AT1821" i="2"/>
  <c r="AT1820" i="2"/>
  <c r="AT1819" i="2"/>
  <c r="AT1818" i="2"/>
  <c r="AT1817" i="2"/>
  <c r="AT1816" i="2"/>
  <c r="AT1815" i="2"/>
  <c r="AT1814" i="2"/>
  <c r="AT1813" i="2"/>
  <c r="AT1812" i="2"/>
  <c r="AT1811" i="2"/>
  <c r="AT1810" i="2"/>
  <c r="AT1809" i="2"/>
  <c r="AT1808" i="2"/>
  <c r="AT1807" i="2"/>
  <c r="AT1806" i="2"/>
  <c r="AT1805" i="2"/>
  <c r="AT1804" i="2"/>
  <c r="AT1803" i="2"/>
  <c r="AT1802" i="2"/>
  <c r="AT1801" i="2"/>
  <c r="AT1800" i="2"/>
  <c r="AT1799" i="2"/>
  <c r="AT1798" i="2"/>
  <c r="AT1797" i="2"/>
  <c r="AT1796" i="2"/>
  <c r="AT1795" i="2"/>
  <c r="AT1794" i="2"/>
  <c r="AT1793" i="2"/>
  <c r="AT1792" i="2"/>
  <c r="AT1791" i="2"/>
  <c r="AT1790" i="2"/>
  <c r="AT1789" i="2"/>
  <c r="AT1788" i="2"/>
  <c r="AT1787" i="2"/>
  <c r="AT1786" i="2"/>
  <c r="AT1785" i="2"/>
  <c r="AT1784" i="2"/>
  <c r="AT1783" i="2"/>
  <c r="AT1782" i="2"/>
  <c r="AT1781" i="2"/>
  <c r="AT1780" i="2"/>
  <c r="AT1779" i="2"/>
  <c r="AT1778" i="2"/>
  <c r="AT1777" i="2"/>
  <c r="AT1776" i="2"/>
  <c r="AT1775" i="2"/>
  <c r="AT1774" i="2"/>
  <c r="AT1773" i="2"/>
  <c r="AT1772" i="2"/>
  <c r="AT1771" i="2"/>
  <c r="AT1770" i="2"/>
  <c r="AT1769" i="2"/>
  <c r="AT1768" i="2"/>
  <c r="AT1767" i="2"/>
  <c r="AT1766" i="2"/>
  <c r="AT1765" i="2"/>
  <c r="AT1764" i="2"/>
  <c r="AT1763" i="2"/>
  <c r="AT1762" i="2"/>
  <c r="AT1761" i="2"/>
  <c r="AT1760" i="2"/>
  <c r="AT1759" i="2"/>
  <c r="AT1758" i="2"/>
  <c r="AT1757" i="2"/>
  <c r="AT1756" i="2"/>
  <c r="AT1755" i="2"/>
  <c r="AT1754" i="2"/>
  <c r="AT1753" i="2"/>
  <c r="AT1752" i="2"/>
  <c r="AT1751" i="2"/>
  <c r="AT1750" i="2"/>
  <c r="AT1749" i="2"/>
  <c r="AT1748" i="2"/>
  <c r="AT1747" i="2"/>
  <c r="AT1746" i="2"/>
  <c r="AT1745" i="2"/>
  <c r="AT1744" i="2"/>
  <c r="AT1743" i="2"/>
  <c r="AT1742" i="2"/>
  <c r="AT1741" i="2"/>
  <c r="AT1740" i="2"/>
  <c r="AT1739" i="2"/>
  <c r="AT1738" i="2"/>
  <c r="AT1737" i="2"/>
  <c r="AT1736" i="2"/>
  <c r="AT1735" i="2"/>
  <c r="AT1734" i="2"/>
  <c r="AT1733" i="2"/>
  <c r="AT1732" i="2"/>
  <c r="AT1731" i="2"/>
  <c r="AT1730" i="2"/>
  <c r="AT1729" i="2"/>
  <c r="AT1728" i="2"/>
  <c r="AT1727" i="2"/>
  <c r="AT1726" i="2"/>
  <c r="AT1725" i="2"/>
  <c r="AT1724" i="2"/>
  <c r="AT1723" i="2"/>
  <c r="AT1722" i="2"/>
  <c r="AT1721" i="2"/>
  <c r="AT1720" i="2"/>
  <c r="AT1719" i="2"/>
  <c r="AT1718" i="2"/>
  <c r="AT1717" i="2"/>
  <c r="AT1716" i="2"/>
  <c r="AT1715" i="2"/>
  <c r="AT1714" i="2"/>
  <c r="AT1713" i="2"/>
  <c r="AT1712" i="2"/>
  <c r="AT1711" i="2"/>
  <c r="AT1710" i="2"/>
  <c r="AT1709" i="2"/>
  <c r="AT1708" i="2"/>
  <c r="AT1707" i="2"/>
  <c r="AT1706" i="2"/>
  <c r="AT1705" i="2"/>
  <c r="AT1704" i="2"/>
  <c r="AT1703" i="2"/>
  <c r="AT1702" i="2"/>
  <c r="AT1701" i="2"/>
  <c r="AT1700" i="2"/>
  <c r="AT1699" i="2"/>
  <c r="AT1698" i="2"/>
  <c r="AT1697" i="2"/>
  <c r="AT1696" i="2"/>
  <c r="AT1695" i="2"/>
  <c r="AT1694" i="2"/>
  <c r="AT1693" i="2"/>
  <c r="AT1692" i="2"/>
  <c r="AT1691" i="2"/>
  <c r="AT1690" i="2"/>
  <c r="AT1689" i="2"/>
  <c r="AT1688" i="2"/>
  <c r="AT1687" i="2"/>
  <c r="AT1686" i="2"/>
  <c r="AT1685" i="2"/>
  <c r="AT1684" i="2"/>
  <c r="AT1683" i="2"/>
  <c r="AT1682" i="2"/>
  <c r="AT1681" i="2"/>
  <c r="AT1680" i="2"/>
  <c r="AT1679" i="2"/>
  <c r="AT1678" i="2"/>
  <c r="AT1677" i="2"/>
  <c r="AT1676" i="2"/>
  <c r="AT1675" i="2"/>
  <c r="AT1674" i="2"/>
  <c r="AT1673" i="2"/>
  <c r="AT1672" i="2"/>
  <c r="AT1671" i="2"/>
  <c r="AT1670" i="2"/>
  <c r="AT1669" i="2"/>
  <c r="AT1668" i="2"/>
  <c r="AT1667" i="2"/>
  <c r="AT1666" i="2"/>
  <c r="AT1665" i="2"/>
  <c r="AT1664" i="2"/>
  <c r="AT1663" i="2"/>
  <c r="AT1662" i="2"/>
  <c r="AT1661" i="2"/>
  <c r="AT1660" i="2"/>
  <c r="AT1659" i="2"/>
  <c r="AT1658" i="2"/>
  <c r="AT1657" i="2"/>
  <c r="AT1656" i="2"/>
  <c r="AT1655" i="2"/>
  <c r="AT1654" i="2"/>
  <c r="AT1653" i="2"/>
  <c r="AT1652" i="2"/>
  <c r="AT1651" i="2"/>
  <c r="AT1650" i="2"/>
  <c r="AT1649" i="2"/>
  <c r="AT1648" i="2"/>
  <c r="AT1647" i="2"/>
  <c r="AT1646" i="2"/>
  <c r="AT1645" i="2"/>
  <c r="AT1644" i="2"/>
  <c r="AT1643" i="2"/>
  <c r="AT1642" i="2"/>
  <c r="AT1641" i="2"/>
  <c r="AT1640" i="2"/>
  <c r="AT1639" i="2"/>
  <c r="AT1638" i="2"/>
  <c r="AT1637" i="2"/>
  <c r="AT1636" i="2"/>
  <c r="AT1635" i="2"/>
  <c r="AT1634" i="2"/>
  <c r="AT1633" i="2"/>
  <c r="AT1632" i="2"/>
  <c r="AT1631" i="2"/>
  <c r="AT1630" i="2"/>
  <c r="AT1629" i="2"/>
  <c r="AT1628" i="2"/>
  <c r="AT1627" i="2"/>
  <c r="AT1626" i="2"/>
  <c r="AT1625" i="2"/>
  <c r="AT1624" i="2"/>
  <c r="AT1623" i="2"/>
  <c r="AT1622" i="2"/>
  <c r="AT1621" i="2"/>
  <c r="AT1620" i="2"/>
  <c r="AT1619" i="2"/>
  <c r="AT1618" i="2"/>
  <c r="AT1617" i="2"/>
  <c r="AT1616" i="2"/>
  <c r="AT1615" i="2"/>
  <c r="AT1614" i="2"/>
  <c r="AT1613" i="2"/>
  <c r="AT1612" i="2"/>
  <c r="AT1611" i="2"/>
  <c r="AT1610" i="2"/>
  <c r="AT1609" i="2"/>
  <c r="AT1608" i="2"/>
  <c r="AT1607" i="2"/>
  <c r="AT1606" i="2"/>
  <c r="AT1605" i="2"/>
  <c r="AT1604" i="2"/>
  <c r="AT1603" i="2"/>
  <c r="AT1602" i="2"/>
  <c r="AT1601" i="2"/>
  <c r="AT1600" i="2"/>
  <c r="AT1599" i="2"/>
  <c r="AT1598" i="2"/>
  <c r="AT1597" i="2"/>
  <c r="AT1596" i="2"/>
  <c r="AT1595" i="2"/>
  <c r="AT1594" i="2"/>
  <c r="AT1593" i="2"/>
  <c r="AT1592" i="2"/>
  <c r="AT1591" i="2"/>
  <c r="AT1590" i="2"/>
  <c r="AT1589" i="2"/>
  <c r="AT1588" i="2"/>
  <c r="AT1587" i="2"/>
  <c r="AT1586" i="2"/>
  <c r="AT1585" i="2"/>
  <c r="AT1584" i="2"/>
  <c r="AT1583" i="2"/>
  <c r="AT1582" i="2"/>
  <c r="AT1581" i="2"/>
  <c r="AT1580" i="2"/>
  <c r="AT1579" i="2"/>
  <c r="AT1578" i="2"/>
  <c r="AT1577" i="2"/>
  <c r="AT1576" i="2"/>
  <c r="AT1575" i="2"/>
  <c r="AT1574" i="2"/>
  <c r="AT1573" i="2"/>
  <c r="AT1572" i="2"/>
  <c r="AT1571" i="2"/>
  <c r="AT1570" i="2"/>
  <c r="AT1569" i="2"/>
  <c r="AT1568" i="2"/>
  <c r="AT1567" i="2"/>
  <c r="AT1566" i="2"/>
  <c r="AT1565" i="2"/>
  <c r="AT1564" i="2"/>
  <c r="AT1563" i="2"/>
  <c r="AT1562" i="2"/>
  <c r="AT1561" i="2"/>
  <c r="AT1560" i="2"/>
  <c r="AT1559" i="2"/>
  <c r="AT1558" i="2"/>
  <c r="AT1557" i="2"/>
  <c r="AT1556" i="2"/>
  <c r="AT1555" i="2"/>
  <c r="AT1554" i="2"/>
  <c r="AT1553" i="2"/>
  <c r="AT1552" i="2"/>
  <c r="AT1551" i="2"/>
  <c r="AT1550" i="2"/>
  <c r="AT1549" i="2"/>
  <c r="AT1548" i="2"/>
  <c r="AT1547" i="2"/>
  <c r="AT1546" i="2"/>
  <c r="AT1545" i="2"/>
  <c r="AT1544" i="2"/>
  <c r="AT1543" i="2"/>
  <c r="AT1542" i="2"/>
  <c r="AT1541" i="2"/>
  <c r="AT1540" i="2"/>
  <c r="AT1539" i="2"/>
  <c r="AT1538" i="2"/>
  <c r="AT1537" i="2"/>
  <c r="AT1536" i="2"/>
  <c r="AT1535" i="2"/>
  <c r="AT1534" i="2"/>
  <c r="AT1533" i="2"/>
  <c r="AT1532" i="2"/>
  <c r="AT1531" i="2"/>
  <c r="AT1530" i="2"/>
  <c r="AT1529" i="2"/>
  <c r="AT1528" i="2"/>
  <c r="AT1527" i="2"/>
  <c r="AT1526" i="2"/>
  <c r="AT1525" i="2"/>
  <c r="AT1524" i="2"/>
  <c r="AT1523" i="2"/>
  <c r="AT1522" i="2"/>
  <c r="AT1521" i="2"/>
  <c r="AT1520" i="2"/>
  <c r="AT1519" i="2"/>
  <c r="AT1518" i="2"/>
  <c r="AT1517" i="2"/>
  <c r="AT1516" i="2"/>
  <c r="AT1515" i="2"/>
  <c r="AT1514" i="2"/>
  <c r="AT1513" i="2"/>
  <c r="AT1512" i="2"/>
  <c r="AT1511" i="2"/>
  <c r="AT1510" i="2"/>
  <c r="AT1509" i="2"/>
  <c r="AT1508" i="2"/>
  <c r="AT1507" i="2"/>
  <c r="AT1506" i="2"/>
  <c r="AT1505" i="2"/>
  <c r="AT1504" i="2"/>
  <c r="AT1503" i="2"/>
  <c r="AT1502" i="2"/>
  <c r="AT1501" i="2"/>
  <c r="AT1500" i="2"/>
  <c r="AT1499" i="2"/>
  <c r="AT1498" i="2"/>
  <c r="AT1497" i="2"/>
  <c r="AT1496" i="2"/>
  <c r="AT1495" i="2"/>
  <c r="AT1494" i="2"/>
  <c r="AT1493" i="2"/>
  <c r="AT1492" i="2"/>
  <c r="AT1491" i="2"/>
  <c r="AT1490" i="2"/>
  <c r="AT1489" i="2"/>
  <c r="AT1488" i="2"/>
  <c r="AT1487" i="2"/>
  <c r="AT1486" i="2"/>
  <c r="AT1485" i="2"/>
  <c r="AT1484" i="2"/>
  <c r="AT1483" i="2"/>
  <c r="AT1482" i="2"/>
  <c r="AT1481" i="2"/>
  <c r="AT1480" i="2"/>
  <c r="AT1479" i="2"/>
  <c r="AT1478" i="2"/>
  <c r="AT1477" i="2"/>
  <c r="AT1476" i="2"/>
  <c r="AT1475" i="2"/>
  <c r="AT1474" i="2"/>
  <c r="AT1473" i="2"/>
  <c r="AT1472" i="2"/>
  <c r="AT1471" i="2"/>
  <c r="AT1470" i="2"/>
  <c r="AT1469" i="2"/>
  <c r="AT1468" i="2"/>
  <c r="AT1467" i="2"/>
  <c r="AT1466" i="2"/>
  <c r="AT1465" i="2"/>
  <c r="AT1464" i="2"/>
  <c r="AT1463" i="2"/>
  <c r="AT1462" i="2"/>
  <c r="AT1461" i="2"/>
  <c r="AT1460" i="2"/>
  <c r="AT1459" i="2"/>
  <c r="AT1458" i="2"/>
  <c r="AT1457" i="2"/>
  <c r="AT1456" i="2"/>
  <c r="AT1455" i="2"/>
  <c r="AT1454" i="2"/>
  <c r="AT1453" i="2"/>
  <c r="AT1452" i="2"/>
  <c r="AT1451" i="2"/>
  <c r="AT1450" i="2"/>
  <c r="AT1449" i="2"/>
  <c r="AT1448" i="2"/>
  <c r="AT1447" i="2"/>
  <c r="AT1446" i="2"/>
  <c r="AT1445" i="2"/>
  <c r="AT1444" i="2"/>
  <c r="AT1443" i="2"/>
  <c r="AT1442" i="2"/>
  <c r="AT1441" i="2"/>
  <c r="AT1440" i="2"/>
  <c r="AT1439" i="2"/>
  <c r="AT1438" i="2"/>
  <c r="AT1437" i="2"/>
  <c r="AT1436" i="2"/>
  <c r="AT1435" i="2"/>
  <c r="AT1434" i="2"/>
  <c r="AT1433" i="2"/>
  <c r="AT1432" i="2"/>
  <c r="AT1431" i="2"/>
  <c r="AT1430" i="2"/>
  <c r="AT1429" i="2"/>
  <c r="AT1428" i="2"/>
  <c r="AT1427" i="2"/>
  <c r="AT1426" i="2"/>
  <c r="AT1425" i="2"/>
  <c r="AT1424" i="2"/>
  <c r="AT1423" i="2"/>
  <c r="AT1422" i="2"/>
  <c r="AT1421" i="2"/>
  <c r="AT1420" i="2"/>
  <c r="AT1419" i="2"/>
  <c r="AT1418" i="2"/>
  <c r="AT1417" i="2"/>
  <c r="AT1416" i="2"/>
  <c r="AT1415" i="2"/>
  <c r="AT1414" i="2"/>
  <c r="AT1413" i="2"/>
  <c r="AT1412" i="2"/>
  <c r="AT1411" i="2"/>
  <c r="AT1410" i="2"/>
  <c r="AT1409" i="2"/>
  <c r="AT1408" i="2"/>
  <c r="AT1407" i="2"/>
  <c r="AT1406" i="2"/>
  <c r="AT1405" i="2"/>
  <c r="AT1404" i="2"/>
  <c r="AT1403" i="2"/>
  <c r="AT1402" i="2"/>
  <c r="AT1401" i="2"/>
  <c r="AT1400" i="2"/>
  <c r="AT1399" i="2"/>
  <c r="AT1398" i="2"/>
  <c r="AT1397" i="2"/>
  <c r="AT1396" i="2"/>
  <c r="AT1395" i="2"/>
  <c r="AT1394" i="2"/>
  <c r="AT1393" i="2"/>
  <c r="AT1392" i="2"/>
  <c r="AT1391" i="2"/>
  <c r="AT1390" i="2"/>
  <c r="AT1389" i="2"/>
  <c r="AT1388" i="2"/>
  <c r="AT1387" i="2"/>
  <c r="AT1386" i="2"/>
  <c r="AT1385" i="2"/>
  <c r="AT1384" i="2"/>
  <c r="AT1383" i="2"/>
  <c r="AT1382" i="2"/>
  <c r="AT1381" i="2"/>
  <c r="AT1380" i="2"/>
  <c r="AT1379" i="2"/>
  <c r="AT1378" i="2"/>
  <c r="AT1377" i="2"/>
  <c r="AT1376" i="2"/>
  <c r="AT1375" i="2"/>
  <c r="AT1374" i="2"/>
  <c r="AT1373" i="2"/>
  <c r="AT1372" i="2"/>
  <c r="AT1371" i="2"/>
  <c r="AT1370" i="2"/>
  <c r="AT1369" i="2"/>
  <c r="AT1368" i="2"/>
  <c r="AT1367" i="2"/>
  <c r="AT1366" i="2"/>
  <c r="AT1365" i="2"/>
  <c r="AT1364" i="2"/>
  <c r="AT1363" i="2"/>
  <c r="AT1362" i="2"/>
  <c r="AT1361" i="2"/>
  <c r="AT1360" i="2"/>
  <c r="AT1359" i="2"/>
  <c r="AT1358" i="2"/>
  <c r="AT1357" i="2"/>
  <c r="AT1356" i="2"/>
  <c r="AT1355" i="2"/>
  <c r="AT1354" i="2"/>
  <c r="AT1353" i="2"/>
  <c r="AT1352" i="2"/>
  <c r="AT1351" i="2"/>
  <c r="AT1350" i="2"/>
  <c r="AT1349" i="2"/>
  <c r="AT1348" i="2"/>
  <c r="AT1347" i="2"/>
  <c r="AT1346" i="2"/>
  <c r="AT1345" i="2"/>
  <c r="AT1344" i="2"/>
  <c r="AT1343" i="2"/>
  <c r="AT1342" i="2"/>
  <c r="AT1341" i="2"/>
  <c r="AT1340" i="2"/>
  <c r="AT1339" i="2"/>
  <c r="AT1338" i="2"/>
  <c r="AT1337" i="2"/>
  <c r="AT1336" i="2"/>
  <c r="AT1335" i="2"/>
  <c r="AT1334" i="2"/>
  <c r="AT1333" i="2"/>
  <c r="AT1332" i="2"/>
  <c r="AT1331" i="2"/>
  <c r="AT1330" i="2"/>
  <c r="AT1329" i="2"/>
  <c r="AT1328" i="2"/>
  <c r="AT1327" i="2"/>
  <c r="AT1326" i="2"/>
  <c r="AT1325" i="2"/>
  <c r="AT1324" i="2"/>
  <c r="AT1323" i="2"/>
  <c r="AT1322" i="2"/>
  <c r="AT1321" i="2"/>
  <c r="AT1320" i="2"/>
  <c r="AT1319" i="2"/>
  <c r="AT1318" i="2"/>
  <c r="AT1317" i="2"/>
  <c r="AT1316" i="2"/>
  <c r="AT1315" i="2"/>
  <c r="AT1314" i="2"/>
  <c r="AT1313" i="2"/>
  <c r="AT1312" i="2"/>
  <c r="AT1311" i="2"/>
  <c r="AT1310" i="2"/>
  <c r="AT1309" i="2"/>
  <c r="AT1308" i="2"/>
  <c r="AT1307" i="2"/>
  <c r="AT1306" i="2"/>
  <c r="AT1305" i="2"/>
  <c r="AT1304" i="2"/>
  <c r="AT1303" i="2"/>
  <c r="AT1302" i="2"/>
  <c r="AT1301" i="2"/>
  <c r="AT1300" i="2"/>
  <c r="AT1299" i="2"/>
  <c r="AT1298" i="2"/>
  <c r="AT1297" i="2"/>
  <c r="AT1296" i="2"/>
  <c r="AT1295" i="2"/>
  <c r="AT1294" i="2"/>
  <c r="AT1293" i="2"/>
  <c r="AT1292" i="2"/>
  <c r="AT1291" i="2"/>
  <c r="AT1290" i="2"/>
  <c r="AT1289" i="2"/>
  <c r="AT1288" i="2"/>
  <c r="AT1287" i="2"/>
  <c r="AT1286" i="2"/>
  <c r="AT1285" i="2"/>
  <c r="AT1284" i="2"/>
  <c r="AT1283" i="2"/>
  <c r="AT1282" i="2"/>
  <c r="AT1281" i="2"/>
  <c r="AT1280" i="2"/>
  <c r="AT1279" i="2"/>
  <c r="AT1278" i="2"/>
  <c r="AT1277" i="2"/>
  <c r="AT1276" i="2"/>
  <c r="AT1275" i="2"/>
  <c r="AT1274" i="2"/>
  <c r="AT1273" i="2"/>
  <c r="AT1272" i="2"/>
  <c r="AT1271" i="2"/>
  <c r="AT1270" i="2"/>
  <c r="AT1269" i="2"/>
  <c r="AT1268" i="2"/>
  <c r="AT1267" i="2"/>
  <c r="AT1266" i="2"/>
  <c r="AT1265" i="2"/>
  <c r="AT1264" i="2"/>
  <c r="AT1263" i="2"/>
  <c r="AT1262" i="2"/>
  <c r="AT1261" i="2"/>
  <c r="AT1260" i="2"/>
  <c r="AT1259" i="2"/>
  <c r="AT1258" i="2"/>
  <c r="AT1257" i="2"/>
  <c r="AT1256" i="2"/>
  <c r="AT1255" i="2"/>
  <c r="AT1254" i="2"/>
  <c r="AT1253" i="2"/>
  <c r="AT1252" i="2"/>
  <c r="AT1251" i="2"/>
  <c r="AT1250" i="2"/>
  <c r="AT1249" i="2"/>
  <c r="AT1248" i="2"/>
  <c r="AT1247" i="2"/>
  <c r="AT1246" i="2"/>
  <c r="AT1245" i="2"/>
  <c r="AT1244" i="2"/>
  <c r="AT1243" i="2"/>
  <c r="AT1242" i="2"/>
  <c r="AT1241" i="2"/>
  <c r="AT1240" i="2"/>
  <c r="AT1239" i="2"/>
  <c r="AT1238" i="2"/>
  <c r="AT1237" i="2"/>
  <c r="AT1236" i="2"/>
  <c r="AT1235" i="2"/>
  <c r="AT1234" i="2"/>
  <c r="AT1233" i="2"/>
  <c r="AT1232" i="2"/>
  <c r="AT1231" i="2"/>
  <c r="AT1230" i="2"/>
  <c r="AT1229" i="2"/>
  <c r="AT1228" i="2"/>
  <c r="AT1227" i="2"/>
  <c r="AT1226" i="2"/>
  <c r="AT1225" i="2"/>
  <c r="AT1224" i="2"/>
  <c r="AT1223" i="2"/>
  <c r="AT1222" i="2"/>
  <c r="AT1221" i="2"/>
  <c r="AT1220" i="2"/>
  <c r="AT1219" i="2"/>
  <c r="AT1218" i="2"/>
  <c r="AT1217" i="2"/>
  <c r="AT1216" i="2"/>
  <c r="AT1215" i="2"/>
  <c r="AT1214" i="2"/>
  <c r="AT1213" i="2"/>
  <c r="AT1212" i="2"/>
  <c r="AT1211" i="2"/>
  <c r="AT1210" i="2"/>
  <c r="AT1209" i="2"/>
  <c r="AT1208" i="2"/>
  <c r="AT1207" i="2"/>
  <c r="AT1206" i="2"/>
  <c r="AT1205" i="2"/>
  <c r="AT1204" i="2"/>
  <c r="AT1203" i="2"/>
  <c r="AT1202" i="2"/>
  <c r="AT1201" i="2"/>
  <c r="AT1200" i="2"/>
  <c r="AT1199" i="2"/>
  <c r="AT1198" i="2"/>
  <c r="AT1197" i="2"/>
  <c r="AT1196" i="2"/>
  <c r="AT1195" i="2"/>
  <c r="AT1194" i="2"/>
  <c r="AT1193" i="2"/>
  <c r="AT1192" i="2"/>
  <c r="AT1191" i="2"/>
  <c r="AT1190" i="2"/>
  <c r="AT1189" i="2"/>
  <c r="AT1188" i="2"/>
  <c r="AT1187" i="2"/>
  <c r="AT1186" i="2"/>
  <c r="AT1185" i="2"/>
  <c r="AT1184" i="2"/>
  <c r="AT1183" i="2"/>
  <c r="AT1182" i="2"/>
  <c r="AT1181" i="2"/>
  <c r="AT1180" i="2"/>
  <c r="AT1179" i="2"/>
  <c r="AT1178" i="2"/>
  <c r="AT1177" i="2"/>
  <c r="AT1176" i="2"/>
  <c r="AT1175" i="2"/>
  <c r="AT1174" i="2"/>
  <c r="AT1173" i="2"/>
  <c r="AT1172" i="2"/>
  <c r="AT1171" i="2"/>
  <c r="AT1170" i="2"/>
  <c r="AT1169" i="2"/>
  <c r="AT1168" i="2"/>
  <c r="AT1167" i="2"/>
  <c r="AT1166" i="2"/>
  <c r="AT1165" i="2"/>
  <c r="AT1164" i="2"/>
  <c r="AT1163" i="2"/>
  <c r="AT1162" i="2"/>
  <c r="AT1161" i="2"/>
  <c r="AT1160" i="2"/>
  <c r="AT1159" i="2"/>
  <c r="AT1158" i="2"/>
  <c r="AT1157" i="2"/>
  <c r="AT1156" i="2"/>
  <c r="AT1155" i="2"/>
  <c r="AT1154" i="2"/>
  <c r="AT1153" i="2"/>
  <c r="AT1152" i="2"/>
  <c r="AT1151" i="2"/>
  <c r="AT1150" i="2"/>
  <c r="AT1149" i="2"/>
  <c r="AT1148" i="2"/>
  <c r="AT1147" i="2"/>
  <c r="AT1146" i="2"/>
  <c r="AT1145" i="2"/>
  <c r="AT1144" i="2"/>
  <c r="AT1143" i="2"/>
  <c r="AT1142" i="2"/>
  <c r="AT1141" i="2"/>
  <c r="AT1140" i="2"/>
  <c r="AT1139" i="2"/>
  <c r="AT1138" i="2"/>
  <c r="AT1137" i="2"/>
  <c r="AT1136" i="2"/>
  <c r="AT1135" i="2"/>
  <c r="AT1134" i="2"/>
  <c r="AT1133" i="2"/>
  <c r="AT1132" i="2"/>
  <c r="AT1131" i="2"/>
  <c r="AT1130" i="2"/>
  <c r="AT1129" i="2"/>
  <c r="AT1128" i="2"/>
  <c r="AT1127" i="2"/>
  <c r="AT1126" i="2"/>
  <c r="AT1125" i="2"/>
  <c r="AT1124" i="2"/>
  <c r="AT1123" i="2"/>
  <c r="AT1122" i="2"/>
  <c r="AT1121" i="2"/>
  <c r="AT1120" i="2"/>
  <c r="AT1119" i="2"/>
  <c r="AT1118" i="2"/>
  <c r="AT1117" i="2"/>
  <c r="AT1116" i="2"/>
  <c r="AT1115" i="2"/>
  <c r="AT1114" i="2"/>
  <c r="AT1113" i="2"/>
  <c r="AT1112" i="2"/>
  <c r="AT1111" i="2"/>
  <c r="AT1110" i="2"/>
  <c r="AT1109" i="2"/>
  <c r="AT1108" i="2"/>
  <c r="AT1107" i="2"/>
  <c r="AT1106" i="2"/>
  <c r="AT1105" i="2"/>
  <c r="AT1104" i="2"/>
  <c r="AT1103" i="2"/>
  <c r="AT1102" i="2"/>
  <c r="AT1101" i="2"/>
  <c r="AT1100" i="2"/>
  <c r="AT1099" i="2"/>
  <c r="AT1098" i="2"/>
  <c r="AT1097" i="2"/>
  <c r="AT1096" i="2"/>
  <c r="AT1095" i="2"/>
  <c r="AT1094" i="2"/>
  <c r="AT1093" i="2"/>
  <c r="AT1092" i="2"/>
  <c r="AT1091" i="2"/>
  <c r="AT1090" i="2"/>
  <c r="AT1089" i="2"/>
  <c r="AT1088" i="2"/>
  <c r="AT1087" i="2"/>
  <c r="AT1086" i="2"/>
  <c r="AT1085" i="2"/>
  <c r="AT1084" i="2"/>
  <c r="AT1083" i="2"/>
  <c r="AT1082" i="2"/>
  <c r="AT1081" i="2"/>
  <c r="AT1080" i="2"/>
  <c r="AT1079" i="2"/>
  <c r="AT1078" i="2"/>
  <c r="AT1077" i="2"/>
  <c r="AT1076" i="2"/>
  <c r="AT1075" i="2"/>
  <c r="AT1074" i="2"/>
  <c r="AT1073" i="2"/>
  <c r="AT1072" i="2"/>
  <c r="AT1071" i="2"/>
  <c r="AT1070" i="2"/>
  <c r="AT1069" i="2"/>
  <c r="AT1068" i="2"/>
  <c r="AT1067" i="2"/>
  <c r="AT1066" i="2"/>
  <c r="AT1065" i="2"/>
  <c r="AT1064" i="2"/>
  <c r="AT1063" i="2"/>
  <c r="AT1062" i="2"/>
  <c r="AT1061" i="2"/>
  <c r="AT1060" i="2"/>
  <c r="AT1059" i="2"/>
  <c r="AT1058" i="2"/>
  <c r="AT1057" i="2"/>
  <c r="AT1056" i="2"/>
  <c r="AT1055" i="2"/>
  <c r="AT1054" i="2"/>
  <c r="AT1053" i="2"/>
  <c r="AT1052" i="2"/>
  <c r="AT1051" i="2"/>
  <c r="AT1050" i="2"/>
  <c r="AT1049" i="2"/>
  <c r="AT1048" i="2"/>
  <c r="AT1047" i="2"/>
  <c r="AT1046" i="2"/>
  <c r="AT1045" i="2"/>
  <c r="AT1044" i="2"/>
  <c r="AT1043" i="2"/>
  <c r="AT1042" i="2"/>
  <c r="AT1041" i="2"/>
  <c r="AT1040" i="2"/>
  <c r="AT1039" i="2"/>
  <c r="AT1038" i="2"/>
  <c r="AT1037" i="2"/>
  <c r="AT1036" i="2"/>
  <c r="AT1035" i="2"/>
  <c r="AT1034" i="2"/>
  <c r="AT1033" i="2"/>
  <c r="AT1032" i="2"/>
  <c r="AT1031" i="2"/>
  <c r="AT1030" i="2"/>
  <c r="AT1029" i="2"/>
  <c r="AT1028" i="2"/>
  <c r="AT1027" i="2"/>
  <c r="AT1026" i="2"/>
  <c r="AT1025" i="2"/>
  <c r="AT1024" i="2"/>
  <c r="AT1023" i="2"/>
  <c r="AT1022" i="2"/>
  <c r="AT1021" i="2"/>
  <c r="AT1020" i="2"/>
  <c r="AT1019" i="2"/>
  <c r="AT1018" i="2"/>
  <c r="AT1017" i="2"/>
  <c r="AT1016" i="2"/>
  <c r="AT1015" i="2"/>
  <c r="AT1014" i="2"/>
  <c r="AT1013" i="2"/>
  <c r="AT1012" i="2"/>
  <c r="AT1011" i="2"/>
  <c r="AT1010" i="2"/>
  <c r="AT1009" i="2"/>
  <c r="AT1008" i="2"/>
  <c r="AT1007" i="2"/>
  <c r="AT1006" i="2"/>
  <c r="AT1005" i="2"/>
  <c r="AT1004" i="2"/>
  <c r="AT1003" i="2"/>
  <c r="AT1002" i="2"/>
  <c r="AT1001" i="2"/>
  <c r="AT1000" i="2"/>
  <c r="AT999" i="2"/>
  <c r="AT998" i="2"/>
  <c r="AT997" i="2"/>
  <c r="AT996" i="2"/>
  <c r="AT995" i="2"/>
  <c r="AT994" i="2"/>
  <c r="AT993" i="2"/>
  <c r="AT992" i="2"/>
  <c r="AT991" i="2"/>
  <c r="AT990" i="2"/>
  <c r="AT989" i="2"/>
  <c r="AT988" i="2"/>
  <c r="AT987" i="2"/>
  <c r="AT986" i="2"/>
  <c r="AT985" i="2"/>
  <c r="AT984" i="2"/>
  <c r="AT983" i="2"/>
  <c r="AT982" i="2"/>
  <c r="AT981" i="2"/>
  <c r="AT980" i="2"/>
  <c r="AT979" i="2"/>
  <c r="AT978" i="2"/>
  <c r="AT977" i="2"/>
  <c r="AT976" i="2"/>
  <c r="AT975" i="2"/>
  <c r="AT974" i="2"/>
  <c r="AT973" i="2"/>
  <c r="AT972" i="2"/>
  <c r="AT971" i="2"/>
  <c r="AT970" i="2"/>
  <c r="AT969" i="2"/>
  <c r="AT968" i="2"/>
  <c r="AT967" i="2"/>
  <c r="AT966" i="2"/>
  <c r="AT965" i="2"/>
  <c r="AT964" i="2"/>
  <c r="AT963" i="2"/>
  <c r="AT962" i="2"/>
  <c r="AT961" i="2"/>
  <c r="AT960" i="2"/>
  <c r="AT959" i="2"/>
  <c r="AT958" i="2"/>
  <c r="AT957" i="2"/>
  <c r="AT956" i="2"/>
  <c r="AT955" i="2"/>
  <c r="AT954" i="2"/>
  <c r="AT953" i="2"/>
  <c r="AT952" i="2"/>
  <c r="AT951" i="2"/>
  <c r="AT950" i="2"/>
  <c r="AT949" i="2"/>
  <c r="AT948" i="2"/>
  <c r="AT947" i="2"/>
  <c r="AT946" i="2"/>
  <c r="AT945" i="2"/>
  <c r="AT944" i="2"/>
  <c r="AT943" i="2"/>
  <c r="AT942" i="2"/>
  <c r="AT941" i="2"/>
  <c r="AT940" i="2"/>
  <c r="AT939" i="2"/>
  <c r="AT938" i="2"/>
  <c r="AT937" i="2"/>
  <c r="AT936" i="2"/>
  <c r="AT935" i="2"/>
  <c r="AT934" i="2"/>
  <c r="AT933" i="2"/>
  <c r="AT932" i="2"/>
  <c r="AT931" i="2"/>
  <c r="AT930" i="2"/>
  <c r="AT929" i="2"/>
  <c r="AT928" i="2"/>
  <c r="AT927" i="2"/>
  <c r="AT926" i="2"/>
  <c r="AT925" i="2"/>
  <c r="AT924" i="2"/>
  <c r="AT923" i="2"/>
  <c r="AT922" i="2"/>
  <c r="AT921" i="2"/>
  <c r="AT920" i="2"/>
  <c r="AT919" i="2"/>
  <c r="AT918" i="2"/>
  <c r="AT917" i="2"/>
  <c r="AT916" i="2"/>
  <c r="AT915" i="2"/>
  <c r="AT914" i="2"/>
  <c r="AT913" i="2"/>
  <c r="AT912" i="2"/>
  <c r="AT911" i="2"/>
  <c r="AT910" i="2"/>
  <c r="AT909" i="2"/>
  <c r="AT908" i="2"/>
  <c r="AT907" i="2"/>
  <c r="AT906" i="2"/>
  <c r="AT905" i="2"/>
  <c r="AT904" i="2"/>
  <c r="AT903" i="2"/>
  <c r="AT902" i="2"/>
  <c r="AT901" i="2"/>
  <c r="AT900" i="2"/>
  <c r="AT899" i="2"/>
  <c r="AT898" i="2"/>
  <c r="AT897" i="2"/>
  <c r="AT896" i="2"/>
  <c r="AT895" i="2"/>
  <c r="AT894" i="2"/>
  <c r="AT893" i="2"/>
  <c r="AT892" i="2"/>
  <c r="AT891" i="2"/>
  <c r="AT890" i="2"/>
  <c r="AT889" i="2"/>
  <c r="AT888" i="2"/>
  <c r="AT887" i="2"/>
  <c r="AT886" i="2"/>
  <c r="AT885" i="2"/>
  <c r="AT884" i="2"/>
  <c r="AT883" i="2"/>
  <c r="AT882" i="2"/>
  <c r="AT881" i="2"/>
  <c r="AT880" i="2"/>
  <c r="AT879" i="2"/>
  <c r="AT878" i="2"/>
  <c r="AT877" i="2"/>
  <c r="AT876" i="2"/>
  <c r="AT875" i="2"/>
  <c r="AT874" i="2"/>
  <c r="AT873" i="2"/>
  <c r="AT872" i="2"/>
  <c r="AT871" i="2"/>
  <c r="AT870" i="2"/>
  <c r="AT869" i="2"/>
  <c r="AT868" i="2"/>
  <c r="AT867" i="2"/>
  <c r="AT866" i="2"/>
  <c r="AT865" i="2"/>
  <c r="AT864" i="2"/>
  <c r="AT863" i="2"/>
  <c r="AT862" i="2"/>
  <c r="AT861" i="2"/>
  <c r="AT860" i="2"/>
  <c r="AT859" i="2"/>
  <c r="AT858" i="2"/>
  <c r="AT857" i="2"/>
  <c r="AT856" i="2"/>
  <c r="AT855" i="2"/>
  <c r="AT854" i="2"/>
  <c r="AT853" i="2"/>
  <c r="AT852" i="2"/>
  <c r="AT851" i="2"/>
  <c r="AT850" i="2"/>
  <c r="AT849" i="2"/>
  <c r="AT848" i="2"/>
  <c r="AT847" i="2"/>
  <c r="AT846" i="2"/>
  <c r="AT845" i="2"/>
  <c r="AT844" i="2"/>
  <c r="AT843" i="2"/>
  <c r="AT842" i="2"/>
  <c r="AT841" i="2"/>
  <c r="AT840" i="2"/>
  <c r="AT839" i="2"/>
  <c r="AT838" i="2"/>
  <c r="AT837" i="2"/>
  <c r="AT836" i="2"/>
  <c r="AT835" i="2"/>
  <c r="AT834" i="2"/>
  <c r="AT833" i="2"/>
  <c r="AT832" i="2"/>
  <c r="AT831" i="2"/>
  <c r="AT830" i="2"/>
  <c r="AT829" i="2"/>
  <c r="AT828" i="2"/>
  <c r="AT827" i="2"/>
  <c r="AT826" i="2"/>
  <c r="AT825" i="2"/>
  <c r="AT824" i="2"/>
  <c r="AT823" i="2"/>
  <c r="AT822" i="2"/>
  <c r="AT821" i="2"/>
  <c r="AT820" i="2"/>
  <c r="AT819" i="2"/>
  <c r="AT818" i="2"/>
  <c r="AT817" i="2"/>
  <c r="AT816" i="2"/>
  <c r="AT815" i="2"/>
  <c r="AT814" i="2"/>
  <c r="AT813" i="2"/>
  <c r="AT812" i="2"/>
  <c r="AT811" i="2"/>
  <c r="AT810" i="2"/>
  <c r="AT809" i="2"/>
  <c r="AT808" i="2"/>
  <c r="AT807" i="2"/>
  <c r="AT806" i="2"/>
  <c r="AT805" i="2"/>
  <c r="AT804" i="2"/>
  <c r="AT803" i="2"/>
  <c r="AT802" i="2"/>
  <c r="AT801" i="2"/>
  <c r="AT800" i="2"/>
  <c r="AT799" i="2"/>
  <c r="AT798" i="2"/>
  <c r="AT797" i="2"/>
  <c r="AT796" i="2"/>
  <c r="AT795" i="2"/>
  <c r="AT794" i="2"/>
  <c r="AT793" i="2"/>
  <c r="AT792" i="2"/>
  <c r="AT791" i="2"/>
  <c r="AT790" i="2"/>
  <c r="AT789" i="2"/>
  <c r="AT788" i="2"/>
  <c r="AT787" i="2"/>
  <c r="AT786" i="2"/>
  <c r="AT785" i="2"/>
  <c r="AT784" i="2"/>
  <c r="AT783" i="2"/>
  <c r="AT782" i="2"/>
  <c r="AT781" i="2"/>
  <c r="AT780" i="2"/>
  <c r="AT779" i="2"/>
  <c r="AT778" i="2"/>
  <c r="AT777" i="2"/>
  <c r="AT776" i="2"/>
  <c r="AT775" i="2"/>
  <c r="AT774" i="2"/>
  <c r="AT773" i="2"/>
  <c r="AT772" i="2"/>
  <c r="AT771" i="2"/>
  <c r="AT770" i="2"/>
  <c r="AT769" i="2"/>
  <c r="AT768" i="2"/>
  <c r="AT767" i="2"/>
  <c r="AT766" i="2"/>
  <c r="AT765" i="2"/>
  <c r="AT764" i="2"/>
  <c r="AT763" i="2"/>
  <c r="AT762" i="2"/>
  <c r="AT761" i="2"/>
  <c r="AT760" i="2"/>
  <c r="AT759" i="2"/>
  <c r="AT758" i="2"/>
  <c r="AT757" i="2"/>
  <c r="AT756" i="2"/>
  <c r="AT755" i="2"/>
  <c r="AT754" i="2"/>
  <c r="AT753" i="2"/>
  <c r="AT752" i="2"/>
  <c r="AT751" i="2"/>
  <c r="AT750" i="2"/>
  <c r="AT749" i="2"/>
  <c r="AT748" i="2"/>
  <c r="AT747" i="2"/>
  <c r="AT746" i="2"/>
  <c r="AT745" i="2"/>
  <c r="AT744" i="2"/>
  <c r="AT743" i="2"/>
  <c r="AT742" i="2"/>
  <c r="AT741" i="2"/>
  <c r="AT740" i="2"/>
  <c r="AT739" i="2"/>
  <c r="AT738" i="2"/>
  <c r="AT737" i="2"/>
  <c r="AT736" i="2"/>
  <c r="AT735" i="2"/>
  <c r="AT734" i="2"/>
  <c r="AT733" i="2"/>
  <c r="AT732" i="2"/>
  <c r="AT731" i="2"/>
  <c r="AT730" i="2"/>
  <c r="AT729" i="2"/>
  <c r="AT728" i="2"/>
  <c r="AT727" i="2"/>
  <c r="AT726" i="2"/>
  <c r="AT725" i="2"/>
  <c r="AT724" i="2"/>
  <c r="AT723" i="2"/>
  <c r="AT722" i="2"/>
  <c r="AT721" i="2"/>
  <c r="AT720" i="2"/>
  <c r="AT719" i="2"/>
  <c r="AT718" i="2"/>
  <c r="AT717" i="2"/>
  <c r="AT716" i="2"/>
  <c r="AT715" i="2"/>
  <c r="AT714" i="2"/>
  <c r="AT713" i="2"/>
  <c r="AT712" i="2"/>
  <c r="AT711" i="2"/>
  <c r="AT710" i="2"/>
  <c r="AT709" i="2"/>
  <c r="AT708" i="2"/>
  <c r="AT707" i="2"/>
  <c r="AT706" i="2"/>
  <c r="AT705" i="2"/>
  <c r="AT704" i="2"/>
  <c r="AT703" i="2"/>
  <c r="AT702" i="2"/>
  <c r="AT701" i="2"/>
  <c r="AT700" i="2"/>
  <c r="AT699" i="2"/>
  <c r="AT698" i="2"/>
  <c r="AT697" i="2"/>
  <c r="AT696" i="2"/>
  <c r="AT695" i="2"/>
  <c r="AT694" i="2"/>
  <c r="AT693" i="2"/>
  <c r="AT692" i="2"/>
  <c r="AT691" i="2"/>
  <c r="AT690" i="2"/>
  <c r="AT689" i="2"/>
  <c r="AT688" i="2"/>
  <c r="AT687" i="2"/>
  <c r="AT686" i="2"/>
  <c r="AT685" i="2"/>
  <c r="AT684" i="2"/>
  <c r="AT683" i="2"/>
  <c r="AT682" i="2"/>
  <c r="AT681" i="2"/>
  <c r="AT680" i="2"/>
  <c r="AT679" i="2"/>
  <c r="AT678" i="2"/>
  <c r="AT677" i="2"/>
  <c r="AT676" i="2"/>
  <c r="AT675" i="2"/>
  <c r="AT674" i="2"/>
  <c r="AT673" i="2"/>
  <c r="AT672" i="2"/>
  <c r="AT671" i="2"/>
  <c r="AT670" i="2"/>
  <c r="AT669" i="2"/>
  <c r="AT668" i="2"/>
  <c r="AT667" i="2"/>
  <c r="AT666" i="2"/>
  <c r="AT665" i="2"/>
  <c r="AT664" i="2"/>
  <c r="AT663" i="2"/>
  <c r="AT662" i="2"/>
  <c r="AT661" i="2"/>
  <c r="AT660" i="2"/>
  <c r="AT659" i="2"/>
  <c r="AT658" i="2"/>
  <c r="AT657" i="2"/>
  <c r="AT656" i="2"/>
  <c r="AT655" i="2"/>
  <c r="AT654" i="2"/>
  <c r="AT653" i="2"/>
  <c r="AT652" i="2"/>
  <c r="AT651" i="2"/>
  <c r="AT650" i="2"/>
  <c r="AT649" i="2"/>
  <c r="AT648" i="2"/>
  <c r="AT647" i="2"/>
  <c r="AT646" i="2"/>
  <c r="AT645" i="2"/>
  <c r="AT644" i="2"/>
  <c r="AT643" i="2"/>
  <c r="AT642" i="2"/>
  <c r="AT641" i="2"/>
  <c r="AT640" i="2"/>
  <c r="AT639" i="2"/>
  <c r="AT638" i="2"/>
  <c r="AT637" i="2"/>
  <c r="AT636" i="2"/>
  <c r="AT635" i="2"/>
  <c r="AT634" i="2"/>
  <c r="AT633" i="2"/>
  <c r="AT632" i="2"/>
  <c r="AT631" i="2"/>
  <c r="AT630" i="2"/>
  <c r="AT629" i="2"/>
  <c r="AT628" i="2"/>
  <c r="AT627" i="2"/>
  <c r="AT626" i="2"/>
  <c r="AT625" i="2"/>
  <c r="AT624" i="2"/>
  <c r="AT623" i="2"/>
  <c r="AT622" i="2"/>
  <c r="AT621" i="2"/>
  <c r="AT620" i="2"/>
  <c r="AT619" i="2"/>
  <c r="AT618" i="2"/>
  <c r="AT617" i="2"/>
  <c r="AT616" i="2"/>
  <c r="AT615" i="2"/>
  <c r="AT614" i="2"/>
  <c r="AT613" i="2"/>
  <c r="AT612" i="2"/>
  <c r="AT611" i="2"/>
  <c r="AT610" i="2"/>
  <c r="AT609" i="2"/>
  <c r="AT608" i="2"/>
  <c r="AT607" i="2"/>
  <c r="AT606" i="2"/>
  <c r="AT605" i="2"/>
  <c r="AT604" i="2"/>
  <c r="AT603" i="2"/>
  <c r="AT602" i="2"/>
  <c r="AT601" i="2"/>
  <c r="AT600" i="2"/>
  <c r="AT599" i="2"/>
  <c r="AT598" i="2"/>
  <c r="AT597" i="2"/>
  <c r="AT596" i="2"/>
  <c r="AT595" i="2"/>
  <c r="AT594" i="2"/>
  <c r="AT593" i="2"/>
  <c r="AT592" i="2"/>
  <c r="AT591" i="2"/>
  <c r="AT590" i="2"/>
  <c r="AT589" i="2"/>
  <c r="AT588" i="2"/>
  <c r="AT587" i="2"/>
  <c r="AT586" i="2"/>
  <c r="AT585" i="2"/>
  <c r="AT584" i="2"/>
  <c r="AT583" i="2"/>
  <c r="AT582" i="2"/>
  <c r="AT581" i="2"/>
  <c r="AT580" i="2"/>
  <c r="AT579" i="2"/>
  <c r="AT578" i="2"/>
  <c r="AT577" i="2"/>
  <c r="AT576" i="2"/>
  <c r="AT575" i="2"/>
  <c r="AT574" i="2"/>
  <c r="AT573" i="2"/>
  <c r="AT572" i="2"/>
  <c r="AT571" i="2"/>
  <c r="AT570" i="2"/>
  <c r="AT569" i="2"/>
  <c r="AT568" i="2"/>
  <c r="AT567" i="2"/>
  <c r="AT566" i="2"/>
  <c r="AT565" i="2"/>
  <c r="AT564" i="2"/>
  <c r="AT563" i="2"/>
  <c r="AT562" i="2"/>
  <c r="AT561" i="2"/>
  <c r="AT560" i="2"/>
  <c r="AT559" i="2"/>
  <c r="AT558" i="2"/>
  <c r="AT557" i="2"/>
  <c r="AT556" i="2"/>
  <c r="AT555" i="2"/>
  <c r="AT554" i="2"/>
  <c r="AT553" i="2"/>
  <c r="AT552" i="2"/>
  <c r="AT551" i="2"/>
  <c r="AT550" i="2"/>
  <c r="AT549" i="2"/>
  <c r="AT548" i="2"/>
  <c r="AT547" i="2"/>
  <c r="AT546" i="2"/>
  <c r="AT545" i="2"/>
  <c r="AT544" i="2"/>
  <c r="AT543" i="2"/>
  <c r="AT542" i="2"/>
  <c r="AT541" i="2"/>
  <c r="AT540" i="2"/>
  <c r="AT539" i="2"/>
  <c r="AT538" i="2"/>
  <c r="AT537" i="2"/>
  <c r="AT536" i="2"/>
  <c r="AT535" i="2"/>
  <c r="AT534" i="2"/>
  <c r="AT533" i="2"/>
  <c r="AT532" i="2"/>
  <c r="AT531" i="2"/>
  <c r="AT530" i="2"/>
  <c r="AT529" i="2"/>
  <c r="AT528" i="2"/>
  <c r="AT527" i="2"/>
  <c r="AT526" i="2"/>
  <c r="AT525" i="2"/>
  <c r="AT524" i="2"/>
  <c r="AT523" i="2"/>
  <c r="AT522" i="2"/>
  <c r="AT521" i="2"/>
  <c r="AT520" i="2"/>
  <c r="AT519" i="2"/>
  <c r="AT518" i="2"/>
  <c r="AT517" i="2"/>
  <c r="AT516" i="2"/>
  <c r="AT515" i="2"/>
  <c r="AT514" i="2"/>
  <c r="AT513" i="2"/>
  <c r="AT512" i="2"/>
  <c r="AT511" i="2"/>
  <c r="AT510" i="2"/>
  <c r="AT509" i="2"/>
  <c r="AT508" i="2"/>
  <c r="AT507" i="2"/>
  <c r="AT506" i="2"/>
  <c r="AT505" i="2"/>
  <c r="AT504" i="2"/>
  <c r="AT503" i="2"/>
  <c r="AT502" i="2"/>
  <c r="AT501" i="2"/>
  <c r="AT500" i="2"/>
  <c r="AT499" i="2"/>
  <c r="AT498" i="2"/>
  <c r="AT497" i="2"/>
  <c r="AT496" i="2"/>
  <c r="AT495" i="2"/>
  <c r="AT494" i="2"/>
  <c r="AT493" i="2"/>
  <c r="AT492" i="2"/>
  <c r="AT491" i="2"/>
  <c r="AT490" i="2"/>
  <c r="AT489" i="2"/>
  <c r="AT488" i="2"/>
  <c r="AT487" i="2"/>
  <c r="AT486" i="2"/>
  <c r="AT485" i="2"/>
  <c r="AT484" i="2"/>
  <c r="AT483" i="2"/>
  <c r="AT482" i="2"/>
  <c r="AT481" i="2"/>
  <c r="AT480" i="2"/>
  <c r="AT479" i="2"/>
  <c r="AT478" i="2"/>
  <c r="AT477" i="2"/>
  <c r="AT476" i="2"/>
  <c r="AT475" i="2"/>
  <c r="AT474" i="2"/>
  <c r="AT473" i="2"/>
  <c r="AT472" i="2"/>
  <c r="AT471" i="2"/>
  <c r="AT470" i="2"/>
  <c r="AT469" i="2"/>
  <c r="AT468" i="2"/>
  <c r="AT467" i="2"/>
  <c r="AT466" i="2"/>
  <c r="AT465" i="2"/>
  <c r="AT464" i="2"/>
  <c r="AT463" i="2"/>
  <c r="AT462" i="2"/>
  <c r="AT461" i="2"/>
  <c r="AT460" i="2"/>
  <c r="AT459" i="2"/>
  <c r="AT458" i="2"/>
  <c r="AT457" i="2"/>
  <c r="AT456" i="2"/>
  <c r="AT455" i="2"/>
  <c r="AT454" i="2"/>
  <c r="AT453" i="2"/>
  <c r="AT452" i="2"/>
  <c r="AT451" i="2"/>
  <c r="AT450" i="2"/>
  <c r="AT449" i="2"/>
  <c r="AT448" i="2"/>
  <c r="AT447" i="2"/>
  <c r="AT446" i="2"/>
  <c r="AT445" i="2"/>
  <c r="AT444" i="2"/>
  <c r="AT443" i="2"/>
  <c r="AT442" i="2"/>
  <c r="AT441" i="2"/>
  <c r="AT440" i="2"/>
  <c r="AT439" i="2"/>
  <c r="AT438" i="2"/>
  <c r="AT437" i="2"/>
  <c r="AT436" i="2"/>
  <c r="AT435" i="2"/>
  <c r="AT434" i="2"/>
  <c r="AT433" i="2"/>
  <c r="AT432" i="2"/>
  <c r="AT431" i="2"/>
  <c r="AT430" i="2"/>
  <c r="AT429" i="2"/>
  <c r="AT428" i="2"/>
  <c r="AT427" i="2"/>
  <c r="AT426" i="2"/>
  <c r="AT425" i="2"/>
  <c r="AT424" i="2"/>
  <c r="AT423" i="2"/>
  <c r="AT422" i="2"/>
  <c r="AT421" i="2"/>
  <c r="AT420" i="2"/>
  <c r="AT419" i="2"/>
  <c r="AT418" i="2"/>
  <c r="AT417" i="2"/>
  <c r="AT416" i="2"/>
  <c r="AT415" i="2"/>
  <c r="AT414" i="2"/>
  <c r="AT413" i="2"/>
  <c r="AT412" i="2"/>
  <c r="AT411" i="2"/>
  <c r="AT410" i="2"/>
  <c r="AT409" i="2"/>
  <c r="AT408" i="2"/>
  <c r="AT407" i="2"/>
  <c r="AT406" i="2"/>
  <c r="AT405" i="2"/>
  <c r="AT404" i="2"/>
  <c r="AT403" i="2"/>
  <c r="AT402" i="2"/>
  <c r="AT401" i="2"/>
  <c r="AT400" i="2"/>
  <c r="AT399" i="2"/>
  <c r="AT398" i="2"/>
  <c r="AT397" i="2"/>
  <c r="AT396" i="2"/>
  <c r="AT395" i="2"/>
  <c r="AT394" i="2"/>
  <c r="AT393" i="2"/>
  <c r="AT392" i="2"/>
  <c r="AT391" i="2"/>
  <c r="AT390" i="2"/>
  <c r="AT389" i="2"/>
  <c r="AT388" i="2"/>
  <c r="AT387" i="2"/>
  <c r="AT386" i="2"/>
  <c r="AT385" i="2"/>
  <c r="AT384" i="2"/>
  <c r="AT383" i="2"/>
  <c r="AT382" i="2"/>
  <c r="AT381" i="2"/>
  <c r="AT380" i="2"/>
  <c r="AT379" i="2"/>
  <c r="AT378" i="2"/>
  <c r="AT377" i="2"/>
  <c r="AT376" i="2"/>
  <c r="AT375" i="2"/>
  <c r="AT374" i="2"/>
  <c r="AT373" i="2"/>
  <c r="AT372" i="2"/>
  <c r="AT371" i="2"/>
  <c r="AT370" i="2"/>
  <c r="AT369" i="2"/>
  <c r="AT368" i="2"/>
  <c r="AT367" i="2"/>
  <c r="AT366" i="2"/>
  <c r="AT365" i="2"/>
  <c r="AT364" i="2"/>
  <c r="AT363" i="2"/>
  <c r="AT362" i="2"/>
  <c r="AT361" i="2"/>
  <c r="AT360" i="2"/>
  <c r="AT359" i="2"/>
  <c r="AT358" i="2"/>
  <c r="AT357" i="2"/>
  <c r="AT356" i="2"/>
  <c r="AT355" i="2"/>
  <c r="AT354" i="2"/>
  <c r="AT353" i="2"/>
  <c r="AT352" i="2"/>
  <c r="AT351" i="2"/>
  <c r="AT350" i="2"/>
  <c r="AT349" i="2"/>
  <c r="AT348" i="2"/>
  <c r="AT347" i="2"/>
  <c r="AT346" i="2"/>
  <c r="AT345" i="2"/>
  <c r="AT344" i="2"/>
  <c r="AT343" i="2"/>
  <c r="AT342" i="2"/>
  <c r="AT341" i="2"/>
  <c r="AT340" i="2"/>
  <c r="AT339" i="2"/>
  <c r="AT338" i="2"/>
  <c r="AT337" i="2"/>
  <c r="AT336" i="2"/>
  <c r="AT335" i="2"/>
  <c r="AT334" i="2"/>
  <c r="AT333" i="2"/>
  <c r="AT332" i="2"/>
  <c r="AT331" i="2"/>
  <c r="AT330" i="2"/>
  <c r="AT329" i="2"/>
  <c r="AT328" i="2"/>
  <c r="AT327" i="2"/>
  <c r="AT326" i="2"/>
  <c r="AT325" i="2"/>
  <c r="AT324" i="2"/>
  <c r="AT323" i="2"/>
  <c r="AT322" i="2"/>
  <c r="AT321" i="2"/>
  <c r="AT320" i="2"/>
  <c r="AT319" i="2"/>
  <c r="AT318" i="2"/>
  <c r="AT317" i="2"/>
  <c r="AT316" i="2"/>
  <c r="AT315" i="2"/>
  <c r="AT314" i="2"/>
  <c r="AT313" i="2"/>
  <c r="AT312" i="2"/>
  <c r="AT311" i="2"/>
  <c r="AT310" i="2"/>
  <c r="AT309" i="2"/>
  <c r="AT308" i="2"/>
  <c r="AT307" i="2"/>
  <c r="AT306" i="2"/>
  <c r="AT305" i="2"/>
  <c r="AT304" i="2"/>
  <c r="AT303" i="2"/>
  <c r="AT302" i="2"/>
  <c r="AT301" i="2"/>
  <c r="AT300" i="2"/>
  <c r="AT299" i="2"/>
  <c r="AT298" i="2"/>
  <c r="AT297" i="2"/>
  <c r="AT296" i="2"/>
  <c r="AT295" i="2"/>
  <c r="AT294" i="2"/>
  <c r="AT293" i="2"/>
  <c r="AT292" i="2"/>
  <c r="AT291" i="2"/>
  <c r="AT290" i="2"/>
  <c r="AT289" i="2"/>
  <c r="AT288" i="2"/>
  <c r="AT287" i="2"/>
  <c r="AT286" i="2"/>
  <c r="AT285" i="2"/>
  <c r="AT284" i="2"/>
  <c r="AT283" i="2"/>
  <c r="AT282" i="2"/>
  <c r="AT281" i="2"/>
  <c r="AT280" i="2"/>
  <c r="AT279" i="2"/>
  <c r="AT278" i="2"/>
  <c r="AT277" i="2"/>
  <c r="AT276" i="2"/>
  <c r="AT275" i="2"/>
  <c r="AT274" i="2"/>
  <c r="AT273" i="2"/>
  <c r="AT272" i="2"/>
  <c r="AT271" i="2"/>
  <c r="AT270" i="2"/>
  <c r="AT269" i="2"/>
  <c r="AT268" i="2"/>
  <c r="AT267" i="2"/>
  <c r="AT266" i="2"/>
  <c r="AT265" i="2"/>
  <c r="AT264" i="2"/>
  <c r="AT263" i="2"/>
  <c r="AT262" i="2"/>
  <c r="AT261" i="2"/>
  <c r="AT260" i="2"/>
  <c r="AT259" i="2"/>
  <c r="AT258" i="2"/>
  <c r="AT257" i="2"/>
  <c r="AT256" i="2"/>
  <c r="AT255" i="2"/>
  <c r="AT254" i="2"/>
  <c r="AT253" i="2"/>
  <c r="AT252" i="2"/>
  <c r="AT251" i="2"/>
  <c r="AT250" i="2"/>
  <c r="AT249" i="2"/>
  <c r="AT248" i="2"/>
  <c r="AT247" i="2"/>
  <c r="AT246" i="2"/>
  <c r="AT245" i="2"/>
  <c r="AT244" i="2"/>
  <c r="AT243" i="2"/>
  <c r="AT242" i="2"/>
  <c r="AT241" i="2"/>
  <c r="AT240" i="2"/>
  <c r="AT239" i="2"/>
  <c r="AT238" i="2"/>
  <c r="AT237" i="2"/>
  <c r="AT236" i="2"/>
  <c r="AT235" i="2"/>
  <c r="AT234" i="2"/>
  <c r="AT233" i="2"/>
  <c r="AT232" i="2"/>
  <c r="AT231" i="2"/>
  <c r="AT230" i="2"/>
  <c r="AT229" i="2"/>
  <c r="AT228" i="2"/>
  <c r="AT227" i="2"/>
  <c r="AT226" i="2"/>
  <c r="AT225" i="2"/>
  <c r="AT224" i="2"/>
  <c r="AT223" i="2"/>
  <c r="AT222" i="2"/>
  <c r="AT221" i="2"/>
  <c r="AT220" i="2"/>
  <c r="AT219" i="2"/>
  <c r="AT218" i="2"/>
  <c r="AT217" i="2"/>
  <c r="AT216" i="2"/>
  <c r="AT215" i="2"/>
  <c r="AT214" i="2"/>
  <c r="AT213" i="2"/>
  <c r="AT212" i="2"/>
  <c r="AT211" i="2"/>
  <c r="AT210" i="2"/>
  <c r="AT209" i="2"/>
  <c r="AT208" i="2"/>
  <c r="AT207" i="2"/>
  <c r="AT206" i="2"/>
  <c r="AT205" i="2"/>
  <c r="AT204" i="2"/>
  <c r="AT203" i="2"/>
  <c r="AT202" i="2"/>
  <c r="AT201" i="2"/>
  <c r="AT200" i="2"/>
  <c r="AT199" i="2"/>
  <c r="AT198" i="2"/>
  <c r="AT197" i="2"/>
  <c r="AT196" i="2"/>
  <c r="AT195" i="2"/>
  <c r="AT194" i="2"/>
  <c r="AT193" i="2"/>
  <c r="AT192" i="2"/>
  <c r="AT191" i="2"/>
  <c r="AT190" i="2"/>
  <c r="AT189" i="2"/>
  <c r="AT188" i="2"/>
  <c r="AT187" i="2"/>
  <c r="AT186" i="2"/>
  <c r="AT185" i="2"/>
  <c r="AT184" i="2"/>
  <c r="AT183" i="2"/>
  <c r="AT182" i="2"/>
  <c r="AT181" i="2"/>
  <c r="AT180" i="2"/>
  <c r="AT179" i="2"/>
  <c r="AT178" i="2"/>
  <c r="AT177" i="2"/>
  <c r="AT176" i="2"/>
  <c r="AT175" i="2"/>
  <c r="AT174" i="2"/>
  <c r="AT173" i="2"/>
  <c r="AT172" i="2"/>
  <c r="AT171" i="2"/>
  <c r="AT170" i="2"/>
  <c r="AT169" i="2"/>
  <c r="AT168" i="2"/>
  <c r="AT167" i="2"/>
  <c r="AT166" i="2"/>
  <c r="AT165" i="2"/>
  <c r="AT164" i="2"/>
  <c r="AT163" i="2"/>
  <c r="AT162" i="2"/>
  <c r="AT161" i="2"/>
  <c r="AT160" i="2"/>
  <c r="AT159" i="2"/>
  <c r="AT158" i="2"/>
  <c r="AT157" i="2"/>
  <c r="AT156" i="2"/>
  <c r="AT155" i="2"/>
  <c r="AT154" i="2"/>
  <c r="AT153" i="2"/>
  <c r="AT152" i="2"/>
  <c r="AT151" i="2"/>
  <c r="AT150" i="2"/>
  <c r="AT149" i="2"/>
  <c r="AT148" i="2"/>
  <c r="AT147" i="2"/>
  <c r="AT146" i="2"/>
  <c r="AT145" i="2"/>
  <c r="AT144" i="2"/>
  <c r="AT143" i="2"/>
  <c r="AT142" i="2"/>
  <c r="AT141" i="2"/>
  <c r="AT140" i="2"/>
  <c r="AT139" i="2"/>
  <c r="AT138" i="2"/>
  <c r="AT137" i="2"/>
  <c r="AT136" i="2"/>
  <c r="AT135" i="2"/>
  <c r="AT134" i="2"/>
  <c r="AT133" i="2"/>
  <c r="AT132" i="2"/>
  <c r="AT131" i="2"/>
  <c r="AT130" i="2"/>
  <c r="AT129" i="2"/>
  <c r="AT128" i="2"/>
  <c r="AT127" i="2"/>
  <c r="AT126" i="2"/>
  <c r="AT125" i="2"/>
  <c r="AT124" i="2"/>
  <c r="AT123" i="2"/>
  <c r="AT122" i="2"/>
  <c r="AT121" i="2"/>
  <c r="AT120" i="2"/>
  <c r="AT119" i="2"/>
  <c r="AT118" i="2"/>
  <c r="AT117" i="2"/>
  <c r="AT116" i="2"/>
  <c r="AT115" i="2"/>
  <c r="AT114" i="2"/>
  <c r="AT113" i="2"/>
  <c r="AT112" i="2"/>
  <c r="AT111" i="2"/>
  <c r="AT110" i="2"/>
  <c r="AT109" i="2"/>
  <c r="AT108" i="2"/>
  <c r="AT107" i="2"/>
  <c r="AT106" i="2"/>
  <c r="AT105" i="2"/>
  <c r="AT104" i="2"/>
  <c r="AT103" i="2"/>
  <c r="AT102" i="2"/>
  <c r="AT101" i="2"/>
  <c r="AT100" i="2"/>
  <c r="AT99" i="2"/>
  <c r="AT98" i="2"/>
  <c r="AT97" i="2"/>
  <c r="AT96" i="2"/>
  <c r="AT95" i="2"/>
  <c r="AT94" i="2"/>
  <c r="AT93" i="2"/>
  <c r="AT92" i="2"/>
  <c r="AT91" i="2"/>
  <c r="AT90" i="2"/>
  <c r="AT89" i="2"/>
  <c r="AT88" i="2"/>
  <c r="AT87" i="2"/>
  <c r="AT86" i="2"/>
  <c r="AT85" i="2"/>
  <c r="AT84" i="2"/>
  <c r="AT83" i="2"/>
  <c r="AT82" i="2"/>
  <c r="AT81" i="2"/>
  <c r="AT80" i="2"/>
  <c r="AT79" i="2"/>
  <c r="AT78" i="2"/>
  <c r="AT77" i="2"/>
  <c r="AT76" i="2"/>
  <c r="AT75" i="2"/>
  <c r="AT74" i="2"/>
  <c r="AT73" i="2"/>
  <c r="AT72" i="2"/>
  <c r="AT71" i="2"/>
  <c r="AT70" i="2"/>
  <c r="AT69" i="2"/>
  <c r="AT68" i="2"/>
  <c r="AT67" i="2"/>
  <c r="AT66" i="2"/>
  <c r="AT65" i="2"/>
  <c r="AT64" i="2"/>
  <c r="AT63" i="2"/>
  <c r="AT62" i="2"/>
  <c r="AT61" i="2"/>
  <c r="AT60" i="2"/>
  <c r="AT59" i="2"/>
  <c r="AT58" i="2"/>
  <c r="AT57" i="2"/>
  <c r="AT56" i="2"/>
  <c r="AT55" i="2"/>
  <c r="AT54" i="2"/>
  <c r="AT53" i="2"/>
  <c r="AT52" i="2"/>
  <c r="AT51" i="2"/>
  <c r="AT50" i="2"/>
  <c r="AT49" i="2"/>
  <c r="AT48" i="2"/>
  <c r="AT47" i="2"/>
  <c r="AT46" i="2"/>
  <c r="AT45" i="2"/>
  <c r="AT44" i="2"/>
  <c r="AT43" i="2"/>
  <c r="AT42" i="2"/>
  <c r="AT41" i="2"/>
  <c r="AT40" i="2"/>
  <c r="AT39" i="2"/>
  <c r="AT38" i="2"/>
  <c r="AT37" i="2"/>
  <c r="AT36" i="2"/>
  <c r="AT35" i="2"/>
  <c r="AT34" i="2"/>
  <c r="AT33" i="2"/>
  <c r="AT32" i="2"/>
  <c r="AT31" i="2"/>
  <c r="AT30" i="2"/>
  <c r="AT29" i="2"/>
  <c r="AT28" i="2"/>
  <c r="AT27" i="2"/>
  <c r="AT26" i="2"/>
  <c r="AT25" i="2"/>
  <c r="AT24" i="2"/>
  <c r="AT23" i="2"/>
  <c r="AT22" i="2"/>
  <c r="AT21" i="2"/>
  <c r="AT20" i="2"/>
  <c r="AT19" i="2"/>
  <c r="AT18" i="2"/>
  <c r="AT17" i="2"/>
  <c r="AT16" i="2"/>
  <c r="AT15" i="2"/>
  <c r="AT14" i="2"/>
  <c r="AT13" i="2"/>
  <c r="AT12" i="2"/>
  <c r="AT11" i="2"/>
  <c r="AT10" i="2"/>
  <c r="AT9" i="2"/>
  <c r="AT8" i="2"/>
  <c r="AT7" i="2"/>
  <c r="AT6" i="2"/>
  <c r="AT5" i="2"/>
  <c r="AR1828" i="2"/>
  <c r="AR1827" i="2"/>
  <c r="AR1826" i="2"/>
  <c r="AR1825" i="2"/>
  <c r="AR1824" i="2"/>
  <c r="AR1823" i="2"/>
  <c r="AR1822" i="2"/>
  <c r="AR1821" i="2"/>
  <c r="AR1820" i="2"/>
  <c r="AR1819" i="2"/>
  <c r="AR1818" i="2"/>
  <c r="AR1817" i="2"/>
  <c r="AR1816" i="2"/>
  <c r="AR1815" i="2"/>
  <c r="AR1814" i="2"/>
  <c r="AR1813" i="2"/>
  <c r="AR1812" i="2"/>
  <c r="AR1811" i="2"/>
  <c r="AR1810" i="2"/>
  <c r="AR1809" i="2"/>
  <c r="AR1808" i="2"/>
  <c r="AR1807" i="2"/>
  <c r="AR1806" i="2"/>
  <c r="AR1805" i="2"/>
  <c r="AR1804" i="2"/>
  <c r="AR1803" i="2"/>
  <c r="AR1802" i="2"/>
  <c r="AR1801" i="2"/>
  <c r="AR1800" i="2"/>
  <c r="AR1799" i="2"/>
  <c r="AR1798" i="2"/>
  <c r="AR1797" i="2"/>
  <c r="AR1796" i="2"/>
  <c r="AR1795" i="2"/>
  <c r="AR1794" i="2"/>
  <c r="AR1793" i="2"/>
  <c r="AR1792" i="2"/>
  <c r="AR1791" i="2"/>
  <c r="AR1790" i="2"/>
  <c r="AR1789" i="2"/>
  <c r="AR1788" i="2"/>
  <c r="AR1787" i="2"/>
  <c r="AR1786" i="2"/>
  <c r="AR1785" i="2"/>
  <c r="AR1784" i="2"/>
  <c r="AR1783" i="2"/>
  <c r="AR1782" i="2"/>
  <c r="AR1781" i="2"/>
  <c r="AR1780" i="2"/>
  <c r="AR1779" i="2"/>
  <c r="AR1778" i="2"/>
  <c r="AR1777" i="2"/>
  <c r="AR1776" i="2"/>
  <c r="AR1775" i="2"/>
  <c r="AR1774" i="2"/>
  <c r="AR1773" i="2"/>
  <c r="AR1772" i="2"/>
  <c r="AR1771" i="2"/>
  <c r="AR1770" i="2"/>
  <c r="AR1769" i="2"/>
  <c r="AR1768" i="2"/>
  <c r="AR1767" i="2"/>
  <c r="AR1766" i="2"/>
  <c r="AR1765" i="2"/>
  <c r="AR1764" i="2"/>
  <c r="AR1763" i="2"/>
  <c r="AR1762" i="2"/>
  <c r="AR1761" i="2"/>
  <c r="AR1760" i="2"/>
  <c r="AR1759" i="2"/>
  <c r="AR1758" i="2"/>
  <c r="AR1757" i="2"/>
  <c r="AR1756" i="2"/>
  <c r="AR1755" i="2"/>
  <c r="AR1754" i="2"/>
  <c r="AR1753" i="2"/>
  <c r="AR1752" i="2"/>
  <c r="AR1751" i="2"/>
  <c r="AR1750" i="2"/>
  <c r="AR1749" i="2"/>
  <c r="AR1748" i="2"/>
  <c r="AR1747" i="2"/>
  <c r="AR1746" i="2"/>
  <c r="AR1745" i="2"/>
  <c r="AR1744" i="2"/>
  <c r="AR1743" i="2"/>
  <c r="AR1742" i="2"/>
  <c r="AR1741" i="2"/>
  <c r="AR1740" i="2"/>
  <c r="AR1739" i="2"/>
  <c r="AR1738" i="2"/>
  <c r="AR1737" i="2"/>
  <c r="AR1736" i="2"/>
  <c r="AR1735" i="2"/>
  <c r="AR1734" i="2"/>
  <c r="AR1733" i="2"/>
  <c r="AR1732" i="2"/>
  <c r="AR1731" i="2"/>
  <c r="AR1730" i="2"/>
  <c r="AR1729" i="2"/>
  <c r="AR1728" i="2"/>
  <c r="AR1727" i="2"/>
  <c r="AR1726" i="2"/>
  <c r="AR1725" i="2"/>
  <c r="AR1724" i="2"/>
  <c r="AR1723" i="2"/>
  <c r="AR1722" i="2"/>
  <c r="AR1721" i="2"/>
  <c r="AR1720" i="2"/>
  <c r="AR1719" i="2"/>
  <c r="AR1718" i="2"/>
  <c r="AR1717" i="2"/>
  <c r="AR1716" i="2"/>
  <c r="AR1715" i="2"/>
  <c r="AR1714" i="2"/>
  <c r="AR1713" i="2"/>
  <c r="AR1712" i="2"/>
  <c r="AR1711" i="2"/>
  <c r="AR1710" i="2"/>
  <c r="AR1709" i="2"/>
  <c r="AR1708" i="2"/>
  <c r="AR1707" i="2"/>
  <c r="AR1706" i="2"/>
  <c r="AR1705" i="2"/>
  <c r="AR1704" i="2"/>
  <c r="AR1703" i="2"/>
  <c r="AR1702" i="2"/>
  <c r="AR1701" i="2"/>
  <c r="AR1700" i="2"/>
  <c r="AR1699" i="2"/>
  <c r="AR1698" i="2"/>
  <c r="AR1697" i="2"/>
  <c r="AR1696" i="2"/>
  <c r="AR1695" i="2"/>
  <c r="AR1694" i="2"/>
  <c r="AR1693" i="2"/>
  <c r="AR1692" i="2"/>
  <c r="AR1691" i="2"/>
  <c r="AR1690" i="2"/>
  <c r="AR1689" i="2"/>
  <c r="AR1688" i="2"/>
  <c r="AR1687" i="2"/>
  <c r="AR1686" i="2"/>
  <c r="AR1685" i="2"/>
  <c r="AR1684" i="2"/>
  <c r="AR1683" i="2"/>
  <c r="AR1682" i="2"/>
  <c r="AR1681" i="2"/>
  <c r="AR1680" i="2"/>
  <c r="AR1679" i="2"/>
  <c r="AR1678" i="2"/>
  <c r="AR1677" i="2"/>
  <c r="AR1676" i="2"/>
  <c r="AR1675" i="2"/>
  <c r="AR1674" i="2"/>
  <c r="AR1673" i="2"/>
  <c r="AR1672" i="2"/>
  <c r="AR1671" i="2"/>
  <c r="AR1670" i="2"/>
  <c r="AR1669" i="2"/>
  <c r="AR1668" i="2"/>
  <c r="AR1667" i="2"/>
  <c r="AR1666" i="2"/>
  <c r="AR1665" i="2"/>
  <c r="AR1664" i="2"/>
  <c r="AR1663" i="2"/>
  <c r="AR1662" i="2"/>
  <c r="AR1661" i="2"/>
  <c r="AR1660" i="2"/>
  <c r="AR1659" i="2"/>
  <c r="AR1658" i="2"/>
  <c r="AR1657" i="2"/>
  <c r="AR1656" i="2"/>
  <c r="AR1655" i="2"/>
  <c r="AR1654" i="2"/>
  <c r="AR1653" i="2"/>
  <c r="AR1652" i="2"/>
  <c r="AR1651" i="2"/>
  <c r="AR1650" i="2"/>
  <c r="AR1649" i="2"/>
  <c r="AR1648" i="2"/>
  <c r="AR1647" i="2"/>
  <c r="AR1646" i="2"/>
  <c r="AR1645" i="2"/>
  <c r="AR1644" i="2"/>
  <c r="AR1643" i="2"/>
  <c r="AR1642" i="2"/>
  <c r="AR1641" i="2"/>
  <c r="AR1640" i="2"/>
  <c r="AR1639" i="2"/>
  <c r="AR1638" i="2"/>
  <c r="AR1637" i="2"/>
  <c r="AR1636" i="2"/>
  <c r="AR1635" i="2"/>
  <c r="AR1634" i="2"/>
  <c r="AR1633" i="2"/>
  <c r="AR1632" i="2"/>
  <c r="AR1631" i="2"/>
  <c r="AR1630" i="2"/>
  <c r="AR1629" i="2"/>
  <c r="AR1628" i="2"/>
  <c r="AR1627" i="2"/>
  <c r="AR1626" i="2"/>
  <c r="AR1625" i="2"/>
  <c r="AR1624" i="2"/>
  <c r="AR1623" i="2"/>
  <c r="AR1622" i="2"/>
  <c r="AR1621" i="2"/>
  <c r="AR1620" i="2"/>
  <c r="AR1619" i="2"/>
  <c r="AR1618" i="2"/>
  <c r="AR1617" i="2"/>
  <c r="AR1616" i="2"/>
  <c r="AR1615" i="2"/>
  <c r="AR1614" i="2"/>
  <c r="AR1613" i="2"/>
  <c r="AR1612" i="2"/>
  <c r="AR1611" i="2"/>
  <c r="AR1610" i="2"/>
  <c r="AR1609" i="2"/>
  <c r="AR1608" i="2"/>
  <c r="AR1607" i="2"/>
  <c r="AR1606" i="2"/>
  <c r="AR1605" i="2"/>
  <c r="AR1604" i="2"/>
  <c r="AR1603" i="2"/>
  <c r="AR1602" i="2"/>
  <c r="AR1601" i="2"/>
  <c r="AR1600" i="2"/>
  <c r="AR1599" i="2"/>
  <c r="AR1598" i="2"/>
  <c r="AR1597" i="2"/>
  <c r="AR1596" i="2"/>
  <c r="AR1595" i="2"/>
  <c r="AR1594" i="2"/>
  <c r="AR1593" i="2"/>
  <c r="AR1592" i="2"/>
  <c r="AR1591" i="2"/>
  <c r="AR1590" i="2"/>
  <c r="AR1589" i="2"/>
  <c r="AR1588" i="2"/>
  <c r="AR1587" i="2"/>
  <c r="AR1586" i="2"/>
  <c r="AR1585" i="2"/>
  <c r="AR1584" i="2"/>
  <c r="AR1583" i="2"/>
  <c r="AR1582" i="2"/>
  <c r="AR1581" i="2"/>
  <c r="AR1580" i="2"/>
  <c r="AR1579" i="2"/>
  <c r="AR1578" i="2"/>
  <c r="AR1577" i="2"/>
  <c r="AR1576" i="2"/>
  <c r="AR1575" i="2"/>
  <c r="AR1574" i="2"/>
  <c r="AR1573" i="2"/>
  <c r="AR1572" i="2"/>
  <c r="AR1571" i="2"/>
  <c r="AR1570" i="2"/>
  <c r="AR1569" i="2"/>
  <c r="AR1568" i="2"/>
  <c r="AR1567" i="2"/>
  <c r="AR1566" i="2"/>
  <c r="AR1565" i="2"/>
  <c r="AR1564" i="2"/>
  <c r="AR1563" i="2"/>
  <c r="AR1562" i="2"/>
  <c r="AR1561" i="2"/>
  <c r="AR1560" i="2"/>
  <c r="AR1559" i="2"/>
  <c r="AR1558" i="2"/>
  <c r="AR1557" i="2"/>
  <c r="AR1556" i="2"/>
  <c r="AR1555" i="2"/>
  <c r="AR1554" i="2"/>
  <c r="AR1553" i="2"/>
  <c r="AR1552" i="2"/>
  <c r="AR1551" i="2"/>
  <c r="AR1550" i="2"/>
  <c r="AR1549" i="2"/>
  <c r="AR1548" i="2"/>
  <c r="AR1547" i="2"/>
  <c r="AR1546" i="2"/>
  <c r="AR1545" i="2"/>
  <c r="AR1544" i="2"/>
  <c r="AR1543" i="2"/>
  <c r="AR1542" i="2"/>
  <c r="AR1541" i="2"/>
  <c r="AR1540" i="2"/>
  <c r="AR1539" i="2"/>
  <c r="AR1538" i="2"/>
  <c r="AR1537" i="2"/>
  <c r="AR1536" i="2"/>
  <c r="AR1535" i="2"/>
  <c r="AR1534" i="2"/>
  <c r="AR1533" i="2"/>
  <c r="AR1532" i="2"/>
  <c r="AR1531" i="2"/>
  <c r="AR1530" i="2"/>
  <c r="AR1529" i="2"/>
  <c r="AR1528" i="2"/>
  <c r="AR1527" i="2"/>
  <c r="AR1526" i="2"/>
  <c r="AR1525" i="2"/>
  <c r="AR1524" i="2"/>
  <c r="AR1523" i="2"/>
  <c r="AR1522" i="2"/>
  <c r="AR1521" i="2"/>
  <c r="AR1520" i="2"/>
  <c r="AR1519" i="2"/>
  <c r="AR1518" i="2"/>
  <c r="AR1517" i="2"/>
  <c r="AR1516" i="2"/>
  <c r="AR1515" i="2"/>
  <c r="AR1514" i="2"/>
  <c r="AR1513" i="2"/>
  <c r="AR1512" i="2"/>
  <c r="AR1511" i="2"/>
  <c r="AR1510" i="2"/>
  <c r="AR1509" i="2"/>
  <c r="AR1508" i="2"/>
  <c r="AR1507" i="2"/>
  <c r="AR1506" i="2"/>
  <c r="AR1505" i="2"/>
  <c r="AR1504" i="2"/>
  <c r="AR1503" i="2"/>
  <c r="AR1502" i="2"/>
  <c r="AR1501" i="2"/>
  <c r="AR1500" i="2"/>
  <c r="AR1499" i="2"/>
  <c r="AR1498" i="2"/>
  <c r="AR1497" i="2"/>
  <c r="AR1496" i="2"/>
  <c r="AR1495" i="2"/>
  <c r="AR1494" i="2"/>
  <c r="AR1493" i="2"/>
  <c r="AR1492" i="2"/>
  <c r="AR1491" i="2"/>
  <c r="AR1490" i="2"/>
  <c r="AR1489" i="2"/>
  <c r="AR1488" i="2"/>
  <c r="AR1487" i="2"/>
  <c r="AR1486" i="2"/>
  <c r="AR1485" i="2"/>
  <c r="AR1484" i="2"/>
  <c r="AR1483" i="2"/>
  <c r="AR1482" i="2"/>
  <c r="AR1481" i="2"/>
  <c r="AR1480" i="2"/>
  <c r="AR1479" i="2"/>
  <c r="AR1478" i="2"/>
  <c r="AR1477" i="2"/>
  <c r="AR1476" i="2"/>
  <c r="AR1475" i="2"/>
  <c r="AR1474" i="2"/>
  <c r="AR1473" i="2"/>
  <c r="AR1472" i="2"/>
  <c r="AR1471" i="2"/>
  <c r="AR1470" i="2"/>
  <c r="AR1469" i="2"/>
  <c r="AR1468" i="2"/>
  <c r="AR1467" i="2"/>
  <c r="AR1466" i="2"/>
  <c r="AR1465" i="2"/>
  <c r="AR1464" i="2"/>
  <c r="AR1463" i="2"/>
  <c r="AR1462" i="2"/>
  <c r="AR1461" i="2"/>
  <c r="AR1460" i="2"/>
  <c r="AR1459" i="2"/>
  <c r="AR1458" i="2"/>
  <c r="AR1457" i="2"/>
  <c r="AR1456" i="2"/>
  <c r="AR1455" i="2"/>
  <c r="AR1454" i="2"/>
  <c r="AR1453" i="2"/>
  <c r="AR1452" i="2"/>
  <c r="AR1451" i="2"/>
  <c r="AR1450" i="2"/>
  <c r="AR1449" i="2"/>
  <c r="AR1448" i="2"/>
  <c r="AR1447" i="2"/>
  <c r="AR1446" i="2"/>
  <c r="AR1445" i="2"/>
  <c r="AR1444" i="2"/>
  <c r="AR1443" i="2"/>
  <c r="AR1442" i="2"/>
  <c r="AR1441" i="2"/>
  <c r="AR1440" i="2"/>
  <c r="AR1439" i="2"/>
  <c r="AR1438" i="2"/>
  <c r="AR1437" i="2"/>
  <c r="AR1436" i="2"/>
  <c r="AR1435" i="2"/>
  <c r="AR1434" i="2"/>
  <c r="AR1433" i="2"/>
  <c r="AR1432" i="2"/>
  <c r="AR1431" i="2"/>
  <c r="AR1430" i="2"/>
  <c r="AR1429" i="2"/>
  <c r="AR1428" i="2"/>
  <c r="AR1427" i="2"/>
  <c r="AR1426" i="2"/>
  <c r="AR1425" i="2"/>
  <c r="AR1424" i="2"/>
  <c r="AR1423" i="2"/>
  <c r="AR1422" i="2"/>
  <c r="AR1421" i="2"/>
  <c r="AR1420" i="2"/>
  <c r="AR1419" i="2"/>
  <c r="AR1418" i="2"/>
  <c r="AR1417" i="2"/>
  <c r="AR1416" i="2"/>
  <c r="AR1415" i="2"/>
  <c r="AR1414" i="2"/>
  <c r="AR1413" i="2"/>
  <c r="AR1412" i="2"/>
  <c r="AR1411" i="2"/>
  <c r="AR1410" i="2"/>
  <c r="AR1409" i="2"/>
  <c r="AR1408" i="2"/>
  <c r="AR1407" i="2"/>
  <c r="AR1406" i="2"/>
  <c r="AR1405" i="2"/>
  <c r="AR1404" i="2"/>
  <c r="AR1403" i="2"/>
  <c r="AR1402" i="2"/>
  <c r="AR1401" i="2"/>
  <c r="AR1400" i="2"/>
  <c r="AR1399" i="2"/>
  <c r="AR1398" i="2"/>
  <c r="AR1397" i="2"/>
  <c r="AR1396" i="2"/>
  <c r="AR1395" i="2"/>
  <c r="AR1394" i="2"/>
  <c r="AR1393" i="2"/>
  <c r="AR1392" i="2"/>
  <c r="AR1391" i="2"/>
  <c r="AR1390" i="2"/>
  <c r="AR1389" i="2"/>
  <c r="AR1388" i="2"/>
  <c r="AR1387" i="2"/>
  <c r="AR1386" i="2"/>
  <c r="AR1385" i="2"/>
  <c r="AR1384" i="2"/>
  <c r="AR1383" i="2"/>
  <c r="AR1382" i="2"/>
  <c r="AR1381" i="2"/>
  <c r="AR1380" i="2"/>
  <c r="AR1379" i="2"/>
  <c r="AR1378" i="2"/>
  <c r="AR1377" i="2"/>
  <c r="AR1376" i="2"/>
  <c r="AR1375" i="2"/>
  <c r="AR1374" i="2"/>
  <c r="AR1373" i="2"/>
  <c r="AR1372" i="2"/>
  <c r="AR1371" i="2"/>
  <c r="AR1370" i="2"/>
  <c r="AR1369" i="2"/>
  <c r="AR1368" i="2"/>
  <c r="AR1367" i="2"/>
  <c r="AR1366" i="2"/>
  <c r="AR1365" i="2"/>
  <c r="AR1364" i="2"/>
  <c r="AR1363" i="2"/>
  <c r="AR1362" i="2"/>
  <c r="AR1361" i="2"/>
  <c r="AR1360" i="2"/>
  <c r="AR1359" i="2"/>
  <c r="AR1358" i="2"/>
  <c r="AR1357" i="2"/>
  <c r="AR1356" i="2"/>
  <c r="AR1355" i="2"/>
  <c r="AR1354" i="2"/>
  <c r="AR1353" i="2"/>
  <c r="AR1352" i="2"/>
  <c r="AR1351" i="2"/>
  <c r="AR1350" i="2"/>
  <c r="AR1349" i="2"/>
  <c r="AR1348" i="2"/>
  <c r="AR1347" i="2"/>
  <c r="AR1346" i="2"/>
  <c r="AR1345" i="2"/>
  <c r="AR1344" i="2"/>
  <c r="AR1343" i="2"/>
  <c r="AR1342" i="2"/>
  <c r="AR1341" i="2"/>
  <c r="AR1340" i="2"/>
  <c r="AR1339" i="2"/>
  <c r="AR1338" i="2"/>
  <c r="AR1337" i="2"/>
  <c r="AR1336" i="2"/>
  <c r="AR1335" i="2"/>
  <c r="AR1334" i="2"/>
  <c r="AR1333" i="2"/>
  <c r="AR1332" i="2"/>
  <c r="AR1331" i="2"/>
  <c r="AR1330" i="2"/>
  <c r="AR1329" i="2"/>
  <c r="AR1328" i="2"/>
  <c r="AR1327" i="2"/>
  <c r="AR1326" i="2"/>
  <c r="AR1325" i="2"/>
  <c r="AR1324" i="2"/>
  <c r="AR1323" i="2"/>
  <c r="AR1322" i="2"/>
  <c r="AR1321" i="2"/>
  <c r="AR1320" i="2"/>
  <c r="AR1319" i="2"/>
  <c r="AR1318" i="2"/>
  <c r="AR1317" i="2"/>
  <c r="AR1316" i="2"/>
  <c r="AR1315" i="2"/>
  <c r="AR1314" i="2"/>
  <c r="AR1313" i="2"/>
  <c r="AR1312" i="2"/>
  <c r="AR1311" i="2"/>
  <c r="AR1310" i="2"/>
  <c r="AR1309" i="2"/>
  <c r="AR1308" i="2"/>
  <c r="AR1307" i="2"/>
  <c r="AR1306" i="2"/>
  <c r="AR1305" i="2"/>
  <c r="AR1304" i="2"/>
  <c r="AR1303" i="2"/>
  <c r="AR1302" i="2"/>
  <c r="AR1301" i="2"/>
  <c r="AR1300" i="2"/>
  <c r="AR1299" i="2"/>
  <c r="AR1298" i="2"/>
  <c r="AR1297" i="2"/>
  <c r="AR1296" i="2"/>
  <c r="AR1295" i="2"/>
  <c r="AR1294" i="2"/>
  <c r="AR1293" i="2"/>
  <c r="AR1292" i="2"/>
  <c r="AR1291" i="2"/>
  <c r="AR1290" i="2"/>
  <c r="AR1289" i="2"/>
  <c r="AR1288" i="2"/>
  <c r="AR1287" i="2"/>
  <c r="AR1286" i="2"/>
  <c r="AR1285" i="2"/>
  <c r="AR1284" i="2"/>
  <c r="AR1283" i="2"/>
  <c r="AR1282" i="2"/>
  <c r="AR1281" i="2"/>
  <c r="AR1280" i="2"/>
  <c r="AR1279" i="2"/>
  <c r="AR1278" i="2"/>
  <c r="AR1277" i="2"/>
  <c r="AR1276" i="2"/>
  <c r="AR1275" i="2"/>
  <c r="AR1274" i="2"/>
  <c r="AR1273" i="2"/>
  <c r="AR1272" i="2"/>
  <c r="AR1271" i="2"/>
  <c r="AR1270" i="2"/>
  <c r="AR1269" i="2"/>
  <c r="AR1268" i="2"/>
  <c r="AR1267" i="2"/>
  <c r="AR1266" i="2"/>
  <c r="AR1265" i="2"/>
  <c r="AR1264" i="2"/>
  <c r="AR1263" i="2"/>
  <c r="AR1262" i="2"/>
  <c r="AR1261" i="2"/>
  <c r="AR1260" i="2"/>
  <c r="AR1259" i="2"/>
  <c r="AR1258" i="2"/>
  <c r="AR1257" i="2"/>
  <c r="AR1256" i="2"/>
  <c r="AR1255" i="2"/>
  <c r="AR1254" i="2"/>
  <c r="AR1253" i="2"/>
  <c r="AR1252" i="2"/>
  <c r="AR1251" i="2"/>
  <c r="AR1250" i="2"/>
  <c r="AR1249" i="2"/>
  <c r="AR1248" i="2"/>
  <c r="AR1247" i="2"/>
  <c r="AR1246" i="2"/>
  <c r="AR1245" i="2"/>
  <c r="AR1244" i="2"/>
  <c r="AR1243" i="2"/>
  <c r="AR1242" i="2"/>
  <c r="AR1241" i="2"/>
  <c r="AR1240" i="2"/>
  <c r="AR1239" i="2"/>
  <c r="AR1238" i="2"/>
  <c r="AR1237" i="2"/>
  <c r="AR1236" i="2"/>
  <c r="AR1235" i="2"/>
  <c r="AR1234" i="2"/>
  <c r="AR1233" i="2"/>
  <c r="AR1232" i="2"/>
  <c r="AR1231" i="2"/>
  <c r="AR1230" i="2"/>
  <c r="AR1229" i="2"/>
  <c r="AR1228" i="2"/>
  <c r="AR1227" i="2"/>
  <c r="AR1226" i="2"/>
  <c r="AR1225" i="2"/>
  <c r="AR1224" i="2"/>
  <c r="AR1223" i="2"/>
  <c r="AR1222" i="2"/>
  <c r="AR1221" i="2"/>
  <c r="AR1220" i="2"/>
  <c r="AR1219" i="2"/>
  <c r="AR1218" i="2"/>
  <c r="AR1217" i="2"/>
  <c r="AR1216" i="2"/>
  <c r="AR1215" i="2"/>
  <c r="AR1214" i="2"/>
  <c r="AR1213" i="2"/>
  <c r="AR1212" i="2"/>
  <c r="AR1211" i="2"/>
  <c r="AR1210" i="2"/>
  <c r="AR1209" i="2"/>
  <c r="AR1208" i="2"/>
  <c r="AR1207" i="2"/>
  <c r="AR1206" i="2"/>
  <c r="AR1205" i="2"/>
  <c r="AR1204" i="2"/>
  <c r="AR1203" i="2"/>
  <c r="AR1202" i="2"/>
  <c r="AR1201" i="2"/>
  <c r="AR1200" i="2"/>
  <c r="AR1199" i="2"/>
  <c r="AR1198" i="2"/>
  <c r="AR1197" i="2"/>
  <c r="AR1196" i="2"/>
  <c r="AR1195" i="2"/>
  <c r="AR1194" i="2"/>
  <c r="AR1193" i="2"/>
  <c r="AR1192" i="2"/>
  <c r="AR1191" i="2"/>
  <c r="AR1190" i="2"/>
  <c r="AR1189" i="2"/>
  <c r="AR1188" i="2"/>
  <c r="AR1187" i="2"/>
  <c r="AR1186" i="2"/>
  <c r="AR1185" i="2"/>
  <c r="AR1184" i="2"/>
  <c r="AR1183" i="2"/>
  <c r="AR1182" i="2"/>
  <c r="AR1181" i="2"/>
  <c r="AR1180" i="2"/>
  <c r="AR1179" i="2"/>
  <c r="AR1178" i="2"/>
  <c r="AR1177" i="2"/>
  <c r="AR1176" i="2"/>
  <c r="AR1175" i="2"/>
  <c r="AR1174" i="2"/>
  <c r="AR1173" i="2"/>
  <c r="AR1172" i="2"/>
  <c r="AR1171" i="2"/>
  <c r="AR1170" i="2"/>
  <c r="AR1169" i="2"/>
  <c r="AR1168" i="2"/>
  <c r="AR1167" i="2"/>
  <c r="AR1166" i="2"/>
  <c r="AR1165" i="2"/>
  <c r="AR1164" i="2"/>
  <c r="AR1163" i="2"/>
  <c r="AR1162" i="2"/>
  <c r="AR1161" i="2"/>
  <c r="AR1160" i="2"/>
  <c r="AR1159" i="2"/>
  <c r="AR1158" i="2"/>
  <c r="AR1157" i="2"/>
  <c r="AR1156" i="2"/>
  <c r="AR1155" i="2"/>
  <c r="AR1154" i="2"/>
  <c r="AR1153" i="2"/>
  <c r="AR1152" i="2"/>
  <c r="AR1151" i="2"/>
  <c r="AR1150" i="2"/>
  <c r="AR1149" i="2"/>
  <c r="AR1148" i="2"/>
  <c r="AR1147" i="2"/>
  <c r="AR1146" i="2"/>
  <c r="AR1145" i="2"/>
  <c r="AR1144" i="2"/>
  <c r="AR1143" i="2"/>
  <c r="AR1142" i="2"/>
  <c r="AR1141" i="2"/>
  <c r="AR1140" i="2"/>
  <c r="AR1139" i="2"/>
  <c r="AR1138" i="2"/>
  <c r="AR1137" i="2"/>
  <c r="AR1136" i="2"/>
  <c r="AR1135" i="2"/>
  <c r="AR1134" i="2"/>
  <c r="AR1133" i="2"/>
  <c r="AR1132" i="2"/>
  <c r="AR1131" i="2"/>
  <c r="AR1130" i="2"/>
  <c r="AR1129" i="2"/>
  <c r="AR1128" i="2"/>
  <c r="AR1127" i="2"/>
  <c r="AR1126" i="2"/>
  <c r="AR1125" i="2"/>
  <c r="AR1124" i="2"/>
  <c r="AR1123" i="2"/>
  <c r="AR1122" i="2"/>
  <c r="AR1121" i="2"/>
  <c r="AR1120" i="2"/>
  <c r="AR1119" i="2"/>
  <c r="AR1118" i="2"/>
  <c r="AR1117" i="2"/>
  <c r="AR1116" i="2"/>
  <c r="AR1115" i="2"/>
  <c r="AR1114" i="2"/>
  <c r="AR1113" i="2"/>
  <c r="AR1112" i="2"/>
  <c r="AR1111" i="2"/>
  <c r="AR1110" i="2"/>
  <c r="AR1109" i="2"/>
  <c r="AR1108" i="2"/>
  <c r="AR1107" i="2"/>
  <c r="AR1106" i="2"/>
  <c r="AR1105" i="2"/>
  <c r="AR1104" i="2"/>
  <c r="AR1103" i="2"/>
  <c r="AR1102" i="2"/>
  <c r="AR1101" i="2"/>
  <c r="AR1100" i="2"/>
  <c r="AR1099" i="2"/>
  <c r="AR1098" i="2"/>
  <c r="AR1097" i="2"/>
  <c r="AR1096" i="2"/>
  <c r="AR1095" i="2"/>
  <c r="AR1094" i="2"/>
  <c r="AR1093" i="2"/>
  <c r="AR1092" i="2"/>
  <c r="AR1091" i="2"/>
  <c r="AR1090" i="2"/>
  <c r="AR1089" i="2"/>
  <c r="AR1088" i="2"/>
  <c r="AR1087" i="2"/>
  <c r="AR1086" i="2"/>
  <c r="AR1085" i="2"/>
  <c r="AR1084" i="2"/>
  <c r="AR1083" i="2"/>
  <c r="AR1082" i="2"/>
  <c r="AR1081" i="2"/>
  <c r="AR1080" i="2"/>
  <c r="AR1079" i="2"/>
  <c r="AR1078" i="2"/>
  <c r="AR1077" i="2"/>
  <c r="AR1076" i="2"/>
  <c r="AR1075" i="2"/>
  <c r="AR1074" i="2"/>
  <c r="AR1073" i="2"/>
  <c r="AR1072" i="2"/>
  <c r="AR1071" i="2"/>
  <c r="AR1070" i="2"/>
  <c r="AR1069" i="2"/>
  <c r="AR1068" i="2"/>
  <c r="AR1067" i="2"/>
  <c r="AR1066" i="2"/>
  <c r="AR1065" i="2"/>
  <c r="AR1064" i="2"/>
  <c r="AR1063" i="2"/>
  <c r="AR1062" i="2"/>
  <c r="AR1061" i="2"/>
  <c r="AR1060" i="2"/>
  <c r="AR1059" i="2"/>
  <c r="AR1058" i="2"/>
  <c r="AR1057" i="2"/>
  <c r="AR1056" i="2"/>
  <c r="AR1055" i="2"/>
  <c r="AR1054" i="2"/>
  <c r="AR1053" i="2"/>
  <c r="AR1052" i="2"/>
  <c r="AR1051" i="2"/>
  <c r="AR1050" i="2"/>
  <c r="AR1049" i="2"/>
  <c r="AR1048" i="2"/>
  <c r="AR1047" i="2"/>
  <c r="AR1046" i="2"/>
  <c r="AR1045" i="2"/>
  <c r="AR1044" i="2"/>
  <c r="AR1043" i="2"/>
  <c r="AR1042" i="2"/>
  <c r="AR1041" i="2"/>
  <c r="AR1040" i="2"/>
  <c r="AR1039" i="2"/>
  <c r="AR1038" i="2"/>
  <c r="AR1037" i="2"/>
  <c r="AR1036" i="2"/>
  <c r="AR1035" i="2"/>
  <c r="AR1034" i="2"/>
  <c r="AR1033" i="2"/>
  <c r="AR1032" i="2"/>
  <c r="AR1031" i="2"/>
  <c r="AR1030" i="2"/>
  <c r="AR1029" i="2"/>
  <c r="AR1028" i="2"/>
  <c r="AR1027" i="2"/>
  <c r="AR1026" i="2"/>
  <c r="AR1025" i="2"/>
  <c r="AR1024" i="2"/>
  <c r="AR1023" i="2"/>
  <c r="AR1022" i="2"/>
  <c r="AR1021" i="2"/>
  <c r="AR1020" i="2"/>
  <c r="AR1019" i="2"/>
  <c r="AR1018" i="2"/>
  <c r="AR1017" i="2"/>
  <c r="AR1016" i="2"/>
  <c r="AR1015" i="2"/>
  <c r="AR1014" i="2"/>
  <c r="AR1013" i="2"/>
  <c r="AR1012" i="2"/>
  <c r="AR1011" i="2"/>
  <c r="AR1010" i="2"/>
  <c r="AR1009" i="2"/>
  <c r="AR1008" i="2"/>
  <c r="AR1007" i="2"/>
  <c r="AR1006" i="2"/>
  <c r="AR1005" i="2"/>
  <c r="AR1004" i="2"/>
  <c r="AR1003" i="2"/>
  <c r="AR1002" i="2"/>
  <c r="AR1001" i="2"/>
  <c r="AR1000" i="2"/>
  <c r="AR999" i="2"/>
  <c r="AR998" i="2"/>
  <c r="AR997" i="2"/>
  <c r="AR996" i="2"/>
  <c r="AR995" i="2"/>
  <c r="AR994" i="2"/>
  <c r="AR993" i="2"/>
  <c r="AR992" i="2"/>
  <c r="AR991" i="2"/>
  <c r="AR990" i="2"/>
  <c r="AR989" i="2"/>
  <c r="AR988" i="2"/>
  <c r="AR987" i="2"/>
  <c r="AR986" i="2"/>
  <c r="AR985" i="2"/>
  <c r="AR984" i="2"/>
  <c r="AR983" i="2"/>
  <c r="AR982" i="2"/>
  <c r="AR981" i="2"/>
  <c r="AR980" i="2"/>
  <c r="AR979" i="2"/>
  <c r="AR978" i="2"/>
  <c r="AR977" i="2"/>
  <c r="AR976" i="2"/>
  <c r="AR975" i="2"/>
  <c r="AR974" i="2"/>
  <c r="AR973" i="2"/>
  <c r="AR972" i="2"/>
  <c r="AR971" i="2"/>
  <c r="AR970" i="2"/>
  <c r="AR969" i="2"/>
  <c r="AR968" i="2"/>
  <c r="AR967" i="2"/>
  <c r="AR966" i="2"/>
  <c r="AR965" i="2"/>
  <c r="AR964" i="2"/>
  <c r="AR963" i="2"/>
  <c r="AR962" i="2"/>
  <c r="AR961" i="2"/>
  <c r="AR960" i="2"/>
  <c r="AR959" i="2"/>
  <c r="AR958" i="2"/>
  <c r="AR957" i="2"/>
  <c r="AR956" i="2"/>
  <c r="AR955" i="2"/>
  <c r="AR954" i="2"/>
  <c r="AR953" i="2"/>
  <c r="AR952" i="2"/>
  <c r="AR951" i="2"/>
  <c r="AR950" i="2"/>
  <c r="AR949" i="2"/>
  <c r="AR948" i="2"/>
  <c r="AR947" i="2"/>
  <c r="AR946" i="2"/>
  <c r="AR945" i="2"/>
  <c r="AR944" i="2"/>
  <c r="AR943" i="2"/>
  <c r="AR942" i="2"/>
  <c r="AR941" i="2"/>
  <c r="AR940" i="2"/>
  <c r="AR939" i="2"/>
  <c r="AR938" i="2"/>
  <c r="AR937" i="2"/>
  <c r="AR936" i="2"/>
  <c r="AR935" i="2"/>
  <c r="AR934" i="2"/>
  <c r="AR933" i="2"/>
  <c r="AR932" i="2"/>
  <c r="AR931" i="2"/>
  <c r="AR930" i="2"/>
  <c r="AR929" i="2"/>
  <c r="AR928" i="2"/>
  <c r="AR927" i="2"/>
  <c r="AR926" i="2"/>
  <c r="AR925" i="2"/>
  <c r="AR924" i="2"/>
  <c r="AR923" i="2"/>
  <c r="AR922" i="2"/>
  <c r="AR921" i="2"/>
  <c r="AR920" i="2"/>
  <c r="AR919" i="2"/>
  <c r="AR918" i="2"/>
  <c r="AR917" i="2"/>
  <c r="AR916" i="2"/>
  <c r="AR915" i="2"/>
  <c r="AR914" i="2"/>
  <c r="AR913" i="2"/>
  <c r="AR912" i="2"/>
  <c r="AR911" i="2"/>
  <c r="AR910" i="2"/>
  <c r="AR909" i="2"/>
  <c r="AR908" i="2"/>
  <c r="AR907" i="2"/>
  <c r="AR906" i="2"/>
  <c r="AR905" i="2"/>
  <c r="AR904" i="2"/>
  <c r="AR903" i="2"/>
  <c r="AR902" i="2"/>
  <c r="AR901" i="2"/>
  <c r="AR900" i="2"/>
  <c r="AR899" i="2"/>
  <c r="AR898" i="2"/>
  <c r="AR897" i="2"/>
  <c r="AR896" i="2"/>
  <c r="AR895" i="2"/>
  <c r="AR894" i="2"/>
  <c r="AR893" i="2"/>
  <c r="AR892" i="2"/>
  <c r="AR891" i="2"/>
  <c r="AR890" i="2"/>
  <c r="AR889" i="2"/>
  <c r="AR888" i="2"/>
  <c r="AR887" i="2"/>
  <c r="AR886" i="2"/>
  <c r="AR885" i="2"/>
  <c r="AR884" i="2"/>
  <c r="AR883" i="2"/>
  <c r="AR882" i="2"/>
  <c r="AR881" i="2"/>
  <c r="AR880" i="2"/>
  <c r="AR879" i="2"/>
  <c r="AR878" i="2"/>
  <c r="AR877" i="2"/>
  <c r="AR876" i="2"/>
  <c r="AR875" i="2"/>
  <c r="AR874" i="2"/>
  <c r="AR873" i="2"/>
  <c r="AR872" i="2"/>
  <c r="AR871" i="2"/>
  <c r="AR870" i="2"/>
  <c r="AR869" i="2"/>
  <c r="AR868" i="2"/>
  <c r="AR867" i="2"/>
  <c r="AR866" i="2"/>
  <c r="AR865" i="2"/>
  <c r="AR864" i="2"/>
  <c r="AR863" i="2"/>
  <c r="AR862" i="2"/>
  <c r="AR861" i="2"/>
  <c r="AR860" i="2"/>
  <c r="AR859" i="2"/>
  <c r="AR858" i="2"/>
  <c r="AR857" i="2"/>
  <c r="AR856" i="2"/>
  <c r="AR855" i="2"/>
  <c r="AR854" i="2"/>
  <c r="AR853" i="2"/>
  <c r="AR852" i="2"/>
  <c r="AR851" i="2"/>
  <c r="AR850" i="2"/>
  <c r="AR849" i="2"/>
  <c r="AR848" i="2"/>
  <c r="AR847" i="2"/>
  <c r="AR846" i="2"/>
  <c r="AR845" i="2"/>
  <c r="AR844" i="2"/>
  <c r="AR843" i="2"/>
  <c r="AR842" i="2"/>
  <c r="AR841" i="2"/>
  <c r="AR840" i="2"/>
  <c r="AR839" i="2"/>
  <c r="AR838" i="2"/>
  <c r="AR837" i="2"/>
  <c r="AR836" i="2"/>
  <c r="AR835" i="2"/>
  <c r="AR834" i="2"/>
  <c r="AR833" i="2"/>
  <c r="AR832" i="2"/>
  <c r="AR831" i="2"/>
  <c r="AR830" i="2"/>
  <c r="AR829" i="2"/>
  <c r="AR828" i="2"/>
  <c r="AR827" i="2"/>
  <c r="AR826" i="2"/>
  <c r="AR825" i="2"/>
  <c r="AR824" i="2"/>
  <c r="AR823" i="2"/>
  <c r="AR822" i="2"/>
  <c r="AR821" i="2"/>
  <c r="AR820" i="2"/>
  <c r="AR819" i="2"/>
  <c r="AR818" i="2"/>
  <c r="AR817" i="2"/>
  <c r="AR816" i="2"/>
  <c r="AR815" i="2"/>
  <c r="AR814" i="2"/>
  <c r="AR813" i="2"/>
  <c r="AR812" i="2"/>
  <c r="AR811" i="2"/>
  <c r="AR810" i="2"/>
  <c r="AR809" i="2"/>
  <c r="AR808" i="2"/>
  <c r="AR807" i="2"/>
  <c r="AR806" i="2"/>
  <c r="AR805" i="2"/>
  <c r="AR804" i="2"/>
  <c r="AR803" i="2"/>
  <c r="AR802" i="2"/>
  <c r="AR801" i="2"/>
  <c r="AR800" i="2"/>
  <c r="AR799" i="2"/>
  <c r="AR798" i="2"/>
  <c r="AR797" i="2"/>
  <c r="AR796" i="2"/>
  <c r="AR795" i="2"/>
  <c r="AR794" i="2"/>
  <c r="AR793" i="2"/>
  <c r="AR792" i="2"/>
  <c r="AR791" i="2"/>
  <c r="AR790" i="2"/>
  <c r="AR789" i="2"/>
  <c r="AR788" i="2"/>
  <c r="AR787" i="2"/>
  <c r="AR786" i="2"/>
  <c r="AR785" i="2"/>
  <c r="AR784" i="2"/>
  <c r="AR783" i="2"/>
  <c r="AR782" i="2"/>
  <c r="AR781" i="2"/>
  <c r="AR780" i="2"/>
  <c r="AR779" i="2"/>
  <c r="AR778" i="2"/>
  <c r="AR777" i="2"/>
  <c r="AR776" i="2"/>
  <c r="AR775" i="2"/>
  <c r="AR774" i="2"/>
  <c r="AR773" i="2"/>
  <c r="AR772" i="2"/>
  <c r="AR771" i="2"/>
  <c r="AR770" i="2"/>
  <c r="AR769" i="2"/>
  <c r="AR768" i="2"/>
  <c r="AR767" i="2"/>
  <c r="AR766" i="2"/>
  <c r="AR765" i="2"/>
  <c r="AR764" i="2"/>
  <c r="AR763" i="2"/>
  <c r="AR762" i="2"/>
  <c r="AR761" i="2"/>
  <c r="AR760" i="2"/>
  <c r="AR759" i="2"/>
  <c r="AR758" i="2"/>
  <c r="AR757" i="2"/>
  <c r="AR756" i="2"/>
  <c r="AR755" i="2"/>
  <c r="AR754" i="2"/>
  <c r="AR753" i="2"/>
  <c r="AR752" i="2"/>
  <c r="AR751" i="2"/>
  <c r="AR750" i="2"/>
  <c r="AR749" i="2"/>
  <c r="AR748" i="2"/>
  <c r="AR747" i="2"/>
  <c r="AR746" i="2"/>
  <c r="AR745" i="2"/>
  <c r="AR744" i="2"/>
  <c r="AR743" i="2"/>
  <c r="AR742" i="2"/>
  <c r="AR741" i="2"/>
  <c r="AR740" i="2"/>
  <c r="AR739" i="2"/>
  <c r="AR738" i="2"/>
  <c r="AR737" i="2"/>
  <c r="AR736" i="2"/>
  <c r="AR735" i="2"/>
  <c r="AR734" i="2"/>
  <c r="AR733" i="2"/>
  <c r="AR732" i="2"/>
  <c r="AR731" i="2"/>
  <c r="AR730" i="2"/>
  <c r="AR729" i="2"/>
  <c r="AR728" i="2"/>
  <c r="AR727" i="2"/>
  <c r="AR726" i="2"/>
  <c r="AR725" i="2"/>
  <c r="AR724" i="2"/>
  <c r="AR723" i="2"/>
  <c r="AR722" i="2"/>
  <c r="AR721" i="2"/>
  <c r="AR720" i="2"/>
  <c r="AR719" i="2"/>
  <c r="AR718" i="2"/>
  <c r="AR717" i="2"/>
  <c r="AR716" i="2"/>
  <c r="AR715" i="2"/>
  <c r="AR714" i="2"/>
  <c r="AR713" i="2"/>
  <c r="AR712" i="2"/>
  <c r="AR711" i="2"/>
  <c r="AR710" i="2"/>
  <c r="AR709" i="2"/>
  <c r="AR708" i="2"/>
  <c r="AR707" i="2"/>
  <c r="AR706" i="2"/>
  <c r="AR705" i="2"/>
  <c r="AR704" i="2"/>
  <c r="AR703" i="2"/>
  <c r="AR702" i="2"/>
  <c r="AR701" i="2"/>
  <c r="AR700" i="2"/>
  <c r="AR699" i="2"/>
  <c r="AR698" i="2"/>
  <c r="AR697" i="2"/>
  <c r="AR696" i="2"/>
  <c r="AR695" i="2"/>
  <c r="AR694" i="2"/>
  <c r="AR693" i="2"/>
  <c r="AR692" i="2"/>
  <c r="AR691" i="2"/>
  <c r="AR690" i="2"/>
  <c r="AR689" i="2"/>
  <c r="AR688" i="2"/>
  <c r="AR687" i="2"/>
  <c r="AR686" i="2"/>
  <c r="AR685" i="2"/>
  <c r="AR684" i="2"/>
  <c r="AR683" i="2"/>
  <c r="AR682" i="2"/>
  <c r="AR681" i="2"/>
  <c r="AR680" i="2"/>
  <c r="AR679" i="2"/>
  <c r="AR678" i="2"/>
  <c r="AR677" i="2"/>
  <c r="AR676" i="2"/>
  <c r="AR675" i="2"/>
  <c r="AR674" i="2"/>
  <c r="AR673" i="2"/>
  <c r="AR672" i="2"/>
  <c r="AR671" i="2"/>
  <c r="AR670" i="2"/>
  <c r="AR669" i="2"/>
  <c r="AR668" i="2"/>
  <c r="AR667" i="2"/>
  <c r="AR666" i="2"/>
  <c r="AR665" i="2"/>
  <c r="AR664" i="2"/>
  <c r="AR663" i="2"/>
  <c r="AR662" i="2"/>
  <c r="AR661" i="2"/>
  <c r="AR660" i="2"/>
  <c r="AR659" i="2"/>
  <c r="AR658" i="2"/>
  <c r="AR657" i="2"/>
  <c r="AR656" i="2"/>
  <c r="AR655" i="2"/>
  <c r="AR654" i="2"/>
  <c r="AR653" i="2"/>
  <c r="AR652" i="2"/>
  <c r="AR651" i="2"/>
  <c r="AR650" i="2"/>
  <c r="AR649" i="2"/>
  <c r="AR648" i="2"/>
  <c r="AR647" i="2"/>
  <c r="AR646" i="2"/>
  <c r="AR645" i="2"/>
  <c r="AR644" i="2"/>
  <c r="AR643" i="2"/>
  <c r="AR642" i="2"/>
  <c r="AR641" i="2"/>
  <c r="AR640" i="2"/>
  <c r="AR639" i="2"/>
  <c r="AR638" i="2"/>
  <c r="AR637" i="2"/>
  <c r="AR636" i="2"/>
  <c r="AR635" i="2"/>
  <c r="AR634" i="2"/>
  <c r="AR633" i="2"/>
  <c r="AR632" i="2"/>
  <c r="AR631" i="2"/>
  <c r="AR630" i="2"/>
  <c r="AR629" i="2"/>
  <c r="AR628" i="2"/>
  <c r="AR627" i="2"/>
  <c r="AR626" i="2"/>
  <c r="AR625" i="2"/>
  <c r="AR624" i="2"/>
  <c r="AR623" i="2"/>
  <c r="AR622" i="2"/>
  <c r="AR621" i="2"/>
  <c r="AR620" i="2"/>
  <c r="AR619" i="2"/>
  <c r="AR618" i="2"/>
  <c r="AR617" i="2"/>
  <c r="AR616" i="2"/>
  <c r="AR615" i="2"/>
  <c r="AR614" i="2"/>
  <c r="AR613" i="2"/>
  <c r="AR612" i="2"/>
  <c r="AR611" i="2"/>
  <c r="AR610" i="2"/>
  <c r="AR609" i="2"/>
  <c r="AR608" i="2"/>
  <c r="AR607" i="2"/>
  <c r="AR606" i="2"/>
  <c r="AR605" i="2"/>
  <c r="AR604" i="2"/>
  <c r="AR603" i="2"/>
  <c r="AR602" i="2"/>
  <c r="AR601" i="2"/>
  <c r="AR600" i="2"/>
  <c r="AR599" i="2"/>
  <c r="AR598" i="2"/>
  <c r="AR597" i="2"/>
  <c r="AR596" i="2"/>
  <c r="AR595" i="2"/>
  <c r="AR594" i="2"/>
  <c r="AR593" i="2"/>
  <c r="AR592" i="2"/>
  <c r="AR591" i="2"/>
  <c r="AR590" i="2"/>
  <c r="AR589" i="2"/>
  <c r="AR588" i="2"/>
  <c r="AR587" i="2"/>
  <c r="AR586" i="2"/>
  <c r="AR585" i="2"/>
  <c r="AR584" i="2"/>
  <c r="AR583" i="2"/>
  <c r="AR582" i="2"/>
  <c r="AR581" i="2"/>
  <c r="AR580" i="2"/>
  <c r="AR579" i="2"/>
  <c r="AR578" i="2"/>
  <c r="AR577" i="2"/>
  <c r="AR576" i="2"/>
  <c r="AR575" i="2"/>
  <c r="AR574" i="2"/>
  <c r="AR573" i="2"/>
  <c r="AR572" i="2"/>
  <c r="AR571" i="2"/>
  <c r="AR570" i="2"/>
  <c r="AR569" i="2"/>
  <c r="AR568" i="2"/>
  <c r="AR567" i="2"/>
  <c r="AR566" i="2"/>
  <c r="AR565" i="2"/>
  <c r="AR564" i="2"/>
  <c r="AR563" i="2"/>
  <c r="AR562" i="2"/>
  <c r="AR561" i="2"/>
  <c r="AR560" i="2"/>
  <c r="AR559" i="2"/>
  <c r="AR558" i="2"/>
  <c r="AR557" i="2"/>
  <c r="AR556" i="2"/>
  <c r="AR555" i="2"/>
  <c r="AR554" i="2"/>
  <c r="AR553" i="2"/>
  <c r="AR552" i="2"/>
  <c r="AR551" i="2"/>
  <c r="AR550" i="2"/>
  <c r="AR549" i="2"/>
  <c r="AR548" i="2"/>
  <c r="AR547" i="2"/>
  <c r="AR546" i="2"/>
  <c r="AR545" i="2"/>
  <c r="AR544" i="2"/>
  <c r="AR543" i="2"/>
  <c r="AR542" i="2"/>
  <c r="AR541" i="2"/>
  <c r="AR540" i="2"/>
  <c r="AR539" i="2"/>
  <c r="AR538" i="2"/>
  <c r="AR537" i="2"/>
  <c r="AR536" i="2"/>
  <c r="AR535" i="2"/>
  <c r="AR534" i="2"/>
  <c r="AR533" i="2"/>
  <c r="AR532" i="2"/>
  <c r="AR531" i="2"/>
  <c r="AR530" i="2"/>
  <c r="AR529" i="2"/>
  <c r="AR528" i="2"/>
  <c r="AR527" i="2"/>
  <c r="AR526" i="2"/>
  <c r="AR525" i="2"/>
  <c r="AR524" i="2"/>
  <c r="AR523" i="2"/>
  <c r="AR522" i="2"/>
  <c r="AR521" i="2"/>
  <c r="AR520" i="2"/>
  <c r="AR519" i="2"/>
  <c r="AR518" i="2"/>
  <c r="AR517" i="2"/>
  <c r="AR516" i="2"/>
  <c r="AR515" i="2"/>
  <c r="AR514" i="2"/>
  <c r="AR513" i="2"/>
  <c r="AR512" i="2"/>
  <c r="AR511" i="2"/>
  <c r="AR510" i="2"/>
  <c r="AR509" i="2"/>
  <c r="AR508" i="2"/>
  <c r="AR507" i="2"/>
  <c r="AR506" i="2"/>
  <c r="AR505" i="2"/>
  <c r="AR504" i="2"/>
  <c r="AR503" i="2"/>
  <c r="AR502" i="2"/>
  <c r="AR501" i="2"/>
  <c r="AR500" i="2"/>
  <c r="AR499" i="2"/>
  <c r="AR498" i="2"/>
  <c r="AR497" i="2"/>
  <c r="AR496" i="2"/>
  <c r="AR495" i="2"/>
  <c r="AR494" i="2"/>
  <c r="AR493" i="2"/>
  <c r="AR492" i="2"/>
  <c r="AR491" i="2"/>
  <c r="AR490" i="2"/>
  <c r="AR489" i="2"/>
  <c r="AR488" i="2"/>
  <c r="AR487" i="2"/>
  <c r="AR486" i="2"/>
  <c r="AR485" i="2"/>
  <c r="AR484" i="2"/>
  <c r="AR483" i="2"/>
  <c r="AR482" i="2"/>
  <c r="AR481" i="2"/>
  <c r="AR480" i="2"/>
  <c r="AR479" i="2"/>
  <c r="AR478" i="2"/>
  <c r="AR477" i="2"/>
  <c r="AR476" i="2"/>
  <c r="AR475" i="2"/>
  <c r="AR474" i="2"/>
  <c r="AR473" i="2"/>
  <c r="AR472" i="2"/>
  <c r="AR471" i="2"/>
  <c r="AR470" i="2"/>
  <c r="AR469" i="2"/>
  <c r="AR468" i="2"/>
  <c r="AR467" i="2"/>
  <c r="AR466" i="2"/>
  <c r="AR465" i="2"/>
  <c r="AR464" i="2"/>
  <c r="AR463" i="2"/>
  <c r="AR462" i="2"/>
  <c r="AR461" i="2"/>
  <c r="AR460" i="2"/>
  <c r="AR459" i="2"/>
  <c r="AR458" i="2"/>
  <c r="AR457" i="2"/>
  <c r="AR456" i="2"/>
  <c r="AR455" i="2"/>
  <c r="AR454" i="2"/>
  <c r="AR453" i="2"/>
  <c r="AR452" i="2"/>
  <c r="AR451" i="2"/>
  <c r="AR450" i="2"/>
  <c r="AR449" i="2"/>
  <c r="AR448" i="2"/>
  <c r="AR447" i="2"/>
  <c r="AR446" i="2"/>
  <c r="AR445" i="2"/>
  <c r="AR444" i="2"/>
  <c r="AR443" i="2"/>
  <c r="AR442" i="2"/>
  <c r="AR441" i="2"/>
  <c r="AR440" i="2"/>
  <c r="AR439" i="2"/>
  <c r="AR438" i="2"/>
  <c r="AR437" i="2"/>
  <c r="AR436" i="2"/>
  <c r="AR435" i="2"/>
  <c r="AR434" i="2"/>
  <c r="AR433" i="2"/>
  <c r="AR432" i="2"/>
  <c r="AR431" i="2"/>
  <c r="AR430" i="2"/>
  <c r="AR429" i="2"/>
  <c r="AR428" i="2"/>
  <c r="AR427" i="2"/>
  <c r="AR426" i="2"/>
  <c r="AR425" i="2"/>
  <c r="AR424" i="2"/>
  <c r="AR423" i="2"/>
  <c r="AR422" i="2"/>
  <c r="AR421" i="2"/>
  <c r="AR420" i="2"/>
  <c r="AR419" i="2"/>
  <c r="AR418" i="2"/>
  <c r="AR417" i="2"/>
  <c r="AR416" i="2"/>
  <c r="AR415" i="2"/>
  <c r="AR414" i="2"/>
  <c r="AR413" i="2"/>
  <c r="AR412" i="2"/>
  <c r="AR411" i="2"/>
  <c r="AR410" i="2"/>
  <c r="AR409" i="2"/>
  <c r="AR408" i="2"/>
  <c r="AR407" i="2"/>
  <c r="AR406" i="2"/>
  <c r="AR405" i="2"/>
  <c r="AR404" i="2"/>
  <c r="AR403" i="2"/>
  <c r="AR402" i="2"/>
  <c r="AR401" i="2"/>
  <c r="AR400" i="2"/>
  <c r="AR399" i="2"/>
  <c r="AR398" i="2"/>
  <c r="AR397" i="2"/>
  <c r="AR396" i="2"/>
  <c r="AR395" i="2"/>
  <c r="AR394" i="2"/>
  <c r="AR393" i="2"/>
  <c r="AR392" i="2"/>
  <c r="AR391" i="2"/>
  <c r="AR390" i="2"/>
  <c r="AR389" i="2"/>
  <c r="AR388" i="2"/>
  <c r="AR387" i="2"/>
  <c r="AR386" i="2"/>
  <c r="AR385" i="2"/>
  <c r="AR384" i="2"/>
  <c r="AR383" i="2"/>
  <c r="AR382" i="2"/>
  <c r="AR381" i="2"/>
  <c r="AR380" i="2"/>
  <c r="AR379" i="2"/>
  <c r="AR378" i="2"/>
  <c r="AR377" i="2"/>
  <c r="AR376" i="2"/>
  <c r="AR375" i="2"/>
  <c r="AR374" i="2"/>
  <c r="AR373" i="2"/>
  <c r="AR372" i="2"/>
  <c r="AR371" i="2"/>
  <c r="AR370" i="2"/>
  <c r="AR369" i="2"/>
  <c r="AR368" i="2"/>
  <c r="AR367" i="2"/>
  <c r="AR366" i="2"/>
  <c r="AR365" i="2"/>
  <c r="AR364" i="2"/>
  <c r="AR363" i="2"/>
  <c r="AR362" i="2"/>
  <c r="AR361" i="2"/>
  <c r="AR360" i="2"/>
  <c r="AR359" i="2"/>
  <c r="AR358" i="2"/>
  <c r="AR357" i="2"/>
  <c r="AR356" i="2"/>
  <c r="AR355" i="2"/>
  <c r="AR354" i="2"/>
  <c r="AR353" i="2"/>
  <c r="AR352" i="2"/>
  <c r="AR351" i="2"/>
  <c r="AR350" i="2"/>
  <c r="AR349" i="2"/>
  <c r="AR348" i="2"/>
  <c r="AR347" i="2"/>
  <c r="AR346" i="2"/>
  <c r="AR345" i="2"/>
  <c r="AR344" i="2"/>
  <c r="AR343" i="2"/>
  <c r="AR342" i="2"/>
  <c r="AR341" i="2"/>
  <c r="AR340" i="2"/>
  <c r="AR339" i="2"/>
  <c r="AR338" i="2"/>
  <c r="AR337" i="2"/>
  <c r="AR336" i="2"/>
  <c r="AR335" i="2"/>
  <c r="AR334" i="2"/>
  <c r="AR333" i="2"/>
  <c r="AR332" i="2"/>
  <c r="AR331" i="2"/>
  <c r="AR330" i="2"/>
  <c r="AR329" i="2"/>
  <c r="AR328" i="2"/>
  <c r="AR327" i="2"/>
  <c r="AR326" i="2"/>
  <c r="AR325" i="2"/>
  <c r="AR324" i="2"/>
  <c r="AR323" i="2"/>
  <c r="AR322" i="2"/>
  <c r="AR321" i="2"/>
  <c r="AR320" i="2"/>
  <c r="AR319" i="2"/>
  <c r="AR318" i="2"/>
  <c r="AR317" i="2"/>
  <c r="AR316" i="2"/>
  <c r="AR315" i="2"/>
  <c r="AR314" i="2"/>
  <c r="AR313" i="2"/>
  <c r="AR312" i="2"/>
  <c r="AR311" i="2"/>
  <c r="AR310" i="2"/>
  <c r="AR309" i="2"/>
  <c r="AR308" i="2"/>
  <c r="AR307" i="2"/>
  <c r="AR306" i="2"/>
  <c r="AR305" i="2"/>
  <c r="AR304" i="2"/>
  <c r="AR303" i="2"/>
  <c r="AR302" i="2"/>
  <c r="AR301" i="2"/>
  <c r="AR300" i="2"/>
  <c r="AR299" i="2"/>
  <c r="AR298" i="2"/>
  <c r="AR297" i="2"/>
  <c r="AR296" i="2"/>
  <c r="AR295" i="2"/>
  <c r="AR294" i="2"/>
  <c r="AR293" i="2"/>
  <c r="AR292" i="2"/>
  <c r="AR291" i="2"/>
  <c r="AR290" i="2"/>
  <c r="AR289" i="2"/>
  <c r="AR288" i="2"/>
  <c r="AR287" i="2"/>
  <c r="AR286" i="2"/>
  <c r="AR285" i="2"/>
  <c r="AR284" i="2"/>
  <c r="AR283" i="2"/>
  <c r="AR282" i="2"/>
  <c r="AR281" i="2"/>
  <c r="AR280" i="2"/>
  <c r="AR279" i="2"/>
  <c r="AR278" i="2"/>
  <c r="AR277" i="2"/>
  <c r="AR276" i="2"/>
  <c r="AR275" i="2"/>
  <c r="AR274" i="2"/>
  <c r="AR273" i="2"/>
  <c r="AR272" i="2"/>
  <c r="AR271" i="2"/>
  <c r="AR270" i="2"/>
  <c r="AR269" i="2"/>
  <c r="AR268" i="2"/>
  <c r="AR267" i="2"/>
  <c r="AR266" i="2"/>
  <c r="AR265" i="2"/>
  <c r="AR264" i="2"/>
  <c r="AR263" i="2"/>
  <c r="AR262" i="2"/>
  <c r="AR261" i="2"/>
  <c r="AR260" i="2"/>
  <c r="AR259" i="2"/>
  <c r="AR258" i="2"/>
  <c r="AR257" i="2"/>
  <c r="AR256" i="2"/>
  <c r="AR255" i="2"/>
  <c r="AR254" i="2"/>
  <c r="AR253" i="2"/>
  <c r="AR252" i="2"/>
  <c r="AR251" i="2"/>
  <c r="AR250" i="2"/>
  <c r="AR249" i="2"/>
  <c r="AR248" i="2"/>
  <c r="AR247" i="2"/>
  <c r="AR246" i="2"/>
  <c r="AR245" i="2"/>
  <c r="AR244" i="2"/>
  <c r="AR243" i="2"/>
  <c r="AR242" i="2"/>
  <c r="AR241" i="2"/>
  <c r="AR240" i="2"/>
  <c r="AR239" i="2"/>
  <c r="AR238" i="2"/>
  <c r="AR237" i="2"/>
  <c r="AR236" i="2"/>
  <c r="AR235" i="2"/>
  <c r="AR234" i="2"/>
  <c r="AR233" i="2"/>
  <c r="AR232" i="2"/>
  <c r="AR231" i="2"/>
  <c r="AR230" i="2"/>
  <c r="AR229" i="2"/>
  <c r="AR228" i="2"/>
  <c r="AR227" i="2"/>
  <c r="AR226" i="2"/>
  <c r="AR225" i="2"/>
  <c r="AR224" i="2"/>
  <c r="AR223" i="2"/>
  <c r="AR222" i="2"/>
  <c r="AR221" i="2"/>
  <c r="AR220" i="2"/>
  <c r="AR219" i="2"/>
  <c r="AR218" i="2"/>
  <c r="AR217" i="2"/>
  <c r="AR216" i="2"/>
  <c r="AR215" i="2"/>
  <c r="AR214" i="2"/>
  <c r="AR213" i="2"/>
  <c r="AR212" i="2"/>
  <c r="AR211" i="2"/>
  <c r="AR210" i="2"/>
  <c r="AR209" i="2"/>
  <c r="AR208" i="2"/>
  <c r="AR207" i="2"/>
  <c r="AR206" i="2"/>
  <c r="AR205" i="2"/>
  <c r="AR204" i="2"/>
  <c r="AR203" i="2"/>
  <c r="AR202" i="2"/>
  <c r="AR201" i="2"/>
  <c r="AR200" i="2"/>
  <c r="AR199" i="2"/>
  <c r="AR198" i="2"/>
  <c r="AR197" i="2"/>
  <c r="AR196" i="2"/>
  <c r="AR195" i="2"/>
  <c r="AR194" i="2"/>
  <c r="AR193" i="2"/>
  <c r="AR192" i="2"/>
  <c r="AR191" i="2"/>
  <c r="AR190" i="2"/>
  <c r="AR189" i="2"/>
  <c r="AR188" i="2"/>
  <c r="AR187" i="2"/>
  <c r="AR186" i="2"/>
  <c r="AR185" i="2"/>
  <c r="AR184" i="2"/>
  <c r="AR183" i="2"/>
  <c r="AR182" i="2"/>
  <c r="AR181" i="2"/>
  <c r="AR180" i="2"/>
  <c r="AR179" i="2"/>
  <c r="AR178" i="2"/>
  <c r="AR177" i="2"/>
  <c r="AR176" i="2"/>
  <c r="AR175" i="2"/>
  <c r="AR174" i="2"/>
  <c r="AR173" i="2"/>
  <c r="AR172" i="2"/>
  <c r="AR171" i="2"/>
  <c r="AR170" i="2"/>
  <c r="AR169" i="2"/>
  <c r="AR168" i="2"/>
  <c r="AR167" i="2"/>
  <c r="AR166" i="2"/>
  <c r="AR165" i="2"/>
  <c r="AR164" i="2"/>
  <c r="AR163" i="2"/>
  <c r="AR162" i="2"/>
  <c r="AR161" i="2"/>
  <c r="AR160" i="2"/>
  <c r="AR159" i="2"/>
  <c r="AR158" i="2"/>
  <c r="AR157" i="2"/>
  <c r="AR156" i="2"/>
  <c r="AR155" i="2"/>
  <c r="AR154" i="2"/>
  <c r="AR153" i="2"/>
  <c r="AR152" i="2"/>
  <c r="AR151" i="2"/>
  <c r="AR150" i="2"/>
  <c r="AR149" i="2"/>
  <c r="AR148" i="2"/>
  <c r="AR147" i="2"/>
  <c r="AR146" i="2"/>
  <c r="AR145" i="2"/>
  <c r="AR144" i="2"/>
  <c r="AR143" i="2"/>
  <c r="AR142" i="2"/>
  <c r="AR141" i="2"/>
  <c r="AR140" i="2"/>
  <c r="AR139" i="2"/>
  <c r="AR138" i="2"/>
  <c r="AR137" i="2"/>
  <c r="AR136" i="2"/>
  <c r="AR135" i="2"/>
  <c r="AR134" i="2"/>
  <c r="AR133" i="2"/>
  <c r="AR132" i="2"/>
  <c r="AR131" i="2"/>
  <c r="AR130" i="2"/>
  <c r="AR129" i="2"/>
  <c r="AR128" i="2"/>
  <c r="AR127" i="2"/>
  <c r="AR126" i="2"/>
  <c r="AR125" i="2"/>
  <c r="AR124" i="2"/>
  <c r="AR123" i="2"/>
  <c r="AR122" i="2"/>
  <c r="AR121" i="2"/>
  <c r="AR120" i="2"/>
  <c r="AR119" i="2"/>
  <c r="AR118" i="2"/>
  <c r="AR117" i="2"/>
  <c r="AR116" i="2"/>
  <c r="AR115" i="2"/>
  <c r="AR114" i="2"/>
  <c r="AR113" i="2"/>
  <c r="AR112" i="2"/>
  <c r="AR111" i="2"/>
  <c r="AR110" i="2"/>
  <c r="AR109" i="2"/>
  <c r="AR108" i="2"/>
  <c r="AR107" i="2"/>
  <c r="AR106" i="2"/>
  <c r="AR105" i="2"/>
  <c r="AR104" i="2"/>
  <c r="AR103" i="2"/>
  <c r="AR102" i="2"/>
  <c r="AR101" i="2"/>
  <c r="AR100" i="2"/>
  <c r="AR99" i="2"/>
  <c r="AR98" i="2"/>
  <c r="AR97" i="2"/>
  <c r="AR96" i="2"/>
  <c r="AR95" i="2"/>
  <c r="AR94" i="2"/>
  <c r="AR93" i="2"/>
  <c r="AR92" i="2"/>
  <c r="AR91" i="2"/>
  <c r="AR90" i="2"/>
  <c r="AR89" i="2"/>
  <c r="AR88" i="2"/>
  <c r="AR87" i="2"/>
  <c r="AR86" i="2"/>
  <c r="AR85" i="2"/>
  <c r="AR84" i="2"/>
  <c r="AR83" i="2"/>
  <c r="AR82" i="2"/>
  <c r="AR81" i="2"/>
  <c r="AR80" i="2"/>
  <c r="AR79" i="2"/>
  <c r="AR78" i="2"/>
  <c r="AR77" i="2"/>
  <c r="AR76" i="2"/>
  <c r="AR75" i="2"/>
  <c r="AR74" i="2"/>
  <c r="AR73" i="2"/>
  <c r="AR72" i="2"/>
  <c r="AR71" i="2"/>
  <c r="AR70" i="2"/>
  <c r="AR69" i="2"/>
  <c r="AP1828" i="2"/>
  <c r="AP1827" i="2"/>
  <c r="AP1826" i="2"/>
  <c r="AP1825" i="2"/>
  <c r="AP1824" i="2"/>
  <c r="AP1823" i="2"/>
  <c r="AP1822" i="2"/>
  <c r="AP1821" i="2"/>
  <c r="AP1820" i="2"/>
  <c r="AP1819" i="2"/>
  <c r="AP1818" i="2"/>
  <c r="AP1817" i="2"/>
  <c r="AP1816" i="2"/>
  <c r="AP1815" i="2"/>
  <c r="AP1814" i="2"/>
  <c r="AP1813" i="2"/>
  <c r="AP1812" i="2"/>
  <c r="AP1811" i="2"/>
  <c r="AP1810" i="2"/>
  <c r="AP1809" i="2"/>
  <c r="AP1808" i="2"/>
  <c r="AP1807" i="2"/>
  <c r="AP1806" i="2"/>
  <c r="AP1805" i="2"/>
  <c r="AP1804" i="2"/>
  <c r="AP1803" i="2"/>
  <c r="AP1802" i="2"/>
  <c r="AP1801" i="2"/>
  <c r="AP1800" i="2"/>
  <c r="AP1799" i="2"/>
  <c r="AP1798" i="2"/>
  <c r="AP1797" i="2"/>
  <c r="AP1796" i="2"/>
  <c r="AP1795" i="2"/>
  <c r="AP1794" i="2"/>
  <c r="AP1793" i="2"/>
  <c r="AP1792" i="2"/>
  <c r="AP1791" i="2"/>
  <c r="AP1790" i="2"/>
  <c r="AP1789" i="2"/>
  <c r="AP1788" i="2"/>
  <c r="AP1787" i="2"/>
  <c r="AP1786" i="2"/>
  <c r="AP1785" i="2"/>
  <c r="AP1784" i="2"/>
  <c r="AP1783" i="2"/>
  <c r="AP1782" i="2"/>
  <c r="AP1781" i="2"/>
  <c r="AP1780" i="2"/>
  <c r="AP1779" i="2"/>
  <c r="AP1778" i="2"/>
  <c r="AP1777" i="2"/>
  <c r="AP1776" i="2"/>
  <c r="AP1775" i="2"/>
  <c r="AP1774" i="2"/>
  <c r="AP1773" i="2"/>
  <c r="AP1772" i="2"/>
  <c r="AP1771" i="2"/>
  <c r="AP1770" i="2"/>
  <c r="AP1769" i="2"/>
  <c r="AP1768" i="2"/>
  <c r="AP1767" i="2"/>
  <c r="AP1766" i="2"/>
  <c r="AP1765" i="2"/>
  <c r="AP1764" i="2"/>
  <c r="AP1763" i="2"/>
  <c r="AP1762" i="2"/>
  <c r="AP1761" i="2"/>
  <c r="AP1760" i="2"/>
  <c r="AP1759" i="2"/>
  <c r="AP1758" i="2"/>
  <c r="AP1757" i="2"/>
  <c r="AP1756" i="2"/>
  <c r="AP1755" i="2"/>
  <c r="AP1754" i="2"/>
  <c r="AP1753" i="2"/>
  <c r="AP1752" i="2"/>
  <c r="AP1751" i="2"/>
  <c r="AP1750" i="2"/>
  <c r="AP1749" i="2"/>
  <c r="AP1748" i="2"/>
  <c r="AP1747" i="2"/>
  <c r="AP1746" i="2"/>
  <c r="AP1745" i="2"/>
  <c r="AP1744" i="2"/>
  <c r="AP1743" i="2"/>
  <c r="AP1742" i="2"/>
  <c r="AP1741" i="2"/>
  <c r="AP1740" i="2"/>
  <c r="AP1739" i="2"/>
  <c r="AP1738" i="2"/>
  <c r="AP1737" i="2"/>
  <c r="AP1736" i="2"/>
  <c r="AP1735" i="2"/>
  <c r="AP1734" i="2"/>
  <c r="AP1733" i="2"/>
  <c r="AP1732" i="2"/>
  <c r="AP1731" i="2"/>
  <c r="AP1730" i="2"/>
  <c r="AP1729" i="2"/>
  <c r="AP1728" i="2"/>
  <c r="AP1727" i="2"/>
  <c r="AP1726" i="2"/>
  <c r="AP1725" i="2"/>
  <c r="AP1724" i="2"/>
  <c r="AP1723" i="2"/>
  <c r="AP1722" i="2"/>
  <c r="AP1721" i="2"/>
  <c r="AP1720" i="2"/>
  <c r="AP1719" i="2"/>
  <c r="AP1718" i="2"/>
  <c r="AP1717" i="2"/>
  <c r="AP1716" i="2"/>
  <c r="AP1715" i="2"/>
  <c r="AP1714" i="2"/>
  <c r="AP1713" i="2"/>
  <c r="AP1712" i="2"/>
  <c r="AP1711" i="2"/>
  <c r="AP1710" i="2"/>
  <c r="AP1709" i="2"/>
  <c r="AP1708" i="2"/>
  <c r="AP1707" i="2"/>
  <c r="AP1706" i="2"/>
  <c r="AP1705" i="2"/>
  <c r="AP1704" i="2"/>
  <c r="AP1703" i="2"/>
  <c r="AP1702" i="2"/>
  <c r="AP1701" i="2"/>
  <c r="AP1700" i="2"/>
  <c r="AP1699" i="2"/>
  <c r="AP1698" i="2"/>
  <c r="AP1697" i="2"/>
  <c r="AP1696" i="2"/>
  <c r="AP1695" i="2"/>
  <c r="AP1694" i="2"/>
  <c r="AP1693" i="2"/>
  <c r="AP1692" i="2"/>
  <c r="AP1691" i="2"/>
  <c r="AP1690" i="2"/>
  <c r="AP1689" i="2"/>
  <c r="AP1688" i="2"/>
  <c r="AP1687" i="2"/>
  <c r="AP1686" i="2"/>
  <c r="AP1685" i="2"/>
  <c r="AP1684" i="2"/>
  <c r="AP1683" i="2"/>
  <c r="AP1682" i="2"/>
  <c r="AP1681" i="2"/>
  <c r="AP1680" i="2"/>
  <c r="AP1679" i="2"/>
  <c r="AP1678" i="2"/>
  <c r="AP1677" i="2"/>
  <c r="AP1676" i="2"/>
  <c r="AP1675" i="2"/>
  <c r="AP1674" i="2"/>
  <c r="AP1673" i="2"/>
  <c r="AP1672" i="2"/>
  <c r="AP1671" i="2"/>
  <c r="AP1670" i="2"/>
  <c r="AP1669" i="2"/>
  <c r="AP1668" i="2"/>
  <c r="AP1667" i="2"/>
  <c r="AP1666" i="2"/>
  <c r="AP1665" i="2"/>
  <c r="AP1664" i="2"/>
  <c r="AP1663" i="2"/>
  <c r="AP1662" i="2"/>
  <c r="AP1661" i="2"/>
  <c r="AP1660" i="2"/>
  <c r="AP1659" i="2"/>
  <c r="AP1658" i="2"/>
  <c r="AP1657" i="2"/>
  <c r="AP1656" i="2"/>
  <c r="AP1655" i="2"/>
  <c r="AP1654" i="2"/>
  <c r="AP1653" i="2"/>
  <c r="AP1652" i="2"/>
  <c r="AP1651" i="2"/>
  <c r="AP1650" i="2"/>
  <c r="AP1649" i="2"/>
  <c r="AP1648" i="2"/>
  <c r="AP1647" i="2"/>
  <c r="AP1646" i="2"/>
  <c r="AP1645" i="2"/>
  <c r="AP1644" i="2"/>
  <c r="AP1643" i="2"/>
  <c r="AP1642" i="2"/>
  <c r="AP1641" i="2"/>
  <c r="AP1640" i="2"/>
  <c r="AP1639" i="2"/>
  <c r="AP1638" i="2"/>
  <c r="AP1637" i="2"/>
  <c r="AP1636" i="2"/>
  <c r="AP1635" i="2"/>
  <c r="AP1634" i="2"/>
  <c r="AP1633" i="2"/>
  <c r="AP1632" i="2"/>
  <c r="AP1631" i="2"/>
  <c r="AP1630" i="2"/>
  <c r="AP1629" i="2"/>
  <c r="AP1628" i="2"/>
  <c r="AP1627" i="2"/>
  <c r="AP1626" i="2"/>
  <c r="AP1625" i="2"/>
  <c r="AP1624" i="2"/>
  <c r="AP1623" i="2"/>
  <c r="AP1622" i="2"/>
  <c r="AP1621" i="2"/>
  <c r="AP1620" i="2"/>
  <c r="AP1619" i="2"/>
  <c r="AP1618" i="2"/>
  <c r="AP1617" i="2"/>
  <c r="AP1616" i="2"/>
  <c r="AP1615" i="2"/>
  <c r="AP1614" i="2"/>
  <c r="AP1613" i="2"/>
  <c r="AP1612" i="2"/>
  <c r="AP1611" i="2"/>
  <c r="AP1610" i="2"/>
  <c r="AP1609" i="2"/>
  <c r="AP1608" i="2"/>
  <c r="AP1607" i="2"/>
  <c r="AP1606" i="2"/>
  <c r="AP1605" i="2"/>
  <c r="AP1604" i="2"/>
  <c r="AP1603" i="2"/>
  <c r="AP1602" i="2"/>
  <c r="AP1601" i="2"/>
  <c r="AP1600" i="2"/>
  <c r="AP1599" i="2"/>
  <c r="AP1598" i="2"/>
  <c r="AP1597" i="2"/>
  <c r="AP1596" i="2"/>
  <c r="AP1595" i="2"/>
  <c r="AP1594" i="2"/>
  <c r="AP1593" i="2"/>
  <c r="AP1592" i="2"/>
  <c r="AP1591" i="2"/>
  <c r="AP1590" i="2"/>
  <c r="AP1589" i="2"/>
  <c r="AP1588" i="2"/>
  <c r="AP1587" i="2"/>
  <c r="AP1586" i="2"/>
  <c r="AP1585" i="2"/>
  <c r="AP1584" i="2"/>
  <c r="AP1583" i="2"/>
  <c r="AP1582" i="2"/>
  <c r="AP1581" i="2"/>
  <c r="AP1580" i="2"/>
  <c r="AP1579" i="2"/>
  <c r="AP1578" i="2"/>
  <c r="AP1577" i="2"/>
  <c r="AP1576" i="2"/>
  <c r="AP1575" i="2"/>
  <c r="AP1574" i="2"/>
  <c r="AP1573" i="2"/>
  <c r="AP1572" i="2"/>
  <c r="AP1571" i="2"/>
  <c r="AP1570" i="2"/>
  <c r="AP1569" i="2"/>
  <c r="AP1568" i="2"/>
  <c r="AP1567" i="2"/>
  <c r="AP1566" i="2"/>
  <c r="AP1565" i="2"/>
  <c r="AP1564" i="2"/>
  <c r="AP1563" i="2"/>
  <c r="AP1562" i="2"/>
  <c r="AP1561" i="2"/>
  <c r="AP1560" i="2"/>
  <c r="AP1559" i="2"/>
  <c r="AP1558" i="2"/>
  <c r="AP1557" i="2"/>
  <c r="AP1556" i="2"/>
  <c r="AP1555" i="2"/>
  <c r="AP1554" i="2"/>
  <c r="AP1553" i="2"/>
  <c r="AP1552" i="2"/>
  <c r="AP1551" i="2"/>
  <c r="AP1550" i="2"/>
  <c r="AP1549" i="2"/>
  <c r="AP1548" i="2"/>
  <c r="AP1547" i="2"/>
  <c r="AP1546" i="2"/>
  <c r="AP1545" i="2"/>
  <c r="AP1544" i="2"/>
  <c r="AP1543" i="2"/>
  <c r="AP1542" i="2"/>
  <c r="AP1541" i="2"/>
  <c r="AP1540" i="2"/>
  <c r="AP1539" i="2"/>
  <c r="AP1538" i="2"/>
  <c r="AP1537" i="2"/>
  <c r="AP1536" i="2"/>
  <c r="AP1535" i="2"/>
  <c r="AP1534" i="2"/>
  <c r="AP1533" i="2"/>
  <c r="AP1532" i="2"/>
  <c r="AP1531" i="2"/>
  <c r="AP1530" i="2"/>
  <c r="AP1529" i="2"/>
  <c r="AP1528" i="2"/>
  <c r="AP1527" i="2"/>
  <c r="AP1526" i="2"/>
  <c r="AP1525" i="2"/>
  <c r="AP1524" i="2"/>
  <c r="AP1523" i="2"/>
  <c r="AP1522" i="2"/>
  <c r="AP1521" i="2"/>
  <c r="AP1520" i="2"/>
  <c r="AP1519" i="2"/>
  <c r="AP1518" i="2"/>
  <c r="AP1517" i="2"/>
  <c r="AP1516" i="2"/>
  <c r="AP1515" i="2"/>
  <c r="AP1514" i="2"/>
  <c r="AP1513" i="2"/>
  <c r="AP1512" i="2"/>
  <c r="AP1511" i="2"/>
  <c r="AP1510" i="2"/>
  <c r="AP1509" i="2"/>
  <c r="AP1508" i="2"/>
  <c r="AP1507" i="2"/>
  <c r="AP1506" i="2"/>
  <c r="AP1505" i="2"/>
  <c r="AP1504" i="2"/>
  <c r="AP1503" i="2"/>
  <c r="AP1502" i="2"/>
  <c r="AP1501" i="2"/>
  <c r="AP1500" i="2"/>
  <c r="AP1499" i="2"/>
  <c r="AP1498" i="2"/>
  <c r="AP1497" i="2"/>
  <c r="AP1496" i="2"/>
  <c r="AP1495" i="2"/>
  <c r="AP1494" i="2"/>
  <c r="AP1493" i="2"/>
  <c r="AP1492" i="2"/>
  <c r="AP1491" i="2"/>
  <c r="AP1490" i="2"/>
  <c r="AP1489" i="2"/>
  <c r="AP1488" i="2"/>
  <c r="AP1487" i="2"/>
  <c r="AP1486" i="2"/>
  <c r="AP1485" i="2"/>
  <c r="AP1484" i="2"/>
  <c r="AP1483" i="2"/>
  <c r="AP1482" i="2"/>
  <c r="AP1481" i="2"/>
  <c r="AP1480" i="2"/>
  <c r="AP1479" i="2"/>
  <c r="AP1478" i="2"/>
  <c r="AP1477" i="2"/>
  <c r="AP1476" i="2"/>
  <c r="AP1475" i="2"/>
  <c r="AP1474" i="2"/>
  <c r="AP1473" i="2"/>
  <c r="AP1472" i="2"/>
  <c r="AP1471" i="2"/>
  <c r="AP1470" i="2"/>
  <c r="AP1469" i="2"/>
  <c r="AP1468" i="2"/>
  <c r="AP1467" i="2"/>
  <c r="AP1466" i="2"/>
  <c r="AP1465" i="2"/>
  <c r="AP1464" i="2"/>
  <c r="AP1463" i="2"/>
  <c r="AP1462" i="2"/>
  <c r="AP1461" i="2"/>
  <c r="AP1460" i="2"/>
  <c r="AP1459" i="2"/>
  <c r="AP1458" i="2"/>
  <c r="AP1457" i="2"/>
  <c r="AP1456" i="2"/>
  <c r="AP1455" i="2"/>
  <c r="AP1454" i="2"/>
  <c r="AP1453" i="2"/>
  <c r="AP1452" i="2"/>
  <c r="AP1451" i="2"/>
  <c r="AP1450" i="2"/>
  <c r="AP1449" i="2"/>
  <c r="AP1448" i="2"/>
  <c r="AP1447" i="2"/>
  <c r="AP1446" i="2"/>
  <c r="AP1445" i="2"/>
  <c r="AP1444" i="2"/>
  <c r="AP1443" i="2"/>
  <c r="AP1442" i="2"/>
  <c r="AP1441" i="2"/>
  <c r="AP1440" i="2"/>
  <c r="AP1439" i="2"/>
  <c r="AP1438" i="2"/>
  <c r="AP1437" i="2"/>
  <c r="AP1436" i="2"/>
  <c r="AP1435" i="2"/>
  <c r="AP1434" i="2"/>
  <c r="AP1433" i="2"/>
  <c r="AP1432" i="2"/>
  <c r="AP1431" i="2"/>
  <c r="AP1430" i="2"/>
  <c r="AP1429" i="2"/>
  <c r="AP1428" i="2"/>
  <c r="AP1427" i="2"/>
  <c r="AP1426" i="2"/>
  <c r="AP1425" i="2"/>
  <c r="AP1424" i="2"/>
  <c r="AP1423" i="2"/>
  <c r="AP1422" i="2"/>
  <c r="AP1421" i="2"/>
  <c r="AP1420" i="2"/>
  <c r="AP1419" i="2"/>
  <c r="AP1418" i="2"/>
  <c r="AP1417" i="2"/>
  <c r="AP1416" i="2"/>
  <c r="AP1415" i="2"/>
  <c r="AP1414" i="2"/>
  <c r="AP1413" i="2"/>
  <c r="AP1412" i="2"/>
  <c r="AP1411" i="2"/>
  <c r="AP1410" i="2"/>
  <c r="AP1409" i="2"/>
  <c r="AP1408" i="2"/>
  <c r="AP1407" i="2"/>
  <c r="AP1406" i="2"/>
  <c r="AP1405" i="2"/>
  <c r="AP1404" i="2"/>
  <c r="AP1403" i="2"/>
  <c r="AP1402" i="2"/>
  <c r="AP1401" i="2"/>
  <c r="AP1400" i="2"/>
  <c r="AP1399" i="2"/>
  <c r="AP1398" i="2"/>
  <c r="AP1397" i="2"/>
  <c r="AP1396" i="2"/>
  <c r="AP1395" i="2"/>
  <c r="AP1394" i="2"/>
  <c r="AP1393" i="2"/>
  <c r="AP1392" i="2"/>
  <c r="AP1391" i="2"/>
  <c r="AP1390" i="2"/>
  <c r="AP1389" i="2"/>
  <c r="AP1388" i="2"/>
  <c r="AP1387" i="2"/>
  <c r="AP1386" i="2"/>
  <c r="AP1385" i="2"/>
  <c r="AP1384" i="2"/>
  <c r="AP1383" i="2"/>
  <c r="AP1382" i="2"/>
  <c r="AP1381" i="2"/>
  <c r="AP1380" i="2"/>
  <c r="AP1379" i="2"/>
  <c r="AP1378" i="2"/>
  <c r="AP1377" i="2"/>
  <c r="AP1376" i="2"/>
  <c r="AP1375" i="2"/>
  <c r="AP1374" i="2"/>
  <c r="AP1373" i="2"/>
  <c r="AP1372" i="2"/>
  <c r="AP1371" i="2"/>
  <c r="AP1370" i="2"/>
  <c r="AP1369" i="2"/>
  <c r="AP1368" i="2"/>
  <c r="AP1367" i="2"/>
  <c r="AP1366" i="2"/>
  <c r="AP1365" i="2"/>
  <c r="AP1364" i="2"/>
  <c r="AP1363" i="2"/>
  <c r="AP1362" i="2"/>
  <c r="AP1361" i="2"/>
  <c r="AP1360" i="2"/>
  <c r="AP1359" i="2"/>
  <c r="AP1358" i="2"/>
  <c r="AP1357" i="2"/>
  <c r="AP1356" i="2"/>
  <c r="AP1355" i="2"/>
  <c r="AP1354" i="2"/>
  <c r="AP1353" i="2"/>
  <c r="AP1352" i="2"/>
  <c r="AP1351" i="2"/>
  <c r="AP1350" i="2"/>
  <c r="AP1349" i="2"/>
  <c r="AP1348" i="2"/>
  <c r="AP1347" i="2"/>
  <c r="AP1346" i="2"/>
  <c r="AP1345" i="2"/>
  <c r="AP1344" i="2"/>
  <c r="AP1343" i="2"/>
  <c r="AP1342" i="2"/>
  <c r="AP1341" i="2"/>
  <c r="AP1340" i="2"/>
  <c r="AP1339" i="2"/>
  <c r="AP1338" i="2"/>
  <c r="AP1337" i="2"/>
  <c r="AP1336" i="2"/>
  <c r="AP1335" i="2"/>
  <c r="AP1334" i="2"/>
  <c r="AP1333" i="2"/>
  <c r="AP1332" i="2"/>
  <c r="AP1331" i="2"/>
  <c r="AP1330" i="2"/>
  <c r="AP1329" i="2"/>
  <c r="AP1328" i="2"/>
  <c r="AP1327" i="2"/>
  <c r="AP1326" i="2"/>
  <c r="AP1325" i="2"/>
  <c r="AP1324" i="2"/>
  <c r="AP1323" i="2"/>
  <c r="AP1322" i="2"/>
  <c r="AP1321" i="2"/>
  <c r="AP1320" i="2"/>
  <c r="AP1319" i="2"/>
  <c r="AP1318" i="2"/>
  <c r="AP1317" i="2"/>
  <c r="AP1316" i="2"/>
  <c r="AP1315" i="2"/>
  <c r="AP1314" i="2"/>
  <c r="AP1313" i="2"/>
  <c r="AP1312" i="2"/>
  <c r="AP1311" i="2"/>
  <c r="AP1310" i="2"/>
  <c r="AP1309" i="2"/>
  <c r="AP1308" i="2"/>
  <c r="AP1307" i="2"/>
  <c r="AP1306" i="2"/>
  <c r="AP1305" i="2"/>
  <c r="AP1304" i="2"/>
  <c r="AP1303" i="2"/>
  <c r="AP1302" i="2"/>
  <c r="AP1301" i="2"/>
  <c r="AP1300" i="2"/>
  <c r="AP1299" i="2"/>
  <c r="AP1298" i="2"/>
  <c r="AP1297" i="2"/>
  <c r="AP1296" i="2"/>
  <c r="AP1295" i="2"/>
  <c r="AP1294" i="2"/>
  <c r="AP1293" i="2"/>
  <c r="AP1292" i="2"/>
  <c r="AP1291" i="2"/>
  <c r="AP1290" i="2"/>
  <c r="AP1289" i="2"/>
  <c r="AP1288" i="2"/>
  <c r="AP1287" i="2"/>
  <c r="AP1286" i="2"/>
  <c r="AP1285" i="2"/>
  <c r="AP1284" i="2"/>
  <c r="AP1283" i="2"/>
  <c r="AP1282" i="2"/>
  <c r="AP1281" i="2"/>
  <c r="AP1280" i="2"/>
  <c r="AP1279" i="2"/>
  <c r="AP1278" i="2"/>
  <c r="AP1277" i="2"/>
  <c r="AP1276" i="2"/>
  <c r="AP1275" i="2"/>
  <c r="AP1274" i="2"/>
  <c r="AP1273" i="2"/>
  <c r="AP1272" i="2"/>
  <c r="AP1271" i="2"/>
  <c r="AP1270" i="2"/>
  <c r="AP1269" i="2"/>
  <c r="AP1268" i="2"/>
  <c r="AP1267" i="2"/>
  <c r="AP1266" i="2"/>
  <c r="AP1265" i="2"/>
  <c r="AP1264" i="2"/>
  <c r="AP1263" i="2"/>
  <c r="AP1262" i="2"/>
  <c r="AP1261" i="2"/>
  <c r="AP1260" i="2"/>
  <c r="AP1259" i="2"/>
  <c r="AP1258" i="2"/>
  <c r="AP1257" i="2"/>
  <c r="AP1256" i="2"/>
  <c r="AP1255" i="2"/>
  <c r="AP1254" i="2"/>
  <c r="AP1253" i="2"/>
  <c r="AP1252" i="2"/>
  <c r="AP1251" i="2"/>
  <c r="AP1250" i="2"/>
  <c r="AP1249" i="2"/>
  <c r="AP1248" i="2"/>
  <c r="AP1247" i="2"/>
  <c r="AP1246" i="2"/>
  <c r="AP1245" i="2"/>
  <c r="AP1244" i="2"/>
  <c r="AP1243" i="2"/>
  <c r="AP1242" i="2"/>
  <c r="AP1241" i="2"/>
  <c r="AP1240" i="2"/>
  <c r="AP1239" i="2"/>
  <c r="AP1238" i="2"/>
  <c r="AP1237" i="2"/>
  <c r="AP1236" i="2"/>
  <c r="AP1235" i="2"/>
  <c r="AP1234" i="2"/>
  <c r="AP1233" i="2"/>
  <c r="AP1232" i="2"/>
  <c r="AP1231" i="2"/>
  <c r="AP1230" i="2"/>
  <c r="AP1229" i="2"/>
  <c r="AP1228" i="2"/>
  <c r="AP1227" i="2"/>
  <c r="AP1226" i="2"/>
  <c r="AP1225" i="2"/>
  <c r="AP1224" i="2"/>
  <c r="AP1223" i="2"/>
  <c r="AP1222" i="2"/>
  <c r="AP1221" i="2"/>
  <c r="AP1220" i="2"/>
  <c r="AP1219" i="2"/>
  <c r="AP1218" i="2"/>
  <c r="AP1217" i="2"/>
  <c r="AP1216" i="2"/>
  <c r="AP1215" i="2"/>
  <c r="AP1214" i="2"/>
  <c r="AP1213" i="2"/>
  <c r="AP1212" i="2"/>
  <c r="AP1211" i="2"/>
  <c r="AP1210" i="2"/>
  <c r="AP1209" i="2"/>
  <c r="AP1208" i="2"/>
  <c r="AP1207" i="2"/>
  <c r="AP1206" i="2"/>
  <c r="AP1205" i="2"/>
  <c r="AP1204" i="2"/>
  <c r="AP1203" i="2"/>
  <c r="AP1202" i="2"/>
  <c r="AP1201" i="2"/>
  <c r="AP1200" i="2"/>
  <c r="AP1199" i="2"/>
  <c r="AP1198" i="2"/>
  <c r="AP1197" i="2"/>
  <c r="AP1196" i="2"/>
  <c r="AP1195" i="2"/>
  <c r="AP1194" i="2"/>
  <c r="AP1193" i="2"/>
  <c r="AP1192" i="2"/>
  <c r="AP1191" i="2"/>
  <c r="AP1190" i="2"/>
  <c r="AP1189" i="2"/>
  <c r="AP1188" i="2"/>
  <c r="AP1187" i="2"/>
  <c r="AP1186" i="2"/>
  <c r="AP1185" i="2"/>
  <c r="AP1184" i="2"/>
  <c r="AP1183" i="2"/>
  <c r="AP1182" i="2"/>
  <c r="AP1181" i="2"/>
  <c r="AP1180" i="2"/>
  <c r="AP1179" i="2"/>
  <c r="AP1178" i="2"/>
  <c r="AP1177" i="2"/>
  <c r="AP1176" i="2"/>
  <c r="AP1175" i="2"/>
  <c r="AP1174" i="2"/>
  <c r="AP1173" i="2"/>
  <c r="AP1172" i="2"/>
  <c r="AP1171" i="2"/>
  <c r="AP1170" i="2"/>
  <c r="AP1169" i="2"/>
  <c r="AP1168" i="2"/>
  <c r="AP1167" i="2"/>
  <c r="AP1166" i="2"/>
  <c r="AP1165" i="2"/>
  <c r="AP1164" i="2"/>
  <c r="AP1163" i="2"/>
  <c r="AP1162" i="2"/>
  <c r="AP1161" i="2"/>
  <c r="AP1160" i="2"/>
  <c r="AP1159" i="2"/>
  <c r="AP1158" i="2"/>
  <c r="AP1157" i="2"/>
  <c r="AP1156" i="2"/>
  <c r="AP1155" i="2"/>
  <c r="AP1154" i="2"/>
  <c r="AP1153" i="2"/>
  <c r="AP1152" i="2"/>
  <c r="AP1151" i="2"/>
  <c r="AP1150" i="2"/>
  <c r="AP1149" i="2"/>
  <c r="AP1148" i="2"/>
  <c r="AP1147" i="2"/>
  <c r="AP1146" i="2"/>
  <c r="AP1145" i="2"/>
  <c r="AP1144" i="2"/>
  <c r="AP1143" i="2"/>
  <c r="AP1142" i="2"/>
  <c r="AP1141" i="2"/>
  <c r="AP1140" i="2"/>
  <c r="AP1139" i="2"/>
  <c r="AP1138" i="2"/>
  <c r="AP1137" i="2"/>
  <c r="AP1136" i="2"/>
  <c r="AP1135" i="2"/>
  <c r="AP1134" i="2"/>
  <c r="AP1133" i="2"/>
  <c r="AP1132" i="2"/>
  <c r="AP1131" i="2"/>
  <c r="AP1130" i="2"/>
  <c r="AP1129" i="2"/>
  <c r="AP1128" i="2"/>
  <c r="AP1127" i="2"/>
  <c r="AP1126" i="2"/>
  <c r="AP1125" i="2"/>
  <c r="AP1124" i="2"/>
  <c r="AP1123" i="2"/>
  <c r="AP1122" i="2"/>
  <c r="AP1121" i="2"/>
  <c r="AP1120" i="2"/>
  <c r="AP1119" i="2"/>
  <c r="AP1118" i="2"/>
  <c r="AP1117" i="2"/>
  <c r="AP1116" i="2"/>
  <c r="AP1115" i="2"/>
  <c r="AP1114" i="2"/>
  <c r="AP1113" i="2"/>
  <c r="AP1112" i="2"/>
  <c r="AP1111" i="2"/>
  <c r="AP1110" i="2"/>
  <c r="AP1109" i="2"/>
  <c r="AP1108" i="2"/>
  <c r="AP1107" i="2"/>
  <c r="AP1106" i="2"/>
  <c r="AP1105" i="2"/>
  <c r="AP1104" i="2"/>
  <c r="AP1103" i="2"/>
  <c r="AP1102" i="2"/>
  <c r="AP1101" i="2"/>
  <c r="AP1100" i="2"/>
  <c r="AP1099" i="2"/>
  <c r="AP1098" i="2"/>
  <c r="AP1097" i="2"/>
  <c r="AP1096" i="2"/>
  <c r="AP1095" i="2"/>
  <c r="AP1094" i="2"/>
  <c r="AP1093" i="2"/>
  <c r="AP1092" i="2"/>
  <c r="AP1091" i="2"/>
  <c r="AP1090" i="2"/>
  <c r="AP1089" i="2"/>
  <c r="AP1088" i="2"/>
  <c r="AP1087" i="2"/>
  <c r="AP1086" i="2"/>
  <c r="AP1085" i="2"/>
  <c r="AP1084" i="2"/>
  <c r="AP1083" i="2"/>
  <c r="AP1082" i="2"/>
  <c r="AP1081" i="2"/>
  <c r="AP1080" i="2"/>
  <c r="AP1079" i="2"/>
  <c r="AP1078" i="2"/>
  <c r="AP1077" i="2"/>
  <c r="AP1076" i="2"/>
  <c r="AP1075" i="2"/>
  <c r="AP1074" i="2"/>
  <c r="AP1073" i="2"/>
  <c r="AP1072" i="2"/>
  <c r="AP1071" i="2"/>
  <c r="AP1070" i="2"/>
  <c r="AP1069" i="2"/>
  <c r="AP1068" i="2"/>
  <c r="AP1067" i="2"/>
  <c r="AP1066" i="2"/>
  <c r="AP1065" i="2"/>
  <c r="AP1064" i="2"/>
  <c r="AP1063" i="2"/>
  <c r="AP1062" i="2"/>
  <c r="AP1061" i="2"/>
  <c r="AP1060" i="2"/>
  <c r="AP1059" i="2"/>
  <c r="AP1058" i="2"/>
  <c r="AP1057" i="2"/>
  <c r="AP1056" i="2"/>
  <c r="AP1055" i="2"/>
  <c r="AP1054" i="2"/>
  <c r="AP1053" i="2"/>
  <c r="AP1052" i="2"/>
  <c r="AP1051" i="2"/>
  <c r="AP1050" i="2"/>
  <c r="AP1049" i="2"/>
  <c r="AP1048" i="2"/>
  <c r="AP1047" i="2"/>
  <c r="AP1046" i="2"/>
  <c r="AP1045" i="2"/>
  <c r="AP1044" i="2"/>
  <c r="AP1043" i="2"/>
  <c r="AP1042" i="2"/>
  <c r="AP1041" i="2"/>
  <c r="AP1040" i="2"/>
  <c r="AP1039" i="2"/>
  <c r="AP1038" i="2"/>
  <c r="AP1037" i="2"/>
  <c r="AP1036" i="2"/>
  <c r="AP1035" i="2"/>
  <c r="AP1034" i="2"/>
  <c r="AP1033" i="2"/>
  <c r="AP1032" i="2"/>
  <c r="AP1031" i="2"/>
  <c r="AP1030" i="2"/>
  <c r="AP1029" i="2"/>
  <c r="AP1028" i="2"/>
  <c r="AP1027" i="2"/>
  <c r="AP1026" i="2"/>
  <c r="AP1025" i="2"/>
  <c r="AP1024" i="2"/>
  <c r="AP1023" i="2"/>
  <c r="AP1022" i="2"/>
  <c r="AP1021" i="2"/>
  <c r="AP1020" i="2"/>
  <c r="AP1019" i="2"/>
  <c r="AP1018" i="2"/>
  <c r="AP1017" i="2"/>
  <c r="AP1016" i="2"/>
  <c r="AP1015" i="2"/>
  <c r="AP1014" i="2"/>
  <c r="AP1013" i="2"/>
  <c r="AP1012" i="2"/>
  <c r="AP1011" i="2"/>
  <c r="AP1010" i="2"/>
  <c r="AP1009" i="2"/>
  <c r="AP1008" i="2"/>
  <c r="AP1007" i="2"/>
  <c r="AP1006" i="2"/>
  <c r="AP1005" i="2"/>
  <c r="AP1004" i="2"/>
  <c r="AP1003" i="2"/>
  <c r="AP1002" i="2"/>
  <c r="AP1001" i="2"/>
  <c r="AP1000" i="2"/>
  <c r="AP999" i="2"/>
  <c r="AP998" i="2"/>
  <c r="AP997" i="2"/>
  <c r="AP996" i="2"/>
  <c r="AP995" i="2"/>
  <c r="AP994" i="2"/>
  <c r="AP993" i="2"/>
  <c r="AP992" i="2"/>
  <c r="AP991" i="2"/>
  <c r="AP990" i="2"/>
  <c r="AP989" i="2"/>
  <c r="AP988" i="2"/>
  <c r="AP987" i="2"/>
  <c r="AP986" i="2"/>
  <c r="AP985" i="2"/>
  <c r="AP984" i="2"/>
  <c r="AP983" i="2"/>
  <c r="AP982" i="2"/>
  <c r="AP981" i="2"/>
  <c r="AP980" i="2"/>
  <c r="AP979" i="2"/>
  <c r="AP978" i="2"/>
  <c r="AP977" i="2"/>
  <c r="AP976" i="2"/>
  <c r="AP975" i="2"/>
  <c r="AP974" i="2"/>
  <c r="AP973" i="2"/>
  <c r="AP972" i="2"/>
  <c r="AP971" i="2"/>
  <c r="AP970" i="2"/>
  <c r="AP969" i="2"/>
  <c r="AP968" i="2"/>
  <c r="AP967" i="2"/>
  <c r="AP966" i="2"/>
  <c r="AP965" i="2"/>
  <c r="AP964" i="2"/>
  <c r="AP963" i="2"/>
  <c r="AP962" i="2"/>
  <c r="AP961" i="2"/>
  <c r="AP960" i="2"/>
  <c r="AP959" i="2"/>
  <c r="AP958" i="2"/>
  <c r="AP957" i="2"/>
  <c r="AP956" i="2"/>
  <c r="AP955" i="2"/>
  <c r="AP954" i="2"/>
  <c r="AP953" i="2"/>
  <c r="AP952" i="2"/>
  <c r="AP951" i="2"/>
  <c r="AP950" i="2"/>
  <c r="AP949" i="2"/>
  <c r="AP948" i="2"/>
  <c r="AP947" i="2"/>
  <c r="AP946" i="2"/>
  <c r="AP945" i="2"/>
  <c r="AP944" i="2"/>
  <c r="AP943" i="2"/>
  <c r="AP942" i="2"/>
  <c r="AP941" i="2"/>
  <c r="AP940" i="2"/>
  <c r="AP939" i="2"/>
  <c r="AP938" i="2"/>
  <c r="AP937" i="2"/>
  <c r="AP936" i="2"/>
  <c r="AP935" i="2"/>
  <c r="AP934" i="2"/>
  <c r="AP933" i="2"/>
  <c r="AP932" i="2"/>
  <c r="AP931" i="2"/>
  <c r="AP930" i="2"/>
  <c r="AP929" i="2"/>
  <c r="AP928" i="2"/>
  <c r="AP927" i="2"/>
  <c r="AP926" i="2"/>
  <c r="AP925" i="2"/>
  <c r="AP924" i="2"/>
  <c r="AP923" i="2"/>
  <c r="AP922" i="2"/>
  <c r="AP921" i="2"/>
  <c r="AP920" i="2"/>
  <c r="AP919" i="2"/>
  <c r="AP918" i="2"/>
  <c r="AP917" i="2"/>
  <c r="AP916" i="2"/>
  <c r="AP915" i="2"/>
  <c r="AP914" i="2"/>
  <c r="AP913" i="2"/>
  <c r="AP912" i="2"/>
  <c r="AP911" i="2"/>
  <c r="AP910" i="2"/>
  <c r="AP909" i="2"/>
  <c r="AP908" i="2"/>
  <c r="AP907" i="2"/>
  <c r="AP906" i="2"/>
  <c r="AP905" i="2"/>
  <c r="AP904" i="2"/>
  <c r="AP903" i="2"/>
  <c r="AP902" i="2"/>
  <c r="AP901" i="2"/>
  <c r="AP900" i="2"/>
  <c r="AP899" i="2"/>
  <c r="AP898" i="2"/>
  <c r="AP897" i="2"/>
  <c r="AP896" i="2"/>
  <c r="AP895" i="2"/>
  <c r="AP894" i="2"/>
  <c r="AP893" i="2"/>
  <c r="AP892" i="2"/>
  <c r="AP891" i="2"/>
  <c r="AP890" i="2"/>
  <c r="AP889" i="2"/>
  <c r="AP888" i="2"/>
  <c r="AP887" i="2"/>
  <c r="AP886" i="2"/>
  <c r="AP885" i="2"/>
  <c r="AP884" i="2"/>
  <c r="AP883" i="2"/>
  <c r="AP882" i="2"/>
  <c r="AP881" i="2"/>
  <c r="AP880" i="2"/>
  <c r="AP879" i="2"/>
  <c r="AP878" i="2"/>
  <c r="AP877" i="2"/>
  <c r="AP876" i="2"/>
  <c r="AP875" i="2"/>
  <c r="AP874" i="2"/>
  <c r="AP873" i="2"/>
  <c r="AP872" i="2"/>
  <c r="AP871" i="2"/>
  <c r="AP870" i="2"/>
  <c r="AP869" i="2"/>
  <c r="AP868" i="2"/>
  <c r="AP867" i="2"/>
  <c r="AP866" i="2"/>
  <c r="AP865" i="2"/>
  <c r="AP864" i="2"/>
  <c r="AP863" i="2"/>
  <c r="AP862" i="2"/>
  <c r="AP861" i="2"/>
  <c r="AP860" i="2"/>
  <c r="AP859" i="2"/>
  <c r="AP858" i="2"/>
  <c r="AP857" i="2"/>
  <c r="AP856" i="2"/>
  <c r="AP855" i="2"/>
  <c r="AP854" i="2"/>
  <c r="AP853" i="2"/>
  <c r="AP852" i="2"/>
  <c r="AP851" i="2"/>
  <c r="AP850" i="2"/>
  <c r="AP849" i="2"/>
  <c r="AP848" i="2"/>
  <c r="AP847" i="2"/>
  <c r="AP846" i="2"/>
  <c r="AP845" i="2"/>
  <c r="AP844" i="2"/>
  <c r="AP843" i="2"/>
  <c r="AP842" i="2"/>
  <c r="AP841" i="2"/>
  <c r="AP840" i="2"/>
  <c r="AP839" i="2"/>
  <c r="AP838" i="2"/>
  <c r="AP837" i="2"/>
  <c r="AP836" i="2"/>
  <c r="AP835" i="2"/>
  <c r="AP834" i="2"/>
  <c r="AP833" i="2"/>
  <c r="AP832" i="2"/>
  <c r="AP831" i="2"/>
  <c r="AP830" i="2"/>
  <c r="AP829" i="2"/>
  <c r="AP828" i="2"/>
  <c r="AP827" i="2"/>
  <c r="AP826" i="2"/>
  <c r="AP825" i="2"/>
  <c r="AP824" i="2"/>
  <c r="AP823" i="2"/>
  <c r="AP822" i="2"/>
  <c r="AP821" i="2"/>
  <c r="AP820" i="2"/>
  <c r="AP819" i="2"/>
  <c r="AP818" i="2"/>
  <c r="AP817" i="2"/>
  <c r="AP816" i="2"/>
  <c r="AP815" i="2"/>
  <c r="AP814" i="2"/>
  <c r="AP813" i="2"/>
  <c r="AP812" i="2"/>
  <c r="AP811" i="2"/>
  <c r="AP810" i="2"/>
  <c r="AP809" i="2"/>
  <c r="AP808" i="2"/>
  <c r="AP807" i="2"/>
  <c r="AP806" i="2"/>
  <c r="AP805" i="2"/>
  <c r="AP804" i="2"/>
  <c r="AP803" i="2"/>
  <c r="AP802" i="2"/>
  <c r="AP801" i="2"/>
  <c r="AP800" i="2"/>
  <c r="AP799" i="2"/>
  <c r="AP798" i="2"/>
  <c r="AP797" i="2"/>
  <c r="AP796" i="2"/>
  <c r="AP795" i="2"/>
  <c r="AP794" i="2"/>
  <c r="AP793" i="2"/>
  <c r="AP792" i="2"/>
  <c r="AP791" i="2"/>
  <c r="AP790" i="2"/>
  <c r="AP789" i="2"/>
  <c r="AP788" i="2"/>
  <c r="AP787" i="2"/>
  <c r="AP786" i="2"/>
  <c r="AP785" i="2"/>
  <c r="AP784" i="2"/>
  <c r="AP783" i="2"/>
  <c r="AP782" i="2"/>
  <c r="AP781" i="2"/>
  <c r="AP780" i="2"/>
  <c r="AP779" i="2"/>
  <c r="AP778" i="2"/>
  <c r="AP777" i="2"/>
  <c r="AP776" i="2"/>
  <c r="AP775" i="2"/>
  <c r="AP774" i="2"/>
  <c r="AP773" i="2"/>
  <c r="AP772" i="2"/>
  <c r="AP771" i="2"/>
  <c r="AP770" i="2"/>
  <c r="AP769" i="2"/>
  <c r="AP768" i="2"/>
  <c r="AP767" i="2"/>
  <c r="AP766" i="2"/>
  <c r="AP765" i="2"/>
  <c r="AP764" i="2"/>
  <c r="AP763" i="2"/>
  <c r="AP762" i="2"/>
  <c r="AP761" i="2"/>
  <c r="AP760" i="2"/>
  <c r="AP759" i="2"/>
  <c r="AP758" i="2"/>
  <c r="AP757" i="2"/>
  <c r="AP756" i="2"/>
  <c r="AP755" i="2"/>
  <c r="AP754" i="2"/>
  <c r="AP753" i="2"/>
  <c r="AP752" i="2"/>
  <c r="AP751" i="2"/>
  <c r="AP750" i="2"/>
  <c r="AP749" i="2"/>
  <c r="AP748" i="2"/>
  <c r="AP747" i="2"/>
  <c r="AP746" i="2"/>
  <c r="AP745" i="2"/>
  <c r="AP744" i="2"/>
  <c r="AP743" i="2"/>
  <c r="AP742" i="2"/>
  <c r="AP741" i="2"/>
  <c r="AP740" i="2"/>
  <c r="AP739" i="2"/>
  <c r="AP738" i="2"/>
  <c r="AP737" i="2"/>
  <c r="AP736" i="2"/>
  <c r="AP735" i="2"/>
  <c r="AP734" i="2"/>
  <c r="AP733" i="2"/>
  <c r="AP732" i="2"/>
  <c r="AP731" i="2"/>
  <c r="AP730" i="2"/>
  <c r="AP729" i="2"/>
  <c r="AP728" i="2"/>
  <c r="AP727" i="2"/>
  <c r="AP726" i="2"/>
  <c r="AP725" i="2"/>
  <c r="AP724" i="2"/>
  <c r="AP723" i="2"/>
  <c r="AP722" i="2"/>
  <c r="AP721" i="2"/>
  <c r="AP720" i="2"/>
  <c r="AP719" i="2"/>
  <c r="AP718" i="2"/>
  <c r="AP717" i="2"/>
  <c r="AP716" i="2"/>
  <c r="AP715" i="2"/>
  <c r="AP714" i="2"/>
  <c r="AP713" i="2"/>
  <c r="AP712" i="2"/>
  <c r="AP711" i="2"/>
  <c r="AP710" i="2"/>
  <c r="AP709" i="2"/>
  <c r="AP708" i="2"/>
  <c r="AP707" i="2"/>
  <c r="AP706" i="2"/>
  <c r="AP705" i="2"/>
  <c r="AP704" i="2"/>
  <c r="AP703" i="2"/>
  <c r="AP702" i="2"/>
  <c r="AP701" i="2"/>
  <c r="AP700" i="2"/>
  <c r="AP699" i="2"/>
  <c r="AP698" i="2"/>
  <c r="AP697" i="2"/>
  <c r="AP696" i="2"/>
  <c r="AP695" i="2"/>
  <c r="AP694" i="2"/>
  <c r="AP693" i="2"/>
  <c r="AP692" i="2"/>
  <c r="AP691" i="2"/>
  <c r="AP690" i="2"/>
  <c r="AP689" i="2"/>
  <c r="AP688" i="2"/>
  <c r="AP687" i="2"/>
  <c r="AP686" i="2"/>
  <c r="AP685" i="2"/>
  <c r="AP684" i="2"/>
  <c r="AP683" i="2"/>
  <c r="AP682" i="2"/>
  <c r="AP681" i="2"/>
  <c r="AP680" i="2"/>
  <c r="AP679" i="2"/>
  <c r="AP678" i="2"/>
  <c r="AP677" i="2"/>
  <c r="AP676" i="2"/>
  <c r="AP675" i="2"/>
  <c r="AP674" i="2"/>
  <c r="AP673" i="2"/>
  <c r="AP672" i="2"/>
  <c r="AP671" i="2"/>
  <c r="AP670" i="2"/>
  <c r="AP669" i="2"/>
  <c r="AP668" i="2"/>
  <c r="AP667" i="2"/>
  <c r="AP666" i="2"/>
  <c r="AP665" i="2"/>
  <c r="AP664" i="2"/>
  <c r="AP663" i="2"/>
  <c r="AP662" i="2"/>
  <c r="AP661" i="2"/>
  <c r="AP660" i="2"/>
  <c r="AP659" i="2"/>
  <c r="AP658" i="2"/>
  <c r="AP657" i="2"/>
  <c r="AP656" i="2"/>
  <c r="AP655" i="2"/>
  <c r="AP654" i="2"/>
  <c r="AP653" i="2"/>
  <c r="AP652" i="2"/>
  <c r="AP651" i="2"/>
  <c r="AP650" i="2"/>
  <c r="AP649" i="2"/>
  <c r="AP648" i="2"/>
  <c r="AP647" i="2"/>
  <c r="AP646" i="2"/>
  <c r="AP645" i="2"/>
  <c r="AP644" i="2"/>
  <c r="AP643" i="2"/>
  <c r="AP642" i="2"/>
  <c r="AP641" i="2"/>
  <c r="AP640" i="2"/>
  <c r="AP639" i="2"/>
  <c r="AP638" i="2"/>
  <c r="AP637" i="2"/>
  <c r="AP636" i="2"/>
  <c r="AP635" i="2"/>
  <c r="AP634" i="2"/>
  <c r="AP633" i="2"/>
  <c r="AP632" i="2"/>
  <c r="AP631" i="2"/>
  <c r="AP630" i="2"/>
  <c r="AP629" i="2"/>
  <c r="AP628" i="2"/>
  <c r="AP627" i="2"/>
  <c r="AP626" i="2"/>
  <c r="AP625" i="2"/>
  <c r="AP624" i="2"/>
  <c r="AP623" i="2"/>
  <c r="AP622" i="2"/>
  <c r="AP621" i="2"/>
  <c r="AP620" i="2"/>
  <c r="AP619" i="2"/>
  <c r="AP618" i="2"/>
  <c r="AP617" i="2"/>
  <c r="AP616" i="2"/>
  <c r="AP615" i="2"/>
  <c r="AP614" i="2"/>
  <c r="AP613" i="2"/>
  <c r="AP612" i="2"/>
  <c r="AP611" i="2"/>
  <c r="AP610" i="2"/>
  <c r="AP609" i="2"/>
  <c r="AP608" i="2"/>
  <c r="AP607" i="2"/>
  <c r="AP606" i="2"/>
  <c r="AP605" i="2"/>
  <c r="AP604" i="2"/>
  <c r="AP603" i="2"/>
  <c r="AP602" i="2"/>
  <c r="AP601" i="2"/>
  <c r="AP600" i="2"/>
  <c r="AP599" i="2"/>
  <c r="AP598" i="2"/>
  <c r="AP597" i="2"/>
  <c r="AP596" i="2"/>
  <c r="AP595" i="2"/>
  <c r="AP594" i="2"/>
  <c r="AP593" i="2"/>
  <c r="AP592" i="2"/>
  <c r="AP591" i="2"/>
  <c r="AP590" i="2"/>
  <c r="AP589" i="2"/>
  <c r="AP588" i="2"/>
  <c r="AP587" i="2"/>
  <c r="AP586" i="2"/>
  <c r="AP585" i="2"/>
  <c r="AP584" i="2"/>
  <c r="AP583" i="2"/>
  <c r="AP582" i="2"/>
  <c r="AP581" i="2"/>
  <c r="AP580" i="2"/>
  <c r="AP579" i="2"/>
  <c r="AP578" i="2"/>
  <c r="AP577" i="2"/>
  <c r="AP576" i="2"/>
  <c r="AP575" i="2"/>
  <c r="AP574" i="2"/>
  <c r="AP573" i="2"/>
  <c r="AP572" i="2"/>
  <c r="AP571" i="2"/>
  <c r="AP570" i="2"/>
  <c r="AP569" i="2"/>
  <c r="AP568" i="2"/>
  <c r="AP567" i="2"/>
  <c r="AP566" i="2"/>
  <c r="AP565" i="2"/>
  <c r="AP564" i="2"/>
  <c r="AP563" i="2"/>
  <c r="AP562" i="2"/>
  <c r="AP561" i="2"/>
  <c r="AP560" i="2"/>
  <c r="AP559" i="2"/>
  <c r="AP558" i="2"/>
  <c r="AP557" i="2"/>
  <c r="AP556" i="2"/>
  <c r="AP555" i="2"/>
  <c r="AP554" i="2"/>
  <c r="AP553" i="2"/>
  <c r="AP552" i="2"/>
  <c r="AP551" i="2"/>
  <c r="AP550" i="2"/>
  <c r="AP549" i="2"/>
  <c r="AP548" i="2"/>
  <c r="AP547" i="2"/>
  <c r="AP546" i="2"/>
  <c r="AP545" i="2"/>
  <c r="AP544" i="2"/>
  <c r="AP543" i="2"/>
  <c r="AP542" i="2"/>
  <c r="AP541" i="2"/>
  <c r="AP540" i="2"/>
  <c r="AP539" i="2"/>
  <c r="AP538" i="2"/>
  <c r="AP537" i="2"/>
  <c r="AP536" i="2"/>
  <c r="AP535" i="2"/>
  <c r="AP534" i="2"/>
  <c r="AP533" i="2"/>
  <c r="AP532" i="2"/>
  <c r="AP531" i="2"/>
  <c r="AP530" i="2"/>
  <c r="AP529" i="2"/>
  <c r="AP528" i="2"/>
  <c r="AP527" i="2"/>
  <c r="AP526" i="2"/>
  <c r="AP525" i="2"/>
  <c r="AP524" i="2"/>
  <c r="AP523" i="2"/>
  <c r="AP522" i="2"/>
  <c r="AP521" i="2"/>
  <c r="AP520" i="2"/>
  <c r="AP519" i="2"/>
  <c r="AP518" i="2"/>
  <c r="AP517" i="2"/>
  <c r="AP516" i="2"/>
  <c r="AP515" i="2"/>
  <c r="AP514" i="2"/>
  <c r="AP513" i="2"/>
  <c r="AP512" i="2"/>
  <c r="AP511" i="2"/>
  <c r="AP510" i="2"/>
  <c r="AP509" i="2"/>
  <c r="AP508" i="2"/>
  <c r="AP507" i="2"/>
  <c r="AP506" i="2"/>
  <c r="AP505" i="2"/>
  <c r="AP504" i="2"/>
  <c r="AP503" i="2"/>
  <c r="AP502" i="2"/>
  <c r="AP501" i="2"/>
  <c r="AP500" i="2"/>
  <c r="AP499" i="2"/>
  <c r="AP498" i="2"/>
  <c r="AP497" i="2"/>
  <c r="AP496" i="2"/>
  <c r="AP495" i="2"/>
  <c r="AP494" i="2"/>
  <c r="AP493" i="2"/>
  <c r="AP492" i="2"/>
  <c r="AP491" i="2"/>
  <c r="AP490" i="2"/>
  <c r="AP489" i="2"/>
  <c r="AP488" i="2"/>
  <c r="AP487" i="2"/>
  <c r="AP486" i="2"/>
  <c r="AP485" i="2"/>
  <c r="AP484" i="2"/>
  <c r="AP483" i="2"/>
  <c r="AP482" i="2"/>
  <c r="AP481" i="2"/>
  <c r="AP480" i="2"/>
  <c r="AP479" i="2"/>
  <c r="AP478" i="2"/>
  <c r="AP477" i="2"/>
  <c r="AP476" i="2"/>
  <c r="AP475" i="2"/>
  <c r="AP474" i="2"/>
  <c r="AP473" i="2"/>
  <c r="AP472" i="2"/>
  <c r="AP471" i="2"/>
  <c r="AP470" i="2"/>
  <c r="AP469" i="2"/>
  <c r="AP468" i="2"/>
  <c r="AP467" i="2"/>
  <c r="AP466" i="2"/>
  <c r="AP465" i="2"/>
  <c r="AP464" i="2"/>
  <c r="AP463" i="2"/>
  <c r="AP462" i="2"/>
  <c r="AP461" i="2"/>
  <c r="AP460" i="2"/>
  <c r="AP459" i="2"/>
  <c r="AP458" i="2"/>
  <c r="AP457" i="2"/>
  <c r="AP456" i="2"/>
  <c r="AP455" i="2"/>
  <c r="AP454" i="2"/>
  <c r="AP453" i="2"/>
  <c r="AP452" i="2"/>
  <c r="AP451" i="2"/>
  <c r="AP450" i="2"/>
  <c r="AP449" i="2"/>
  <c r="AP448" i="2"/>
  <c r="AP447" i="2"/>
  <c r="AP446" i="2"/>
  <c r="AP445" i="2"/>
  <c r="AP444" i="2"/>
  <c r="AP443" i="2"/>
  <c r="AP442" i="2"/>
  <c r="AP441" i="2"/>
  <c r="AP440" i="2"/>
  <c r="AP439" i="2"/>
  <c r="AP438" i="2"/>
  <c r="AP437" i="2"/>
  <c r="AP436" i="2"/>
  <c r="AP435" i="2"/>
  <c r="AP434" i="2"/>
  <c r="AP433" i="2"/>
  <c r="AP432" i="2"/>
  <c r="AP431" i="2"/>
  <c r="AP430" i="2"/>
  <c r="AP429" i="2"/>
  <c r="AP428" i="2"/>
  <c r="AP427" i="2"/>
  <c r="AP426" i="2"/>
  <c r="AP425" i="2"/>
  <c r="AP424" i="2"/>
  <c r="AP423" i="2"/>
  <c r="AP422" i="2"/>
  <c r="AP421" i="2"/>
  <c r="AP420" i="2"/>
  <c r="AP419" i="2"/>
  <c r="AP418" i="2"/>
  <c r="AP417" i="2"/>
  <c r="AP416" i="2"/>
  <c r="AP415" i="2"/>
  <c r="AP414" i="2"/>
  <c r="AP413" i="2"/>
  <c r="AP412" i="2"/>
  <c r="AP411" i="2"/>
  <c r="AP410" i="2"/>
  <c r="AP409" i="2"/>
  <c r="AP408" i="2"/>
  <c r="AP407" i="2"/>
  <c r="AP406" i="2"/>
  <c r="AP405" i="2"/>
  <c r="AP404" i="2"/>
  <c r="AP403" i="2"/>
  <c r="AP402" i="2"/>
  <c r="AP401" i="2"/>
  <c r="AP400" i="2"/>
  <c r="AP399" i="2"/>
  <c r="AP398" i="2"/>
  <c r="AP397" i="2"/>
  <c r="AP396" i="2"/>
  <c r="AP395" i="2"/>
  <c r="AP394" i="2"/>
  <c r="AP393" i="2"/>
  <c r="AP392" i="2"/>
  <c r="AP391" i="2"/>
  <c r="AP390" i="2"/>
  <c r="AP389" i="2"/>
  <c r="AP388" i="2"/>
  <c r="AP387" i="2"/>
  <c r="AP386" i="2"/>
  <c r="AP385" i="2"/>
  <c r="AP384" i="2"/>
  <c r="AP383" i="2"/>
  <c r="AP382" i="2"/>
  <c r="AP381" i="2"/>
  <c r="AP380" i="2"/>
  <c r="AP379" i="2"/>
  <c r="AP378" i="2"/>
  <c r="AP377" i="2"/>
  <c r="AP376" i="2"/>
  <c r="AP375" i="2"/>
  <c r="AP374" i="2"/>
  <c r="AP373" i="2"/>
  <c r="AP372" i="2"/>
  <c r="AP371" i="2"/>
  <c r="AP370" i="2"/>
  <c r="AP369" i="2"/>
  <c r="AP368" i="2"/>
  <c r="AP367" i="2"/>
  <c r="AP366" i="2"/>
  <c r="AP365" i="2"/>
  <c r="AP364" i="2"/>
  <c r="AP363" i="2"/>
  <c r="AP362" i="2"/>
  <c r="AP361" i="2"/>
  <c r="AP360" i="2"/>
  <c r="AP359" i="2"/>
  <c r="AP358" i="2"/>
  <c r="AP357" i="2"/>
  <c r="AP356" i="2"/>
  <c r="AP355" i="2"/>
  <c r="AP354" i="2"/>
  <c r="AP353" i="2"/>
  <c r="AP352" i="2"/>
  <c r="AP351" i="2"/>
  <c r="AP350" i="2"/>
  <c r="AP349" i="2"/>
  <c r="AP348" i="2"/>
  <c r="AP347" i="2"/>
  <c r="AP346" i="2"/>
  <c r="AP345" i="2"/>
  <c r="AP344" i="2"/>
  <c r="AP343" i="2"/>
  <c r="AP342" i="2"/>
  <c r="AP341" i="2"/>
  <c r="AP340" i="2"/>
  <c r="AP339" i="2"/>
  <c r="AP338" i="2"/>
  <c r="AP337" i="2"/>
  <c r="AP336" i="2"/>
  <c r="AP335" i="2"/>
  <c r="AP334" i="2"/>
  <c r="AP333" i="2"/>
  <c r="AP332" i="2"/>
  <c r="AP331" i="2"/>
  <c r="AP330" i="2"/>
  <c r="AP329" i="2"/>
  <c r="AP328" i="2"/>
  <c r="AP327" i="2"/>
  <c r="AP326" i="2"/>
  <c r="AP325" i="2"/>
  <c r="AP324" i="2"/>
  <c r="AP323" i="2"/>
  <c r="AP322" i="2"/>
  <c r="AP321" i="2"/>
  <c r="AP320" i="2"/>
  <c r="AP319" i="2"/>
  <c r="AP318" i="2"/>
  <c r="AP317" i="2"/>
  <c r="AP316" i="2"/>
  <c r="AP315" i="2"/>
  <c r="AP314" i="2"/>
  <c r="AP313" i="2"/>
  <c r="AP312" i="2"/>
  <c r="AP311" i="2"/>
  <c r="AP310" i="2"/>
  <c r="AP309" i="2"/>
  <c r="AP308" i="2"/>
  <c r="AP307" i="2"/>
  <c r="AP306" i="2"/>
  <c r="AP305" i="2"/>
  <c r="AP304" i="2"/>
  <c r="AP303" i="2"/>
  <c r="AP302" i="2"/>
  <c r="AP301" i="2"/>
  <c r="AP300" i="2"/>
  <c r="AP299" i="2"/>
  <c r="AP298" i="2"/>
  <c r="AP297" i="2"/>
  <c r="AP296" i="2"/>
  <c r="AP295" i="2"/>
  <c r="AP294" i="2"/>
  <c r="AP293" i="2"/>
  <c r="AP292" i="2"/>
  <c r="AP291" i="2"/>
  <c r="AP290" i="2"/>
  <c r="AP289" i="2"/>
  <c r="AP288" i="2"/>
  <c r="AP287" i="2"/>
  <c r="AP286" i="2"/>
  <c r="AP285" i="2"/>
  <c r="AP284" i="2"/>
  <c r="AP283" i="2"/>
  <c r="AP282" i="2"/>
  <c r="AP281" i="2"/>
  <c r="AP280" i="2"/>
  <c r="AP279" i="2"/>
  <c r="AP278" i="2"/>
  <c r="AP277" i="2"/>
  <c r="AP276" i="2"/>
  <c r="AP275" i="2"/>
  <c r="AP274" i="2"/>
  <c r="AP273" i="2"/>
  <c r="AP272" i="2"/>
  <c r="AP271" i="2"/>
  <c r="AP270" i="2"/>
  <c r="AP269" i="2"/>
  <c r="AP268" i="2"/>
  <c r="AP267" i="2"/>
  <c r="AP266" i="2"/>
  <c r="AP265" i="2"/>
  <c r="AP264" i="2"/>
  <c r="AP263" i="2"/>
  <c r="AP262" i="2"/>
  <c r="AP261" i="2"/>
  <c r="AP260" i="2"/>
  <c r="AP259" i="2"/>
  <c r="AP258" i="2"/>
  <c r="AP257" i="2"/>
  <c r="AP256" i="2"/>
  <c r="AP255" i="2"/>
  <c r="AP254" i="2"/>
  <c r="AP253" i="2"/>
  <c r="AP252" i="2"/>
  <c r="AP251" i="2"/>
  <c r="AP250" i="2"/>
  <c r="AP249" i="2"/>
  <c r="AP248" i="2"/>
  <c r="AP247" i="2"/>
  <c r="AP246" i="2"/>
  <c r="AP245" i="2"/>
  <c r="AP244" i="2"/>
  <c r="AP243" i="2"/>
  <c r="AP242" i="2"/>
  <c r="AP241" i="2"/>
  <c r="AP240" i="2"/>
  <c r="AP239" i="2"/>
  <c r="AP238" i="2"/>
  <c r="AP237" i="2"/>
  <c r="AP236" i="2"/>
  <c r="AP235" i="2"/>
  <c r="AP234" i="2"/>
  <c r="AP233" i="2"/>
  <c r="AP232" i="2"/>
  <c r="AP231" i="2"/>
  <c r="AP230" i="2"/>
  <c r="AP229" i="2"/>
  <c r="AP228" i="2"/>
  <c r="AP227" i="2"/>
  <c r="AP226" i="2"/>
  <c r="AP225" i="2"/>
  <c r="AP224" i="2"/>
  <c r="AP223" i="2"/>
  <c r="AP222" i="2"/>
  <c r="AP221" i="2"/>
  <c r="AP220" i="2"/>
  <c r="AP219" i="2"/>
  <c r="AP218" i="2"/>
  <c r="AP217" i="2"/>
  <c r="AP216" i="2"/>
  <c r="AP215" i="2"/>
  <c r="AP214" i="2"/>
  <c r="AP213" i="2"/>
  <c r="AP212" i="2"/>
  <c r="AP211" i="2"/>
  <c r="AP210" i="2"/>
  <c r="AP209" i="2"/>
  <c r="AP208" i="2"/>
  <c r="AP207" i="2"/>
  <c r="AP206" i="2"/>
  <c r="AP205" i="2"/>
  <c r="AP204" i="2"/>
  <c r="AP203" i="2"/>
  <c r="AP202" i="2"/>
  <c r="AP201" i="2"/>
  <c r="AP200" i="2"/>
  <c r="AP199" i="2"/>
  <c r="AP198" i="2"/>
  <c r="AP197" i="2"/>
  <c r="AP196" i="2"/>
  <c r="AP195" i="2"/>
  <c r="AP194" i="2"/>
  <c r="AP193" i="2"/>
  <c r="AP192" i="2"/>
  <c r="AP191" i="2"/>
  <c r="AP190" i="2"/>
  <c r="AP189" i="2"/>
  <c r="AP188" i="2"/>
  <c r="AP187" i="2"/>
  <c r="AP186" i="2"/>
  <c r="AP185" i="2"/>
  <c r="AP184" i="2"/>
  <c r="AP183" i="2"/>
  <c r="AP182" i="2"/>
  <c r="AP181" i="2"/>
  <c r="AP180" i="2"/>
  <c r="AP179" i="2"/>
  <c r="AP178" i="2"/>
  <c r="AP177" i="2"/>
  <c r="AP176" i="2"/>
  <c r="AP175" i="2"/>
  <c r="AP174" i="2"/>
  <c r="AP173" i="2"/>
  <c r="AP172" i="2"/>
  <c r="AP171" i="2"/>
  <c r="AP170" i="2"/>
  <c r="AP169" i="2"/>
  <c r="AP168" i="2"/>
  <c r="AP167" i="2"/>
  <c r="AP166" i="2"/>
  <c r="AP165" i="2"/>
  <c r="AP164" i="2"/>
  <c r="AP163" i="2"/>
  <c r="AP162" i="2"/>
  <c r="AP161" i="2"/>
  <c r="AP160" i="2"/>
  <c r="AP159" i="2"/>
  <c r="AP158" i="2"/>
  <c r="AP157" i="2"/>
  <c r="AP156" i="2"/>
  <c r="AP155" i="2"/>
  <c r="AP154" i="2"/>
  <c r="AP153" i="2"/>
  <c r="AP152" i="2"/>
  <c r="AP151" i="2"/>
  <c r="AP150" i="2"/>
  <c r="AP149" i="2"/>
  <c r="AP148" i="2"/>
  <c r="AP147" i="2"/>
  <c r="AP146" i="2"/>
  <c r="AP145" i="2"/>
  <c r="AP144" i="2"/>
  <c r="AP143" i="2"/>
  <c r="AP142" i="2"/>
  <c r="AP141" i="2"/>
  <c r="AP140" i="2"/>
  <c r="AP139" i="2"/>
  <c r="AP138" i="2"/>
  <c r="AP137" i="2"/>
  <c r="AP136" i="2"/>
  <c r="AP135" i="2"/>
  <c r="AP134" i="2"/>
  <c r="AP133" i="2"/>
  <c r="AP132" i="2"/>
  <c r="AP131" i="2"/>
  <c r="AP130" i="2"/>
  <c r="AP129" i="2"/>
  <c r="AP128" i="2"/>
  <c r="AP127" i="2"/>
  <c r="AP126" i="2"/>
  <c r="AP125" i="2"/>
  <c r="AP124" i="2"/>
  <c r="AP123" i="2"/>
  <c r="AP122" i="2"/>
  <c r="AP121" i="2"/>
  <c r="AP120" i="2"/>
  <c r="AP119" i="2"/>
  <c r="AP118" i="2"/>
  <c r="AP117" i="2"/>
  <c r="AP116" i="2"/>
  <c r="AP115" i="2"/>
  <c r="AP114" i="2"/>
  <c r="AP113" i="2"/>
  <c r="AP112" i="2"/>
  <c r="AP111" i="2"/>
  <c r="AP110" i="2"/>
  <c r="AP109" i="2"/>
  <c r="AP108" i="2"/>
  <c r="AP107" i="2"/>
  <c r="AP106" i="2"/>
  <c r="AP105" i="2"/>
  <c r="AP104" i="2"/>
  <c r="AP103" i="2"/>
  <c r="AP102" i="2"/>
  <c r="AP101" i="2"/>
  <c r="AP100" i="2"/>
  <c r="AP99" i="2"/>
  <c r="AP98" i="2"/>
  <c r="AP97" i="2"/>
  <c r="AP96" i="2"/>
  <c r="AP95" i="2"/>
  <c r="AP94" i="2"/>
  <c r="AP93" i="2"/>
  <c r="AP92" i="2"/>
  <c r="AP91" i="2"/>
  <c r="AP90" i="2"/>
  <c r="AP89" i="2"/>
  <c r="AP88" i="2"/>
  <c r="AP87" i="2"/>
  <c r="AP86" i="2"/>
  <c r="AP85" i="2"/>
  <c r="AP84" i="2"/>
  <c r="AP83" i="2"/>
  <c r="AP82" i="2"/>
  <c r="AP81" i="2"/>
  <c r="AP80" i="2"/>
  <c r="AP79" i="2"/>
  <c r="AP78" i="2"/>
  <c r="AP77" i="2"/>
  <c r="AP76" i="2"/>
  <c r="AP75" i="2"/>
  <c r="AP74" i="2"/>
  <c r="AP73" i="2"/>
  <c r="AP72" i="2"/>
  <c r="AP71" i="2"/>
  <c r="AP70" i="2"/>
  <c r="AP69" i="2"/>
  <c r="AV59" i="2" l="1"/>
  <c r="AU59" i="2"/>
  <c r="AN5" i="2" l="1"/>
  <c r="AN6" i="2" s="1"/>
  <c r="AN7" i="2" s="1"/>
  <c r="AN8" i="2" s="1"/>
  <c r="AN9" i="2" s="1"/>
  <c r="AN10" i="2" s="1"/>
  <c r="AN11" i="2" s="1"/>
  <c r="AN12" i="2" s="1"/>
  <c r="AN13" i="2" s="1"/>
  <c r="AN14" i="2" s="1"/>
  <c r="AN15" i="2" s="1"/>
  <c r="AN16" i="2" s="1"/>
  <c r="AN17" i="2" s="1"/>
  <c r="AN18" i="2" s="1"/>
  <c r="AN19" i="2" s="1"/>
  <c r="AN20" i="2" s="1"/>
  <c r="AN21" i="2" s="1"/>
  <c r="AN22" i="2" s="1"/>
  <c r="AN23" i="2" s="1"/>
  <c r="AN24" i="2" s="1"/>
  <c r="AN25" i="2" s="1"/>
  <c r="AN26" i="2" s="1"/>
  <c r="AN27" i="2" s="1"/>
  <c r="AN28" i="2" s="1"/>
  <c r="AN29" i="2" s="1"/>
  <c r="AN30" i="2" s="1"/>
  <c r="AN31" i="2" s="1"/>
  <c r="AN32" i="2" s="1"/>
  <c r="AN33" i="2" s="1"/>
  <c r="AN34" i="2" s="1"/>
  <c r="AN35" i="2" s="1"/>
  <c r="AN36" i="2" s="1"/>
  <c r="AN37" i="2" s="1"/>
  <c r="AN38" i="2" s="1"/>
  <c r="AN39" i="2" s="1"/>
  <c r="AN40" i="2" s="1"/>
  <c r="AN41" i="2" s="1"/>
  <c r="AN42" i="2" s="1"/>
  <c r="AN43" i="2" s="1"/>
  <c r="AN44" i="2" s="1"/>
  <c r="AN45" i="2" s="1"/>
  <c r="AN46" i="2" s="1"/>
  <c r="AN47" i="2" s="1"/>
  <c r="AN48" i="2" s="1"/>
  <c r="AN49" i="2" s="1"/>
  <c r="AN50" i="2" s="1"/>
  <c r="AN51" i="2" s="1"/>
  <c r="AN52" i="2" s="1"/>
  <c r="AN53" i="2" s="1"/>
  <c r="AN54" i="2" s="1"/>
  <c r="AN55" i="2" s="1"/>
  <c r="AN56" i="2" s="1"/>
  <c r="AN57" i="2" s="1"/>
  <c r="AN58" i="2" s="1"/>
  <c r="AN59" i="2" s="1"/>
  <c r="AN60" i="2" s="1"/>
  <c r="AN61" i="2" s="1"/>
  <c r="AN62" i="2" s="1"/>
  <c r="AN63" i="2" s="1"/>
  <c r="AN64" i="2" s="1"/>
  <c r="AN65" i="2" s="1"/>
  <c r="AN66" i="2" s="1"/>
  <c r="AN67" i="2" s="1"/>
  <c r="AN68" i="2" s="1"/>
  <c r="AN69" i="2" s="1"/>
  <c r="AN70" i="2" s="1"/>
  <c r="AN71" i="2" s="1"/>
  <c r="AN72" i="2" s="1"/>
  <c r="AN73" i="2" s="1"/>
  <c r="AN74" i="2" s="1"/>
  <c r="AN75" i="2" s="1"/>
  <c r="AN76" i="2" s="1"/>
  <c r="AN77" i="2" s="1"/>
  <c r="AN78" i="2" s="1"/>
  <c r="AN79" i="2" s="1"/>
  <c r="AN80" i="2" s="1"/>
  <c r="AN81" i="2" s="1"/>
  <c r="AN82" i="2" s="1"/>
  <c r="AN83" i="2" s="1"/>
  <c r="AN84" i="2" s="1"/>
  <c r="AN85" i="2" s="1"/>
  <c r="AN86" i="2" s="1"/>
  <c r="AN87" i="2" s="1"/>
  <c r="AN88" i="2" s="1"/>
  <c r="AN89" i="2" s="1"/>
  <c r="AN90" i="2" s="1"/>
  <c r="AN91" i="2" s="1"/>
  <c r="AN92" i="2" s="1"/>
  <c r="AN93" i="2" s="1"/>
  <c r="AN94" i="2" s="1"/>
  <c r="AN95" i="2" s="1"/>
  <c r="AN96" i="2" s="1"/>
  <c r="AN97" i="2" s="1"/>
  <c r="AN98" i="2" s="1"/>
  <c r="AN99" i="2" s="1"/>
  <c r="AN100" i="2" s="1"/>
  <c r="AN101" i="2" s="1"/>
  <c r="AN102" i="2" s="1"/>
  <c r="AN103" i="2" s="1"/>
  <c r="AN104" i="2" s="1"/>
  <c r="AN105" i="2" s="1"/>
  <c r="AN106" i="2" s="1"/>
  <c r="AN107" i="2" s="1"/>
  <c r="AN108" i="2" s="1"/>
  <c r="AN109" i="2" s="1"/>
  <c r="AN110" i="2" s="1"/>
  <c r="AN111" i="2" s="1"/>
  <c r="AN112" i="2" s="1"/>
  <c r="AN113" i="2" s="1"/>
  <c r="AN114" i="2" s="1"/>
  <c r="AN115" i="2" s="1"/>
  <c r="AN116" i="2" s="1"/>
  <c r="AN117" i="2" s="1"/>
  <c r="AN118" i="2" s="1"/>
  <c r="AN119" i="2" s="1"/>
  <c r="AN120" i="2" s="1"/>
  <c r="AN121" i="2" s="1"/>
  <c r="AN122" i="2" s="1"/>
  <c r="AN123" i="2" s="1"/>
  <c r="AN124" i="2" s="1"/>
  <c r="AN125" i="2" s="1"/>
  <c r="AN126" i="2" s="1"/>
  <c r="AN127" i="2" s="1"/>
  <c r="AN128" i="2" s="1"/>
  <c r="AN129" i="2" s="1"/>
  <c r="AN130" i="2" s="1"/>
  <c r="AN131" i="2" s="1"/>
  <c r="AN132" i="2" s="1"/>
  <c r="AN133" i="2" s="1"/>
  <c r="AN134" i="2" s="1"/>
  <c r="AN135" i="2" s="1"/>
  <c r="AN136" i="2" s="1"/>
  <c r="AN137" i="2" s="1"/>
  <c r="AN138" i="2" s="1"/>
  <c r="AN139" i="2" s="1"/>
  <c r="AN140" i="2" s="1"/>
  <c r="AN141" i="2" s="1"/>
  <c r="AN142" i="2" s="1"/>
  <c r="AN143" i="2" s="1"/>
  <c r="AN144" i="2" s="1"/>
  <c r="AN145" i="2" s="1"/>
  <c r="AN146" i="2" s="1"/>
  <c r="AN147" i="2" s="1"/>
  <c r="AN148" i="2" s="1"/>
  <c r="AN149" i="2" s="1"/>
  <c r="AN150" i="2" s="1"/>
  <c r="AN151" i="2" s="1"/>
  <c r="AN152" i="2" s="1"/>
  <c r="AN153" i="2" s="1"/>
  <c r="AN154" i="2" s="1"/>
  <c r="AN155" i="2" s="1"/>
  <c r="AN156" i="2" s="1"/>
  <c r="AN157" i="2" s="1"/>
  <c r="AN158" i="2" s="1"/>
  <c r="AN159" i="2" s="1"/>
  <c r="AN160" i="2" s="1"/>
  <c r="AN161" i="2" s="1"/>
  <c r="AN162" i="2" s="1"/>
  <c r="AN163" i="2" s="1"/>
  <c r="AN164" i="2" s="1"/>
  <c r="AN165" i="2" s="1"/>
  <c r="AN166" i="2" s="1"/>
  <c r="AN167" i="2" s="1"/>
  <c r="AN168" i="2" s="1"/>
  <c r="AN169" i="2" s="1"/>
  <c r="AN170" i="2" s="1"/>
  <c r="AN171" i="2" s="1"/>
  <c r="AN172" i="2" s="1"/>
  <c r="AN173" i="2" s="1"/>
  <c r="AN174" i="2" s="1"/>
  <c r="AN175" i="2" s="1"/>
  <c r="AN176" i="2" s="1"/>
  <c r="AN177" i="2" s="1"/>
  <c r="AN178" i="2" s="1"/>
  <c r="AN179" i="2" s="1"/>
  <c r="AN180" i="2" s="1"/>
  <c r="AN181" i="2" s="1"/>
  <c r="AN182" i="2" s="1"/>
  <c r="AN183" i="2" s="1"/>
  <c r="AN184" i="2" s="1"/>
  <c r="AN185" i="2" s="1"/>
  <c r="AN186" i="2" s="1"/>
  <c r="AN187" i="2" s="1"/>
  <c r="AN188" i="2" s="1"/>
  <c r="AN189" i="2" s="1"/>
  <c r="AN190" i="2" s="1"/>
  <c r="AN191" i="2" s="1"/>
  <c r="AN192" i="2" s="1"/>
  <c r="AN193" i="2" s="1"/>
  <c r="AN194" i="2" s="1"/>
  <c r="AN195" i="2" s="1"/>
  <c r="AN196" i="2" s="1"/>
  <c r="AN197" i="2" s="1"/>
  <c r="AN198" i="2" s="1"/>
  <c r="AN199" i="2" s="1"/>
  <c r="AN200" i="2" s="1"/>
  <c r="AN201" i="2" s="1"/>
  <c r="AN202" i="2" s="1"/>
  <c r="AN203" i="2" s="1"/>
  <c r="AN204" i="2" s="1"/>
  <c r="AN205" i="2" s="1"/>
  <c r="AN206" i="2" s="1"/>
  <c r="AN207" i="2" s="1"/>
  <c r="AN208" i="2" s="1"/>
  <c r="AN209" i="2" s="1"/>
  <c r="AN210" i="2" s="1"/>
  <c r="AN211" i="2" s="1"/>
  <c r="AN212" i="2" s="1"/>
  <c r="AN213" i="2" s="1"/>
  <c r="AN214" i="2" s="1"/>
  <c r="AN215" i="2" s="1"/>
  <c r="AN216" i="2" s="1"/>
  <c r="AN217" i="2" s="1"/>
  <c r="AN218" i="2" s="1"/>
  <c r="AN219" i="2" s="1"/>
  <c r="AN220" i="2" s="1"/>
  <c r="AN221" i="2" s="1"/>
  <c r="AN222" i="2" s="1"/>
  <c r="AN223" i="2" s="1"/>
  <c r="AN224" i="2" s="1"/>
  <c r="AN225" i="2" s="1"/>
  <c r="AN226" i="2" s="1"/>
  <c r="AN227" i="2" s="1"/>
  <c r="AN228" i="2" s="1"/>
  <c r="AN229" i="2" s="1"/>
  <c r="AN230" i="2" s="1"/>
  <c r="AN231" i="2" s="1"/>
  <c r="AN232" i="2" s="1"/>
  <c r="AN233" i="2" s="1"/>
  <c r="AN234" i="2" s="1"/>
  <c r="AN235" i="2" s="1"/>
  <c r="AN236" i="2" s="1"/>
  <c r="AN237" i="2" s="1"/>
  <c r="AN238" i="2" s="1"/>
  <c r="AN239" i="2" s="1"/>
  <c r="AN240" i="2" s="1"/>
  <c r="AN241" i="2" s="1"/>
  <c r="AN242" i="2" s="1"/>
  <c r="AN243" i="2" s="1"/>
  <c r="AN244" i="2" s="1"/>
  <c r="AN245" i="2" s="1"/>
  <c r="AN246" i="2" s="1"/>
  <c r="AN247" i="2" s="1"/>
  <c r="AN248" i="2" s="1"/>
  <c r="AN249" i="2" s="1"/>
  <c r="AN250" i="2" s="1"/>
  <c r="AN251" i="2" s="1"/>
  <c r="AN252" i="2" s="1"/>
  <c r="AN253" i="2" s="1"/>
  <c r="AN254" i="2" s="1"/>
  <c r="AN255" i="2" s="1"/>
  <c r="AN256" i="2" s="1"/>
  <c r="AN257" i="2" s="1"/>
  <c r="AN258" i="2" s="1"/>
  <c r="AN259" i="2" s="1"/>
  <c r="AN260" i="2" s="1"/>
  <c r="AN261" i="2" s="1"/>
  <c r="AN262" i="2" s="1"/>
  <c r="AN263" i="2" s="1"/>
  <c r="AN264" i="2" s="1"/>
  <c r="AN265" i="2" s="1"/>
  <c r="AN266" i="2" s="1"/>
  <c r="AN267" i="2" s="1"/>
  <c r="AN268" i="2" s="1"/>
  <c r="AN269" i="2" s="1"/>
  <c r="AN270" i="2" s="1"/>
  <c r="AN271" i="2" s="1"/>
  <c r="AN272" i="2" s="1"/>
  <c r="AN273" i="2" s="1"/>
  <c r="AN274" i="2" s="1"/>
  <c r="AN275" i="2" s="1"/>
  <c r="AN276" i="2" s="1"/>
  <c r="AN277" i="2" s="1"/>
  <c r="AN278" i="2" s="1"/>
  <c r="AN279" i="2" s="1"/>
  <c r="AN280" i="2" s="1"/>
  <c r="AN281" i="2" s="1"/>
  <c r="AN282" i="2" s="1"/>
  <c r="AN283" i="2" s="1"/>
  <c r="AN284" i="2" s="1"/>
  <c r="AN285" i="2" s="1"/>
  <c r="AN286" i="2" s="1"/>
  <c r="AN287" i="2" s="1"/>
  <c r="AN288" i="2" s="1"/>
  <c r="AN289" i="2" s="1"/>
  <c r="AN290" i="2" s="1"/>
  <c r="AN291" i="2" s="1"/>
  <c r="AN292" i="2" s="1"/>
  <c r="AN293" i="2" s="1"/>
  <c r="AN294" i="2" s="1"/>
  <c r="AN295" i="2" s="1"/>
  <c r="AN296" i="2" s="1"/>
  <c r="AN297" i="2" s="1"/>
  <c r="AN298" i="2" s="1"/>
  <c r="AN299" i="2" s="1"/>
  <c r="AN300" i="2" s="1"/>
  <c r="AN301" i="2" s="1"/>
  <c r="AN302" i="2" s="1"/>
  <c r="AN303" i="2" s="1"/>
  <c r="AN304" i="2" s="1"/>
  <c r="AN305" i="2" s="1"/>
  <c r="AN306" i="2" s="1"/>
  <c r="AN307" i="2" s="1"/>
  <c r="AN308" i="2" s="1"/>
  <c r="AN309" i="2" s="1"/>
  <c r="AN310" i="2" s="1"/>
  <c r="AN311" i="2" s="1"/>
  <c r="AN312" i="2" s="1"/>
  <c r="AN313" i="2" s="1"/>
  <c r="AN314" i="2" s="1"/>
  <c r="AN315" i="2" s="1"/>
  <c r="AN316" i="2" s="1"/>
  <c r="AN317" i="2" s="1"/>
  <c r="AN318" i="2" s="1"/>
  <c r="AN319" i="2" s="1"/>
  <c r="AN320" i="2" s="1"/>
  <c r="AN321" i="2" s="1"/>
  <c r="AN322" i="2" s="1"/>
  <c r="AN323" i="2" s="1"/>
  <c r="AN324" i="2" s="1"/>
  <c r="AN325" i="2" s="1"/>
  <c r="AN326" i="2" s="1"/>
  <c r="AN327" i="2" s="1"/>
  <c r="AN328" i="2" s="1"/>
  <c r="AN329" i="2" s="1"/>
  <c r="AN330" i="2" s="1"/>
  <c r="AN331" i="2" s="1"/>
  <c r="AN332" i="2" s="1"/>
  <c r="AN333" i="2" s="1"/>
  <c r="AN334" i="2" s="1"/>
  <c r="AN335" i="2" s="1"/>
  <c r="AN336" i="2" s="1"/>
  <c r="AN337" i="2" s="1"/>
  <c r="AN338" i="2" s="1"/>
  <c r="AN339" i="2" s="1"/>
  <c r="AN340" i="2" s="1"/>
  <c r="AN341" i="2" s="1"/>
  <c r="AN342" i="2" s="1"/>
  <c r="AN343" i="2" s="1"/>
  <c r="AN344" i="2" s="1"/>
  <c r="AN345" i="2" s="1"/>
  <c r="AN346" i="2" s="1"/>
  <c r="AN347" i="2" s="1"/>
  <c r="AN348" i="2" s="1"/>
  <c r="AN349" i="2" s="1"/>
  <c r="AN350" i="2" s="1"/>
  <c r="AN351" i="2" s="1"/>
  <c r="AN352" i="2" s="1"/>
  <c r="AN353" i="2" s="1"/>
  <c r="AN354" i="2" s="1"/>
  <c r="AN355" i="2" s="1"/>
  <c r="AN356" i="2" s="1"/>
  <c r="AN357" i="2" s="1"/>
  <c r="AN358" i="2" s="1"/>
  <c r="AN359" i="2" s="1"/>
  <c r="AN360" i="2" s="1"/>
  <c r="AN361" i="2" s="1"/>
  <c r="AN362" i="2" s="1"/>
  <c r="AN363" i="2" s="1"/>
  <c r="AN364" i="2" s="1"/>
  <c r="AN365" i="2" s="1"/>
  <c r="AN366" i="2" s="1"/>
  <c r="AN367" i="2" s="1"/>
  <c r="AN368" i="2" s="1"/>
  <c r="AN369" i="2" s="1"/>
  <c r="AN370" i="2" s="1"/>
  <c r="AN371" i="2" s="1"/>
  <c r="AN372" i="2" s="1"/>
  <c r="AN373" i="2" s="1"/>
  <c r="AN374" i="2" s="1"/>
  <c r="AN375" i="2" s="1"/>
  <c r="AN376" i="2" s="1"/>
  <c r="AN377" i="2" s="1"/>
  <c r="AN378" i="2" s="1"/>
  <c r="AN379" i="2" s="1"/>
  <c r="AN380" i="2" s="1"/>
  <c r="AN381" i="2" s="1"/>
  <c r="AN382" i="2" s="1"/>
  <c r="AN383" i="2" s="1"/>
  <c r="AN384" i="2" s="1"/>
  <c r="AN385" i="2" s="1"/>
  <c r="AN386" i="2" s="1"/>
  <c r="AN387" i="2" s="1"/>
  <c r="AN388" i="2" s="1"/>
  <c r="AN389" i="2" s="1"/>
  <c r="AN390" i="2" s="1"/>
  <c r="AN391" i="2" s="1"/>
  <c r="AN392" i="2" s="1"/>
  <c r="AN393" i="2" s="1"/>
  <c r="AN394" i="2" s="1"/>
  <c r="AN395" i="2" s="1"/>
  <c r="AN396" i="2" s="1"/>
  <c r="AN397" i="2" s="1"/>
  <c r="AN398" i="2" s="1"/>
  <c r="AN399" i="2" s="1"/>
  <c r="AN400" i="2" s="1"/>
  <c r="AN401" i="2" s="1"/>
  <c r="AN402" i="2" s="1"/>
  <c r="AN403" i="2" s="1"/>
  <c r="AN404" i="2" s="1"/>
  <c r="AN405" i="2" s="1"/>
  <c r="AN406" i="2" s="1"/>
  <c r="AN407" i="2" s="1"/>
  <c r="AN408" i="2" s="1"/>
  <c r="AN409" i="2" s="1"/>
  <c r="AN410" i="2" s="1"/>
  <c r="AN411" i="2" s="1"/>
  <c r="AN412" i="2" s="1"/>
  <c r="AN413" i="2" s="1"/>
  <c r="AN414" i="2" s="1"/>
  <c r="AN415" i="2" s="1"/>
  <c r="AN416" i="2" s="1"/>
  <c r="AN417" i="2" s="1"/>
  <c r="AN418" i="2" s="1"/>
  <c r="AN419" i="2" s="1"/>
  <c r="AN420" i="2" s="1"/>
  <c r="AN421" i="2" s="1"/>
  <c r="AN422" i="2" s="1"/>
  <c r="AN423" i="2" s="1"/>
  <c r="AN424" i="2" s="1"/>
  <c r="AN425" i="2" s="1"/>
  <c r="AN426" i="2" s="1"/>
  <c r="AN427" i="2" s="1"/>
  <c r="AN428" i="2" s="1"/>
  <c r="AN429" i="2" s="1"/>
  <c r="AN430" i="2" s="1"/>
  <c r="AN431" i="2" s="1"/>
  <c r="AN432" i="2" s="1"/>
  <c r="AN433" i="2" s="1"/>
  <c r="AN434" i="2" s="1"/>
  <c r="AN435" i="2" s="1"/>
  <c r="AN436" i="2" s="1"/>
  <c r="AN437" i="2" s="1"/>
  <c r="AN438" i="2" s="1"/>
  <c r="AN439" i="2" s="1"/>
  <c r="AN440" i="2" s="1"/>
  <c r="AN441" i="2" s="1"/>
  <c r="AN442" i="2" s="1"/>
  <c r="AN443" i="2" s="1"/>
  <c r="AN444" i="2" s="1"/>
  <c r="AN445" i="2" s="1"/>
  <c r="AN446" i="2" s="1"/>
  <c r="AN447" i="2" s="1"/>
  <c r="AN448" i="2" s="1"/>
  <c r="AN449" i="2" s="1"/>
  <c r="AN450" i="2" s="1"/>
  <c r="AN451" i="2" s="1"/>
  <c r="AN452" i="2" s="1"/>
  <c r="AN453" i="2" s="1"/>
  <c r="AN454" i="2" s="1"/>
  <c r="AN455" i="2" s="1"/>
  <c r="AN456" i="2" s="1"/>
  <c r="AN457" i="2" s="1"/>
  <c r="AN458" i="2" s="1"/>
  <c r="AN459" i="2" s="1"/>
  <c r="AN460" i="2" s="1"/>
  <c r="AN461" i="2" s="1"/>
  <c r="AN462" i="2" s="1"/>
  <c r="AN463" i="2" s="1"/>
  <c r="AN464" i="2" s="1"/>
  <c r="AN465" i="2" s="1"/>
  <c r="AN466" i="2" s="1"/>
  <c r="AN467" i="2" s="1"/>
  <c r="AN468" i="2" s="1"/>
  <c r="AN469" i="2" s="1"/>
  <c r="AN470" i="2" s="1"/>
  <c r="AN471" i="2" s="1"/>
  <c r="AN472" i="2" s="1"/>
  <c r="AN473" i="2" s="1"/>
  <c r="AN474" i="2" s="1"/>
  <c r="AN475" i="2" s="1"/>
  <c r="AN476" i="2" s="1"/>
  <c r="AN477" i="2" s="1"/>
  <c r="AN478" i="2" s="1"/>
  <c r="AN479" i="2" s="1"/>
  <c r="AN480" i="2" s="1"/>
  <c r="AN481" i="2" s="1"/>
  <c r="AN482" i="2" s="1"/>
  <c r="AN483" i="2" s="1"/>
  <c r="AN484" i="2" s="1"/>
  <c r="AN485" i="2" s="1"/>
  <c r="AN486" i="2" s="1"/>
  <c r="AN487" i="2" s="1"/>
  <c r="AN488" i="2" s="1"/>
  <c r="AN489" i="2" s="1"/>
  <c r="AN490" i="2" s="1"/>
  <c r="AN491" i="2" s="1"/>
  <c r="AN492" i="2" s="1"/>
  <c r="AN493" i="2" s="1"/>
  <c r="AN494" i="2" s="1"/>
  <c r="AN495" i="2" s="1"/>
  <c r="AN496" i="2" s="1"/>
  <c r="AN497" i="2" s="1"/>
  <c r="AN498" i="2" s="1"/>
  <c r="AN499" i="2" s="1"/>
  <c r="AN500" i="2" s="1"/>
  <c r="AN501" i="2" s="1"/>
  <c r="AN502" i="2" s="1"/>
  <c r="AN503" i="2" s="1"/>
  <c r="AN504" i="2" s="1"/>
  <c r="AN505" i="2" s="1"/>
  <c r="AN506" i="2" s="1"/>
  <c r="AN507" i="2" s="1"/>
  <c r="AN508" i="2" s="1"/>
  <c r="AN509" i="2" s="1"/>
  <c r="AN510" i="2" s="1"/>
  <c r="AN511" i="2" s="1"/>
  <c r="AN512" i="2" s="1"/>
  <c r="AN513" i="2" s="1"/>
  <c r="AN514" i="2" s="1"/>
  <c r="AN515" i="2" s="1"/>
  <c r="AN516" i="2" s="1"/>
  <c r="AN517" i="2" s="1"/>
  <c r="AN518" i="2" s="1"/>
  <c r="AN519" i="2" s="1"/>
  <c r="AN520" i="2" s="1"/>
  <c r="AN521" i="2" s="1"/>
  <c r="AN522" i="2" s="1"/>
  <c r="AN523" i="2" s="1"/>
  <c r="AN524" i="2" s="1"/>
  <c r="AN525" i="2" s="1"/>
  <c r="AN526" i="2" s="1"/>
  <c r="AN527" i="2" s="1"/>
  <c r="AN528" i="2" s="1"/>
  <c r="AN529" i="2" s="1"/>
  <c r="AN530" i="2" s="1"/>
  <c r="AN531" i="2" s="1"/>
  <c r="AN532" i="2" s="1"/>
  <c r="AN533" i="2" s="1"/>
  <c r="AN534" i="2" s="1"/>
  <c r="AN535" i="2" s="1"/>
  <c r="AN536" i="2" s="1"/>
  <c r="AN537" i="2" s="1"/>
  <c r="AN538" i="2" s="1"/>
  <c r="AN539" i="2" s="1"/>
  <c r="AN540" i="2" s="1"/>
  <c r="AN541" i="2" s="1"/>
  <c r="AN542" i="2" s="1"/>
  <c r="AN543" i="2" s="1"/>
  <c r="AN544" i="2" s="1"/>
  <c r="AN545" i="2" s="1"/>
  <c r="AN546" i="2" s="1"/>
  <c r="AN547" i="2" s="1"/>
  <c r="AN548" i="2" s="1"/>
  <c r="AN549" i="2" s="1"/>
  <c r="AN550" i="2" s="1"/>
  <c r="AN551" i="2" s="1"/>
  <c r="AN552" i="2" s="1"/>
  <c r="AN553" i="2" s="1"/>
  <c r="AN554" i="2" s="1"/>
  <c r="AN555" i="2" s="1"/>
  <c r="AN556" i="2" s="1"/>
  <c r="AN557" i="2" s="1"/>
  <c r="AN558" i="2" s="1"/>
  <c r="AN559" i="2" s="1"/>
  <c r="AN560" i="2" s="1"/>
  <c r="AN561" i="2" s="1"/>
  <c r="AN562" i="2" s="1"/>
  <c r="AN563" i="2" s="1"/>
  <c r="AN564" i="2" s="1"/>
  <c r="AN565" i="2" s="1"/>
  <c r="AN566" i="2" s="1"/>
  <c r="AN567" i="2" s="1"/>
  <c r="AN568" i="2" s="1"/>
  <c r="AN569" i="2" s="1"/>
  <c r="AN570" i="2" s="1"/>
  <c r="AN571" i="2" s="1"/>
  <c r="AN572" i="2" s="1"/>
  <c r="AN573" i="2" s="1"/>
  <c r="AN574" i="2" s="1"/>
  <c r="AN575" i="2" s="1"/>
  <c r="AN576" i="2" s="1"/>
  <c r="AN577" i="2" s="1"/>
  <c r="AN578" i="2" s="1"/>
  <c r="AN579" i="2" s="1"/>
  <c r="AN580" i="2" s="1"/>
  <c r="AN581" i="2" s="1"/>
  <c r="AN582" i="2" s="1"/>
  <c r="AN583" i="2" s="1"/>
  <c r="AN584" i="2" s="1"/>
  <c r="AN585" i="2" s="1"/>
  <c r="AN586" i="2" s="1"/>
  <c r="AN587" i="2" s="1"/>
  <c r="AN588" i="2" s="1"/>
  <c r="AN589" i="2" s="1"/>
  <c r="AN590" i="2" s="1"/>
  <c r="AN591" i="2" s="1"/>
  <c r="AN592" i="2" s="1"/>
  <c r="AN593" i="2" s="1"/>
  <c r="AN594" i="2" s="1"/>
  <c r="AN595" i="2" s="1"/>
  <c r="AN596" i="2" s="1"/>
  <c r="AN597" i="2" s="1"/>
  <c r="AN598" i="2" s="1"/>
  <c r="AN599" i="2" s="1"/>
  <c r="AN600" i="2" s="1"/>
  <c r="AN601" i="2" s="1"/>
  <c r="AN602" i="2" s="1"/>
  <c r="AN603" i="2" s="1"/>
  <c r="AN604" i="2" s="1"/>
  <c r="AN605" i="2" s="1"/>
  <c r="AN606" i="2" s="1"/>
  <c r="AN607" i="2" s="1"/>
  <c r="AN608" i="2" s="1"/>
  <c r="AN609" i="2" s="1"/>
  <c r="AN610" i="2" s="1"/>
  <c r="AN611" i="2" s="1"/>
  <c r="AN612" i="2" s="1"/>
  <c r="AN613" i="2" s="1"/>
  <c r="AN614" i="2" s="1"/>
  <c r="AN615" i="2" s="1"/>
  <c r="AN616" i="2" s="1"/>
  <c r="AN617" i="2" s="1"/>
  <c r="AN618" i="2" s="1"/>
  <c r="AN619" i="2" s="1"/>
  <c r="AN620" i="2" s="1"/>
  <c r="AN621" i="2" s="1"/>
  <c r="AN622" i="2" s="1"/>
  <c r="AN623" i="2" s="1"/>
  <c r="AN624" i="2" s="1"/>
  <c r="AN625" i="2" s="1"/>
  <c r="AN626" i="2" s="1"/>
  <c r="AN627" i="2" s="1"/>
  <c r="AN628" i="2" s="1"/>
  <c r="AN629" i="2" s="1"/>
  <c r="AN630" i="2" s="1"/>
  <c r="AN631" i="2" s="1"/>
  <c r="AN632" i="2" s="1"/>
  <c r="AN633" i="2" s="1"/>
  <c r="AN634" i="2" s="1"/>
  <c r="AN635" i="2" s="1"/>
  <c r="AN636" i="2" s="1"/>
  <c r="AN637" i="2" s="1"/>
  <c r="AN638" i="2" s="1"/>
  <c r="AN639" i="2" s="1"/>
  <c r="AN640" i="2" s="1"/>
  <c r="AN641" i="2" s="1"/>
  <c r="AN642" i="2" s="1"/>
  <c r="AN643" i="2" s="1"/>
  <c r="AN644" i="2" s="1"/>
  <c r="AN645" i="2" s="1"/>
  <c r="AN646" i="2" s="1"/>
  <c r="AN647" i="2" s="1"/>
  <c r="AN648" i="2" s="1"/>
  <c r="AN649" i="2" s="1"/>
  <c r="AN650" i="2" s="1"/>
  <c r="AN651" i="2" s="1"/>
  <c r="AN652" i="2" s="1"/>
  <c r="AN653" i="2" s="1"/>
  <c r="AN654" i="2" s="1"/>
  <c r="AN655" i="2" s="1"/>
  <c r="AN656" i="2" s="1"/>
  <c r="AN657" i="2" s="1"/>
  <c r="AN658" i="2" s="1"/>
  <c r="AN659" i="2" s="1"/>
  <c r="AN660" i="2" s="1"/>
  <c r="AN661" i="2" s="1"/>
  <c r="AN662" i="2" s="1"/>
  <c r="AN663" i="2" s="1"/>
  <c r="AN664" i="2" s="1"/>
  <c r="AN665" i="2" s="1"/>
  <c r="AN666" i="2" s="1"/>
  <c r="AN667" i="2" s="1"/>
  <c r="AN668" i="2" s="1"/>
  <c r="AN669" i="2" s="1"/>
  <c r="AN670" i="2" s="1"/>
  <c r="AN671" i="2" s="1"/>
  <c r="AN672" i="2" s="1"/>
  <c r="AN673" i="2" s="1"/>
  <c r="AN674" i="2" s="1"/>
  <c r="AN675" i="2" s="1"/>
  <c r="AN676" i="2" s="1"/>
  <c r="AN677" i="2" s="1"/>
  <c r="AN678" i="2" s="1"/>
  <c r="AN679" i="2" s="1"/>
  <c r="AN680" i="2" s="1"/>
  <c r="AN681" i="2" s="1"/>
  <c r="AN682" i="2" s="1"/>
  <c r="AN683" i="2" s="1"/>
  <c r="AN684" i="2" s="1"/>
  <c r="AN685" i="2" s="1"/>
  <c r="AN686" i="2" s="1"/>
  <c r="AN687" i="2" s="1"/>
  <c r="AN688" i="2" s="1"/>
  <c r="AN689" i="2" s="1"/>
  <c r="AN690" i="2" s="1"/>
  <c r="AN691" i="2" s="1"/>
  <c r="AN692" i="2" s="1"/>
  <c r="AN693" i="2" s="1"/>
  <c r="AN694" i="2" s="1"/>
  <c r="AN695" i="2" s="1"/>
  <c r="AN696" i="2" s="1"/>
  <c r="AN697" i="2" s="1"/>
  <c r="AN698" i="2" s="1"/>
  <c r="AN699" i="2" s="1"/>
  <c r="AN700" i="2" s="1"/>
  <c r="AN701" i="2" s="1"/>
  <c r="AN702" i="2" s="1"/>
  <c r="AN703" i="2" s="1"/>
  <c r="AN704" i="2" s="1"/>
  <c r="AN705" i="2" s="1"/>
  <c r="AN706" i="2" s="1"/>
  <c r="AN707" i="2" s="1"/>
  <c r="AN708" i="2" s="1"/>
  <c r="AN709" i="2" s="1"/>
  <c r="AN710" i="2" s="1"/>
  <c r="AN711" i="2" s="1"/>
  <c r="AN712" i="2" s="1"/>
  <c r="AN713" i="2" s="1"/>
  <c r="AN714" i="2" s="1"/>
  <c r="AN715" i="2" s="1"/>
  <c r="AN716" i="2" s="1"/>
  <c r="AN717" i="2" s="1"/>
  <c r="AN718" i="2" s="1"/>
  <c r="AN719" i="2" s="1"/>
  <c r="AN720" i="2" s="1"/>
  <c r="AN721" i="2" s="1"/>
  <c r="AN722" i="2" s="1"/>
  <c r="AN723" i="2" s="1"/>
  <c r="AN724" i="2" s="1"/>
  <c r="AN725" i="2" s="1"/>
  <c r="AN726" i="2" s="1"/>
  <c r="AN727" i="2" s="1"/>
  <c r="AN728" i="2" s="1"/>
  <c r="AN729" i="2" s="1"/>
  <c r="AN730" i="2" s="1"/>
  <c r="AN731" i="2" s="1"/>
  <c r="AN732" i="2" s="1"/>
  <c r="AN733" i="2" s="1"/>
  <c r="AN734" i="2" s="1"/>
  <c r="AN735" i="2" s="1"/>
  <c r="AN736" i="2" s="1"/>
  <c r="AN737" i="2" s="1"/>
  <c r="AN738" i="2" s="1"/>
  <c r="AN739" i="2" s="1"/>
  <c r="AN740" i="2" s="1"/>
  <c r="AN741" i="2" s="1"/>
  <c r="AN742" i="2" s="1"/>
  <c r="AN743" i="2" s="1"/>
  <c r="AN744" i="2" s="1"/>
  <c r="AN745" i="2" s="1"/>
  <c r="AN746" i="2" s="1"/>
  <c r="AN747" i="2" s="1"/>
  <c r="AN748" i="2" s="1"/>
  <c r="AN749" i="2" s="1"/>
  <c r="AN750" i="2" s="1"/>
  <c r="AN751" i="2" s="1"/>
  <c r="AN752" i="2" s="1"/>
  <c r="AN753" i="2" s="1"/>
  <c r="AN754" i="2" s="1"/>
  <c r="AN755" i="2" s="1"/>
  <c r="AN756" i="2" s="1"/>
  <c r="AN757" i="2" s="1"/>
  <c r="AN758" i="2" s="1"/>
  <c r="AN759" i="2" s="1"/>
  <c r="AN760" i="2" s="1"/>
  <c r="AN761" i="2" s="1"/>
  <c r="AN762" i="2" s="1"/>
  <c r="AN763" i="2" s="1"/>
  <c r="AN764" i="2" s="1"/>
  <c r="AN765" i="2" s="1"/>
  <c r="AN766" i="2" s="1"/>
  <c r="AN767" i="2" s="1"/>
  <c r="AN768" i="2" s="1"/>
  <c r="AN769" i="2" s="1"/>
  <c r="AN770" i="2" s="1"/>
  <c r="AN771" i="2" s="1"/>
  <c r="AN772" i="2" s="1"/>
  <c r="AN773" i="2" s="1"/>
  <c r="AN774" i="2" s="1"/>
  <c r="AN775" i="2" s="1"/>
  <c r="AN776" i="2" s="1"/>
  <c r="AN777" i="2" s="1"/>
  <c r="AN778" i="2" s="1"/>
  <c r="AN779" i="2" s="1"/>
  <c r="AN780" i="2" s="1"/>
  <c r="AN781" i="2" s="1"/>
  <c r="AN782" i="2" s="1"/>
  <c r="AN783" i="2" s="1"/>
  <c r="AN784" i="2" s="1"/>
  <c r="AN785" i="2" s="1"/>
  <c r="AN786" i="2" s="1"/>
  <c r="AN787" i="2" s="1"/>
  <c r="AN788" i="2" s="1"/>
  <c r="AN789" i="2" s="1"/>
  <c r="AN790" i="2" s="1"/>
  <c r="AN791" i="2" s="1"/>
  <c r="AN792" i="2" s="1"/>
  <c r="AN793" i="2" s="1"/>
  <c r="AN794" i="2" s="1"/>
  <c r="AN795" i="2" s="1"/>
  <c r="AN796" i="2" s="1"/>
  <c r="AN797" i="2" s="1"/>
  <c r="AN798" i="2" s="1"/>
  <c r="AN799" i="2" s="1"/>
  <c r="AN800" i="2" s="1"/>
  <c r="AN801" i="2" s="1"/>
  <c r="AN802" i="2" s="1"/>
  <c r="AN803" i="2" s="1"/>
  <c r="AN804" i="2" s="1"/>
  <c r="AN805" i="2" s="1"/>
  <c r="AN806" i="2" s="1"/>
  <c r="AN807" i="2" s="1"/>
  <c r="AN808" i="2" s="1"/>
  <c r="AN809" i="2" s="1"/>
  <c r="AN810" i="2" s="1"/>
  <c r="AN811" i="2" s="1"/>
  <c r="AN812" i="2" s="1"/>
  <c r="AN813" i="2" s="1"/>
  <c r="AN814" i="2" s="1"/>
  <c r="AN815" i="2" s="1"/>
  <c r="AN816" i="2" s="1"/>
  <c r="AN817" i="2" s="1"/>
  <c r="AN818" i="2" s="1"/>
  <c r="AN819" i="2" s="1"/>
  <c r="AN820" i="2" s="1"/>
  <c r="AN821" i="2" s="1"/>
  <c r="AN822" i="2" s="1"/>
  <c r="AN823" i="2" s="1"/>
  <c r="AN824" i="2" s="1"/>
  <c r="AN825" i="2" s="1"/>
  <c r="AN826" i="2" s="1"/>
  <c r="AN827" i="2" s="1"/>
  <c r="AN828" i="2" s="1"/>
  <c r="AN829" i="2" s="1"/>
  <c r="AN830" i="2" s="1"/>
  <c r="AN831" i="2" s="1"/>
  <c r="AN832" i="2" s="1"/>
  <c r="AN833" i="2" s="1"/>
  <c r="AN834" i="2" s="1"/>
  <c r="AN835" i="2" s="1"/>
  <c r="AN836" i="2" s="1"/>
  <c r="AN837" i="2" s="1"/>
  <c r="AN838" i="2" s="1"/>
  <c r="AN839" i="2" s="1"/>
  <c r="AN840" i="2" s="1"/>
  <c r="AN841" i="2" s="1"/>
  <c r="AN842" i="2" s="1"/>
  <c r="AN843" i="2" s="1"/>
  <c r="AN844" i="2" s="1"/>
  <c r="AN845" i="2" s="1"/>
  <c r="AN846" i="2" s="1"/>
  <c r="AN847" i="2" s="1"/>
  <c r="AN848" i="2" s="1"/>
  <c r="AN849" i="2" s="1"/>
  <c r="AN850" i="2" s="1"/>
  <c r="AN851" i="2" s="1"/>
  <c r="AN852" i="2" s="1"/>
  <c r="AN853" i="2" s="1"/>
  <c r="AN854" i="2" s="1"/>
  <c r="AN855" i="2" s="1"/>
  <c r="AN856" i="2" s="1"/>
  <c r="AN857" i="2" s="1"/>
  <c r="AN858" i="2" s="1"/>
  <c r="AN859" i="2" s="1"/>
  <c r="AN860" i="2" s="1"/>
  <c r="AN861" i="2" s="1"/>
  <c r="AN862" i="2" s="1"/>
  <c r="AN863" i="2" s="1"/>
  <c r="AN864" i="2" s="1"/>
  <c r="AN865" i="2" s="1"/>
  <c r="AN866" i="2" s="1"/>
  <c r="AN867" i="2" s="1"/>
  <c r="AN868" i="2" s="1"/>
  <c r="AN869" i="2" s="1"/>
  <c r="AN870" i="2" s="1"/>
  <c r="AN871" i="2" s="1"/>
  <c r="AN872" i="2" s="1"/>
  <c r="AN873" i="2" s="1"/>
  <c r="AN874" i="2" s="1"/>
  <c r="AN875" i="2" s="1"/>
  <c r="AN876" i="2" s="1"/>
  <c r="AN877" i="2" s="1"/>
  <c r="AN878" i="2" s="1"/>
  <c r="AN879" i="2" s="1"/>
  <c r="AN880" i="2" s="1"/>
  <c r="AN881" i="2" s="1"/>
  <c r="AN882" i="2" s="1"/>
  <c r="AN883" i="2" s="1"/>
  <c r="AN884" i="2" s="1"/>
  <c r="AN885" i="2" s="1"/>
  <c r="AN886" i="2" s="1"/>
  <c r="AN887" i="2" s="1"/>
  <c r="AN888" i="2" s="1"/>
  <c r="AN889" i="2" s="1"/>
  <c r="AN890" i="2" s="1"/>
  <c r="AN891" i="2" s="1"/>
  <c r="AN892" i="2" s="1"/>
  <c r="AN893" i="2" s="1"/>
  <c r="AN894" i="2" s="1"/>
  <c r="AN895" i="2" s="1"/>
  <c r="AN896" i="2" s="1"/>
  <c r="AN897" i="2" s="1"/>
  <c r="AN898" i="2" s="1"/>
  <c r="AN899" i="2" s="1"/>
  <c r="AN900" i="2" s="1"/>
  <c r="AN901" i="2" s="1"/>
  <c r="AN902" i="2" s="1"/>
  <c r="AN903" i="2" s="1"/>
  <c r="AN904" i="2" s="1"/>
  <c r="AN905" i="2" s="1"/>
  <c r="AN906" i="2" s="1"/>
  <c r="AN907" i="2" s="1"/>
  <c r="AN908" i="2" s="1"/>
  <c r="AN909" i="2" s="1"/>
  <c r="AN910" i="2" s="1"/>
  <c r="AN911" i="2" s="1"/>
  <c r="AN912" i="2" s="1"/>
  <c r="AN913" i="2" s="1"/>
  <c r="AN914" i="2" s="1"/>
  <c r="AN915" i="2" s="1"/>
  <c r="AN916" i="2" s="1"/>
  <c r="AN917" i="2" s="1"/>
  <c r="AN918" i="2" s="1"/>
  <c r="AN919" i="2" s="1"/>
  <c r="AN920" i="2" s="1"/>
  <c r="AN921" i="2" s="1"/>
  <c r="AN922" i="2" s="1"/>
  <c r="AN923" i="2" s="1"/>
  <c r="AN924" i="2" s="1"/>
  <c r="AN925" i="2" s="1"/>
  <c r="AN926" i="2" s="1"/>
  <c r="AN927" i="2" s="1"/>
  <c r="AN928" i="2" s="1"/>
  <c r="AN929" i="2" s="1"/>
  <c r="AN930" i="2" s="1"/>
  <c r="AN931" i="2" s="1"/>
  <c r="AN932" i="2" s="1"/>
  <c r="AN933" i="2" s="1"/>
  <c r="AN934" i="2" s="1"/>
  <c r="AN935" i="2" s="1"/>
  <c r="AN936" i="2" s="1"/>
  <c r="AN937" i="2" s="1"/>
  <c r="AN938" i="2" s="1"/>
  <c r="AN939" i="2" s="1"/>
  <c r="AN940" i="2" s="1"/>
  <c r="AN941" i="2" s="1"/>
  <c r="AN942" i="2" s="1"/>
  <c r="AN943" i="2" s="1"/>
  <c r="AN944" i="2" s="1"/>
  <c r="AN945" i="2" s="1"/>
  <c r="AN946" i="2" s="1"/>
  <c r="AN947" i="2" s="1"/>
  <c r="AN948" i="2" s="1"/>
  <c r="AN949" i="2" s="1"/>
  <c r="AN950" i="2" s="1"/>
  <c r="AN951" i="2" s="1"/>
  <c r="AN952" i="2" s="1"/>
  <c r="AN953" i="2" s="1"/>
  <c r="AN954" i="2" s="1"/>
  <c r="AN955" i="2" s="1"/>
  <c r="AN956" i="2" s="1"/>
  <c r="AN957" i="2" s="1"/>
  <c r="AN958" i="2" s="1"/>
  <c r="AN959" i="2" s="1"/>
  <c r="AN960" i="2" s="1"/>
  <c r="AN961" i="2" s="1"/>
  <c r="AN962" i="2" s="1"/>
  <c r="AN963" i="2" s="1"/>
  <c r="AN964" i="2" s="1"/>
  <c r="AN965" i="2" s="1"/>
  <c r="AN966" i="2" s="1"/>
  <c r="AN967" i="2" s="1"/>
  <c r="AN968" i="2" s="1"/>
  <c r="AN969" i="2" s="1"/>
  <c r="AN970" i="2" s="1"/>
  <c r="AN971" i="2" s="1"/>
  <c r="AN972" i="2" s="1"/>
  <c r="AN973" i="2" s="1"/>
  <c r="AN974" i="2" s="1"/>
  <c r="AN975" i="2" s="1"/>
  <c r="AN976" i="2" s="1"/>
  <c r="AN977" i="2" s="1"/>
  <c r="AN978" i="2" s="1"/>
  <c r="AN979" i="2" s="1"/>
  <c r="AN980" i="2" s="1"/>
  <c r="AN981" i="2" s="1"/>
  <c r="AN982" i="2" s="1"/>
  <c r="AN983" i="2" s="1"/>
  <c r="AN984" i="2" s="1"/>
  <c r="AN985" i="2" s="1"/>
  <c r="AN986" i="2" s="1"/>
  <c r="AN987" i="2" s="1"/>
  <c r="AN988" i="2" s="1"/>
  <c r="AN989" i="2" s="1"/>
  <c r="AN990" i="2" s="1"/>
  <c r="AN991" i="2" s="1"/>
  <c r="AN992" i="2" s="1"/>
  <c r="AN993" i="2" s="1"/>
  <c r="AN994" i="2" s="1"/>
  <c r="AN995" i="2" s="1"/>
  <c r="AN996" i="2" s="1"/>
  <c r="AN997" i="2" s="1"/>
  <c r="AN998" i="2" s="1"/>
  <c r="AN999" i="2" s="1"/>
  <c r="AN1000" i="2" s="1"/>
  <c r="AN1001" i="2" s="1"/>
  <c r="AN1002" i="2" s="1"/>
  <c r="AN1003" i="2" s="1"/>
  <c r="AN1004" i="2" s="1"/>
  <c r="AN1005" i="2" s="1"/>
  <c r="AN1006" i="2" s="1"/>
  <c r="AN1007" i="2" s="1"/>
  <c r="AN1008" i="2" s="1"/>
  <c r="AN1009" i="2" s="1"/>
  <c r="AN1010" i="2" s="1"/>
  <c r="AN1011" i="2" s="1"/>
  <c r="AN1012" i="2" s="1"/>
  <c r="AN1013" i="2" s="1"/>
  <c r="AN1014" i="2" s="1"/>
  <c r="AN1015" i="2" s="1"/>
  <c r="AN1016" i="2" s="1"/>
  <c r="AN1017" i="2" s="1"/>
  <c r="AN1018" i="2" s="1"/>
  <c r="AN1019" i="2" s="1"/>
  <c r="AN1020" i="2" s="1"/>
  <c r="AN1021" i="2" s="1"/>
  <c r="AN1022" i="2" s="1"/>
  <c r="AN1023" i="2" s="1"/>
  <c r="AN1024" i="2" s="1"/>
  <c r="AN1025" i="2" s="1"/>
  <c r="AN1026" i="2" s="1"/>
  <c r="AN1027" i="2" s="1"/>
  <c r="AN1028" i="2" s="1"/>
  <c r="AN1029" i="2" s="1"/>
  <c r="AN1030" i="2" s="1"/>
  <c r="AN1031" i="2" s="1"/>
  <c r="AN1032" i="2" s="1"/>
  <c r="AN1033" i="2" s="1"/>
  <c r="AN1034" i="2" s="1"/>
  <c r="AN1035" i="2" s="1"/>
  <c r="AN1036" i="2" s="1"/>
  <c r="AN1037" i="2" s="1"/>
  <c r="AN1038" i="2" s="1"/>
  <c r="AN1039" i="2" s="1"/>
  <c r="AN1040" i="2" s="1"/>
  <c r="AN1041" i="2" s="1"/>
  <c r="AN1042" i="2" s="1"/>
  <c r="AN1043" i="2" s="1"/>
  <c r="AN1044" i="2" s="1"/>
  <c r="AN1045" i="2" s="1"/>
  <c r="AN1046" i="2" s="1"/>
  <c r="AN1047" i="2" s="1"/>
  <c r="AN1048" i="2" s="1"/>
  <c r="AN1049" i="2" s="1"/>
  <c r="AN1050" i="2" s="1"/>
  <c r="AN1051" i="2" s="1"/>
  <c r="AN1052" i="2" s="1"/>
  <c r="AN1053" i="2" s="1"/>
  <c r="AN1054" i="2" s="1"/>
  <c r="AN1055" i="2" s="1"/>
  <c r="AN1056" i="2" s="1"/>
  <c r="AN1057" i="2" s="1"/>
  <c r="AN1058" i="2" s="1"/>
  <c r="AN1059" i="2" s="1"/>
  <c r="AN1060" i="2" s="1"/>
  <c r="AN1061" i="2" s="1"/>
  <c r="AN1062" i="2" s="1"/>
  <c r="AN1063" i="2" s="1"/>
  <c r="AN1064" i="2" s="1"/>
  <c r="AN1065" i="2" s="1"/>
  <c r="AN1066" i="2" s="1"/>
  <c r="AN1067" i="2" s="1"/>
  <c r="AN1068" i="2" s="1"/>
  <c r="AN1069" i="2" s="1"/>
  <c r="AN1070" i="2" s="1"/>
  <c r="AN1071" i="2" s="1"/>
  <c r="AN1072" i="2" s="1"/>
  <c r="AN1073" i="2" s="1"/>
  <c r="AN1074" i="2" s="1"/>
  <c r="AN1075" i="2" s="1"/>
  <c r="AN1076" i="2" s="1"/>
  <c r="AN1077" i="2" s="1"/>
  <c r="AN1078" i="2" s="1"/>
  <c r="AN1079" i="2" s="1"/>
  <c r="AN1080" i="2" s="1"/>
  <c r="AN1081" i="2" s="1"/>
  <c r="AN1082" i="2" s="1"/>
  <c r="AN1083" i="2" s="1"/>
  <c r="AN1084" i="2" s="1"/>
  <c r="AN1085" i="2" s="1"/>
  <c r="AN1086" i="2" s="1"/>
  <c r="AN1087" i="2" s="1"/>
  <c r="AN1088" i="2" s="1"/>
  <c r="AN1089" i="2" s="1"/>
  <c r="AN1090" i="2" s="1"/>
  <c r="AN1091" i="2" s="1"/>
  <c r="AN1092" i="2" s="1"/>
  <c r="AN1093" i="2" s="1"/>
  <c r="AN1094" i="2" s="1"/>
  <c r="AN1095" i="2" s="1"/>
  <c r="AN1096" i="2" s="1"/>
  <c r="AN1097" i="2" s="1"/>
  <c r="AN1098" i="2" s="1"/>
  <c r="AN1099" i="2" s="1"/>
  <c r="AN1100" i="2" s="1"/>
  <c r="AN1101" i="2" s="1"/>
  <c r="AN1102" i="2" s="1"/>
  <c r="AN1103" i="2" s="1"/>
  <c r="AN1104" i="2" s="1"/>
  <c r="AN1105" i="2" s="1"/>
  <c r="AN1106" i="2" s="1"/>
  <c r="AN1107" i="2" s="1"/>
  <c r="AN1108" i="2" s="1"/>
  <c r="AN1109" i="2" s="1"/>
  <c r="AN1110" i="2" s="1"/>
  <c r="AN1111" i="2" s="1"/>
  <c r="AN1112" i="2" s="1"/>
  <c r="AN1113" i="2" s="1"/>
  <c r="AN1114" i="2" s="1"/>
  <c r="AN1115" i="2" s="1"/>
  <c r="AN1116" i="2" s="1"/>
  <c r="AN1117" i="2" s="1"/>
  <c r="AN1118" i="2" s="1"/>
  <c r="AN1119" i="2" s="1"/>
  <c r="AN1120" i="2" s="1"/>
  <c r="AN1121" i="2" s="1"/>
  <c r="AN1122" i="2" s="1"/>
  <c r="AN1123" i="2" s="1"/>
  <c r="AN1124" i="2" s="1"/>
  <c r="AN1125" i="2" s="1"/>
  <c r="AN1126" i="2" s="1"/>
  <c r="AN1127" i="2" s="1"/>
  <c r="AN1128" i="2" s="1"/>
  <c r="AN1129" i="2" s="1"/>
  <c r="AN1130" i="2" s="1"/>
  <c r="AN1131" i="2" s="1"/>
  <c r="AN1132" i="2" s="1"/>
  <c r="AN1133" i="2" s="1"/>
  <c r="AN1134" i="2" s="1"/>
  <c r="AN1135" i="2" s="1"/>
  <c r="AN1136" i="2" s="1"/>
  <c r="AN1137" i="2" s="1"/>
  <c r="AN1138" i="2" s="1"/>
  <c r="AN1139" i="2" s="1"/>
  <c r="AN1140" i="2" s="1"/>
  <c r="AN1141" i="2" s="1"/>
  <c r="AN1142" i="2" s="1"/>
  <c r="AN1143" i="2" s="1"/>
  <c r="AN1144" i="2" s="1"/>
  <c r="AN1145" i="2" s="1"/>
  <c r="AN1146" i="2" s="1"/>
  <c r="AN1147" i="2" s="1"/>
  <c r="AN1148" i="2" s="1"/>
  <c r="AN1149" i="2" s="1"/>
  <c r="AN1150" i="2" s="1"/>
  <c r="AN1151" i="2" s="1"/>
  <c r="AN1152" i="2" s="1"/>
  <c r="AN1153" i="2" s="1"/>
  <c r="AN1154" i="2" s="1"/>
  <c r="AN1155" i="2" s="1"/>
  <c r="AN1156" i="2" s="1"/>
  <c r="AN1157" i="2" s="1"/>
  <c r="AN1158" i="2" s="1"/>
  <c r="AN1159" i="2" s="1"/>
  <c r="AN1160" i="2" s="1"/>
  <c r="AN1161" i="2" s="1"/>
  <c r="AN1162" i="2" s="1"/>
  <c r="AN1163" i="2" s="1"/>
  <c r="AN1164" i="2" s="1"/>
  <c r="AN1165" i="2" s="1"/>
  <c r="AN1166" i="2" s="1"/>
  <c r="AN1167" i="2" s="1"/>
  <c r="AN1168" i="2" s="1"/>
  <c r="AN1169" i="2" s="1"/>
  <c r="AN1170" i="2" s="1"/>
  <c r="AN1171" i="2" s="1"/>
  <c r="AN1172" i="2" s="1"/>
  <c r="AN1173" i="2" s="1"/>
  <c r="AN1174" i="2" s="1"/>
  <c r="AN1175" i="2" s="1"/>
  <c r="AN1176" i="2" s="1"/>
  <c r="AN1177" i="2" s="1"/>
  <c r="AN1178" i="2" s="1"/>
  <c r="AN1179" i="2" s="1"/>
  <c r="AN1180" i="2" s="1"/>
  <c r="AN1181" i="2" s="1"/>
  <c r="AN1182" i="2" s="1"/>
  <c r="AN1183" i="2" s="1"/>
  <c r="AN1184" i="2" s="1"/>
  <c r="AN1185" i="2" s="1"/>
  <c r="AN1186" i="2" s="1"/>
  <c r="AN1187" i="2" s="1"/>
  <c r="AN1188" i="2" s="1"/>
  <c r="AN1189" i="2" s="1"/>
  <c r="AN1190" i="2" s="1"/>
  <c r="AN1191" i="2" s="1"/>
  <c r="AN1192" i="2" s="1"/>
  <c r="AN1193" i="2" s="1"/>
  <c r="AN1194" i="2" s="1"/>
  <c r="AN1195" i="2" s="1"/>
  <c r="AN1196" i="2" s="1"/>
  <c r="AN1197" i="2" s="1"/>
  <c r="AN1198" i="2" s="1"/>
  <c r="AN1199" i="2" s="1"/>
  <c r="AN1200" i="2" s="1"/>
  <c r="AN1201" i="2" s="1"/>
  <c r="AN1202" i="2" s="1"/>
  <c r="AN1203" i="2" s="1"/>
  <c r="AN1204" i="2" s="1"/>
  <c r="AN1205" i="2" s="1"/>
  <c r="AN1206" i="2" s="1"/>
  <c r="AN1207" i="2" s="1"/>
  <c r="AN1208" i="2" s="1"/>
  <c r="AN1209" i="2" s="1"/>
  <c r="AN1210" i="2" s="1"/>
  <c r="AN1211" i="2" s="1"/>
  <c r="AN1212" i="2" s="1"/>
  <c r="AN1213" i="2" s="1"/>
  <c r="AN1214" i="2" s="1"/>
  <c r="AN1215" i="2" s="1"/>
  <c r="AN1216" i="2" s="1"/>
  <c r="AN1217" i="2" s="1"/>
  <c r="AN1218" i="2" s="1"/>
  <c r="AN1219" i="2" s="1"/>
  <c r="AN1220" i="2" s="1"/>
  <c r="AN1221" i="2" s="1"/>
  <c r="AN1222" i="2" s="1"/>
  <c r="AN1223" i="2" s="1"/>
  <c r="AN1224" i="2" s="1"/>
  <c r="AN1225" i="2" s="1"/>
  <c r="AN1226" i="2" s="1"/>
  <c r="AN1227" i="2" s="1"/>
  <c r="AN1228" i="2" s="1"/>
  <c r="AN1229" i="2" s="1"/>
  <c r="AN1230" i="2" s="1"/>
  <c r="AN1231" i="2" s="1"/>
  <c r="AN1232" i="2" s="1"/>
  <c r="AN1233" i="2" s="1"/>
  <c r="AN1234" i="2" s="1"/>
  <c r="AN1235" i="2" s="1"/>
  <c r="AN1236" i="2" s="1"/>
  <c r="AN1237" i="2" s="1"/>
  <c r="AN1238" i="2" s="1"/>
  <c r="AN1239" i="2" s="1"/>
  <c r="AN1240" i="2" s="1"/>
  <c r="AN1241" i="2" s="1"/>
  <c r="AN1242" i="2" s="1"/>
  <c r="AN1243" i="2" s="1"/>
  <c r="AN1244" i="2" s="1"/>
  <c r="AN1245" i="2" s="1"/>
  <c r="AN1246" i="2" s="1"/>
  <c r="AN1247" i="2" s="1"/>
  <c r="AN1248" i="2" s="1"/>
  <c r="AN1249" i="2" s="1"/>
  <c r="AN1250" i="2" s="1"/>
  <c r="AN1251" i="2" s="1"/>
  <c r="AN1252" i="2" s="1"/>
  <c r="AN1253" i="2" s="1"/>
  <c r="AN1254" i="2" s="1"/>
  <c r="AN1255" i="2" s="1"/>
  <c r="AN1256" i="2" s="1"/>
  <c r="AN1257" i="2" s="1"/>
  <c r="AN1258" i="2" s="1"/>
  <c r="AN1259" i="2" s="1"/>
  <c r="AN1260" i="2" s="1"/>
  <c r="AN1261" i="2" s="1"/>
  <c r="AN1262" i="2" s="1"/>
  <c r="AN1263" i="2" s="1"/>
  <c r="AN1264" i="2" s="1"/>
  <c r="AN1265" i="2" s="1"/>
  <c r="AN1266" i="2" s="1"/>
  <c r="AN1267" i="2" s="1"/>
  <c r="AN1268" i="2" s="1"/>
  <c r="AN1269" i="2" s="1"/>
  <c r="AN1270" i="2" s="1"/>
  <c r="AN1271" i="2" s="1"/>
  <c r="AN1272" i="2" s="1"/>
  <c r="AN1273" i="2" s="1"/>
  <c r="AN1274" i="2" s="1"/>
  <c r="AN1275" i="2" s="1"/>
  <c r="AN1276" i="2" s="1"/>
  <c r="AN1277" i="2" s="1"/>
  <c r="AN1278" i="2" s="1"/>
  <c r="AN1279" i="2" s="1"/>
  <c r="AN1280" i="2" s="1"/>
  <c r="AN1281" i="2" s="1"/>
  <c r="AN1282" i="2" s="1"/>
  <c r="AN1283" i="2" s="1"/>
  <c r="AN1284" i="2" s="1"/>
  <c r="AN1285" i="2" s="1"/>
  <c r="AN1286" i="2" s="1"/>
  <c r="AN1287" i="2" s="1"/>
  <c r="AN1288" i="2" s="1"/>
  <c r="AN1289" i="2" s="1"/>
  <c r="AN1290" i="2" s="1"/>
  <c r="AN1291" i="2" s="1"/>
  <c r="AN1292" i="2" s="1"/>
  <c r="AN1293" i="2" s="1"/>
  <c r="AN1294" i="2" s="1"/>
  <c r="AN1295" i="2" s="1"/>
  <c r="AN1296" i="2" s="1"/>
  <c r="AN1297" i="2" s="1"/>
  <c r="AN1298" i="2" s="1"/>
  <c r="AN1299" i="2" s="1"/>
  <c r="AN1300" i="2" s="1"/>
  <c r="AN1301" i="2" s="1"/>
  <c r="AN1302" i="2" s="1"/>
  <c r="AN1303" i="2" s="1"/>
  <c r="AN1304" i="2" s="1"/>
  <c r="AN1305" i="2" s="1"/>
  <c r="AN1306" i="2" s="1"/>
  <c r="AN1307" i="2" s="1"/>
  <c r="AN1308" i="2" s="1"/>
  <c r="AN1309" i="2" s="1"/>
  <c r="AN1310" i="2" s="1"/>
  <c r="AN1311" i="2" s="1"/>
  <c r="AN1312" i="2" s="1"/>
  <c r="AN1313" i="2" s="1"/>
  <c r="AN1314" i="2" s="1"/>
  <c r="AN1315" i="2" s="1"/>
  <c r="AN1316" i="2" s="1"/>
  <c r="AN1317" i="2" s="1"/>
  <c r="AN1318" i="2" s="1"/>
  <c r="AN1319" i="2" s="1"/>
  <c r="AN1320" i="2" s="1"/>
  <c r="AN1321" i="2" s="1"/>
  <c r="AN1322" i="2" s="1"/>
  <c r="AN1323" i="2" s="1"/>
  <c r="AN1324" i="2" s="1"/>
  <c r="AN1325" i="2" s="1"/>
  <c r="AN1326" i="2" s="1"/>
  <c r="AN1327" i="2" s="1"/>
  <c r="AN1328" i="2" s="1"/>
  <c r="AN1329" i="2" s="1"/>
  <c r="AN1330" i="2" s="1"/>
  <c r="AN1331" i="2" s="1"/>
  <c r="AN1332" i="2" s="1"/>
  <c r="AN1333" i="2" s="1"/>
  <c r="AN1334" i="2" s="1"/>
  <c r="AN1335" i="2" s="1"/>
  <c r="AN1336" i="2" s="1"/>
  <c r="AN1337" i="2" s="1"/>
  <c r="AN1338" i="2" s="1"/>
  <c r="AN1339" i="2" s="1"/>
  <c r="AN1340" i="2" s="1"/>
  <c r="AN1341" i="2" s="1"/>
  <c r="AN1342" i="2" s="1"/>
  <c r="AN1343" i="2" s="1"/>
  <c r="AN1344" i="2" s="1"/>
  <c r="AN1345" i="2" s="1"/>
  <c r="AN1346" i="2" s="1"/>
  <c r="AN1347" i="2" s="1"/>
  <c r="AN1348" i="2" s="1"/>
  <c r="AN1349" i="2" s="1"/>
  <c r="AN1350" i="2" s="1"/>
  <c r="AN1351" i="2" s="1"/>
  <c r="AN1352" i="2" s="1"/>
  <c r="AN1353" i="2" s="1"/>
  <c r="AN1354" i="2" s="1"/>
  <c r="AN1355" i="2" s="1"/>
  <c r="AN1356" i="2" s="1"/>
  <c r="AN1357" i="2" s="1"/>
  <c r="AN1358" i="2" s="1"/>
  <c r="AN1359" i="2" s="1"/>
  <c r="AN1360" i="2" s="1"/>
  <c r="AN1361" i="2" s="1"/>
  <c r="AN1362" i="2" s="1"/>
  <c r="AN1363" i="2" s="1"/>
  <c r="AN1364" i="2" s="1"/>
  <c r="AN1365" i="2" s="1"/>
  <c r="AN1366" i="2" s="1"/>
  <c r="AN1367" i="2" s="1"/>
  <c r="AN1368" i="2" s="1"/>
  <c r="AN1369" i="2" s="1"/>
  <c r="AN1370" i="2" s="1"/>
  <c r="AN1371" i="2" s="1"/>
  <c r="AN1372" i="2" s="1"/>
  <c r="AN1373" i="2" s="1"/>
  <c r="AN1374" i="2" s="1"/>
  <c r="AN1375" i="2" s="1"/>
  <c r="AN1376" i="2" s="1"/>
  <c r="AN1377" i="2" s="1"/>
  <c r="AN1378" i="2" s="1"/>
  <c r="AN1379" i="2" s="1"/>
  <c r="AN1380" i="2" s="1"/>
  <c r="AN1381" i="2" s="1"/>
  <c r="AN1382" i="2" s="1"/>
  <c r="AN1383" i="2" s="1"/>
  <c r="AN1384" i="2" s="1"/>
  <c r="AN1385" i="2" s="1"/>
  <c r="AN1386" i="2" s="1"/>
  <c r="AN1387" i="2" s="1"/>
  <c r="AN1388" i="2" s="1"/>
  <c r="AN1389" i="2" s="1"/>
  <c r="AN1390" i="2" s="1"/>
  <c r="AN1391" i="2" s="1"/>
  <c r="AN1392" i="2" s="1"/>
  <c r="AN1393" i="2" s="1"/>
  <c r="AN1394" i="2" s="1"/>
  <c r="AN1395" i="2" s="1"/>
  <c r="AN1396" i="2" s="1"/>
  <c r="AN1397" i="2" s="1"/>
  <c r="AN1398" i="2" s="1"/>
  <c r="AN1399" i="2" s="1"/>
  <c r="AN1400" i="2" s="1"/>
  <c r="AN1401" i="2" s="1"/>
  <c r="AN1402" i="2" s="1"/>
  <c r="AN1403" i="2" s="1"/>
  <c r="AN1404" i="2" s="1"/>
  <c r="AN1405" i="2" s="1"/>
  <c r="AN1406" i="2" s="1"/>
  <c r="AN1407" i="2" s="1"/>
  <c r="AN1408" i="2" s="1"/>
  <c r="AN1409" i="2" s="1"/>
  <c r="AN1410" i="2" s="1"/>
  <c r="AN1411" i="2" s="1"/>
  <c r="AN1412" i="2" s="1"/>
  <c r="AN1413" i="2" s="1"/>
  <c r="AN1414" i="2" s="1"/>
  <c r="AN1415" i="2" s="1"/>
  <c r="AN1416" i="2" s="1"/>
  <c r="AN1417" i="2" s="1"/>
  <c r="AN1418" i="2" s="1"/>
  <c r="AN1419" i="2" s="1"/>
  <c r="AN1420" i="2" s="1"/>
  <c r="AN1421" i="2" s="1"/>
  <c r="AN1422" i="2" s="1"/>
  <c r="AN1423" i="2" s="1"/>
  <c r="AN1424" i="2" s="1"/>
  <c r="AN1425" i="2" s="1"/>
  <c r="AN1426" i="2" s="1"/>
  <c r="AN1427" i="2" s="1"/>
  <c r="AN1428" i="2" s="1"/>
  <c r="AN1429" i="2" s="1"/>
  <c r="AN1430" i="2" s="1"/>
  <c r="AN1431" i="2" s="1"/>
  <c r="AN1432" i="2" s="1"/>
  <c r="AN1433" i="2" s="1"/>
  <c r="AN1434" i="2" s="1"/>
  <c r="AN1435" i="2" s="1"/>
  <c r="AN1436" i="2" s="1"/>
  <c r="AN1437" i="2" s="1"/>
  <c r="AN1438" i="2" s="1"/>
  <c r="AN1439" i="2" s="1"/>
  <c r="AN1440" i="2" s="1"/>
  <c r="AN1441" i="2" s="1"/>
  <c r="AN1442" i="2" s="1"/>
  <c r="AN1443" i="2" s="1"/>
  <c r="AN1444" i="2" s="1"/>
  <c r="AN1445" i="2" s="1"/>
  <c r="AN1446" i="2" s="1"/>
  <c r="AN1447" i="2" s="1"/>
  <c r="AN1448" i="2" s="1"/>
  <c r="AN1449" i="2" s="1"/>
  <c r="AN1450" i="2" s="1"/>
  <c r="AN1451" i="2" s="1"/>
  <c r="AN1452" i="2" s="1"/>
  <c r="AN1453" i="2" s="1"/>
  <c r="AN1454" i="2" s="1"/>
  <c r="AN1455" i="2" s="1"/>
  <c r="AN1456" i="2" s="1"/>
  <c r="AN1457" i="2" s="1"/>
  <c r="AN1458" i="2" s="1"/>
  <c r="AN1459" i="2" s="1"/>
  <c r="AN1460" i="2" s="1"/>
  <c r="AN1461" i="2" s="1"/>
  <c r="AN1462" i="2" s="1"/>
  <c r="AN1463" i="2" s="1"/>
  <c r="AN1464" i="2" s="1"/>
  <c r="AN1465" i="2" s="1"/>
  <c r="AN1466" i="2" s="1"/>
  <c r="AN1467" i="2" s="1"/>
  <c r="AN1468" i="2" s="1"/>
  <c r="AN1469" i="2" s="1"/>
  <c r="AN1470" i="2" s="1"/>
  <c r="AN1471" i="2" s="1"/>
  <c r="AN1472" i="2" s="1"/>
  <c r="AN1473" i="2" s="1"/>
  <c r="AN1474" i="2" s="1"/>
  <c r="AN1475" i="2" s="1"/>
  <c r="AN1476" i="2" s="1"/>
  <c r="AN1477" i="2" s="1"/>
  <c r="AN1478" i="2" s="1"/>
  <c r="AN1479" i="2" s="1"/>
  <c r="AN1480" i="2" s="1"/>
  <c r="AN1481" i="2" s="1"/>
  <c r="AN1482" i="2" s="1"/>
  <c r="AN1483" i="2" s="1"/>
  <c r="AN1484" i="2" s="1"/>
  <c r="AN1485" i="2" s="1"/>
  <c r="AN1486" i="2" s="1"/>
  <c r="AN1487" i="2" s="1"/>
  <c r="AN1488" i="2" s="1"/>
  <c r="AN1489" i="2" s="1"/>
  <c r="AN1490" i="2" s="1"/>
  <c r="AN1491" i="2" s="1"/>
  <c r="AN1492" i="2" s="1"/>
  <c r="AN1493" i="2" s="1"/>
  <c r="AN1494" i="2" s="1"/>
  <c r="AN1495" i="2" s="1"/>
  <c r="AN1496" i="2" s="1"/>
  <c r="AN1497" i="2" s="1"/>
  <c r="AN1498" i="2" s="1"/>
  <c r="AN1499" i="2" s="1"/>
  <c r="AN1500" i="2" s="1"/>
  <c r="AN1501" i="2" s="1"/>
  <c r="AN1502" i="2" s="1"/>
  <c r="AN1503" i="2" s="1"/>
  <c r="AN1504" i="2" s="1"/>
  <c r="AN1505" i="2" s="1"/>
  <c r="AN1506" i="2" s="1"/>
  <c r="AN1507" i="2" s="1"/>
  <c r="AN1508" i="2" s="1"/>
  <c r="AN1509" i="2" s="1"/>
  <c r="AN1510" i="2" s="1"/>
  <c r="AN1511" i="2" s="1"/>
  <c r="AN1512" i="2" s="1"/>
  <c r="AN1513" i="2" s="1"/>
  <c r="AN1514" i="2" s="1"/>
  <c r="AN1515" i="2" s="1"/>
  <c r="AN1516" i="2" s="1"/>
  <c r="AN1517" i="2" s="1"/>
  <c r="AN1518" i="2" s="1"/>
  <c r="AN1519" i="2" s="1"/>
  <c r="AN1520" i="2" s="1"/>
  <c r="AN1521" i="2" s="1"/>
  <c r="AN1522" i="2" s="1"/>
  <c r="AN1523" i="2" s="1"/>
  <c r="AN1524" i="2" s="1"/>
  <c r="AN1525" i="2" s="1"/>
  <c r="AN1526" i="2" s="1"/>
  <c r="AN1527" i="2" s="1"/>
  <c r="AN1528" i="2" s="1"/>
  <c r="AN1529" i="2" s="1"/>
  <c r="AN1530" i="2" s="1"/>
  <c r="AN1531" i="2" s="1"/>
  <c r="AN1532" i="2" s="1"/>
  <c r="AN1533" i="2" s="1"/>
  <c r="AN1534" i="2" s="1"/>
  <c r="AN1535" i="2" s="1"/>
  <c r="AN1536" i="2" s="1"/>
  <c r="AN1537" i="2" s="1"/>
  <c r="AN1538" i="2" s="1"/>
  <c r="AN1539" i="2" s="1"/>
  <c r="AN1540" i="2" s="1"/>
  <c r="AN1541" i="2" s="1"/>
  <c r="AN1542" i="2" s="1"/>
  <c r="AN1543" i="2" s="1"/>
  <c r="AN1544" i="2" s="1"/>
  <c r="AN1545" i="2" s="1"/>
  <c r="AN1546" i="2" s="1"/>
  <c r="AN1547" i="2" s="1"/>
  <c r="AN1548" i="2" s="1"/>
  <c r="AN1549" i="2" s="1"/>
  <c r="AN1550" i="2" s="1"/>
  <c r="AN1551" i="2" s="1"/>
  <c r="AN1552" i="2" s="1"/>
  <c r="AN1553" i="2" s="1"/>
  <c r="AN1554" i="2" s="1"/>
  <c r="AN1555" i="2" s="1"/>
  <c r="AN1556" i="2" s="1"/>
  <c r="AN1557" i="2" s="1"/>
  <c r="AN1558" i="2" s="1"/>
  <c r="AN1559" i="2" s="1"/>
  <c r="AN1560" i="2" s="1"/>
  <c r="AN1561" i="2" s="1"/>
  <c r="AN1562" i="2" s="1"/>
  <c r="AN1563" i="2" s="1"/>
  <c r="AN1564" i="2" s="1"/>
  <c r="AN1565" i="2" s="1"/>
  <c r="AN1566" i="2" s="1"/>
  <c r="AN1567" i="2" s="1"/>
  <c r="AN1568" i="2" s="1"/>
  <c r="AN1569" i="2" s="1"/>
  <c r="AN1570" i="2" s="1"/>
  <c r="AN1571" i="2" s="1"/>
  <c r="AN1572" i="2" s="1"/>
  <c r="AN1573" i="2" s="1"/>
  <c r="AN1574" i="2" s="1"/>
  <c r="AN1575" i="2" s="1"/>
  <c r="AN1576" i="2" s="1"/>
  <c r="AN1577" i="2" s="1"/>
  <c r="AN1578" i="2" s="1"/>
  <c r="AN1579" i="2" s="1"/>
  <c r="AN1580" i="2" s="1"/>
  <c r="AN1581" i="2" s="1"/>
  <c r="AN1582" i="2" s="1"/>
  <c r="AN1583" i="2" s="1"/>
  <c r="AN1584" i="2" s="1"/>
  <c r="AN1585" i="2" s="1"/>
  <c r="AN1586" i="2" s="1"/>
  <c r="AN1587" i="2" s="1"/>
  <c r="AN1588" i="2" s="1"/>
  <c r="AN1589" i="2" s="1"/>
  <c r="AN1590" i="2" s="1"/>
  <c r="AN1591" i="2" s="1"/>
  <c r="AN1592" i="2" s="1"/>
  <c r="AN1593" i="2" s="1"/>
  <c r="AN1594" i="2" s="1"/>
  <c r="AN1595" i="2" s="1"/>
  <c r="AN1596" i="2" s="1"/>
  <c r="AN1597" i="2" s="1"/>
  <c r="AN1598" i="2" s="1"/>
  <c r="AN1599" i="2" s="1"/>
  <c r="AN1600" i="2" s="1"/>
  <c r="AN1601" i="2" s="1"/>
  <c r="AN1602" i="2" s="1"/>
  <c r="AN1603" i="2" s="1"/>
  <c r="AN1604" i="2" s="1"/>
  <c r="AN1605" i="2" s="1"/>
  <c r="AN1606" i="2" s="1"/>
  <c r="AN1607" i="2" s="1"/>
  <c r="AN1608" i="2" s="1"/>
  <c r="AN1609" i="2" s="1"/>
  <c r="AN1610" i="2" s="1"/>
  <c r="AN1611" i="2" s="1"/>
  <c r="AN1612" i="2" s="1"/>
  <c r="AN1613" i="2" s="1"/>
  <c r="AN1614" i="2" s="1"/>
  <c r="AN1615" i="2" s="1"/>
  <c r="AN1616" i="2" s="1"/>
  <c r="AN1617" i="2" s="1"/>
  <c r="AN1618" i="2" s="1"/>
  <c r="AN1619" i="2" s="1"/>
  <c r="AN1620" i="2" s="1"/>
  <c r="AN1621" i="2" s="1"/>
  <c r="AN1622" i="2" s="1"/>
  <c r="AN1623" i="2" s="1"/>
  <c r="AN1624" i="2" s="1"/>
  <c r="AN1625" i="2" s="1"/>
  <c r="AN1626" i="2" s="1"/>
  <c r="AN1627" i="2" s="1"/>
  <c r="AN1628" i="2" s="1"/>
  <c r="AN1629" i="2" s="1"/>
  <c r="AN1630" i="2" s="1"/>
  <c r="AN1631" i="2" s="1"/>
  <c r="AN1632" i="2" s="1"/>
  <c r="AN1633" i="2" s="1"/>
  <c r="AN1634" i="2" s="1"/>
  <c r="AN1635" i="2" s="1"/>
  <c r="AN1636" i="2" s="1"/>
  <c r="AN1637" i="2" s="1"/>
  <c r="AN1638" i="2" s="1"/>
  <c r="AN1639" i="2" s="1"/>
  <c r="AN1640" i="2" s="1"/>
  <c r="AN1641" i="2" s="1"/>
  <c r="AN1642" i="2" s="1"/>
  <c r="AN1643" i="2" s="1"/>
  <c r="AN1644" i="2" s="1"/>
  <c r="AN1645" i="2" s="1"/>
  <c r="AN1646" i="2" s="1"/>
  <c r="AN1647" i="2" s="1"/>
  <c r="AN1648" i="2" s="1"/>
  <c r="AN1649" i="2" s="1"/>
  <c r="AN1650" i="2" s="1"/>
  <c r="AN1651" i="2" s="1"/>
  <c r="AN1652" i="2" s="1"/>
  <c r="AN1653" i="2" s="1"/>
  <c r="AN1654" i="2" s="1"/>
  <c r="AN1655" i="2" s="1"/>
  <c r="AN1656" i="2" s="1"/>
  <c r="AN1657" i="2" s="1"/>
  <c r="AN1658" i="2" s="1"/>
  <c r="AN1659" i="2" s="1"/>
  <c r="AN1660" i="2" s="1"/>
  <c r="AN1661" i="2" s="1"/>
  <c r="AN1662" i="2" s="1"/>
  <c r="AN1663" i="2" s="1"/>
  <c r="AN1664" i="2" s="1"/>
  <c r="AN1665" i="2" s="1"/>
  <c r="AN1666" i="2" s="1"/>
  <c r="AN1667" i="2" s="1"/>
  <c r="AN1668" i="2" s="1"/>
  <c r="AN1669" i="2" s="1"/>
  <c r="AN1670" i="2" s="1"/>
  <c r="AN1671" i="2" s="1"/>
  <c r="AN1672" i="2" s="1"/>
  <c r="AN1673" i="2" s="1"/>
  <c r="AN1674" i="2" s="1"/>
  <c r="AN1675" i="2" s="1"/>
  <c r="AN1676" i="2" s="1"/>
  <c r="AN1677" i="2" s="1"/>
  <c r="AN1678" i="2" s="1"/>
  <c r="AN1679" i="2" s="1"/>
  <c r="AN1680" i="2" s="1"/>
  <c r="AN1681" i="2" s="1"/>
  <c r="AN1682" i="2" s="1"/>
  <c r="AN1683" i="2" s="1"/>
  <c r="AN1684" i="2" s="1"/>
  <c r="AN1685" i="2" s="1"/>
  <c r="AN1686" i="2" s="1"/>
  <c r="AN1687" i="2" s="1"/>
  <c r="AN1688" i="2" s="1"/>
  <c r="AN1689" i="2" s="1"/>
  <c r="AN1690" i="2" s="1"/>
  <c r="AN1691" i="2" s="1"/>
  <c r="AN1692" i="2" s="1"/>
  <c r="AN1693" i="2" s="1"/>
  <c r="AN1694" i="2" s="1"/>
  <c r="AN1695" i="2" s="1"/>
  <c r="AN1696" i="2" s="1"/>
  <c r="AN1697" i="2" s="1"/>
  <c r="AN1698" i="2" s="1"/>
  <c r="AN1699" i="2" s="1"/>
  <c r="AN1700" i="2" s="1"/>
  <c r="AN1701" i="2" s="1"/>
  <c r="AN1702" i="2" s="1"/>
  <c r="AN1703" i="2" s="1"/>
  <c r="AN1704" i="2" s="1"/>
  <c r="AN1705" i="2" s="1"/>
  <c r="AN1706" i="2" s="1"/>
  <c r="AN1707" i="2" s="1"/>
  <c r="AN1708" i="2" s="1"/>
  <c r="AN1709" i="2" s="1"/>
  <c r="AN1710" i="2" s="1"/>
  <c r="AN1711" i="2" s="1"/>
  <c r="AN1712" i="2" s="1"/>
  <c r="AN1713" i="2" s="1"/>
  <c r="AN1714" i="2" s="1"/>
  <c r="AN1715" i="2" s="1"/>
  <c r="AN1716" i="2" s="1"/>
  <c r="AN1717" i="2" s="1"/>
  <c r="AN1718" i="2" s="1"/>
  <c r="AN1719" i="2" s="1"/>
  <c r="AN1720" i="2" s="1"/>
  <c r="AN1721" i="2" s="1"/>
  <c r="AN1722" i="2" s="1"/>
  <c r="AN1723" i="2" s="1"/>
  <c r="AN1724" i="2" s="1"/>
  <c r="AN1725" i="2" s="1"/>
  <c r="AN1726" i="2" s="1"/>
  <c r="AN1727" i="2" s="1"/>
  <c r="AN1728" i="2" s="1"/>
  <c r="AN1729" i="2" s="1"/>
  <c r="AN1730" i="2" s="1"/>
  <c r="AN1731" i="2" s="1"/>
  <c r="AN1732" i="2" s="1"/>
  <c r="AN1733" i="2" s="1"/>
  <c r="AN1734" i="2" s="1"/>
  <c r="AN1735" i="2" s="1"/>
  <c r="AN1736" i="2" s="1"/>
  <c r="AN1737" i="2" s="1"/>
  <c r="AN1738" i="2" s="1"/>
  <c r="AN1739" i="2" s="1"/>
  <c r="AN1740" i="2" s="1"/>
  <c r="AN1741" i="2" s="1"/>
  <c r="AN1742" i="2" s="1"/>
  <c r="AN1743" i="2" s="1"/>
  <c r="AN1744" i="2" s="1"/>
  <c r="AN1745" i="2" s="1"/>
  <c r="AN1746" i="2" s="1"/>
  <c r="AN1747" i="2" s="1"/>
  <c r="AN1748" i="2" s="1"/>
  <c r="AN1749" i="2" s="1"/>
  <c r="AN1750" i="2" s="1"/>
  <c r="AN1751" i="2" s="1"/>
  <c r="AN1752" i="2" s="1"/>
  <c r="AN1753" i="2" s="1"/>
  <c r="AN1754" i="2" s="1"/>
  <c r="AN1755" i="2" s="1"/>
  <c r="AN1756" i="2" s="1"/>
  <c r="AN1757" i="2" s="1"/>
  <c r="AN1758" i="2" s="1"/>
  <c r="AN1759" i="2" s="1"/>
  <c r="AN1760" i="2" s="1"/>
  <c r="AN1761" i="2" s="1"/>
  <c r="AN1762" i="2" s="1"/>
  <c r="AN1763" i="2" s="1"/>
  <c r="AN1764" i="2" s="1"/>
  <c r="AN1765" i="2" s="1"/>
  <c r="AN1766" i="2" s="1"/>
  <c r="AN1767" i="2" s="1"/>
  <c r="AN1768" i="2" s="1"/>
  <c r="AN1769" i="2" s="1"/>
  <c r="AN1770" i="2" s="1"/>
  <c r="AN1771" i="2" s="1"/>
  <c r="AN1772" i="2" s="1"/>
  <c r="AN1773" i="2" s="1"/>
  <c r="AN1774" i="2" s="1"/>
  <c r="AN1775" i="2" s="1"/>
  <c r="AN1776" i="2" s="1"/>
  <c r="AN1777" i="2" s="1"/>
  <c r="AN1778" i="2" s="1"/>
  <c r="AN1779" i="2" s="1"/>
  <c r="AN1780" i="2" s="1"/>
  <c r="AN1781" i="2" s="1"/>
  <c r="AN1782" i="2" s="1"/>
  <c r="AN1783" i="2" s="1"/>
  <c r="AN1784" i="2" s="1"/>
  <c r="AN1785" i="2" s="1"/>
  <c r="AN1786" i="2" s="1"/>
  <c r="AN1787" i="2" s="1"/>
  <c r="AN1788" i="2" s="1"/>
  <c r="AN1789" i="2" s="1"/>
  <c r="AN1790" i="2" s="1"/>
  <c r="AN1791" i="2" s="1"/>
  <c r="AN1792" i="2" s="1"/>
  <c r="AN1793" i="2" s="1"/>
  <c r="AN1794" i="2" s="1"/>
  <c r="AN1795" i="2" s="1"/>
  <c r="AN1796" i="2" s="1"/>
  <c r="AN1797" i="2" s="1"/>
  <c r="AN1798" i="2" s="1"/>
  <c r="AN1799" i="2" s="1"/>
  <c r="AN1800" i="2" s="1"/>
  <c r="AN1801" i="2" s="1"/>
  <c r="AN1802" i="2" s="1"/>
  <c r="AN1803" i="2" s="1"/>
  <c r="AN1804" i="2" s="1"/>
  <c r="AN1805" i="2" s="1"/>
  <c r="AN1806" i="2" s="1"/>
  <c r="AN1807" i="2" s="1"/>
  <c r="AN1808" i="2" s="1"/>
  <c r="AN1809" i="2" s="1"/>
  <c r="AN1810" i="2" s="1"/>
  <c r="AN1811" i="2" s="1"/>
  <c r="AN1812" i="2" s="1"/>
  <c r="AN1813" i="2" s="1"/>
  <c r="AN1814" i="2" s="1"/>
  <c r="AN1815" i="2" s="1"/>
  <c r="AN1816" i="2" s="1"/>
  <c r="AN1817" i="2" s="1"/>
  <c r="AN1818" i="2" s="1"/>
  <c r="AN1819" i="2" s="1"/>
  <c r="AN1820" i="2" s="1"/>
  <c r="AN1821" i="2" s="1"/>
  <c r="AN1822" i="2" s="1"/>
  <c r="AN1823" i="2" s="1"/>
  <c r="AN1824" i="2" s="1"/>
  <c r="AN1825" i="2" s="1"/>
  <c r="AN1826" i="2" s="1"/>
  <c r="AN1827" i="2" s="1"/>
  <c r="AN1828" i="2" s="1"/>
  <c r="AN4" i="2"/>
  <c r="E17" i="6" l="1"/>
  <c r="F7" i="1" l="1"/>
  <c r="AH4" i="2"/>
  <c r="AQ2" i="2" l="1"/>
  <c r="K7" i="1" s="1"/>
  <c r="O5" i="2"/>
  <c r="M5" i="2"/>
  <c r="L6" i="2" l="1"/>
  <c r="K6" i="2"/>
  <c r="N6" i="2" s="1"/>
  <c r="J6" i="2"/>
  <c r="M6" i="2" s="1"/>
  <c r="L7" i="2" l="1"/>
  <c r="O6" i="2"/>
  <c r="P6" i="2"/>
  <c r="J7" i="2"/>
  <c r="J8" i="2" s="1"/>
  <c r="K7" i="2"/>
  <c r="N7" i="2" s="1"/>
  <c r="P7" i="2" l="1"/>
  <c r="O7" i="2"/>
  <c r="L8" i="2"/>
  <c r="L9" i="2" s="1"/>
  <c r="M7" i="2"/>
  <c r="K8" i="2"/>
  <c r="N8" i="2" s="1"/>
  <c r="M8" i="2"/>
  <c r="J9" i="2"/>
  <c r="C2" i="2"/>
  <c r="H5" i="2"/>
  <c r="E7" i="8"/>
  <c r="D7" i="8"/>
  <c r="I1828" i="2"/>
  <c r="I1827" i="2"/>
  <c r="I1826" i="2"/>
  <c r="I1825" i="2"/>
  <c r="I1824" i="2"/>
  <c r="I1823" i="2"/>
  <c r="I1822" i="2"/>
  <c r="I1821" i="2"/>
  <c r="I1820" i="2"/>
  <c r="I1819" i="2"/>
  <c r="I1818" i="2"/>
  <c r="I1817" i="2"/>
  <c r="I1816" i="2"/>
  <c r="I1815" i="2"/>
  <c r="I1814" i="2"/>
  <c r="I1813" i="2"/>
  <c r="I1812" i="2"/>
  <c r="I1811" i="2"/>
  <c r="I1810" i="2"/>
  <c r="I1809" i="2"/>
  <c r="I1808" i="2"/>
  <c r="I1807" i="2"/>
  <c r="I1806" i="2"/>
  <c r="I1805" i="2"/>
  <c r="I1804" i="2"/>
  <c r="I1803" i="2"/>
  <c r="I1802" i="2"/>
  <c r="I1801" i="2"/>
  <c r="I1800" i="2"/>
  <c r="I1799" i="2"/>
  <c r="I1798" i="2"/>
  <c r="I1797" i="2"/>
  <c r="I1796" i="2"/>
  <c r="I1795" i="2"/>
  <c r="I1794" i="2"/>
  <c r="I1793" i="2"/>
  <c r="I1792" i="2"/>
  <c r="I1791" i="2"/>
  <c r="I1790" i="2"/>
  <c r="I1789" i="2"/>
  <c r="I1788" i="2"/>
  <c r="I1787" i="2"/>
  <c r="I1786" i="2"/>
  <c r="I1785" i="2"/>
  <c r="I1784" i="2"/>
  <c r="I1783" i="2"/>
  <c r="I1782" i="2"/>
  <c r="I1781" i="2"/>
  <c r="I1780" i="2"/>
  <c r="I1779" i="2"/>
  <c r="I1778" i="2"/>
  <c r="I1777" i="2"/>
  <c r="I1776" i="2"/>
  <c r="I1775" i="2"/>
  <c r="I1774" i="2"/>
  <c r="I1773" i="2"/>
  <c r="I1772" i="2"/>
  <c r="I1771" i="2"/>
  <c r="I1770" i="2"/>
  <c r="I1769" i="2"/>
  <c r="I1768" i="2"/>
  <c r="I1767" i="2"/>
  <c r="I1766" i="2"/>
  <c r="I1765" i="2"/>
  <c r="I1764" i="2"/>
  <c r="I1763" i="2"/>
  <c r="I1762" i="2"/>
  <c r="I1761" i="2"/>
  <c r="I1760" i="2"/>
  <c r="I1759" i="2"/>
  <c r="I1758" i="2"/>
  <c r="I1757" i="2"/>
  <c r="I1756" i="2"/>
  <c r="I1755" i="2"/>
  <c r="I1754" i="2"/>
  <c r="I1753" i="2"/>
  <c r="I1752" i="2"/>
  <c r="I1751" i="2"/>
  <c r="I1750" i="2"/>
  <c r="I1749" i="2"/>
  <c r="I1748" i="2"/>
  <c r="I1747" i="2"/>
  <c r="I1746" i="2"/>
  <c r="I1745" i="2"/>
  <c r="I1744" i="2"/>
  <c r="I1743" i="2"/>
  <c r="I1742" i="2"/>
  <c r="I1741" i="2"/>
  <c r="I1740" i="2"/>
  <c r="I1739" i="2"/>
  <c r="I1738" i="2"/>
  <c r="I1737" i="2"/>
  <c r="I1736" i="2"/>
  <c r="I1735" i="2"/>
  <c r="I1734" i="2"/>
  <c r="I1733" i="2"/>
  <c r="I1732" i="2"/>
  <c r="I1731" i="2"/>
  <c r="I1730" i="2"/>
  <c r="I1729" i="2"/>
  <c r="I1728" i="2"/>
  <c r="I1727" i="2"/>
  <c r="I1726" i="2"/>
  <c r="I1725" i="2"/>
  <c r="I1724" i="2"/>
  <c r="I1723" i="2"/>
  <c r="I1722" i="2"/>
  <c r="I1721" i="2"/>
  <c r="I1720" i="2"/>
  <c r="I1719" i="2"/>
  <c r="I1718" i="2"/>
  <c r="I1717" i="2"/>
  <c r="I1716" i="2"/>
  <c r="I1715" i="2"/>
  <c r="I1714" i="2"/>
  <c r="I1713" i="2"/>
  <c r="I1712" i="2"/>
  <c r="I1711" i="2"/>
  <c r="I1710" i="2"/>
  <c r="I1709" i="2"/>
  <c r="I1708" i="2"/>
  <c r="I1707" i="2"/>
  <c r="I1706" i="2"/>
  <c r="I1705" i="2"/>
  <c r="I1704" i="2"/>
  <c r="I1703" i="2"/>
  <c r="I1702" i="2"/>
  <c r="I1701" i="2"/>
  <c r="I1700" i="2"/>
  <c r="I1699" i="2"/>
  <c r="I1698" i="2"/>
  <c r="I1697" i="2"/>
  <c r="I1696" i="2"/>
  <c r="I1695" i="2"/>
  <c r="I1694" i="2"/>
  <c r="I1693" i="2"/>
  <c r="I1692" i="2"/>
  <c r="I1691" i="2"/>
  <c r="I1690" i="2"/>
  <c r="I1689" i="2"/>
  <c r="I1688" i="2"/>
  <c r="I1687" i="2"/>
  <c r="I1686" i="2"/>
  <c r="I1685" i="2"/>
  <c r="I1684" i="2"/>
  <c r="I1683" i="2"/>
  <c r="I1682" i="2"/>
  <c r="I1681" i="2"/>
  <c r="I1680" i="2"/>
  <c r="I1679" i="2"/>
  <c r="I1678" i="2"/>
  <c r="I1677" i="2"/>
  <c r="I1676" i="2"/>
  <c r="I1675" i="2"/>
  <c r="I1674" i="2"/>
  <c r="I1673" i="2"/>
  <c r="I1672" i="2"/>
  <c r="I1671" i="2"/>
  <c r="I1670" i="2"/>
  <c r="I1669" i="2"/>
  <c r="I1668" i="2"/>
  <c r="I1667" i="2"/>
  <c r="I1666" i="2"/>
  <c r="I1665" i="2"/>
  <c r="I1664" i="2"/>
  <c r="I1663" i="2"/>
  <c r="I1662" i="2"/>
  <c r="I1661" i="2"/>
  <c r="I1660" i="2"/>
  <c r="I1659" i="2"/>
  <c r="I1658" i="2"/>
  <c r="I1657" i="2"/>
  <c r="I1656" i="2"/>
  <c r="I1655" i="2"/>
  <c r="I1654" i="2"/>
  <c r="I1653" i="2"/>
  <c r="I1652" i="2"/>
  <c r="I1651" i="2"/>
  <c r="I1650" i="2"/>
  <c r="I1649" i="2"/>
  <c r="I1648" i="2"/>
  <c r="I1647" i="2"/>
  <c r="I1646" i="2"/>
  <c r="I1645" i="2"/>
  <c r="I1644" i="2"/>
  <c r="I1643" i="2"/>
  <c r="I1642" i="2"/>
  <c r="I1641" i="2"/>
  <c r="I1640" i="2"/>
  <c r="I1639" i="2"/>
  <c r="I1638" i="2"/>
  <c r="I1637" i="2"/>
  <c r="I1636" i="2"/>
  <c r="I1635" i="2"/>
  <c r="I1634" i="2"/>
  <c r="I1633" i="2"/>
  <c r="I1632" i="2"/>
  <c r="I1631" i="2"/>
  <c r="I1630" i="2"/>
  <c r="I1629" i="2"/>
  <c r="I1628" i="2"/>
  <c r="I1627" i="2"/>
  <c r="I1626" i="2"/>
  <c r="I1625" i="2"/>
  <c r="I1624" i="2"/>
  <c r="I1623" i="2"/>
  <c r="I1622" i="2"/>
  <c r="I1621" i="2"/>
  <c r="I1620" i="2"/>
  <c r="I1619" i="2"/>
  <c r="I1618" i="2"/>
  <c r="I1617" i="2"/>
  <c r="I1616" i="2"/>
  <c r="I1615" i="2"/>
  <c r="I1614" i="2"/>
  <c r="I1613" i="2"/>
  <c r="I1612" i="2"/>
  <c r="I1611" i="2"/>
  <c r="I1610" i="2"/>
  <c r="I1609" i="2"/>
  <c r="I1608" i="2"/>
  <c r="I1607" i="2"/>
  <c r="I1606" i="2"/>
  <c r="I1605" i="2"/>
  <c r="I1604" i="2"/>
  <c r="I1603" i="2"/>
  <c r="I1602" i="2"/>
  <c r="I1601" i="2"/>
  <c r="I1600" i="2"/>
  <c r="I1599" i="2"/>
  <c r="I1598" i="2"/>
  <c r="I1597" i="2"/>
  <c r="I1596" i="2"/>
  <c r="I1595" i="2"/>
  <c r="I1594" i="2"/>
  <c r="I1593" i="2"/>
  <c r="I1592" i="2"/>
  <c r="I1591" i="2"/>
  <c r="I1590" i="2"/>
  <c r="I1589" i="2"/>
  <c r="I1588" i="2"/>
  <c r="I1587" i="2"/>
  <c r="I1586" i="2"/>
  <c r="I1585" i="2"/>
  <c r="I1584" i="2"/>
  <c r="I1583" i="2"/>
  <c r="I1582" i="2"/>
  <c r="I1581" i="2"/>
  <c r="I1580" i="2"/>
  <c r="I1579" i="2"/>
  <c r="I1578" i="2"/>
  <c r="I1577" i="2"/>
  <c r="I1576" i="2"/>
  <c r="I1575" i="2"/>
  <c r="I1574" i="2"/>
  <c r="I1573" i="2"/>
  <c r="I1572" i="2"/>
  <c r="I1571" i="2"/>
  <c r="I1570" i="2"/>
  <c r="I1569" i="2"/>
  <c r="I1568" i="2"/>
  <c r="I1567" i="2"/>
  <c r="I1566" i="2"/>
  <c r="I1565" i="2"/>
  <c r="I1564" i="2"/>
  <c r="I1563" i="2"/>
  <c r="I1562" i="2"/>
  <c r="I1561" i="2"/>
  <c r="I1560" i="2"/>
  <c r="I1559" i="2"/>
  <c r="I1558" i="2"/>
  <c r="I1557" i="2"/>
  <c r="I1556" i="2"/>
  <c r="I1555" i="2"/>
  <c r="I1554" i="2"/>
  <c r="I1553" i="2"/>
  <c r="I1552" i="2"/>
  <c r="I1551" i="2"/>
  <c r="I1550" i="2"/>
  <c r="I1549" i="2"/>
  <c r="I1548" i="2"/>
  <c r="I1547" i="2"/>
  <c r="I1546" i="2"/>
  <c r="I1545" i="2"/>
  <c r="I1544" i="2"/>
  <c r="I1543" i="2"/>
  <c r="I1542" i="2"/>
  <c r="I1541" i="2"/>
  <c r="I1540" i="2"/>
  <c r="I1539" i="2"/>
  <c r="I1538" i="2"/>
  <c r="I1537" i="2"/>
  <c r="I1536" i="2"/>
  <c r="I1535" i="2"/>
  <c r="I1534" i="2"/>
  <c r="I1533" i="2"/>
  <c r="I1532" i="2"/>
  <c r="I1531" i="2"/>
  <c r="I1530" i="2"/>
  <c r="I1529" i="2"/>
  <c r="I1528" i="2"/>
  <c r="I1527" i="2"/>
  <c r="I1526" i="2"/>
  <c r="I1525" i="2"/>
  <c r="I1524" i="2"/>
  <c r="I1523" i="2"/>
  <c r="I1522" i="2"/>
  <c r="I1521" i="2"/>
  <c r="I1520" i="2"/>
  <c r="I1519" i="2"/>
  <c r="I1518" i="2"/>
  <c r="I1517" i="2"/>
  <c r="I1516" i="2"/>
  <c r="I1515" i="2"/>
  <c r="I1514" i="2"/>
  <c r="I1513" i="2"/>
  <c r="I1512" i="2"/>
  <c r="I1511" i="2"/>
  <c r="I1510" i="2"/>
  <c r="I1509" i="2"/>
  <c r="I1508" i="2"/>
  <c r="I1507" i="2"/>
  <c r="I1506" i="2"/>
  <c r="I1505" i="2"/>
  <c r="I1504" i="2"/>
  <c r="I1503" i="2"/>
  <c r="I1502" i="2"/>
  <c r="I1501" i="2"/>
  <c r="I1500" i="2"/>
  <c r="I1499" i="2"/>
  <c r="I1498" i="2"/>
  <c r="I1497" i="2"/>
  <c r="I1496" i="2"/>
  <c r="I1495" i="2"/>
  <c r="I1494" i="2"/>
  <c r="I1493" i="2"/>
  <c r="I1492" i="2"/>
  <c r="I1491" i="2"/>
  <c r="I1490" i="2"/>
  <c r="I1489" i="2"/>
  <c r="I1488" i="2"/>
  <c r="I1487" i="2"/>
  <c r="I1486" i="2"/>
  <c r="I1485" i="2"/>
  <c r="I1484" i="2"/>
  <c r="I1483" i="2"/>
  <c r="I1482" i="2"/>
  <c r="I1481" i="2"/>
  <c r="I1480" i="2"/>
  <c r="I1479" i="2"/>
  <c r="I1478" i="2"/>
  <c r="I1477" i="2"/>
  <c r="I1476" i="2"/>
  <c r="I1475" i="2"/>
  <c r="I1474" i="2"/>
  <c r="I1473" i="2"/>
  <c r="I1472" i="2"/>
  <c r="I1471" i="2"/>
  <c r="I1470" i="2"/>
  <c r="I1469" i="2"/>
  <c r="I1468" i="2"/>
  <c r="I1467" i="2"/>
  <c r="I1466" i="2"/>
  <c r="I1465" i="2"/>
  <c r="I1464" i="2"/>
  <c r="I1463" i="2"/>
  <c r="I1462" i="2"/>
  <c r="I1461" i="2"/>
  <c r="I1460" i="2"/>
  <c r="I1459" i="2"/>
  <c r="I1458" i="2"/>
  <c r="I1457" i="2"/>
  <c r="I1456" i="2"/>
  <c r="I1455" i="2"/>
  <c r="I1454" i="2"/>
  <c r="I1453" i="2"/>
  <c r="I1452" i="2"/>
  <c r="I1451" i="2"/>
  <c r="I1450" i="2"/>
  <c r="I1449" i="2"/>
  <c r="I1448" i="2"/>
  <c r="I1447" i="2"/>
  <c r="I1446" i="2"/>
  <c r="I1445" i="2"/>
  <c r="I1444" i="2"/>
  <c r="I1443" i="2"/>
  <c r="I1442" i="2"/>
  <c r="I1441" i="2"/>
  <c r="I1440" i="2"/>
  <c r="I1439" i="2"/>
  <c r="I1438" i="2"/>
  <c r="I1437" i="2"/>
  <c r="I1436" i="2"/>
  <c r="I1435" i="2"/>
  <c r="I1434" i="2"/>
  <c r="I1433" i="2"/>
  <c r="I1432" i="2"/>
  <c r="I1431" i="2"/>
  <c r="I1430" i="2"/>
  <c r="I1429" i="2"/>
  <c r="I1428" i="2"/>
  <c r="I1427" i="2"/>
  <c r="I1426" i="2"/>
  <c r="I1425" i="2"/>
  <c r="I1424" i="2"/>
  <c r="I1423" i="2"/>
  <c r="I1422" i="2"/>
  <c r="I1421" i="2"/>
  <c r="I1420" i="2"/>
  <c r="I1419" i="2"/>
  <c r="I1418" i="2"/>
  <c r="I1417" i="2"/>
  <c r="I1416" i="2"/>
  <c r="I1415" i="2"/>
  <c r="I1414" i="2"/>
  <c r="I1413" i="2"/>
  <c r="I1412" i="2"/>
  <c r="I1411" i="2"/>
  <c r="I1410" i="2"/>
  <c r="I1409" i="2"/>
  <c r="I1408" i="2"/>
  <c r="I1407" i="2"/>
  <c r="I1406" i="2"/>
  <c r="I1405" i="2"/>
  <c r="I1404" i="2"/>
  <c r="I1403" i="2"/>
  <c r="I1402" i="2"/>
  <c r="I1401" i="2"/>
  <c r="I1400" i="2"/>
  <c r="I1399" i="2"/>
  <c r="I1398" i="2"/>
  <c r="I1397" i="2"/>
  <c r="I1396" i="2"/>
  <c r="I1395" i="2"/>
  <c r="I1394" i="2"/>
  <c r="I1393" i="2"/>
  <c r="I1392" i="2"/>
  <c r="I1391" i="2"/>
  <c r="I1390" i="2"/>
  <c r="I1389" i="2"/>
  <c r="I1388" i="2"/>
  <c r="I1387" i="2"/>
  <c r="I1386" i="2"/>
  <c r="I1385" i="2"/>
  <c r="I1384" i="2"/>
  <c r="I1383" i="2"/>
  <c r="I1382" i="2"/>
  <c r="I1381" i="2"/>
  <c r="I1380" i="2"/>
  <c r="I1379" i="2"/>
  <c r="I1378" i="2"/>
  <c r="I1377" i="2"/>
  <c r="I1376" i="2"/>
  <c r="I1375" i="2"/>
  <c r="I1374" i="2"/>
  <c r="I1373" i="2"/>
  <c r="I1372" i="2"/>
  <c r="I1371" i="2"/>
  <c r="I1370" i="2"/>
  <c r="I1369" i="2"/>
  <c r="I1368" i="2"/>
  <c r="I1367" i="2"/>
  <c r="I1366" i="2"/>
  <c r="I1365" i="2"/>
  <c r="I1364" i="2"/>
  <c r="I1363" i="2"/>
  <c r="I1362" i="2"/>
  <c r="I1361" i="2"/>
  <c r="I1360" i="2"/>
  <c r="I1359" i="2"/>
  <c r="I1358" i="2"/>
  <c r="I1357" i="2"/>
  <c r="I1356" i="2"/>
  <c r="I1355" i="2"/>
  <c r="I1354" i="2"/>
  <c r="I1353" i="2"/>
  <c r="I1352" i="2"/>
  <c r="I1351" i="2"/>
  <c r="I1350" i="2"/>
  <c r="I1349" i="2"/>
  <c r="I1348" i="2"/>
  <c r="I1347" i="2"/>
  <c r="I1346" i="2"/>
  <c r="I1345" i="2"/>
  <c r="I1344" i="2"/>
  <c r="I1343" i="2"/>
  <c r="I1342" i="2"/>
  <c r="I1341" i="2"/>
  <c r="I1340" i="2"/>
  <c r="I1339" i="2"/>
  <c r="I1338" i="2"/>
  <c r="I1337" i="2"/>
  <c r="I1336" i="2"/>
  <c r="I1335" i="2"/>
  <c r="I1334" i="2"/>
  <c r="I1333" i="2"/>
  <c r="I1332" i="2"/>
  <c r="I1331" i="2"/>
  <c r="I1330" i="2"/>
  <c r="I1329" i="2"/>
  <c r="I1328" i="2"/>
  <c r="I1327" i="2"/>
  <c r="I1326" i="2"/>
  <c r="I1325" i="2"/>
  <c r="I1324" i="2"/>
  <c r="I1323" i="2"/>
  <c r="I1322" i="2"/>
  <c r="I1321" i="2"/>
  <c r="I1320" i="2"/>
  <c r="I1319" i="2"/>
  <c r="I1318" i="2"/>
  <c r="I1317" i="2"/>
  <c r="I1316" i="2"/>
  <c r="I1315" i="2"/>
  <c r="I1314" i="2"/>
  <c r="I1313" i="2"/>
  <c r="I1312" i="2"/>
  <c r="I1311" i="2"/>
  <c r="I1310" i="2"/>
  <c r="I1309" i="2"/>
  <c r="I1308" i="2"/>
  <c r="I1307" i="2"/>
  <c r="I1306" i="2"/>
  <c r="I1305" i="2"/>
  <c r="I1304" i="2"/>
  <c r="I1303" i="2"/>
  <c r="I1302" i="2"/>
  <c r="I1301" i="2"/>
  <c r="I1300" i="2"/>
  <c r="I1299" i="2"/>
  <c r="I1298" i="2"/>
  <c r="I1297" i="2"/>
  <c r="I1296" i="2"/>
  <c r="I1295" i="2"/>
  <c r="I1294" i="2"/>
  <c r="I1293" i="2"/>
  <c r="I1292" i="2"/>
  <c r="I1291" i="2"/>
  <c r="I1290" i="2"/>
  <c r="I1289" i="2"/>
  <c r="I1288" i="2"/>
  <c r="I1287" i="2"/>
  <c r="I1286" i="2"/>
  <c r="I1285" i="2"/>
  <c r="I1284" i="2"/>
  <c r="I1283" i="2"/>
  <c r="I1282" i="2"/>
  <c r="I1281" i="2"/>
  <c r="I1280" i="2"/>
  <c r="I1279" i="2"/>
  <c r="I1278" i="2"/>
  <c r="I1277" i="2"/>
  <c r="I1276" i="2"/>
  <c r="I1275" i="2"/>
  <c r="I1274" i="2"/>
  <c r="I1273" i="2"/>
  <c r="I1272" i="2"/>
  <c r="I1271" i="2"/>
  <c r="I1270" i="2"/>
  <c r="I1269" i="2"/>
  <c r="I1268" i="2"/>
  <c r="I1267" i="2"/>
  <c r="I1266" i="2"/>
  <c r="I1265" i="2"/>
  <c r="I1264" i="2"/>
  <c r="I1263" i="2"/>
  <c r="I1262" i="2"/>
  <c r="I1261" i="2"/>
  <c r="I1260" i="2"/>
  <c r="I1259" i="2"/>
  <c r="I1258" i="2"/>
  <c r="I1257" i="2"/>
  <c r="I1256" i="2"/>
  <c r="I1255" i="2"/>
  <c r="I1254" i="2"/>
  <c r="I1253" i="2"/>
  <c r="I1252" i="2"/>
  <c r="I1251" i="2"/>
  <c r="I1250" i="2"/>
  <c r="I1249" i="2"/>
  <c r="I1248" i="2"/>
  <c r="I1247" i="2"/>
  <c r="I1246" i="2"/>
  <c r="I1245" i="2"/>
  <c r="I1244" i="2"/>
  <c r="I1243" i="2"/>
  <c r="I1242" i="2"/>
  <c r="I1241" i="2"/>
  <c r="I1240" i="2"/>
  <c r="I1239" i="2"/>
  <c r="I1238" i="2"/>
  <c r="I1237" i="2"/>
  <c r="I1236" i="2"/>
  <c r="I1235" i="2"/>
  <c r="I1234" i="2"/>
  <c r="I1233" i="2"/>
  <c r="I1232" i="2"/>
  <c r="I1231" i="2"/>
  <c r="I1230" i="2"/>
  <c r="I1229" i="2"/>
  <c r="I1228" i="2"/>
  <c r="I1227" i="2"/>
  <c r="I1226" i="2"/>
  <c r="I1225" i="2"/>
  <c r="I1224" i="2"/>
  <c r="I1223" i="2"/>
  <c r="I1222" i="2"/>
  <c r="I1221" i="2"/>
  <c r="I1220" i="2"/>
  <c r="I1219" i="2"/>
  <c r="I1218" i="2"/>
  <c r="I1217" i="2"/>
  <c r="I1216" i="2"/>
  <c r="I1215" i="2"/>
  <c r="I1214" i="2"/>
  <c r="I1213" i="2"/>
  <c r="I1212" i="2"/>
  <c r="I1211" i="2"/>
  <c r="I1210" i="2"/>
  <c r="I1209" i="2"/>
  <c r="I1208" i="2"/>
  <c r="I1207" i="2"/>
  <c r="I1206" i="2"/>
  <c r="I1205" i="2"/>
  <c r="I1204" i="2"/>
  <c r="I1203" i="2"/>
  <c r="I1202" i="2"/>
  <c r="I1201" i="2"/>
  <c r="I1200" i="2"/>
  <c r="I1199" i="2"/>
  <c r="I1198" i="2"/>
  <c r="I1197" i="2"/>
  <c r="I1196" i="2"/>
  <c r="I1195" i="2"/>
  <c r="I1194" i="2"/>
  <c r="I1193" i="2"/>
  <c r="I1192" i="2"/>
  <c r="I1191" i="2"/>
  <c r="I1190" i="2"/>
  <c r="I1189" i="2"/>
  <c r="I1188" i="2"/>
  <c r="I1187" i="2"/>
  <c r="I1186" i="2"/>
  <c r="I1185" i="2"/>
  <c r="I1184" i="2"/>
  <c r="I1183" i="2"/>
  <c r="I1182" i="2"/>
  <c r="I1181" i="2"/>
  <c r="I1180" i="2"/>
  <c r="I1179" i="2"/>
  <c r="I1178" i="2"/>
  <c r="I1177" i="2"/>
  <c r="I1176" i="2"/>
  <c r="I1175" i="2"/>
  <c r="I1174" i="2"/>
  <c r="I1173" i="2"/>
  <c r="I1172" i="2"/>
  <c r="I1171" i="2"/>
  <c r="I1170" i="2"/>
  <c r="I1169" i="2"/>
  <c r="I1168" i="2"/>
  <c r="I1167" i="2"/>
  <c r="I1166" i="2"/>
  <c r="I1165" i="2"/>
  <c r="I1164" i="2"/>
  <c r="I1163" i="2"/>
  <c r="I1162" i="2"/>
  <c r="I1161" i="2"/>
  <c r="I1160" i="2"/>
  <c r="I1159" i="2"/>
  <c r="I1158" i="2"/>
  <c r="I1157" i="2"/>
  <c r="I1156" i="2"/>
  <c r="I1155" i="2"/>
  <c r="I1154" i="2"/>
  <c r="I1153" i="2"/>
  <c r="I1152" i="2"/>
  <c r="I1151" i="2"/>
  <c r="I1150" i="2"/>
  <c r="I1149" i="2"/>
  <c r="I1148" i="2"/>
  <c r="I1147" i="2"/>
  <c r="I1146" i="2"/>
  <c r="I1145" i="2"/>
  <c r="I1144" i="2"/>
  <c r="I1143" i="2"/>
  <c r="I1142" i="2"/>
  <c r="I1141" i="2"/>
  <c r="I1140" i="2"/>
  <c r="I1139" i="2"/>
  <c r="I1138" i="2"/>
  <c r="I1137" i="2"/>
  <c r="I1136" i="2"/>
  <c r="I1135" i="2"/>
  <c r="I1134" i="2"/>
  <c r="I1133" i="2"/>
  <c r="I1132" i="2"/>
  <c r="I1131" i="2"/>
  <c r="I1130" i="2"/>
  <c r="I1129" i="2"/>
  <c r="I1128" i="2"/>
  <c r="I1127" i="2"/>
  <c r="I1126" i="2"/>
  <c r="I1125" i="2"/>
  <c r="I1124" i="2"/>
  <c r="I1123" i="2"/>
  <c r="I1122" i="2"/>
  <c r="I1121" i="2"/>
  <c r="I1120" i="2"/>
  <c r="I1119" i="2"/>
  <c r="I1118" i="2"/>
  <c r="I1117" i="2"/>
  <c r="I1116" i="2"/>
  <c r="I1115" i="2"/>
  <c r="I1114" i="2"/>
  <c r="I1113" i="2"/>
  <c r="I1112" i="2"/>
  <c r="I1111" i="2"/>
  <c r="I1110" i="2"/>
  <c r="I1109" i="2"/>
  <c r="I1108" i="2"/>
  <c r="I1107" i="2"/>
  <c r="I1106" i="2"/>
  <c r="I1105" i="2"/>
  <c r="I1104" i="2"/>
  <c r="I1103" i="2"/>
  <c r="I1102" i="2"/>
  <c r="I1101" i="2"/>
  <c r="I1100" i="2"/>
  <c r="I1099" i="2"/>
  <c r="I1098" i="2"/>
  <c r="I1097" i="2"/>
  <c r="I1096" i="2"/>
  <c r="I1095" i="2"/>
  <c r="I1094" i="2"/>
  <c r="I1093" i="2"/>
  <c r="I1092" i="2"/>
  <c r="I1091" i="2"/>
  <c r="I1090" i="2"/>
  <c r="I1089" i="2"/>
  <c r="I1088" i="2"/>
  <c r="I1087" i="2"/>
  <c r="I1086" i="2"/>
  <c r="I1085" i="2"/>
  <c r="I1084" i="2"/>
  <c r="I1083" i="2"/>
  <c r="I1082" i="2"/>
  <c r="I1081" i="2"/>
  <c r="I1080" i="2"/>
  <c r="I1079" i="2"/>
  <c r="I1078" i="2"/>
  <c r="I1077" i="2"/>
  <c r="I1076" i="2"/>
  <c r="I1075" i="2"/>
  <c r="I1074" i="2"/>
  <c r="I1073" i="2"/>
  <c r="I1072" i="2"/>
  <c r="I1071" i="2"/>
  <c r="I1070" i="2"/>
  <c r="I1069" i="2"/>
  <c r="I1068" i="2"/>
  <c r="I1067" i="2"/>
  <c r="I1066" i="2"/>
  <c r="I1065" i="2"/>
  <c r="I1064" i="2"/>
  <c r="I1063" i="2"/>
  <c r="I1062" i="2"/>
  <c r="I1061" i="2"/>
  <c r="I1060" i="2"/>
  <c r="I1059" i="2"/>
  <c r="I1058" i="2"/>
  <c r="I1057" i="2"/>
  <c r="I1056" i="2"/>
  <c r="I1055" i="2"/>
  <c r="I1054" i="2"/>
  <c r="I1053" i="2"/>
  <c r="I1052" i="2"/>
  <c r="I1051" i="2"/>
  <c r="I1050" i="2"/>
  <c r="I1049" i="2"/>
  <c r="I1048" i="2"/>
  <c r="I1047" i="2"/>
  <c r="I1046" i="2"/>
  <c r="I1045" i="2"/>
  <c r="I1044" i="2"/>
  <c r="I1043" i="2"/>
  <c r="I1042" i="2"/>
  <c r="I1041" i="2"/>
  <c r="I1040" i="2"/>
  <c r="I1039" i="2"/>
  <c r="I1038" i="2"/>
  <c r="I1037" i="2"/>
  <c r="I1036" i="2"/>
  <c r="I1035" i="2"/>
  <c r="I1034" i="2"/>
  <c r="I1033" i="2"/>
  <c r="I1032" i="2"/>
  <c r="I1031" i="2"/>
  <c r="I1030" i="2"/>
  <c r="I1029" i="2"/>
  <c r="I1028" i="2"/>
  <c r="I1027" i="2"/>
  <c r="I1026" i="2"/>
  <c r="I1025" i="2"/>
  <c r="I1024" i="2"/>
  <c r="I1023" i="2"/>
  <c r="I1022" i="2"/>
  <c r="I1021" i="2"/>
  <c r="I1020" i="2"/>
  <c r="I1019" i="2"/>
  <c r="I1018" i="2"/>
  <c r="I1017" i="2"/>
  <c r="I1016" i="2"/>
  <c r="I1015" i="2"/>
  <c r="I1014" i="2"/>
  <c r="I1013" i="2"/>
  <c r="I1012" i="2"/>
  <c r="I1011" i="2"/>
  <c r="I1010" i="2"/>
  <c r="I1009" i="2"/>
  <c r="I1008" i="2"/>
  <c r="I1007" i="2"/>
  <c r="I1006" i="2"/>
  <c r="I1005" i="2"/>
  <c r="I1004" i="2"/>
  <c r="I1003" i="2"/>
  <c r="I1002" i="2"/>
  <c r="I1001" i="2"/>
  <c r="I1000" i="2"/>
  <c r="I999" i="2"/>
  <c r="I998" i="2"/>
  <c r="I997" i="2"/>
  <c r="I996" i="2"/>
  <c r="I995" i="2"/>
  <c r="I994" i="2"/>
  <c r="I993" i="2"/>
  <c r="I992" i="2"/>
  <c r="I991" i="2"/>
  <c r="I990" i="2"/>
  <c r="I989" i="2"/>
  <c r="I988" i="2"/>
  <c r="I987" i="2"/>
  <c r="I986" i="2"/>
  <c r="I985" i="2"/>
  <c r="I984" i="2"/>
  <c r="I983" i="2"/>
  <c r="I982" i="2"/>
  <c r="I981" i="2"/>
  <c r="I980" i="2"/>
  <c r="I979" i="2"/>
  <c r="I978" i="2"/>
  <c r="I977" i="2"/>
  <c r="I976" i="2"/>
  <c r="I975" i="2"/>
  <c r="I974" i="2"/>
  <c r="I973" i="2"/>
  <c r="I972" i="2"/>
  <c r="I971" i="2"/>
  <c r="I970" i="2"/>
  <c r="I969" i="2"/>
  <c r="I968" i="2"/>
  <c r="I967" i="2"/>
  <c r="I966" i="2"/>
  <c r="I965" i="2"/>
  <c r="I964" i="2"/>
  <c r="I963" i="2"/>
  <c r="I962" i="2"/>
  <c r="I961" i="2"/>
  <c r="I960" i="2"/>
  <c r="I959" i="2"/>
  <c r="I958" i="2"/>
  <c r="I957" i="2"/>
  <c r="I956" i="2"/>
  <c r="I955" i="2"/>
  <c r="I954" i="2"/>
  <c r="I953" i="2"/>
  <c r="I952" i="2"/>
  <c r="I951" i="2"/>
  <c r="I950" i="2"/>
  <c r="I949" i="2"/>
  <c r="I948" i="2"/>
  <c r="I947" i="2"/>
  <c r="I946" i="2"/>
  <c r="I945" i="2"/>
  <c r="I944" i="2"/>
  <c r="I943" i="2"/>
  <c r="I942" i="2"/>
  <c r="I941" i="2"/>
  <c r="I940" i="2"/>
  <c r="I939" i="2"/>
  <c r="I938" i="2"/>
  <c r="I937" i="2"/>
  <c r="I936" i="2"/>
  <c r="I935" i="2"/>
  <c r="I934" i="2"/>
  <c r="I933" i="2"/>
  <c r="I932" i="2"/>
  <c r="I931" i="2"/>
  <c r="I930" i="2"/>
  <c r="I929" i="2"/>
  <c r="I928" i="2"/>
  <c r="I927" i="2"/>
  <c r="I926" i="2"/>
  <c r="I925" i="2"/>
  <c r="I924" i="2"/>
  <c r="I923" i="2"/>
  <c r="I922" i="2"/>
  <c r="I921" i="2"/>
  <c r="I920" i="2"/>
  <c r="I919" i="2"/>
  <c r="I918" i="2"/>
  <c r="I917" i="2"/>
  <c r="I916" i="2"/>
  <c r="I915" i="2"/>
  <c r="I914" i="2"/>
  <c r="I913" i="2"/>
  <c r="I912" i="2"/>
  <c r="I911" i="2"/>
  <c r="I910" i="2"/>
  <c r="I909" i="2"/>
  <c r="I908" i="2"/>
  <c r="I907" i="2"/>
  <c r="I906" i="2"/>
  <c r="I905" i="2"/>
  <c r="I904" i="2"/>
  <c r="I903" i="2"/>
  <c r="I902" i="2"/>
  <c r="I901" i="2"/>
  <c r="I900" i="2"/>
  <c r="I899" i="2"/>
  <c r="I898" i="2"/>
  <c r="I897" i="2"/>
  <c r="I896" i="2"/>
  <c r="I895" i="2"/>
  <c r="I894" i="2"/>
  <c r="I893" i="2"/>
  <c r="I892" i="2"/>
  <c r="I891" i="2"/>
  <c r="I890" i="2"/>
  <c r="I889" i="2"/>
  <c r="I888" i="2"/>
  <c r="I887" i="2"/>
  <c r="I886" i="2"/>
  <c r="I885" i="2"/>
  <c r="I884" i="2"/>
  <c r="I883" i="2"/>
  <c r="I882" i="2"/>
  <c r="I881" i="2"/>
  <c r="I880" i="2"/>
  <c r="I879" i="2"/>
  <c r="I878" i="2"/>
  <c r="I877" i="2"/>
  <c r="I876" i="2"/>
  <c r="I875" i="2"/>
  <c r="I874" i="2"/>
  <c r="I873" i="2"/>
  <c r="I872" i="2"/>
  <c r="I871" i="2"/>
  <c r="I870" i="2"/>
  <c r="I869" i="2"/>
  <c r="I868" i="2"/>
  <c r="I867" i="2"/>
  <c r="I866" i="2"/>
  <c r="I865" i="2"/>
  <c r="I864" i="2"/>
  <c r="I863" i="2"/>
  <c r="I862" i="2"/>
  <c r="I861" i="2"/>
  <c r="I860" i="2"/>
  <c r="I859" i="2"/>
  <c r="I858" i="2"/>
  <c r="I857" i="2"/>
  <c r="I856" i="2"/>
  <c r="I855" i="2"/>
  <c r="I854" i="2"/>
  <c r="I853" i="2"/>
  <c r="I852" i="2"/>
  <c r="I851" i="2"/>
  <c r="I850" i="2"/>
  <c r="I849" i="2"/>
  <c r="I848" i="2"/>
  <c r="I847" i="2"/>
  <c r="I846" i="2"/>
  <c r="I845" i="2"/>
  <c r="I844" i="2"/>
  <c r="I843" i="2"/>
  <c r="I842" i="2"/>
  <c r="I841" i="2"/>
  <c r="I840" i="2"/>
  <c r="I839" i="2"/>
  <c r="I838" i="2"/>
  <c r="I837" i="2"/>
  <c r="I836" i="2"/>
  <c r="I835" i="2"/>
  <c r="I834" i="2"/>
  <c r="I833" i="2"/>
  <c r="I832" i="2"/>
  <c r="I831" i="2"/>
  <c r="I830" i="2"/>
  <c r="I829" i="2"/>
  <c r="I828" i="2"/>
  <c r="I827" i="2"/>
  <c r="I826" i="2"/>
  <c r="I825" i="2"/>
  <c r="I824" i="2"/>
  <c r="I823" i="2"/>
  <c r="I822" i="2"/>
  <c r="I821" i="2"/>
  <c r="I820" i="2"/>
  <c r="I819" i="2"/>
  <c r="I818" i="2"/>
  <c r="I817" i="2"/>
  <c r="I816" i="2"/>
  <c r="I815" i="2"/>
  <c r="I814" i="2"/>
  <c r="I813" i="2"/>
  <c r="I812" i="2"/>
  <c r="I811" i="2"/>
  <c r="I810" i="2"/>
  <c r="I809" i="2"/>
  <c r="I808" i="2"/>
  <c r="I807" i="2"/>
  <c r="I806" i="2"/>
  <c r="I805" i="2"/>
  <c r="I804" i="2"/>
  <c r="I803" i="2"/>
  <c r="I802" i="2"/>
  <c r="I801" i="2"/>
  <c r="I800" i="2"/>
  <c r="I799" i="2"/>
  <c r="I798" i="2"/>
  <c r="I797" i="2"/>
  <c r="I796" i="2"/>
  <c r="I795" i="2"/>
  <c r="I794" i="2"/>
  <c r="I793" i="2"/>
  <c r="I792" i="2"/>
  <c r="I791" i="2"/>
  <c r="I790" i="2"/>
  <c r="I789" i="2"/>
  <c r="I788" i="2"/>
  <c r="I787" i="2"/>
  <c r="I786" i="2"/>
  <c r="I785" i="2"/>
  <c r="I784" i="2"/>
  <c r="I783" i="2"/>
  <c r="I782" i="2"/>
  <c r="I781" i="2"/>
  <c r="I780" i="2"/>
  <c r="I779" i="2"/>
  <c r="I778" i="2"/>
  <c r="I777" i="2"/>
  <c r="I776" i="2"/>
  <c r="I775" i="2"/>
  <c r="I774" i="2"/>
  <c r="I773" i="2"/>
  <c r="I772" i="2"/>
  <c r="I771" i="2"/>
  <c r="I770" i="2"/>
  <c r="I769" i="2"/>
  <c r="I768" i="2"/>
  <c r="I767" i="2"/>
  <c r="I766" i="2"/>
  <c r="I765" i="2"/>
  <c r="I764" i="2"/>
  <c r="I763" i="2"/>
  <c r="I762" i="2"/>
  <c r="I761" i="2"/>
  <c r="I760" i="2"/>
  <c r="I759" i="2"/>
  <c r="I758" i="2"/>
  <c r="I757" i="2"/>
  <c r="I756" i="2"/>
  <c r="I755" i="2"/>
  <c r="I754" i="2"/>
  <c r="I753" i="2"/>
  <c r="I752" i="2"/>
  <c r="I751" i="2"/>
  <c r="I750" i="2"/>
  <c r="I749" i="2"/>
  <c r="I748" i="2"/>
  <c r="I747" i="2"/>
  <c r="I746" i="2"/>
  <c r="I745" i="2"/>
  <c r="I744" i="2"/>
  <c r="I743" i="2"/>
  <c r="I742" i="2"/>
  <c r="I741" i="2"/>
  <c r="I740" i="2"/>
  <c r="I739" i="2"/>
  <c r="I738" i="2"/>
  <c r="I737" i="2"/>
  <c r="I736" i="2"/>
  <c r="I735" i="2"/>
  <c r="I734" i="2"/>
  <c r="I733" i="2"/>
  <c r="I732" i="2"/>
  <c r="I731" i="2"/>
  <c r="I730" i="2"/>
  <c r="I729" i="2"/>
  <c r="I728" i="2"/>
  <c r="I727" i="2"/>
  <c r="I726" i="2"/>
  <c r="I725" i="2"/>
  <c r="I724" i="2"/>
  <c r="I723" i="2"/>
  <c r="I722" i="2"/>
  <c r="I721" i="2"/>
  <c r="I720" i="2"/>
  <c r="I719" i="2"/>
  <c r="I718" i="2"/>
  <c r="I717" i="2"/>
  <c r="I716" i="2"/>
  <c r="I715" i="2"/>
  <c r="I714" i="2"/>
  <c r="I713" i="2"/>
  <c r="I712" i="2"/>
  <c r="I711" i="2"/>
  <c r="I710" i="2"/>
  <c r="I709" i="2"/>
  <c r="I708" i="2"/>
  <c r="I707" i="2"/>
  <c r="I706" i="2"/>
  <c r="I705" i="2"/>
  <c r="I704" i="2"/>
  <c r="I703" i="2"/>
  <c r="I702" i="2"/>
  <c r="I701" i="2"/>
  <c r="I700" i="2"/>
  <c r="I699" i="2"/>
  <c r="I698" i="2"/>
  <c r="I697" i="2"/>
  <c r="I696" i="2"/>
  <c r="I695" i="2"/>
  <c r="I694" i="2"/>
  <c r="I693" i="2"/>
  <c r="I692" i="2"/>
  <c r="I691" i="2"/>
  <c r="I690" i="2"/>
  <c r="I689" i="2"/>
  <c r="I688" i="2"/>
  <c r="I687" i="2"/>
  <c r="I686" i="2"/>
  <c r="I685" i="2"/>
  <c r="I684" i="2"/>
  <c r="I683" i="2"/>
  <c r="I682" i="2"/>
  <c r="I681" i="2"/>
  <c r="I680" i="2"/>
  <c r="I679" i="2"/>
  <c r="I678" i="2"/>
  <c r="I677" i="2"/>
  <c r="I676" i="2"/>
  <c r="I675" i="2"/>
  <c r="I674" i="2"/>
  <c r="I673" i="2"/>
  <c r="I672" i="2"/>
  <c r="I671" i="2"/>
  <c r="I670" i="2"/>
  <c r="I669" i="2"/>
  <c r="I668" i="2"/>
  <c r="I667" i="2"/>
  <c r="I666" i="2"/>
  <c r="I665" i="2"/>
  <c r="I664" i="2"/>
  <c r="I663" i="2"/>
  <c r="I662" i="2"/>
  <c r="I661" i="2"/>
  <c r="I660" i="2"/>
  <c r="I659" i="2"/>
  <c r="I658" i="2"/>
  <c r="I657" i="2"/>
  <c r="I656" i="2"/>
  <c r="I655" i="2"/>
  <c r="I654" i="2"/>
  <c r="I653" i="2"/>
  <c r="I652" i="2"/>
  <c r="I651" i="2"/>
  <c r="I650" i="2"/>
  <c r="I649" i="2"/>
  <c r="I648" i="2"/>
  <c r="I647" i="2"/>
  <c r="I646" i="2"/>
  <c r="I645" i="2"/>
  <c r="I644" i="2"/>
  <c r="I643" i="2"/>
  <c r="I642" i="2"/>
  <c r="I641" i="2"/>
  <c r="I640" i="2"/>
  <c r="I639" i="2"/>
  <c r="I638" i="2"/>
  <c r="I637" i="2"/>
  <c r="I636" i="2"/>
  <c r="I635" i="2"/>
  <c r="I634" i="2"/>
  <c r="I633" i="2"/>
  <c r="I632" i="2"/>
  <c r="I631" i="2"/>
  <c r="I630" i="2"/>
  <c r="I629" i="2"/>
  <c r="I628" i="2"/>
  <c r="I627" i="2"/>
  <c r="I626" i="2"/>
  <c r="I625" i="2"/>
  <c r="I624" i="2"/>
  <c r="I623" i="2"/>
  <c r="I622" i="2"/>
  <c r="I621" i="2"/>
  <c r="I620" i="2"/>
  <c r="I619" i="2"/>
  <c r="I618" i="2"/>
  <c r="I617" i="2"/>
  <c r="I616" i="2"/>
  <c r="I615" i="2"/>
  <c r="I614" i="2"/>
  <c r="I613" i="2"/>
  <c r="I612" i="2"/>
  <c r="I611" i="2"/>
  <c r="I610" i="2"/>
  <c r="I609" i="2"/>
  <c r="I608" i="2"/>
  <c r="I607" i="2"/>
  <c r="I606" i="2"/>
  <c r="I605" i="2"/>
  <c r="I604" i="2"/>
  <c r="I603" i="2"/>
  <c r="I602" i="2"/>
  <c r="I601" i="2"/>
  <c r="I600" i="2"/>
  <c r="I599" i="2"/>
  <c r="I598" i="2"/>
  <c r="I597" i="2"/>
  <c r="I596" i="2"/>
  <c r="I595" i="2"/>
  <c r="I594" i="2"/>
  <c r="I593" i="2"/>
  <c r="I592" i="2"/>
  <c r="I591" i="2"/>
  <c r="I590" i="2"/>
  <c r="I589" i="2"/>
  <c r="I588" i="2"/>
  <c r="I587" i="2"/>
  <c r="I586" i="2"/>
  <c r="I585" i="2"/>
  <c r="I584" i="2"/>
  <c r="I583" i="2"/>
  <c r="I582" i="2"/>
  <c r="I581" i="2"/>
  <c r="I580" i="2"/>
  <c r="I579" i="2"/>
  <c r="I578" i="2"/>
  <c r="I577" i="2"/>
  <c r="I576" i="2"/>
  <c r="I575" i="2"/>
  <c r="I574" i="2"/>
  <c r="I573" i="2"/>
  <c r="I572" i="2"/>
  <c r="I571" i="2"/>
  <c r="I570" i="2"/>
  <c r="I569" i="2"/>
  <c r="I568" i="2"/>
  <c r="I567" i="2"/>
  <c r="I566" i="2"/>
  <c r="I565" i="2"/>
  <c r="I564" i="2"/>
  <c r="I563" i="2"/>
  <c r="I562" i="2"/>
  <c r="I561" i="2"/>
  <c r="I560" i="2"/>
  <c r="I559" i="2"/>
  <c r="I558" i="2"/>
  <c r="I557" i="2"/>
  <c r="I556" i="2"/>
  <c r="I555" i="2"/>
  <c r="I554" i="2"/>
  <c r="I553" i="2"/>
  <c r="I552" i="2"/>
  <c r="I551" i="2"/>
  <c r="I550" i="2"/>
  <c r="I549" i="2"/>
  <c r="I548" i="2"/>
  <c r="I547" i="2"/>
  <c r="I546" i="2"/>
  <c r="I545" i="2"/>
  <c r="I544" i="2"/>
  <c r="I543" i="2"/>
  <c r="I542" i="2"/>
  <c r="I541" i="2"/>
  <c r="I540" i="2"/>
  <c r="I539" i="2"/>
  <c r="I538" i="2"/>
  <c r="I537" i="2"/>
  <c r="I536" i="2"/>
  <c r="I535" i="2"/>
  <c r="I534" i="2"/>
  <c r="I533" i="2"/>
  <c r="I532" i="2"/>
  <c r="I531" i="2"/>
  <c r="I530" i="2"/>
  <c r="I529" i="2"/>
  <c r="I528" i="2"/>
  <c r="I527" i="2"/>
  <c r="I526" i="2"/>
  <c r="I525" i="2"/>
  <c r="I524" i="2"/>
  <c r="I523" i="2"/>
  <c r="I522" i="2"/>
  <c r="I521" i="2"/>
  <c r="I520" i="2"/>
  <c r="I519" i="2"/>
  <c r="I518" i="2"/>
  <c r="I517" i="2"/>
  <c r="I516" i="2"/>
  <c r="I515" i="2"/>
  <c r="I514" i="2"/>
  <c r="I513" i="2"/>
  <c r="I512" i="2"/>
  <c r="I511" i="2"/>
  <c r="I510" i="2"/>
  <c r="I509" i="2"/>
  <c r="I508" i="2"/>
  <c r="I507" i="2"/>
  <c r="I506" i="2"/>
  <c r="I505" i="2"/>
  <c r="I504" i="2"/>
  <c r="I503" i="2"/>
  <c r="I502" i="2"/>
  <c r="I501" i="2"/>
  <c r="I500" i="2"/>
  <c r="I499" i="2"/>
  <c r="I498" i="2"/>
  <c r="I497" i="2"/>
  <c r="I496" i="2"/>
  <c r="I495" i="2"/>
  <c r="I494" i="2"/>
  <c r="I493" i="2"/>
  <c r="I492" i="2"/>
  <c r="I491" i="2"/>
  <c r="I490" i="2"/>
  <c r="I489" i="2"/>
  <c r="I488" i="2"/>
  <c r="I487" i="2"/>
  <c r="I486" i="2"/>
  <c r="I485" i="2"/>
  <c r="I484" i="2"/>
  <c r="I483" i="2"/>
  <c r="I482" i="2"/>
  <c r="I481" i="2"/>
  <c r="I480" i="2"/>
  <c r="I479" i="2"/>
  <c r="I478" i="2"/>
  <c r="I477" i="2"/>
  <c r="I476" i="2"/>
  <c r="I475" i="2"/>
  <c r="I474" i="2"/>
  <c r="I473" i="2"/>
  <c r="I472" i="2"/>
  <c r="I471" i="2"/>
  <c r="I470" i="2"/>
  <c r="I469" i="2"/>
  <c r="I468" i="2"/>
  <c r="I467" i="2"/>
  <c r="I466" i="2"/>
  <c r="I465" i="2"/>
  <c r="I464" i="2"/>
  <c r="I463" i="2"/>
  <c r="I462" i="2"/>
  <c r="I461" i="2"/>
  <c r="I460" i="2"/>
  <c r="I459" i="2"/>
  <c r="I458" i="2"/>
  <c r="I457" i="2"/>
  <c r="I456" i="2"/>
  <c r="I455" i="2"/>
  <c r="I454" i="2"/>
  <c r="I453" i="2"/>
  <c r="I452" i="2"/>
  <c r="I451" i="2"/>
  <c r="I450" i="2"/>
  <c r="I449" i="2"/>
  <c r="I448" i="2"/>
  <c r="I447" i="2"/>
  <c r="I446" i="2"/>
  <c r="I445" i="2"/>
  <c r="I444" i="2"/>
  <c r="I443" i="2"/>
  <c r="I442" i="2"/>
  <c r="I441" i="2"/>
  <c r="I440" i="2"/>
  <c r="I439" i="2"/>
  <c r="I438" i="2"/>
  <c r="I437" i="2"/>
  <c r="I436" i="2"/>
  <c r="I435" i="2"/>
  <c r="I434" i="2"/>
  <c r="I433" i="2"/>
  <c r="I432" i="2"/>
  <c r="I431" i="2"/>
  <c r="I430" i="2"/>
  <c r="I429" i="2"/>
  <c r="I428" i="2"/>
  <c r="I427" i="2"/>
  <c r="I426" i="2"/>
  <c r="I425" i="2"/>
  <c r="I424" i="2"/>
  <c r="I423" i="2"/>
  <c r="I422" i="2"/>
  <c r="I421" i="2"/>
  <c r="I420" i="2"/>
  <c r="I419" i="2"/>
  <c r="I418" i="2"/>
  <c r="I417" i="2"/>
  <c r="I416" i="2"/>
  <c r="I415" i="2"/>
  <c r="I414" i="2"/>
  <c r="I413" i="2"/>
  <c r="I412" i="2"/>
  <c r="I411" i="2"/>
  <c r="I410" i="2"/>
  <c r="I409" i="2"/>
  <c r="I408" i="2"/>
  <c r="I407" i="2"/>
  <c r="I406" i="2"/>
  <c r="I405" i="2"/>
  <c r="I404" i="2"/>
  <c r="I403" i="2"/>
  <c r="I402" i="2"/>
  <c r="I401" i="2"/>
  <c r="I400" i="2"/>
  <c r="I399" i="2"/>
  <c r="I398" i="2"/>
  <c r="I397" i="2"/>
  <c r="I396" i="2"/>
  <c r="I395" i="2"/>
  <c r="I394" i="2"/>
  <c r="I393" i="2"/>
  <c r="I392" i="2"/>
  <c r="I391" i="2"/>
  <c r="I390" i="2"/>
  <c r="I389" i="2"/>
  <c r="I388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6" i="2"/>
  <c r="I365" i="2"/>
  <c r="I364" i="2"/>
  <c r="I363" i="2"/>
  <c r="I362" i="2"/>
  <c r="I361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8" i="2"/>
  <c r="I347" i="2"/>
  <c r="I346" i="2"/>
  <c r="I345" i="2"/>
  <c r="I344" i="2"/>
  <c r="I343" i="2"/>
  <c r="I342" i="2"/>
  <c r="I341" i="2"/>
  <c r="I340" i="2"/>
  <c r="I339" i="2"/>
  <c r="I338" i="2"/>
  <c r="I337" i="2"/>
  <c r="I336" i="2"/>
  <c r="I335" i="2"/>
  <c r="I334" i="2"/>
  <c r="I333" i="2"/>
  <c r="I332" i="2"/>
  <c r="I331" i="2"/>
  <c r="I330" i="2"/>
  <c r="I329" i="2"/>
  <c r="I328" i="2"/>
  <c r="I327" i="2"/>
  <c r="I326" i="2"/>
  <c r="I325" i="2"/>
  <c r="I324" i="2"/>
  <c r="I323" i="2"/>
  <c r="I322" i="2"/>
  <c r="I321" i="2"/>
  <c r="I320" i="2"/>
  <c r="I319" i="2"/>
  <c r="I318" i="2"/>
  <c r="I317" i="2"/>
  <c r="I316" i="2"/>
  <c r="I315" i="2"/>
  <c r="I314" i="2"/>
  <c r="I313" i="2"/>
  <c r="I312" i="2"/>
  <c r="I311" i="2"/>
  <c r="I310" i="2"/>
  <c r="I309" i="2"/>
  <c r="I308" i="2"/>
  <c r="I307" i="2"/>
  <c r="I306" i="2"/>
  <c r="I305" i="2"/>
  <c r="I304" i="2"/>
  <c r="I303" i="2"/>
  <c r="I302" i="2"/>
  <c r="I301" i="2"/>
  <c r="I300" i="2"/>
  <c r="I299" i="2"/>
  <c r="I298" i="2"/>
  <c r="I297" i="2"/>
  <c r="I296" i="2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H1828" i="2"/>
  <c r="H1827" i="2"/>
  <c r="H1826" i="2"/>
  <c r="H1825" i="2"/>
  <c r="H1824" i="2"/>
  <c r="H1823" i="2"/>
  <c r="H1822" i="2"/>
  <c r="H1821" i="2"/>
  <c r="H1820" i="2"/>
  <c r="H1819" i="2"/>
  <c r="H1818" i="2"/>
  <c r="H1817" i="2"/>
  <c r="H1816" i="2"/>
  <c r="H1815" i="2"/>
  <c r="H1814" i="2"/>
  <c r="H1813" i="2"/>
  <c r="H1812" i="2"/>
  <c r="H1811" i="2"/>
  <c r="H1810" i="2"/>
  <c r="H1809" i="2"/>
  <c r="H1808" i="2"/>
  <c r="H1807" i="2"/>
  <c r="H1806" i="2"/>
  <c r="H1805" i="2"/>
  <c r="H1804" i="2"/>
  <c r="H1803" i="2"/>
  <c r="H1802" i="2"/>
  <c r="H1801" i="2"/>
  <c r="H1800" i="2"/>
  <c r="H1799" i="2"/>
  <c r="H1798" i="2"/>
  <c r="H1797" i="2"/>
  <c r="H1796" i="2"/>
  <c r="H1795" i="2"/>
  <c r="H1794" i="2"/>
  <c r="H1793" i="2"/>
  <c r="H1792" i="2"/>
  <c r="H1791" i="2"/>
  <c r="H1790" i="2"/>
  <c r="H1789" i="2"/>
  <c r="H1788" i="2"/>
  <c r="H1787" i="2"/>
  <c r="H1786" i="2"/>
  <c r="H1785" i="2"/>
  <c r="H1784" i="2"/>
  <c r="H1783" i="2"/>
  <c r="H1782" i="2"/>
  <c r="H1781" i="2"/>
  <c r="H1780" i="2"/>
  <c r="H1779" i="2"/>
  <c r="H1778" i="2"/>
  <c r="H1777" i="2"/>
  <c r="H1776" i="2"/>
  <c r="H1775" i="2"/>
  <c r="H1774" i="2"/>
  <c r="H1773" i="2"/>
  <c r="H1772" i="2"/>
  <c r="H1771" i="2"/>
  <c r="H1770" i="2"/>
  <c r="H1769" i="2"/>
  <c r="H1768" i="2"/>
  <c r="H1767" i="2"/>
  <c r="H1766" i="2"/>
  <c r="H1765" i="2"/>
  <c r="H1764" i="2"/>
  <c r="H1763" i="2"/>
  <c r="H1762" i="2"/>
  <c r="H1761" i="2"/>
  <c r="H1760" i="2"/>
  <c r="H1759" i="2"/>
  <c r="H1758" i="2"/>
  <c r="H1757" i="2"/>
  <c r="H1756" i="2"/>
  <c r="H1755" i="2"/>
  <c r="H1754" i="2"/>
  <c r="H1753" i="2"/>
  <c r="H1752" i="2"/>
  <c r="H1751" i="2"/>
  <c r="H1750" i="2"/>
  <c r="H1749" i="2"/>
  <c r="H1748" i="2"/>
  <c r="H1747" i="2"/>
  <c r="H1746" i="2"/>
  <c r="H1745" i="2"/>
  <c r="H1744" i="2"/>
  <c r="H1743" i="2"/>
  <c r="H1742" i="2"/>
  <c r="H1741" i="2"/>
  <c r="H1740" i="2"/>
  <c r="H1739" i="2"/>
  <c r="H1738" i="2"/>
  <c r="H1737" i="2"/>
  <c r="H1736" i="2"/>
  <c r="H1735" i="2"/>
  <c r="H1734" i="2"/>
  <c r="H1733" i="2"/>
  <c r="H1732" i="2"/>
  <c r="H1731" i="2"/>
  <c r="H1730" i="2"/>
  <c r="H1729" i="2"/>
  <c r="H1728" i="2"/>
  <c r="H1727" i="2"/>
  <c r="H1726" i="2"/>
  <c r="H1725" i="2"/>
  <c r="H1724" i="2"/>
  <c r="H1723" i="2"/>
  <c r="H1722" i="2"/>
  <c r="H1721" i="2"/>
  <c r="H1720" i="2"/>
  <c r="H1719" i="2"/>
  <c r="H1718" i="2"/>
  <c r="H1717" i="2"/>
  <c r="H1716" i="2"/>
  <c r="H1715" i="2"/>
  <c r="H1714" i="2"/>
  <c r="H1713" i="2"/>
  <c r="H1712" i="2"/>
  <c r="H1711" i="2"/>
  <c r="H1710" i="2"/>
  <c r="H1709" i="2"/>
  <c r="H1708" i="2"/>
  <c r="H1707" i="2"/>
  <c r="H1706" i="2"/>
  <c r="H1705" i="2"/>
  <c r="H1704" i="2"/>
  <c r="H1703" i="2"/>
  <c r="H1702" i="2"/>
  <c r="H1701" i="2"/>
  <c r="H1700" i="2"/>
  <c r="H1699" i="2"/>
  <c r="H1698" i="2"/>
  <c r="H1697" i="2"/>
  <c r="H1696" i="2"/>
  <c r="H1695" i="2"/>
  <c r="H1694" i="2"/>
  <c r="H1693" i="2"/>
  <c r="H1692" i="2"/>
  <c r="H1691" i="2"/>
  <c r="H1690" i="2"/>
  <c r="H1689" i="2"/>
  <c r="H1688" i="2"/>
  <c r="H1687" i="2"/>
  <c r="H1686" i="2"/>
  <c r="H1685" i="2"/>
  <c r="H1684" i="2"/>
  <c r="H1683" i="2"/>
  <c r="H1682" i="2"/>
  <c r="H1681" i="2"/>
  <c r="H1680" i="2"/>
  <c r="H1679" i="2"/>
  <c r="H1678" i="2"/>
  <c r="H1677" i="2"/>
  <c r="H1676" i="2"/>
  <c r="H1675" i="2"/>
  <c r="H1674" i="2"/>
  <c r="H1673" i="2"/>
  <c r="H1672" i="2"/>
  <c r="H1671" i="2"/>
  <c r="H1670" i="2"/>
  <c r="H1669" i="2"/>
  <c r="H1668" i="2"/>
  <c r="H1667" i="2"/>
  <c r="H1666" i="2"/>
  <c r="H1665" i="2"/>
  <c r="H1664" i="2"/>
  <c r="H1663" i="2"/>
  <c r="H1662" i="2"/>
  <c r="H1661" i="2"/>
  <c r="H1660" i="2"/>
  <c r="H1659" i="2"/>
  <c r="H1658" i="2"/>
  <c r="H1657" i="2"/>
  <c r="H1656" i="2"/>
  <c r="H1655" i="2"/>
  <c r="H1654" i="2"/>
  <c r="H1653" i="2"/>
  <c r="H1652" i="2"/>
  <c r="H1651" i="2"/>
  <c r="H1650" i="2"/>
  <c r="H1649" i="2"/>
  <c r="H1648" i="2"/>
  <c r="H1647" i="2"/>
  <c r="H1646" i="2"/>
  <c r="H1645" i="2"/>
  <c r="H1644" i="2"/>
  <c r="H1643" i="2"/>
  <c r="H1642" i="2"/>
  <c r="H1641" i="2"/>
  <c r="H1640" i="2"/>
  <c r="H1639" i="2"/>
  <c r="H1638" i="2"/>
  <c r="H1637" i="2"/>
  <c r="H1636" i="2"/>
  <c r="H1635" i="2"/>
  <c r="H1634" i="2"/>
  <c r="H1633" i="2"/>
  <c r="H1632" i="2"/>
  <c r="H1631" i="2"/>
  <c r="H1630" i="2"/>
  <c r="H1629" i="2"/>
  <c r="H1628" i="2"/>
  <c r="H1627" i="2"/>
  <c r="H1626" i="2"/>
  <c r="H1625" i="2"/>
  <c r="H1624" i="2"/>
  <c r="H1623" i="2"/>
  <c r="H1622" i="2"/>
  <c r="H1621" i="2"/>
  <c r="H1620" i="2"/>
  <c r="H1619" i="2"/>
  <c r="H1618" i="2"/>
  <c r="H1617" i="2"/>
  <c r="H1616" i="2"/>
  <c r="H1615" i="2"/>
  <c r="H1614" i="2"/>
  <c r="H1613" i="2"/>
  <c r="H1612" i="2"/>
  <c r="H1611" i="2"/>
  <c r="H1610" i="2"/>
  <c r="H1609" i="2"/>
  <c r="H1608" i="2"/>
  <c r="H1607" i="2"/>
  <c r="H1606" i="2"/>
  <c r="H1605" i="2"/>
  <c r="H1604" i="2"/>
  <c r="H1603" i="2"/>
  <c r="H1602" i="2"/>
  <c r="H1601" i="2"/>
  <c r="H1600" i="2"/>
  <c r="H1599" i="2"/>
  <c r="H1598" i="2"/>
  <c r="H1597" i="2"/>
  <c r="H1596" i="2"/>
  <c r="H1595" i="2"/>
  <c r="H1594" i="2"/>
  <c r="H1593" i="2"/>
  <c r="H1592" i="2"/>
  <c r="H1591" i="2"/>
  <c r="H1590" i="2"/>
  <c r="H1589" i="2"/>
  <c r="H1588" i="2"/>
  <c r="H1587" i="2"/>
  <c r="H1586" i="2"/>
  <c r="H1585" i="2"/>
  <c r="H1584" i="2"/>
  <c r="H1583" i="2"/>
  <c r="H1582" i="2"/>
  <c r="H1581" i="2"/>
  <c r="H1580" i="2"/>
  <c r="H1579" i="2"/>
  <c r="H1578" i="2"/>
  <c r="H1577" i="2"/>
  <c r="H1576" i="2"/>
  <c r="H1575" i="2"/>
  <c r="H1574" i="2"/>
  <c r="H1573" i="2"/>
  <c r="H1572" i="2"/>
  <c r="H1571" i="2"/>
  <c r="H1570" i="2"/>
  <c r="H1569" i="2"/>
  <c r="H1568" i="2"/>
  <c r="H1567" i="2"/>
  <c r="H1566" i="2"/>
  <c r="H1565" i="2"/>
  <c r="H1564" i="2"/>
  <c r="H1563" i="2"/>
  <c r="H1562" i="2"/>
  <c r="H1561" i="2"/>
  <c r="H1560" i="2"/>
  <c r="H1559" i="2"/>
  <c r="H1558" i="2"/>
  <c r="H1557" i="2"/>
  <c r="H1556" i="2"/>
  <c r="H1555" i="2"/>
  <c r="H1554" i="2"/>
  <c r="H1553" i="2"/>
  <c r="H1552" i="2"/>
  <c r="H1551" i="2"/>
  <c r="H1550" i="2"/>
  <c r="H1549" i="2"/>
  <c r="H1548" i="2"/>
  <c r="H1547" i="2"/>
  <c r="H1546" i="2"/>
  <c r="H1545" i="2"/>
  <c r="H1544" i="2"/>
  <c r="H1543" i="2"/>
  <c r="H1542" i="2"/>
  <c r="H1541" i="2"/>
  <c r="H1540" i="2"/>
  <c r="H1539" i="2"/>
  <c r="H1538" i="2"/>
  <c r="H1537" i="2"/>
  <c r="H1536" i="2"/>
  <c r="H1535" i="2"/>
  <c r="H1534" i="2"/>
  <c r="H1533" i="2"/>
  <c r="H1532" i="2"/>
  <c r="H1531" i="2"/>
  <c r="H1530" i="2"/>
  <c r="H1529" i="2"/>
  <c r="H1528" i="2"/>
  <c r="H1527" i="2"/>
  <c r="H1526" i="2"/>
  <c r="H1525" i="2"/>
  <c r="H1524" i="2"/>
  <c r="H1523" i="2"/>
  <c r="H1522" i="2"/>
  <c r="H1521" i="2"/>
  <c r="H1520" i="2"/>
  <c r="H1519" i="2"/>
  <c r="H1518" i="2"/>
  <c r="H1517" i="2"/>
  <c r="H1516" i="2"/>
  <c r="H1515" i="2"/>
  <c r="H1514" i="2"/>
  <c r="H1513" i="2"/>
  <c r="H1512" i="2"/>
  <c r="H1511" i="2"/>
  <c r="H1510" i="2"/>
  <c r="H1509" i="2"/>
  <c r="H1508" i="2"/>
  <c r="H1507" i="2"/>
  <c r="H1506" i="2"/>
  <c r="H1505" i="2"/>
  <c r="H1504" i="2"/>
  <c r="H1503" i="2"/>
  <c r="H1502" i="2"/>
  <c r="H1501" i="2"/>
  <c r="H1500" i="2"/>
  <c r="H1499" i="2"/>
  <c r="H1498" i="2"/>
  <c r="H1497" i="2"/>
  <c r="H1496" i="2"/>
  <c r="H1495" i="2"/>
  <c r="H1494" i="2"/>
  <c r="H1493" i="2"/>
  <c r="H1492" i="2"/>
  <c r="H1491" i="2"/>
  <c r="H1490" i="2"/>
  <c r="H1489" i="2"/>
  <c r="H1488" i="2"/>
  <c r="H1487" i="2"/>
  <c r="H1486" i="2"/>
  <c r="H1485" i="2"/>
  <c r="H1484" i="2"/>
  <c r="H1483" i="2"/>
  <c r="H1482" i="2"/>
  <c r="H1481" i="2"/>
  <c r="H1480" i="2"/>
  <c r="H1479" i="2"/>
  <c r="H1478" i="2"/>
  <c r="H1477" i="2"/>
  <c r="H1476" i="2"/>
  <c r="H1475" i="2"/>
  <c r="H1474" i="2"/>
  <c r="H1473" i="2"/>
  <c r="H1472" i="2"/>
  <c r="H1471" i="2"/>
  <c r="H1470" i="2"/>
  <c r="H1469" i="2"/>
  <c r="H1468" i="2"/>
  <c r="H1467" i="2"/>
  <c r="H1466" i="2"/>
  <c r="H1465" i="2"/>
  <c r="H1464" i="2"/>
  <c r="H1463" i="2"/>
  <c r="H1462" i="2"/>
  <c r="H1461" i="2"/>
  <c r="H1460" i="2"/>
  <c r="H1459" i="2"/>
  <c r="H1458" i="2"/>
  <c r="H1457" i="2"/>
  <c r="H1456" i="2"/>
  <c r="H1455" i="2"/>
  <c r="H1454" i="2"/>
  <c r="H1453" i="2"/>
  <c r="H1452" i="2"/>
  <c r="H1451" i="2"/>
  <c r="H1450" i="2"/>
  <c r="H1449" i="2"/>
  <c r="H1448" i="2"/>
  <c r="H1447" i="2"/>
  <c r="H1446" i="2"/>
  <c r="H1445" i="2"/>
  <c r="H1444" i="2"/>
  <c r="H1443" i="2"/>
  <c r="H1442" i="2"/>
  <c r="H1441" i="2"/>
  <c r="H1440" i="2"/>
  <c r="H1439" i="2"/>
  <c r="H1438" i="2"/>
  <c r="H1437" i="2"/>
  <c r="H1436" i="2"/>
  <c r="H1435" i="2"/>
  <c r="H1434" i="2"/>
  <c r="H1433" i="2"/>
  <c r="H1432" i="2"/>
  <c r="H1431" i="2"/>
  <c r="H1430" i="2"/>
  <c r="H1429" i="2"/>
  <c r="H1428" i="2"/>
  <c r="H1427" i="2"/>
  <c r="H1426" i="2"/>
  <c r="H1425" i="2"/>
  <c r="H1424" i="2"/>
  <c r="H1423" i="2"/>
  <c r="H1422" i="2"/>
  <c r="H1421" i="2"/>
  <c r="H1420" i="2"/>
  <c r="H1419" i="2"/>
  <c r="H1418" i="2"/>
  <c r="H1417" i="2"/>
  <c r="H1416" i="2"/>
  <c r="H1415" i="2"/>
  <c r="H1414" i="2"/>
  <c r="H1413" i="2"/>
  <c r="H1412" i="2"/>
  <c r="H1411" i="2"/>
  <c r="H1410" i="2"/>
  <c r="H1409" i="2"/>
  <c r="H1408" i="2"/>
  <c r="H1407" i="2"/>
  <c r="H1406" i="2"/>
  <c r="H1405" i="2"/>
  <c r="H1404" i="2"/>
  <c r="H1403" i="2"/>
  <c r="H1402" i="2"/>
  <c r="H1401" i="2"/>
  <c r="H1400" i="2"/>
  <c r="H1399" i="2"/>
  <c r="H1398" i="2"/>
  <c r="H1397" i="2"/>
  <c r="H1396" i="2"/>
  <c r="H1395" i="2"/>
  <c r="H1394" i="2"/>
  <c r="H1393" i="2"/>
  <c r="H1392" i="2"/>
  <c r="H1391" i="2"/>
  <c r="H1390" i="2"/>
  <c r="H1389" i="2"/>
  <c r="H1388" i="2"/>
  <c r="H1387" i="2"/>
  <c r="H1386" i="2"/>
  <c r="H1385" i="2"/>
  <c r="H1384" i="2"/>
  <c r="H1383" i="2"/>
  <c r="H1382" i="2"/>
  <c r="H1381" i="2"/>
  <c r="H1380" i="2"/>
  <c r="H1379" i="2"/>
  <c r="H1378" i="2"/>
  <c r="H1377" i="2"/>
  <c r="H1376" i="2"/>
  <c r="H1375" i="2"/>
  <c r="H1374" i="2"/>
  <c r="H1373" i="2"/>
  <c r="H1372" i="2"/>
  <c r="H1371" i="2"/>
  <c r="H1370" i="2"/>
  <c r="H1369" i="2"/>
  <c r="H1368" i="2"/>
  <c r="H1367" i="2"/>
  <c r="H1366" i="2"/>
  <c r="H1365" i="2"/>
  <c r="H1364" i="2"/>
  <c r="H1363" i="2"/>
  <c r="H1362" i="2"/>
  <c r="H1361" i="2"/>
  <c r="H1360" i="2"/>
  <c r="H1359" i="2"/>
  <c r="H1358" i="2"/>
  <c r="H1357" i="2"/>
  <c r="H1356" i="2"/>
  <c r="H1355" i="2"/>
  <c r="H1354" i="2"/>
  <c r="H1353" i="2"/>
  <c r="H1352" i="2"/>
  <c r="H1351" i="2"/>
  <c r="H1350" i="2"/>
  <c r="H1349" i="2"/>
  <c r="H1348" i="2"/>
  <c r="H1347" i="2"/>
  <c r="H1346" i="2"/>
  <c r="H1345" i="2"/>
  <c r="H1344" i="2"/>
  <c r="H1343" i="2"/>
  <c r="H1342" i="2"/>
  <c r="H1341" i="2"/>
  <c r="H1340" i="2"/>
  <c r="H1339" i="2"/>
  <c r="H1338" i="2"/>
  <c r="H1337" i="2"/>
  <c r="H1336" i="2"/>
  <c r="H1335" i="2"/>
  <c r="H1334" i="2"/>
  <c r="H1333" i="2"/>
  <c r="H1332" i="2"/>
  <c r="H1331" i="2"/>
  <c r="H1330" i="2"/>
  <c r="H1329" i="2"/>
  <c r="H1328" i="2"/>
  <c r="H1327" i="2"/>
  <c r="H1326" i="2"/>
  <c r="H1325" i="2"/>
  <c r="H1324" i="2"/>
  <c r="H1323" i="2"/>
  <c r="H1322" i="2"/>
  <c r="H1321" i="2"/>
  <c r="H1320" i="2"/>
  <c r="H1319" i="2"/>
  <c r="H1318" i="2"/>
  <c r="H1317" i="2"/>
  <c r="H1316" i="2"/>
  <c r="H1315" i="2"/>
  <c r="H1314" i="2"/>
  <c r="H1313" i="2"/>
  <c r="H1312" i="2"/>
  <c r="H1311" i="2"/>
  <c r="H1310" i="2"/>
  <c r="H1309" i="2"/>
  <c r="H1308" i="2"/>
  <c r="H1307" i="2"/>
  <c r="H1306" i="2"/>
  <c r="H1305" i="2"/>
  <c r="H1304" i="2"/>
  <c r="H1303" i="2"/>
  <c r="H1302" i="2"/>
  <c r="H1301" i="2"/>
  <c r="H1300" i="2"/>
  <c r="H1299" i="2"/>
  <c r="H1298" i="2"/>
  <c r="H1297" i="2"/>
  <c r="H1296" i="2"/>
  <c r="H1295" i="2"/>
  <c r="H1294" i="2"/>
  <c r="H1293" i="2"/>
  <c r="H1292" i="2"/>
  <c r="H1291" i="2"/>
  <c r="H1290" i="2"/>
  <c r="H1289" i="2"/>
  <c r="H1288" i="2"/>
  <c r="H1287" i="2"/>
  <c r="H1286" i="2"/>
  <c r="H1285" i="2"/>
  <c r="H1284" i="2"/>
  <c r="H1283" i="2"/>
  <c r="H1282" i="2"/>
  <c r="H1281" i="2"/>
  <c r="H1280" i="2"/>
  <c r="H1279" i="2"/>
  <c r="H1278" i="2"/>
  <c r="H1277" i="2"/>
  <c r="H1276" i="2"/>
  <c r="H1275" i="2"/>
  <c r="H1274" i="2"/>
  <c r="H1273" i="2"/>
  <c r="H1272" i="2"/>
  <c r="H1271" i="2"/>
  <c r="H1270" i="2"/>
  <c r="H1269" i="2"/>
  <c r="H1268" i="2"/>
  <c r="H1267" i="2"/>
  <c r="H1266" i="2"/>
  <c r="H1265" i="2"/>
  <c r="H1264" i="2"/>
  <c r="H1263" i="2"/>
  <c r="H1262" i="2"/>
  <c r="H1261" i="2"/>
  <c r="H1260" i="2"/>
  <c r="H1259" i="2"/>
  <c r="H1258" i="2"/>
  <c r="H1257" i="2"/>
  <c r="H1256" i="2"/>
  <c r="H1255" i="2"/>
  <c r="H1254" i="2"/>
  <c r="H1253" i="2"/>
  <c r="H1252" i="2"/>
  <c r="H1251" i="2"/>
  <c r="H1250" i="2"/>
  <c r="H1249" i="2"/>
  <c r="H1248" i="2"/>
  <c r="H1247" i="2"/>
  <c r="H1246" i="2"/>
  <c r="H1245" i="2"/>
  <c r="H1244" i="2"/>
  <c r="H1243" i="2"/>
  <c r="H1242" i="2"/>
  <c r="H1241" i="2"/>
  <c r="H1240" i="2"/>
  <c r="H1239" i="2"/>
  <c r="H1238" i="2"/>
  <c r="H1237" i="2"/>
  <c r="H1236" i="2"/>
  <c r="H1235" i="2"/>
  <c r="H1234" i="2"/>
  <c r="H1233" i="2"/>
  <c r="H1232" i="2"/>
  <c r="H1231" i="2"/>
  <c r="H1230" i="2"/>
  <c r="H1229" i="2"/>
  <c r="H1228" i="2"/>
  <c r="H1227" i="2"/>
  <c r="H1226" i="2"/>
  <c r="H1225" i="2"/>
  <c r="H1224" i="2"/>
  <c r="H1223" i="2"/>
  <c r="H1222" i="2"/>
  <c r="H1221" i="2"/>
  <c r="H1220" i="2"/>
  <c r="H1219" i="2"/>
  <c r="H1218" i="2"/>
  <c r="H1217" i="2"/>
  <c r="H1216" i="2"/>
  <c r="H1215" i="2"/>
  <c r="H1214" i="2"/>
  <c r="H1213" i="2"/>
  <c r="H1212" i="2"/>
  <c r="H1211" i="2"/>
  <c r="H1210" i="2"/>
  <c r="H1209" i="2"/>
  <c r="H1208" i="2"/>
  <c r="H1207" i="2"/>
  <c r="H1206" i="2"/>
  <c r="H1205" i="2"/>
  <c r="H1204" i="2"/>
  <c r="H1203" i="2"/>
  <c r="H1202" i="2"/>
  <c r="H1201" i="2"/>
  <c r="H1200" i="2"/>
  <c r="H1199" i="2"/>
  <c r="H1198" i="2"/>
  <c r="H1197" i="2"/>
  <c r="H1196" i="2"/>
  <c r="H1195" i="2"/>
  <c r="H1194" i="2"/>
  <c r="H1193" i="2"/>
  <c r="H1192" i="2"/>
  <c r="H1191" i="2"/>
  <c r="H1190" i="2"/>
  <c r="H1189" i="2"/>
  <c r="H1188" i="2"/>
  <c r="H1187" i="2"/>
  <c r="H1186" i="2"/>
  <c r="H1185" i="2"/>
  <c r="H1184" i="2"/>
  <c r="H1183" i="2"/>
  <c r="H1182" i="2"/>
  <c r="H1181" i="2"/>
  <c r="H1180" i="2"/>
  <c r="H1179" i="2"/>
  <c r="H1178" i="2"/>
  <c r="H1177" i="2"/>
  <c r="H1176" i="2"/>
  <c r="H1175" i="2"/>
  <c r="H1174" i="2"/>
  <c r="H1173" i="2"/>
  <c r="H1172" i="2"/>
  <c r="H1171" i="2"/>
  <c r="H1170" i="2"/>
  <c r="H1169" i="2"/>
  <c r="H1168" i="2"/>
  <c r="H1167" i="2"/>
  <c r="H1166" i="2"/>
  <c r="H1165" i="2"/>
  <c r="H1164" i="2"/>
  <c r="H1163" i="2"/>
  <c r="H1162" i="2"/>
  <c r="H1161" i="2"/>
  <c r="H1160" i="2"/>
  <c r="H1159" i="2"/>
  <c r="H1158" i="2"/>
  <c r="H1157" i="2"/>
  <c r="H1156" i="2"/>
  <c r="H1155" i="2"/>
  <c r="H1154" i="2"/>
  <c r="H1153" i="2"/>
  <c r="H1152" i="2"/>
  <c r="H1151" i="2"/>
  <c r="H1150" i="2"/>
  <c r="H1149" i="2"/>
  <c r="H1148" i="2"/>
  <c r="H1147" i="2"/>
  <c r="H1146" i="2"/>
  <c r="H1145" i="2"/>
  <c r="H1144" i="2"/>
  <c r="H1143" i="2"/>
  <c r="H1142" i="2"/>
  <c r="H1141" i="2"/>
  <c r="H1140" i="2"/>
  <c r="H1139" i="2"/>
  <c r="H1138" i="2"/>
  <c r="H1137" i="2"/>
  <c r="H1136" i="2"/>
  <c r="H1135" i="2"/>
  <c r="H1134" i="2"/>
  <c r="H1133" i="2"/>
  <c r="H1132" i="2"/>
  <c r="H1131" i="2"/>
  <c r="H1130" i="2"/>
  <c r="H1129" i="2"/>
  <c r="H1128" i="2"/>
  <c r="H1127" i="2"/>
  <c r="H1126" i="2"/>
  <c r="H1125" i="2"/>
  <c r="H1124" i="2"/>
  <c r="H1123" i="2"/>
  <c r="H1122" i="2"/>
  <c r="H1121" i="2"/>
  <c r="H1120" i="2"/>
  <c r="H1119" i="2"/>
  <c r="H1118" i="2"/>
  <c r="H1117" i="2"/>
  <c r="H1116" i="2"/>
  <c r="H1115" i="2"/>
  <c r="H1114" i="2"/>
  <c r="H1113" i="2"/>
  <c r="H1112" i="2"/>
  <c r="H1111" i="2"/>
  <c r="H1110" i="2"/>
  <c r="H1109" i="2"/>
  <c r="H1108" i="2"/>
  <c r="H1107" i="2"/>
  <c r="H1106" i="2"/>
  <c r="H1105" i="2"/>
  <c r="H1104" i="2"/>
  <c r="H1103" i="2"/>
  <c r="H1102" i="2"/>
  <c r="H1101" i="2"/>
  <c r="H1100" i="2"/>
  <c r="H1099" i="2"/>
  <c r="H1098" i="2"/>
  <c r="H1097" i="2"/>
  <c r="H1096" i="2"/>
  <c r="H1095" i="2"/>
  <c r="H1094" i="2"/>
  <c r="H1093" i="2"/>
  <c r="H1092" i="2"/>
  <c r="H1091" i="2"/>
  <c r="H1090" i="2"/>
  <c r="H1089" i="2"/>
  <c r="H1088" i="2"/>
  <c r="H1087" i="2"/>
  <c r="H1086" i="2"/>
  <c r="H1085" i="2"/>
  <c r="H1084" i="2"/>
  <c r="H1083" i="2"/>
  <c r="H1082" i="2"/>
  <c r="H1081" i="2"/>
  <c r="H1080" i="2"/>
  <c r="H1079" i="2"/>
  <c r="H1078" i="2"/>
  <c r="H1077" i="2"/>
  <c r="H1076" i="2"/>
  <c r="H1075" i="2"/>
  <c r="H1074" i="2"/>
  <c r="H1073" i="2"/>
  <c r="H1072" i="2"/>
  <c r="H1071" i="2"/>
  <c r="H1070" i="2"/>
  <c r="H1069" i="2"/>
  <c r="H1068" i="2"/>
  <c r="H1067" i="2"/>
  <c r="H1066" i="2"/>
  <c r="H1065" i="2"/>
  <c r="H1064" i="2"/>
  <c r="H1063" i="2"/>
  <c r="H1062" i="2"/>
  <c r="H1061" i="2"/>
  <c r="H1060" i="2"/>
  <c r="H1059" i="2"/>
  <c r="H1058" i="2"/>
  <c r="H1057" i="2"/>
  <c r="H1056" i="2"/>
  <c r="H1055" i="2"/>
  <c r="H1054" i="2"/>
  <c r="H1053" i="2"/>
  <c r="H1052" i="2"/>
  <c r="H1051" i="2"/>
  <c r="H1050" i="2"/>
  <c r="H1049" i="2"/>
  <c r="H1048" i="2"/>
  <c r="H1047" i="2"/>
  <c r="H1046" i="2"/>
  <c r="H1045" i="2"/>
  <c r="H1044" i="2"/>
  <c r="H1043" i="2"/>
  <c r="H1042" i="2"/>
  <c r="H1041" i="2"/>
  <c r="H1040" i="2"/>
  <c r="H1039" i="2"/>
  <c r="H1038" i="2"/>
  <c r="H1037" i="2"/>
  <c r="H1036" i="2"/>
  <c r="H1035" i="2"/>
  <c r="H1034" i="2"/>
  <c r="H1033" i="2"/>
  <c r="H1032" i="2"/>
  <c r="H1031" i="2"/>
  <c r="H1030" i="2"/>
  <c r="H1029" i="2"/>
  <c r="H1028" i="2"/>
  <c r="H1027" i="2"/>
  <c r="H1026" i="2"/>
  <c r="H1025" i="2"/>
  <c r="H1024" i="2"/>
  <c r="H1023" i="2"/>
  <c r="H1022" i="2"/>
  <c r="H1021" i="2"/>
  <c r="H1020" i="2"/>
  <c r="H1019" i="2"/>
  <c r="H1018" i="2"/>
  <c r="H1017" i="2"/>
  <c r="H1016" i="2"/>
  <c r="H1015" i="2"/>
  <c r="H1014" i="2"/>
  <c r="H1013" i="2"/>
  <c r="H1012" i="2"/>
  <c r="H1011" i="2"/>
  <c r="H1010" i="2"/>
  <c r="H1009" i="2"/>
  <c r="H1008" i="2"/>
  <c r="H1007" i="2"/>
  <c r="H1006" i="2"/>
  <c r="H1005" i="2"/>
  <c r="H1004" i="2"/>
  <c r="H1003" i="2"/>
  <c r="H1002" i="2"/>
  <c r="H1001" i="2"/>
  <c r="H1000" i="2"/>
  <c r="H999" i="2"/>
  <c r="H998" i="2"/>
  <c r="H997" i="2"/>
  <c r="H996" i="2"/>
  <c r="H995" i="2"/>
  <c r="H994" i="2"/>
  <c r="H993" i="2"/>
  <c r="H992" i="2"/>
  <c r="H991" i="2"/>
  <c r="H990" i="2"/>
  <c r="H989" i="2"/>
  <c r="H988" i="2"/>
  <c r="H987" i="2"/>
  <c r="H986" i="2"/>
  <c r="H985" i="2"/>
  <c r="H984" i="2"/>
  <c r="H983" i="2"/>
  <c r="H982" i="2"/>
  <c r="H981" i="2"/>
  <c r="H980" i="2"/>
  <c r="H979" i="2"/>
  <c r="H978" i="2"/>
  <c r="H977" i="2"/>
  <c r="H976" i="2"/>
  <c r="H975" i="2"/>
  <c r="H974" i="2"/>
  <c r="H973" i="2"/>
  <c r="H972" i="2"/>
  <c r="H971" i="2"/>
  <c r="H970" i="2"/>
  <c r="H969" i="2"/>
  <c r="H968" i="2"/>
  <c r="H967" i="2"/>
  <c r="H966" i="2"/>
  <c r="H965" i="2"/>
  <c r="H964" i="2"/>
  <c r="H963" i="2"/>
  <c r="H962" i="2"/>
  <c r="H961" i="2"/>
  <c r="H960" i="2"/>
  <c r="H959" i="2"/>
  <c r="H958" i="2"/>
  <c r="H957" i="2"/>
  <c r="H956" i="2"/>
  <c r="H955" i="2"/>
  <c r="H954" i="2"/>
  <c r="H953" i="2"/>
  <c r="H952" i="2"/>
  <c r="H951" i="2"/>
  <c r="H950" i="2"/>
  <c r="H949" i="2"/>
  <c r="H948" i="2"/>
  <c r="H947" i="2"/>
  <c r="H946" i="2"/>
  <c r="H945" i="2"/>
  <c r="H944" i="2"/>
  <c r="H943" i="2"/>
  <c r="H942" i="2"/>
  <c r="H941" i="2"/>
  <c r="H940" i="2"/>
  <c r="H939" i="2"/>
  <c r="H938" i="2"/>
  <c r="H937" i="2"/>
  <c r="H936" i="2"/>
  <c r="H935" i="2"/>
  <c r="H934" i="2"/>
  <c r="H933" i="2"/>
  <c r="H932" i="2"/>
  <c r="H931" i="2"/>
  <c r="H930" i="2"/>
  <c r="H929" i="2"/>
  <c r="H928" i="2"/>
  <c r="H927" i="2"/>
  <c r="H926" i="2"/>
  <c r="H925" i="2"/>
  <c r="H924" i="2"/>
  <c r="H923" i="2"/>
  <c r="H922" i="2"/>
  <c r="H921" i="2"/>
  <c r="H920" i="2"/>
  <c r="H919" i="2"/>
  <c r="H918" i="2"/>
  <c r="H917" i="2"/>
  <c r="H916" i="2"/>
  <c r="H915" i="2"/>
  <c r="H914" i="2"/>
  <c r="H913" i="2"/>
  <c r="H912" i="2"/>
  <c r="H911" i="2"/>
  <c r="H910" i="2"/>
  <c r="H909" i="2"/>
  <c r="H908" i="2"/>
  <c r="H907" i="2"/>
  <c r="H906" i="2"/>
  <c r="H905" i="2"/>
  <c r="H904" i="2"/>
  <c r="H903" i="2"/>
  <c r="H902" i="2"/>
  <c r="H901" i="2"/>
  <c r="H900" i="2"/>
  <c r="H899" i="2"/>
  <c r="H898" i="2"/>
  <c r="H897" i="2"/>
  <c r="H896" i="2"/>
  <c r="H895" i="2"/>
  <c r="H894" i="2"/>
  <c r="H893" i="2"/>
  <c r="H892" i="2"/>
  <c r="H891" i="2"/>
  <c r="H890" i="2"/>
  <c r="H889" i="2"/>
  <c r="H888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700" i="2"/>
  <c r="H699" i="2"/>
  <c r="H698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6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G1828" i="2"/>
  <c r="G1827" i="2"/>
  <c r="G1826" i="2"/>
  <c r="G1825" i="2"/>
  <c r="G1824" i="2"/>
  <c r="G1823" i="2"/>
  <c r="G1822" i="2"/>
  <c r="G1821" i="2"/>
  <c r="G1820" i="2"/>
  <c r="G1819" i="2"/>
  <c r="G1818" i="2"/>
  <c r="G1817" i="2"/>
  <c r="G1816" i="2"/>
  <c r="G1815" i="2"/>
  <c r="G1814" i="2"/>
  <c r="G1813" i="2"/>
  <c r="G1812" i="2"/>
  <c r="G1811" i="2"/>
  <c r="G1810" i="2"/>
  <c r="G1809" i="2"/>
  <c r="G1808" i="2"/>
  <c r="G1807" i="2"/>
  <c r="G1806" i="2"/>
  <c r="G1805" i="2"/>
  <c r="G1804" i="2"/>
  <c r="G1803" i="2"/>
  <c r="G1802" i="2"/>
  <c r="G1801" i="2"/>
  <c r="G1800" i="2"/>
  <c r="G1799" i="2"/>
  <c r="G1798" i="2"/>
  <c r="G1797" i="2"/>
  <c r="G1796" i="2"/>
  <c r="G1795" i="2"/>
  <c r="G1794" i="2"/>
  <c r="G1793" i="2"/>
  <c r="G1792" i="2"/>
  <c r="G1791" i="2"/>
  <c r="G1790" i="2"/>
  <c r="G1789" i="2"/>
  <c r="G1788" i="2"/>
  <c r="G1787" i="2"/>
  <c r="G1786" i="2"/>
  <c r="G1785" i="2"/>
  <c r="G1784" i="2"/>
  <c r="G1783" i="2"/>
  <c r="G1782" i="2"/>
  <c r="G1781" i="2"/>
  <c r="G1780" i="2"/>
  <c r="G1779" i="2"/>
  <c r="G1778" i="2"/>
  <c r="G1777" i="2"/>
  <c r="G1776" i="2"/>
  <c r="G1775" i="2"/>
  <c r="G1774" i="2"/>
  <c r="G1773" i="2"/>
  <c r="G1772" i="2"/>
  <c r="G1771" i="2"/>
  <c r="G1770" i="2"/>
  <c r="G1769" i="2"/>
  <c r="G1768" i="2"/>
  <c r="G1767" i="2"/>
  <c r="G1766" i="2"/>
  <c r="G1765" i="2"/>
  <c r="G1764" i="2"/>
  <c r="G1763" i="2"/>
  <c r="G1762" i="2"/>
  <c r="G1761" i="2"/>
  <c r="G1760" i="2"/>
  <c r="G1759" i="2"/>
  <c r="G1758" i="2"/>
  <c r="G1757" i="2"/>
  <c r="G1756" i="2"/>
  <c r="G1755" i="2"/>
  <c r="G1754" i="2"/>
  <c r="G1753" i="2"/>
  <c r="G1752" i="2"/>
  <c r="G1751" i="2"/>
  <c r="G1750" i="2"/>
  <c r="G1749" i="2"/>
  <c r="G1748" i="2"/>
  <c r="G1747" i="2"/>
  <c r="G1746" i="2"/>
  <c r="G1745" i="2"/>
  <c r="G1744" i="2"/>
  <c r="G1743" i="2"/>
  <c r="G1742" i="2"/>
  <c r="G1741" i="2"/>
  <c r="G1740" i="2"/>
  <c r="G1739" i="2"/>
  <c r="G1738" i="2"/>
  <c r="G1737" i="2"/>
  <c r="G1736" i="2"/>
  <c r="G1735" i="2"/>
  <c r="G1734" i="2"/>
  <c r="G1733" i="2"/>
  <c r="G1732" i="2"/>
  <c r="G1731" i="2"/>
  <c r="G1730" i="2"/>
  <c r="G1729" i="2"/>
  <c r="G1728" i="2"/>
  <c r="G1727" i="2"/>
  <c r="G1726" i="2"/>
  <c r="G1725" i="2"/>
  <c r="G1724" i="2"/>
  <c r="G1723" i="2"/>
  <c r="G1722" i="2"/>
  <c r="G1721" i="2"/>
  <c r="G1720" i="2"/>
  <c r="G1719" i="2"/>
  <c r="G1718" i="2"/>
  <c r="G1717" i="2"/>
  <c r="G1716" i="2"/>
  <c r="G1715" i="2"/>
  <c r="G1714" i="2"/>
  <c r="G1713" i="2"/>
  <c r="G1712" i="2"/>
  <c r="G1711" i="2"/>
  <c r="G1710" i="2"/>
  <c r="G1709" i="2"/>
  <c r="G1708" i="2"/>
  <c r="G1707" i="2"/>
  <c r="G1706" i="2"/>
  <c r="G1705" i="2"/>
  <c r="G1704" i="2"/>
  <c r="G1703" i="2"/>
  <c r="G1702" i="2"/>
  <c r="G1701" i="2"/>
  <c r="G1700" i="2"/>
  <c r="G1699" i="2"/>
  <c r="G1698" i="2"/>
  <c r="G1697" i="2"/>
  <c r="G1696" i="2"/>
  <c r="G1695" i="2"/>
  <c r="G1694" i="2"/>
  <c r="G1693" i="2"/>
  <c r="G1692" i="2"/>
  <c r="G1691" i="2"/>
  <c r="G1690" i="2"/>
  <c r="G1689" i="2"/>
  <c r="G1688" i="2"/>
  <c r="G1687" i="2"/>
  <c r="G1686" i="2"/>
  <c r="G1685" i="2"/>
  <c r="G1684" i="2"/>
  <c r="G1683" i="2"/>
  <c r="G1682" i="2"/>
  <c r="G1681" i="2"/>
  <c r="G1680" i="2"/>
  <c r="G1679" i="2"/>
  <c r="G1678" i="2"/>
  <c r="G1677" i="2"/>
  <c r="G1676" i="2"/>
  <c r="G1675" i="2"/>
  <c r="G1674" i="2"/>
  <c r="G1673" i="2"/>
  <c r="G1672" i="2"/>
  <c r="G1671" i="2"/>
  <c r="G1670" i="2"/>
  <c r="G1669" i="2"/>
  <c r="G1668" i="2"/>
  <c r="G1667" i="2"/>
  <c r="G1666" i="2"/>
  <c r="G1665" i="2"/>
  <c r="G1664" i="2"/>
  <c r="G1663" i="2"/>
  <c r="G1662" i="2"/>
  <c r="G1661" i="2"/>
  <c r="G1660" i="2"/>
  <c r="G1659" i="2"/>
  <c r="G1658" i="2"/>
  <c r="G1657" i="2"/>
  <c r="G1656" i="2"/>
  <c r="G1655" i="2"/>
  <c r="G1654" i="2"/>
  <c r="G1653" i="2"/>
  <c r="G1652" i="2"/>
  <c r="G1651" i="2"/>
  <c r="G1650" i="2"/>
  <c r="G1649" i="2"/>
  <c r="G1648" i="2"/>
  <c r="G1647" i="2"/>
  <c r="G1646" i="2"/>
  <c r="G1645" i="2"/>
  <c r="G1644" i="2"/>
  <c r="G1643" i="2"/>
  <c r="G1642" i="2"/>
  <c r="G1641" i="2"/>
  <c r="G1640" i="2"/>
  <c r="G1639" i="2"/>
  <c r="G1638" i="2"/>
  <c r="G1637" i="2"/>
  <c r="G1636" i="2"/>
  <c r="G1635" i="2"/>
  <c r="G1634" i="2"/>
  <c r="G1633" i="2"/>
  <c r="G1632" i="2"/>
  <c r="G1631" i="2"/>
  <c r="G1630" i="2"/>
  <c r="G1629" i="2"/>
  <c r="G1628" i="2"/>
  <c r="G1627" i="2"/>
  <c r="G1626" i="2"/>
  <c r="G1625" i="2"/>
  <c r="G1624" i="2"/>
  <c r="G1623" i="2"/>
  <c r="G1622" i="2"/>
  <c r="G1621" i="2"/>
  <c r="G1620" i="2"/>
  <c r="G1619" i="2"/>
  <c r="G1618" i="2"/>
  <c r="G1617" i="2"/>
  <c r="G1616" i="2"/>
  <c r="G1615" i="2"/>
  <c r="G1614" i="2"/>
  <c r="G1613" i="2"/>
  <c r="G1612" i="2"/>
  <c r="G1611" i="2"/>
  <c r="G1610" i="2"/>
  <c r="G1609" i="2"/>
  <c r="G1608" i="2"/>
  <c r="G1607" i="2"/>
  <c r="G1606" i="2"/>
  <c r="G1605" i="2"/>
  <c r="G1604" i="2"/>
  <c r="G1603" i="2"/>
  <c r="G1602" i="2"/>
  <c r="G1601" i="2"/>
  <c r="G1600" i="2"/>
  <c r="G1599" i="2"/>
  <c r="G1598" i="2"/>
  <c r="G1597" i="2"/>
  <c r="G1596" i="2"/>
  <c r="G1595" i="2"/>
  <c r="G1594" i="2"/>
  <c r="G1593" i="2"/>
  <c r="G1592" i="2"/>
  <c r="G1591" i="2"/>
  <c r="G1590" i="2"/>
  <c r="G1589" i="2"/>
  <c r="G1588" i="2"/>
  <c r="G1587" i="2"/>
  <c r="G1586" i="2"/>
  <c r="G1585" i="2"/>
  <c r="G1584" i="2"/>
  <c r="G1583" i="2"/>
  <c r="G1582" i="2"/>
  <c r="G1581" i="2"/>
  <c r="G1580" i="2"/>
  <c r="G1579" i="2"/>
  <c r="G1578" i="2"/>
  <c r="G1577" i="2"/>
  <c r="G1576" i="2"/>
  <c r="G1575" i="2"/>
  <c r="G1574" i="2"/>
  <c r="G1573" i="2"/>
  <c r="G1572" i="2"/>
  <c r="G1571" i="2"/>
  <c r="G1570" i="2"/>
  <c r="G1569" i="2"/>
  <c r="G1568" i="2"/>
  <c r="G1567" i="2"/>
  <c r="G1566" i="2"/>
  <c r="G1565" i="2"/>
  <c r="G1564" i="2"/>
  <c r="G1563" i="2"/>
  <c r="G1562" i="2"/>
  <c r="G1561" i="2"/>
  <c r="G1560" i="2"/>
  <c r="G1559" i="2"/>
  <c r="G1558" i="2"/>
  <c r="G1557" i="2"/>
  <c r="G1556" i="2"/>
  <c r="G1555" i="2"/>
  <c r="G1554" i="2"/>
  <c r="G1553" i="2"/>
  <c r="G1552" i="2"/>
  <c r="G1551" i="2"/>
  <c r="G1550" i="2"/>
  <c r="G1549" i="2"/>
  <c r="G1548" i="2"/>
  <c r="G1547" i="2"/>
  <c r="G1546" i="2"/>
  <c r="G1545" i="2"/>
  <c r="G1544" i="2"/>
  <c r="G1543" i="2"/>
  <c r="G1542" i="2"/>
  <c r="G1541" i="2"/>
  <c r="G1540" i="2"/>
  <c r="G1539" i="2"/>
  <c r="G1538" i="2"/>
  <c r="G1537" i="2"/>
  <c r="G1536" i="2"/>
  <c r="G1535" i="2"/>
  <c r="G1534" i="2"/>
  <c r="G1533" i="2"/>
  <c r="G1532" i="2"/>
  <c r="G1531" i="2"/>
  <c r="G1530" i="2"/>
  <c r="G1529" i="2"/>
  <c r="G1528" i="2"/>
  <c r="G1527" i="2"/>
  <c r="G1526" i="2"/>
  <c r="G1525" i="2"/>
  <c r="G1524" i="2"/>
  <c r="G1523" i="2"/>
  <c r="G1522" i="2"/>
  <c r="G1521" i="2"/>
  <c r="G1520" i="2"/>
  <c r="G1519" i="2"/>
  <c r="G1518" i="2"/>
  <c r="G1517" i="2"/>
  <c r="G1516" i="2"/>
  <c r="G1515" i="2"/>
  <c r="G1514" i="2"/>
  <c r="G1513" i="2"/>
  <c r="G1512" i="2"/>
  <c r="G1511" i="2"/>
  <c r="G1510" i="2"/>
  <c r="G1509" i="2"/>
  <c r="G1508" i="2"/>
  <c r="G1507" i="2"/>
  <c r="G1506" i="2"/>
  <c r="G1505" i="2"/>
  <c r="G1504" i="2"/>
  <c r="G1503" i="2"/>
  <c r="G1502" i="2"/>
  <c r="G1501" i="2"/>
  <c r="G1500" i="2"/>
  <c r="G1499" i="2"/>
  <c r="G1498" i="2"/>
  <c r="G1497" i="2"/>
  <c r="G1496" i="2"/>
  <c r="G1495" i="2"/>
  <c r="G1494" i="2"/>
  <c r="G1493" i="2"/>
  <c r="G1492" i="2"/>
  <c r="G1491" i="2"/>
  <c r="G1490" i="2"/>
  <c r="G1489" i="2"/>
  <c r="G1488" i="2"/>
  <c r="G1487" i="2"/>
  <c r="G1486" i="2"/>
  <c r="G1485" i="2"/>
  <c r="G1484" i="2"/>
  <c r="G1483" i="2"/>
  <c r="G1482" i="2"/>
  <c r="G1481" i="2"/>
  <c r="G1480" i="2"/>
  <c r="G1479" i="2"/>
  <c r="G1478" i="2"/>
  <c r="G1477" i="2"/>
  <c r="G1476" i="2"/>
  <c r="G1475" i="2"/>
  <c r="G1474" i="2"/>
  <c r="G1473" i="2"/>
  <c r="G1472" i="2"/>
  <c r="G1471" i="2"/>
  <c r="G1470" i="2"/>
  <c r="G1469" i="2"/>
  <c r="G1468" i="2"/>
  <c r="G1467" i="2"/>
  <c r="G1466" i="2"/>
  <c r="G1465" i="2"/>
  <c r="G1464" i="2"/>
  <c r="G1463" i="2"/>
  <c r="G1462" i="2"/>
  <c r="G1461" i="2"/>
  <c r="G1460" i="2"/>
  <c r="G1459" i="2"/>
  <c r="G1458" i="2"/>
  <c r="G1457" i="2"/>
  <c r="G1456" i="2"/>
  <c r="G1455" i="2"/>
  <c r="G1454" i="2"/>
  <c r="G1453" i="2"/>
  <c r="G1452" i="2"/>
  <c r="G1451" i="2"/>
  <c r="G1450" i="2"/>
  <c r="G1449" i="2"/>
  <c r="G1448" i="2"/>
  <c r="G1447" i="2"/>
  <c r="G1446" i="2"/>
  <c r="G1445" i="2"/>
  <c r="G1444" i="2"/>
  <c r="G1443" i="2"/>
  <c r="G1442" i="2"/>
  <c r="G1441" i="2"/>
  <c r="G1440" i="2"/>
  <c r="G1439" i="2"/>
  <c r="G1438" i="2"/>
  <c r="G1437" i="2"/>
  <c r="G1436" i="2"/>
  <c r="G1435" i="2"/>
  <c r="G1434" i="2"/>
  <c r="G1433" i="2"/>
  <c r="G1432" i="2"/>
  <c r="G1431" i="2"/>
  <c r="G1430" i="2"/>
  <c r="G1429" i="2"/>
  <c r="G1428" i="2"/>
  <c r="G1427" i="2"/>
  <c r="G1426" i="2"/>
  <c r="G1425" i="2"/>
  <c r="G1424" i="2"/>
  <c r="G1423" i="2"/>
  <c r="G1422" i="2"/>
  <c r="G1421" i="2"/>
  <c r="G1420" i="2"/>
  <c r="G1419" i="2"/>
  <c r="G1418" i="2"/>
  <c r="G1417" i="2"/>
  <c r="G1416" i="2"/>
  <c r="G1415" i="2"/>
  <c r="G1414" i="2"/>
  <c r="G1413" i="2"/>
  <c r="G1412" i="2"/>
  <c r="G1411" i="2"/>
  <c r="G1410" i="2"/>
  <c r="G1409" i="2"/>
  <c r="G1408" i="2"/>
  <c r="G1407" i="2"/>
  <c r="G1406" i="2"/>
  <c r="G1405" i="2"/>
  <c r="G1404" i="2"/>
  <c r="G1403" i="2"/>
  <c r="G1402" i="2"/>
  <c r="G1401" i="2"/>
  <c r="G1400" i="2"/>
  <c r="G1399" i="2"/>
  <c r="G1398" i="2"/>
  <c r="G1397" i="2"/>
  <c r="G1396" i="2"/>
  <c r="G1395" i="2"/>
  <c r="G1394" i="2"/>
  <c r="G1393" i="2"/>
  <c r="G1392" i="2"/>
  <c r="G1391" i="2"/>
  <c r="G1390" i="2"/>
  <c r="G1389" i="2"/>
  <c r="G1388" i="2"/>
  <c r="G1387" i="2"/>
  <c r="G1386" i="2"/>
  <c r="G1385" i="2"/>
  <c r="G1384" i="2"/>
  <c r="G1383" i="2"/>
  <c r="G1382" i="2"/>
  <c r="G1381" i="2"/>
  <c r="G1380" i="2"/>
  <c r="G1379" i="2"/>
  <c r="G1378" i="2"/>
  <c r="G1377" i="2"/>
  <c r="G1376" i="2"/>
  <c r="G1375" i="2"/>
  <c r="G1374" i="2"/>
  <c r="G1373" i="2"/>
  <c r="G1372" i="2"/>
  <c r="G1371" i="2"/>
  <c r="G1370" i="2"/>
  <c r="G1369" i="2"/>
  <c r="G1368" i="2"/>
  <c r="G1367" i="2"/>
  <c r="G1366" i="2"/>
  <c r="G1365" i="2"/>
  <c r="G1364" i="2"/>
  <c r="G1363" i="2"/>
  <c r="G1362" i="2"/>
  <c r="G1361" i="2"/>
  <c r="G1360" i="2"/>
  <c r="G1359" i="2"/>
  <c r="G1358" i="2"/>
  <c r="G1357" i="2"/>
  <c r="G1356" i="2"/>
  <c r="G1355" i="2"/>
  <c r="G1354" i="2"/>
  <c r="G1353" i="2"/>
  <c r="G1352" i="2"/>
  <c r="G1351" i="2"/>
  <c r="G1350" i="2"/>
  <c r="G1349" i="2"/>
  <c r="G1348" i="2"/>
  <c r="G1347" i="2"/>
  <c r="G1346" i="2"/>
  <c r="G1345" i="2"/>
  <c r="G1344" i="2"/>
  <c r="G1343" i="2"/>
  <c r="G1342" i="2"/>
  <c r="G1341" i="2"/>
  <c r="G1340" i="2"/>
  <c r="G1339" i="2"/>
  <c r="G1338" i="2"/>
  <c r="G1337" i="2"/>
  <c r="G1336" i="2"/>
  <c r="G1335" i="2"/>
  <c r="G1334" i="2"/>
  <c r="G1333" i="2"/>
  <c r="G1332" i="2"/>
  <c r="G1331" i="2"/>
  <c r="G1330" i="2"/>
  <c r="G1329" i="2"/>
  <c r="G1328" i="2"/>
  <c r="G1327" i="2"/>
  <c r="G1326" i="2"/>
  <c r="G1325" i="2"/>
  <c r="G1324" i="2"/>
  <c r="G1323" i="2"/>
  <c r="G1322" i="2"/>
  <c r="G1321" i="2"/>
  <c r="G1320" i="2"/>
  <c r="G1319" i="2"/>
  <c r="G1318" i="2"/>
  <c r="G1317" i="2"/>
  <c r="G1316" i="2"/>
  <c r="G1315" i="2"/>
  <c r="G1314" i="2"/>
  <c r="G1313" i="2"/>
  <c r="G1312" i="2"/>
  <c r="G1311" i="2"/>
  <c r="G1310" i="2"/>
  <c r="G1309" i="2"/>
  <c r="G1308" i="2"/>
  <c r="G1307" i="2"/>
  <c r="G1306" i="2"/>
  <c r="G1305" i="2"/>
  <c r="G1304" i="2"/>
  <c r="G1303" i="2"/>
  <c r="G1302" i="2"/>
  <c r="G1301" i="2"/>
  <c r="G1300" i="2"/>
  <c r="G1299" i="2"/>
  <c r="G1298" i="2"/>
  <c r="G1297" i="2"/>
  <c r="G1296" i="2"/>
  <c r="G1295" i="2"/>
  <c r="G1294" i="2"/>
  <c r="G1293" i="2"/>
  <c r="G1292" i="2"/>
  <c r="G1291" i="2"/>
  <c r="G1290" i="2"/>
  <c r="G1289" i="2"/>
  <c r="G1288" i="2"/>
  <c r="G1287" i="2"/>
  <c r="G1286" i="2"/>
  <c r="G1285" i="2"/>
  <c r="G1284" i="2"/>
  <c r="G1283" i="2"/>
  <c r="G1282" i="2"/>
  <c r="G1281" i="2"/>
  <c r="G1280" i="2"/>
  <c r="G1279" i="2"/>
  <c r="G1278" i="2"/>
  <c r="G1277" i="2"/>
  <c r="G1276" i="2"/>
  <c r="G1275" i="2"/>
  <c r="G1274" i="2"/>
  <c r="G1273" i="2"/>
  <c r="G1272" i="2"/>
  <c r="G1271" i="2"/>
  <c r="G1270" i="2"/>
  <c r="G1269" i="2"/>
  <c r="G1268" i="2"/>
  <c r="G1267" i="2"/>
  <c r="G1266" i="2"/>
  <c r="G1265" i="2"/>
  <c r="G1264" i="2"/>
  <c r="G1263" i="2"/>
  <c r="G1262" i="2"/>
  <c r="G1261" i="2"/>
  <c r="G1260" i="2"/>
  <c r="G1259" i="2"/>
  <c r="G1258" i="2"/>
  <c r="G1257" i="2"/>
  <c r="G1256" i="2"/>
  <c r="G1255" i="2"/>
  <c r="G1254" i="2"/>
  <c r="G1253" i="2"/>
  <c r="G1252" i="2"/>
  <c r="G1251" i="2"/>
  <c r="G1250" i="2"/>
  <c r="G1249" i="2"/>
  <c r="G1248" i="2"/>
  <c r="G1247" i="2"/>
  <c r="G1246" i="2"/>
  <c r="G1245" i="2"/>
  <c r="G1244" i="2"/>
  <c r="G1243" i="2"/>
  <c r="G1242" i="2"/>
  <c r="G1241" i="2"/>
  <c r="G1240" i="2"/>
  <c r="G1239" i="2"/>
  <c r="G1238" i="2"/>
  <c r="G1237" i="2"/>
  <c r="G1236" i="2"/>
  <c r="G1235" i="2"/>
  <c r="G1234" i="2"/>
  <c r="G1233" i="2"/>
  <c r="G1232" i="2"/>
  <c r="G1231" i="2"/>
  <c r="G1230" i="2"/>
  <c r="G1229" i="2"/>
  <c r="G1228" i="2"/>
  <c r="G1227" i="2"/>
  <c r="G1226" i="2"/>
  <c r="G1225" i="2"/>
  <c r="G1224" i="2"/>
  <c r="G1223" i="2"/>
  <c r="G1222" i="2"/>
  <c r="G1221" i="2"/>
  <c r="G1220" i="2"/>
  <c r="G1219" i="2"/>
  <c r="G1218" i="2"/>
  <c r="G1217" i="2"/>
  <c r="G1216" i="2"/>
  <c r="G1215" i="2"/>
  <c r="G1214" i="2"/>
  <c r="G1213" i="2"/>
  <c r="G1212" i="2"/>
  <c r="G1211" i="2"/>
  <c r="G1210" i="2"/>
  <c r="G1209" i="2"/>
  <c r="G1208" i="2"/>
  <c r="G1207" i="2"/>
  <c r="G1206" i="2"/>
  <c r="G1205" i="2"/>
  <c r="G1204" i="2"/>
  <c r="G1203" i="2"/>
  <c r="G1202" i="2"/>
  <c r="G1201" i="2"/>
  <c r="G1200" i="2"/>
  <c r="G1199" i="2"/>
  <c r="G1198" i="2"/>
  <c r="G1197" i="2"/>
  <c r="G1196" i="2"/>
  <c r="G1195" i="2"/>
  <c r="G1194" i="2"/>
  <c r="G1193" i="2"/>
  <c r="G1192" i="2"/>
  <c r="G1191" i="2"/>
  <c r="G1190" i="2"/>
  <c r="G1189" i="2"/>
  <c r="G1188" i="2"/>
  <c r="G1187" i="2"/>
  <c r="G1186" i="2"/>
  <c r="G1185" i="2"/>
  <c r="G1184" i="2"/>
  <c r="G1183" i="2"/>
  <c r="G1182" i="2"/>
  <c r="G1181" i="2"/>
  <c r="G1180" i="2"/>
  <c r="G1179" i="2"/>
  <c r="G1178" i="2"/>
  <c r="G1177" i="2"/>
  <c r="G1176" i="2"/>
  <c r="G1175" i="2"/>
  <c r="G1174" i="2"/>
  <c r="G1173" i="2"/>
  <c r="G1172" i="2"/>
  <c r="G1171" i="2"/>
  <c r="G1170" i="2"/>
  <c r="G1169" i="2"/>
  <c r="G1168" i="2"/>
  <c r="G1167" i="2"/>
  <c r="G1166" i="2"/>
  <c r="G1165" i="2"/>
  <c r="G1164" i="2"/>
  <c r="G1163" i="2"/>
  <c r="G1162" i="2"/>
  <c r="G1161" i="2"/>
  <c r="G1160" i="2"/>
  <c r="G1159" i="2"/>
  <c r="G1158" i="2"/>
  <c r="G1157" i="2"/>
  <c r="G1156" i="2"/>
  <c r="G1155" i="2"/>
  <c r="G1154" i="2"/>
  <c r="G1153" i="2"/>
  <c r="G1152" i="2"/>
  <c r="G1151" i="2"/>
  <c r="G1150" i="2"/>
  <c r="G1149" i="2"/>
  <c r="G1148" i="2"/>
  <c r="G1147" i="2"/>
  <c r="G1146" i="2"/>
  <c r="G1145" i="2"/>
  <c r="G1144" i="2"/>
  <c r="G1143" i="2"/>
  <c r="G1142" i="2"/>
  <c r="G1141" i="2"/>
  <c r="G1140" i="2"/>
  <c r="G1139" i="2"/>
  <c r="G1138" i="2"/>
  <c r="G1137" i="2"/>
  <c r="G1136" i="2"/>
  <c r="G1135" i="2"/>
  <c r="G1134" i="2"/>
  <c r="G1133" i="2"/>
  <c r="G1132" i="2"/>
  <c r="G1131" i="2"/>
  <c r="G1130" i="2"/>
  <c r="G1129" i="2"/>
  <c r="G1128" i="2"/>
  <c r="G1127" i="2"/>
  <c r="G1126" i="2"/>
  <c r="G1125" i="2"/>
  <c r="G1124" i="2"/>
  <c r="G1123" i="2"/>
  <c r="G1122" i="2"/>
  <c r="G1121" i="2"/>
  <c r="G1120" i="2"/>
  <c r="G1119" i="2"/>
  <c r="G1118" i="2"/>
  <c r="G1117" i="2"/>
  <c r="G1116" i="2"/>
  <c r="G1115" i="2"/>
  <c r="G1114" i="2"/>
  <c r="G1113" i="2"/>
  <c r="G1112" i="2"/>
  <c r="G1111" i="2"/>
  <c r="G1110" i="2"/>
  <c r="G1109" i="2"/>
  <c r="G1108" i="2"/>
  <c r="G1107" i="2"/>
  <c r="G1106" i="2"/>
  <c r="G1105" i="2"/>
  <c r="G1104" i="2"/>
  <c r="G1103" i="2"/>
  <c r="G1102" i="2"/>
  <c r="G1101" i="2"/>
  <c r="G1100" i="2"/>
  <c r="G1099" i="2"/>
  <c r="G1098" i="2"/>
  <c r="G1097" i="2"/>
  <c r="G1096" i="2"/>
  <c r="G1095" i="2"/>
  <c r="G1094" i="2"/>
  <c r="G1093" i="2"/>
  <c r="G1092" i="2"/>
  <c r="G1091" i="2"/>
  <c r="G1090" i="2"/>
  <c r="G1089" i="2"/>
  <c r="G1088" i="2"/>
  <c r="G1087" i="2"/>
  <c r="G1086" i="2"/>
  <c r="G1085" i="2"/>
  <c r="G1084" i="2"/>
  <c r="G1083" i="2"/>
  <c r="G1082" i="2"/>
  <c r="G1081" i="2"/>
  <c r="G1080" i="2"/>
  <c r="G1079" i="2"/>
  <c r="G1078" i="2"/>
  <c r="G1077" i="2"/>
  <c r="G1076" i="2"/>
  <c r="G1075" i="2"/>
  <c r="G1074" i="2"/>
  <c r="G1073" i="2"/>
  <c r="G1072" i="2"/>
  <c r="G1071" i="2"/>
  <c r="G1070" i="2"/>
  <c r="G1069" i="2"/>
  <c r="G1068" i="2"/>
  <c r="G1067" i="2"/>
  <c r="G1066" i="2"/>
  <c r="G1065" i="2"/>
  <c r="G1064" i="2"/>
  <c r="G1063" i="2"/>
  <c r="G1062" i="2"/>
  <c r="G1061" i="2"/>
  <c r="G1060" i="2"/>
  <c r="G1059" i="2"/>
  <c r="G1058" i="2"/>
  <c r="G1057" i="2"/>
  <c r="G1056" i="2"/>
  <c r="G1055" i="2"/>
  <c r="G1054" i="2"/>
  <c r="G1053" i="2"/>
  <c r="G1052" i="2"/>
  <c r="G1051" i="2"/>
  <c r="G1050" i="2"/>
  <c r="G1049" i="2"/>
  <c r="G1048" i="2"/>
  <c r="G1047" i="2"/>
  <c r="G1046" i="2"/>
  <c r="G1045" i="2"/>
  <c r="G1044" i="2"/>
  <c r="G1043" i="2"/>
  <c r="G1042" i="2"/>
  <c r="G1041" i="2"/>
  <c r="G1040" i="2"/>
  <c r="G1039" i="2"/>
  <c r="G1038" i="2"/>
  <c r="G1037" i="2"/>
  <c r="G1036" i="2"/>
  <c r="G1035" i="2"/>
  <c r="G1034" i="2"/>
  <c r="G1033" i="2"/>
  <c r="G1032" i="2"/>
  <c r="G1031" i="2"/>
  <c r="G1030" i="2"/>
  <c r="G1029" i="2"/>
  <c r="G1028" i="2"/>
  <c r="G1027" i="2"/>
  <c r="G1026" i="2"/>
  <c r="G1025" i="2"/>
  <c r="G1024" i="2"/>
  <c r="G1023" i="2"/>
  <c r="G1022" i="2"/>
  <c r="G1021" i="2"/>
  <c r="G1020" i="2"/>
  <c r="G1019" i="2"/>
  <c r="G1018" i="2"/>
  <c r="G1017" i="2"/>
  <c r="G1016" i="2"/>
  <c r="G1015" i="2"/>
  <c r="G1014" i="2"/>
  <c r="G1013" i="2"/>
  <c r="G1012" i="2"/>
  <c r="G1011" i="2"/>
  <c r="G1010" i="2"/>
  <c r="G1009" i="2"/>
  <c r="G1008" i="2"/>
  <c r="G1007" i="2"/>
  <c r="G1006" i="2"/>
  <c r="G1005" i="2"/>
  <c r="G1004" i="2"/>
  <c r="G1003" i="2"/>
  <c r="G1002" i="2"/>
  <c r="G1001" i="2"/>
  <c r="G1000" i="2"/>
  <c r="G999" i="2"/>
  <c r="G998" i="2"/>
  <c r="G997" i="2"/>
  <c r="G996" i="2"/>
  <c r="G995" i="2"/>
  <c r="G994" i="2"/>
  <c r="G993" i="2"/>
  <c r="G992" i="2"/>
  <c r="G991" i="2"/>
  <c r="G990" i="2"/>
  <c r="G989" i="2"/>
  <c r="G988" i="2"/>
  <c r="G987" i="2"/>
  <c r="G986" i="2"/>
  <c r="G985" i="2"/>
  <c r="G984" i="2"/>
  <c r="G983" i="2"/>
  <c r="G982" i="2"/>
  <c r="G981" i="2"/>
  <c r="G980" i="2"/>
  <c r="G979" i="2"/>
  <c r="G978" i="2"/>
  <c r="G977" i="2"/>
  <c r="G976" i="2"/>
  <c r="G975" i="2"/>
  <c r="G974" i="2"/>
  <c r="G973" i="2"/>
  <c r="G972" i="2"/>
  <c r="G971" i="2"/>
  <c r="G970" i="2"/>
  <c r="G969" i="2"/>
  <c r="G968" i="2"/>
  <c r="G967" i="2"/>
  <c r="G966" i="2"/>
  <c r="G965" i="2"/>
  <c r="G964" i="2"/>
  <c r="G963" i="2"/>
  <c r="G962" i="2"/>
  <c r="G961" i="2"/>
  <c r="G960" i="2"/>
  <c r="G959" i="2"/>
  <c r="G958" i="2"/>
  <c r="G957" i="2"/>
  <c r="G956" i="2"/>
  <c r="G955" i="2"/>
  <c r="G954" i="2"/>
  <c r="G953" i="2"/>
  <c r="G952" i="2"/>
  <c r="G951" i="2"/>
  <c r="G950" i="2"/>
  <c r="G949" i="2"/>
  <c r="G948" i="2"/>
  <c r="G947" i="2"/>
  <c r="G946" i="2"/>
  <c r="G945" i="2"/>
  <c r="G944" i="2"/>
  <c r="G943" i="2"/>
  <c r="G942" i="2"/>
  <c r="G941" i="2"/>
  <c r="G940" i="2"/>
  <c r="G939" i="2"/>
  <c r="G938" i="2"/>
  <c r="G937" i="2"/>
  <c r="G936" i="2"/>
  <c r="G935" i="2"/>
  <c r="G934" i="2"/>
  <c r="G933" i="2"/>
  <c r="G932" i="2"/>
  <c r="G931" i="2"/>
  <c r="G930" i="2"/>
  <c r="G929" i="2"/>
  <c r="G928" i="2"/>
  <c r="G927" i="2"/>
  <c r="G926" i="2"/>
  <c r="G925" i="2"/>
  <c r="G924" i="2"/>
  <c r="G923" i="2"/>
  <c r="G922" i="2"/>
  <c r="G921" i="2"/>
  <c r="G920" i="2"/>
  <c r="G919" i="2"/>
  <c r="G918" i="2"/>
  <c r="G917" i="2"/>
  <c r="G916" i="2"/>
  <c r="G915" i="2"/>
  <c r="G914" i="2"/>
  <c r="G913" i="2"/>
  <c r="G912" i="2"/>
  <c r="G911" i="2"/>
  <c r="G910" i="2"/>
  <c r="G909" i="2"/>
  <c r="G908" i="2"/>
  <c r="G907" i="2"/>
  <c r="G906" i="2"/>
  <c r="G905" i="2"/>
  <c r="G904" i="2"/>
  <c r="G903" i="2"/>
  <c r="G902" i="2"/>
  <c r="G901" i="2"/>
  <c r="G900" i="2"/>
  <c r="G899" i="2"/>
  <c r="G898" i="2"/>
  <c r="G897" i="2"/>
  <c r="G896" i="2"/>
  <c r="G895" i="2"/>
  <c r="G894" i="2"/>
  <c r="G893" i="2"/>
  <c r="G892" i="2"/>
  <c r="G891" i="2"/>
  <c r="G890" i="2"/>
  <c r="G889" i="2"/>
  <c r="G888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G807" i="2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G717" i="2"/>
  <c r="G716" i="2"/>
  <c r="G715" i="2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700" i="2"/>
  <c r="G699" i="2"/>
  <c r="G698" i="2"/>
  <c r="G697" i="2"/>
  <c r="G696" i="2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F1828" i="2"/>
  <c r="F1827" i="2"/>
  <c r="F1826" i="2"/>
  <c r="F1825" i="2"/>
  <c r="F1824" i="2"/>
  <c r="F1823" i="2"/>
  <c r="F1822" i="2"/>
  <c r="F1821" i="2"/>
  <c r="F1820" i="2"/>
  <c r="F1819" i="2"/>
  <c r="F1818" i="2"/>
  <c r="F1817" i="2"/>
  <c r="F1816" i="2"/>
  <c r="F1815" i="2"/>
  <c r="F1814" i="2"/>
  <c r="F1813" i="2"/>
  <c r="F1812" i="2"/>
  <c r="F1811" i="2"/>
  <c r="F1810" i="2"/>
  <c r="F1809" i="2"/>
  <c r="F1808" i="2"/>
  <c r="F1807" i="2"/>
  <c r="F1806" i="2"/>
  <c r="F1805" i="2"/>
  <c r="F1804" i="2"/>
  <c r="F1803" i="2"/>
  <c r="F1802" i="2"/>
  <c r="F1801" i="2"/>
  <c r="F1800" i="2"/>
  <c r="F1799" i="2"/>
  <c r="F1798" i="2"/>
  <c r="F1797" i="2"/>
  <c r="F1796" i="2"/>
  <c r="F1795" i="2"/>
  <c r="F1794" i="2"/>
  <c r="F1793" i="2"/>
  <c r="F1792" i="2"/>
  <c r="F1791" i="2"/>
  <c r="F1790" i="2"/>
  <c r="F1789" i="2"/>
  <c r="F1788" i="2"/>
  <c r="F1787" i="2"/>
  <c r="F1786" i="2"/>
  <c r="F1785" i="2"/>
  <c r="F1784" i="2"/>
  <c r="F1783" i="2"/>
  <c r="F1782" i="2"/>
  <c r="F1781" i="2"/>
  <c r="F1780" i="2"/>
  <c r="F1779" i="2"/>
  <c r="F1778" i="2"/>
  <c r="F1777" i="2"/>
  <c r="F1776" i="2"/>
  <c r="F1775" i="2"/>
  <c r="F1774" i="2"/>
  <c r="F1773" i="2"/>
  <c r="F1772" i="2"/>
  <c r="F1771" i="2"/>
  <c r="F1770" i="2"/>
  <c r="F1769" i="2"/>
  <c r="F1768" i="2"/>
  <c r="F1767" i="2"/>
  <c r="F1766" i="2"/>
  <c r="F1765" i="2"/>
  <c r="F1764" i="2"/>
  <c r="F1763" i="2"/>
  <c r="F1762" i="2"/>
  <c r="F1761" i="2"/>
  <c r="F1760" i="2"/>
  <c r="F1759" i="2"/>
  <c r="F1758" i="2"/>
  <c r="F1757" i="2"/>
  <c r="F1756" i="2"/>
  <c r="F1755" i="2"/>
  <c r="F1754" i="2"/>
  <c r="F1753" i="2"/>
  <c r="F1752" i="2"/>
  <c r="F1751" i="2"/>
  <c r="F1750" i="2"/>
  <c r="F1749" i="2"/>
  <c r="F1748" i="2"/>
  <c r="F1747" i="2"/>
  <c r="F1746" i="2"/>
  <c r="F1745" i="2"/>
  <c r="F1744" i="2"/>
  <c r="F1743" i="2"/>
  <c r="F1742" i="2"/>
  <c r="F1741" i="2"/>
  <c r="F1740" i="2"/>
  <c r="F1739" i="2"/>
  <c r="F1738" i="2"/>
  <c r="F1737" i="2"/>
  <c r="F1736" i="2"/>
  <c r="F1735" i="2"/>
  <c r="F1734" i="2"/>
  <c r="F1733" i="2"/>
  <c r="F1732" i="2"/>
  <c r="F1731" i="2"/>
  <c r="F1730" i="2"/>
  <c r="F1729" i="2"/>
  <c r="F1728" i="2"/>
  <c r="F1727" i="2"/>
  <c r="F1726" i="2"/>
  <c r="F1725" i="2"/>
  <c r="F1724" i="2"/>
  <c r="F1723" i="2"/>
  <c r="F1722" i="2"/>
  <c r="F1721" i="2"/>
  <c r="F1720" i="2"/>
  <c r="F1719" i="2"/>
  <c r="F1718" i="2"/>
  <c r="F1717" i="2"/>
  <c r="F1716" i="2"/>
  <c r="F1715" i="2"/>
  <c r="F1714" i="2"/>
  <c r="F1713" i="2"/>
  <c r="F1712" i="2"/>
  <c r="F1711" i="2"/>
  <c r="F1710" i="2"/>
  <c r="F1709" i="2"/>
  <c r="F1708" i="2"/>
  <c r="F1707" i="2"/>
  <c r="F1706" i="2"/>
  <c r="F1705" i="2"/>
  <c r="F1704" i="2"/>
  <c r="F1703" i="2"/>
  <c r="F1702" i="2"/>
  <c r="F1701" i="2"/>
  <c r="F1700" i="2"/>
  <c r="F1699" i="2"/>
  <c r="F1698" i="2"/>
  <c r="F1697" i="2"/>
  <c r="F1696" i="2"/>
  <c r="F1695" i="2"/>
  <c r="F1694" i="2"/>
  <c r="F1693" i="2"/>
  <c r="F1692" i="2"/>
  <c r="F1691" i="2"/>
  <c r="F1690" i="2"/>
  <c r="F1689" i="2"/>
  <c r="F1688" i="2"/>
  <c r="F1687" i="2"/>
  <c r="F1686" i="2"/>
  <c r="F1685" i="2"/>
  <c r="F1684" i="2"/>
  <c r="F1683" i="2"/>
  <c r="F1682" i="2"/>
  <c r="F1681" i="2"/>
  <c r="F1680" i="2"/>
  <c r="F1679" i="2"/>
  <c r="F1678" i="2"/>
  <c r="F1677" i="2"/>
  <c r="F1676" i="2"/>
  <c r="F1675" i="2"/>
  <c r="F1674" i="2"/>
  <c r="F1673" i="2"/>
  <c r="F1672" i="2"/>
  <c r="F1671" i="2"/>
  <c r="F1670" i="2"/>
  <c r="F1669" i="2"/>
  <c r="F1668" i="2"/>
  <c r="F1667" i="2"/>
  <c r="F1666" i="2"/>
  <c r="F1665" i="2"/>
  <c r="F1664" i="2"/>
  <c r="F1663" i="2"/>
  <c r="F1662" i="2"/>
  <c r="F1661" i="2"/>
  <c r="F1660" i="2"/>
  <c r="F1659" i="2"/>
  <c r="F1658" i="2"/>
  <c r="F1657" i="2"/>
  <c r="F1656" i="2"/>
  <c r="F1655" i="2"/>
  <c r="F1654" i="2"/>
  <c r="F1653" i="2"/>
  <c r="F1652" i="2"/>
  <c r="F1651" i="2"/>
  <c r="F1650" i="2"/>
  <c r="F1649" i="2"/>
  <c r="F1648" i="2"/>
  <c r="F1647" i="2"/>
  <c r="F1646" i="2"/>
  <c r="F1645" i="2"/>
  <c r="F1644" i="2"/>
  <c r="F1643" i="2"/>
  <c r="F1642" i="2"/>
  <c r="F1641" i="2"/>
  <c r="F1640" i="2"/>
  <c r="F1639" i="2"/>
  <c r="F1638" i="2"/>
  <c r="F1637" i="2"/>
  <c r="F1636" i="2"/>
  <c r="F1635" i="2"/>
  <c r="F1634" i="2"/>
  <c r="F1633" i="2"/>
  <c r="F1632" i="2"/>
  <c r="F1631" i="2"/>
  <c r="F1630" i="2"/>
  <c r="F1629" i="2"/>
  <c r="F1628" i="2"/>
  <c r="F1627" i="2"/>
  <c r="F1626" i="2"/>
  <c r="F1625" i="2"/>
  <c r="F1624" i="2"/>
  <c r="F1623" i="2"/>
  <c r="F1622" i="2"/>
  <c r="F1621" i="2"/>
  <c r="F1620" i="2"/>
  <c r="F1619" i="2"/>
  <c r="F1618" i="2"/>
  <c r="F1617" i="2"/>
  <c r="F1616" i="2"/>
  <c r="F1615" i="2"/>
  <c r="F1614" i="2"/>
  <c r="F1613" i="2"/>
  <c r="F1612" i="2"/>
  <c r="F1611" i="2"/>
  <c r="F1610" i="2"/>
  <c r="F1609" i="2"/>
  <c r="F1608" i="2"/>
  <c r="F1607" i="2"/>
  <c r="F1606" i="2"/>
  <c r="F1605" i="2"/>
  <c r="F1604" i="2"/>
  <c r="F1603" i="2"/>
  <c r="F1602" i="2"/>
  <c r="F1601" i="2"/>
  <c r="F1600" i="2"/>
  <c r="F1599" i="2"/>
  <c r="F1598" i="2"/>
  <c r="F1597" i="2"/>
  <c r="F1596" i="2"/>
  <c r="F1595" i="2"/>
  <c r="F1594" i="2"/>
  <c r="F1593" i="2"/>
  <c r="F1592" i="2"/>
  <c r="F1591" i="2"/>
  <c r="F1590" i="2"/>
  <c r="F1589" i="2"/>
  <c r="F1588" i="2"/>
  <c r="F1587" i="2"/>
  <c r="F1586" i="2"/>
  <c r="F1585" i="2"/>
  <c r="F1584" i="2"/>
  <c r="F1583" i="2"/>
  <c r="F1582" i="2"/>
  <c r="F1581" i="2"/>
  <c r="F1580" i="2"/>
  <c r="F1579" i="2"/>
  <c r="F1578" i="2"/>
  <c r="F1577" i="2"/>
  <c r="F1576" i="2"/>
  <c r="F1575" i="2"/>
  <c r="F1574" i="2"/>
  <c r="F1573" i="2"/>
  <c r="F1572" i="2"/>
  <c r="F1571" i="2"/>
  <c r="F1570" i="2"/>
  <c r="F1569" i="2"/>
  <c r="F1568" i="2"/>
  <c r="F1567" i="2"/>
  <c r="F1566" i="2"/>
  <c r="F1565" i="2"/>
  <c r="F1564" i="2"/>
  <c r="F1563" i="2"/>
  <c r="F1562" i="2"/>
  <c r="F1561" i="2"/>
  <c r="F1560" i="2"/>
  <c r="F1559" i="2"/>
  <c r="F1558" i="2"/>
  <c r="F1557" i="2"/>
  <c r="F1556" i="2"/>
  <c r="F1555" i="2"/>
  <c r="F1554" i="2"/>
  <c r="F1553" i="2"/>
  <c r="F1552" i="2"/>
  <c r="F1551" i="2"/>
  <c r="F1550" i="2"/>
  <c r="F1549" i="2"/>
  <c r="F1548" i="2"/>
  <c r="F1547" i="2"/>
  <c r="F1546" i="2"/>
  <c r="F1545" i="2"/>
  <c r="F1544" i="2"/>
  <c r="F1543" i="2"/>
  <c r="F1542" i="2"/>
  <c r="F1541" i="2"/>
  <c r="F1540" i="2"/>
  <c r="F1539" i="2"/>
  <c r="F1538" i="2"/>
  <c r="F1537" i="2"/>
  <c r="F1536" i="2"/>
  <c r="F1535" i="2"/>
  <c r="F1534" i="2"/>
  <c r="F1533" i="2"/>
  <c r="F1532" i="2"/>
  <c r="F1531" i="2"/>
  <c r="F1530" i="2"/>
  <c r="F1529" i="2"/>
  <c r="F1528" i="2"/>
  <c r="F1527" i="2"/>
  <c r="F1526" i="2"/>
  <c r="F1525" i="2"/>
  <c r="F1524" i="2"/>
  <c r="F1523" i="2"/>
  <c r="F1522" i="2"/>
  <c r="F1521" i="2"/>
  <c r="F1520" i="2"/>
  <c r="F1519" i="2"/>
  <c r="F1518" i="2"/>
  <c r="F1517" i="2"/>
  <c r="F1516" i="2"/>
  <c r="F1515" i="2"/>
  <c r="F1514" i="2"/>
  <c r="F1513" i="2"/>
  <c r="F1512" i="2"/>
  <c r="F1511" i="2"/>
  <c r="F1510" i="2"/>
  <c r="F1509" i="2"/>
  <c r="F1508" i="2"/>
  <c r="F1507" i="2"/>
  <c r="F1506" i="2"/>
  <c r="F1505" i="2"/>
  <c r="F1504" i="2"/>
  <c r="F1503" i="2"/>
  <c r="F1502" i="2"/>
  <c r="F1501" i="2"/>
  <c r="F1500" i="2"/>
  <c r="F1499" i="2"/>
  <c r="F1498" i="2"/>
  <c r="F1497" i="2"/>
  <c r="F1496" i="2"/>
  <c r="F1495" i="2"/>
  <c r="F1494" i="2"/>
  <c r="F1493" i="2"/>
  <c r="F1492" i="2"/>
  <c r="F1491" i="2"/>
  <c r="F1490" i="2"/>
  <c r="F1489" i="2"/>
  <c r="F1488" i="2"/>
  <c r="F1487" i="2"/>
  <c r="F1486" i="2"/>
  <c r="F1485" i="2"/>
  <c r="F1484" i="2"/>
  <c r="F1483" i="2"/>
  <c r="F1482" i="2"/>
  <c r="F1481" i="2"/>
  <c r="F1480" i="2"/>
  <c r="F1479" i="2"/>
  <c r="F1478" i="2"/>
  <c r="F1477" i="2"/>
  <c r="F1476" i="2"/>
  <c r="F1475" i="2"/>
  <c r="F1474" i="2"/>
  <c r="F1473" i="2"/>
  <c r="F1472" i="2"/>
  <c r="F1471" i="2"/>
  <c r="F1470" i="2"/>
  <c r="F1469" i="2"/>
  <c r="F1468" i="2"/>
  <c r="F1467" i="2"/>
  <c r="F1466" i="2"/>
  <c r="F1465" i="2"/>
  <c r="F1464" i="2"/>
  <c r="F1463" i="2"/>
  <c r="F1462" i="2"/>
  <c r="F1461" i="2"/>
  <c r="F1460" i="2"/>
  <c r="F1459" i="2"/>
  <c r="F1458" i="2"/>
  <c r="F1457" i="2"/>
  <c r="F1456" i="2"/>
  <c r="F1455" i="2"/>
  <c r="F1454" i="2"/>
  <c r="F1453" i="2"/>
  <c r="F1452" i="2"/>
  <c r="F1451" i="2"/>
  <c r="F1450" i="2"/>
  <c r="F1449" i="2"/>
  <c r="F1448" i="2"/>
  <c r="F1447" i="2"/>
  <c r="F1446" i="2"/>
  <c r="F1445" i="2"/>
  <c r="F1444" i="2"/>
  <c r="F1443" i="2"/>
  <c r="F1442" i="2"/>
  <c r="F1441" i="2"/>
  <c r="F1440" i="2"/>
  <c r="F1439" i="2"/>
  <c r="F1438" i="2"/>
  <c r="F1437" i="2"/>
  <c r="F1436" i="2"/>
  <c r="F1435" i="2"/>
  <c r="F1434" i="2"/>
  <c r="F1433" i="2"/>
  <c r="F1432" i="2"/>
  <c r="F1431" i="2"/>
  <c r="F1430" i="2"/>
  <c r="F1429" i="2"/>
  <c r="F1428" i="2"/>
  <c r="F1427" i="2"/>
  <c r="F1426" i="2"/>
  <c r="F1425" i="2"/>
  <c r="F1424" i="2"/>
  <c r="F1423" i="2"/>
  <c r="F1422" i="2"/>
  <c r="F1421" i="2"/>
  <c r="F1420" i="2"/>
  <c r="F1419" i="2"/>
  <c r="F1418" i="2"/>
  <c r="F1417" i="2"/>
  <c r="F1416" i="2"/>
  <c r="F1415" i="2"/>
  <c r="F1414" i="2"/>
  <c r="F1413" i="2"/>
  <c r="F1412" i="2"/>
  <c r="F1411" i="2"/>
  <c r="F1410" i="2"/>
  <c r="F1409" i="2"/>
  <c r="F1408" i="2"/>
  <c r="F1407" i="2"/>
  <c r="F1406" i="2"/>
  <c r="F1405" i="2"/>
  <c r="F1404" i="2"/>
  <c r="F1403" i="2"/>
  <c r="F1402" i="2"/>
  <c r="F1401" i="2"/>
  <c r="F1400" i="2"/>
  <c r="F1399" i="2"/>
  <c r="F1398" i="2"/>
  <c r="F1397" i="2"/>
  <c r="F1396" i="2"/>
  <c r="F1395" i="2"/>
  <c r="F1394" i="2"/>
  <c r="F1393" i="2"/>
  <c r="F1392" i="2"/>
  <c r="F1391" i="2"/>
  <c r="F1390" i="2"/>
  <c r="F1389" i="2"/>
  <c r="F1388" i="2"/>
  <c r="F1387" i="2"/>
  <c r="F1386" i="2"/>
  <c r="F1385" i="2"/>
  <c r="F1384" i="2"/>
  <c r="F1383" i="2"/>
  <c r="F1382" i="2"/>
  <c r="F1381" i="2"/>
  <c r="F1380" i="2"/>
  <c r="F1379" i="2"/>
  <c r="F1378" i="2"/>
  <c r="F1377" i="2"/>
  <c r="F1376" i="2"/>
  <c r="F1375" i="2"/>
  <c r="F1374" i="2"/>
  <c r="F1373" i="2"/>
  <c r="F1372" i="2"/>
  <c r="F1371" i="2"/>
  <c r="F1370" i="2"/>
  <c r="F1369" i="2"/>
  <c r="F1368" i="2"/>
  <c r="F1367" i="2"/>
  <c r="F1366" i="2"/>
  <c r="F1365" i="2"/>
  <c r="F1364" i="2"/>
  <c r="F1363" i="2"/>
  <c r="F1362" i="2"/>
  <c r="F1361" i="2"/>
  <c r="F1360" i="2"/>
  <c r="F1359" i="2"/>
  <c r="F1358" i="2"/>
  <c r="F1357" i="2"/>
  <c r="F1356" i="2"/>
  <c r="F1355" i="2"/>
  <c r="F1354" i="2"/>
  <c r="F1353" i="2"/>
  <c r="F1352" i="2"/>
  <c r="F1351" i="2"/>
  <c r="F1350" i="2"/>
  <c r="F1349" i="2"/>
  <c r="F1348" i="2"/>
  <c r="F1347" i="2"/>
  <c r="F1346" i="2"/>
  <c r="F1345" i="2"/>
  <c r="F1344" i="2"/>
  <c r="F1343" i="2"/>
  <c r="F1342" i="2"/>
  <c r="F1341" i="2"/>
  <c r="F1340" i="2"/>
  <c r="F1339" i="2"/>
  <c r="F1338" i="2"/>
  <c r="F1337" i="2"/>
  <c r="F1336" i="2"/>
  <c r="F1335" i="2"/>
  <c r="F1334" i="2"/>
  <c r="F1333" i="2"/>
  <c r="F1332" i="2"/>
  <c r="F1331" i="2"/>
  <c r="F1330" i="2"/>
  <c r="F1329" i="2"/>
  <c r="F1328" i="2"/>
  <c r="F1327" i="2"/>
  <c r="F1326" i="2"/>
  <c r="F1325" i="2"/>
  <c r="F1324" i="2"/>
  <c r="F1323" i="2"/>
  <c r="F1322" i="2"/>
  <c r="F1321" i="2"/>
  <c r="F1320" i="2"/>
  <c r="F1319" i="2"/>
  <c r="F1318" i="2"/>
  <c r="F1317" i="2"/>
  <c r="F1316" i="2"/>
  <c r="F1315" i="2"/>
  <c r="F1314" i="2"/>
  <c r="F1313" i="2"/>
  <c r="F1312" i="2"/>
  <c r="F1311" i="2"/>
  <c r="F1310" i="2"/>
  <c r="F1309" i="2"/>
  <c r="F1308" i="2"/>
  <c r="F1307" i="2"/>
  <c r="F1306" i="2"/>
  <c r="F1305" i="2"/>
  <c r="F1304" i="2"/>
  <c r="F1303" i="2"/>
  <c r="F1302" i="2"/>
  <c r="F1301" i="2"/>
  <c r="F1300" i="2"/>
  <c r="F1299" i="2"/>
  <c r="F1298" i="2"/>
  <c r="F1297" i="2"/>
  <c r="F1296" i="2"/>
  <c r="F1295" i="2"/>
  <c r="F1294" i="2"/>
  <c r="F1293" i="2"/>
  <c r="F1292" i="2"/>
  <c r="F1291" i="2"/>
  <c r="F1290" i="2"/>
  <c r="F1289" i="2"/>
  <c r="F1288" i="2"/>
  <c r="F1287" i="2"/>
  <c r="F1286" i="2"/>
  <c r="F1285" i="2"/>
  <c r="F1284" i="2"/>
  <c r="F1283" i="2"/>
  <c r="F1282" i="2"/>
  <c r="F1281" i="2"/>
  <c r="F1280" i="2"/>
  <c r="F1279" i="2"/>
  <c r="F1278" i="2"/>
  <c r="F1277" i="2"/>
  <c r="F1276" i="2"/>
  <c r="F1275" i="2"/>
  <c r="F1274" i="2"/>
  <c r="F1273" i="2"/>
  <c r="F1272" i="2"/>
  <c r="F1271" i="2"/>
  <c r="F1270" i="2"/>
  <c r="F1269" i="2"/>
  <c r="F1268" i="2"/>
  <c r="F1267" i="2"/>
  <c r="F1266" i="2"/>
  <c r="F1265" i="2"/>
  <c r="F1264" i="2"/>
  <c r="F1263" i="2"/>
  <c r="F1262" i="2"/>
  <c r="F1261" i="2"/>
  <c r="F1260" i="2"/>
  <c r="F1259" i="2"/>
  <c r="F1258" i="2"/>
  <c r="F1257" i="2"/>
  <c r="F1256" i="2"/>
  <c r="F1255" i="2"/>
  <c r="F1254" i="2"/>
  <c r="F1253" i="2"/>
  <c r="F1252" i="2"/>
  <c r="F1251" i="2"/>
  <c r="F1250" i="2"/>
  <c r="F1249" i="2"/>
  <c r="F1248" i="2"/>
  <c r="F1247" i="2"/>
  <c r="F1246" i="2"/>
  <c r="F1245" i="2"/>
  <c r="F1244" i="2"/>
  <c r="F1243" i="2"/>
  <c r="F1242" i="2"/>
  <c r="F1241" i="2"/>
  <c r="F1240" i="2"/>
  <c r="F1239" i="2"/>
  <c r="F1238" i="2"/>
  <c r="F1237" i="2"/>
  <c r="F1236" i="2"/>
  <c r="F1235" i="2"/>
  <c r="F1234" i="2"/>
  <c r="F1233" i="2"/>
  <c r="F1232" i="2"/>
  <c r="F1231" i="2"/>
  <c r="F1230" i="2"/>
  <c r="F1229" i="2"/>
  <c r="F1228" i="2"/>
  <c r="F1227" i="2"/>
  <c r="F1226" i="2"/>
  <c r="F1225" i="2"/>
  <c r="F1224" i="2"/>
  <c r="F1223" i="2"/>
  <c r="F1222" i="2"/>
  <c r="F1221" i="2"/>
  <c r="F1220" i="2"/>
  <c r="F1219" i="2"/>
  <c r="F1218" i="2"/>
  <c r="F1217" i="2"/>
  <c r="F1216" i="2"/>
  <c r="F1215" i="2"/>
  <c r="F1214" i="2"/>
  <c r="F1213" i="2"/>
  <c r="F1212" i="2"/>
  <c r="F1211" i="2"/>
  <c r="F1210" i="2"/>
  <c r="F1209" i="2"/>
  <c r="F1208" i="2"/>
  <c r="F1207" i="2"/>
  <c r="F1206" i="2"/>
  <c r="F1205" i="2"/>
  <c r="F1204" i="2"/>
  <c r="F1203" i="2"/>
  <c r="F1202" i="2"/>
  <c r="F1201" i="2"/>
  <c r="F1200" i="2"/>
  <c r="F1199" i="2"/>
  <c r="F1198" i="2"/>
  <c r="F1197" i="2"/>
  <c r="F1196" i="2"/>
  <c r="F1195" i="2"/>
  <c r="F1194" i="2"/>
  <c r="F1193" i="2"/>
  <c r="F1192" i="2"/>
  <c r="F1191" i="2"/>
  <c r="F1190" i="2"/>
  <c r="F1189" i="2"/>
  <c r="F1188" i="2"/>
  <c r="F1187" i="2"/>
  <c r="F1186" i="2"/>
  <c r="F1185" i="2"/>
  <c r="F1184" i="2"/>
  <c r="F1183" i="2"/>
  <c r="F1182" i="2"/>
  <c r="F1181" i="2"/>
  <c r="F1180" i="2"/>
  <c r="F1179" i="2"/>
  <c r="F1178" i="2"/>
  <c r="F1177" i="2"/>
  <c r="F1176" i="2"/>
  <c r="F1175" i="2"/>
  <c r="F1174" i="2"/>
  <c r="F1173" i="2"/>
  <c r="F1172" i="2"/>
  <c r="F1171" i="2"/>
  <c r="F1170" i="2"/>
  <c r="F1169" i="2"/>
  <c r="F1168" i="2"/>
  <c r="F1167" i="2"/>
  <c r="F1166" i="2"/>
  <c r="F1165" i="2"/>
  <c r="F1164" i="2"/>
  <c r="F1163" i="2"/>
  <c r="F1162" i="2"/>
  <c r="F1161" i="2"/>
  <c r="F1160" i="2"/>
  <c r="F1159" i="2"/>
  <c r="F1158" i="2"/>
  <c r="F1157" i="2"/>
  <c r="F1156" i="2"/>
  <c r="F1155" i="2"/>
  <c r="F1154" i="2"/>
  <c r="F1153" i="2"/>
  <c r="F1152" i="2"/>
  <c r="F1151" i="2"/>
  <c r="F1150" i="2"/>
  <c r="F1149" i="2"/>
  <c r="F1148" i="2"/>
  <c r="F1147" i="2"/>
  <c r="F1146" i="2"/>
  <c r="F1145" i="2"/>
  <c r="F1144" i="2"/>
  <c r="F1143" i="2"/>
  <c r="F1142" i="2"/>
  <c r="F1141" i="2"/>
  <c r="F1140" i="2"/>
  <c r="F1139" i="2"/>
  <c r="F1138" i="2"/>
  <c r="F1137" i="2"/>
  <c r="F1136" i="2"/>
  <c r="F1135" i="2"/>
  <c r="F1134" i="2"/>
  <c r="F1133" i="2"/>
  <c r="F1132" i="2"/>
  <c r="F1131" i="2"/>
  <c r="F1130" i="2"/>
  <c r="F1129" i="2"/>
  <c r="F1128" i="2"/>
  <c r="F1127" i="2"/>
  <c r="F1126" i="2"/>
  <c r="F1125" i="2"/>
  <c r="F1124" i="2"/>
  <c r="F1123" i="2"/>
  <c r="F1122" i="2"/>
  <c r="F1121" i="2"/>
  <c r="F1120" i="2"/>
  <c r="F1119" i="2"/>
  <c r="F1118" i="2"/>
  <c r="F1117" i="2"/>
  <c r="F1116" i="2"/>
  <c r="F1115" i="2"/>
  <c r="F1114" i="2"/>
  <c r="F1113" i="2"/>
  <c r="F1112" i="2"/>
  <c r="F1111" i="2"/>
  <c r="F1110" i="2"/>
  <c r="F1109" i="2"/>
  <c r="F1108" i="2"/>
  <c r="F1107" i="2"/>
  <c r="F1106" i="2"/>
  <c r="F1105" i="2"/>
  <c r="F1104" i="2"/>
  <c r="F1103" i="2"/>
  <c r="F1102" i="2"/>
  <c r="F1101" i="2"/>
  <c r="F1100" i="2"/>
  <c r="F1099" i="2"/>
  <c r="F1098" i="2"/>
  <c r="F1097" i="2"/>
  <c r="F1096" i="2"/>
  <c r="F1095" i="2"/>
  <c r="F1094" i="2"/>
  <c r="F1093" i="2"/>
  <c r="F1092" i="2"/>
  <c r="F1091" i="2"/>
  <c r="F1090" i="2"/>
  <c r="F1089" i="2"/>
  <c r="F1088" i="2"/>
  <c r="F1087" i="2"/>
  <c r="F1086" i="2"/>
  <c r="F1085" i="2"/>
  <c r="F1084" i="2"/>
  <c r="F1083" i="2"/>
  <c r="F1082" i="2"/>
  <c r="F1081" i="2"/>
  <c r="F1080" i="2"/>
  <c r="F1079" i="2"/>
  <c r="F1078" i="2"/>
  <c r="F1077" i="2"/>
  <c r="F1076" i="2"/>
  <c r="F1075" i="2"/>
  <c r="F1074" i="2"/>
  <c r="F1073" i="2"/>
  <c r="F1072" i="2"/>
  <c r="F1071" i="2"/>
  <c r="F1070" i="2"/>
  <c r="F1069" i="2"/>
  <c r="F1068" i="2"/>
  <c r="F1067" i="2"/>
  <c r="F1066" i="2"/>
  <c r="F1065" i="2"/>
  <c r="F1064" i="2"/>
  <c r="F1063" i="2"/>
  <c r="F1062" i="2"/>
  <c r="F1061" i="2"/>
  <c r="F1060" i="2"/>
  <c r="F1059" i="2"/>
  <c r="F1058" i="2"/>
  <c r="F1057" i="2"/>
  <c r="F1056" i="2"/>
  <c r="F1055" i="2"/>
  <c r="F1054" i="2"/>
  <c r="F1053" i="2"/>
  <c r="F1052" i="2"/>
  <c r="F1051" i="2"/>
  <c r="F1050" i="2"/>
  <c r="F1049" i="2"/>
  <c r="F1048" i="2"/>
  <c r="F1047" i="2"/>
  <c r="F1046" i="2"/>
  <c r="F1045" i="2"/>
  <c r="F1044" i="2"/>
  <c r="F1043" i="2"/>
  <c r="F1042" i="2"/>
  <c r="F1041" i="2"/>
  <c r="F1040" i="2"/>
  <c r="F1039" i="2"/>
  <c r="F1038" i="2"/>
  <c r="F1037" i="2"/>
  <c r="F1036" i="2"/>
  <c r="F1035" i="2"/>
  <c r="F1034" i="2"/>
  <c r="F1033" i="2"/>
  <c r="F1032" i="2"/>
  <c r="F1031" i="2"/>
  <c r="F1030" i="2"/>
  <c r="F1029" i="2"/>
  <c r="F1028" i="2"/>
  <c r="F1027" i="2"/>
  <c r="F1026" i="2"/>
  <c r="F1025" i="2"/>
  <c r="F1024" i="2"/>
  <c r="F1023" i="2"/>
  <c r="F1022" i="2"/>
  <c r="F1021" i="2"/>
  <c r="F1020" i="2"/>
  <c r="F1019" i="2"/>
  <c r="F1018" i="2"/>
  <c r="F1017" i="2"/>
  <c r="F1016" i="2"/>
  <c r="F1015" i="2"/>
  <c r="F1014" i="2"/>
  <c r="F1013" i="2"/>
  <c r="F1012" i="2"/>
  <c r="F1011" i="2"/>
  <c r="F1010" i="2"/>
  <c r="F1009" i="2"/>
  <c r="F1008" i="2"/>
  <c r="F1007" i="2"/>
  <c r="F1006" i="2"/>
  <c r="F1005" i="2"/>
  <c r="F1004" i="2"/>
  <c r="F1003" i="2"/>
  <c r="F1002" i="2"/>
  <c r="F1001" i="2"/>
  <c r="F1000" i="2"/>
  <c r="F999" i="2"/>
  <c r="F998" i="2"/>
  <c r="F997" i="2"/>
  <c r="F996" i="2"/>
  <c r="F995" i="2"/>
  <c r="F994" i="2"/>
  <c r="F993" i="2"/>
  <c r="F992" i="2"/>
  <c r="F991" i="2"/>
  <c r="F990" i="2"/>
  <c r="F989" i="2"/>
  <c r="F988" i="2"/>
  <c r="F987" i="2"/>
  <c r="F986" i="2"/>
  <c r="F985" i="2"/>
  <c r="F984" i="2"/>
  <c r="F983" i="2"/>
  <c r="F982" i="2"/>
  <c r="F981" i="2"/>
  <c r="F980" i="2"/>
  <c r="F979" i="2"/>
  <c r="F978" i="2"/>
  <c r="F977" i="2"/>
  <c r="F976" i="2"/>
  <c r="F975" i="2"/>
  <c r="F974" i="2"/>
  <c r="F973" i="2"/>
  <c r="F972" i="2"/>
  <c r="F971" i="2"/>
  <c r="F970" i="2"/>
  <c r="F969" i="2"/>
  <c r="F968" i="2"/>
  <c r="F967" i="2"/>
  <c r="F966" i="2"/>
  <c r="F965" i="2"/>
  <c r="F964" i="2"/>
  <c r="F963" i="2"/>
  <c r="F962" i="2"/>
  <c r="F961" i="2"/>
  <c r="F960" i="2"/>
  <c r="F959" i="2"/>
  <c r="F958" i="2"/>
  <c r="F957" i="2"/>
  <c r="F956" i="2"/>
  <c r="F955" i="2"/>
  <c r="F954" i="2"/>
  <c r="F953" i="2"/>
  <c r="F952" i="2"/>
  <c r="F951" i="2"/>
  <c r="F950" i="2"/>
  <c r="F949" i="2"/>
  <c r="F948" i="2"/>
  <c r="F947" i="2"/>
  <c r="F946" i="2"/>
  <c r="F945" i="2"/>
  <c r="F944" i="2"/>
  <c r="F943" i="2"/>
  <c r="F942" i="2"/>
  <c r="F941" i="2"/>
  <c r="F940" i="2"/>
  <c r="F939" i="2"/>
  <c r="F938" i="2"/>
  <c r="F937" i="2"/>
  <c r="F936" i="2"/>
  <c r="F935" i="2"/>
  <c r="F934" i="2"/>
  <c r="F933" i="2"/>
  <c r="F932" i="2"/>
  <c r="F931" i="2"/>
  <c r="F930" i="2"/>
  <c r="F929" i="2"/>
  <c r="F928" i="2"/>
  <c r="F927" i="2"/>
  <c r="F926" i="2"/>
  <c r="F925" i="2"/>
  <c r="F924" i="2"/>
  <c r="F923" i="2"/>
  <c r="F922" i="2"/>
  <c r="F921" i="2"/>
  <c r="F920" i="2"/>
  <c r="F919" i="2"/>
  <c r="F918" i="2"/>
  <c r="F917" i="2"/>
  <c r="F916" i="2"/>
  <c r="F915" i="2"/>
  <c r="F914" i="2"/>
  <c r="F913" i="2"/>
  <c r="F912" i="2"/>
  <c r="F911" i="2"/>
  <c r="F910" i="2"/>
  <c r="F909" i="2"/>
  <c r="F908" i="2"/>
  <c r="F907" i="2"/>
  <c r="F906" i="2"/>
  <c r="F905" i="2"/>
  <c r="F904" i="2"/>
  <c r="F903" i="2"/>
  <c r="F902" i="2"/>
  <c r="F901" i="2"/>
  <c r="F900" i="2"/>
  <c r="F899" i="2"/>
  <c r="F898" i="2"/>
  <c r="F897" i="2"/>
  <c r="F896" i="2"/>
  <c r="F895" i="2"/>
  <c r="F894" i="2"/>
  <c r="F893" i="2"/>
  <c r="F892" i="2"/>
  <c r="F891" i="2"/>
  <c r="F890" i="2"/>
  <c r="F889" i="2"/>
  <c r="F888" i="2"/>
  <c r="F887" i="2"/>
  <c r="F886" i="2"/>
  <c r="F885" i="2"/>
  <c r="F884" i="2"/>
  <c r="F883" i="2"/>
  <c r="F882" i="2"/>
  <c r="F881" i="2"/>
  <c r="F880" i="2"/>
  <c r="F879" i="2"/>
  <c r="F878" i="2"/>
  <c r="F877" i="2"/>
  <c r="F876" i="2"/>
  <c r="F875" i="2"/>
  <c r="F874" i="2"/>
  <c r="F873" i="2"/>
  <c r="F872" i="2"/>
  <c r="F871" i="2"/>
  <c r="F870" i="2"/>
  <c r="F869" i="2"/>
  <c r="F868" i="2"/>
  <c r="F867" i="2"/>
  <c r="F866" i="2"/>
  <c r="F865" i="2"/>
  <c r="F864" i="2"/>
  <c r="F863" i="2"/>
  <c r="F862" i="2"/>
  <c r="F861" i="2"/>
  <c r="F860" i="2"/>
  <c r="F859" i="2"/>
  <c r="F858" i="2"/>
  <c r="F857" i="2"/>
  <c r="F856" i="2"/>
  <c r="F855" i="2"/>
  <c r="F854" i="2"/>
  <c r="F853" i="2"/>
  <c r="F852" i="2"/>
  <c r="F851" i="2"/>
  <c r="F850" i="2"/>
  <c r="F849" i="2"/>
  <c r="F848" i="2"/>
  <c r="F847" i="2"/>
  <c r="F846" i="2"/>
  <c r="F845" i="2"/>
  <c r="F844" i="2"/>
  <c r="F843" i="2"/>
  <c r="F842" i="2"/>
  <c r="F841" i="2"/>
  <c r="F840" i="2"/>
  <c r="F839" i="2"/>
  <c r="F838" i="2"/>
  <c r="F837" i="2"/>
  <c r="F836" i="2"/>
  <c r="F835" i="2"/>
  <c r="F834" i="2"/>
  <c r="F833" i="2"/>
  <c r="F832" i="2"/>
  <c r="F831" i="2"/>
  <c r="F830" i="2"/>
  <c r="F829" i="2"/>
  <c r="F828" i="2"/>
  <c r="F827" i="2"/>
  <c r="F826" i="2"/>
  <c r="F825" i="2"/>
  <c r="F824" i="2"/>
  <c r="F823" i="2"/>
  <c r="F822" i="2"/>
  <c r="F821" i="2"/>
  <c r="F820" i="2"/>
  <c r="F819" i="2"/>
  <c r="F818" i="2"/>
  <c r="F817" i="2"/>
  <c r="F816" i="2"/>
  <c r="F815" i="2"/>
  <c r="F814" i="2"/>
  <c r="F813" i="2"/>
  <c r="F812" i="2"/>
  <c r="F811" i="2"/>
  <c r="F810" i="2"/>
  <c r="F809" i="2"/>
  <c r="F808" i="2"/>
  <c r="F807" i="2"/>
  <c r="F806" i="2"/>
  <c r="F805" i="2"/>
  <c r="F804" i="2"/>
  <c r="F803" i="2"/>
  <c r="F802" i="2"/>
  <c r="F801" i="2"/>
  <c r="F800" i="2"/>
  <c r="F799" i="2"/>
  <c r="F798" i="2"/>
  <c r="F797" i="2"/>
  <c r="F796" i="2"/>
  <c r="F795" i="2"/>
  <c r="F794" i="2"/>
  <c r="F793" i="2"/>
  <c r="F792" i="2"/>
  <c r="F791" i="2"/>
  <c r="F790" i="2"/>
  <c r="F789" i="2"/>
  <c r="F788" i="2"/>
  <c r="F787" i="2"/>
  <c r="F786" i="2"/>
  <c r="F785" i="2"/>
  <c r="F784" i="2"/>
  <c r="F783" i="2"/>
  <c r="F782" i="2"/>
  <c r="F781" i="2"/>
  <c r="F780" i="2"/>
  <c r="F779" i="2"/>
  <c r="F778" i="2"/>
  <c r="F777" i="2"/>
  <c r="F776" i="2"/>
  <c r="F775" i="2"/>
  <c r="F774" i="2"/>
  <c r="F773" i="2"/>
  <c r="F772" i="2"/>
  <c r="F771" i="2"/>
  <c r="F770" i="2"/>
  <c r="F769" i="2"/>
  <c r="F768" i="2"/>
  <c r="F767" i="2"/>
  <c r="F766" i="2"/>
  <c r="F765" i="2"/>
  <c r="F764" i="2"/>
  <c r="F763" i="2"/>
  <c r="F762" i="2"/>
  <c r="F761" i="2"/>
  <c r="F760" i="2"/>
  <c r="F759" i="2"/>
  <c r="F758" i="2"/>
  <c r="F757" i="2"/>
  <c r="F756" i="2"/>
  <c r="F755" i="2"/>
  <c r="F754" i="2"/>
  <c r="F753" i="2"/>
  <c r="F752" i="2"/>
  <c r="F751" i="2"/>
  <c r="F750" i="2"/>
  <c r="F749" i="2"/>
  <c r="F748" i="2"/>
  <c r="F747" i="2"/>
  <c r="F746" i="2"/>
  <c r="F745" i="2"/>
  <c r="F744" i="2"/>
  <c r="F743" i="2"/>
  <c r="F742" i="2"/>
  <c r="F741" i="2"/>
  <c r="F740" i="2"/>
  <c r="F739" i="2"/>
  <c r="F738" i="2"/>
  <c r="F737" i="2"/>
  <c r="F736" i="2"/>
  <c r="F735" i="2"/>
  <c r="F734" i="2"/>
  <c r="F733" i="2"/>
  <c r="F732" i="2"/>
  <c r="F731" i="2"/>
  <c r="F730" i="2"/>
  <c r="F729" i="2"/>
  <c r="F728" i="2"/>
  <c r="F727" i="2"/>
  <c r="F726" i="2"/>
  <c r="F725" i="2"/>
  <c r="F724" i="2"/>
  <c r="F723" i="2"/>
  <c r="F722" i="2"/>
  <c r="F721" i="2"/>
  <c r="F720" i="2"/>
  <c r="F719" i="2"/>
  <c r="F718" i="2"/>
  <c r="F717" i="2"/>
  <c r="F716" i="2"/>
  <c r="F715" i="2"/>
  <c r="F714" i="2"/>
  <c r="F713" i="2"/>
  <c r="F712" i="2"/>
  <c r="F711" i="2"/>
  <c r="F710" i="2"/>
  <c r="F709" i="2"/>
  <c r="F708" i="2"/>
  <c r="F707" i="2"/>
  <c r="F706" i="2"/>
  <c r="F705" i="2"/>
  <c r="F704" i="2"/>
  <c r="F703" i="2"/>
  <c r="F702" i="2"/>
  <c r="F701" i="2"/>
  <c r="F700" i="2"/>
  <c r="F699" i="2"/>
  <c r="F698" i="2"/>
  <c r="F697" i="2"/>
  <c r="F696" i="2"/>
  <c r="F695" i="2"/>
  <c r="F694" i="2"/>
  <c r="F693" i="2"/>
  <c r="F692" i="2"/>
  <c r="F691" i="2"/>
  <c r="F690" i="2"/>
  <c r="F689" i="2"/>
  <c r="F688" i="2"/>
  <c r="F687" i="2"/>
  <c r="F686" i="2"/>
  <c r="F685" i="2"/>
  <c r="F684" i="2"/>
  <c r="F683" i="2"/>
  <c r="F682" i="2"/>
  <c r="F681" i="2"/>
  <c r="F680" i="2"/>
  <c r="F679" i="2"/>
  <c r="F678" i="2"/>
  <c r="F677" i="2"/>
  <c r="F676" i="2"/>
  <c r="F675" i="2"/>
  <c r="F674" i="2"/>
  <c r="F673" i="2"/>
  <c r="F672" i="2"/>
  <c r="F671" i="2"/>
  <c r="F670" i="2"/>
  <c r="F669" i="2"/>
  <c r="F668" i="2"/>
  <c r="F667" i="2"/>
  <c r="F666" i="2"/>
  <c r="F665" i="2"/>
  <c r="F664" i="2"/>
  <c r="F663" i="2"/>
  <c r="F662" i="2"/>
  <c r="F661" i="2"/>
  <c r="F660" i="2"/>
  <c r="F659" i="2"/>
  <c r="F658" i="2"/>
  <c r="F657" i="2"/>
  <c r="F656" i="2"/>
  <c r="F655" i="2"/>
  <c r="F654" i="2"/>
  <c r="F653" i="2"/>
  <c r="F652" i="2"/>
  <c r="F651" i="2"/>
  <c r="F650" i="2"/>
  <c r="F649" i="2"/>
  <c r="F648" i="2"/>
  <c r="F647" i="2"/>
  <c r="F646" i="2"/>
  <c r="F645" i="2"/>
  <c r="F644" i="2"/>
  <c r="F643" i="2"/>
  <c r="F642" i="2"/>
  <c r="F641" i="2"/>
  <c r="F640" i="2"/>
  <c r="F639" i="2"/>
  <c r="F638" i="2"/>
  <c r="F637" i="2"/>
  <c r="F636" i="2"/>
  <c r="F635" i="2"/>
  <c r="F634" i="2"/>
  <c r="F633" i="2"/>
  <c r="F632" i="2"/>
  <c r="F631" i="2"/>
  <c r="F630" i="2"/>
  <c r="F629" i="2"/>
  <c r="F628" i="2"/>
  <c r="F627" i="2"/>
  <c r="F626" i="2"/>
  <c r="F625" i="2"/>
  <c r="F624" i="2"/>
  <c r="F623" i="2"/>
  <c r="F622" i="2"/>
  <c r="F621" i="2"/>
  <c r="F620" i="2"/>
  <c r="F619" i="2"/>
  <c r="F618" i="2"/>
  <c r="F617" i="2"/>
  <c r="F616" i="2"/>
  <c r="F615" i="2"/>
  <c r="F614" i="2"/>
  <c r="F613" i="2"/>
  <c r="F612" i="2"/>
  <c r="F611" i="2"/>
  <c r="F610" i="2"/>
  <c r="F609" i="2"/>
  <c r="F608" i="2"/>
  <c r="F607" i="2"/>
  <c r="F606" i="2"/>
  <c r="F605" i="2"/>
  <c r="F604" i="2"/>
  <c r="F603" i="2"/>
  <c r="F602" i="2"/>
  <c r="F601" i="2"/>
  <c r="F600" i="2"/>
  <c r="F599" i="2"/>
  <c r="F598" i="2"/>
  <c r="F597" i="2"/>
  <c r="F596" i="2"/>
  <c r="F595" i="2"/>
  <c r="F594" i="2"/>
  <c r="F593" i="2"/>
  <c r="F592" i="2"/>
  <c r="F591" i="2"/>
  <c r="F590" i="2"/>
  <c r="F589" i="2"/>
  <c r="F588" i="2"/>
  <c r="F587" i="2"/>
  <c r="F586" i="2"/>
  <c r="F585" i="2"/>
  <c r="F584" i="2"/>
  <c r="F583" i="2"/>
  <c r="F582" i="2"/>
  <c r="F581" i="2"/>
  <c r="F580" i="2"/>
  <c r="F579" i="2"/>
  <c r="F578" i="2"/>
  <c r="F577" i="2"/>
  <c r="F576" i="2"/>
  <c r="F575" i="2"/>
  <c r="F574" i="2"/>
  <c r="F573" i="2"/>
  <c r="F572" i="2"/>
  <c r="F571" i="2"/>
  <c r="F570" i="2"/>
  <c r="F569" i="2"/>
  <c r="F568" i="2"/>
  <c r="F567" i="2"/>
  <c r="F566" i="2"/>
  <c r="F565" i="2"/>
  <c r="F564" i="2"/>
  <c r="F563" i="2"/>
  <c r="F562" i="2"/>
  <c r="F561" i="2"/>
  <c r="F560" i="2"/>
  <c r="F559" i="2"/>
  <c r="F558" i="2"/>
  <c r="F557" i="2"/>
  <c r="F556" i="2"/>
  <c r="F555" i="2"/>
  <c r="F554" i="2"/>
  <c r="F553" i="2"/>
  <c r="F552" i="2"/>
  <c r="F551" i="2"/>
  <c r="F550" i="2"/>
  <c r="F549" i="2"/>
  <c r="F548" i="2"/>
  <c r="F547" i="2"/>
  <c r="F546" i="2"/>
  <c r="F545" i="2"/>
  <c r="F544" i="2"/>
  <c r="F543" i="2"/>
  <c r="F542" i="2"/>
  <c r="F541" i="2"/>
  <c r="F540" i="2"/>
  <c r="F539" i="2"/>
  <c r="F538" i="2"/>
  <c r="F537" i="2"/>
  <c r="F536" i="2"/>
  <c r="F535" i="2"/>
  <c r="F534" i="2"/>
  <c r="F533" i="2"/>
  <c r="F532" i="2"/>
  <c r="F531" i="2"/>
  <c r="F530" i="2"/>
  <c r="F529" i="2"/>
  <c r="F528" i="2"/>
  <c r="F527" i="2"/>
  <c r="F526" i="2"/>
  <c r="F525" i="2"/>
  <c r="F524" i="2"/>
  <c r="F523" i="2"/>
  <c r="F522" i="2"/>
  <c r="F521" i="2"/>
  <c r="F520" i="2"/>
  <c r="F519" i="2"/>
  <c r="F518" i="2"/>
  <c r="F517" i="2"/>
  <c r="F516" i="2"/>
  <c r="F515" i="2"/>
  <c r="F514" i="2"/>
  <c r="F513" i="2"/>
  <c r="F512" i="2"/>
  <c r="F511" i="2"/>
  <c r="F510" i="2"/>
  <c r="F509" i="2"/>
  <c r="F508" i="2"/>
  <c r="F507" i="2"/>
  <c r="F506" i="2"/>
  <c r="F505" i="2"/>
  <c r="F504" i="2"/>
  <c r="F503" i="2"/>
  <c r="F502" i="2"/>
  <c r="F501" i="2"/>
  <c r="F500" i="2"/>
  <c r="F499" i="2"/>
  <c r="F498" i="2"/>
  <c r="F497" i="2"/>
  <c r="F496" i="2"/>
  <c r="F495" i="2"/>
  <c r="F494" i="2"/>
  <c r="F493" i="2"/>
  <c r="F492" i="2"/>
  <c r="F491" i="2"/>
  <c r="F490" i="2"/>
  <c r="F489" i="2"/>
  <c r="F488" i="2"/>
  <c r="F487" i="2"/>
  <c r="F486" i="2"/>
  <c r="F485" i="2"/>
  <c r="F484" i="2"/>
  <c r="F483" i="2"/>
  <c r="F482" i="2"/>
  <c r="F481" i="2"/>
  <c r="F480" i="2"/>
  <c r="F479" i="2"/>
  <c r="F478" i="2"/>
  <c r="F477" i="2"/>
  <c r="F476" i="2"/>
  <c r="F475" i="2"/>
  <c r="F474" i="2"/>
  <c r="F473" i="2"/>
  <c r="F472" i="2"/>
  <c r="F471" i="2"/>
  <c r="F470" i="2"/>
  <c r="F469" i="2"/>
  <c r="F468" i="2"/>
  <c r="F467" i="2"/>
  <c r="F466" i="2"/>
  <c r="F465" i="2"/>
  <c r="F464" i="2"/>
  <c r="F463" i="2"/>
  <c r="F462" i="2"/>
  <c r="F461" i="2"/>
  <c r="F460" i="2"/>
  <c r="F459" i="2"/>
  <c r="F458" i="2"/>
  <c r="F457" i="2"/>
  <c r="F456" i="2"/>
  <c r="F455" i="2"/>
  <c r="F454" i="2"/>
  <c r="F453" i="2"/>
  <c r="F452" i="2"/>
  <c r="F451" i="2"/>
  <c r="F450" i="2"/>
  <c r="F449" i="2"/>
  <c r="F448" i="2"/>
  <c r="F447" i="2"/>
  <c r="F446" i="2"/>
  <c r="F445" i="2"/>
  <c r="F444" i="2"/>
  <c r="F443" i="2"/>
  <c r="F442" i="2"/>
  <c r="F441" i="2"/>
  <c r="F440" i="2"/>
  <c r="F439" i="2"/>
  <c r="F438" i="2"/>
  <c r="F437" i="2"/>
  <c r="F436" i="2"/>
  <c r="F435" i="2"/>
  <c r="F434" i="2"/>
  <c r="F433" i="2"/>
  <c r="F432" i="2"/>
  <c r="F431" i="2"/>
  <c r="F430" i="2"/>
  <c r="F429" i="2"/>
  <c r="F428" i="2"/>
  <c r="F427" i="2"/>
  <c r="F426" i="2"/>
  <c r="F425" i="2"/>
  <c r="F424" i="2"/>
  <c r="F423" i="2"/>
  <c r="F422" i="2"/>
  <c r="F421" i="2"/>
  <c r="F420" i="2"/>
  <c r="F419" i="2"/>
  <c r="F418" i="2"/>
  <c r="F417" i="2"/>
  <c r="F416" i="2"/>
  <c r="F415" i="2"/>
  <c r="F414" i="2"/>
  <c r="F413" i="2"/>
  <c r="F412" i="2"/>
  <c r="F411" i="2"/>
  <c r="F410" i="2"/>
  <c r="F409" i="2"/>
  <c r="F408" i="2"/>
  <c r="F407" i="2"/>
  <c r="F406" i="2"/>
  <c r="F405" i="2"/>
  <c r="F404" i="2"/>
  <c r="F403" i="2"/>
  <c r="F402" i="2"/>
  <c r="F401" i="2"/>
  <c r="F400" i="2"/>
  <c r="F399" i="2"/>
  <c r="F398" i="2"/>
  <c r="F397" i="2"/>
  <c r="F396" i="2"/>
  <c r="F395" i="2"/>
  <c r="F394" i="2"/>
  <c r="F393" i="2"/>
  <c r="F392" i="2"/>
  <c r="F391" i="2"/>
  <c r="F390" i="2"/>
  <c r="F389" i="2"/>
  <c r="F388" i="2"/>
  <c r="F387" i="2"/>
  <c r="F386" i="2"/>
  <c r="F385" i="2"/>
  <c r="F384" i="2"/>
  <c r="F383" i="2"/>
  <c r="F382" i="2"/>
  <c r="F381" i="2"/>
  <c r="F380" i="2"/>
  <c r="F379" i="2"/>
  <c r="F378" i="2"/>
  <c r="F377" i="2"/>
  <c r="F376" i="2"/>
  <c r="F375" i="2"/>
  <c r="F374" i="2"/>
  <c r="F373" i="2"/>
  <c r="F372" i="2"/>
  <c r="F371" i="2"/>
  <c r="F370" i="2"/>
  <c r="F369" i="2"/>
  <c r="F368" i="2"/>
  <c r="F367" i="2"/>
  <c r="F366" i="2"/>
  <c r="F365" i="2"/>
  <c r="F364" i="2"/>
  <c r="F363" i="2"/>
  <c r="F362" i="2"/>
  <c r="F361" i="2"/>
  <c r="F360" i="2"/>
  <c r="F359" i="2"/>
  <c r="F358" i="2"/>
  <c r="F357" i="2"/>
  <c r="F356" i="2"/>
  <c r="F355" i="2"/>
  <c r="F354" i="2"/>
  <c r="F353" i="2"/>
  <c r="F352" i="2"/>
  <c r="F351" i="2"/>
  <c r="F350" i="2"/>
  <c r="F349" i="2"/>
  <c r="F348" i="2"/>
  <c r="F347" i="2"/>
  <c r="F346" i="2"/>
  <c r="F345" i="2"/>
  <c r="F344" i="2"/>
  <c r="F343" i="2"/>
  <c r="F342" i="2"/>
  <c r="F341" i="2"/>
  <c r="F340" i="2"/>
  <c r="F339" i="2"/>
  <c r="F338" i="2"/>
  <c r="F337" i="2"/>
  <c r="F336" i="2"/>
  <c r="F335" i="2"/>
  <c r="F334" i="2"/>
  <c r="F333" i="2"/>
  <c r="F332" i="2"/>
  <c r="F331" i="2"/>
  <c r="F330" i="2"/>
  <c r="F329" i="2"/>
  <c r="F328" i="2"/>
  <c r="F327" i="2"/>
  <c r="F326" i="2"/>
  <c r="F325" i="2"/>
  <c r="F324" i="2"/>
  <c r="F323" i="2"/>
  <c r="F322" i="2"/>
  <c r="F321" i="2"/>
  <c r="F320" i="2"/>
  <c r="F319" i="2"/>
  <c r="F318" i="2"/>
  <c r="F317" i="2"/>
  <c r="F316" i="2"/>
  <c r="F315" i="2"/>
  <c r="F314" i="2"/>
  <c r="F313" i="2"/>
  <c r="F312" i="2"/>
  <c r="F311" i="2"/>
  <c r="F310" i="2"/>
  <c r="F309" i="2"/>
  <c r="F308" i="2"/>
  <c r="F307" i="2"/>
  <c r="F306" i="2"/>
  <c r="F305" i="2"/>
  <c r="F304" i="2"/>
  <c r="F303" i="2"/>
  <c r="F302" i="2"/>
  <c r="F301" i="2"/>
  <c r="F300" i="2"/>
  <c r="F299" i="2"/>
  <c r="F298" i="2"/>
  <c r="F297" i="2"/>
  <c r="F296" i="2"/>
  <c r="F295" i="2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E1828" i="2"/>
  <c r="E1827" i="2"/>
  <c r="E1826" i="2"/>
  <c r="E1825" i="2"/>
  <c r="E1824" i="2"/>
  <c r="E1823" i="2"/>
  <c r="E1822" i="2"/>
  <c r="E1821" i="2"/>
  <c r="E1820" i="2"/>
  <c r="E1819" i="2"/>
  <c r="E1818" i="2"/>
  <c r="E1817" i="2"/>
  <c r="E1816" i="2"/>
  <c r="E1815" i="2"/>
  <c r="E1814" i="2"/>
  <c r="E1813" i="2"/>
  <c r="E1812" i="2"/>
  <c r="E1811" i="2"/>
  <c r="E1810" i="2"/>
  <c r="E1809" i="2"/>
  <c r="E1808" i="2"/>
  <c r="E1807" i="2"/>
  <c r="E1806" i="2"/>
  <c r="E1805" i="2"/>
  <c r="E1804" i="2"/>
  <c r="E1803" i="2"/>
  <c r="E1802" i="2"/>
  <c r="E1801" i="2"/>
  <c r="E1800" i="2"/>
  <c r="E1799" i="2"/>
  <c r="E1798" i="2"/>
  <c r="E1797" i="2"/>
  <c r="E1796" i="2"/>
  <c r="E1795" i="2"/>
  <c r="E1794" i="2"/>
  <c r="E1793" i="2"/>
  <c r="E1792" i="2"/>
  <c r="E1791" i="2"/>
  <c r="E1790" i="2"/>
  <c r="E1789" i="2"/>
  <c r="E1788" i="2"/>
  <c r="E1787" i="2"/>
  <c r="E1786" i="2"/>
  <c r="E1785" i="2"/>
  <c r="E1784" i="2"/>
  <c r="E1783" i="2"/>
  <c r="E1782" i="2"/>
  <c r="E1781" i="2"/>
  <c r="E1780" i="2"/>
  <c r="E1779" i="2"/>
  <c r="E1778" i="2"/>
  <c r="E1777" i="2"/>
  <c r="E1776" i="2"/>
  <c r="E1775" i="2"/>
  <c r="E1774" i="2"/>
  <c r="E1773" i="2"/>
  <c r="E1772" i="2"/>
  <c r="E1771" i="2"/>
  <c r="E1770" i="2"/>
  <c r="E1769" i="2"/>
  <c r="E1768" i="2"/>
  <c r="E1767" i="2"/>
  <c r="E1766" i="2"/>
  <c r="E1765" i="2"/>
  <c r="E1764" i="2"/>
  <c r="E1763" i="2"/>
  <c r="E1762" i="2"/>
  <c r="E1761" i="2"/>
  <c r="E1760" i="2"/>
  <c r="E1759" i="2"/>
  <c r="E1758" i="2"/>
  <c r="E1757" i="2"/>
  <c r="E1756" i="2"/>
  <c r="E1755" i="2"/>
  <c r="E1754" i="2"/>
  <c r="E1753" i="2"/>
  <c r="E1752" i="2"/>
  <c r="E1751" i="2"/>
  <c r="E1750" i="2"/>
  <c r="E1749" i="2"/>
  <c r="E1748" i="2"/>
  <c r="E1747" i="2"/>
  <c r="E1746" i="2"/>
  <c r="E1745" i="2"/>
  <c r="E1744" i="2"/>
  <c r="E1743" i="2"/>
  <c r="E1742" i="2"/>
  <c r="E1741" i="2"/>
  <c r="E1740" i="2"/>
  <c r="E1739" i="2"/>
  <c r="E1738" i="2"/>
  <c r="E1737" i="2"/>
  <c r="E1736" i="2"/>
  <c r="E1735" i="2"/>
  <c r="E1734" i="2"/>
  <c r="E1733" i="2"/>
  <c r="E1732" i="2"/>
  <c r="E1731" i="2"/>
  <c r="E1730" i="2"/>
  <c r="E1729" i="2"/>
  <c r="E1728" i="2"/>
  <c r="E1727" i="2"/>
  <c r="E1726" i="2"/>
  <c r="E1725" i="2"/>
  <c r="E1724" i="2"/>
  <c r="E1723" i="2"/>
  <c r="E1722" i="2"/>
  <c r="E1721" i="2"/>
  <c r="E1720" i="2"/>
  <c r="E1719" i="2"/>
  <c r="E1718" i="2"/>
  <c r="E1717" i="2"/>
  <c r="E1716" i="2"/>
  <c r="E1715" i="2"/>
  <c r="E1714" i="2"/>
  <c r="E1713" i="2"/>
  <c r="E1712" i="2"/>
  <c r="E1711" i="2"/>
  <c r="E1710" i="2"/>
  <c r="E1709" i="2"/>
  <c r="E1708" i="2"/>
  <c r="E1707" i="2"/>
  <c r="E1706" i="2"/>
  <c r="E1705" i="2"/>
  <c r="E1704" i="2"/>
  <c r="E1703" i="2"/>
  <c r="E1702" i="2"/>
  <c r="E1701" i="2"/>
  <c r="E1700" i="2"/>
  <c r="E1699" i="2"/>
  <c r="E1698" i="2"/>
  <c r="E1697" i="2"/>
  <c r="E1696" i="2"/>
  <c r="E1695" i="2"/>
  <c r="E1694" i="2"/>
  <c r="E1693" i="2"/>
  <c r="E1692" i="2"/>
  <c r="E1691" i="2"/>
  <c r="E1690" i="2"/>
  <c r="E1689" i="2"/>
  <c r="E1688" i="2"/>
  <c r="E1687" i="2"/>
  <c r="E1686" i="2"/>
  <c r="E1685" i="2"/>
  <c r="E1684" i="2"/>
  <c r="E1683" i="2"/>
  <c r="E1682" i="2"/>
  <c r="E1681" i="2"/>
  <c r="E1680" i="2"/>
  <c r="E1679" i="2"/>
  <c r="E1678" i="2"/>
  <c r="E1677" i="2"/>
  <c r="E1676" i="2"/>
  <c r="E1675" i="2"/>
  <c r="E1674" i="2"/>
  <c r="E1673" i="2"/>
  <c r="E1672" i="2"/>
  <c r="E1671" i="2"/>
  <c r="E1670" i="2"/>
  <c r="E1669" i="2"/>
  <c r="E1668" i="2"/>
  <c r="E1667" i="2"/>
  <c r="E1666" i="2"/>
  <c r="E1665" i="2"/>
  <c r="E1664" i="2"/>
  <c r="E1663" i="2"/>
  <c r="E1662" i="2"/>
  <c r="E1661" i="2"/>
  <c r="E1660" i="2"/>
  <c r="E1659" i="2"/>
  <c r="E1658" i="2"/>
  <c r="E1657" i="2"/>
  <c r="E1656" i="2"/>
  <c r="E1655" i="2"/>
  <c r="E1654" i="2"/>
  <c r="E1653" i="2"/>
  <c r="E1652" i="2"/>
  <c r="E1651" i="2"/>
  <c r="E1650" i="2"/>
  <c r="E1649" i="2"/>
  <c r="E1648" i="2"/>
  <c r="E1647" i="2"/>
  <c r="E1646" i="2"/>
  <c r="E1645" i="2"/>
  <c r="E1644" i="2"/>
  <c r="E1643" i="2"/>
  <c r="E1642" i="2"/>
  <c r="E1641" i="2"/>
  <c r="E1640" i="2"/>
  <c r="E1639" i="2"/>
  <c r="E1638" i="2"/>
  <c r="E1637" i="2"/>
  <c r="E1636" i="2"/>
  <c r="E1635" i="2"/>
  <c r="E1634" i="2"/>
  <c r="E1633" i="2"/>
  <c r="E1632" i="2"/>
  <c r="E1631" i="2"/>
  <c r="E1630" i="2"/>
  <c r="E1629" i="2"/>
  <c r="E1628" i="2"/>
  <c r="E1627" i="2"/>
  <c r="E1626" i="2"/>
  <c r="E1625" i="2"/>
  <c r="E1624" i="2"/>
  <c r="E1623" i="2"/>
  <c r="E1622" i="2"/>
  <c r="E1621" i="2"/>
  <c r="E1620" i="2"/>
  <c r="E1619" i="2"/>
  <c r="E1618" i="2"/>
  <c r="E1617" i="2"/>
  <c r="E1616" i="2"/>
  <c r="E1615" i="2"/>
  <c r="E1614" i="2"/>
  <c r="E1613" i="2"/>
  <c r="E1612" i="2"/>
  <c r="E1611" i="2"/>
  <c r="E1610" i="2"/>
  <c r="E1609" i="2"/>
  <c r="E1608" i="2"/>
  <c r="E1607" i="2"/>
  <c r="E1606" i="2"/>
  <c r="E1605" i="2"/>
  <c r="E1604" i="2"/>
  <c r="E1603" i="2"/>
  <c r="E1602" i="2"/>
  <c r="E1601" i="2"/>
  <c r="E1600" i="2"/>
  <c r="E1599" i="2"/>
  <c r="E1598" i="2"/>
  <c r="E1597" i="2"/>
  <c r="E1596" i="2"/>
  <c r="E1595" i="2"/>
  <c r="E1594" i="2"/>
  <c r="E1593" i="2"/>
  <c r="E1592" i="2"/>
  <c r="E1591" i="2"/>
  <c r="E1590" i="2"/>
  <c r="E1589" i="2"/>
  <c r="E1588" i="2"/>
  <c r="E1587" i="2"/>
  <c r="E1586" i="2"/>
  <c r="E1585" i="2"/>
  <c r="E1584" i="2"/>
  <c r="E1583" i="2"/>
  <c r="E1582" i="2"/>
  <c r="E1581" i="2"/>
  <c r="E1580" i="2"/>
  <c r="E1579" i="2"/>
  <c r="E1578" i="2"/>
  <c r="E1577" i="2"/>
  <c r="E1576" i="2"/>
  <c r="E1575" i="2"/>
  <c r="E1574" i="2"/>
  <c r="E1573" i="2"/>
  <c r="E1572" i="2"/>
  <c r="E1571" i="2"/>
  <c r="E1570" i="2"/>
  <c r="E1569" i="2"/>
  <c r="E1568" i="2"/>
  <c r="E1567" i="2"/>
  <c r="E1566" i="2"/>
  <c r="E1565" i="2"/>
  <c r="E1564" i="2"/>
  <c r="E1563" i="2"/>
  <c r="E1562" i="2"/>
  <c r="E1561" i="2"/>
  <c r="E1560" i="2"/>
  <c r="E1559" i="2"/>
  <c r="E1558" i="2"/>
  <c r="E1557" i="2"/>
  <c r="E1556" i="2"/>
  <c r="E1555" i="2"/>
  <c r="E1554" i="2"/>
  <c r="E1553" i="2"/>
  <c r="E1552" i="2"/>
  <c r="E1551" i="2"/>
  <c r="E1550" i="2"/>
  <c r="E1549" i="2"/>
  <c r="E1548" i="2"/>
  <c r="E1547" i="2"/>
  <c r="E1546" i="2"/>
  <c r="E1545" i="2"/>
  <c r="E1544" i="2"/>
  <c r="E1543" i="2"/>
  <c r="E1542" i="2"/>
  <c r="E1541" i="2"/>
  <c r="E1540" i="2"/>
  <c r="E1539" i="2"/>
  <c r="E1538" i="2"/>
  <c r="E1537" i="2"/>
  <c r="E1536" i="2"/>
  <c r="E1535" i="2"/>
  <c r="E1534" i="2"/>
  <c r="E1533" i="2"/>
  <c r="E1532" i="2"/>
  <c r="E1531" i="2"/>
  <c r="E1530" i="2"/>
  <c r="E1529" i="2"/>
  <c r="E1528" i="2"/>
  <c r="E1527" i="2"/>
  <c r="E1526" i="2"/>
  <c r="E1525" i="2"/>
  <c r="E1524" i="2"/>
  <c r="E1523" i="2"/>
  <c r="E1522" i="2"/>
  <c r="E1521" i="2"/>
  <c r="E1520" i="2"/>
  <c r="E1519" i="2"/>
  <c r="E1518" i="2"/>
  <c r="E1517" i="2"/>
  <c r="E1516" i="2"/>
  <c r="E1515" i="2"/>
  <c r="E1514" i="2"/>
  <c r="E1513" i="2"/>
  <c r="E1512" i="2"/>
  <c r="E1511" i="2"/>
  <c r="E1510" i="2"/>
  <c r="E1509" i="2"/>
  <c r="E1508" i="2"/>
  <c r="E1507" i="2"/>
  <c r="E1506" i="2"/>
  <c r="E1505" i="2"/>
  <c r="E1504" i="2"/>
  <c r="E1503" i="2"/>
  <c r="E1502" i="2"/>
  <c r="E1501" i="2"/>
  <c r="E1500" i="2"/>
  <c r="E1499" i="2"/>
  <c r="E1498" i="2"/>
  <c r="E1497" i="2"/>
  <c r="E1496" i="2"/>
  <c r="E1495" i="2"/>
  <c r="E1494" i="2"/>
  <c r="E1493" i="2"/>
  <c r="E1492" i="2"/>
  <c r="E1491" i="2"/>
  <c r="E1490" i="2"/>
  <c r="E1489" i="2"/>
  <c r="E1488" i="2"/>
  <c r="E1487" i="2"/>
  <c r="E1486" i="2"/>
  <c r="E1485" i="2"/>
  <c r="E1484" i="2"/>
  <c r="E1483" i="2"/>
  <c r="E1482" i="2"/>
  <c r="E1481" i="2"/>
  <c r="E1480" i="2"/>
  <c r="E1479" i="2"/>
  <c r="E1478" i="2"/>
  <c r="E1477" i="2"/>
  <c r="E1476" i="2"/>
  <c r="E1475" i="2"/>
  <c r="E1474" i="2"/>
  <c r="E1473" i="2"/>
  <c r="E1472" i="2"/>
  <c r="E1471" i="2"/>
  <c r="E1470" i="2"/>
  <c r="E1469" i="2"/>
  <c r="E1468" i="2"/>
  <c r="E1467" i="2"/>
  <c r="E1466" i="2"/>
  <c r="E1465" i="2"/>
  <c r="E1464" i="2"/>
  <c r="E1463" i="2"/>
  <c r="E1462" i="2"/>
  <c r="E1461" i="2"/>
  <c r="E1460" i="2"/>
  <c r="E1459" i="2"/>
  <c r="E1458" i="2"/>
  <c r="E1457" i="2"/>
  <c r="E1456" i="2"/>
  <c r="E1455" i="2"/>
  <c r="E1454" i="2"/>
  <c r="E1453" i="2"/>
  <c r="E1452" i="2"/>
  <c r="E1451" i="2"/>
  <c r="E1450" i="2"/>
  <c r="E1449" i="2"/>
  <c r="E1448" i="2"/>
  <c r="E1447" i="2"/>
  <c r="E1446" i="2"/>
  <c r="E1445" i="2"/>
  <c r="E1444" i="2"/>
  <c r="E1443" i="2"/>
  <c r="E1442" i="2"/>
  <c r="E1441" i="2"/>
  <c r="E1440" i="2"/>
  <c r="E1439" i="2"/>
  <c r="E1438" i="2"/>
  <c r="E1437" i="2"/>
  <c r="E1436" i="2"/>
  <c r="E1435" i="2"/>
  <c r="E1434" i="2"/>
  <c r="E1433" i="2"/>
  <c r="E1432" i="2"/>
  <c r="E1431" i="2"/>
  <c r="E1430" i="2"/>
  <c r="E1429" i="2"/>
  <c r="E1428" i="2"/>
  <c r="E1427" i="2"/>
  <c r="E1426" i="2"/>
  <c r="E1425" i="2"/>
  <c r="E1424" i="2"/>
  <c r="E1423" i="2"/>
  <c r="E1422" i="2"/>
  <c r="E1421" i="2"/>
  <c r="E1420" i="2"/>
  <c r="E1419" i="2"/>
  <c r="E1418" i="2"/>
  <c r="E1417" i="2"/>
  <c r="E1416" i="2"/>
  <c r="E1415" i="2"/>
  <c r="E1414" i="2"/>
  <c r="E1413" i="2"/>
  <c r="E1412" i="2"/>
  <c r="E1411" i="2"/>
  <c r="E1410" i="2"/>
  <c r="E1409" i="2"/>
  <c r="E1408" i="2"/>
  <c r="E1407" i="2"/>
  <c r="E1406" i="2"/>
  <c r="E1405" i="2"/>
  <c r="E1404" i="2"/>
  <c r="E1403" i="2"/>
  <c r="E1402" i="2"/>
  <c r="E1401" i="2"/>
  <c r="E1400" i="2"/>
  <c r="E1399" i="2"/>
  <c r="E1398" i="2"/>
  <c r="E1397" i="2"/>
  <c r="E1396" i="2"/>
  <c r="E1395" i="2"/>
  <c r="E1394" i="2"/>
  <c r="E1393" i="2"/>
  <c r="E1392" i="2"/>
  <c r="E1391" i="2"/>
  <c r="E1390" i="2"/>
  <c r="E1389" i="2"/>
  <c r="E1388" i="2"/>
  <c r="E1387" i="2"/>
  <c r="E1386" i="2"/>
  <c r="E1385" i="2"/>
  <c r="E1384" i="2"/>
  <c r="E1383" i="2"/>
  <c r="E1382" i="2"/>
  <c r="E1381" i="2"/>
  <c r="E1380" i="2"/>
  <c r="E1379" i="2"/>
  <c r="E1378" i="2"/>
  <c r="E1377" i="2"/>
  <c r="E1376" i="2"/>
  <c r="E1375" i="2"/>
  <c r="E1374" i="2"/>
  <c r="E1373" i="2"/>
  <c r="E1372" i="2"/>
  <c r="E1371" i="2"/>
  <c r="E1370" i="2"/>
  <c r="E1369" i="2"/>
  <c r="E1368" i="2"/>
  <c r="E1367" i="2"/>
  <c r="E1366" i="2"/>
  <c r="E1365" i="2"/>
  <c r="E1364" i="2"/>
  <c r="E1363" i="2"/>
  <c r="E1362" i="2"/>
  <c r="E1361" i="2"/>
  <c r="E1360" i="2"/>
  <c r="E1359" i="2"/>
  <c r="E1358" i="2"/>
  <c r="E1357" i="2"/>
  <c r="E1356" i="2"/>
  <c r="E1355" i="2"/>
  <c r="E1354" i="2"/>
  <c r="E1353" i="2"/>
  <c r="E1352" i="2"/>
  <c r="E1351" i="2"/>
  <c r="E1350" i="2"/>
  <c r="E1349" i="2"/>
  <c r="E1348" i="2"/>
  <c r="E1347" i="2"/>
  <c r="E1346" i="2"/>
  <c r="E1345" i="2"/>
  <c r="E1344" i="2"/>
  <c r="E1343" i="2"/>
  <c r="E1342" i="2"/>
  <c r="E1341" i="2"/>
  <c r="E1340" i="2"/>
  <c r="E1339" i="2"/>
  <c r="E1338" i="2"/>
  <c r="E1337" i="2"/>
  <c r="E1336" i="2"/>
  <c r="E1335" i="2"/>
  <c r="E1334" i="2"/>
  <c r="E1333" i="2"/>
  <c r="E1332" i="2"/>
  <c r="E1331" i="2"/>
  <c r="E1330" i="2"/>
  <c r="E1329" i="2"/>
  <c r="E1328" i="2"/>
  <c r="E1327" i="2"/>
  <c r="E1326" i="2"/>
  <c r="E1325" i="2"/>
  <c r="E1324" i="2"/>
  <c r="E1323" i="2"/>
  <c r="E1322" i="2"/>
  <c r="E1321" i="2"/>
  <c r="E1320" i="2"/>
  <c r="E1319" i="2"/>
  <c r="E1318" i="2"/>
  <c r="E1317" i="2"/>
  <c r="E1316" i="2"/>
  <c r="E1315" i="2"/>
  <c r="E1314" i="2"/>
  <c r="E1313" i="2"/>
  <c r="E1312" i="2"/>
  <c r="E1311" i="2"/>
  <c r="E1310" i="2"/>
  <c r="E1309" i="2"/>
  <c r="E1308" i="2"/>
  <c r="E1307" i="2"/>
  <c r="E1306" i="2"/>
  <c r="E1305" i="2"/>
  <c r="E1304" i="2"/>
  <c r="E1303" i="2"/>
  <c r="E1302" i="2"/>
  <c r="E1301" i="2"/>
  <c r="E1300" i="2"/>
  <c r="E1299" i="2"/>
  <c r="E1298" i="2"/>
  <c r="E1297" i="2"/>
  <c r="E1296" i="2"/>
  <c r="E1295" i="2"/>
  <c r="E1294" i="2"/>
  <c r="E1293" i="2"/>
  <c r="E1292" i="2"/>
  <c r="E1291" i="2"/>
  <c r="E1290" i="2"/>
  <c r="E1289" i="2"/>
  <c r="E1288" i="2"/>
  <c r="E1287" i="2"/>
  <c r="E1286" i="2"/>
  <c r="E1285" i="2"/>
  <c r="E1284" i="2"/>
  <c r="E1283" i="2"/>
  <c r="E1282" i="2"/>
  <c r="E1281" i="2"/>
  <c r="E1280" i="2"/>
  <c r="E1279" i="2"/>
  <c r="E1278" i="2"/>
  <c r="E1277" i="2"/>
  <c r="E1276" i="2"/>
  <c r="E1275" i="2"/>
  <c r="E1274" i="2"/>
  <c r="E1273" i="2"/>
  <c r="E1272" i="2"/>
  <c r="E1271" i="2"/>
  <c r="E1270" i="2"/>
  <c r="E1269" i="2"/>
  <c r="E1268" i="2"/>
  <c r="E1267" i="2"/>
  <c r="E1266" i="2"/>
  <c r="E1265" i="2"/>
  <c r="E1264" i="2"/>
  <c r="E1263" i="2"/>
  <c r="E1262" i="2"/>
  <c r="E1261" i="2"/>
  <c r="E1260" i="2"/>
  <c r="E1259" i="2"/>
  <c r="E1258" i="2"/>
  <c r="E1257" i="2"/>
  <c r="E1256" i="2"/>
  <c r="E1255" i="2"/>
  <c r="E1254" i="2"/>
  <c r="E1253" i="2"/>
  <c r="E1252" i="2"/>
  <c r="E1251" i="2"/>
  <c r="E1250" i="2"/>
  <c r="E1249" i="2"/>
  <c r="E1248" i="2"/>
  <c r="E1247" i="2"/>
  <c r="E1246" i="2"/>
  <c r="E1245" i="2"/>
  <c r="E1244" i="2"/>
  <c r="E1243" i="2"/>
  <c r="E1242" i="2"/>
  <c r="E1241" i="2"/>
  <c r="E1240" i="2"/>
  <c r="E1239" i="2"/>
  <c r="E1238" i="2"/>
  <c r="E1237" i="2"/>
  <c r="E1236" i="2"/>
  <c r="E1235" i="2"/>
  <c r="E1234" i="2"/>
  <c r="E1233" i="2"/>
  <c r="E1232" i="2"/>
  <c r="E1231" i="2"/>
  <c r="E1230" i="2"/>
  <c r="E1229" i="2"/>
  <c r="E1228" i="2"/>
  <c r="E1227" i="2"/>
  <c r="E1226" i="2"/>
  <c r="E1225" i="2"/>
  <c r="E1224" i="2"/>
  <c r="E1223" i="2"/>
  <c r="E1222" i="2"/>
  <c r="E1221" i="2"/>
  <c r="E1220" i="2"/>
  <c r="E1219" i="2"/>
  <c r="E1218" i="2"/>
  <c r="E1217" i="2"/>
  <c r="E1216" i="2"/>
  <c r="E1215" i="2"/>
  <c r="E1214" i="2"/>
  <c r="E1213" i="2"/>
  <c r="E1212" i="2"/>
  <c r="E1211" i="2"/>
  <c r="E1210" i="2"/>
  <c r="E1209" i="2"/>
  <c r="E1208" i="2"/>
  <c r="E1207" i="2"/>
  <c r="E1206" i="2"/>
  <c r="E1205" i="2"/>
  <c r="E1204" i="2"/>
  <c r="E1203" i="2"/>
  <c r="E1202" i="2"/>
  <c r="E1201" i="2"/>
  <c r="E1200" i="2"/>
  <c r="E1199" i="2"/>
  <c r="E1198" i="2"/>
  <c r="E1197" i="2"/>
  <c r="E1196" i="2"/>
  <c r="E1195" i="2"/>
  <c r="E1194" i="2"/>
  <c r="E1193" i="2"/>
  <c r="E1192" i="2"/>
  <c r="E1191" i="2"/>
  <c r="E1190" i="2"/>
  <c r="E1189" i="2"/>
  <c r="E1188" i="2"/>
  <c r="E1187" i="2"/>
  <c r="E1186" i="2"/>
  <c r="E1185" i="2"/>
  <c r="E1184" i="2"/>
  <c r="E1183" i="2"/>
  <c r="E1182" i="2"/>
  <c r="E1181" i="2"/>
  <c r="E1180" i="2"/>
  <c r="E1179" i="2"/>
  <c r="E1178" i="2"/>
  <c r="E1177" i="2"/>
  <c r="E1176" i="2"/>
  <c r="E1175" i="2"/>
  <c r="E1174" i="2"/>
  <c r="E1173" i="2"/>
  <c r="E1172" i="2"/>
  <c r="E1171" i="2"/>
  <c r="E1170" i="2"/>
  <c r="E1169" i="2"/>
  <c r="E1168" i="2"/>
  <c r="E1167" i="2"/>
  <c r="E1166" i="2"/>
  <c r="E1165" i="2"/>
  <c r="E1164" i="2"/>
  <c r="E1163" i="2"/>
  <c r="E1162" i="2"/>
  <c r="E1161" i="2"/>
  <c r="E1160" i="2"/>
  <c r="E1159" i="2"/>
  <c r="E1158" i="2"/>
  <c r="E1157" i="2"/>
  <c r="E1156" i="2"/>
  <c r="E1155" i="2"/>
  <c r="E1154" i="2"/>
  <c r="E1153" i="2"/>
  <c r="E1152" i="2"/>
  <c r="E1151" i="2"/>
  <c r="E1150" i="2"/>
  <c r="E1149" i="2"/>
  <c r="E1148" i="2"/>
  <c r="E1147" i="2"/>
  <c r="E1146" i="2"/>
  <c r="E1145" i="2"/>
  <c r="E1144" i="2"/>
  <c r="E1143" i="2"/>
  <c r="E1142" i="2"/>
  <c r="E1141" i="2"/>
  <c r="E1140" i="2"/>
  <c r="E1139" i="2"/>
  <c r="E1138" i="2"/>
  <c r="E1137" i="2"/>
  <c r="E1136" i="2"/>
  <c r="E1135" i="2"/>
  <c r="E1134" i="2"/>
  <c r="E1133" i="2"/>
  <c r="E1132" i="2"/>
  <c r="E1131" i="2"/>
  <c r="E1130" i="2"/>
  <c r="E1129" i="2"/>
  <c r="E1128" i="2"/>
  <c r="E1127" i="2"/>
  <c r="E1126" i="2"/>
  <c r="E1125" i="2"/>
  <c r="E1124" i="2"/>
  <c r="E1123" i="2"/>
  <c r="E1122" i="2"/>
  <c r="E1121" i="2"/>
  <c r="E1120" i="2"/>
  <c r="E1119" i="2"/>
  <c r="E1118" i="2"/>
  <c r="E1117" i="2"/>
  <c r="E1116" i="2"/>
  <c r="E1115" i="2"/>
  <c r="E1114" i="2"/>
  <c r="E1113" i="2"/>
  <c r="E1112" i="2"/>
  <c r="E1111" i="2"/>
  <c r="E1110" i="2"/>
  <c r="E1109" i="2"/>
  <c r="E1108" i="2"/>
  <c r="E1107" i="2"/>
  <c r="E1106" i="2"/>
  <c r="E1105" i="2"/>
  <c r="E1104" i="2"/>
  <c r="E1103" i="2"/>
  <c r="E1102" i="2"/>
  <c r="E1101" i="2"/>
  <c r="E1100" i="2"/>
  <c r="E1099" i="2"/>
  <c r="E1098" i="2"/>
  <c r="E1097" i="2"/>
  <c r="E1096" i="2"/>
  <c r="E1095" i="2"/>
  <c r="E1094" i="2"/>
  <c r="E1093" i="2"/>
  <c r="E1092" i="2"/>
  <c r="E1091" i="2"/>
  <c r="E1090" i="2"/>
  <c r="E1089" i="2"/>
  <c r="E1088" i="2"/>
  <c r="E1087" i="2"/>
  <c r="E1086" i="2"/>
  <c r="E1085" i="2"/>
  <c r="E1084" i="2"/>
  <c r="E1083" i="2"/>
  <c r="E1082" i="2"/>
  <c r="E1081" i="2"/>
  <c r="E1080" i="2"/>
  <c r="E1079" i="2"/>
  <c r="E1078" i="2"/>
  <c r="E1077" i="2"/>
  <c r="E1076" i="2"/>
  <c r="E1075" i="2"/>
  <c r="E1074" i="2"/>
  <c r="E1073" i="2"/>
  <c r="E1072" i="2"/>
  <c r="E1071" i="2"/>
  <c r="E1070" i="2"/>
  <c r="E1069" i="2"/>
  <c r="E1068" i="2"/>
  <c r="E1067" i="2"/>
  <c r="E1066" i="2"/>
  <c r="E1065" i="2"/>
  <c r="E1064" i="2"/>
  <c r="E1063" i="2"/>
  <c r="E1062" i="2"/>
  <c r="E1061" i="2"/>
  <c r="E1060" i="2"/>
  <c r="E1059" i="2"/>
  <c r="E1058" i="2"/>
  <c r="E1057" i="2"/>
  <c r="E1056" i="2"/>
  <c r="E1055" i="2"/>
  <c r="E1054" i="2"/>
  <c r="E1053" i="2"/>
  <c r="E1052" i="2"/>
  <c r="E1051" i="2"/>
  <c r="E1050" i="2"/>
  <c r="E1049" i="2"/>
  <c r="E1048" i="2"/>
  <c r="E1047" i="2"/>
  <c r="E1046" i="2"/>
  <c r="E1045" i="2"/>
  <c r="E1044" i="2"/>
  <c r="E1043" i="2"/>
  <c r="E1042" i="2"/>
  <c r="E1041" i="2"/>
  <c r="E1040" i="2"/>
  <c r="E1039" i="2"/>
  <c r="E1038" i="2"/>
  <c r="E1037" i="2"/>
  <c r="E1036" i="2"/>
  <c r="E1035" i="2"/>
  <c r="E1034" i="2"/>
  <c r="E1033" i="2"/>
  <c r="E1032" i="2"/>
  <c r="E1031" i="2"/>
  <c r="E1030" i="2"/>
  <c r="E1029" i="2"/>
  <c r="E1028" i="2"/>
  <c r="E1027" i="2"/>
  <c r="E1026" i="2"/>
  <c r="E1025" i="2"/>
  <c r="E1024" i="2"/>
  <c r="E1023" i="2"/>
  <c r="E1022" i="2"/>
  <c r="E1021" i="2"/>
  <c r="E1020" i="2"/>
  <c r="E1019" i="2"/>
  <c r="E1018" i="2"/>
  <c r="E1017" i="2"/>
  <c r="E1016" i="2"/>
  <c r="E1015" i="2"/>
  <c r="E1014" i="2"/>
  <c r="E1013" i="2"/>
  <c r="E1012" i="2"/>
  <c r="E1011" i="2"/>
  <c r="E1010" i="2"/>
  <c r="E1009" i="2"/>
  <c r="E1008" i="2"/>
  <c r="E1007" i="2"/>
  <c r="E1006" i="2"/>
  <c r="E1005" i="2"/>
  <c r="E1004" i="2"/>
  <c r="E1003" i="2"/>
  <c r="E1002" i="2"/>
  <c r="E1001" i="2"/>
  <c r="E1000" i="2"/>
  <c r="E999" i="2"/>
  <c r="E998" i="2"/>
  <c r="E997" i="2"/>
  <c r="E996" i="2"/>
  <c r="E995" i="2"/>
  <c r="E994" i="2"/>
  <c r="E993" i="2"/>
  <c r="E992" i="2"/>
  <c r="E991" i="2"/>
  <c r="E990" i="2"/>
  <c r="E989" i="2"/>
  <c r="E988" i="2"/>
  <c r="E987" i="2"/>
  <c r="E986" i="2"/>
  <c r="E985" i="2"/>
  <c r="E984" i="2"/>
  <c r="E983" i="2"/>
  <c r="E982" i="2"/>
  <c r="E981" i="2"/>
  <c r="E980" i="2"/>
  <c r="E979" i="2"/>
  <c r="E978" i="2"/>
  <c r="E977" i="2"/>
  <c r="E976" i="2"/>
  <c r="E975" i="2"/>
  <c r="E974" i="2"/>
  <c r="E973" i="2"/>
  <c r="E972" i="2"/>
  <c r="E971" i="2"/>
  <c r="E970" i="2"/>
  <c r="E969" i="2"/>
  <c r="E968" i="2"/>
  <c r="E967" i="2"/>
  <c r="E966" i="2"/>
  <c r="E965" i="2"/>
  <c r="E964" i="2"/>
  <c r="E963" i="2"/>
  <c r="E962" i="2"/>
  <c r="E961" i="2"/>
  <c r="E960" i="2"/>
  <c r="E959" i="2"/>
  <c r="E958" i="2"/>
  <c r="E957" i="2"/>
  <c r="E956" i="2"/>
  <c r="E955" i="2"/>
  <c r="E954" i="2"/>
  <c r="E953" i="2"/>
  <c r="E952" i="2"/>
  <c r="E951" i="2"/>
  <c r="E950" i="2"/>
  <c r="E949" i="2"/>
  <c r="E948" i="2"/>
  <c r="E947" i="2"/>
  <c r="E946" i="2"/>
  <c r="E945" i="2"/>
  <c r="E944" i="2"/>
  <c r="E943" i="2"/>
  <c r="E942" i="2"/>
  <c r="E941" i="2"/>
  <c r="E940" i="2"/>
  <c r="E939" i="2"/>
  <c r="E938" i="2"/>
  <c r="E937" i="2"/>
  <c r="E936" i="2"/>
  <c r="E935" i="2"/>
  <c r="E934" i="2"/>
  <c r="E933" i="2"/>
  <c r="E932" i="2"/>
  <c r="E931" i="2"/>
  <c r="E930" i="2"/>
  <c r="E929" i="2"/>
  <c r="E928" i="2"/>
  <c r="E927" i="2"/>
  <c r="E926" i="2"/>
  <c r="E925" i="2"/>
  <c r="E924" i="2"/>
  <c r="E923" i="2"/>
  <c r="E922" i="2"/>
  <c r="E921" i="2"/>
  <c r="E920" i="2"/>
  <c r="E919" i="2"/>
  <c r="E918" i="2"/>
  <c r="E917" i="2"/>
  <c r="E916" i="2"/>
  <c r="E915" i="2"/>
  <c r="E914" i="2"/>
  <c r="E913" i="2"/>
  <c r="E912" i="2"/>
  <c r="E911" i="2"/>
  <c r="E910" i="2"/>
  <c r="E909" i="2"/>
  <c r="E908" i="2"/>
  <c r="E907" i="2"/>
  <c r="E906" i="2"/>
  <c r="E905" i="2"/>
  <c r="E904" i="2"/>
  <c r="E903" i="2"/>
  <c r="E902" i="2"/>
  <c r="E901" i="2"/>
  <c r="E900" i="2"/>
  <c r="E899" i="2"/>
  <c r="E898" i="2"/>
  <c r="E897" i="2"/>
  <c r="E896" i="2"/>
  <c r="E895" i="2"/>
  <c r="E894" i="2"/>
  <c r="E893" i="2"/>
  <c r="E892" i="2"/>
  <c r="E891" i="2"/>
  <c r="E890" i="2"/>
  <c r="E889" i="2"/>
  <c r="E888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700" i="2"/>
  <c r="E699" i="2"/>
  <c r="E698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D1828" i="2"/>
  <c r="D1827" i="2"/>
  <c r="D1826" i="2"/>
  <c r="D1825" i="2"/>
  <c r="D1824" i="2"/>
  <c r="D1823" i="2"/>
  <c r="D1822" i="2"/>
  <c r="D1821" i="2"/>
  <c r="D1820" i="2"/>
  <c r="D1819" i="2"/>
  <c r="D1818" i="2"/>
  <c r="D1817" i="2"/>
  <c r="D1816" i="2"/>
  <c r="D1815" i="2"/>
  <c r="D1814" i="2"/>
  <c r="D1813" i="2"/>
  <c r="D1812" i="2"/>
  <c r="D1811" i="2"/>
  <c r="D1810" i="2"/>
  <c r="D1809" i="2"/>
  <c r="D1808" i="2"/>
  <c r="D1807" i="2"/>
  <c r="D1806" i="2"/>
  <c r="D1805" i="2"/>
  <c r="D1804" i="2"/>
  <c r="D1803" i="2"/>
  <c r="D1802" i="2"/>
  <c r="D1801" i="2"/>
  <c r="D1800" i="2"/>
  <c r="D1799" i="2"/>
  <c r="D1798" i="2"/>
  <c r="D1797" i="2"/>
  <c r="D1796" i="2"/>
  <c r="D1795" i="2"/>
  <c r="D1794" i="2"/>
  <c r="D1793" i="2"/>
  <c r="D1792" i="2"/>
  <c r="D1791" i="2"/>
  <c r="D1790" i="2"/>
  <c r="D1789" i="2"/>
  <c r="D1788" i="2"/>
  <c r="D1787" i="2"/>
  <c r="D1786" i="2"/>
  <c r="D1785" i="2"/>
  <c r="D1784" i="2"/>
  <c r="D1783" i="2"/>
  <c r="D1782" i="2"/>
  <c r="D1781" i="2"/>
  <c r="D1780" i="2"/>
  <c r="D1779" i="2"/>
  <c r="D1778" i="2"/>
  <c r="D1777" i="2"/>
  <c r="D1776" i="2"/>
  <c r="D1775" i="2"/>
  <c r="D1774" i="2"/>
  <c r="D1773" i="2"/>
  <c r="D1772" i="2"/>
  <c r="D1771" i="2"/>
  <c r="D1770" i="2"/>
  <c r="D1769" i="2"/>
  <c r="D1768" i="2"/>
  <c r="D1767" i="2"/>
  <c r="D1766" i="2"/>
  <c r="D1765" i="2"/>
  <c r="D1764" i="2"/>
  <c r="D1763" i="2"/>
  <c r="D1762" i="2"/>
  <c r="D1761" i="2"/>
  <c r="D1760" i="2"/>
  <c r="D1759" i="2"/>
  <c r="D1758" i="2"/>
  <c r="D1757" i="2"/>
  <c r="D1756" i="2"/>
  <c r="D1755" i="2"/>
  <c r="D1754" i="2"/>
  <c r="D1753" i="2"/>
  <c r="D1752" i="2"/>
  <c r="D1751" i="2"/>
  <c r="D1750" i="2"/>
  <c r="D1749" i="2"/>
  <c r="D1748" i="2"/>
  <c r="D1747" i="2"/>
  <c r="D1746" i="2"/>
  <c r="D1745" i="2"/>
  <c r="D1744" i="2"/>
  <c r="D1743" i="2"/>
  <c r="D1742" i="2"/>
  <c r="D1741" i="2"/>
  <c r="D1740" i="2"/>
  <c r="D1739" i="2"/>
  <c r="D1738" i="2"/>
  <c r="D1737" i="2"/>
  <c r="D1736" i="2"/>
  <c r="D1735" i="2"/>
  <c r="D1734" i="2"/>
  <c r="D1733" i="2"/>
  <c r="D1732" i="2"/>
  <c r="D1731" i="2"/>
  <c r="D1730" i="2"/>
  <c r="D1729" i="2"/>
  <c r="D1728" i="2"/>
  <c r="D1727" i="2"/>
  <c r="D1726" i="2"/>
  <c r="D1725" i="2"/>
  <c r="D1724" i="2"/>
  <c r="D1723" i="2"/>
  <c r="D1722" i="2"/>
  <c r="D1721" i="2"/>
  <c r="D1720" i="2"/>
  <c r="D1719" i="2"/>
  <c r="D1718" i="2"/>
  <c r="D1717" i="2"/>
  <c r="D1716" i="2"/>
  <c r="D1715" i="2"/>
  <c r="D1714" i="2"/>
  <c r="D1713" i="2"/>
  <c r="D1712" i="2"/>
  <c r="D1711" i="2"/>
  <c r="D1710" i="2"/>
  <c r="D1709" i="2"/>
  <c r="D1708" i="2"/>
  <c r="D1707" i="2"/>
  <c r="D1706" i="2"/>
  <c r="D1705" i="2"/>
  <c r="D1704" i="2"/>
  <c r="D1703" i="2"/>
  <c r="D1702" i="2"/>
  <c r="D1701" i="2"/>
  <c r="D1700" i="2"/>
  <c r="D1699" i="2"/>
  <c r="D1698" i="2"/>
  <c r="D1697" i="2"/>
  <c r="D1696" i="2"/>
  <c r="D1695" i="2"/>
  <c r="D1694" i="2"/>
  <c r="D1693" i="2"/>
  <c r="D1692" i="2"/>
  <c r="D1691" i="2"/>
  <c r="D1690" i="2"/>
  <c r="D1689" i="2"/>
  <c r="D1688" i="2"/>
  <c r="D1687" i="2"/>
  <c r="D1686" i="2"/>
  <c r="D1685" i="2"/>
  <c r="D1684" i="2"/>
  <c r="D1683" i="2"/>
  <c r="D1682" i="2"/>
  <c r="D1681" i="2"/>
  <c r="D1680" i="2"/>
  <c r="D1679" i="2"/>
  <c r="D1678" i="2"/>
  <c r="D1677" i="2"/>
  <c r="D1676" i="2"/>
  <c r="D1675" i="2"/>
  <c r="D1674" i="2"/>
  <c r="D1673" i="2"/>
  <c r="D1672" i="2"/>
  <c r="D1671" i="2"/>
  <c r="D1670" i="2"/>
  <c r="D1669" i="2"/>
  <c r="D1668" i="2"/>
  <c r="D1667" i="2"/>
  <c r="D1666" i="2"/>
  <c r="D1665" i="2"/>
  <c r="D1664" i="2"/>
  <c r="D1663" i="2"/>
  <c r="D1662" i="2"/>
  <c r="D1661" i="2"/>
  <c r="D1660" i="2"/>
  <c r="D1659" i="2"/>
  <c r="D1658" i="2"/>
  <c r="D1657" i="2"/>
  <c r="D1656" i="2"/>
  <c r="D1655" i="2"/>
  <c r="D1654" i="2"/>
  <c r="D1653" i="2"/>
  <c r="D1652" i="2"/>
  <c r="D1651" i="2"/>
  <c r="D1650" i="2"/>
  <c r="D1649" i="2"/>
  <c r="D1648" i="2"/>
  <c r="D1647" i="2"/>
  <c r="D1646" i="2"/>
  <c r="D1645" i="2"/>
  <c r="D1644" i="2"/>
  <c r="D1643" i="2"/>
  <c r="D1642" i="2"/>
  <c r="D1641" i="2"/>
  <c r="D1640" i="2"/>
  <c r="D1639" i="2"/>
  <c r="D1638" i="2"/>
  <c r="D1637" i="2"/>
  <c r="D1636" i="2"/>
  <c r="D1635" i="2"/>
  <c r="D1634" i="2"/>
  <c r="D1633" i="2"/>
  <c r="D1632" i="2"/>
  <c r="D1631" i="2"/>
  <c r="D1630" i="2"/>
  <c r="D1629" i="2"/>
  <c r="D1628" i="2"/>
  <c r="D1627" i="2"/>
  <c r="D1626" i="2"/>
  <c r="D1625" i="2"/>
  <c r="D1624" i="2"/>
  <c r="D1623" i="2"/>
  <c r="D1622" i="2"/>
  <c r="D1621" i="2"/>
  <c r="D1620" i="2"/>
  <c r="D1619" i="2"/>
  <c r="D1618" i="2"/>
  <c r="D1617" i="2"/>
  <c r="D1616" i="2"/>
  <c r="D1615" i="2"/>
  <c r="D1614" i="2"/>
  <c r="D1613" i="2"/>
  <c r="D1612" i="2"/>
  <c r="D1611" i="2"/>
  <c r="D1610" i="2"/>
  <c r="D1609" i="2"/>
  <c r="D1608" i="2"/>
  <c r="D1607" i="2"/>
  <c r="D1606" i="2"/>
  <c r="D1605" i="2"/>
  <c r="D1604" i="2"/>
  <c r="D1603" i="2"/>
  <c r="D1602" i="2"/>
  <c r="D1601" i="2"/>
  <c r="D1600" i="2"/>
  <c r="D1599" i="2"/>
  <c r="D1598" i="2"/>
  <c r="D1597" i="2"/>
  <c r="D1596" i="2"/>
  <c r="D1595" i="2"/>
  <c r="D1594" i="2"/>
  <c r="D1593" i="2"/>
  <c r="D1592" i="2"/>
  <c r="D1591" i="2"/>
  <c r="D1590" i="2"/>
  <c r="D1589" i="2"/>
  <c r="D1588" i="2"/>
  <c r="D1587" i="2"/>
  <c r="D1586" i="2"/>
  <c r="D1585" i="2"/>
  <c r="D1584" i="2"/>
  <c r="D1583" i="2"/>
  <c r="D1582" i="2"/>
  <c r="D1581" i="2"/>
  <c r="D1580" i="2"/>
  <c r="D1579" i="2"/>
  <c r="D1578" i="2"/>
  <c r="D1577" i="2"/>
  <c r="D1576" i="2"/>
  <c r="D1575" i="2"/>
  <c r="D1574" i="2"/>
  <c r="D1573" i="2"/>
  <c r="D1572" i="2"/>
  <c r="D1571" i="2"/>
  <c r="D1570" i="2"/>
  <c r="D1569" i="2"/>
  <c r="D1568" i="2"/>
  <c r="D1567" i="2"/>
  <c r="D1566" i="2"/>
  <c r="D1565" i="2"/>
  <c r="D1564" i="2"/>
  <c r="D1563" i="2"/>
  <c r="D1562" i="2"/>
  <c r="D1561" i="2"/>
  <c r="D1560" i="2"/>
  <c r="D1559" i="2"/>
  <c r="D1558" i="2"/>
  <c r="D1557" i="2"/>
  <c r="D1556" i="2"/>
  <c r="D1555" i="2"/>
  <c r="D1554" i="2"/>
  <c r="D1553" i="2"/>
  <c r="D1552" i="2"/>
  <c r="D1551" i="2"/>
  <c r="D1550" i="2"/>
  <c r="D1549" i="2"/>
  <c r="D1548" i="2"/>
  <c r="D1547" i="2"/>
  <c r="D1546" i="2"/>
  <c r="D1545" i="2"/>
  <c r="D1544" i="2"/>
  <c r="D1543" i="2"/>
  <c r="D1542" i="2"/>
  <c r="D1541" i="2"/>
  <c r="D1540" i="2"/>
  <c r="D1539" i="2"/>
  <c r="D1538" i="2"/>
  <c r="D1537" i="2"/>
  <c r="D1536" i="2"/>
  <c r="D1535" i="2"/>
  <c r="D1534" i="2"/>
  <c r="D1533" i="2"/>
  <c r="D1532" i="2"/>
  <c r="D1531" i="2"/>
  <c r="D1530" i="2"/>
  <c r="D1529" i="2"/>
  <c r="D1528" i="2"/>
  <c r="D1527" i="2"/>
  <c r="D1526" i="2"/>
  <c r="D1525" i="2"/>
  <c r="D1524" i="2"/>
  <c r="D1523" i="2"/>
  <c r="D1522" i="2"/>
  <c r="D1521" i="2"/>
  <c r="D1520" i="2"/>
  <c r="D1519" i="2"/>
  <c r="D1518" i="2"/>
  <c r="D1517" i="2"/>
  <c r="D1516" i="2"/>
  <c r="D1515" i="2"/>
  <c r="D1514" i="2"/>
  <c r="D1513" i="2"/>
  <c r="D1512" i="2"/>
  <c r="D1511" i="2"/>
  <c r="D1510" i="2"/>
  <c r="D1509" i="2"/>
  <c r="D1508" i="2"/>
  <c r="D1507" i="2"/>
  <c r="D1506" i="2"/>
  <c r="D1505" i="2"/>
  <c r="D1504" i="2"/>
  <c r="D1503" i="2"/>
  <c r="D1502" i="2"/>
  <c r="D1501" i="2"/>
  <c r="D1500" i="2"/>
  <c r="D1499" i="2"/>
  <c r="D1498" i="2"/>
  <c r="D1497" i="2"/>
  <c r="D1496" i="2"/>
  <c r="D1495" i="2"/>
  <c r="D1494" i="2"/>
  <c r="D1493" i="2"/>
  <c r="D1492" i="2"/>
  <c r="D1491" i="2"/>
  <c r="D1490" i="2"/>
  <c r="D1489" i="2"/>
  <c r="D1488" i="2"/>
  <c r="D1487" i="2"/>
  <c r="D1486" i="2"/>
  <c r="D1485" i="2"/>
  <c r="D1484" i="2"/>
  <c r="D1483" i="2"/>
  <c r="D1482" i="2"/>
  <c r="D1481" i="2"/>
  <c r="D1480" i="2"/>
  <c r="D1479" i="2"/>
  <c r="D1478" i="2"/>
  <c r="D1477" i="2"/>
  <c r="D1476" i="2"/>
  <c r="D1475" i="2"/>
  <c r="D1474" i="2"/>
  <c r="D1473" i="2"/>
  <c r="D1472" i="2"/>
  <c r="D1471" i="2"/>
  <c r="D1470" i="2"/>
  <c r="D1469" i="2"/>
  <c r="D1468" i="2"/>
  <c r="D1467" i="2"/>
  <c r="D1466" i="2"/>
  <c r="D1465" i="2"/>
  <c r="D1464" i="2"/>
  <c r="D1463" i="2"/>
  <c r="D1462" i="2"/>
  <c r="D1461" i="2"/>
  <c r="D1460" i="2"/>
  <c r="D1459" i="2"/>
  <c r="D1458" i="2"/>
  <c r="D1457" i="2"/>
  <c r="D1456" i="2"/>
  <c r="D1455" i="2"/>
  <c r="D1454" i="2"/>
  <c r="D1453" i="2"/>
  <c r="D1452" i="2"/>
  <c r="D1451" i="2"/>
  <c r="D1450" i="2"/>
  <c r="D1449" i="2"/>
  <c r="D1448" i="2"/>
  <c r="D1447" i="2"/>
  <c r="D1446" i="2"/>
  <c r="D1445" i="2"/>
  <c r="D1444" i="2"/>
  <c r="D1443" i="2"/>
  <c r="D1442" i="2"/>
  <c r="D1441" i="2"/>
  <c r="D1440" i="2"/>
  <c r="D1439" i="2"/>
  <c r="D1438" i="2"/>
  <c r="D1437" i="2"/>
  <c r="D1436" i="2"/>
  <c r="D1435" i="2"/>
  <c r="D1434" i="2"/>
  <c r="D1433" i="2"/>
  <c r="D1432" i="2"/>
  <c r="D1431" i="2"/>
  <c r="D1430" i="2"/>
  <c r="D1429" i="2"/>
  <c r="D1428" i="2"/>
  <c r="D1427" i="2"/>
  <c r="D1426" i="2"/>
  <c r="D1425" i="2"/>
  <c r="D1424" i="2"/>
  <c r="D1423" i="2"/>
  <c r="D1422" i="2"/>
  <c r="D1421" i="2"/>
  <c r="D1420" i="2"/>
  <c r="D1419" i="2"/>
  <c r="D1418" i="2"/>
  <c r="D1417" i="2"/>
  <c r="D1416" i="2"/>
  <c r="D1415" i="2"/>
  <c r="D1414" i="2"/>
  <c r="D1413" i="2"/>
  <c r="D1412" i="2"/>
  <c r="D1411" i="2"/>
  <c r="D1410" i="2"/>
  <c r="D1409" i="2"/>
  <c r="D1408" i="2"/>
  <c r="D1407" i="2"/>
  <c r="D1406" i="2"/>
  <c r="D1405" i="2"/>
  <c r="D1404" i="2"/>
  <c r="D1403" i="2"/>
  <c r="D1402" i="2"/>
  <c r="D1401" i="2"/>
  <c r="D1400" i="2"/>
  <c r="D1399" i="2"/>
  <c r="D1398" i="2"/>
  <c r="D1397" i="2"/>
  <c r="D1396" i="2"/>
  <c r="D1395" i="2"/>
  <c r="D1394" i="2"/>
  <c r="D1393" i="2"/>
  <c r="D1392" i="2"/>
  <c r="D1391" i="2"/>
  <c r="D1390" i="2"/>
  <c r="D1389" i="2"/>
  <c r="D1388" i="2"/>
  <c r="D1387" i="2"/>
  <c r="D1386" i="2"/>
  <c r="D1385" i="2"/>
  <c r="D1384" i="2"/>
  <c r="D1383" i="2"/>
  <c r="D1382" i="2"/>
  <c r="D1381" i="2"/>
  <c r="D1380" i="2"/>
  <c r="D1379" i="2"/>
  <c r="D1378" i="2"/>
  <c r="D1377" i="2"/>
  <c r="D1376" i="2"/>
  <c r="D1375" i="2"/>
  <c r="D1374" i="2"/>
  <c r="D1373" i="2"/>
  <c r="D1372" i="2"/>
  <c r="D1371" i="2"/>
  <c r="D1370" i="2"/>
  <c r="D1369" i="2"/>
  <c r="D1368" i="2"/>
  <c r="D1367" i="2"/>
  <c r="D1366" i="2"/>
  <c r="D1365" i="2"/>
  <c r="D1364" i="2"/>
  <c r="D1363" i="2"/>
  <c r="D1362" i="2"/>
  <c r="D1361" i="2"/>
  <c r="D1360" i="2"/>
  <c r="D1359" i="2"/>
  <c r="D1358" i="2"/>
  <c r="D1357" i="2"/>
  <c r="D1356" i="2"/>
  <c r="D1355" i="2"/>
  <c r="D1354" i="2"/>
  <c r="D1353" i="2"/>
  <c r="D1352" i="2"/>
  <c r="D1351" i="2"/>
  <c r="D1350" i="2"/>
  <c r="D1349" i="2"/>
  <c r="D1348" i="2"/>
  <c r="D1347" i="2"/>
  <c r="D1346" i="2"/>
  <c r="D1345" i="2"/>
  <c r="D1344" i="2"/>
  <c r="D1343" i="2"/>
  <c r="D1342" i="2"/>
  <c r="D1341" i="2"/>
  <c r="D1340" i="2"/>
  <c r="D1339" i="2"/>
  <c r="D1338" i="2"/>
  <c r="D1337" i="2"/>
  <c r="D1336" i="2"/>
  <c r="D1335" i="2"/>
  <c r="D1334" i="2"/>
  <c r="D1333" i="2"/>
  <c r="D1332" i="2"/>
  <c r="D1331" i="2"/>
  <c r="D1330" i="2"/>
  <c r="D1329" i="2"/>
  <c r="D1328" i="2"/>
  <c r="D1327" i="2"/>
  <c r="D1326" i="2"/>
  <c r="D1325" i="2"/>
  <c r="D1324" i="2"/>
  <c r="D1323" i="2"/>
  <c r="D1322" i="2"/>
  <c r="D1321" i="2"/>
  <c r="D1320" i="2"/>
  <c r="D1319" i="2"/>
  <c r="D1318" i="2"/>
  <c r="D1317" i="2"/>
  <c r="D1316" i="2"/>
  <c r="D1315" i="2"/>
  <c r="D1314" i="2"/>
  <c r="D1313" i="2"/>
  <c r="D1312" i="2"/>
  <c r="D1311" i="2"/>
  <c r="D1310" i="2"/>
  <c r="D1309" i="2"/>
  <c r="D1308" i="2"/>
  <c r="D1307" i="2"/>
  <c r="D1306" i="2"/>
  <c r="D1305" i="2"/>
  <c r="D1304" i="2"/>
  <c r="D1303" i="2"/>
  <c r="D1302" i="2"/>
  <c r="D1301" i="2"/>
  <c r="D1300" i="2"/>
  <c r="D1299" i="2"/>
  <c r="D1298" i="2"/>
  <c r="D1297" i="2"/>
  <c r="D1296" i="2"/>
  <c r="D1295" i="2"/>
  <c r="D1294" i="2"/>
  <c r="D1293" i="2"/>
  <c r="D1292" i="2"/>
  <c r="D1291" i="2"/>
  <c r="D1290" i="2"/>
  <c r="D1289" i="2"/>
  <c r="D1288" i="2"/>
  <c r="D1287" i="2"/>
  <c r="D1286" i="2"/>
  <c r="D1285" i="2"/>
  <c r="D1284" i="2"/>
  <c r="D1283" i="2"/>
  <c r="D1282" i="2"/>
  <c r="D1281" i="2"/>
  <c r="D1280" i="2"/>
  <c r="D1279" i="2"/>
  <c r="D1278" i="2"/>
  <c r="D1277" i="2"/>
  <c r="D1276" i="2"/>
  <c r="D1275" i="2"/>
  <c r="D1274" i="2"/>
  <c r="D1273" i="2"/>
  <c r="D1272" i="2"/>
  <c r="D1271" i="2"/>
  <c r="D1270" i="2"/>
  <c r="D1269" i="2"/>
  <c r="D1268" i="2"/>
  <c r="D1267" i="2"/>
  <c r="D1266" i="2"/>
  <c r="D1265" i="2"/>
  <c r="D1264" i="2"/>
  <c r="D1263" i="2"/>
  <c r="D1262" i="2"/>
  <c r="D1261" i="2"/>
  <c r="D1260" i="2"/>
  <c r="D1259" i="2"/>
  <c r="D1258" i="2"/>
  <c r="D1257" i="2"/>
  <c r="D1256" i="2"/>
  <c r="D1255" i="2"/>
  <c r="D1254" i="2"/>
  <c r="D1253" i="2"/>
  <c r="D1252" i="2"/>
  <c r="D1251" i="2"/>
  <c r="D1250" i="2"/>
  <c r="D1249" i="2"/>
  <c r="D1248" i="2"/>
  <c r="D1247" i="2"/>
  <c r="D1246" i="2"/>
  <c r="D1245" i="2"/>
  <c r="D1244" i="2"/>
  <c r="D1243" i="2"/>
  <c r="D1242" i="2"/>
  <c r="D1241" i="2"/>
  <c r="D1240" i="2"/>
  <c r="D1239" i="2"/>
  <c r="D1238" i="2"/>
  <c r="D1237" i="2"/>
  <c r="D1236" i="2"/>
  <c r="D1235" i="2"/>
  <c r="D1234" i="2"/>
  <c r="D1233" i="2"/>
  <c r="D1232" i="2"/>
  <c r="D1231" i="2"/>
  <c r="D1230" i="2"/>
  <c r="D1229" i="2"/>
  <c r="D1228" i="2"/>
  <c r="D1227" i="2"/>
  <c r="D1226" i="2"/>
  <c r="D1225" i="2"/>
  <c r="D1224" i="2"/>
  <c r="D1223" i="2"/>
  <c r="D1222" i="2"/>
  <c r="D1221" i="2"/>
  <c r="D1220" i="2"/>
  <c r="D1219" i="2"/>
  <c r="D1218" i="2"/>
  <c r="D1217" i="2"/>
  <c r="D1216" i="2"/>
  <c r="D1215" i="2"/>
  <c r="D1214" i="2"/>
  <c r="D1213" i="2"/>
  <c r="D1212" i="2"/>
  <c r="D1211" i="2"/>
  <c r="D1210" i="2"/>
  <c r="D1209" i="2"/>
  <c r="D1208" i="2"/>
  <c r="D1207" i="2"/>
  <c r="D1206" i="2"/>
  <c r="D1205" i="2"/>
  <c r="D1204" i="2"/>
  <c r="D1203" i="2"/>
  <c r="D1202" i="2"/>
  <c r="D1201" i="2"/>
  <c r="D1200" i="2"/>
  <c r="D1199" i="2"/>
  <c r="D1198" i="2"/>
  <c r="D1197" i="2"/>
  <c r="D1196" i="2"/>
  <c r="D1195" i="2"/>
  <c r="D1194" i="2"/>
  <c r="D1193" i="2"/>
  <c r="D1192" i="2"/>
  <c r="D1191" i="2"/>
  <c r="D1190" i="2"/>
  <c r="D1189" i="2"/>
  <c r="D1188" i="2"/>
  <c r="D1187" i="2"/>
  <c r="D1186" i="2"/>
  <c r="D1185" i="2"/>
  <c r="D1184" i="2"/>
  <c r="D1183" i="2"/>
  <c r="D1182" i="2"/>
  <c r="D1181" i="2"/>
  <c r="D1180" i="2"/>
  <c r="D1179" i="2"/>
  <c r="D1178" i="2"/>
  <c r="D1177" i="2"/>
  <c r="D1176" i="2"/>
  <c r="D1175" i="2"/>
  <c r="D1174" i="2"/>
  <c r="D1173" i="2"/>
  <c r="D1172" i="2"/>
  <c r="D1171" i="2"/>
  <c r="D1170" i="2"/>
  <c r="D1169" i="2"/>
  <c r="D1168" i="2"/>
  <c r="D1167" i="2"/>
  <c r="D1166" i="2"/>
  <c r="D1165" i="2"/>
  <c r="D1164" i="2"/>
  <c r="D1163" i="2"/>
  <c r="D1162" i="2"/>
  <c r="D1161" i="2"/>
  <c r="D1160" i="2"/>
  <c r="D1159" i="2"/>
  <c r="D1158" i="2"/>
  <c r="D1157" i="2"/>
  <c r="D1156" i="2"/>
  <c r="D1155" i="2"/>
  <c r="D1154" i="2"/>
  <c r="D1153" i="2"/>
  <c r="D1152" i="2"/>
  <c r="D1151" i="2"/>
  <c r="D1150" i="2"/>
  <c r="D1149" i="2"/>
  <c r="D1148" i="2"/>
  <c r="D1147" i="2"/>
  <c r="D1146" i="2"/>
  <c r="D1145" i="2"/>
  <c r="D1144" i="2"/>
  <c r="D1143" i="2"/>
  <c r="D1142" i="2"/>
  <c r="D1141" i="2"/>
  <c r="D1140" i="2"/>
  <c r="D1139" i="2"/>
  <c r="D1138" i="2"/>
  <c r="D1137" i="2"/>
  <c r="D1136" i="2"/>
  <c r="D1135" i="2"/>
  <c r="D1134" i="2"/>
  <c r="D1133" i="2"/>
  <c r="D1132" i="2"/>
  <c r="D1131" i="2"/>
  <c r="D1130" i="2"/>
  <c r="D1129" i="2"/>
  <c r="D1128" i="2"/>
  <c r="D1127" i="2"/>
  <c r="D1126" i="2"/>
  <c r="D1125" i="2"/>
  <c r="D1124" i="2"/>
  <c r="D1123" i="2"/>
  <c r="D1122" i="2"/>
  <c r="D1121" i="2"/>
  <c r="D1120" i="2"/>
  <c r="D1119" i="2"/>
  <c r="D1118" i="2"/>
  <c r="D1117" i="2"/>
  <c r="D1116" i="2"/>
  <c r="D1115" i="2"/>
  <c r="D1114" i="2"/>
  <c r="D1113" i="2"/>
  <c r="D1112" i="2"/>
  <c r="D1111" i="2"/>
  <c r="D1110" i="2"/>
  <c r="D1109" i="2"/>
  <c r="D1108" i="2"/>
  <c r="D1107" i="2"/>
  <c r="D1106" i="2"/>
  <c r="D1105" i="2"/>
  <c r="D1104" i="2"/>
  <c r="D1103" i="2"/>
  <c r="D1102" i="2"/>
  <c r="D1101" i="2"/>
  <c r="D1100" i="2"/>
  <c r="D1099" i="2"/>
  <c r="D1098" i="2"/>
  <c r="D1097" i="2"/>
  <c r="D1096" i="2"/>
  <c r="D1095" i="2"/>
  <c r="D1094" i="2"/>
  <c r="D1093" i="2"/>
  <c r="D1092" i="2"/>
  <c r="D1091" i="2"/>
  <c r="D1090" i="2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8" i="2"/>
  <c r="D887" i="2"/>
  <c r="D886" i="2"/>
  <c r="D885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8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P9" i="2" l="1"/>
  <c r="O9" i="2"/>
  <c r="P8" i="2"/>
  <c r="O8" i="2"/>
  <c r="K9" i="2"/>
  <c r="L10" i="2"/>
  <c r="J10" i="2"/>
  <c r="M9" i="2"/>
  <c r="I16" i="6"/>
  <c r="Q4" i="2" s="1"/>
  <c r="W4" i="2" s="1"/>
  <c r="P10" i="2" l="1"/>
  <c r="O10" i="2"/>
  <c r="K10" i="2"/>
  <c r="N10" i="2" s="1"/>
  <c r="N9" i="2"/>
  <c r="J11" i="2"/>
  <c r="M10" i="2"/>
  <c r="L11" i="2"/>
  <c r="K11" i="2" l="1"/>
  <c r="N11" i="2" s="1"/>
  <c r="P11" i="2"/>
  <c r="O11" i="2"/>
  <c r="L12" i="2"/>
  <c r="J12" i="2"/>
  <c r="M11" i="2"/>
  <c r="B5" i="2"/>
  <c r="K12" i="2" l="1"/>
  <c r="N12" i="2" s="1"/>
  <c r="P12" i="2"/>
  <c r="O12" i="2"/>
  <c r="L13" i="2"/>
  <c r="J13" i="2"/>
  <c r="M12" i="2"/>
  <c r="C5" i="2"/>
  <c r="S5" i="2"/>
  <c r="AA5" i="2" s="1"/>
  <c r="T5" i="2"/>
  <c r="R5" i="2"/>
  <c r="Z5" i="2" s="1"/>
  <c r="Q5" i="2"/>
  <c r="AG5" i="2"/>
  <c r="AE5" i="2"/>
  <c r="AF5" i="2"/>
  <c r="B6" i="2"/>
  <c r="U5" i="2"/>
  <c r="AC5" i="2" s="1"/>
  <c r="V5" i="2"/>
  <c r="K13" i="2" l="1"/>
  <c r="N13" i="2" s="1"/>
  <c r="P13" i="2"/>
  <c r="O13" i="2"/>
  <c r="AH5" i="2"/>
  <c r="AQ5" i="2" s="1"/>
  <c r="L14" i="2"/>
  <c r="J14" i="2"/>
  <c r="M13" i="2"/>
  <c r="T6" i="2"/>
  <c r="C6" i="2"/>
  <c r="S6" i="2"/>
  <c r="AA6" i="2" s="1"/>
  <c r="AB5" i="2"/>
  <c r="AD5" i="2"/>
  <c r="AO5" i="2" s="1"/>
  <c r="AF6" i="2"/>
  <c r="AG6" i="2"/>
  <c r="Y5" i="2"/>
  <c r="B7" i="2"/>
  <c r="V6" i="2"/>
  <c r="U6" i="2"/>
  <c r="AC6" i="2" s="1"/>
  <c r="W5" i="2"/>
  <c r="R6" i="2" s="1"/>
  <c r="K14" i="2" l="1"/>
  <c r="N14" i="2" s="1"/>
  <c r="O14" i="2"/>
  <c r="P14" i="2"/>
  <c r="AH6" i="2"/>
  <c r="AQ6" i="2" s="1"/>
  <c r="L15" i="2"/>
  <c r="J15" i="2"/>
  <c r="M14" i="2"/>
  <c r="C7" i="2"/>
  <c r="T7" i="2"/>
  <c r="S7" i="2"/>
  <c r="AB6" i="2"/>
  <c r="AD6" i="2"/>
  <c r="AO6" i="2" s="1"/>
  <c r="Q6" i="2"/>
  <c r="Y6" i="2" s="1"/>
  <c r="AG7" i="2"/>
  <c r="AE6" i="2"/>
  <c r="B8" i="2"/>
  <c r="V7" i="2"/>
  <c r="U7" i="2"/>
  <c r="AC7" i="2" s="1"/>
  <c r="K15" i="2" l="1"/>
  <c r="N15" i="2" s="1"/>
  <c r="O15" i="2"/>
  <c r="P15" i="2"/>
  <c r="J16" i="2"/>
  <c r="M15" i="2"/>
  <c r="L16" i="2"/>
  <c r="C8" i="2"/>
  <c r="AD7" i="2"/>
  <c r="AO7" i="2" s="1"/>
  <c r="AF7" i="2"/>
  <c r="AH7" i="2" s="1"/>
  <c r="AQ7" i="2" s="1"/>
  <c r="B9" i="2"/>
  <c r="B10" i="2" s="1"/>
  <c r="Z6" i="2"/>
  <c r="W6" i="2"/>
  <c r="AE7" i="2" s="1"/>
  <c r="AA7" i="2"/>
  <c r="K16" i="2" l="1"/>
  <c r="N16" i="2" s="1"/>
  <c r="P16" i="2"/>
  <c r="O16" i="2"/>
  <c r="J17" i="2"/>
  <c r="M16" i="2"/>
  <c r="L17" i="2"/>
  <c r="R7" i="2"/>
  <c r="AB7" i="2"/>
  <c r="C9" i="2"/>
  <c r="Q7" i="2"/>
  <c r="V8" i="2"/>
  <c r="U8" i="2"/>
  <c r="AC8" i="2" s="1"/>
  <c r="B11" i="2"/>
  <c r="K17" i="2" l="1"/>
  <c r="N17" i="2" s="1"/>
  <c r="P17" i="2"/>
  <c r="O17" i="2"/>
  <c r="J18" i="2"/>
  <c r="M17" i="2"/>
  <c r="L18" i="2"/>
  <c r="C10" i="2"/>
  <c r="T8" i="2"/>
  <c r="S8" i="2"/>
  <c r="AA8" i="2" s="1"/>
  <c r="AD8" i="2"/>
  <c r="AO8" i="2" s="1"/>
  <c r="AF8" i="2"/>
  <c r="AG8" i="2"/>
  <c r="Z7" i="2"/>
  <c r="Y7" i="2"/>
  <c r="W7" i="2"/>
  <c r="Q8" i="2" s="1"/>
  <c r="B12" i="2"/>
  <c r="K18" i="2" l="1"/>
  <c r="N18" i="2" s="1"/>
  <c r="P18" i="2"/>
  <c r="O18" i="2"/>
  <c r="AH8" i="2"/>
  <c r="AQ8" i="2" s="1"/>
  <c r="L19" i="2"/>
  <c r="J19" i="2"/>
  <c r="M18" i="2"/>
  <c r="C11" i="2"/>
  <c r="R8" i="2"/>
  <c r="AB8" i="2"/>
  <c r="AE8" i="2"/>
  <c r="Y8" i="2"/>
  <c r="U9" i="2"/>
  <c r="AC9" i="2" s="1"/>
  <c r="V9" i="2"/>
  <c r="B13" i="2"/>
  <c r="K19" i="2" l="1"/>
  <c r="N19" i="2" s="1"/>
  <c r="P19" i="2"/>
  <c r="O19" i="2"/>
  <c r="L20" i="2"/>
  <c r="J20" i="2"/>
  <c r="M19" i="2"/>
  <c r="C12" i="2"/>
  <c r="T9" i="2"/>
  <c r="S9" i="2"/>
  <c r="AD9" i="2"/>
  <c r="AO9" i="2" s="1"/>
  <c r="AG9" i="2"/>
  <c r="AF9" i="2"/>
  <c r="Z8" i="2"/>
  <c r="W8" i="2"/>
  <c r="AE9" i="2" s="1"/>
  <c r="B14" i="2"/>
  <c r="K20" i="2" l="1"/>
  <c r="N20" i="2" s="1"/>
  <c r="P20" i="2"/>
  <c r="O20" i="2"/>
  <c r="AH9" i="2"/>
  <c r="AQ9" i="2" s="1"/>
  <c r="C13" i="2"/>
  <c r="L21" i="2"/>
  <c r="J21" i="2"/>
  <c r="M20" i="2"/>
  <c r="AA9" i="2"/>
  <c r="R9" i="2"/>
  <c r="S10" i="2" s="1"/>
  <c r="AB9" i="2"/>
  <c r="Q9" i="2"/>
  <c r="U10" i="2"/>
  <c r="AC10" i="2" s="1"/>
  <c r="V10" i="2"/>
  <c r="B15" i="2"/>
  <c r="K21" i="2" l="1"/>
  <c r="N21" i="2" s="1"/>
  <c r="P21" i="2"/>
  <c r="O21" i="2"/>
  <c r="C14" i="2"/>
  <c r="J22" i="2"/>
  <c r="M21" i="2"/>
  <c r="L22" i="2"/>
  <c r="T10" i="2"/>
  <c r="AD10" i="2"/>
  <c r="AO10" i="2" s="1"/>
  <c r="AF10" i="2"/>
  <c r="AG10" i="2"/>
  <c r="Z9" i="2"/>
  <c r="Y9" i="2"/>
  <c r="W9" i="2"/>
  <c r="Q10" i="2" s="1"/>
  <c r="AA10" i="2"/>
  <c r="B16" i="2"/>
  <c r="K22" i="2" l="1"/>
  <c r="N22" i="2" s="1"/>
  <c r="O22" i="2"/>
  <c r="P22" i="2"/>
  <c r="C15" i="2"/>
  <c r="AH10" i="2"/>
  <c r="AQ10" i="2" s="1"/>
  <c r="L23" i="2"/>
  <c r="J23" i="2"/>
  <c r="M22" i="2"/>
  <c r="R10" i="2"/>
  <c r="AB10" i="2"/>
  <c r="AE10" i="2"/>
  <c r="Y10" i="2"/>
  <c r="V11" i="2"/>
  <c r="U11" i="2"/>
  <c r="AC11" i="2" s="1"/>
  <c r="B17" i="2"/>
  <c r="K23" i="2" l="1"/>
  <c r="N23" i="2" s="1"/>
  <c r="P23" i="2"/>
  <c r="O23" i="2"/>
  <c r="C16" i="2"/>
  <c r="J24" i="2"/>
  <c r="M23" i="2"/>
  <c r="L24" i="2"/>
  <c r="S11" i="2"/>
  <c r="T11" i="2"/>
  <c r="AB11" i="2" s="1"/>
  <c r="AD11" i="2"/>
  <c r="AO11" i="2" s="1"/>
  <c r="AG11" i="2"/>
  <c r="AF11" i="2"/>
  <c r="Z10" i="2"/>
  <c r="W10" i="2"/>
  <c r="AE11" i="2" s="1"/>
  <c r="B18" i="2"/>
  <c r="K24" i="2" l="1"/>
  <c r="N24" i="2" s="1"/>
  <c r="P24" i="2"/>
  <c r="O24" i="2"/>
  <c r="C17" i="2"/>
  <c r="AH11" i="2"/>
  <c r="AQ11" i="2" s="1"/>
  <c r="L25" i="2"/>
  <c r="J25" i="2"/>
  <c r="M24" i="2"/>
  <c r="AA11" i="2"/>
  <c r="R11" i="2"/>
  <c r="Q11" i="2"/>
  <c r="U12" i="2"/>
  <c r="AC12" i="2" s="1"/>
  <c r="V12" i="2"/>
  <c r="B19" i="2"/>
  <c r="K25" i="2" l="1"/>
  <c r="N25" i="2" s="1"/>
  <c r="P25" i="2"/>
  <c r="O25" i="2"/>
  <c r="C18" i="2"/>
  <c r="J26" i="2"/>
  <c r="M25" i="2"/>
  <c r="L26" i="2"/>
  <c r="S12" i="2"/>
  <c r="AA12" i="2" s="1"/>
  <c r="T12" i="2"/>
  <c r="AB12" i="2" s="1"/>
  <c r="AD12" i="2"/>
  <c r="AO12" i="2" s="1"/>
  <c r="AF12" i="2"/>
  <c r="AG12" i="2"/>
  <c r="Z11" i="2"/>
  <c r="Y11" i="2"/>
  <c r="W11" i="2"/>
  <c r="Q12" i="2" s="1"/>
  <c r="B20" i="2"/>
  <c r="K26" i="2" l="1"/>
  <c r="N26" i="2" s="1"/>
  <c r="P26" i="2"/>
  <c r="O26" i="2"/>
  <c r="C19" i="2"/>
  <c r="AH12" i="2"/>
  <c r="AQ12" i="2" s="1"/>
  <c r="L27" i="2"/>
  <c r="J27" i="2"/>
  <c r="M26" i="2"/>
  <c r="R12" i="2"/>
  <c r="AE12" i="2"/>
  <c r="Y12" i="2"/>
  <c r="V13" i="2"/>
  <c r="U13" i="2"/>
  <c r="AC13" i="2" s="1"/>
  <c r="B21" i="2"/>
  <c r="K27" i="2" l="1"/>
  <c r="N27" i="2" s="1"/>
  <c r="P27" i="2"/>
  <c r="O27" i="2"/>
  <c r="C20" i="2"/>
  <c r="J28" i="2"/>
  <c r="M27" i="2"/>
  <c r="L28" i="2"/>
  <c r="S13" i="2"/>
  <c r="AA13" i="2" s="1"/>
  <c r="T13" i="2"/>
  <c r="AB13" i="2" s="1"/>
  <c r="C21" i="2"/>
  <c r="AD13" i="2"/>
  <c r="AO13" i="2" s="1"/>
  <c r="AG13" i="2"/>
  <c r="AF13" i="2"/>
  <c r="W12" i="2"/>
  <c r="R13" i="2" s="1"/>
  <c r="Z12" i="2"/>
  <c r="B22" i="2"/>
  <c r="K28" i="2" l="1"/>
  <c r="N28" i="2" s="1"/>
  <c r="P28" i="2"/>
  <c r="O28" i="2"/>
  <c r="AH13" i="2"/>
  <c r="AQ13" i="2" s="1"/>
  <c r="J29" i="2"/>
  <c r="M28" i="2"/>
  <c r="L29" i="2"/>
  <c r="T14" i="2"/>
  <c r="S14" i="2"/>
  <c r="C22" i="2"/>
  <c r="AE13" i="2"/>
  <c r="Q13" i="2"/>
  <c r="V14" i="2"/>
  <c r="U14" i="2"/>
  <c r="AC14" i="2" s="1"/>
  <c r="B23" i="2"/>
  <c r="K29" i="2" l="1"/>
  <c r="N29" i="2" s="1"/>
  <c r="O29" i="2"/>
  <c r="P29" i="2"/>
  <c r="L30" i="2"/>
  <c r="J30" i="2"/>
  <c r="M29" i="2"/>
  <c r="C23" i="2"/>
  <c r="AD14" i="2"/>
  <c r="AO14" i="2" s="1"/>
  <c r="W13" i="2"/>
  <c r="Q14" i="2" s="1"/>
  <c r="Y14" i="2" s="1"/>
  <c r="AG14" i="2"/>
  <c r="AF14" i="2"/>
  <c r="AA14" i="2"/>
  <c r="AB14" i="2"/>
  <c r="Z13" i="2"/>
  <c r="Y13" i="2"/>
  <c r="B24" i="2"/>
  <c r="K30" i="2" l="1"/>
  <c r="N30" i="2" s="1"/>
  <c r="O30" i="2"/>
  <c r="P30" i="2"/>
  <c r="AH14" i="2"/>
  <c r="AQ14" i="2" s="1"/>
  <c r="J31" i="2"/>
  <c r="M30" i="2"/>
  <c r="L31" i="2"/>
  <c r="R14" i="2"/>
  <c r="Z14" i="2" s="1"/>
  <c r="C24" i="2"/>
  <c r="AE14" i="2"/>
  <c r="V15" i="2"/>
  <c r="U15" i="2"/>
  <c r="AC15" i="2" s="1"/>
  <c r="B25" i="2"/>
  <c r="K31" i="2" l="1"/>
  <c r="N31" i="2" s="1"/>
  <c r="P31" i="2"/>
  <c r="O31" i="2"/>
  <c r="L32" i="2"/>
  <c r="J32" i="2"/>
  <c r="M31" i="2"/>
  <c r="S15" i="2"/>
  <c r="AA15" i="2" s="1"/>
  <c r="T15" i="2"/>
  <c r="C25" i="2"/>
  <c r="AD15" i="2"/>
  <c r="AO15" i="2" s="1"/>
  <c r="AF15" i="2"/>
  <c r="AG15" i="2"/>
  <c r="W14" i="2"/>
  <c r="AE15" i="2" s="1"/>
  <c r="B26" i="2"/>
  <c r="K32" i="2" l="1"/>
  <c r="N32" i="2" s="1"/>
  <c r="P32" i="2"/>
  <c r="O32" i="2"/>
  <c r="AH15" i="2"/>
  <c r="AQ15" i="2" s="1"/>
  <c r="L33" i="2"/>
  <c r="J33" i="2"/>
  <c r="M32" i="2"/>
  <c r="AB15" i="2"/>
  <c r="R15" i="2"/>
  <c r="C26" i="2"/>
  <c r="Q15" i="2"/>
  <c r="Y15" i="2" s="1"/>
  <c r="U16" i="2"/>
  <c r="AC16" i="2" s="1"/>
  <c r="V16" i="2"/>
  <c r="B27" i="2"/>
  <c r="K33" i="2" l="1"/>
  <c r="N33" i="2" s="1"/>
  <c r="O33" i="2"/>
  <c r="P33" i="2"/>
  <c r="J34" i="2"/>
  <c r="M33" i="2"/>
  <c r="L34" i="2"/>
  <c r="S16" i="2"/>
  <c r="AA16" i="2" s="1"/>
  <c r="T16" i="2"/>
  <c r="V17" i="2" s="1"/>
  <c r="C27" i="2"/>
  <c r="AD16" i="2"/>
  <c r="AO16" i="2" s="1"/>
  <c r="Z15" i="2"/>
  <c r="AF16" i="2"/>
  <c r="AG16" i="2"/>
  <c r="W15" i="2"/>
  <c r="R16" i="2" s="1"/>
  <c r="B28" i="2"/>
  <c r="K34" i="2" l="1"/>
  <c r="N34" i="2" s="1"/>
  <c r="P34" i="2"/>
  <c r="O34" i="2"/>
  <c r="AH16" i="2"/>
  <c r="AQ16" i="2" s="1"/>
  <c r="L35" i="2"/>
  <c r="J35" i="2"/>
  <c r="M34" i="2"/>
  <c r="T17" i="2"/>
  <c r="AB16" i="2"/>
  <c r="S17" i="2"/>
  <c r="AA17" i="2" s="1"/>
  <c r="C28" i="2"/>
  <c r="AD17" i="2"/>
  <c r="AO17" i="2" s="1"/>
  <c r="Q16" i="2"/>
  <c r="Y16" i="2" s="1"/>
  <c r="AE16" i="2"/>
  <c r="U17" i="2"/>
  <c r="AC17" i="2" s="1"/>
  <c r="B29" i="2"/>
  <c r="K35" i="2" l="1"/>
  <c r="N35" i="2" s="1"/>
  <c r="P35" i="2"/>
  <c r="O35" i="2"/>
  <c r="J36" i="2"/>
  <c r="M35" i="2"/>
  <c r="L36" i="2"/>
  <c r="C29" i="2"/>
  <c r="AG17" i="2"/>
  <c r="AF17" i="2"/>
  <c r="AB17" i="2"/>
  <c r="Z16" i="2"/>
  <c r="W16" i="2"/>
  <c r="R17" i="2" s="1"/>
  <c r="B30" i="2"/>
  <c r="K36" i="2" l="1"/>
  <c r="N36" i="2" s="1"/>
  <c r="P36" i="2"/>
  <c r="O36" i="2"/>
  <c r="AH17" i="2"/>
  <c r="AQ17" i="2" s="1"/>
  <c r="J37" i="2"/>
  <c r="M36" i="2"/>
  <c r="L37" i="2"/>
  <c r="T18" i="2"/>
  <c r="S18" i="2"/>
  <c r="C30" i="2"/>
  <c r="V18" i="2"/>
  <c r="U18" i="2"/>
  <c r="AC18" i="2" s="1"/>
  <c r="AG18" i="2"/>
  <c r="AE17" i="2"/>
  <c r="Q17" i="2"/>
  <c r="Y17" i="2" s="1"/>
  <c r="B31" i="2"/>
  <c r="K37" i="2" l="1"/>
  <c r="N37" i="2" s="1"/>
  <c r="P37" i="2"/>
  <c r="O37" i="2"/>
  <c r="L38" i="2"/>
  <c r="J38" i="2"/>
  <c r="M37" i="2"/>
  <c r="C31" i="2"/>
  <c r="AD18" i="2"/>
  <c r="AO18" i="2" s="1"/>
  <c r="AB18" i="2"/>
  <c r="AF18" i="2"/>
  <c r="AH18" i="2" s="1"/>
  <c r="AQ18" i="2" s="1"/>
  <c r="AA18" i="2"/>
  <c r="Z17" i="2"/>
  <c r="W17" i="2"/>
  <c r="Q18" i="2" s="1"/>
  <c r="Y18" i="2" s="1"/>
  <c r="B32" i="2"/>
  <c r="K38" i="2" l="1"/>
  <c r="N38" i="2" s="1"/>
  <c r="O38" i="2"/>
  <c r="P38" i="2"/>
  <c r="C32" i="2"/>
  <c r="J39" i="2"/>
  <c r="M38" i="2"/>
  <c r="L39" i="2"/>
  <c r="R18" i="2"/>
  <c r="Z18" i="2" s="1"/>
  <c r="V19" i="2"/>
  <c r="U19" i="2"/>
  <c r="AC19" i="2" s="1"/>
  <c r="AE18" i="2"/>
  <c r="B33" i="2"/>
  <c r="K39" i="2" l="1"/>
  <c r="N39" i="2" s="1"/>
  <c r="P39" i="2"/>
  <c r="O39" i="2"/>
  <c r="C33" i="2"/>
  <c r="L40" i="2"/>
  <c r="J40" i="2"/>
  <c r="M39" i="2"/>
  <c r="S19" i="2"/>
  <c r="AA19" i="2" s="1"/>
  <c r="T19" i="2"/>
  <c r="AB19" i="2" s="1"/>
  <c r="AD19" i="2"/>
  <c r="AO19" i="2" s="1"/>
  <c r="W18" i="2"/>
  <c r="R19" i="2" s="1"/>
  <c r="AF19" i="2"/>
  <c r="AG19" i="2"/>
  <c r="B34" i="2"/>
  <c r="K40" i="2" l="1"/>
  <c r="N40" i="2" s="1"/>
  <c r="P40" i="2"/>
  <c r="O40" i="2"/>
  <c r="AH19" i="2"/>
  <c r="AQ19" i="2" s="1"/>
  <c r="C34" i="2"/>
  <c r="J41" i="2"/>
  <c r="M40" i="2"/>
  <c r="L41" i="2"/>
  <c r="S20" i="2"/>
  <c r="AA20" i="2" s="1"/>
  <c r="T20" i="2"/>
  <c r="Q19" i="2"/>
  <c r="AE19" i="2"/>
  <c r="U20" i="2"/>
  <c r="AC20" i="2" s="1"/>
  <c r="V20" i="2"/>
  <c r="B35" i="2"/>
  <c r="K41" i="2" l="1"/>
  <c r="N41" i="2" s="1"/>
  <c r="P41" i="2"/>
  <c r="O41" i="2"/>
  <c r="C35" i="2"/>
  <c r="L42" i="2"/>
  <c r="J42" i="2"/>
  <c r="M41" i="2"/>
  <c r="AD20" i="2"/>
  <c r="AO20" i="2" s="1"/>
  <c r="AB20" i="2"/>
  <c r="W19" i="2"/>
  <c r="Q20" i="2" s="1"/>
  <c r="Y20" i="2" s="1"/>
  <c r="AF20" i="2"/>
  <c r="AG20" i="2"/>
  <c r="Z19" i="2"/>
  <c r="Y19" i="2"/>
  <c r="B36" i="2"/>
  <c r="K42" i="2" l="1"/>
  <c r="N42" i="2" s="1"/>
  <c r="P42" i="2"/>
  <c r="O42" i="2"/>
  <c r="C36" i="2"/>
  <c r="AH20" i="2"/>
  <c r="AQ20" i="2" s="1"/>
  <c r="J43" i="2"/>
  <c r="M42" i="2"/>
  <c r="L43" i="2"/>
  <c r="R20" i="2"/>
  <c r="W20" i="2" s="1"/>
  <c r="AE21" i="2" s="1"/>
  <c r="AE20" i="2"/>
  <c r="V21" i="2"/>
  <c r="U21" i="2"/>
  <c r="AC21" i="2" s="1"/>
  <c r="B37" i="2"/>
  <c r="K43" i="2" l="1"/>
  <c r="N43" i="2" s="1"/>
  <c r="P43" i="2"/>
  <c r="O43" i="2"/>
  <c r="C37" i="2"/>
  <c r="L44" i="2"/>
  <c r="J44" i="2"/>
  <c r="M43" i="2"/>
  <c r="R21" i="2"/>
  <c r="S21" i="2"/>
  <c r="AA21" i="2" s="1"/>
  <c r="T21" i="2"/>
  <c r="AF21" i="2"/>
  <c r="AG21" i="2"/>
  <c r="Z20" i="2"/>
  <c r="AD21" i="2"/>
  <c r="AO21" i="2" s="1"/>
  <c r="Q21" i="2"/>
  <c r="Y21" i="2" s="1"/>
  <c r="B38" i="2"/>
  <c r="K44" i="2" l="1"/>
  <c r="N44" i="2" s="1"/>
  <c r="P44" i="2"/>
  <c r="O44" i="2"/>
  <c r="C38" i="2"/>
  <c r="AH21" i="2"/>
  <c r="AQ21" i="2" s="1"/>
  <c r="J45" i="2"/>
  <c r="M44" i="2"/>
  <c r="L45" i="2"/>
  <c r="T22" i="2"/>
  <c r="AB22" i="2" s="1"/>
  <c r="AB21" i="2"/>
  <c r="S22" i="2"/>
  <c r="AA22" i="2" s="1"/>
  <c r="U22" i="2"/>
  <c r="AC22" i="2" s="1"/>
  <c r="V22" i="2"/>
  <c r="W21" i="2"/>
  <c r="Q22" i="2" s="1"/>
  <c r="Y22" i="2" s="1"/>
  <c r="Z21" i="2"/>
  <c r="AF22" i="2"/>
  <c r="AG22" i="2"/>
  <c r="B39" i="2"/>
  <c r="K45" i="2" l="1"/>
  <c r="N45" i="2" s="1"/>
  <c r="P45" i="2"/>
  <c r="O45" i="2"/>
  <c r="C39" i="2"/>
  <c r="AH22" i="2"/>
  <c r="AQ22" i="2" s="1"/>
  <c r="L46" i="2"/>
  <c r="J46" i="2"/>
  <c r="M45" i="2"/>
  <c r="R22" i="2"/>
  <c r="S23" i="2" s="1"/>
  <c r="AD22" i="2"/>
  <c r="AO22" i="2" s="1"/>
  <c r="U23" i="2"/>
  <c r="AC23" i="2" s="1"/>
  <c r="V23" i="2"/>
  <c r="AE22" i="2"/>
  <c r="B40" i="2"/>
  <c r="K46" i="2" l="1"/>
  <c r="N46" i="2" s="1"/>
  <c r="O46" i="2"/>
  <c r="P46" i="2"/>
  <c r="C40" i="2"/>
  <c r="J47" i="2"/>
  <c r="M46" i="2"/>
  <c r="L47" i="2"/>
  <c r="T23" i="2"/>
  <c r="AB23" i="2" s="1"/>
  <c r="AD23" i="2"/>
  <c r="AO23" i="2" s="1"/>
  <c r="W22" i="2"/>
  <c r="AE23" i="2" s="1"/>
  <c r="AF23" i="2"/>
  <c r="AG23" i="2"/>
  <c r="Z22" i="2"/>
  <c r="AA23" i="2"/>
  <c r="B41" i="2"/>
  <c r="K47" i="2" l="1"/>
  <c r="N47" i="2" s="1"/>
  <c r="O47" i="2"/>
  <c r="P47" i="2"/>
  <c r="C41" i="2"/>
  <c r="AH23" i="2"/>
  <c r="AQ23" i="2" s="1"/>
  <c r="L48" i="2"/>
  <c r="J48" i="2"/>
  <c r="M47" i="2"/>
  <c r="R23" i="2"/>
  <c r="S24" i="2" s="1"/>
  <c r="Q23" i="2"/>
  <c r="Y23" i="2" s="1"/>
  <c r="V24" i="2"/>
  <c r="U24" i="2"/>
  <c r="AC24" i="2" s="1"/>
  <c r="B42" i="2"/>
  <c r="K48" i="2" l="1"/>
  <c r="N48" i="2" s="1"/>
  <c r="P48" i="2"/>
  <c r="O48" i="2"/>
  <c r="C42" i="2"/>
  <c r="L49" i="2"/>
  <c r="J49" i="2"/>
  <c r="M48" i="2"/>
  <c r="T24" i="2"/>
  <c r="AB24" i="2" s="1"/>
  <c r="Z23" i="2"/>
  <c r="AA24" i="2"/>
  <c r="AG24" i="2"/>
  <c r="AD24" i="2"/>
  <c r="AO24" i="2" s="1"/>
  <c r="W23" i="2"/>
  <c r="Q24" i="2" s="1"/>
  <c r="Y24" i="2" s="1"/>
  <c r="AF24" i="2"/>
  <c r="B43" i="2"/>
  <c r="K49" i="2" l="1"/>
  <c r="N49" i="2" s="1"/>
  <c r="P49" i="2"/>
  <c r="O49" i="2"/>
  <c r="C43" i="2"/>
  <c r="AH24" i="2"/>
  <c r="AQ24" i="2" s="1"/>
  <c r="J50" i="2"/>
  <c r="M49" i="2"/>
  <c r="L50" i="2"/>
  <c r="V25" i="2"/>
  <c r="AD25" i="2" s="1"/>
  <c r="AO25" i="2" s="1"/>
  <c r="R24" i="2"/>
  <c r="U25" i="2"/>
  <c r="AC25" i="2" s="1"/>
  <c r="AE24" i="2"/>
  <c r="B44" i="2"/>
  <c r="K50" i="2" l="1"/>
  <c r="N50" i="2" s="1"/>
  <c r="P50" i="2"/>
  <c r="O50" i="2"/>
  <c r="C44" i="2"/>
  <c r="L51" i="2"/>
  <c r="J51" i="2"/>
  <c r="M50" i="2"/>
  <c r="S25" i="2"/>
  <c r="T25" i="2"/>
  <c r="V26" i="2" s="1"/>
  <c r="AD26" i="2" s="1"/>
  <c r="AO26" i="2" s="1"/>
  <c r="Z24" i="2"/>
  <c r="AF25" i="2"/>
  <c r="W24" i="2"/>
  <c r="R25" i="2" s="1"/>
  <c r="AG25" i="2"/>
  <c r="B45" i="2"/>
  <c r="K51" i="2" l="1"/>
  <c r="N51" i="2" s="1"/>
  <c r="P51" i="2"/>
  <c r="O51" i="2"/>
  <c r="C45" i="2"/>
  <c r="AH25" i="2"/>
  <c r="AQ25" i="2" s="1"/>
  <c r="J52" i="2"/>
  <c r="M51" i="2"/>
  <c r="L52" i="2"/>
  <c r="S26" i="2"/>
  <c r="AA25" i="2"/>
  <c r="T26" i="2"/>
  <c r="Q25" i="2"/>
  <c r="Y25" i="2" s="1"/>
  <c r="AB25" i="2"/>
  <c r="U26" i="2"/>
  <c r="AC26" i="2" s="1"/>
  <c r="AE25" i="2"/>
  <c r="AG26" i="2"/>
  <c r="AF26" i="2"/>
  <c r="Z25" i="2"/>
  <c r="B46" i="2"/>
  <c r="K52" i="2" l="1"/>
  <c r="N52" i="2" s="1"/>
  <c r="P52" i="2"/>
  <c r="O52" i="2"/>
  <c r="C46" i="2"/>
  <c r="AH26" i="2"/>
  <c r="AQ26" i="2" s="1"/>
  <c r="L53" i="2"/>
  <c r="J53" i="2"/>
  <c r="M52" i="2"/>
  <c r="AA26" i="2"/>
  <c r="AB26" i="2"/>
  <c r="W25" i="2"/>
  <c r="Q26" i="2" s="1"/>
  <c r="Y26" i="2" s="1"/>
  <c r="U27" i="2"/>
  <c r="AC27" i="2" s="1"/>
  <c r="V27" i="2"/>
  <c r="B47" i="2"/>
  <c r="K53" i="2" l="1"/>
  <c r="N53" i="2" s="1"/>
  <c r="P53" i="2"/>
  <c r="O53" i="2"/>
  <c r="C47" i="2"/>
  <c r="J54" i="2"/>
  <c r="M53" i="2"/>
  <c r="L54" i="2"/>
  <c r="R26" i="2"/>
  <c r="AE26" i="2"/>
  <c r="AD27" i="2"/>
  <c r="AO27" i="2" s="1"/>
  <c r="B48" i="2"/>
  <c r="K54" i="2" l="1"/>
  <c r="N54" i="2" s="1"/>
  <c r="O54" i="2"/>
  <c r="P54" i="2"/>
  <c r="C48" i="2"/>
  <c r="L55" i="2"/>
  <c r="J55" i="2"/>
  <c r="M54" i="2"/>
  <c r="S27" i="2"/>
  <c r="AA27" i="2" s="1"/>
  <c r="T27" i="2"/>
  <c r="V28" i="2" s="1"/>
  <c r="AD28" i="2" s="1"/>
  <c r="AO28" i="2" s="1"/>
  <c r="AG27" i="2"/>
  <c r="AF27" i="2"/>
  <c r="W26" i="2"/>
  <c r="Z26" i="2"/>
  <c r="B49" i="2"/>
  <c r="C49" i="2" s="1"/>
  <c r="K55" i="2" l="1"/>
  <c r="N55" i="2" s="1"/>
  <c r="P55" i="2"/>
  <c r="O55" i="2"/>
  <c r="AH27" i="2"/>
  <c r="AQ27" i="2" s="1"/>
  <c r="J56" i="2"/>
  <c r="M55" i="2"/>
  <c r="L56" i="2"/>
  <c r="R27" i="2"/>
  <c r="S28" i="2" s="1"/>
  <c r="AB27" i="2"/>
  <c r="U28" i="2"/>
  <c r="AC28" i="2" s="1"/>
  <c r="Q27" i="2"/>
  <c r="AE27" i="2"/>
  <c r="B50" i="2"/>
  <c r="C50" i="2" s="1"/>
  <c r="K56" i="2" l="1"/>
  <c r="N56" i="2" s="1"/>
  <c r="P56" i="2"/>
  <c r="O56" i="2"/>
  <c r="L57" i="2"/>
  <c r="J57" i="2"/>
  <c r="M56" i="2"/>
  <c r="AA28" i="2"/>
  <c r="W27" i="2"/>
  <c r="Q28" i="2" s="1"/>
  <c r="AF28" i="2"/>
  <c r="Z27" i="2"/>
  <c r="AG28" i="2"/>
  <c r="T28" i="2"/>
  <c r="U29" i="2" s="1"/>
  <c r="AC29" i="2" s="1"/>
  <c r="Y27" i="2"/>
  <c r="B51" i="2"/>
  <c r="C51" i="2" s="1"/>
  <c r="K57" i="2" l="1"/>
  <c r="N57" i="2" s="1"/>
  <c r="P57" i="2"/>
  <c r="O57" i="2"/>
  <c r="AH28" i="2"/>
  <c r="AQ28" i="2" s="1"/>
  <c r="J58" i="2"/>
  <c r="M57" i="2"/>
  <c r="L58" i="2"/>
  <c r="R28" i="2"/>
  <c r="S29" i="2" s="1"/>
  <c r="AA29" i="2" s="1"/>
  <c r="AE28" i="2"/>
  <c r="V29" i="2"/>
  <c r="AD29" i="2" s="1"/>
  <c r="AO29" i="2" s="1"/>
  <c r="AB28" i="2"/>
  <c r="Y28" i="2"/>
  <c r="B52" i="2"/>
  <c r="C52" i="2" s="1"/>
  <c r="K58" i="2" l="1"/>
  <c r="N58" i="2" s="1"/>
  <c r="P58" i="2"/>
  <c r="O58" i="2"/>
  <c r="M58" i="2"/>
  <c r="AF29" i="2"/>
  <c r="T29" i="2"/>
  <c r="U30" i="2" s="1"/>
  <c r="AC30" i="2" s="1"/>
  <c r="AG29" i="2"/>
  <c r="W28" i="2"/>
  <c r="Q29" i="2" s="1"/>
  <c r="Y29" i="2" s="1"/>
  <c r="Z28" i="2"/>
  <c r="B53" i="2"/>
  <c r="C53" i="2" s="1"/>
  <c r="AH29" i="2" l="1"/>
  <c r="AQ29" i="2" s="1"/>
  <c r="J60" i="2"/>
  <c r="M59" i="2"/>
  <c r="K60" i="2"/>
  <c r="N60" i="2" s="1"/>
  <c r="L60" i="2"/>
  <c r="V30" i="2"/>
  <c r="AD30" i="2" s="1"/>
  <c r="AO30" i="2" s="1"/>
  <c r="AE29" i="2"/>
  <c r="R29" i="2"/>
  <c r="S30" i="2" s="1"/>
  <c r="AA30" i="2" s="1"/>
  <c r="AB29" i="2"/>
  <c r="B54" i="2"/>
  <c r="C54" i="2" s="1"/>
  <c r="P60" i="2" l="1"/>
  <c r="O60" i="2"/>
  <c r="L61" i="2"/>
  <c r="K61" i="2"/>
  <c r="N61" i="2" s="1"/>
  <c r="J61" i="2"/>
  <c r="M60" i="2"/>
  <c r="W29" i="2"/>
  <c r="AE30" i="2" s="1"/>
  <c r="T30" i="2"/>
  <c r="AB30" i="2" s="1"/>
  <c r="Z29" i="2"/>
  <c r="AF30" i="2"/>
  <c r="AG30" i="2"/>
  <c r="B55" i="2"/>
  <c r="C55" i="2" s="1"/>
  <c r="P61" i="2" l="1"/>
  <c r="O61" i="2"/>
  <c r="AH30" i="2"/>
  <c r="AQ30" i="2" s="1"/>
  <c r="J62" i="2"/>
  <c r="M61" i="2"/>
  <c r="K62" i="2"/>
  <c r="N62" i="2" s="1"/>
  <c r="L62" i="2"/>
  <c r="V31" i="2"/>
  <c r="AD31" i="2" s="1"/>
  <c r="AO31" i="2" s="1"/>
  <c r="Q30" i="2"/>
  <c r="Y30" i="2" s="1"/>
  <c r="U31" i="2"/>
  <c r="AC31" i="2" s="1"/>
  <c r="R30" i="2"/>
  <c r="S31" i="2" s="1"/>
  <c r="AA31" i="2" s="1"/>
  <c r="B56" i="2"/>
  <c r="C56" i="2" s="1"/>
  <c r="O62" i="2" l="1"/>
  <c r="P62" i="2"/>
  <c r="K63" i="2"/>
  <c r="N63" i="2" s="1"/>
  <c r="L63" i="2"/>
  <c r="J63" i="2"/>
  <c r="M62" i="2"/>
  <c r="T31" i="2"/>
  <c r="AB31" i="2" s="1"/>
  <c r="Z30" i="2"/>
  <c r="AG31" i="2"/>
  <c r="W30" i="2"/>
  <c r="Q31" i="2" s="1"/>
  <c r="Y31" i="2" s="1"/>
  <c r="AF31" i="2"/>
  <c r="B57" i="2"/>
  <c r="C57" i="2" s="1"/>
  <c r="P63" i="2" l="1"/>
  <c r="O63" i="2"/>
  <c r="AH31" i="2"/>
  <c r="AQ31" i="2" s="1"/>
  <c r="L64" i="2"/>
  <c r="J64" i="2"/>
  <c r="M63" i="2"/>
  <c r="K64" i="2"/>
  <c r="N64" i="2" s="1"/>
  <c r="V32" i="2"/>
  <c r="AD32" i="2" s="1"/>
  <c r="AO32" i="2" s="1"/>
  <c r="U32" i="2"/>
  <c r="AC32" i="2" s="1"/>
  <c r="R31" i="2"/>
  <c r="T32" i="2" s="1"/>
  <c r="AB32" i="2" s="1"/>
  <c r="AE31" i="2"/>
  <c r="B58" i="2"/>
  <c r="C58" i="2" s="1"/>
  <c r="P64" i="2" l="1"/>
  <c r="O64" i="2"/>
  <c r="K65" i="2"/>
  <c r="N65" i="2" s="1"/>
  <c r="J65" i="2"/>
  <c r="M64" i="2"/>
  <c r="L65" i="2"/>
  <c r="Z31" i="2"/>
  <c r="AG32" i="2"/>
  <c r="W31" i="2"/>
  <c r="R32" i="2" s="1"/>
  <c r="S32" i="2"/>
  <c r="AA32" i="2" s="1"/>
  <c r="AF32" i="2"/>
  <c r="V33" i="2"/>
  <c r="AD33" i="2" s="1"/>
  <c r="AO33" i="2" s="1"/>
  <c r="B59" i="2"/>
  <c r="C59" i="2" s="1"/>
  <c r="P65" i="2" l="1"/>
  <c r="O65" i="2"/>
  <c r="AH32" i="2"/>
  <c r="AQ32" i="2" s="1"/>
  <c r="J66" i="2"/>
  <c r="M65" i="2"/>
  <c r="L66" i="2"/>
  <c r="K66" i="2"/>
  <c r="N66" i="2" s="1"/>
  <c r="Q32" i="2"/>
  <c r="W32" i="2" s="1"/>
  <c r="AE32" i="2"/>
  <c r="U33" i="2"/>
  <c r="AC33" i="2" s="1"/>
  <c r="T33" i="2"/>
  <c r="Z32" i="2"/>
  <c r="AF33" i="2"/>
  <c r="S33" i="2"/>
  <c r="AG33" i="2"/>
  <c r="B60" i="2"/>
  <c r="C60" i="2" s="1"/>
  <c r="P66" i="2" l="1"/>
  <c r="O66" i="2"/>
  <c r="AH33" i="2"/>
  <c r="AQ33" i="2" s="1"/>
  <c r="K67" i="2"/>
  <c r="N67" i="2" s="1"/>
  <c r="L67" i="2"/>
  <c r="J67" i="2"/>
  <c r="M66" i="2"/>
  <c r="Y32" i="2"/>
  <c r="Q33" i="2"/>
  <c r="AE33" i="2"/>
  <c r="AA33" i="2"/>
  <c r="R33" i="2"/>
  <c r="AB33" i="2"/>
  <c r="U34" i="2"/>
  <c r="AC34" i="2" s="1"/>
  <c r="V34" i="2"/>
  <c r="AD34" i="2" s="1"/>
  <c r="AO34" i="2" s="1"/>
  <c r="B61" i="2"/>
  <c r="C61" i="2" s="1"/>
  <c r="P67" i="2" l="1"/>
  <c r="O67" i="2"/>
  <c r="L68" i="2"/>
  <c r="J68" i="2"/>
  <c r="M67" i="2"/>
  <c r="K68" i="2"/>
  <c r="N68" i="2" s="1"/>
  <c r="AF34" i="2"/>
  <c r="AG34" i="2"/>
  <c r="Z33" i="2"/>
  <c r="S34" i="2"/>
  <c r="T34" i="2"/>
  <c r="AB34" i="2" s="1"/>
  <c r="Y33" i="2"/>
  <c r="W33" i="2"/>
  <c r="B62" i="2"/>
  <c r="C62" i="2" s="1"/>
  <c r="P68" i="2" l="1"/>
  <c r="O68" i="2"/>
  <c r="AH34" i="2"/>
  <c r="AQ34" i="2" s="1"/>
  <c r="J69" i="2"/>
  <c r="M68" i="2"/>
  <c r="K69" i="2"/>
  <c r="N69" i="2" s="1"/>
  <c r="L69" i="2"/>
  <c r="U35" i="2"/>
  <c r="AC35" i="2" s="1"/>
  <c r="AA34" i="2"/>
  <c r="V35" i="2"/>
  <c r="AD35" i="2" s="1"/>
  <c r="AO35" i="2" s="1"/>
  <c r="R34" i="2"/>
  <c r="AE34" i="2"/>
  <c r="Q34" i="2"/>
  <c r="B63" i="2"/>
  <c r="C63" i="2" s="1"/>
  <c r="P69" i="2" l="1"/>
  <c r="O69" i="2"/>
  <c r="L70" i="2"/>
  <c r="K70" i="2"/>
  <c r="N70" i="2" s="1"/>
  <c r="J70" i="2"/>
  <c r="M69" i="2"/>
  <c r="T35" i="2"/>
  <c r="V36" i="2" s="1"/>
  <c r="AD36" i="2" s="1"/>
  <c r="AO36" i="2" s="1"/>
  <c r="AF35" i="2"/>
  <c r="Z34" i="2"/>
  <c r="AG35" i="2"/>
  <c r="Y34" i="2"/>
  <c r="W34" i="2"/>
  <c r="Q35" i="2" s="1"/>
  <c r="Y35" i="2" s="1"/>
  <c r="S35" i="2"/>
  <c r="B64" i="2"/>
  <c r="C64" i="2" s="1"/>
  <c r="O70" i="2" l="1"/>
  <c r="P70" i="2"/>
  <c r="AH35" i="2"/>
  <c r="AQ35" i="2" s="1"/>
  <c r="K71" i="2"/>
  <c r="N71" i="2" s="1"/>
  <c r="J71" i="2"/>
  <c r="M70" i="2"/>
  <c r="L71" i="2"/>
  <c r="AE35" i="2"/>
  <c r="AA35" i="2"/>
  <c r="R35" i="2"/>
  <c r="T36" i="2" s="1"/>
  <c r="AB36" i="2" s="1"/>
  <c r="AB35" i="2"/>
  <c r="U36" i="2"/>
  <c r="AC36" i="2" s="1"/>
  <c r="B65" i="2"/>
  <c r="C65" i="2" s="1"/>
  <c r="P71" i="2" l="1"/>
  <c r="O71" i="2"/>
  <c r="L72" i="2"/>
  <c r="J72" i="2"/>
  <c r="M71" i="2"/>
  <c r="K72" i="2"/>
  <c r="N72" i="2" s="1"/>
  <c r="Z35" i="2"/>
  <c r="AG36" i="2"/>
  <c r="AF36" i="2"/>
  <c r="V37" i="2"/>
  <c r="AD37" i="2" s="1"/>
  <c r="AO37" i="2" s="1"/>
  <c r="S36" i="2"/>
  <c r="AA36" i="2" s="1"/>
  <c r="W35" i="2"/>
  <c r="B66" i="2"/>
  <c r="C66" i="2" s="1"/>
  <c r="O72" i="2" l="1"/>
  <c r="P72" i="2"/>
  <c r="AH36" i="2"/>
  <c r="AQ36" i="2" s="1"/>
  <c r="L73" i="2"/>
  <c r="K73" i="2"/>
  <c r="N73" i="2" s="1"/>
  <c r="J73" i="2"/>
  <c r="M72" i="2"/>
  <c r="R36" i="2"/>
  <c r="AE36" i="2"/>
  <c r="Q36" i="2"/>
  <c r="U37" i="2"/>
  <c r="AC37" i="2" s="1"/>
  <c r="B67" i="2"/>
  <c r="C67" i="2" s="1"/>
  <c r="P73" i="2" l="1"/>
  <c r="O73" i="2"/>
  <c r="K74" i="2"/>
  <c r="N74" i="2" s="1"/>
  <c r="J74" i="2"/>
  <c r="M73" i="2"/>
  <c r="L74" i="2"/>
  <c r="Y36" i="2"/>
  <c r="W36" i="2"/>
  <c r="Q37" i="2" s="1"/>
  <c r="S37" i="2"/>
  <c r="AA37" i="2" s="1"/>
  <c r="T37" i="2"/>
  <c r="AG37" i="2"/>
  <c r="Z36" i="2"/>
  <c r="AF37" i="2"/>
  <c r="B68" i="2"/>
  <c r="C68" i="2" s="1"/>
  <c r="P74" i="2" l="1"/>
  <c r="O74" i="2"/>
  <c r="AH37" i="2"/>
  <c r="AQ37" i="2" s="1"/>
  <c r="J75" i="2"/>
  <c r="M74" i="2"/>
  <c r="L75" i="2"/>
  <c r="K75" i="2"/>
  <c r="N75" i="2" s="1"/>
  <c r="Y37" i="2"/>
  <c r="AB37" i="2"/>
  <c r="V38" i="2"/>
  <c r="AD38" i="2" s="1"/>
  <c r="AO38" i="2" s="1"/>
  <c r="U38" i="2"/>
  <c r="AC38" i="2" s="1"/>
  <c r="AE37" i="2"/>
  <c r="R37" i="2"/>
  <c r="S38" i="2" s="1"/>
  <c r="B69" i="2"/>
  <c r="C69" i="2" s="1"/>
  <c r="P75" i="2" l="1"/>
  <c r="O75" i="2"/>
  <c r="AQ69" i="2"/>
  <c r="AO69" i="2"/>
  <c r="L76" i="2"/>
  <c r="K76" i="2"/>
  <c r="N76" i="2" s="1"/>
  <c r="J76" i="2"/>
  <c r="M75" i="2"/>
  <c r="AA38" i="2"/>
  <c r="AF38" i="2"/>
  <c r="AG38" i="2"/>
  <c r="Z37" i="2"/>
  <c r="T38" i="2"/>
  <c r="U39" i="2" s="1"/>
  <c r="AC39" i="2" s="1"/>
  <c r="W37" i="2"/>
  <c r="R38" i="2" s="1"/>
  <c r="S39" i="2" s="1"/>
  <c r="AA39" i="2" s="1"/>
  <c r="B70" i="2"/>
  <c r="C70" i="2" s="1"/>
  <c r="O76" i="2" l="1"/>
  <c r="P76" i="2"/>
  <c r="AO70" i="2"/>
  <c r="AQ70" i="2"/>
  <c r="AH38" i="2"/>
  <c r="AQ38" i="2" s="1"/>
  <c r="J77" i="2"/>
  <c r="M76" i="2"/>
  <c r="K77" i="2"/>
  <c r="N77" i="2" s="1"/>
  <c r="L77" i="2"/>
  <c r="V39" i="2"/>
  <c r="AD39" i="2" s="1"/>
  <c r="AO39" i="2" s="1"/>
  <c r="AF39" i="2"/>
  <c r="AG39" i="2"/>
  <c r="Z38" i="2"/>
  <c r="AB38" i="2"/>
  <c r="T39" i="2"/>
  <c r="AB39" i="2" s="1"/>
  <c r="AE38" i="2"/>
  <c r="Q38" i="2"/>
  <c r="B71" i="2"/>
  <c r="C71" i="2" s="1"/>
  <c r="P77" i="2" l="1"/>
  <c r="O77" i="2"/>
  <c r="AQ71" i="2"/>
  <c r="AO71" i="2"/>
  <c r="AH39" i="2"/>
  <c r="AQ39" i="2" s="1"/>
  <c r="K78" i="2"/>
  <c r="N78" i="2" s="1"/>
  <c r="L78" i="2"/>
  <c r="J78" i="2"/>
  <c r="M77" i="2"/>
  <c r="Y38" i="2"/>
  <c r="W38" i="2"/>
  <c r="Q39" i="2" s="1"/>
  <c r="Y39" i="2" s="1"/>
  <c r="V40" i="2"/>
  <c r="AD40" i="2" s="1"/>
  <c r="AO40" i="2" s="1"/>
  <c r="U40" i="2"/>
  <c r="AC40" i="2" s="1"/>
  <c r="B72" i="2"/>
  <c r="C72" i="2" s="1"/>
  <c r="O78" i="2" l="1"/>
  <c r="P78" i="2"/>
  <c r="AQ72" i="2"/>
  <c r="AO72" i="2"/>
  <c r="J79" i="2"/>
  <c r="M78" i="2"/>
  <c r="L79" i="2"/>
  <c r="K79" i="2"/>
  <c r="N79" i="2" s="1"/>
  <c r="AE39" i="2"/>
  <c r="R39" i="2"/>
  <c r="B73" i="2"/>
  <c r="C73" i="2" s="1"/>
  <c r="P79" i="2" l="1"/>
  <c r="O79" i="2"/>
  <c r="AQ73" i="2"/>
  <c r="AO73" i="2"/>
  <c r="K80" i="2"/>
  <c r="N80" i="2" s="1"/>
  <c r="L80" i="2"/>
  <c r="J80" i="2"/>
  <c r="M79" i="2"/>
  <c r="S40" i="2"/>
  <c r="AG40" i="2"/>
  <c r="AF40" i="2"/>
  <c r="Z39" i="2"/>
  <c r="T40" i="2"/>
  <c r="W39" i="2"/>
  <c r="B74" i="2"/>
  <c r="C74" i="2" s="1"/>
  <c r="O80" i="2" l="1"/>
  <c r="P80" i="2"/>
  <c r="AO74" i="2"/>
  <c r="AQ74" i="2"/>
  <c r="AH40" i="2"/>
  <c r="AQ40" i="2" s="1"/>
  <c r="J81" i="2"/>
  <c r="M80" i="2"/>
  <c r="L81" i="2"/>
  <c r="K81" i="2"/>
  <c r="N81" i="2" s="1"/>
  <c r="R40" i="2"/>
  <c r="T41" i="2" s="1"/>
  <c r="AB41" i="2" s="1"/>
  <c r="Q40" i="2"/>
  <c r="AE40" i="2"/>
  <c r="V41" i="2"/>
  <c r="AD41" i="2" s="1"/>
  <c r="AO41" i="2" s="1"/>
  <c r="U41" i="2"/>
  <c r="AC41" i="2" s="1"/>
  <c r="AB40" i="2"/>
  <c r="AA40" i="2"/>
  <c r="B75" i="2"/>
  <c r="C75" i="2" s="1"/>
  <c r="P81" i="2" l="1"/>
  <c r="O81" i="2"/>
  <c r="AQ75" i="2"/>
  <c r="AO75" i="2"/>
  <c r="L82" i="2"/>
  <c r="K82" i="2"/>
  <c r="N82" i="2" s="1"/>
  <c r="J82" i="2"/>
  <c r="M81" i="2"/>
  <c r="S41" i="2"/>
  <c r="AA41" i="2" s="1"/>
  <c r="V42" i="2"/>
  <c r="AD42" i="2" s="1"/>
  <c r="AO42" i="2" s="1"/>
  <c r="Y40" i="2"/>
  <c r="W40" i="2"/>
  <c r="AG41" i="2"/>
  <c r="Z40" i="2"/>
  <c r="AF41" i="2"/>
  <c r="B76" i="2"/>
  <c r="C76" i="2" s="1"/>
  <c r="P82" i="2" l="1"/>
  <c r="O82" i="2"/>
  <c r="AO76" i="2"/>
  <c r="AQ76" i="2"/>
  <c r="AH41" i="2"/>
  <c r="AQ41" i="2" s="1"/>
  <c r="K83" i="2"/>
  <c r="N83" i="2" s="1"/>
  <c r="L83" i="2"/>
  <c r="J83" i="2"/>
  <c r="M82" i="2"/>
  <c r="U42" i="2"/>
  <c r="AC42" i="2" s="1"/>
  <c r="R41" i="2"/>
  <c r="AE41" i="2"/>
  <c r="Q41" i="2"/>
  <c r="B77" i="2"/>
  <c r="C77" i="2" s="1"/>
  <c r="P83" i="2" l="1"/>
  <c r="O83" i="2"/>
  <c r="AQ77" i="2"/>
  <c r="AO77" i="2"/>
  <c r="L84" i="2"/>
  <c r="J84" i="2"/>
  <c r="M83" i="2"/>
  <c r="K84" i="2"/>
  <c r="N84" i="2" s="1"/>
  <c r="Y41" i="2"/>
  <c r="W41" i="2"/>
  <c r="Q42" i="2" s="1"/>
  <c r="Y42" i="2" s="1"/>
  <c r="AG42" i="2"/>
  <c r="Z41" i="2"/>
  <c r="T42" i="2"/>
  <c r="S42" i="2"/>
  <c r="AF42" i="2"/>
  <c r="B78" i="2"/>
  <c r="C78" i="2" s="1"/>
  <c r="O84" i="2" l="1"/>
  <c r="P84" i="2"/>
  <c r="AO78" i="2"/>
  <c r="AQ78" i="2"/>
  <c r="AH42" i="2"/>
  <c r="AQ42" i="2" s="1"/>
  <c r="K85" i="2"/>
  <c r="N85" i="2" s="1"/>
  <c r="J85" i="2"/>
  <c r="M84" i="2"/>
  <c r="L85" i="2"/>
  <c r="R42" i="2"/>
  <c r="Z42" i="2" s="1"/>
  <c r="AE42" i="2"/>
  <c r="AB42" i="2"/>
  <c r="V43" i="2"/>
  <c r="AD43" i="2" s="1"/>
  <c r="AO43" i="2" s="1"/>
  <c r="U43" i="2"/>
  <c r="AC43" i="2" s="1"/>
  <c r="AA42" i="2"/>
  <c r="B79" i="2"/>
  <c r="C79" i="2" s="1"/>
  <c r="P85" i="2" l="1"/>
  <c r="O85" i="2"/>
  <c r="AQ79" i="2"/>
  <c r="AO79" i="2"/>
  <c r="L86" i="2"/>
  <c r="J86" i="2"/>
  <c r="M85" i="2"/>
  <c r="K86" i="2"/>
  <c r="N86" i="2" s="1"/>
  <c r="AG43" i="2"/>
  <c r="T43" i="2"/>
  <c r="AB43" i="2" s="1"/>
  <c r="AF43" i="2"/>
  <c r="W42" i="2"/>
  <c r="R43" i="2" s="1"/>
  <c r="Z43" i="2" s="1"/>
  <c r="S43" i="2"/>
  <c r="AA43" i="2" s="1"/>
  <c r="B80" i="2"/>
  <c r="C80" i="2" s="1"/>
  <c r="O86" i="2" l="1"/>
  <c r="P86" i="2"/>
  <c r="AQ80" i="2"/>
  <c r="AO80" i="2"/>
  <c r="AH43" i="2"/>
  <c r="AQ43" i="2" s="1"/>
  <c r="L87" i="2"/>
  <c r="K87" i="2"/>
  <c r="N87" i="2" s="1"/>
  <c r="J87" i="2"/>
  <c r="M86" i="2"/>
  <c r="V44" i="2"/>
  <c r="AD44" i="2" s="1"/>
  <c r="AO44" i="2" s="1"/>
  <c r="U44" i="2"/>
  <c r="AC44" i="2" s="1"/>
  <c r="Q43" i="2"/>
  <c r="AE43" i="2"/>
  <c r="AF44" i="2"/>
  <c r="T44" i="2"/>
  <c r="AB44" i="2" s="1"/>
  <c r="AG44" i="2"/>
  <c r="S44" i="2"/>
  <c r="AA44" i="2" s="1"/>
  <c r="B81" i="2"/>
  <c r="C81" i="2" s="1"/>
  <c r="P87" i="2" l="1"/>
  <c r="O87" i="2"/>
  <c r="AQ81" i="2"/>
  <c r="AO81" i="2"/>
  <c r="AH44" i="2"/>
  <c r="AQ44" i="2" s="1"/>
  <c r="J88" i="2"/>
  <c r="M87" i="2"/>
  <c r="K88" i="2"/>
  <c r="N88" i="2" s="1"/>
  <c r="L88" i="2"/>
  <c r="V45" i="2"/>
  <c r="AD45" i="2" s="1"/>
  <c r="AO45" i="2" s="1"/>
  <c r="U45" i="2"/>
  <c r="AC45" i="2" s="1"/>
  <c r="Y43" i="2"/>
  <c r="W43" i="2"/>
  <c r="B82" i="2"/>
  <c r="C82" i="2" s="1"/>
  <c r="O88" i="2" l="1"/>
  <c r="P88" i="2"/>
  <c r="AO82" i="2"/>
  <c r="AQ82" i="2"/>
  <c r="L89" i="2"/>
  <c r="K89" i="2"/>
  <c r="N89" i="2" s="1"/>
  <c r="J89" i="2"/>
  <c r="M88" i="2"/>
  <c r="Q44" i="2"/>
  <c r="R44" i="2"/>
  <c r="AE44" i="2"/>
  <c r="B83" i="2"/>
  <c r="C83" i="2" s="1"/>
  <c r="P89" i="2" l="1"/>
  <c r="O89" i="2"/>
  <c r="AQ83" i="2"/>
  <c r="AO83" i="2"/>
  <c r="J90" i="2"/>
  <c r="M89" i="2"/>
  <c r="K90" i="2"/>
  <c r="N90" i="2" s="1"/>
  <c r="L90" i="2"/>
  <c r="T45" i="2"/>
  <c r="S45" i="2"/>
  <c r="AA45" i="2" s="1"/>
  <c r="AF45" i="2"/>
  <c r="Z44" i="2"/>
  <c r="AG45" i="2"/>
  <c r="Y44" i="2"/>
  <c r="W44" i="2"/>
  <c r="B84" i="2"/>
  <c r="C84" i="2" s="1"/>
  <c r="P90" i="2" l="1"/>
  <c r="O90" i="2"/>
  <c r="AQ84" i="2"/>
  <c r="AO84" i="2"/>
  <c r="AH45" i="2"/>
  <c r="AQ45" i="2" s="1"/>
  <c r="J91" i="2"/>
  <c r="M90" i="2"/>
  <c r="K91" i="2"/>
  <c r="N91" i="2" s="1"/>
  <c r="L91" i="2"/>
  <c r="R45" i="2"/>
  <c r="S46" i="2" s="1"/>
  <c r="AE45" i="2"/>
  <c r="Q45" i="2"/>
  <c r="AB45" i="2"/>
  <c r="V46" i="2"/>
  <c r="AD46" i="2" s="1"/>
  <c r="AO46" i="2" s="1"/>
  <c r="U46" i="2"/>
  <c r="B85" i="2"/>
  <c r="C85" i="2" s="1"/>
  <c r="P91" i="2" l="1"/>
  <c r="O91" i="2"/>
  <c r="AO85" i="2"/>
  <c r="AQ85" i="2"/>
  <c r="L92" i="2"/>
  <c r="K92" i="2"/>
  <c r="N92" i="2" s="1"/>
  <c r="J92" i="2"/>
  <c r="M91" i="2"/>
  <c r="Y45" i="2"/>
  <c r="W45" i="2"/>
  <c r="AE46" i="2" s="1"/>
  <c r="AC46" i="2"/>
  <c r="AA46" i="2"/>
  <c r="AF46" i="2"/>
  <c r="T46" i="2"/>
  <c r="U47" i="2" s="1"/>
  <c r="AC47" i="2" s="1"/>
  <c r="AG46" i="2"/>
  <c r="Z45" i="2"/>
  <c r="B86" i="2"/>
  <c r="C86" i="2" s="1"/>
  <c r="O92" i="2" l="1"/>
  <c r="P92" i="2"/>
  <c r="AO86" i="2"/>
  <c r="AQ86" i="2"/>
  <c r="AH46" i="2"/>
  <c r="AQ46" i="2" s="1"/>
  <c r="L93" i="2"/>
  <c r="J93" i="2"/>
  <c r="M92" i="2"/>
  <c r="K93" i="2"/>
  <c r="N93" i="2" s="1"/>
  <c r="Q46" i="2"/>
  <c r="R46" i="2"/>
  <c r="V47" i="2"/>
  <c r="AD47" i="2" s="1"/>
  <c r="AO47" i="2" s="1"/>
  <c r="AB46" i="2"/>
  <c r="B87" i="2"/>
  <c r="C87" i="2" s="1"/>
  <c r="P93" i="2" l="1"/>
  <c r="O93" i="2"/>
  <c r="AQ87" i="2"/>
  <c r="AO87" i="2"/>
  <c r="K94" i="2"/>
  <c r="N94" i="2" s="1"/>
  <c r="J94" i="2"/>
  <c r="M93" i="2"/>
  <c r="L94" i="2"/>
  <c r="T47" i="2"/>
  <c r="AF47" i="2"/>
  <c r="S47" i="2"/>
  <c r="AA47" i="2" s="1"/>
  <c r="AG47" i="2"/>
  <c r="Z46" i="2"/>
  <c r="Y46" i="2"/>
  <c r="W46" i="2"/>
  <c r="B88" i="2"/>
  <c r="C88" i="2" s="1"/>
  <c r="O94" i="2" l="1"/>
  <c r="P94" i="2"/>
  <c r="AO88" i="2"/>
  <c r="AQ88" i="2"/>
  <c r="AH47" i="2"/>
  <c r="AQ47" i="2" s="1"/>
  <c r="K95" i="2"/>
  <c r="N95" i="2" s="1"/>
  <c r="L95" i="2"/>
  <c r="J95" i="2"/>
  <c r="M94" i="2"/>
  <c r="AB47" i="2"/>
  <c r="V48" i="2"/>
  <c r="AD48" i="2" s="1"/>
  <c r="AO48" i="2" s="1"/>
  <c r="U48" i="2"/>
  <c r="AC48" i="2" s="1"/>
  <c r="Q47" i="2"/>
  <c r="AE47" i="2"/>
  <c r="R47" i="2"/>
  <c r="T48" i="2" s="1"/>
  <c r="B89" i="2"/>
  <c r="C89" i="2" s="1"/>
  <c r="P95" i="2" l="1"/>
  <c r="O95" i="2"/>
  <c r="AO89" i="2"/>
  <c r="AQ89" i="2"/>
  <c r="J96" i="2"/>
  <c r="M95" i="2"/>
  <c r="L96" i="2"/>
  <c r="K96" i="2"/>
  <c r="N96" i="2" s="1"/>
  <c r="AB48" i="2"/>
  <c r="V49" i="2"/>
  <c r="AD49" i="2" s="1"/>
  <c r="AO49" i="2" s="1"/>
  <c r="S48" i="2"/>
  <c r="AA48" i="2" s="1"/>
  <c r="AG48" i="2"/>
  <c r="AF48" i="2"/>
  <c r="Z47" i="2"/>
  <c r="Y47" i="2"/>
  <c r="W47" i="2"/>
  <c r="Q48" i="2" s="1"/>
  <c r="Y48" i="2" s="1"/>
  <c r="B90" i="2"/>
  <c r="C90" i="2" s="1"/>
  <c r="O96" i="2" l="1"/>
  <c r="P96" i="2"/>
  <c r="AO90" i="2"/>
  <c r="AQ90" i="2"/>
  <c r="AH48" i="2"/>
  <c r="AQ48" i="2" s="1"/>
  <c r="K97" i="2"/>
  <c r="N97" i="2" s="1"/>
  <c r="L97" i="2"/>
  <c r="J97" i="2"/>
  <c r="M96" i="2"/>
  <c r="AE48" i="2"/>
  <c r="R48" i="2"/>
  <c r="AG49" i="2" s="1"/>
  <c r="U49" i="2"/>
  <c r="AC49" i="2" s="1"/>
  <c r="B91" i="2"/>
  <c r="C91" i="2" s="1"/>
  <c r="P97" i="2" l="1"/>
  <c r="O97" i="2"/>
  <c r="AQ91" i="2"/>
  <c r="AO91" i="2"/>
  <c r="J98" i="2"/>
  <c r="M97" i="2"/>
  <c r="L98" i="2"/>
  <c r="K98" i="2"/>
  <c r="N98" i="2" s="1"/>
  <c r="W48" i="2"/>
  <c r="R49" i="2" s="1"/>
  <c r="AG50" i="2" s="1"/>
  <c r="T49" i="2"/>
  <c r="AB49" i="2" s="1"/>
  <c r="AF49" i="2"/>
  <c r="S49" i="2"/>
  <c r="AA49" i="2" s="1"/>
  <c r="Z48" i="2"/>
  <c r="B92" i="2"/>
  <c r="C92" i="2" s="1"/>
  <c r="P98" i="2" l="1"/>
  <c r="O98" i="2"/>
  <c r="AQ92" i="2"/>
  <c r="AO92" i="2"/>
  <c r="AH49" i="2"/>
  <c r="AQ49" i="2" s="1"/>
  <c r="L99" i="2"/>
  <c r="K99" i="2"/>
  <c r="N99" i="2" s="1"/>
  <c r="J99" i="2"/>
  <c r="M98" i="2"/>
  <c r="Z49" i="2"/>
  <c r="Q49" i="2"/>
  <c r="W49" i="2" s="1"/>
  <c r="R50" i="2" s="1"/>
  <c r="V50" i="2"/>
  <c r="AD50" i="2" s="1"/>
  <c r="AO50" i="2" s="1"/>
  <c r="T50" i="2"/>
  <c r="AB50" i="2" s="1"/>
  <c r="AE49" i="2"/>
  <c r="AF50" i="2"/>
  <c r="AH50" i="2" s="1"/>
  <c r="AQ50" i="2" s="1"/>
  <c r="U50" i="2"/>
  <c r="AC50" i="2" s="1"/>
  <c r="S50" i="2"/>
  <c r="AA50" i="2" s="1"/>
  <c r="B93" i="2"/>
  <c r="C93" i="2" s="1"/>
  <c r="P99" i="2" l="1"/>
  <c r="O99" i="2"/>
  <c r="AO93" i="2"/>
  <c r="AQ93" i="2"/>
  <c r="J100" i="2"/>
  <c r="M99" i="2"/>
  <c r="K100" i="2"/>
  <c r="N100" i="2" s="1"/>
  <c r="L100" i="2"/>
  <c r="V51" i="2"/>
  <c r="AD51" i="2" s="1"/>
  <c r="AO51" i="2" s="1"/>
  <c r="Q50" i="2"/>
  <c r="Y50" i="2" s="1"/>
  <c r="AE50" i="2"/>
  <c r="T51" i="2"/>
  <c r="U51" i="2"/>
  <c r="AC51" i="2" s="1"/>
  <c r="S51" i="2"/>
  <c r="AA51" i="2" s="1"/>
  <c r="Y49" i="2"/>
  <c r="Z50" i="2"/>
  <c r="AF51" i="2"/>
  <c r="AG51" i="2"/>
  <c r="B94" i="2"/>
  <c r="C94" i="2" s="1"/>
  <c r="O100" i="2" l="1"/>
  <c r="P100" i="2"/>
  <c r="AO94" i="2"/>
  <c r="AQ94" i="2"/>
  <c r="AH51" i="2"/>
  <c r="AQ51" i="2" s="1"/>
  <c r="L101" i="2"/>
  <c r="K101" i="2"/>
  <c r="N101" i="2" s="1"/>
  <c r="J101" i="2"/>
  <c r="M100" i="2"/>
  <c r="W50" i="2"/>
  <c r="R51" i="2" s="1"/>
  <c r="S52" i="2" s="1"/>
  <c r="U52" i="2"/>
  <c r="AC52" i="2" s="1"/>
  <c r="AB51" i="2"/>
  <c r="V52" i="2"/>
  <c r="B95" i="2"/>
  <c r="C95" i="2" s="1"/>
  <c r="P101" i="2" l="1"/>
  <c r="O101" i="2"/>
  <c r="AQ95" i="2"/>
  <c r="AO95" i="2"/>
  <c r="J102" i="2"/>
  <c r="M101" i="2"/>
  <c r="K102" i="2"/>
  <c r="N102" i="2" s="1"/>
  <c r="L102" i="2"/>
  <c r="AE51" i="2"/>
  <c r="Q51" i="2"/>
  <c r="Y51" i="2" s="1"/>
  <c r="T52" i="2"/>
  <c r="AB52" i="2" s="1"/>
  <c r="AD52" i="2"/>
  <c r="AO52" i="2" s="1"/>
  <c r="Z51" i="2"/>
  <c r="AF52" i="2"/>
  <c r="AG52" i="2"/>
  <c r="AA52" i="2"/>
  <c r="B96" i="2"/>
  <c r="C96" i="2" s="1"/>
  <c r="O102" i="2" l="1"/>
  <c r="P102" i="2"/>
  <c r="AQ96" i="2"/>
  <c r="AO96" i="2"/>
  <c r="AH52" i="2"/>
  <c r="AQ52" i="2" s="1"/>
  <c r="L103" i="2"/>
  <c r="K103" i="2"/>
  <c r="N103" i="2" s="1"/>
  <c r="J103" i="2"/>
  <c r="M102" i="2"/>
  <c r="W51" i="2"/>
  <c r="R52" i="2" s="1"/>
  <c r="T53" i="2" s="1"/>
  <c r="V53" i="2"/>
  <c r="AD53" i="2" s="1"/>
  <c r="AO53" i="2" s="1"/>
  <c r="U53" i="2"/>
  <c r="AC53" i="2" s="1"/>
  <c r="B97" i="2"/>
  <c r="C97" i="2" s="1"/>
  <c r="P103" i="2" l="1"/>
  <c r="O103" i="2"/>
  <c r="AQ97" i="2"/>
  <c r="AO97" i="2"/>
  <c r="J104" i="2"/>
  <c r="M103" i="2"/>
  <c r="K104" i="2"/>
  <c r="N104" i="2" s="1"/>
  <c r="L104" i="2"/>
  <c r="AE52" i="2"/>
  <c r="Q52" i="2"/>
  <c r="W52" i="2" s="1"/>
  <c r="R53" i="2" s="1"/>
  <c r="S53" i="2"/>
  <c r="AF53" i="2"/>
  <c r="AG53" i="2"/>
  <c r="Z52" i="2"/>
  <c r="B98" i="2"/>
  <c r="C98" i="2" s="1"/>
  <c r="O104" i="2" l="1"/>
  <c r="P104" i="2"/>
  <c r="AO98" i="2"/>
  <c r="AQ98" i="2"/>
  <c r="AH53" i="2"/>
  <c r="AQ53" i="2" s="1"/>
  <c r="L105" i="2"/>
  <c r="K105" i="2"/>
  <c r="N105" i="2" s="1"/>
  <c r="J105" i="2"/>
  <c r="M104" i="2"/>
  <c r="Y52" i="2"/>
  <c r="S54" i="2"/>
  <c r="T54" i="2"/>
  <c r="Q53" i="2"/>
  <c r="AE53" i="2"/>
  <c r="AA53" i="2"/>
  <c r="U54" i="2"/>
  <c r="V54" i="2"/>
  <c r="AB53" i="2"/>
  <c r="B99" i="2"/>
  <c r="C99" i="2" s="1"/>
  <c r="P105" i="2" l="1"/>
  <c r="O105" i="2"/>
  <c r="AQ99" i="2"/>
  <c r="AO99" i="2"/>
  <c r="J106" i="2"/>
  <c r="M105" i="2"/>
  <c r="K106" i="2"/>
  <c r="N106" i="2" s="1"/>
  <c r="L106" i="2"/>
  <c r="AA54" i="2"/>
  <c r="AC54" i="2"/>
  <c r="AD54" i="2"/>
  <c r="AO54" i="2" s="1"/>
  <c r="W53" i="2"/>
  <c r="Q54" i="2" s="1"/>
  <c r="Y53" i="2"/>
  <c r="Z53" i="2"/>
  <c r="AG54" i="2"/>
  <c r="AF54" i="2"/>
  <c r="B100" i="2"/>
  <c r="C100" i="2" s="1"/>
  <c r="O106" i="2" l="1"/>
  <c r="P106" i="2"/>
  <c r="AQ100" i="2"/>
  <c r="AO100" i="2"/>
  <c r="AH54" i="2"/>
  <c r="AQ54" i="2" s="1"/>
  <c r="L107" i="2"/>
  <c r="K107" i="2"/>
  <c r="N107" i="2" s="1"/>
  <c r="J107" i="2"/>
  <c r="M106" i="2"/>
  <c r="R54" i="2"/>
  <c r="W54" i="2" s="1"/>
  <c r="Y54" i="2"/>
  <c r="AB54" i="2"/>
  <c r="V55" i="2"/>
  <c r="U55" i="2"/>
  <c r="AE54" i="2"/>
  <c r="B101" i="2"/>
  <c r="C101" i="2" s="1"/>
  <c r="P107" i="2" l="1"/>
  <c r="O107" i="2"/>
  <c r="AQ101" i="2"/>
  <c r="AO101" i="2"/>
  <c r="J108" i="2"/>
  <c r="M107" i="2"/>
  <c r="K108" i="2"/>
  <c r="N108" i="2" s="1"/>
  <c r="L108" i="2"/>
  <c r="R55" i="2"/>
  <c r="T55" i="2"/>
  <c r="S55" i="2"/>
  <c r="Q55" i="2"/>
  <c r="AE55" i="2"/>
  <c r="AF55" i="2"/>
  <c r="Z54" i="2"/>
  <c r="AG55" i="2"/>
  <c r="AD55" i="2"/>
  <c r="AO55" i="2" s="1"/>
  <c r="AC55" i="2"/>
  <c r="B102" i="2"/>
  <c r="C102" i="2" s="1"/>
  <c r="O108" i="2" l="1"/>
  <c r="P108" i="2"/>
  <c r="AO102" i="2"/>
  <c r="AQ102" i="2"/>
  <c r="AH55" i="2"/>
  <c r="AQ55" i="2" s="1"/>
  <c r="L109" i="2"/>
  <c r="K109" i="2"/>
  <c r="N109" i="2" s="1"/>
  <c r="J109" i="2"/>
  <c r="M108" i="2"/>
  <c r="T56" i="2"/>
  <c r="AG56" i="2"/>
  <c r="V56" i="2"/>
  <c r="AD56" i="2" s="1"/>
  <c r="AO56" i="2" s="1"/>
  <c r="AF56" i="2"/>
  <c r="Z55" i="2"/>
  <c r="S56" i="2"/>
  <c r="U56" i="2"/>
  <c r="AC56" i="2" s="1"/>
  <c r="Y55" i="2"/>
  <c r="W55" i="2"/>
  <c r="R56" i="2" s="1"/>
  <c r="AB55" i="2"/>
  <c r="AA55" i="2"/>
  <c r="B103" i="2"/>
  <c r="C103" i="2" s="1"/>
  <c r="P109" i="2" l="1"/>
  <c r="O109" i="2"/>
  <c r="AQ103" i="2"/>
  <c r="AO103" i="2"/>
  <c r="AH56" i="2"/>
  <c r="AQ56" i="2" s="1"/>
  <c r="J110" i="2"/>
  <c r="M109" i="2"/>
  <c r="K110" i="2"/>
  <c r="N110" i="2" s="1"/>
  <c r="L110" i="2"/>
  <c r="T57" i="2"/>
  <c r="S57" i="2"/>
  <c r="AA57" i="2" s="1"/>
  <c r="AB56" i="2"/>
  <c r="U57" i="2"/>
  <c r="AA56" i="2"/>
  <c r="V57" i="2"/>
  <c r="Q56" i="2"/>
  <c r="AE56" i="2"/>
  <c r="B104" i="2"/>
  <c r="C104" i="2" s="1"/>
  <c r="O110" i="2" l="1"/>
  <c r="P110" i="2"/>
  <c r="AO104" i="2"/>
  <c r="AQ104" i="2"/>
  <c r="K111" i="2"/>
  <c r="N111" i="2" s="1"/>
  <c r="L111" i="2"/>
  <c r="J111" i="2"/>
  <c r="M110" i="2"/>
  <c r="AD57" i="2"/>
  <c r="AO57" i="2" s="1"/>
  <c r="Y56" i="2"/>
  <c r="W56" i="2"/>
  <c r="AE57" i="2" s="1"/>
  <c r="AF57" i="2"/>
  <c r="Z56" i="2"/>
  <c r="AG57" i="2"/>
  <c r="AC57" i="2"/>
  <c r="AB57" i="2"/>
  <c r="B105" i="2"/>
  <c r="C105" i="2" s="1"/>
  <c r="P111" i="2" l="1"/>
  <c r="O111" i="2"/>
  <c r="AQ105" i="2"/>
  <c r="AO105" i="2"/>
  <c r="AH57" i="2"/>
  <c r="AQ57" i="2" s="1"/>
  <c r="J112" i="2"/>
  <c r="M111" i="2"/>
  <c r="L112" i="2"/>
  <c r="K112" i="2"/>
  <c r="N112" i="2" s="1"/>
  <c r="R57" i="2"/>
  <c r="Q57" i="2"/>
  <c r="Y57" i="2" s="1"/>
  <c r="U58" i="2"/>
  <c r="AC58" i="2" s="1"/>
  <c r="V58" i="2"/>
  <c r="AD58" i="2" s="1"/>
  <c r="AO58" i="2" s="1"/>
  <c r="B106" i="2"/>
  <c r="C106" i="2" s="1"/>
  <c r="O112" i="2" l="1"/>
  <c r="P112" i="2"/>
  <c r="AO106" i="2"/>
  <c r="AQ106" i="2"/>
  <c r="K113" i="2"/>
  <c r="N113" i="2" s="1"/>
  <c r="L113" i="2"/>
  <c r="J113" i="2"/>
  <c r="M112" i="2"/>
  <c r="S58" i="2"/>
  <c r="AA58" i="2" s="1"/>
  <c r="T58" i="2"/>
  <c r="V59" i="2" s="1"/>
  <c r="AD59" i="2" s="1"/>
  <c r="AO59" i="2" s="1"/>
  <c r="AF58" i="2"/>
  <c r="Z57" i="2"/>
  <c r="W57" i="2"/>
  <c r="R58" i="2" s="1"/>
  <c r="AG58" i="2"/>
  <c r="B107" i="2"/>
  <c r="C107" i="2" s="1"/>
  <c r="P113" i="2" l="1"/>
  <c r="O113" i="2"/>
  <c r="AQ107" i="2"/>
  <c r="AO107" i="2"/>
  <c r="AH58" i="2"/>
  <c r="AQ58" i="2" s="1"/>
  <c r="L114" i="2"/>
  <c r="J114" i="2"/>
  <c r="M113" i="2"/>
  <c r="K114" i="2"/>
  <c r="N114" i="2" s="1"/>
  <c r="S59" i="2"/>
  <c r="AA59" i="2" s="1"/>
  <c r="T59" i="2"/>
  <c r="AB58" i="2"/>
  <c r="U59" i="2"/>
  <c r="AC59" i="2" s="1"/>
  <c r="AE58" i="2"/>
  <c r="Q58" i="2"/>
  <c r="B108" i="2"/>
  <c r="C108" i="2" s="1"/>
  <c r="O114" i="2" l="1"/>
  <c r="P114" i="2"/>
  <c r="AO108" i="2"/>
  <c r="AQ108" i="2"/>
  <c r="K115" i="2"/>
  <c r="N115" i="2" s="1"/>
  <c r="J115" i="2"/>
  <c r="M114" i="2"/>
  <c r="L115" i="2"/>
  <c r="Z58" i="2"/>
  <c r="AF59" i="2"/>
  <c r="AG59" i="2"/>
  <c r="Y58" i="2"/>
  <c r="W58" i="2"/>
  <c r="R59" i="2" s="1"/>
  <c r="B109" i="2"/>
  <c r="C109" i="2" s="1"/>
  <c r="P115" i="2" l="1"/>
  <c r="O115" i="2"/>
  <c r="AQ109" i="2"/>
  <c r="AO109" i="2"/>
  <c r="AH59" i="2"/>
  <c r="AQ59" i="2" s="1"/>
  <c r="L116" i="2"/>
  <c r="J116" i="2"/>
  <c r="M115" i="2"/>
  <c r="K116" i="2"/>
  <c r="N116" i="2" s="1"/>
  <c r="T60" i="2"/>
  <c r="S60" i="2"/>
  <c r="Q59" i="2"/>
  <c r="AE59" i="2"/>
  <c r="V60" i="2"/>
  <c r="U60" i="2"/>
  <c r="AC60" i="2" s="1"/>
  <c r="AB59" i="2"/>
  <c r="B110" i="2"/>
  <c r="C110" i="2" s="1"/>
  <c r="O116" i="2" l="1"/>
  <c r="P116" i="2"/>
  <c r="AO110" i="2"/>
  <c r="AQ110" i="2"/>
  <c r="J117" i="2"/>
  <c r="M116" i="2"/>
  <c r="K117" i="2"/>
  <c r="N117" i="2" s="1"/>
  <c r="L117" i="2"/>
  <c r="AD60" i="2"/>
  <c r="AO60" i="2" s="1"/>
  <c r="AF60" i="2"/>
  <c r="AG60" i="2"/>
  <c r="AA60" i="2"/>
  <c r="Z59" i="2"/>
  <c r="Y59" i="2"/>
  <c r="W59" i="2"/>
  <c r="R60" i="2" s="1"/>
  <c r="B111" i="2"/>
  <c r="C111" i="2" s="1"/>
  <c r="P117" i="2" l="1"/>
  <c r="O117" i="2"/>
  <c r="AQ111" i="2"/>
  <c r="AO111" i="2"/>
  <c r="AH60" i="2"/>
  <c r="AQ60" i="2" s="1"/>
  <c r="K118" i="2"/>
  <c r="N118" i="2" s="1"/>
  <c r="L118" i="2"/>
  <c r="J118" i="2"/>
  <c r="M117" i="2"/>
  <c r="S61" i="2"/>
  <c r="T61" i="2"/>
  <c r="AB60" i="2"/>
  <c r="U61" i="2"/>
  <c r="AC61" i="2" s="1"/>
  <c r="V61" i="2"/>
  <c r="AD61" i="2" s="1"/>
  <c r="AO61" i="2" s="1"/>
  <c r="AE60" i="2"/>
  <c r="Q60" i="2"/>
  <c r="B112" i="2"/>
  <c r="C112" i="2" s="1"/>
  <c r="P118" i="2" l="1"/>
  <c r="O118" i="2"/>
  <c r="AQ112" i="2"/>
  <c r="AO112" i="2"/>
  <c r="L119" i="2"/>
  <c r="J119" i="2"/>
  <c r="M118" i="2"/>
  <c r="K119" i="2"/>
  <c r="N119" i="2" s="1"/>
  <c r="AF61" i="2"/>
  <c r="Z60" i="2"/>
  <c r="AG61" i="2"/>
  <c r="AA61" i="2"/>
  <c r="W60" i="2"/>
  <c r="Q61" i="2" s="1"/>
  <c r="Y61" i="2" s="1"/>
  <c r="Y60" i="2"/>
  <c r="B113" i="2"/>
  <c r="C113" i="2" s="1"/>
  <c r="P119" i="2" l="1"/>
  <c r="O119" i="2"/>
  <c r="AQ113" i="2"/>
  <c r="AO113" i="2"/>
  <c r="AH61" i="2"/>
  <c r="AQ61" i="2" s="1"/>
  <c r="J120" i="2"/>
  <c r="M119" i="2"/>
  <c r="K120" i="2"/>
  <c r="N120" i="2" s="1"/>
  <c r="L120" i="2"/>
  <c r="R61" i="2"/>
  <c r="AB61" i="2"/>
  <c r="U62" i="2"/>
  <c r="AC62" i="2" s="1"/>
  <c r="V62" i="2"/>
  <c r="AD62" i="2" s="1"/>
  <c r="AO62" i="2" s="1"/>
  <c r="AE61" i="2"/>
  <c r="B114" i="2"/>
  <c r="C114" i="2" s="1"/>
  <c r="O120" i="2" l="1"/>
  <c r="P120" i="2"/>
  <c r="AO114" i="2"/>
  <c r="AQ114" i="2"/>
  <c r="L121" i="2"/>
  <c r="K121" i="2"/>
  <c r="N121" i="2" s="1"/>
  <c r="J121" i="2"/>
  <c r="M120" i="2"/>
  <c r="T62" i="2"/>
  <c r="S62" i="2"/>
  <c r="Z61" i="2"/>
  <c r="AG62" i="2"/>
  <c r="AF62" i="2"/>
  <c r="W61" i="2"/>
  <c r="R62" i="2" s="1"/>
  <c r="B115" i="2"/>
  <c r="C115" i="2" s="1"/>
  <c r="P121" i="2" l="1"/>
  <c r="O121" i="2"/>
  <c r="AQ115" i="2"/>
  <c r="AO115" i="2"/>
  <c r="AH62" i="2"/>
  <c r="AQ62" i="2" s="1"/>
  <c r="J122" i="2"/>
  <c r="M121" i="2"/>
  <c r="K122" i="2"/>
  <c r="N122" i="2" s="1"/>
  <c r="L122" i="2"/>
  <c r="S63" i="2"/>
  <c r="T63" i="2"/>
  <c r="AB63" i="2" s="1"/>
  <c r="U63" i="2"/>
  <c r="AC63" i="2" s="1"/>
  <c r="Q62" i="2"/>
  <c r="AE62" i="2"/>
  <c r="AB62" i="2"/>
  <c r="V63" i="2"/>
  <c r="AA62" i="2"/>
  <c r="B116" i="2"/>
  <c r="C116" i="2" s="1"/>
  <c r="O122" i="2" l="1"/>
  <c r="P122" i="2"/>
  <c r="AQ116" i="2"/>
  <c r="AO116" i="2"/>
  <c r="L123" i="2"/>
  <c r="K123" i="2"/>
  <c r="N123" i="2" s="1"/>
  <c r="J123" i="2"/>
  <c r="M122" i="2"/>
  <c r="Y62" i="2"/>
  <c r="W62" i="2"/>
  <c r="AE63" i="2" s="1"/>
  <c r="AF63" i="2"/>
  <c r="Z62" i="2"/>
  <c r="AG63" i="2"/>
  <c r="AD63" i="2"/>
  <c r="AO63" i="2" s="1"/>
  <c r="V64" i="2"/>
  <c r="AD64" i="2" s="1"/>
  <c r="AO64" i="2" s="1"/>
  <c r="AA63" i="2"/>
  <c r="B117" i="2"/>
  <c r="C117" i="2" s="1"/>
  <c r="P123" i="2" l="1"/>
  <c r="O123" i="2"/>
  <c r="AQ117" i="2"/>
  <c r="AO117" i="2"/>
  <c r="AH63" i="2"/>
  <c r="AQ63" i="2" s="1"/>
  <c r="K124" i="2"/>
  <c r="N124" i="2" s="1"/>
  <c r="J124" i="2"/>
  <c r="M123" i="2"/>
  <c r="L124" i="2"/>
  <c r="R63" i="2"/>
  <c r="U64" i="2"/>
  <c r="AC64" i="2" s="1"/>
  <c r="Q63" i="2"/>
  <c r="B118" i="2"/>
  <c r="C118" i="2" s="1"/>
  <c r="O124" i="2" l="1"/>
  <c r="P124" i="2"/>
  <c r="AO118" i="2"/>
  <c r="AQ118" i="2"/>
  <c r="L125" i="2"/>
  <c r="J125" i="2"/>
  <c r="M124" i="2"/>
  <c r="K125" i="2"/>
  <c r="N125" i="2" s="1"/>
  <c r="T64" i="2"/>
  <c r="S64" i="2"/>
  <c r="Y63" i="2"/>
  <c r="W63" i="2"/>
  <c r="AE64" i="2" s="1"/>
  <c r="AG64" i="2"/>
  <c r="Z63" i="2"/>
  <c r="AF64" i="2"/>
  <c r="B119" i="2"/>
  <c r="C119" i="2" s="1"/>
  <c r="P125" i="2" l="1"/>
  <c r="O125" i="2"/>
  <c r="AQ119" i="2"/>
  <c r="AO119" i="2"/>
  <c r="AH64" i="2"/>
  <c r="AQ64" i="2" s="1"/>
  <c r="K126" i="2"/>
  <c r="N126" i="2" s="1"/>
  <c r="J126" i="2"/>
  <c r="M125" i="2"/>
  <c r="L126" i="2"/>
  <c r="R64" i="2"/>
  <c r="T65" i="2" s="1"/>
  <c r="AB65" i="2" s="1"/>
  <c r="AA64" i="2"/>
  <c r="Q64" i="2"/>
  <c r="U65" i="2"/>
  <c r="AB64" i="2"/>
  <c r="V65" i="2"/>
  <c r="B120" i="2"/>
  <c r="C120" i="2" s="1"/>
  <c r="P126" i="2" l="1"/>
  <c r="O126" i="2"/>
  <c r="AO120" i="2"/>
  <c r="AQ120" i="2"/>
  <c r="L127" i="2"/>
  <c r="J127" i="2"/>
  <c r="M126" i="2"/>
  <c r="K127" i="2"/>
  <c r="N127" i="2" s="1"/>
  <c r="S65" i="2"/>
  <c r="U66" i="2" s="1"/>
  <c r="AC66" i="2" s="1"/>
  <c r="AD65" i="2"/>
  <c r="AO65" i="2" s="1"/>
  <c r="V66" i="2"/>
  <c r="Z64" i="2"/>
  <c r="AG65" i="2"/>
  <c r="AF65" i="2"/>
  <c r="Y64" i="2"/>
  <c r="W64" i="2"/>
  <c r="R65" i="2" s="1"/>
  <c r="AC65" i="2"/>
  <c r="B121" i="2"/>
  <c r="C121" i="2" s="1"/>
  <c r="P127" i="2" l="1"/>
  <c r="O127" i="2"/>
  <c r="AO121" i="2"/>
  <c r="AQ121" i="2"/>
  <c r="AH65" i="2"/>
  <c r="AQ65" i="2" s="1"/>
  <c r="J128" i="2"/>
  <c r="M127" i="2"/>
  <c r="K128" i="2"/>
  <c r="N128" i="2" s="1"/>
  <c r="L128" i="2"/>
  <c r="T66" i="2"/>
  <c r="V67" i="2" s="1"/>
  <c r="AD67" i="2" s="1"/>
  <c r="AO67" i="2" s="1"/>
  <c r="S66" i="2"/>
  <c r="AA66" i="2" s="1"/>
  <c r="AE65" i="2"/>
  <c r="AF66" i="2"/>
  <c r="Z65" i="2"/>
  <c r="AG66" i="2"/>
  <c r="Q65" i="2"/>
  <c r="AD66" i="2"/>
  <c r="AO66" i="2" s="1"/>
  <c r="AA65" i="2"/>
  <c r="B122" i="2"/>
  <c r="C122" i="2" s="1"/>
  <c r="O128" i="2" l="1"/>
  <c r="P128" i="2"/>
  <c r="AO122" i="2"/>
  <c r="AQ122" i="2"/>
  <c r="AH66" i="2"/>
  <c r="AQ66" i="2" s="1"/>
  <c r="L129" i="2"/>
  <c r="K129" i="2"/>
  <c r="N129" i="2" s="1"/>
  <c r="J129" i="2"/>
  <c r="M128" i="2"/>
  <c r="Y65" i="2"/>
  <c r="W65" i="2"/>
  <c r="Q66" i="2" s="1"/>
  <c r="Y66" i="2" s="1"/>
  <c r="AB66" i="2"/>
  <c r="U67" i="2"/>
  <c r="AC67" i="2" s="1"/>
  <c r="B123" i="2"/>
  <c r="C123" i="2" s="1"/>
  <c r="P129" i="2" l="1"/>
  <c r="O129" i="2"/>
  <c r="AQ123" i="2"/>
  <c r="AO123" i="2"/>
  <c r="J130" i="2"/>
  <c r="M129" i="2"/>
  <c r="K130" i="2"/>
  <c r="N130" i="2" s="1"/>
  <c r="L130" i="2"/>
  <c r="R66" i="2"/>
  <c r="AE66" i="2"/>
  <c r="B124" i="2"/>
  <c r="C124" i="2" s="1"/>
  <c r="O130" i="2" l="1"/>
  <c r="P130" i="2"/>
  <c r="AO124" i="2"/>
  <c r="AQ124" i="2"/>
  <c r="K131" i="2"/>
  <c r="N131" i="2" s="1"/>
  <c r="L131" i="2"/>
  <c r="J131" i="2"/>
  <c r="M130" i="2"/>
  <c r="S67" i="2"/>
  <c r="T67" i="2"/>
  <c r="AB67" i="2" s="1"/>
  <c r="AF67" i="2"/>
  <c r="AG67" i="2"/>
  <c r="W66" i="2"/>
  <c r="R67" i="2" s="1"/>
  <c r="Z66" i="2"/>
  <c r="B125" i="2"/>
  <c r="C125" i="2" s="1"/>
  <c r="P131" i="2" l="1"/>
  <c r="O131" i="2"/>
  <c r="AQ125" i="2"/>
  <c r="AO125" i="2"/>
  <c r="AH67" i="2"/>
  <c r="J132" i="2"/>
  <c r="M131" i="2"/>
  <c r="L132" i="2"/>
  <c r="K132" i="2"/>
  <c r="N132" i="2" s="1"/>
  <c r="T68" i="2"/>
  <c r="S68" i="2"/>
  <c r="AA67" i="2"/>
  <c r="V68" i="2"/>
  <c r="AD68" i="2" s="1"/>
  <c r="AO68" i="2" s="1"/>
  <c r="U68" i="2"/>
  <c r="AC68" i="2" s="1"/>
  <c r="Q67" i="2"/>
  <c r="AE67" i="2"/>
  <c r="B126" i="2"/>
  <c r="C126" i="2" s="1"/>
  <c r="O132" i="2" l="1"/>
  <c r="P132" i="2"/>
  <c r="AP68" i="2"/>
  <c r="AP5" i="2"/>
  <c r="AP6" i="2"/>
  <c r="AP7" i="2"/>
  <c r="AP8" i="2"/>
  <c r="AP9" i="2"/>
  <c r="AP10" i="2"/>
  <c r="AP11" i="2"/>
  <c r="AP12" i="2"/>
  <c r="AP13" i="2"/>
  <c r="AP14" i="2"/>
  <c r="AP15" i="2"/>
  <c r="AP17" i="2"/>
  <c r="AP16" i="2"/>
  <c r="AP18" i="2"/>
  <c r="AP19" i="2"/>
  <c r="AP20" i="2"/>
  <c r="AP23" i="2"/>
  <c r="AP21" i="2"/>
  <c r="AP22" i="2"/>
  <c r="AP25" i="2"/>
  <c r="AP24" i="2"/>
  <c r="AP26" i="2"/>
  <c r="AP28" i="2"/>
  <c r="AP27" i="2"/>
  <c r="AP30" i="2"/>
  <c r="AP29" i="2"/>
  <c r="AP33" i="2"/>
  <c r="AP32" i="2"/>
  <c r="AP31" i="2"/>
  <c r="AP34" i="2"/>
  <c r="AP35" i="2"/>
  <c r="AP36" i="2"/>
  <c r="AP37" i="2"/>
  <c r="AP40" i="2"/>
  <c r="AP38" i="2"/>
  <c r="AP39" i="2"/>
  <c r="AP42" i="2"/>
  <c r="AP41" i="2"/>
  <c r="AP43" i="2"/>
  <c r="AP45" i="2"/>
  <c r="AP44" i="2"/>
  <c r="AP46" i="2"/>
  <c r="AP47" i="2"/>
  <c r="AP51" i="2"/>
  <c r="AP49" i="2"/>
  <c r="AP48" i="2"/>
  <c r="AP50" i="2"/>
  <c r="AP53" i="2"/>
  <c r="AP54" i="2"/>
  <c r="AP52" i="2"/>
  <c r="AP55" i="2"/>
  <c r="AP57" i="2"/>
  <c r="AP56" i="2"/>
  <c r="AP58" i="2"/>
  <c r="AP59" i="2"/>
  <c r="AP61" i="2"/>
  <c r="AP60" i="2"/>
  <c r="AP64" i="2"/>
  <c r="AP62" i="2"/>
  <c r="AP66" i="2"/>
  <c r="AP63" i="2"/>
  <c r="AP65" i="2"/>
  <c r="AP67" i="2"/>
  <c r="AO126" i="2"/>
  <c r="AQ126" i="2"/>
  <c r="AQ67" i="2"/>
  <c r="K133" i="2"/>
  <c r="N133" i="2" s="1"/>
  <c r="L133" i="2"/>
  <c r="J133" i="2"/>
  <c r="M132" i="2"/>
  <c r="AG68" i="2"/>
  <c r="AA68" i="2"/>
  <c r="Z67" i="2"/>
  <c r="AF68" i="2"/>
  <c r="Y67" i="2"/>
  <c r="W67" i="2"/>
  <c r="R68" i="2" s="1"/>
  <c r="B127" i="2"/>
  <c r="C127" i="2" s="1"/>
  <c r="P133" i="2" l="1"/>
  <c r="O133" i="2"/>
  <c r="AQ127" i="2"/>
  <c r="AO127" i="2"/>
  <c r="AH68" i="2"/>
  <c r="AQ68" i="2" s="1"/>
  <c r="AR66" i="2" s="1"/>
  <c r="AS66" i="2" s="1"/>
  <c r="J134" i="2"/>
  <c r="M133" i="2"/>
  <c r="L134" i="2"/>
  <c r="K134" i="2"/>
  <c r="N134" i="2" s="1"/>
  <c r="S69" i="2"/>
  <c r="T69" i="2"/>
  <c r="Q68" i="2"/>
  <c r="AE68" i="2"/>
  <c r="AB68" i="2"/>
  <c r="V69" i="2"/>
  <c r="AD69" i="2" s="1"/>
  <c r="U69" i="2"/>
  <c r="AC69" i="2" s="1"/>
  <c r="B128" i="2"/>
  <c r="C128" i="2" s="1"/>
  <c r="P134" i="2" l="1"/>
  <c r="O134" i="2"/>
  <c r="AR65" i="2"/>
  <c r="AS65" i="2" s="1"/>
  <c r="AR63" i="2"/>
  <c r="AS63" i="2" s="1"/>
  <c r="AR68" i="2"/>
  <c r="AS68" i="2" s="1"/>
  <c r="AR5" i="2"/>
  <c r="AS5" i="2" s="1"/>
  <c r="AR6" i="2"/>
  <c r="AS6" i="2" s="1"/>
  <c r="AR7" i="2"/>
  <c r="AS7" i="2" s="1"/>
  <c r="AR8" i="2"/>
  <c r="AS8" i="2" s="1"/>
  <c r="AR9" i="2"/>
  <c r="AS9" i="2" s="1"/>
  <c r="AR10" i="2"/>
  <c r="AS10" i="2" s="1"/>
  <c r="AR11" i="2"/>
  <c r="AS11" i="2" s="1"/>
  <c r="AR12" i="2"/>
  <c r="AS12" i="2" s="1"/>
  <c r="AR13" i="2"/>
  <c r="AS13" i="2" s="1"/>
  <c r="AR15" i="2"/>
  <c r="AS15" i="2" s="1"/>
  <c r="AR14" i="2"/>
  <c r="AS14" i="2" s="1"/>
  <c r="AR16" i="2"/>
  <c r="AS16" i="2" s="1"/>
  <c r="AR18" i="2"/>
  <c r="AS18" i="2" s="1"/>
  <c r="AR17" i="2"/>
  <c r="AS17" i="2" s="1"/>
  <c r="AR19" i="2"/>
  <c r="AS19" i="2" s="1"/>
  <c r="AR20" i="2"/>
  <c r="AS20" i="2" s="1"/>
  <c r="AR22" i="2"/>
  <c r="AS22" i="2" s="1"/>
  <c r="AR21" i="2"/>
  <c r="AS21" i="2" s="1"/>
  <c r="AR23" i="2"/>
  <c r="AS23" i="2" s="1"/>
  <c r="AR26" i="2"/>
  <c r="AS26" i="2" s="1"/>
  <c r="AR24" i="2"/>
  <c r="AS24" i="2" s="1"/>
  <c r="AR25" i="2"/>
  <c r="AS25" i="2" s="1"/>
  <c r="AR27" i="2"/>
  <c r="AS27" i="2" s="1"/>
  <c r="AR28" i="2"/>
  <c r="AS28" i="2" s="1"/>
  <c r="AR29" i="2"/>
  <c r="AS29" i="2" s="1"/>
  <c r="AR30" i="2"/>
  <c r="AS30" i="2" s="1"/>
  <c r="AR31" i="2"/>
  <c r="AS31" i="2" s="1"/>
  <c r="AR33" i="2"/>
  <c r="AS33" i="2" s="1"/>
  <c r="AR32" i="2"/>
  <c r="AS32" i="2" s="1"/>
  <c r="AR34" i="2"/>
  <c r="AS34" i="2" s="1"/>
  <c r="AR35" i="2"/>
  <c r="AS35" i="2" s="1"/>
  <c r="AR36" i="2"/>
  <c r="AS36" i="2" s="1"/>
  <c r="AR37" i="2"/>
  <c r="AS37" i="2" s="1"/>
  <c r="AR39" i="2"/>
  <c r="AS39" i="2" s="1"/>
  <c r="AR38" i="2"/>
  <c r="AS38" i="2" s="1"/>
  <c r="AR40" i="2"/>
  <c r="AS40" i="2" s="1"/>
  <c r="AR41" i="2"/>
  <c r="AS41" i="2" s="1"/>
  <c r="AR42" i="2"/>
  <c r="AS42" i="2" s="1"/>
  <c r="AR44" i="2"/>
  <c r="AS44" i="2" s="1"/>
  <c r="AR43" i="2"/>
  <c r="AS43" i="2" s="1"/>
  <c r="AR45" i="2"/>
  <c r="AS45" i="2" s="1"/>
  <c r="AR46" i="2"/>
  <c r="AS46" i="2" s="1"/>
  <c r="AR47" i="2"/>
  <c r="AS47" i="2" s="1"/>
  <c r="AR50" i="2"/>
  <c r="AS50" i="2" s="1"/>
  <c r="AR48" i="2"/>
  <c r="AS48" i="2" s="1"/>
  <c r="AR49" i="2"/>
  <c r="AS49" i="2" s="1"/>
  <c r="AR51" i="2"/>
  <c r="AS51" i="2" s="1"/>
  <c r="AR52" i="2"/>
  <c r="AS52" i="2" s="1"/>
  <c r="AR53" i="2"/>
  <c r="AS53" i="2" s="1"/>
  <c r="AR54" i="2"/>
  <c r="AS54" i="2" s="1"/>
  <c r="AR56" i="2"/>
  <c r="AS56" i="2" s="1"/>
  <c r="AR55" i="2"/>
  <c r="AS55" i="2" s="1"/>
  <c r="AR57" i="2"/>
  <c r="AS57" i="2" s="1"/>
  <c r="AR58" i="2"/>
  <c r="AS58" i="2" s="1"/>
  <c r="AR59" i="2"/>
  <c r="AS59" i="2" s="1"/>
  <c r="AR60" i="2"/>
  <c r="AS60" i="2" s="1"/>
  <c r="AR61" i="2"/>
  <c r="AS61" i="2" s="1"/>
  <c r="AR62" i="2"/>
  <c r="AS62" i="2" s="1"/>
  <c r="AR64" i="2"/>
  <c r="AS64" i="2" s="1"/>
  <c r="AR67" i="2"/>
  <c r="AS67" i="2" s="1"/>
  <c r="AQ128" i="2"/>
  <c r="AO128" i="2"/>
  <c r="K135" i="2"/>
  <c r="N135" i="2" s="1"/>
  <c r="L135" i="2"/>
  <c r="J135" i="2"/>
  <c r="M134" i="2"/>
  <c r="W68" i="2"/>
  <c r="AE69" i="2" s="1"/>
  <c r="Z68" i="2"/>
  <c r="AF69" i="2"/>
  <c r="AG69" i="2"/>
  <c r="Y68" i="2"/>
  <c r="B129" i="2"/>
  <c r="C129" i="2" s="1"/>
  <c r="P135" i="2" l="1"/>
  <c r="O135" i="2"/>
  <c r="AU2" i="2"/>
  <c r="AO129" i="2"/>
  <c r="AQ129" i="2"/>
  <c r="AH69" i="2"/>
  <c r="J136" i="2"/>
  <c r="M135" i="2"/>
  <c r="L136" i="2"/>
  <c r="K136" i="2"/>
  <c r="N136" i="2" s="1"/>
  <c r="R69" i="2"/>
  <c r="U70" i="2"/>
  <c r="AC70" i="2" s="1"/>
  <c r="Q69" i="2"/>
  <c r="V70" i="2"/>
  <c r="AB69" i="2"/>
  <c r="AA69" i="2"/>
  <c r="B130" i="2"/>
  <c r="C130" i="2" s="1"/>
  <c r="O136" i="2" l="1"/>
  <c r="P136" i="2"/>
  <c r="AO130" i="2"/>
  <c r="AQ130" i="2"/>
  <c r="L137" i="2"/>
  <c r="K137" i="2"/>
  <c r="N137" i="2" s="1"/>
  <c r="J137" i="2"/>
  <c r="M136" i="2"/>
  <c r="T70" i="2"/>
  <c r="AB70" i="2" s="1"/>
  <c r="S70" i="2"/>
  <c r="AG70" i="2"/>
  <c r="Z69" i="2"/>
  <c r="AF70" i="2"/>
  <c r="W69" i="2"/>
  <c r="Q70" i="2" s="1"/>
  <c r="Y70" i="2" s="1"/>
  <c r="Y69" i="2"/>
  <c r="AD70" i="2"/>
  <c r="B131" i="2"/>
  <c r="C131" i="2" s="1"/>
  <c r="P137" i="2" l="1"/>
  <c r="O137" i="2"/>
  <c r="AQ131" i="2"/>
  <c r="AO131" i="2"/>
  <c r="AH70" i="2"/>
  <c r="J138" i="2"/>
  <c r="M137" i="2"/>
  <c r="K138" i="2"/>
  <c r="N138" i="2" s="1"/>
  <c r="L138" i="2"/>
  <c r="AA70" i="2"/>
  <c r="R70" i="2"/>
  <c r="U71" i="2"/>
  <c r="AC71" i="2" s="1"/>
  <c r="AE70" i="2"/>
  <c r="V71" i="2"/>
  <c r="B132" i="2"/>
  <c r="C132" i="2" s="1"/>
  <c r="P138" i="2" l="1"/>
  <c r="O138" i="2"/>
  <c r="AO132" i="2"/>
  <c r="AQ132" i="2"/>
  <c r="L139" i="2"/>
  <c r="K139" i="2"/>
  <c r="N139" i="2" s="1"/>
  <c r="J139" i="2"/>
  <c r="M138" i="2"/>
  <c r="AG71" i="2"/>
  <c r="T71" i="2"/>
  <c r="AB71" i="2" s="1"/>
  <c r="S71" i="2"/>
  <c r="AF71" i="2"/>
  <c r="W70" i="2"/>
  <c r="Q71" i="2" s="1"/>
  <c r="Y71" i="2" s="1"/>
  <c r="Z70" i="2"/>
  <c r="AD71" i="2"/>
  <c r="B133" i="2"/>
  <c r="C133" i="2" s="1"/>
  <c r="P139" i="2" l="1"/>
  <c r="O139" i="2"/>
  <c r="AO133" i="2"/>
  <c r="AQ133" i="2"/>
  <c r="AH71" i="2"/>
  <c r="K140" i="2"/>
  <c r="N140" i="2" s="1"/>
  <c r="J140" i="2"/>
  <c r="M139" i="2"/>
  <c r="L140" i="2"/>
  <c r="AA71" i="2"/>
  <c r="R71" i="2"/>
  <c r="AE71" i="2"/>
  <c r="V72" i="2"/>
  <c r="AD72" i="2" s="1"/>
  <c r="U72" i="2"/>
  <c r="AC72" i="2" s="1"/>
  <c r="B134" i="2"/>
  <c r="C134" i="2" s="1"/>
  <c r="P140" i="2" l="1"/>
  <c r="O140" i="2"/>
  <c r="AO134" i="2"/>
  <c r="AQ134" i="2"/>
  <c r="L141" i="2"/>
  <c r="J141" i="2"/>
  <c r="M140" i="2"/>
  <c r="K141" i="2"/>
  <c r="N141" i="2" s="1"/>
  <c r="S72" i="2"/>
  <c r="AA72" i="2" s="1"/>
  <c r="T72" i="2"/>
  <c r="AF72" i="2"/>
  <c r="AG72" i="2"/>
  <c r="Z71" i="2"/>
  <c r="W71" i="2"/>
  <c r="Q72" i="2" s="1"/>
  <c r="Y72" i="2" s="1"/>
  <c r="B135" i="2"/>
  <c r="C135" i="2" s="1"/>
  <c r="P141" i="2" l="1"/>
  <c r="O141" i="2"/>
  <c r="AQ135" i="2"/>
  <c r="AO135" i="2"/>
  <c r="AH72" i="2"/>
  <c r="K142" i="2"/>
  <c r="N142" i="2" s="1"/>
  <c r="J142" i="2"/>
  <c r="M141" i="2"/>
  <c r="L142" i="2"/>
  <c r="AB72" i="2"/>
  <c r="V73" i="2"/>
  <c r="AD73" i="2" s="1"/>
  <c r="R72" i="2"/>
  <c r="Z72" i="2" s="1"/>
  <c r="AE72" i="2"/>
  <c r="U73" i="2"/>
  <c r="AC73" i="2" s="1"/>
  <c r="B136" i="2"/>
  <c r="C136" i="2" s="1"/>
  <c r="P142" i="2" l="1"/>
  <c r="O142" i="2"/>
  <c r="AO136" i="2"/>
  <c r="AQ136" i="2"/>
  <c r="L143" i="2"/>
  <c r="J143" i="2"/>
  <c r="M142" i="2"/>
  <c r="K143" i="2"/>
  <c r="N143" i="2" s="1"/>
  <c r="S73" i="2"/>
  <c r="AA73" i="2" s="1"/>
  <c r="T73" i="2"/>
  <c r="W72" i="2"/>
  <c r="AF73" i="2"/>
  <c r="AG73" i="2"/>
  <c r="B137" i="2"/>
  <c r="C137" i="2" s="1"/>
  <c r="P143" i="2" l="1"/>
  <c r="O143" i="2"/>
  <c r="AQ137" i="2"/>
  <c r="AO137" i="2"/>
  <c r="AH73" i="2"/>
  <c r="K144" i="2"/>
  <c r="N144" i="2" s="1"/>
  <c r="J144" i="2"/>
  <c r="M143" i="2"/>
  <c r="L144" i="2"/>
  <c r="AB73" i="2"/>
  <c r="R73" i="2"/>
  <c r="AF74" i="2" s="1"/>
  <c r="U74" i="2"/>
  <c r="AC74" i="2" s="1"/>
  <c r="Q73" i="2"/>
  <c r="Y73" i="2" s="1"/>
  <c r="AE73" i="2"/>
  <c r="V74" i="2"/>
  <c r="AD74" i="2" s="1"/>
  <c r="B138" i="2"/>
  <c r="C138" i="2" s="1"/>
  <c r="O144" i="2" l="1"/>
  <c r="P144" i="2"/>
  <c r="AO138" i="2"/>
  <c r="AQ138" i="2"/>
  <c r="L145" i="2"/>
  <c r="J145" i="2"/>
  <c r="M144" i="2"/>
  <c r="K145" i="2"/>
  <c r="N145" i="2" s="1"/>
  <c r="AG74" i="2"/>
  <c r="AH74" i="2" s="1"/>
  <c r="S74" i="2"/>
  <c r="T74" i="2"/>
  <c r="Z73" i="2"/>
  <c r="W73" i="2"/>
  <c r="AE74" i="2" s="1"/>
  <c r="B139" i="2"/>
  <c r="C139" i="2" s="1"/>
  <c r="P145" i="2" l="1"/>
  <c r="O145" i="2"/>
  <c r="AQ139" i="2"/>
  <c r="AO139" i="2"/>
  <c r="U75" i="2"/>
  <c r="AC75" i="2" s="1"/>
  <c r="J146" i="2"/>
  <c r="M145" i="2"/>
  <c r="K146" i="2"/>
  <c r="N146" i="2" s="1"/>
  <c r="L146" i="2"/>
  <c r="AB74" i="2"/>
  <c r="AA74" i="2"/>
  <c r="V75" i="2"/>
  <c r="AD75" i="2" s="1"/>
  <c r="R74" i="2"/>
  <c r="S75" i="2" s="1"/>
  <c r="Q74" i="2"/>
  <c r="Y74" i="2" s="1"/>
  <c r="B140" i="2"/>
  <c r="C140" i="2" s="1"/>
  <c r="P146" i="2" l="1"/>
  <c r="O146" i="2"/>
  <c r="AO140" i="2"/>
  <c r="AQ140" i="2"/>
  <c r="L147" i="2"/>
  <c r="K147" i="2"/>
  <c r="N147" i="2" s="1"/>
  <c r="J147" i="2"/>
  <c r="M146" i="2"/>
  <c r="Z74" i="2"/>
  <c r="T75" i="2"/>
  <c r="V76" i="2" s="1"/>
  <c r="AD76" i="2" s="1"/>
  <c r="AA75" i="2"/>
  <c r="AG75" i="2"/>
  <c r="AF75" i="2"/>
  <c r="W74" i="2"/>
  <c r="R75" i="2" s="1"/>
  <c r="B141" i="2"/>
  <c r="C141" i="2" s="1"/>
  <c r="P147" i="2" l="1"/>
  <c r="O147" i="2"/>
  <c r="AQ141" i="2"/>
  <c r="AO141" i="2"/>
  <c r="AH75" i="2"/>
  <c r="J148" i="2"/>
  <c r="M147" i="2"/>
  <c r="K148" i="2"/>
  <c r="N148" i="2" s="1"/>
  <c r="L148" i="2"/>
  <c r="S76" i="2"/>
  <c r="T76" i="2"/>
  <c r="AB75" i="2"/>
  <c r="U76" i="2"/>
  <c r="AC76" i="2" s="1"/>
  <c r="Q75" i="2"/>
  <c r="Y75" i="2" s="1"/>
  <c r="AE75" i="2"/>
  <c r="AG76" i="2"/>
  <c r="AF76" i="2"/>
  <c r="Z75" i="2"/>
  <c r="B142" i="2"/>
  <c r="C142" i="2" s="1"/>
  <c r="P148" i="2" l="1"/>
  <c r="O148" i="2"/>
  <c r="AO142" i="2"/>
  <c r="AQ142" i="2"/>
  <c r="AH76" i="2"/>
  <c r="K149" i="2"/>
  <c r="N149" i="2" s="1"/>
  <c r="L149" i="2"/>
  <c r="J149" i="2"/>
  <c r="M148" i="2"/>
  <c r="AB76" i="2"/>
  <c r="AA76" i="2"/>
  <c r="V77" i="2"/>
  <c r="AD77" i="2" s="1"/>
  <c r="W75" i="2"/>
  <c r="AE76" i="2" s="1"/>
  <c r="U77" i="2"/>
  <c r="AC77" i="2" s="1"/>
  <c r="B143" i="2"/>
  <c r="C143" i="2" s="1"/>
  <c r="P149" i="2" l="1"/>
  <c r="O149" i="2"/>
  <c r="AQ143" i="2"/>
  <c r="AO143" i="2"/>
  <c r="J150" i="2"/>
  <c r="M149" i="2"/>
  <c r="L150" i="2"/>
  <c r="K150" i="2"/>
  <c r="N150" i="2" s="1"/>
  <c r="R76" i="2"/>
  <c r="Q76" i="2"/>
  <c r="B144" i="2"/>
  <c r="C144" i="2" s="1"/>
  <c r="P150" i="2" l="1"/>
  <c r="O150" i="2"/>
  <c r="AQ144" i="2"/>
  <c r="AO144" i="2"/>
  <c r="L151" i="2"/>
  <c r="K151" i="2"/>
  <c r="N151" i="2" s="1"/>
  <c r="J151" i="2"/>
  <c r="M150" i="2"/>
  <c r="S77" i="2"/>
  <c r="AA77" i="2" s="1"/>
  <c r="T77" i="2"/>
  <c r="Y76" i="2"/>
  <c r="W76" i="2"/>
  <c r="R77" i="2" s="1"/>
  <c r="AF77" i="2"/>
  <c r="Z76" i="2"/>
  <c r="AG77" i="2"/>
  <c r="B145" i="2"/>
  <c r="C145" i="2" s="1"/>
  <c r="P151" i="2" l="1"/>
  <c r="O151" i="2"/>
  <c r="AQ145" i="2"/>
  <c r="AO145" i="2"/>
  <c r="AH77" i="2"/>
  <c r="K152" i="2"/>
  <c r="N152" i="2" s="1"/>
  <c r="J152" i="2"/>
  <c r="M151" i="2"/>
  <c r="L152" i="2"/>
  <c r="T78" i="2"/>
  <c r="S78" i="2"/>
  <c r="AB77" i="2"/>
  <c r="V78" i="2"/>
  <c r="U78" i="2"/>
  <c r="AC78" i="2" s="1"/>
  <c r="AE77" i="2"/>
  <c r="Q77" i="2"/>
  <c r="B146" i="2"/>
  <c r="C146" i="2" s="1"/>
  <c r="O152" i="2" l="1"/>
  <c r="P152" i="2"/>
  <c r="AO146" i="2"/>
  <c r="AQ146" i="2"/>
  <c r="J153" i="2"/>
  <c r="M152" i="2"/>
  <c r="L153" i="2"/>
  <c r="K153" i="2"/>
  <c r="N153" i="2" s="1"/>
  <c r="W77" i="2"/>
  <c r="AE78" i="2" s="1"/>
  <c r="Y77" i="2"/>
  <c r="AB78" i="2"/>
  <c r="Z77" i="2"/>
  <c r="AG78" i="2"/>
  <c r="AF78" i="2"/>
  <c r="AA78" i="2"/>
  <c r="AD78" i="2"/>
  <c r="B147" i="2"/>
  <c r="C147" i="2" s="1"/>
  <c r="P153" i="2" l="1"/>
  <c r="O153" i="2"/>
  <c r="AQ147" i="2"/>
  <c r="AO147" i="2"/>
  <c r="AH78" i="2"/>
  <c r="K154" i="2"/>
  <c r="N154" i="2" s="1"/>
  <c r="L154" i="2"/>
  <c r="J154" i="2"/>
  <c r="M153" i="2"/>
  <c r="R78" i="2"/>
  <c r="AG79" i="2" s="1"/>
  <c r="Q78" i="2"/>
  <c r="Y78" i="2" s="1"/>
  <c r="V79" i="2"/>
  <c r="AD79" i="2" s="1"/>
  <c r="U79" i="2"/>
  <c r="AC79" i="2" s="1"/>
  <c r="B148" i="2"/>
  <c r="C148" i="2" s="1"/>
  <c r="P154" i="2" l="1"/>
  <c r="O154" i="2"/>
  <c r="AQ148" i="2"/>
  <c r="AO148" i="2"/>
  <c r="L155" i="2"/>
  <c r="J155" i="2"/>
  <c r="M154" i="2"/>
  <c r="K155" i="2"/>
  <c r="N155" i="2" s="1"/>
  <c r="S79" i="2"/>
  <c r="AA79" i="2" s="1"/>
  <c r="T79" i="2"/>
  <c r="AF79" i="2"/>
  <c r="AH79" i="2" s="1"/>
  <c r="W78" i="2"/>
  <c r="AE79" i="2" s="1"/>
  <c r="Z78" i="2"/>
  <c r="B149" i="2"/>
  <c r="C149" i="2" s="1"/>
  <c r="P155" i="2" l="1"/>
  <c r="O155" i="2"/>
  <c r="AO149" i="2"/>
  <c r="AQ149" i="2"/>
  <c r="J156" i="2"/>
  <c r="M155" i="2"/>
  <c r="K156" i="2"/>
  <c r="N156" i="2" s="1"/>
  <c r="L156" i="2"/>
  <c r="AB79" i="2"/>
  <c r="R79" i="2"/>
  <c r="V80" i="2"/>
  <c r="AD80" i="2" s="1"/>
  <c r="U80" i="2"/>
  <c r="AC80" i="2" s="1"/>
  <c r="Q79" i="2"/>
  <c r="B150" i="2"/>
  <c r="C150" i="2" s="1"/>
  <c r="P156" i="2" l="1"/>
  <c r="O156" i="2"/>
  <c r="AO150" i="2"/>
  <c r="AQ150" i="2"/>
  <c r="L157" i="2"/>
  <c r="K157" i="2"/>
  <c r="N157" i="2" s="1"/>
  <c r="J157" i="2"/>
  <c r="M156" i="2"/>
  <c r="S80" i="2"/>
  <c r="T80" i="2"/>
  <c r="AB80" i="2" s="1"/>
  <c r="Y79" i="2"/>
  <c r="W79" i="2"/>
  <c r="R80" i="2" s="1"/>
  <c r="AF80" i="2"/>
  <c r="AG80" i="2"/>
  <c r="Z79" i="2"/>
  <c r="B151" i="2"/>
  <c r="C151" i="2" s="1"/>
  <c r="P157" i="2" l="1"/>
  <c r="O157" i="2"/>
  <c r="AQ151" i="2"/>
  <c r="AO151" i="2"/>
  <c r="AH80" i="2"/>
  <c r="J158" i="2"/>
  <c r="M157" i="2"/>
  <c r="K158" i="2"/>
  <c r="N158" i="2" s="1"/>
  <c r="L158" i="2"/>
  <c r="V81" i="2"/>
  <c r="AD81" i="2" s="1"/>
  <c r="S81" i="2"/>
  <c r="AA81" i="2" s="1"/>
  <c r="T81" i="2"/>
  <c r="U81" i="2"/>
  <c r="AC81" i="2" s="1"/>
  <c r="AE80" i="2"/>
  <c r="AF81" i="2"/>
  <c r="AG81" i="2"/>
  <c r="Z80" i="2"/>
  <c r="Q80" i="2"/>
  <c r="AA80" i="2"/>
  <c r="B152" i="2"/>
  <c r="C152" i="2" s="1"/>
  <c r="P158" i="2" l="1"/>
  <c r="O158" i="2"/>
  <c r="AQ152" i="2"/>
  <c r="AO152" i="2"/>
  <c r="AH81" i="2"/>
  <c r="L159" i="2"/>
  <c r="K159" i="2"/>
  <c r="N159" i="2" s="1"/>
  <c r="J159" i="2"/>
  <c r="M158" i="2"/>
  <c r="AB81" i="2"/>
  <c r="W80" i="2"/>
  <c r="AE81" i="2" s="1"/>
  <c r="Y80" i="2"/>
  <c r="U82" i="2"/>
  <c r="AC82" i="2" s="1"/>
  <c r="V82" i="2"/>
  <c r="AD82" i="2" s="1"/>
  <c r="B153" i="2"/>
  <c r="C153" i="2" s="1"/>
  <c r="P159" i="2" l="1"/>
  <c r="O159" i="2"/>
  <c r="AQ153" i="2"/>
  <c r="AO153" i="2"/>
  <c r="J160" i="2"/>
  <c r="M159" i="2"/>
  <c r="K160" i="2"/>
  <c r="N160" i="2" s="1"/>
  <c r="L160" i="2"/>
  <c r="R81" i="2"/>
  <c r="Q81" i="2"/>
  <c r="B154" i="2"/>
  <c r="C154" i="2" s="1"/>
  <c r="P160" i="2" l="1"/>
  <c r="O160" i="2"/>
  <c r="AO154" i="2"/>
  <c r="AQ154" i="2"/>
  <c r="L161" i="2"/>
  <c r="K161" i="2"/>
  <c r="N161" i="2" s="1"/>
  <c r="J161" i="2"/>
  <c r="M160" i="2"/>
  <c r="S82" i="2"/>
  <c r="AA82" i="2" s="1"/>
  <c r="T82" i="2"/>
  <c r="AF82" i="2"/>
  <c r="Z81" i="2"/>
  <c r="AG82" i="2"/>
  <c r="W81" i="2"/>
  <c r="Y81" i="2"/>
  <c r="B155" i="2"/>
  <c r="C155" i="2" s="1"/>
  <c r="P161" i="2" l="1"/>
  <c r="O161" i="2"/>
  <c r="AQ155" i="2"/>
  <c r="AO155" i="2"/>
  <c r="AH82" i="2"/>
  <c r="J162" i="2"/>
  <c r="M161" i="2"/>
  <c r="K162" i="2"/>
  <c r="N162" i="2" s="1"/>
  <c r="L162" i="2"/>
  <c r="R82" i="2"/>
  <c r="AE82" i="2"/>
  <c r="Q82" i="2"/>
  <c r="AB82" i="2"/>
  <c r="V83" i="2"/>
  <c r="AD83" i="2" s="1"/>
  <c r="U83" i="2"/>
  <c r="AC83" i="2" s="1"/>
  <c r="B156" i="2"/>
  <c r="C156" i="2" s="1"/>
  <c r="O162" i="2" l="1"/>
  <c r="P162" i="2"/>
  <c r="AQ156" i="2"/>
  <c r="AO156" i="2"/>
  <c r="L163" i="2"/>
  <c r="K163" i="2"/>
  <c r="N163" i="2" s="1"/>
  <c r="J163" i="2"/>
  <c r="M162" i="2"/>
  <c r="AG83" i="2"/>
  <c r="S83" i="2"/>
  <c r="Z82" i="2"/>
  <c r="T83" i="2"/>
  <c r="AF83" i="2"/>
  <c r="W82" i="2"/>
  <c r="Q83" i="2" s="1"/>
  <c r="Y83" i="2" s="1"/>
  <c r="Y82" i="2"/>
  <c r="B157" i="2"/>
  <c r="C157" i="2" s="1"/>
  <c r="P163" i="2" l="1"/>
  <c r="O163" i="2"/>
  <c r="AQ157" i="2"/>
  <c r="AO157" i="2"/>
  <c r="AH83" i="2"/>
  <c r="J164" i="2"/>
  <c r="M163" i="2"/>
  <c r="K164" i="2"/>
  <c r="N164" i="2" s="1"/>
  <c r="L164" i="2"/>
  <c r="AB83" i="2"/>
  <c r="AA83" i="2"/>
  <c r="V84" i="2"/>
  <c r="AD84" i="2" s="1"/>
  <c r="U84" i="2"/>
  <c r="AC84" i="2" s="1"/>
  <c r="R83" i="2"/>
  <c r="S84" i="2" s="1"/>
  <c r="AE83" i="2"/>
  <c r="B158" i="2"/>
  <c r="C158" i="2" s="1"/>
  <c r="P164" i="2" l="1"/>
  <c r="O164" i="2"/>
  <c r="AO158" i="2"/>
  <c r="AQ158" i="2"/>
  <c r="L165" i="2"/>
  <c r="K165" i="2"/>
  <c r="N165" i="2" s="1"/>
  <c r="J165" i="2"/>
  <c r="M164" i="2"/>
  <c r="AF84" i="2"/>
  <c r="T84" i="2"/>
  <c r="V85" i="2" s="1"/>
  <c r="AD85" i="2" s="1"/>
  <c r="AG84" i="2"/>
  <c r="Z83" i="2"/>
  <c r="AA84" i="2"/>
  <c r="W83" i="2"/>
  <c r="B159" i="2"/>
  <c r="C159" i="2" s="1"/>
  <c r="P165" i="2" l="1"/>
  <c r="O165" i="2"/>
  <c r="AQ159" i="2"/>
  <c r="AO159" i="2"/>
  <c r="AH84" i="2"/>
  <c r="J166" i="2"/>
  <c r="M165" i="2"/>
  <c r="K166" i="2"/>
  <c r="N166" i="2" s="1"/>
  <c r="L166" i="2"/>
  <c r="R84" i="2"/>
  <c r="AG85" i="2" s="1"/>
  <c r="AB84" i="2"/>
  <c r="Q84" i="2"/>
  <c r="AE84" i="2"/>
  <c r="U85" i="2"/>
  <c r="AC85" i="2" s="1"/>
  <c r="B160" i="2"/>
  <c r="C160" i="2" s="1"/>
  <c r="P166" i="2" l="1"/>
  <c r="O166" i="2"/>
  <c r="AQ160" i="2"/>
  <c r="AO160" i="2"/>
  <c r="L167" i="2"/>
  <c r="K167" i="2"/>
  <c r="N167" i="2" s="1"/>
  <c r="J167" i="2"/>
  <c r="M166" i="2"/>
  <c r="W84" i="2"/>
  <c r="Q85" i="2" s="1"/>
  <c r="Y85" i="2" s="1"/>
  <c r="Z84" i="2"/>
  <c r="AF85" i="2"/>
  <c r="AH85" i="2" s="1"/>
  <c r="S85" i="2"/>
  <c r="T85" i="2"/>
  <c r="AB85" i="2" s="1"/>
  <c r="Y84" i="2"/>
  <c r="B161" i="2"/>
  <c r="C161" i="2" s="1"/>
  <c r="P167" i="2" l="1"/>
  <c r="O167" i="2"/>
  <c r="AQ161" i="2"/>
  <c r="AO161" i="2"/>
  <c r="J168" i="2"/>
  <c r="M167" i="2"/>
  <c r="K168" i="2"/>
  <c r="N168" i="2" s="1"/>
  <c r="L168" i="2"/>
  <c r="AE85" i="2"/>
  <c r="R85" i="2"/>
  <c r="S86" i="2" s="1"/>
  <c r="U86" i="2"/>
  <c r="AC86" i="2" s="1"/>
  <c r="V86" i="2"/>
  <c r="AD86" i="2" s="1"/>
  <c r="AA85" i="2"/>
  <c r="B162" i="2"/>
  <c r="C162" i="2" s="1"/>
  <c r="O168" i="2" l="1"/>
  <c r="P168" i="2"/>
  <c r="AO162" i="2"/>
  <c r="AQ162" i="2"/>
  <c r="L169" i="2"/>
  <c r="K169" i="2"/>
  <c r="N169" i="2" s="1"/>
  <c r="J169" i="2"/>
  <c r="M168" i="2"/>
  <c r="W85" i="2"/>
  <c r="R86" i="2" s="1"/>
  <c r="S87" i="2" s="1"/>
  <c r="T86" i="2"/>
  <c r="AB86" i="2" s="1"/>
  <c r="Z85" i="2"/>
  <c r="AG86" i="2"/>
  <c r="AF86" i="2"/>
  <c r="AA86" i="2"/>
  <c r="B163" i="2"/>
  <c r="C163" i="2" s="1"/>
  <c r="P169" i="2" l="1"/>
  <c r="O169" i="2"/>
  <c r="AQ163" i="2"/>
  <c r="AO163" i="2"/>
  <c r="AH86" i="2"/>
  <c r="J170" i="2"/>
  <c r="M169" i="2"/>
  <c r="K170" i="2"/>
  <c r="N170" i="2" s="1"/>
  <c r="L170" i="2"/>
  <c r="Q86" i="2"/>
  <c r="W86" i="2" s="1"/>
  <c r="Q87" i="2" s="1"/>
  <c r="AE86" i="2"/>
  <c r="T87" i="2"/>
  <c r="U87" i="2"/>
  <c r="V87" i="2"/>
  <c r="AD87" i="2" s="1"/>
  <c r="AA87" i="2"/>
  <c r="Z86" i="2"/>
  <c r="AF87" i="2"/>
  <c r="AG87" i="2"/>
  <c r="B164" i="2"/>
  <c r="C164" i="2" s="1"/>
  <c r="O170" i="2" l="1"/>
  <c r="P170" i="2"/>
  <c r="AQ164" i="2"/>
  <c r="AO164" i="2"/>
  <c r="AH87" i="2"/>
  <c r="K171" i="2"/>
  <c r="N171" i="2" s="1"/>
  <c r="L171" i="2"/>
  <c r="J171" i="2"/>
  <c r="M170" i="2"/>
  <c r="Y86" i="2"/>
  <c r="U88" i="2"/>
  <c r="AC88" i="2" s="1"/>
  <c r="AC87" i="2"/>
  <c r="R87" i="2"/>
  <c r="AF88" i="2" s="1"/>
  <c r="V88" i="2"/>
  <c r="AD88" i="2" s="1"/>
  <c r="Y87" i="2"/>
  <c r="AE87" i="2"/>
  <c r="AB87" i="2"/>
  <c r="B165" i="2"/>
  <c r="C165" i="2" s="1"/>
  <c r="P171" i="2" l="1"/>
  <c r="O171" i="2"/>
  <c r="AO165" i="2"/>
  <c r="AQ165" i="2"/>
  <c r="J172" i="2"/>
  <c r="M171" i="2"/>
  <c r="L172" i="2"/>
  <c r="K172" i="2"/>
  <c r="N172" i="2" s="1"/>
  <c r="T88" i="2"/>
  <c r="S88" i="2"/>
  <c r="AA88" i="2" s="1"/>
  <c r="AG88" i="2"/>
  <c r="AH88" i="2" s="1"/>
  <c r="W87" i="2"/>
  <c r="AE88" i="2" s="1"/>
  <c r="Z87" i="2"/>
  <c r="B166" i="2"/>
  <c r="C166" i="2" s="1"/>
  <c r="P172" i="2" l="1"/>
  <c r="O172" i="2"/>
  <c r="AO166" i="2"/>
  <c r="AQ166" i="2"/>
  <c r="L173" i="2"/>
  <c r="K173" i="2"/>
  <c r="N173" i="2" s="1"/>
  <c r="J173" i="2"/>
  <c r="M172" i="2"/>
  <c r="Q88" i="2"/>
  <c r="Y88" i="2" s="1"/>
  <c r="R88" i="2"/>
  <c r="U89" i="2"/>
  <c r="AC89" i="2" s="1"/>
  <c r="V89" i="2"/>
  <c r="AD89" i="2" s="1"/>
  <c r="AB88" i="2"/>
  <c r="B167" i="2"/>
  <c r="C167" i="2" s="1"/>
  <c r="P173" i="2" l="1"/>
  <c r="O173" i="2"/>
  <c r="AQ167" i="2"/>
  <c r="AO167" i="2"/>
  <c r="J174" i="2"/>
  <c r="M173" i="2"/>
  <c r="K174" i="2"/>
  <c r="N174" i="2" s="1"/>
  <c r="L174" i="2"/>
  <c r="Z88" i="2"/>
  <c r="AF89" i="2"/>
  <c r="T89" i="2"/>
  <c r="W88" i="2"/>
  <c r="Q89" i="2" s="1"/>
  <c r="Y89" i="2" s="1"/>
  <c r="AG89" i="2"/>
  <c r="S89" i="2"/>
  <c r="B168" i="2"/>
  <c r="C168" i="2" s="1"/>
  <c r="P174" i="2" l="1"/>
  <c r="O174" i="2"/>
  <c r="AO168" i="2"/>
  <c r="AQ168" i="2"/>
  <c r="AH89" i="2"/>
  <c r="L175" i="2"/>
  <c r="K175" i="2"/>
  <c r="N175" i="2" s="1"/>
  <c r="J175" i="2"/>
  <c r="M174" i="2"/>
  <c r="AA89" i="2"/>
  <c r="AB89" i="2"/>
  <c r="AE89" i="2"/>
  <c r="V90" i="2"/>
  <c r="AD90" i="2" s="1"/>
  <c r="U90" i="2"/>
  <c r="AC90" i="2" s="1"/>
  <c r="R89" i="2"/>
  <c r="Z89" i="2" s="1"/>
  <c r="B169" i="2"/>
  <c r="C169" i="2" s="1"/>
  <c r="P175" i="2" l="1"/>
  <c r="O175" i="2"/>
  <c r="AQ169" i="2"/>
  <c r="AO169" i="2"/>
  <c r="J176" i="2"/>
  <c r="M175" i="2"/>
  <c r="K176" i="2"/>
  <c r="N176" i="2" s="1"/>
  <c r="L176" i="2"/>
  <c r="W89" i="2"/>
  <c r="T90" i="2"/>
  <c r="AG90" i="2"/>
  <c r="AF90" i="2"/>
  <c r="S90" i="2"/>
  <c r="B170" i="2"/>
  <c r="C170" i="2" s="1"/>
  <c r="P176" i="2" l="1"/>
  <c r="O176" i="2"/>
  <c r="AO170" i="2"/>
  <c r="AQ170" i="2"/>
  <c r="AH90" i="2"/>
  <c r="L177" i="2"/>
  <c r="K177" i="2"/>
  <c r="N177" i="2" s="1"/>
  <c r="J177" i="2"/>
  <c r="M176" i="2"/>
  <c r="U91" i="2"/>
  <c r="AC91" i="2" s="1"/>
  <c r="AE90" i="2"/>
  <c r="Q90" i="2"/>
  <c r="V91" i="2"/>
  <c r="AD91" i="2" s="1"/>
  <c r="R90" i="2"/>
  <c r="S91" i="2" s="1"/>
  <c r="AA90" i="2"/>
  <c r="AB90" i="2"/>
  <c r="B171" i="2"/>
  <c r="C171" i="2" s="1"/>
  <c r="P177" i="2" l="1"/>
  <c r="O177" i="2"/>
  <c r="AQ171" i="2"/>
  <c r="AO171" i="2"/>
  <c r="K178" i="2"/>
  <c r="N178" i="2" s="1"/>
  <c r="J178" i="2"/>
  <c r="M177" i="2"/>
  <c r="L178" i="2"/>
  <c r="T91" i="2"/>
  <c r="AB91" i="2" s="1"/>
  <c r="AG91" i="2"/>
  <c r="AF91" i="2"/>
  <c r="Z90" i="2"/>
  <c r="Y90" i="2"/>
  <c r="W90" i="2"/>
  <c r="AE91" i="2" s="1"/>
  <c r="AA91" i="2"/>
  <c r="B172" i="2"/>
  <c r="C172" i="2" s="1"/>
  <c r="O178" i="2" l="1"/>
  <c r="P178" i="2"/>
  <c r="AO172" i="2"/>
  <c r="AQ172" i="2"/>
  <c r="AH91" i="2"/>
  <c r="L179" i="2"/>
  <c r="J179" i="2"/>
  <c r="M178" i="2"/>
  <c r="K179" i="2"/>
  <c r="N179" i="2" s="1"/>
  <c r="U92" i="2"/>
  <c r="AC92" i="2" s="1"/>
  <c r="V92" i="2"/>
  <c r="AD92" i="2" s="1"/>
  <c r="R91" i="2"/>
  <c r="Q91" i="2"/>
  <c r="B173" i="2"/>
  <c r="C173" i="2" s="1"/>
  <c r="P179" i="2" l="1"/>
  <c r="O179" i="2"/>
  <c r="AQ173" i="2"/>
  <c r="AO173" i="2"/>
  <c r="K180" i="2"/>
  <c r="N180" i="2" s="1"/>
  <c r="J180" i="2"/>
  <c r="M179" i="2"/>
  <c r="L180" i="2"/>
  <c r="T92" i="2"/>
  <c r="S92" i="2"/>
  <c r="AG92" i="2"/>
  <c r="Z91" i="2"/>
  <c r="AF92" i="2"/>
  <c r="W91" i="2"/>
  <c r="R92" i="2" s="1"/>
  <c r="Y91" i="2"/>
  <c r="B174" i="2"/>
  <c r="C174" i="2" s="1"/>
  <c r="P180" i="2" l="1"/>
  <c r="O180" i="2"/>
  <c r="AO174" i="2"/>
  <c r="AQ174" i="2"/>
  <c r="AH92" i="2"/>
  <c r="L181" i="2"/>
  <c r="J181" i="2"/>
  <c r="M180" i="2"/>
  <c r="K181" i="2"/>
  <c r="N181" i="2" s="1"/>
  <c r="AE92" i="2"/>
  <c r="Q92" i="2"/>
  <c r="Y92" i="2" s="1"/>
  <c r="AF93" i="2"/>
  <c r="Z92" i="2"/>
  <c r="AG93" i="2"/>
  <c r="S93" i="2"/>
  <c r="AA93" i="2" s="1"/>
  <c r="AA92" i="2"/>
  <c r="V93" i="2"/>
  <c r="T93" i="2"/>
  <c r="AB93" i="2" s="1"/>
  <c r="AB92" i="2"/>
  <c r="U93" i="2"/>
  <c r="B175" i="2"/>
  <c r="C175" i="2" s="1"/>
  <c r="P181" i="2" l="1"/>
  <c r="O181" i="2"/>
  <c r="AQ175" i="2"/>
  <c r="AO175" i="2"/>
  <c r="AH93" i="2"/>
  <c r="J182" i="2"/>
  <c r="M181" i="2"/>
  <c r="K182" i="2"/>
  <c r="N182" i="2" s="1"/>
  <c r="L182" i="2"/>
  <c r="W92" i="2"/>
  <c r="Q93" i="2" s="1"/>
  <c r="Y93" i="2" s="1"/>
  <c r="AD93" i="2"/>
  <c r="V94" i="2"/>
  <c r="AD94" i="2" s="1"/>
  <c r="AC93" i="2"/>
  <c r="U94" i="2"/>
  <c r="AC94" i="2" s="1"/>
  <c r="B176" i="2"/>
  <c r="C176" i="2" s="1"/>
  <c r="O182" i="2" l="1"/>
  <c r="P182" i="2"/>
  <c r="AQ176" i="2"/>
  <c r="AO176" i="2"/>
  <c r="K183" i="2"/>
  <c r="N183" i="2" s="1"/>
  <c r="L183" i="2"/>
  <c r="J183" i="2"/>
  <c r="M182" i="2"/>
  <c r="AE93" i="2"/>
  <c r="R93" i="2"/>
  <c r="S94" i="2" s="1"/>
  <c r="AA94" i="2" s="1"/>
  <c r="B177" i="2"/>
  <c r="C177" i="2" s="1"/>
  <c r="P183" i="2" l="1"/>
  <c r="O183" i="2"/>
  <c r="AQ177" i="2"/>
  <c r="AO177" i="2"/>
  <c r="J184" i="2"/>
  <c r="M183" i="2"/>
  <c r="L184" i="2"/>
  <c r="K184" i="2"/>
  <c r="N184" i="2" s="1"/>
  <c r="W93" i="2"/>
  <c r="Q94" i="2" s="1"/>
  <c r="Z93" i="2"/>
  <c r="AF94" i="2"/>
  <c r="T94" i="2"/>
  <c r="AG94" i="2"/>
  <c r="B178" i="2"/>
  <c r="C178" i="2" s="1"/>
  <c r="P184" i="2" l="1"/>
  <c r="O184" i="2"/>
  <c r="AO178" i="2"/>
  <c r="AQ178" i="2"/>
  <c r="AH94" i="2"/>
  <c r="K185" i="2"/>
  <c r="N185" i="2" s="1"/>
  <c r="L185" i="2"/>
  <c r="J185" i="2"/>
  <c r="M184" i="2"/>
  <c r="R94" i="2"/>
  <c r="AG95" i="2" s="1"/>
  <c r="AE94" i="2"/>
  <c r="AB94" i="2"/>
  <c r="U95" i="2"/>
  <c r="AC95" i="2" s="1"/>
  <c r="V95" i="2"/>
  <c r="AD95" i="2" s="1"/>
  <c r="Y94" i="2"/>
  <c r="B179" i="2"/>
  <c r="C179" i="2" s="1"/>
  <c r="P185" i="2" l="1"/>
  <c r="O185" i="2"/>
  <c r="AQ179" i="2"/>
  <c r="AO179" i="2"/>
  <c r="J186" i="2"/>
  <c r="M185" i="2"/>
  <c r="L186" i="2"/>
  <c r="K186" i="2"/>
  <c r="N186" i="2" s="1"/>
  <c r="Z94" i="2"/>
  <c r="W94" i="2"/>
  <c r="Q95" i="2" s="1"/>
  <c r="Y95" i="2" s="1"/>
  <c r="AF95" i="2"/>
  <c r="AH95" i="2" s="1"/>
  <c r="T95" i="2"/>
  <c r="V96" i="2" s="1"/>
  <c r="AD96" i="2" s="1"/>
  <c r="S95" i="2"/>
  <c r="AA95" i="2" s="1"/>
  <c r="B180" i="2"/>
  <c r="C180" i="2" s="1"/>
  <c r="O186" i="2" l="1"/>
  <c r="P186" i="2"/>
  <c r="AQ180" i="2"/>
  <c r="AO180" i="2"/>
  <c r="L187" i="2"/>
  <c r="K187" i="2"/>
  <c r="N187" i="2" s="1"/>
  <c r="J187" i="2"/>
  <c r="M186" i="2"/>
  <c r="AE95" i="2"/>
  <c r="R95" i="2"/>
  <c r="AG96" i="2" s="1"/>
  <c r="U96" i="2"/>
  <c r="AC96" i="2" s="1"/>
  <c r="AB95" i="2"/>
  <c r="B181" i="2"/>
  <c r="C181" i="2" s="1"/>
  <c r="P187" i="2" l="1"/>
  <c r="O187" i="2"/>
  <c r="AQ181" i="2"/>
  <c r="AO181" i="2"/>
  <c r="K188" i="2"/>
  <c r="N188" i="2" s="1"/>
  <c r="J188" i="2"/>
  <c r="M187" i="2"/>
  <c r="L188" i="2"/>
  <c r="T96" i="2"/>
  <c r="V97" i="2" s="1"/>
  <c r="AD97" i="2" s="1"/>
  <c r="W95" i="2"/>
  <c r="R96" i="2" s="1"/>
  <c r="AF97" i="2" s="1"/>
  <c r="Z95" i="2"/>
  <c r="AF96" i="2"/>
  <c r="AH96" i="2" s="1"/>
  <c r="S96" i="2"/>
  <c r="AA96" i="2" s="1"/>
  <c r="B182" i="2"/>
  <c r="C182" i="2" s="1"/>
  <c r="P188" i="2" l="1"/>
  <c r="O188" i="2"/>
  <c r="AO182" i="2"/>
  <c r="AQ182" i="2"/>
  <c r="AE96" i="2"/>
  <c r="Q96" i="2"/>
  <c r="Y96" i="2" s="1"/>
  <c r="AB96" i="2"/>
  <c r="J189" i="2"/>
  <c r="M188" i="2"/>
  <c r="L189" i="2"/>
  <c r="K189" i="2"/>
  <c r="N189" i="2" s="1"/>
  <c r="U97" i="2"/>
  <c r="AC97" i="2" s="1"/>
  <c r="T97" i="2"/>
  <c r="AB97" i="2" s="1"/>
  <c r="Z96" i="2"/>
  <c r="AG97" i="2"/>
  <c r="AH97" i="2" s="1"/>
  <c r="S97" i="2"/>
  <c r="AA97" i="2" s="1"/>
  <c r="B183" i="2"/>
  <c r="C183" i="2" s="1"/>
  <c r="P189" i="2" l="1"/>
  <c r="O189" i="2"/>
  <c r="AQ183" i="2"/>
  <c r="AO183" i="2"/>
  <c r="W96" i="2"/>
  <c r="R97" i="2" s="1"/>
  <c r="S98" i="2" s="1"/>
  <c r="AA98" i="2" s="1"/>
  <c r="V98" i="2"/>
  <c r="AD98" i="2" s="1"/>
  <c r="K190" i="2"/>
  <c r="N190" i="2" s="1"/>
  <c r="L190" i="2"/>
  <c r="J190" i="2"/>
  <c r="M189" i="2"/>
  <c r="U98" i="2"/>
  <c r="AC98" i="2" s="1"/>
  <c r="B184" i="2"/>
  <c r="C184" i="2" s="1"/>
  <c r="P190" i="2" l="1"/>
  <c r="O190" i="2"/>
  <c r="AQ184" i="2"/>
  <c r="AO184" i="2"/>
  <c r="AE97" i="2"/>
  <c r="Z97" i="2"/>
  <c r="T98" i="2"/>
  <c r="AB98" i="2" s="1"/>
  <c r="AG98" i="2"/>
  <c r="Q97" i="2"/>
  <c r="Y97" i="2" s="1"/>
  <c r="AF98" i="2"/>
  <c r="J191" i="2"/>
  <c r="M190" i="2"/>
  <c r="L191" i="2"/>
  <c r="K191" i="2"/>
  <c r="N191" i="2" s="1"/>
  <c r="B185" i="2"/>
  <c r="C185" i="2" s="1"/>
  <c r="P191" i="2" l="1"/>
  <c r="O191" i="2"/>
  <c r="AQ185" i="2"/>
  <c r="AO185" i="2"/>
  <c r="AH98" i="2"/>
  <c r="V99" i="2"/>
  <c r="AD99" i="2" s="1"/>
  <c r="W97" i="2"/>
  <c r="Q98" i="2" s="1"/>
  <c r="Y98" i="2" s="1"/>
  <c r="U99" i="2"/>
  <c r="AC99" i="2" s="1"/>
  <c r="L192" i="2"/>
  <c r="K192" i="2"/>
  <c r="N192" i="2" s="1"/>
  <c r="J192" i="2"/>
  <c r="M191" i="2"/>
  <c r="B186" i="2"/>
  <c r="C186" i="2" s="1"/>
  <c r="P192" i="2" l="1"/>
  <c r="O192" i="2"/>
  <c r="AO186" i="2"/>
  <c r="AQ186" i="2"/>
  <c r="R98" i="2"/>
  <c r="T99" i="2" s="1"/>
  <c r="AB99" i="2" s="1"/>
  <c r="AE98" i="2"/>
  <c r="J193" i="2"/>
  <c r="M192" i="2"/>
  <c r="K193" i="2"/>
  <c r="N193" i="2" s="1"/>
  <c r="L193" i="2"/>
  <c r="B187" i="2"/>
  <c r="C187" i="2" s="1"/>
  <c r="P193" i="2" l="1"/>
  <c r="O193" i="2"/>
  <c r="AQ187" i="2"/>
  <c r="AO187" i="2"/>
  <c r="AF99" i="2"/>
  <c r="AG99" i="2"/>
  <c r="W98" i="2"/>
  <c r="R99" i="2" s="1"/>
  <c r="AG100" i="2" s="1"/>
  <c r="Z98" i="2"/>
  <c r="V100" i="2"/>
  <c r="AD100" i="2" s="1"/>
  <c r="S99" i="2"/>
  <c r="AA99" i="2" s="1"/>
  <c r="L194" i="2"/>
  <c r="K194" i="2"/>
  <c r="N194" i="2" s="1"/>
  <c r="J194" i="2"/>
  <c r="M193" i="2"/>
  <c r="B188" i="2"/>
  <c r="C188" i="2" s="1"/>
  <c r="O194" i="2" l="1"/>
  <c r="P194" i="2"/>
  <c r="AO188" i="2"/>
  <c r="AQ188" i="2"/>
  <c r="AH99" i="2"/>
  <c r="Q99" i="2"/>
  <c r="Y99" i="2" s="1"/>
  <c r="AE99" i="2"/>
  <c r="AF100" i="2"/>
  <c r="AH100" i="2" s="1"/>
  <c r="Z99" i="2"/>
  <c r="T100" i="2"/>
  <c r="AB100" i="2" s="1"/>
  <c r="S100" i="2"/>
  <c r="AA100" i="2" s="1"/>
  <c r="U100" i="2"/>
  <c r="AC100" i="2" s="1"/>
  <c r="K195" i="2"/>
  <c r="N195" i="2" s="1"/>
  <c r="J195" i="2"/>
  <c r="M194" i="2"/>
  <c r="L195" i="2"/>
  <c r="B189" i="2"/>
  <c r="C189" i="2" s="1"/>
  <c r="P195" i="2" l="1"/>
  <c r="O195" i="2"/>
  <c r="AO189" i="2"/>
  <c r="AQ189" i="2"/>
  <c r="W99" i="2"/>
  <c r="Q100" i="2" s="1"/>
  <c r="Y100" i="2" s="1"/>
  <c r="V101" i="2"/>
  <c r="AD101" i="2" s="1"/>
  <c r="U101" i="2"/>
  <c r="AC101" i="2" s="1"/>
  <c r="J196" i="2"/>
  <c r="M195" i="2"/>
  <c r="L196" i="2"/>
  <c r="K196" i="2"/>
  <c r="N196" i="2" s="1"/>
  <c r="B190" i="2"/>
  <c r="C190" i="2" s="1"/>
  <c r="P196" i="2" l="1"/>
  <c r="O196" i="2"/>
  <c r="AO190" i="2"/>
  <c r="AQ190" i="2"/>
  <c r="R100" i="2"/>
  <c r="T101" i="2" s="1"/>
  <c r="AB101" i="2" s="1"/>
  <c r="AE100" i="2"/>
  <c r="K197" i="2"/>
  <c r="N197" i="2" s="1"/>
  <c r="L197" i="2"/>
  <c r="J197" i="2"/>
  <c r="M196" i="2"/>
  <c r="B191" i="2"/>
  <c r="C191" i="2" s="1"/>
  <c r="P197" i="2" l="1"/>
  <c r="O197" i="2"/>
  <c r="AQ191" i="2"/>
  <c r="AO191" i="2"/>
  <c r="AG101" i="2"/>
  <c r="W100" i="2"/>
  <c r="R101" i="2" s="1"/>
  <c r="T102" i="2" s="1"/>
  <c r="AB102" i="2" s="1"/>
  <c r="Z100" i="2"/>
  <c r="V102" i="2"/>
  <c r="AD102" i="2" s="1"/>
  <c r="S101" i="2"/>
  <c r="U102" i="2" s="1"/>
  <c r="AC102" i="2" s="1"/>
  <c r="AF101" i="2"/>
  <c r="L198" i="2"/>
  <c r="J198" i="2"/>
  <c r="M197" i="2"/>
  <c r="K198" i="2"/>
  <c r="N198" i="2" s="1"/>
  <c r="B192" i="2"/>
  <c r="C192" i="2" s="1"/>
  <c r="P198" i="2" l="1"/>
  <c r="O198" i="2"/>
  <c r="AO192" i="2"/>
  <c r="AQ192" i="2"/>
  <c r="AH101" i="2"/>
  <c r="Q101" i="2"/>
  <c r="Y101" i="2" s="1"/>
  <c r="AE101" i="2"/>
  <c r="AG102" i="2"/>
  <c r="AF102" i="2"/>
  <c r="Z101" i="2"/>
  <c r="AA101" i="2"/>
  <c r="S102" i="2"/>
  <c r="AA102" i="2" s="1"/>
  <c r="J199" i="2"/>
  <c r="M198" i="2"/>
  <c r="K199" i="2"/>
  <c r="N199" i="2" s="1"/>
  <c r="L199" i="2"/>
  <c r="V103" i="2"/>
  <c r="AD103" i="2" s="1"/>
  <c r="B193" i="2"/>
  <c r="C193" i="2" s="1"/>
  <c r="P199" i="2" l="1"/>
  <c r="O199" i="2"/>
  <c r="AO193" i="2"/>
  <c r="AQ193" i="2"/>
  <c r="W101" i="2"/>
  <c r="AE102" i="2" s="1"/>
  <c r="AH102" i="2"/>
  <c r="U103" i="2"/>
  <c r="AC103" i="2" s="1"/>
  <c r="K200" i="2"/>
  <c r="N200" i="2" s="1"/>
  <c r="L200" i="2"/>
  <c r="J200" i="2"/>
  <c r="M199" i="2"/>
  <c r="B194" i="2"/>
  <c r="C194" i="2" s="1"/>
  <c r="O200" i="2" l="1"/>
  <c r="P200" i="2"/>
  <c r="AO194" i="2"/>
  <c r="AQ194" i="2"/>
  <c r="R102" i="2"/>
  <c r="Z102" i="2" s="1"/>
  <c r="Q102" i="2"/>
  <c r="Y102" i="2" s="1"/>
  <c r="L201" i="2"/>
  <c r="J201" i="2"/>
  <c r="M200" i="2"/>
  <c r="K201" i="2"/>
  <c r="N201" i="2" s="1"/>
  <c r="B195" i="2"/>
  <c r="C195" i="2" s="1"/>
  <c r="P201" i="2" l="1"/>
  <c r="O201" i="2"/>
  <c r="AQ195" i="2"/>
  <c r="AO195" i="2"/>
  <c r="AF103" i="2"/>
  <c r="S103" i="2"/>
  <c r="AA103" i="2" s="1"/>
  <c r="T103" i="2"/>
  <c r="V104" i="2" s="1"/>
  <c r="AD104" i="2" s="1"/>
  <c r="W102" i="2"/>
  <c r="R103" i="2" s="1"/>
  <c r="Z103" i="2" s="1"/>
  <c r="AG103" i="2"/>
  <c r="K202" i="2"/>
  <c r="N202" i="2" s="1"/>
  <c r="J202" i="2"/>
  <c r="M201" i="2"/>
  <c r="L202" i="2"/>
  <c r="B196" i="2"/>
  <c r="C196" i="2" s="1"/>
  <c r="O202" i="2" l="1"/>
  <c r="P202" i="2"/>
  <c r="AQ196" i="2"/>
  <c r="AO196" i="2"/>
  <c r="AE103" i="2"/>
  <c r="AH103" i="2"/>
  <c r="U104" i="2"/>
  <c r="AC104" i="2" s="1"/>
  <c r="AG104" i="2"/>
  <c r="Q103" i="2"/>
  <c r="Y103" i="2" s="1"/>
  <c r="T104" i="2"/>
  <c r="AB104" i="2" s="1"/>
  <c r="AB103" i="2"/>
  <c r="S104" i="2"/>
  <c r="AA104" i="2" s="1"/>
  <c r="AF104" i="2"/>
  <c r="L203" i="2"/>
  <c r="J203" i="2"/>
  <c r="M202" i="2"/>
  <c r="K203" i="2"/>
  <c r="N203" i="2" s="1"/>
  <c r="B197" i="2"/>
  <c r="C197" i="2" s="1"/>
  <c r="P203" i="2" l="1"/>
  <c r="O203" i="2"/>
  <c r="AO197" i="2"/>
  <c r="AQ197" i="2"/>
  <c r="AH104" i="2"/>
  <c r="V105" i="2"/>
  <c r="AD105" i="2" s="1"/>
  <c r="W103" i="2"/>
  <c r="AE104" i="2" s="1"/>
  <c r="U105" i="2"/>
  <c r="AC105" i="2" s="1"/>
  <c r="K204" i="2"/>
  <c r="N204" i="2" s="1"/>
  <c r="J204" i="2"/>
  <c r="M203" i="2"/>
  <c r="L204" i="2"/>
  <c r="B198" i="2"/>
  <c r="C198" i="2" s="1"/>
  <c r="P204" i="2" l="1"/>
  <c r="O204" i="2"/>
  <c r="AO198" i="2"/>
  <c r="AQ198" i="2"/>
  <c r="Q104" i="2"/>
  <c r="Y104" i="2" s="1"/>
  <c r="R104" i="2"/>
  <c r="S105" i="2" s="1"/>
  <c r="AA105" i="2" s="1"/>
  <c r="J205" i="2"/>
  <c r="M204" i="2"/>
  <c r="L205" i="2"/>
  <c r="K205" i="2"/>
  <c r="N205" i="2" s="1"/>
  <c r="B199" i="2"/>
  <c r="C199" i="2" s="1"/>
  <c r="P205" i="2" l="1"/>
  <c r="O205" i="2"/>
  <c r="AQ199" i="2"/>
  <c r="AO199" i="2"/>
  <c r="AF105" i="2"/>
  <c r="W104" i="2"/>
  <c r="AE105" i="2" s="1"/>
  <c r="T105" i="2"/>
  <c r="V106" i="2" s="1"/>
  <c r="AD106" i="2" s="1"/>
  <c r="Z104" i="2"/>
  <c r="AG105" i="2"/>
  <c r="K206" i="2"/>
  <c r="N206" i="2" s="1"/>
  <c r="L206" i="2"/>
  <c r="J206" i="2"/>
  <c r="M205" i="2"/>
  <c r="B200" i="2"/>
  <c r="C200" i="2" s="1"/>
  <c r="P206" i="2" l="1"/>
  <c r="O206" i="2"/>
  <c r="AO200" i="2"/>
  <c r="AQ200" i="2"/>
  <c r="U106" i="2"/>
  <c r="AC106" i="2" s="1"/>
  <c r="AB105" i="2"/>
  <c r="AH105" i="2"/>
  <c r="R105" i="2"/>
  <c r="T106" i="2" s="1"/>
  <c r="V107" i="2" s="1"/>
  <c r="AD107" i="2" s="1"/>
  <c r="Q105" i="2"/>
  <c r="L207" i="2"/>
  <c r="J207" i="2"/>
  <c r="M206" i="2"/>
  <c r="K207" i="2"/>
  <c r="N207" i="2" s="1"/>
  <c r="B201" i="2"/>
  <c r="C201" i="2" s="1"/>
  <c r="P207" i="2" l="1"/>
  <c r="O207" i="2"/>
  <c r="AQ201" i="2"/>
  <c r="AO201" i="2"/>
  <c r="AB106" i="2"/>
  <c r="W105" i="2"/>
  <c r="AE106" i="2" s="1"/>
  <c r="Y105" i="2"/>
  <c r="AG106" i="2"/>
  <c r="Z105" i="2"/>
  <c r="AF106" i="2"/>
  <c r="S106" i="2"/>
  <c r="U107" i="2" s="1"/>
  <c r="AC107" i="2" s="1"/>
  <c r="J208" i="2"/>
  <c r="M207" i="2"/>
  <c r="K208" i="2"/>
  <c r="N208" i="2" s="1"/>
  <c r="L208" i="2"/>
  <c r="B202" i="2"/>
  <c r="C202" i="2" s="1"/>
  <c r="P208" i="2" l="1"/>
  <c r="O208" i="2"/>
  <c r="AO202" i="2"/>
  <c r="AQ202" i="2"/>
  <c r="Q106" i="2"/>
  <c r="Y106" i="2" s="1"/>
  <c r="AH106" i="2"/>
  <c r="R106" i="2"/>
  <c r="S107" i="2" s="1"/>
  <c r="AA106" i="2"/>
  <c r="L209" i="2"/>
  <c r="K209" i="2"/>
  <c r="N209" i="2" s="1"/>
  <c r="J209" i="2"/>
  <c r="M208" i="2"/>
  <c r="B203" i="2"/>
  <c r="C203" i="2" s="1"/>
  <c r="P209" i="2" l="1"/>
  <c r="O209" i="2"/>
  <c r="AQ203" i="2"/>
  <c r="AO203" i="2"/>
  <c r="AA107" i="2"/>
  <c r="AF107" i="2"/>
  <c r="AG107" i="2"/>
  <c r="Z106" i="2"/>
  <c r="T107" i="2"/>
  <c r="W106" i="2"/>
  <c r="K210" i="2"/>
  <c r="N210" i="2" s="1"/>
  <c r="J210" i="2"/>
  <c r="M209" i="2"/>
  <c r="L210" i="2"/>
  <c r="B204" i="2"/>
  <c r="C204" i="2" s="1"/>
  <c r="O210" i="2" l="1"/>
  <c r="P210" i="2"/>
  <c r="AO204" i="2"/>
  <c r="AQ204" i="2"/>
  <c r="AH107" i="2"/>
  <c r="R107" i="2"/>
  <c r="T108" i="2" s="1"/>
  <c r="AB108" i="2" s="1"/>
  <c r="AE107" i="2"/>
  <c r="Q107" i="2"/>
  <c r="V108" i="2"/>
  <c r="AB107" i="2"/>
  <c r="U108" i="2"/>
  <c r="L211" i="2"/>
  <c r="J211" i="2"/>
  <c r="M210" i="2"/>
  <c r="K211" i="2"/>
  <c r="N211" i="2" s="1"/>
  <c r="B205" i="2"/>
  <c r="C205" i="2" s="1"/>
  <c r="P211" i="2" l="1"/>
  <c r="O211" i="2"/>
  <c r="AQ205" i="2"/>
  <c r="AO205" i="2"/>
  <c r="AC108" i="2"/>
  <c r="AD108" i="2"/>
  <c r="V109" i="2"/>
  <c r="AD109" i="2" s="1"/>
  <c r="Y107" i="2"/>
  <c r="W107" i="2"/>
  <c r="AE108" i="2" s="1"/>
  <c r="Z107" i="2"/>
  <c r="AF108" i="2"/>
  <c r="AG108" i="2"/>
  <c r="S108" i="2"/>
  <c r="K212" i="2"/>
  <c r="N212" i="2" s="1"/>
  <c r="J212" i="2"/>
  <c r="M211" i="2"/>
  <c r="L212" i="2"/>
  <c r="B206" i="2"/>
  <c r="C206" i="2" s="1"/>
  <c r="P212" i="2" l="1"/>
  <c r="O212" i="2"/>
  <c r="AO206" i="2"/>
  <c r="AQ206" i="2"/>
  <c r="Q108" i="2"/>
  <c r="Y108" i="2" s="1"/>
  <c r="AA108" i="2"/>
  <c r="R108" i="2"/>
  <c r="AH108" i="2"/>
  <c r="U109" i="2"/>
  <c r="J213" i="2"/>
  <c r="M212" i="2"/>
  <c r="L213" i="2"/>
  <c r="K213" i="2"/>
  <c r="N213" i="2" s="1"/>
  <c r="B207" i="2"/>
  <c r="C207" i="2" s="1"/>
  <c r="P213" i="2" l="1"/>
  <c r="O213" i="2"/>
  <c r="AQ207" i="2"/>
  <c r="AO207" i="2"/>
  <c r="AC109" i="2"/>
  <c r="T109" i="2"/>
  <c r="AG109" i="2"/>
  <c r="Z108" i="2"/>
  <c r="AF109" i="2"/>
  <c r="S109" i="2"/>
  <c r="W108" i="2"/>
  <c r="R109" i="2" s="1"/>
  <c r="K214" i="2"/>
  <c r="N214" i="2" s="1"/>
  <c r="L214" i="2"/>
  <c r="J214" i="2"/>
  <c r="M213" i="2"/>
  <c r="B208" i="2"/>
  <c r="C208" i="2" s="1"/>
  <c r="O214" i="2" l="1"/>
  <c r="P214" i="2"/>
  <c r="AQ208" i="2"/>
  <c r="AO208" i="2"/>
  <c r="T110" i="2"/>
  <c r="AB110" i="2" s="1"/>
  <c r="Z109" i="2"/>
  <c r="AF110" i="2"/>
  <c r="AG110" i="2"/>
  <c r="AA109" i="2"/>
  <c r="S110" i="2"/>
  <c r="AA110" i="2" s="1"/>
  <c r="AH109" i="2"/>
  <c r="V110" i="2"/>
  <c r="AB109" i="2"/>
  <c r="U110" i="2"/>
  <c r="AE109" i="2"/>
  <c r="Q109" i="2"/>
  <c r="J215" i="2"/>
  <c r="M214" i="2"/>
  <c r="L215" i="2"/>
  <c r="K215" i="2"/>
  <c r="N215" i="2" s="1"/>
  <c r="B209" i="2"/>
  <c r="C209" i="2" s="1"/>
  <c r="P215" i="2" l="1"/>
  <c r="O215" i="2"/>
  <c r="AQ209" i="2"/>
  <c r="AO209" i="2"/>
  <c r="AH110" i="2"/>
  <c r="AD110" i="2"/>
  <c r="V111" i="2"/>
  <c r="AD111" i="2" s="1"/>
  <c r="Y109" i="2"/>
  <c r="W109" i="2"/>
  <c r="Q110" i="2" s="1"/>
  <c r="AC110" i="2"/>
  <c r="U111" i="2"/>
  <c r="AC111" i="2" s="1"/>
  <c r="K216" i="2"/>
  <c r="N216" i="2" s="1"/>
  <c r="L216" i="2"/>
  <c r="J216" i="2"/>
  <c r="M215" i="2"/>
  <c r="B210" i="2"/>
  <c r="C210" i="2" s="1"/>
  <c r="P216" i="2" l="1"/>
  <c r="O216" i="2"/>
  <c r="AO210" i="2"/>
  <c r="AQ210" i="2"/>
  <c r="R110" i="2"/>
  <c r="W110" i="2" s="1"/>
  <c r="Q111" i="2" s="1"/>
  <c r="AE110" i="2"/>
  <c r="Y110" i="2"/>
  <c r="J217" i="2"/>
  <c r="M216" i="2"/>
  <c r="L217" i="2"/>
  <c r="K217" i="2"/>
  <c r="N217" i="2" s="1"/>
  <c r="B211" i="2"/>
  <c r="C211" i="2" s="1"/>
  <c r="P217" i="2" l="1"/>
  <c r="O217" i="2"/>
  <c r="AQ211" i="2"/>
  <c r="AO211" i="2"/>
  <c r="T111" i="2"/>
  <c r="V112" i="2" s="1"/>
  <c r="S111" i="2"/>
  <c r="AA111" i="2" s="1"/>
  <c r="AG111" i="2"/>
  <c r="AF111" i="2"/>
  <c r="Z110" i="2"/>
  <c r="AE111" i="2"/>
  <c r="R111" i="2"/>
  <c r="Y111" i="2"/>
  <c r="L218" i="2"/>
  <c r="K218" i="2"/>
  <c r="N218" i="2" s="1"/>
  <c r="J218" i="2"/>
  <c r="M217" i="2"/>
  <c r="B212" i="2"/>
  <c r="C212" i="2" s="1"/>
  <c r="O218" i="2" l="1"/>
  <c r="P218" i="2"/>
  <c r="AQ212" i="2"/>
  <c r="AO212" i="2"/>
  <c r="AB111" i="2"/>
  <c r="U112" i="2"/>
  <c r="AC112" i="2" s="1"/>
  <c r="W111" i="2"/>
  <c r="R112" i="2" s="1"/>
  <c r="AH111" i="2"/>
  <c r="AD112" i="2"/>
  <c r="T112" i="2"/>
  <c r="V113" i="2" s="1"/>
  <c r="AD113" i="2" s="1"/>
  <c r="S112" i="2"/>
  <c r="AG112" i="2"/>
  <c r="AF112" i="2"/>
  <c r="Z111" i="2"/>
  <c r="J219" i="2"/>
  <c r="M218" i="2"/>
  <c r="K219" i="2"/>
  <c r="N219" i="2" s="1"/>
  <c r="L219" i="2"/>
  <c r="B213" i="2"/>
  <c r="C213" i="2" s="1"/>
  <c r="P219" i="2" l="1"/>
  <c r="O219" i="2"/>
  <c r="AQ213" i="2"/>
  <c r="AO213" i="2"/>
  <c r="AE112" i="2"/>
  <c r="Q112" i="2"/>
  <c r="Y112" i="2" s="1"/>
  <c r="AA112" i="2"/>
  <c r="S113" i="2"/>
  <c r="AA113" i="2" s="1"/>
  <c r="U113" i="2"/>
  <c r="Z112" i="2"/>
  <c r="AF113" i="2"/>
  <c r="AG113" i="2"/>
  <c r="AB112" i="2"/>
  <c r="T113" i="2"/>
  <c r="AH112" i="2"/>
  <c r="L220" i="2"/>
  <c r="K220" i="2"/>
  <c r="N220" i="2" s="1"/>
  <c r="J220" i="2"/>
  <c r="M219" i="2"/>
  <c r="B214" i="2"/>
  <c r="C214" i="2" s="1"/>
  <c r="P220" i="2" l="1"/>
  <c r="O220" i="2"/>
  <c r="AO214" i="2"/>
  <c r="AQ214" i="2"/>
  <c r="W112" i="2"/>
  <c r="Q113" i="2" s="1"/>
  <c r="Y113" i="2" s="1"/>
  <c r="AH113" i="2"/>
  <c r="AC113" i="2"/>
  <c r="U114" i="2"/>
  <c r="AC114" i="2" s="1"/>
  <c r="V114" i="2"/>
  <c r="AD114" i="2" s="1"/>
  <c r="AB113" i="2"/>
  <c r="J221" i="2"/>
  <c r="M220" i="2"/>
  <c r="K221" i="2"/>
  <c r="N221" i="2" s="1"/>
  <c r="L221" i="2"/>
  <c r="B215" i="2"/>
  <c r="C215" i="2" s="1"/>
  <c r="P221" i="2" l="1"/>
  <c r="O221" i="2"/>
  <c r="AQ215" i="2"/>
  <c r="AO215" i="2"/>
  <c r="AE113" i="2"/>
  <c r="R113" i="2"/>
  <c r="AF114" i="2" s="1"/>
  <c r="L222" i="2"/>
  <c r="K222" i="2"/>
  <c r="N222" i="2" s="1"/>
  <c r="J222" i="2"/>
  <c r="M221" i="2"/>
  <c r="B216" i="2"/>
  <c r="C216" i="2" s="1"/>
  <c r="P222" i="2" l="1"/>
  <c r="O222" i="2"/>
  <c r="AQ216" i="2"/>
  <c r="AO216" i="2"/>
  <c r="W113" i="2"/>
  <c r="R114" i="2" s="1"/>
  <c r="Z114" i="2" s="1"/>
  <c r="Z113" i="2"/>
  <c r="S114" i="2"/>
  <c r="AA114" i="2" s="1"/>
  <c r="AG114" i="2"/>
  <c r="AH114" i="2" s="1"/>
  <c r="T114" i="2"/>
  <c r="AB114" i="2" s="1"/>
  <c r="K223" i="2"/>
  <c r="N223" i="2" s="1"/>
  <c r="J223" i="2"/>
  <c r="M222" i="2"/>
  <c r="L223" i="2"/>
  <c r="B217" i="2"/>
  <c r="C217" i="2" s="1"/>
  <c r="P223" i="2" l="1"/>
  <c r="O223" i="2"/>
  <c r="AQ217" i="2"/>
  <c r="AO217" i="2"/>
  <c r="Q114" i="2"/>
  <c r="W114" i="2" s="1"/>
  <c r="AE114" i="2"/>
  <c r="AF115" i="2"/>
  <c r="T115" i="2"/>
  <c r="AB115" i="2" s="1"/>
  <c r="AG115" i="2"/>
  <c r="S115" i="2"/>
  <c r="AA115" i="2" s="1"/>
  <c r="U115" i="2"/>
  <c r="AC115" i="2" s="1"/>
  <c r="V115" i="2"/>
  <c r="AD115" i="2" s="1"/>
  <c r="L224" i="2"/>
  <c r="J224" i="2"/>
  <c r="M223" i="2"/>
  <c r="K224" i="2"/>
  <c r="N224" i="2" s="1"/>
  <c r="B218" i="2"/>
  <c r="C218" i="2" s="1"/>
  <c r="P224" i="2" l="1"/>
  <c r="O224" i="2"/>
  <c r="AO218" i="2"/>
  <c r="AQ218" i="2"/>
  <c r="Y114" i="2"/>
  <c r="AH115" i="2"/>
  <c r="U116" i="2"/>
  <c r="AC116" i="2" s="1"/>
  <c r="V116" i="2"/>
  <c r="AD116" i="2" s="1"/>
  <c r="AE115" i="2"/>
  <c r="Q115" i="2"/>
  <c r="R115" i="2"/>
  <c r="J225" i="2"/>
  <c r="M224" i="2"/>
  <c r="K225" i="2"/>
  <c r="N225" i="2" s="1"/>
  <c r="L225" i="2"/>
  <c r="B219" i="2"/>
  <c r="C219" i="2" s="1"/>
  <c r="P225" i="2" l="1"/>
  <c r="O225" i="2"/>
  <c r="AQ219" i="2"/>
  <c r="AO219" i="2"/>
  <c r="T116" i="2"/>
  <c r="AG116" i="2"/>
  <c r="AF116" i="2"/>
  <c r="Z115" i="2"/>
  <c r="S116" i="2"/>
  <c r="Y115" i="2"/>
  <c r="W115" i="2"/>
  <c r="L226" i="2"/>
  <c r="K226" i="2"/>
  <c r="N226" i="2" s="1"/>
  <c r="J226" i="2"/>
  <c r="M225" i="2"/>
  <c r="B220" i="2"/>
  <c r="C220" i="2" s="1"/>
  <c r="O226" i="2" l="1"/>
  <c r="P226" i="2"/>
  <c r="AQ220" i="2"/>
  <c r="AO220" i="2"/>
  <c r="R116" i="2"/>
  <c r="T117" i="2" s="1"/>
  <c r="AB117" i="2" s="1"/>
  <c r="AE116" i="2"/>
  <c r="Q116" i="2"/>
  <c r="AA116" i="2"/>
  <c r="AH116" i="2"/>
  <c r="AB116" i="2"/>
  <c r="V117" i="2"/>
  <c r="U117" i="2"/>
  <c r="J227" i="2"/>
  <c r="M226" i="2"/>
  <c r="K227" i="2"/>
  <c r="N227" i="2" s="1"/>
  <c r="L227" i="2"/>
  <c r="B221" i="2"/>
  <c r="C221" i="2" s="1"/>
  <c r="P227" i="2" l="1"/>
  <c r="O227" i="2"/>
  <c r="AO221" i="2"/>
  <c r="AQ221" i="2"/>
  <c r="AD117" i="2"/>
  <c r="V118" i="2"/>
  <c r="AD118" i="2" s="1"/>
  <c r="AC117" i="2"/>
  <c r="S117" i="2"/>
  <c r="AA117" i="2" s="1"/>
  <c r="Y116" i="2"/>
  <c r="W116" i="2"/>
  <c r="AE117" i="2" s="1"/>
  <c r="AG117" i="2"/>
  <c r="AF117" i="2"/>
  <c r="Z116" i="2"/>
  <c r="L228" i="2"/>
  <c r="K228" i="2"/>
  <c r="N228" i="2" s="1"/>
  <c r="J228" i="2"/>
  <c r="M227" i="2"/>
  <c r="B222" i="2"/>
  <c r="C222" i="2" s="1"/>
  <c r="P228" i="2" l="1"/>
  <c r="O228" i="2"/>
  <c r="AO222" i="2"/>
  <c r="AQ222" i="2"/>
  <c r="Q117" i="2"/>
  <c r="Y117" i="2" s="1"/>
  <c r="R117" i="2"/>
  <c r="U118" i="2"/>
  <c r="AC118" i="2" s="1"/>
  <c r="AH117" i="2"/>
  <c r="K229" i="2"/>
  <c r="N229" i="2" s="1"/>
  <c r="J229" i="2"/>
  <c r="M228" i="2"/>
  <c r="L229" i="2"/>
  <c r="B223" i="2"/>
  <c r="C223" i="2" s="1"/>
  <c r="P229" i="2" l="1"/>
  <c r="O229" i="2"/>
  <c r="AQ223" i="2"/>
  <c r="AO223" i="2"/>
  <c r="W117" i="2"/>
  <c r="Q118" i="2" s="1"/>
  <c r="Y118" i="2" s="1"/>
  <c r="AG118" i="2"/>
  <c r="Z117" i="2"/>
  <c r="T118" i="2"/>
  <c r="AF118" i="2"/>
  <c r="S118" i="2"/>
  <c r="AA118" i="2" s="1"/>
  <c r="J230" i="2"/>
  <c r="M229" i="2"/>
  <c r="L230" i="2"/>
  <c r="K230" i="2"/>
  <c r="N230" i="2" s="1"/>
  <c r="B224" i="2"/>
  <c r="C224" i="2" s="1"/>
  <c r="P230" i="2" l="1"/>
  <c r="O230" i="2"/>
  <c r="AQ224" i="2"/>
  <c r="AO224" i="2"/>
  <c r="R118" i="2"/>
  <c r="AF119" i="2" s="1"/>
  <c r="AE118" i="2"/>
  <c r="AH118" i="2"/>
  <c r="AB118" i="2"/>
  <c r="V119" i="2"/>
  <c r="AD119" i="2" s="1"/>
  <c r="U119" i="2"/>
  <c r="AC119" i="2" s="1"/>
  <c r="L231" i="2"/>
  <c r="K231" i="2"/>
  <c r="N231" i="2" s="1"/>
  <c r="J231" i="2"/>
  <c r="M230" i="2"/>
  <c r="B225" i="2"/>
  <c r="C225" i="2" s="1"/>
  <c r="P231" i="2" l="1"/>
  <c r="O231" i="2"/>
  <c r="AO225" i="2"/>
  <c r="AQ225" i="2"/>
  <c r="W118" i="2"/>
  <c r="R119" i="2" s="1"/>
  <c r="Z119" i="2" s="1"/>
  <c r="T119" i="2"/>
  <c r="AB119" i="2" s="1"/>
  <c r="Z118" i="2"/>
  <c r="S119" i="2"/>
  <c r="AA119" i="2" s="1"/>
  <c r="AG119" i="2"/>
  <c r="AH119" i="2" s="1"/>
  <c r="J232" i="2"/>
  <c r="M231" i="2"/>
  <c r="K232" i="2"/>
  <c r="N232" i="2" s="1"/>
  <c r="L232" i="2"/>
  <c r="B226" i="2"/>
  <c r="C226" i="2" s="1"/>
  <c r="O232" i="2" l="1"/>
  <c r="P232" i="2"/>
  <c r="AO226" i="2"/>
  <c r="AQ226" i="2"/>
  <c r="V120" i="2"/>
  <c r="AD120" i="2" s="1"/>
  <c r="U120" i="2"/>
  <c r="AC120" i="2" s="1"/>
  <c r="S120" i="2"/>
  <c r="AA120" i="2" s="1"/>
  <c r="Q119" i="2"/>
  <c r="Y119" i="2" s="1"/>
  <c r="T120" i="2"/>
  <c r="AB120" i="2" s="1"/>
  <c r="AF120" i="2"/>
  <c r="AG120" i="2"/>
  <c r="AE119" i="2"/>
  <c r="L233" i="2"/>
  <c r="K233" i="2"/>
  <c r="N233" i="2" s="1"/>
  <c r="J233" i="2"/>
  <c r="M232" i="2"/>
  <c r="B227" i="2"/>
  <c r="C227" i="2" s="1"/>
  <c r="P233" i="2" l="1"/>
  <c r="O233" i="2"/>
  <c r="AQ227" i="2"/>
  <c r="AO227" i="2"/>
  <c r="AH120" i="2"/>
  <c r="V121" i="2"/>
  <c r="AD121" i="2" s="1"/>
  <c r="U121" i="2"/>
  <c r="AC121" i="2" s="1"/>
  <c r="W119" i="2"/>
  <c r="Q120" i="2" s="1"/>
  <c r="Y120" i="2" s="1"/>
  <c r="K234" i="2"/>
  <c r="N234" i="2" s="1"/>
  <c r="J234" i="2"/>
  <c r="M233" i="2"/>
  <c r="L234" i="2"/>
  <c r="B228" i="2"/>
  <c r="C228" i="2" s="1"/>
  <c r="O234" i="2" l="1"/>
  <c r="P234" i="2"/>
  <c r="AQ228" i="2"/>
  <c r="AO228" i="2"/>
  <c r="AE120" i="2"/>
  <c r="R120" i="2"/>
  <c r="W120" i="2" s="1"/>
  <c r="L235" i="2"/>
  <c r="J235" i="2"/>
  <c r="M234" i="2"/>
  <c r="K235" i="2"/>
  <c r="N235" i="2" s="1"/>
  <c r="B229" i="2"/>
  <c r="C229" i="2" s="1"/>
  <c r="P235" i="2" l="1"/>
  <c r="O235" i="2"/>
  <c r="AQ229" i="2"/>
  <c r="AO229" i="2"/>
  <c r="Q121" i="2"/>
  <c r="Y121" i="2" s="1"/>
  <c r="AE121" i="2"/>
  <c r="R121" i="2"/>
  <c r="T121" i="2"/>
  <c r="AF121" i="2"/>
  <c r="Z120" i="2"/>
  <c r="AG121" i="2"/>
  <c r="S121" i="2"/>
  <c r="K236" i="2"/>
  <c r="N236" i="2" s="1"/>
  <c r="J236" i="2"/>
  <c r="M235" i="2"/>
  <c r="L236" i="2"/>
  <c r="B230" i="2"/>
  <c r="C230" i="2" s="1"/>
  <c r="P236" i="2" l="1"/>
  <c r="O236" i="2"/>
  <c r="AO230" i="2"/>
  <c r="AQ230" i="2"/>
  <c r="AH121" i="2"/>
  <c r="T122" i="2"/>
  <c r="AB122" i="2" s="1"/>
  <c r="AF122" i="2"/>
  <c r="AG122" i="2"/>
  <c r="U122" i="2"/>
  <c r="AC122" i="2" s="1"/>
  <c r="AA121" i="2"/>
  <c r="W121" i="2"/>
  <c r="AE122" i="2" s="1"/>
  <c r="S122" i="2"/>
  <c r="AA122" i="2" s="1"/>
  <c r="AB121" i="2"/>
  <c r="V122" i="2"/>
  <c r="AD122" i="2" s="1"/>
  <c r="Z121" i="2"/>
  <c r="L237" i="2"/>
  <c r="J237" i="2"/>
  <c r="M236" i="2"/>
  <c r="K237" i="2"/>
  <c r="N237" i="2" s="1"/>
  <c r="B231" i="2"/>
  <c r="C231" i="2" s="1"/>
  <c r="P237" i="2" l="1"/>
  <c r="O237" i="2"/>
  <c r="AQ231" i="2"/>
  <c r="AO231" i="2"/>
  <c r="AH122" i="2"/>
  <c r="R122" i="2"/>
  <c r="Z122" i="2" s="1"/>
  <c r="Q122" i="2"/>
  <c r="Y122" i="2" s="1"/>
  <c r="V123" i="2"/>
  <c r="AD123" i="2" s="1"/>
  <c r="U123" i="2"/>
  <c r="AC123" i="2" s="1"/>
  <c r="J238" i="2"/>
  <c r="M237" i="2"/>
  <c r="K238" i="2"/>
  <c r="N238" i="2" s="1"/>
  <c r="L238" i="2"/>
  <c r="B232" i="2"/>
  <c r="C232" i="2" s="1"/>
  <c r="P238" i="2" l="1"/>
  <c r="O238" i="2"/>
  <c r="AQ232" i="2"/>
  <c r="AO232" i="2"/>
  <c r="AF123" i="2"/>
  <c r="S123" i="2"/>
  <c r="AA123" i="2" s="1"/>
  <c r="T123" i="2"/>
  <c r="AB123" i="2" s="1"/>
  <c r="AG123" i="2"/>
  <c r="W122" i="2"/>
  <c r="AE123" i="2" s="1"/>
  <c r="L239" i="2"/>
  <c r="K239" i="2"/>
  <c r="N239" i="2" s="1"/>
  <c r="J239" i="2"/>
  <c r="M238" i="2"/>
  <c r="B233" i="2"/>
  <c r="C233" i="2" s="1"/>
  <c r="P239" i="2" l="1"/>
  <c r="O239" i="2"/>
  <c r="AQ233" i="2"/>
  <c r="AO233" i="2"/>
  <c r="AH123" i="2"/>
  <c r="U124" i="2"/>
  <c r="AC124" i="2" s="1"/>
  <c r="V124" i="2"/>
  <c r="AD124" i="2" s="1"/>
  <c r="Q123" i="2"/>
  <c r="Y123" i="2" s="1"/>
  <c r="R123" i="2"/>
  <c r="T124" i="2" s="1"/>
  <c r="J240" i="2"/>
  <c r="M239" i="2"/>
  <c r="K240" i="2"/>
  <c r="N240" i="2" s="1"/>
  <c r="L240" i="2"/>
  <c r="B234" i="2"/>
  <c r="C234" i="2" s="1"/>
  <c r="P240" i="2" l="1"/>
  <c r="O240" i="2"/>
  <c r="AO234" i="2"/>
  <c r="AQ234" i="2"/>
  <c r="V125" i="2"/>
  <c r="AD125" i="2" s="1"/>
  <c r="AF124" i="2"/>
  <c r="AG124" i="2"/>
  <c r="Z123" i="2"/>
  <c r="S124" i="2"/>
  <c r="AA124" i="2" s="1"/>
  <c r="W123" i="2"/>
  <c r="AE124" i="2" s="1"/>
  <c r="AB124" i="2"/>
  <c r="L241" i="2"/>
  <c r="K241" i="2"/>
  <c r="N241" i="2" s="1"/>
  <c r="J241" i="2"/>
  <c r="M240" i="2"/>
  <c r="B235" i="2"/>
  <c r="C235" i="2" s="1"/>
  <c r="P241" i="2" l="1"/>
  <c r="O241" i="2"/>
  <c r="AQ235" i="2"/>
  <c r="AO235" i="2"/>
  <c r="R124" i="2"/>
  <c r="S125" i="2" s="1"/>
  <c r="AA125" i="2" s="1"/>
  <c r="AH124" i="2"/>
  <c r="Q124" i="2"/>
  <c r="U125" i="2"/>
  <c r="AC125" i="2" s="1"/>
  <c r="J242" i="2"/>
  <c r="M241" i="2"/>
  <c r="K242" i="2"/>
  <c r="N242" i="2" s="1"/>
  <c r="L242" i="2"/>
  <c r="B236" i="2"/>
  <c r="C236" i="2" s="1"/>
  <c r="O242" i="2" l="1"/>
  <c r="P242" i="2"/>
  <c r="AQ236" i="2"/>
  <c r="AO236" i="2"/>
  <c r="AG125" i="2"/>
  <c r="AF125" i="2"/>
  <c r="T125" i="2"/>
  <c r="AB125" i="2" s="1"/>
  <c r="Z124" i="2"/>
  <c r="W124" i="2"/>
  <c r="Q125" i="2" s="1"/>
  <c r="Y125" i="2" s="1"/>
  <c r="Y124" i="2"/>
  <c r="K243" i="2"/>
  <c r="N243" i="2" s="1"/>
  <c r="L243" i="2"/>
  <c r="J243" i="2"/>
  <c r="M242" i="2"/>
  <c r="B237" i="2"/>
  <c r="C237" i="2" s="1"/>
  <c r="P243" i="2" l="1"/>
  <c r="O243" i="2"/>
  <c r="AQ237" i="2"/>
  <c r="AO237" i="2"/>
  <c r="AH125" i="2"/>
  <c r="R125" i="2"/>
  <c r="S126" i="2" s="1"/>
  <c r="AA126" i="2" s="1"/>
  <c r="V126" i="2"/>
  <c r="AD126" i="2" s="1"/>
  <c r="AE125" i="2"/>
  <c r="U126" i="2"/>
  <c r="AC126" i="2" s="1"/>
  <c r="L244" i="2"/>
  <c r="J244" i="2"/>
  <c r="M243" i="2"/>
  <c r="K244" i="2"/>
  <c r="N244" i="2" s="1"/>
  <c r="B238" i="2"/>
  <c r="C238" i="2" s="1"/>
  <c r="P244" i="2" l="1"/>
  <c r="O244" i="2"/>
  <c r="AO238" i="2"/>
  <c r="AQ238" i="2"/>
  <c r="AF126" i="2"/>
  <c r="T126" i="2"/>
  <c r="AB126" i="2" s="1"/>
  <c r="AG126" i="2"/>
  <c r="Z125" i="2"/>
  <c r="W125" i="2"/>
  <c r="AE126" i="2" s="1"/>
  <c r="K245" i="2"/>
  <c r="N245" i="2" s="1"/>
  <c r="J245" i="2"/>
  <c r="M244" i="2"/>
  <c r="L245" i="2"/>
  <c r="B239" i="2"/>
  <c r="C239" i="2" s="1"/>
  <c r="P245" i="2" l="1"/>
  <c r="O245" i="2"/>
  <c r="AQ239" i="2"/>
  <c r="AO239" i="2"/>
  <c r="V127" i="2"/>
  <c r="AD127" i="2" s="1"/>
  <c r="AH126" i="2"/>
  <c r="Q126" i="2"/>
  <c r="Y126" i="2" s="1"/>
  <c r="U127" i="2"/>
  <c r="AC127" i="2" s="1"/>
  <c r="R126" i="2"/>
  <c r="AG127" i="2" s="1"/>
  <c r="L246" i="2"/>
  <c r="J246" i="2"/>
  <c r="M245" i="2"/>
  <c r="K246" i="2"/>
  <c r="N246" i="2" s="1"/>
  <c r="B240" i="2"/>
  <c r="C240" i="2" s="1"/>
  <c r="O246" i="2" l="1"/>
  <c r="P246" i="2"/>
  <c r="AQ240" i="2"/>
  <c r="AO240" i="2"/>
  <c r="W126" i="2"/>
  <c r="AE127" i="2" s="1"/>
  <c r="S127" i="2"/>
  <c r="AA127" i="2" s="1"/>
  <c r="Z126" i="2"/>
  <c r="AF127" i="2"/>
  <c r="AH127" i="2" s="1"/>
  <c r="T127" i="2"/>
  <c r="V128" i="2" s="1"/>
  <c r="AD128" i="2" s="1"/>
  <c r="K247" i="2"/>
  <c r="N247" i="2" s="1"/>
  <c r="J247" i="2"/>
  <c r="M246" i="2"/>
  <c r="L247" i="2"/>
  <c r="B241" i="2"/>
  <c r="C241" i="2" s="1"/>
  <c r="P247" i="2" l="1"/>
  <c r="O247" i="2"/>
  <c r="AQ241" i="2"/>
  <c r="AO241" i="2"/>
  <c r="R127" i="2"/>
  <c r="AG128" i="2" s="1"/>
  <c r="Q127" i="2"/>
  <c r="Y127" i="2" s="1"/>
  <c r="AB127" i="2"/>
  <c r="U128" i="2"/>
  <c r="AC128" i="2" s="1"/>
  <c r="J248" i="2"/>
  <c r="M247" i="2"/>
  <c r="L248" i="2"/>
  <c r="K248" i="2"/>
  <c r="N248" i="2" s="1"/>
  <c r="B242" i="2"/>
  <c r="C242" i="2" s="1"/>
  <c r="P248" i="2" l="1"/>
  <c r="O248" i="2"/>
  <c r="AO242" i="2"/>
  <c r="AQ242" i="2"/>
  <c r="Z127" i="2"/>
  <c r="W127" i="2"/>
  <c r="R128" i="2" s="1"/>
  <c r="Z128" i="2" s="1"/>
  <c r="S128" i="2"/>
  <c r="AA128" i="2" s="1"/>
  <c r="AF128" i="2"/>
  <c r="AH128" i="2" s="1"/>
  <c r="T128" i="2"/>
  <c r="AB128" i="2" s="1"/>
  <c r="K249" i="2"/>
  <c r="N249" i="2" s="1"/>
  <c r="L249" i="2"/>
  <c r="J249" i="2"/>
  <c r="M248" i="2"/>
  <c r="B243" i="2"/>
  <c r="C243" i="2" s="1"/>
  <c r="P249" i="2" l="1"/>
  <c r="O249" i="2"/>
  <c r="AQ243" i="2"/>
  <c r="AO243" i="2"/>
  <c r="Q128" i="2"/>
  <c r="Y128" i="2" s="1"/>
  <c r="AE128" i="2"/>
  <c r="S129" i="2"/>
  <c r="AA129" i="2" s="1"/>
  <c r="AF129" i="2"/>
  <c r="AG129" i="2"/>
  <c r="V129" i="2"/>
  <c r="AD129" i="2" s="1"/>
  <c r="T129" i="2"/>
  <c r="AB129" i="2" s="1"/>
  <c r="U129" i="2"/>
  <c r="AC129" i="2" s="1"/>
  <c r="J250" i="2"/>
  <c r="M249" i="2"/>
  <c r="L250" i="2"/>
  <c r="K250" i="2"/>
  <c r="N250" i="2" s="1"/>
  <c r="B244" i="2"/>
  <c r="C244" i="2" s="1"/>
  <c r="O250" i="2" l="1"/>
  <c r="P250" i="2"/>
  <c r="AQ244" i="2"/>
  <c r="AO244" i="2"/>
  <c r="W128" i="2"/>
  <c r="R129" i="2" s="1"/>
  <c r="S130" i="2" s="1"/>
  <c r="AA130" i="2" s="1"/>
  <c r="AH129" i="2"/>
  <c r="U130" i="2"/>
  <c r="AC130" i="2" s="1"/>
  <c r="V130" i="2"/>
  <c r="AD130" i="2" s="1"/>
  <c r="K251" i="2"/>
  <c r="N251" i="2" s="1"/>
  <c r="L251" i="2"/>
  <c r="J251" i="2"/>
  <c r="M250" i="2"/>
  <c r="B245" i="2"/>
  <c r="C245" i="2" s="1"/>
  <c r="P251" i="2" l="1"/>
  <c r="O251" i="2"/>
  <c r="AQ245" i="2"/>
  <c r="AO245" i="2"/>
  <c r="AE129" i="2"/>
  <c r="Q129" i="2"/>
  <c r="Y129" i="2" s="1"/>
  <c r="AF130" i="2"/>
  <c r="T130" i="2"/>
  <c r="AB130" i="2" s="1"/>
  <c r="Z129" i="2"/>
  <c r="AG130" i="2"/>
  <c r="J252" i="2"/>
  <c r="M251" i="2"/>
  <c r="L252" i="2"/>
  <c r="K252" i="2"/>
  <c r="N252" i="2" s="1"/>
  <c r="B246" i="2"/>
  <c r="C246" i="2" s="1"/>
  <c r="P252" i="2" l="1"/>
  <c r="O252" i="2"/>
  <c r="AO246" i="2"/>
  <c r="AQ246" i="2"/>
  <c r="AH130" i="2"/>
  <c r="W129" i="2"/>
  <c r="Q130" i="2" s="1"/>
  <c r="Y130" i="2" s="1"/>
  <c r="V131" i="2"/>
  <c r="AD131" i="2" s="1"/>
  <c r="U131" i="2"/>
  <c r="AC131" i="2" s="1"/>
  <c r="L253" i="2"/>
  <c r="K253" i="2"/>
  <c r="N253" i="2" s="1"/>
  <c r="J253" i="2"/>
  <c r="M252" i="2"/>
  <c r="B247" i="2"/>
  <c r="C247" i="2" s="1"/>
  <c r="P253" i="2" l="1"/>
  <c r="O253" i="2"/>
  <c r="AQ247" i="2"/>
  <c r="AO247" i="2"/>
  <c r="AE130" i="2"/>
  <c r="R130" i="2"/>
  <c r="T131" i="2" s="1"/>
  <c r="V132" i="2" s="1"/>
  <c r="AD132" i="2" s="1"/>
  <c r="K254" i="2"/>
  <c r="N254" i="2" s="1"/>
  <c r="J254" i="2"/>
  <c r="M253" i="2"/>
  <c r="L254" i="2"/>
  <c r="B248" i="2"/>
  <c r="C248" i="2" s="1"/>
  <c r="P254" i="2" l="1"/>
  <c r="O254" i="2"/>
  <c r="AQ248" i="2"/>
  <c r="AO248" i="2"/>
  <c r="AG131" i="2"/>
  <c r="Z130" i="2"/>
  <c r="AF131" i="2"/>
  <c r="AB131" i="2"/>
  <c r="W130" i="2"/>
  <c r="R131" i="2" s="1"/>
  <c r="AF132" i="2" s="1"/>
  <c r="S131" i="2"/>
  <c r="U132" i="2" s="1"/>
  <c r="AC132" i="2" s="1"/>
  <c r="L255" i="2"/>
  <c r="J255" i="2"/>
  <c r="M254" i="2"/>
  <c r="K255" i="2"/>
  <c r="N255" i="2" s="1"/>
  <c r="B249" i="2"/>
  <c r="C249" i="2" s="1"/>
  <c r="P255" i="2" l="1"/>
  <c r="O255" i="2"/>
  <c r="AQ249" i="2"/>
  <c r="AO249" i="2"/>
  <c r="AH131" i="2"/>
  <c r="Q131" i="2"/>
  <c r="Y131" i="2" s="1"/>
  <c r="AE131" i="2"/>
  <c r="AA131" i="2"/>
  <c r="AG132" i="2"/>
  <c r="AH132" i="2" s="1"/>
  <c r="S132" i="2"/>
  <c r="AA132" i="2" s="1"/>
  <c r="Z131" i="2"/>
  <c r="T132" i="2"/>
  <c r="V133" i="2" s="1"/>
  <c r="AD133" i="2" s="1"/>
  <c r="K256" i="2"/>
  <c r="N256" i="2" s="1"/>
  <c r="J256" i="2"/>
  <c r="M255" i="2"/>
  <c r="L256" i="2"/>
  <c r="B250" i="2"/>
  <c r="C250" i="2" s="1"/>
  <c r="P256" i="2" l="1"/>
  <c r="O256" i="2"/>
  <c r="AO250" i="2"/>
  <c r="AQ250" i="2"/>
  <c r="W131" i="2"/>
  <c r="Q132" i="2" s="1"/>
  <c r="Y132" i="2" s="1"/>
  <c r="AB132" i="2"/>
  <c r="U133" i="2"/>
  <c r="AC133" i="2" s="1"/>
  <c r="J257" i="2"/>
  <c r="M256" i="2"/>
  <c r="L257" i="2"/>
  <c r="K257" i="2"/>
  <c r="N257" i="2" s="1"/>
  <c r="B251" i="2"/>
  <c r="C251" i="2" s="1"/>
  <c r="P257" i="2" l="1"/>
  <c r="O257" i="2"/>
  <c r="AQ251" i="2"/>
  <c r="AO251" i="2"/>
  <c r="AE132" i="2"/>
  <c r="R132" i="2"/>
  <c r="S133" i="2" s="1"/>
  <c r="AA133" i="2" s="1"/>
  <c r="L258" i="2"/>
  <c r="K258" i="2"/>
  <c r="N258" i="2" s="1"/>
  <c r="J258" i="2"/>
  <c r="M257" i="2"/>
  <c r="B252" i="2"/>
  <c r="C252" i="2" s="1"/>
  <c r="O258" i="2" l="1"/>
  <c r="P258" i="2"/>
  <c r="AQ252" i="2"/>
  <c r="AO252" i="2"/>
  <c r="AF133" i="2"/>
  <c r="Z132" i="2"/>
  <c r="T133" i="2"/>
  <c r="AB133" i="2" s="1"/>
  <c r="AG133" i="2"/>
  <c r="W132" i="2"/>
  <c r="K259" i="2"/>
  <c r="N259" i="2" s="1"/>
  <c r="J259" i="2"/>
  <c r="M258" i="2"/>
  <c r="L259" i="2"/>
  <c r="B253" i="2"/>
  <c r="C253" i="2" s="1"/>
  <c r="P259" i="2" l="1"/>
  <c r="O259" i="2"/>
  <c r="AO253" i="2"/>
  <c r="AQ253" i="2"/>
  <c r="AH133" i="2"/>
  <c r="V134" i="2"/>
  <c r="AD134" i="2" s="1"/>
  <c r="U134" i="2"/>
  <c r="AC134" i="2" s="1"/>
  <c r="AE133" i="2"/>
  <c r="Q133" i="2"/>
  <c r="R133" i="2"/>
  <c r="J260" i="2"/>
  <c r="M259" i="2"/>
  <c r="L260" i="2"/>
  <c r="K260" i="2"/>
  <c r="N260" i="2" s="1"/>
  <c r="B254" i="2"/>
  <c r="C254" i="2" s="1"/>
  <c r="P260" i="2" l="1"/>
  <c r="O260" i="2"/>
  <c r="AO254" i="2"/>
  <c r="AQ254" i="2"/>
  <c r="AF134" i="2"/>
  <c r="T134" i="2"/>
  <c r="AG134" i="2"/>
  <c r="Z133" i="2"/>
  <c r="S134" i="2"/>
  <c r="AA134" i="2" s="1"/>
  <c r="Y133" i="2"/>
  <c r="W133" i="2"/>
  <c r="K261" i="2"/>
  <c r="N261" i="2" s="1"/>
  <c r="L261" i="2"/>
  <c r="J261" i="2"/>
  <c r="M260" i="2"/>
  <c r="B255" i="2"/>
  <c r="C255" i="2" s="1"/>
  <c r="P261" i="2" l="1"/>
  <c r="O261" i="2"/>
  <c r="AQ255" i="2"/>
  <c r="AO255" i="2"/>
  <c r="AH134" i="2"/>
  <c r="AE134" i="2"/>
  <c r="Q134" i="2"/>
  <c r="AB134" i="2"/>
  <c r="U135" i="2"/>
  <c r="AC135" i="2" s="1"/>
  <c r="V135" i="2"/>
  <c r="AD135" i="2" s="1"/>
  <c r="R134" i="2"/>
  <c r="L262" i="2"/>
  <c r="J262" i="2"/>
  <c r="M261" i="2"/>
  <c r="K262" i="2"/>
  <c r="N262" i="2" s="1"/>
  <c r="B256" i="2"/>
  <c r="C256" i="2" s="1"/>
  <c r="P262" i="2" l="1"/>
  <c r="O262" i="2"/>
  <c r="AQ256" i="2"/>
  <c r="AO256" i="2"/>
  <c r="S135" i="2"/>
  <c r="AA135" i="2" s="1"/>
  <c r="AF135" i="2"/>
  <c r="AG135" i="2"/>
  <c r="Z134" i="2"/>
  <c r="T135" i="2"/>
  <c r="Y134" i="2"/>
  <c r="W134" i="2"/>
  <c r="J263" i="2"/>
  <c r="M262" i="2"/>
  <c r="K263" i="2"/>
  <c r="N263" i="2" s="1"/>
  <c r="L263" i="2"/>
  <c r="B257" i="2"/>
  <c r="C257" i="2" s="1"/>
  <c r="P263" i="2" l="1"/>
  <c r="O263" i="2"/>
  <c r="AO257" i="2"/>
  <c r="AQ257" i="2"/>
  <c r="AH135" i="2"/>
  <c r="AE135" i="2"/>
  <c r="Q135" i="2"/>
  <c r="R135" i="2"/>
  <c r="T136" i="2" s="1"/>
  <c r="AB135" i="2"/>
  <c r="V136" i="2"/>
  <c r="AD136" i="2" s="1"/>
  <c r="U136" i="2"/>
  <c r="AC136" i="2" s="1"/>
  <c r="L264" i="2"/>
  <c r="K264" i="2"/>
  <c r="N264" i="2" s="1"/>
  <c r="J264" i="2"/>
  <c r="M263" i="2"/>
  <c r="B258" i="2"/>
  <c r="C258" i="2" s="1"/>
  <c r="O264" i="2" l="1"/>
  <c r="P264" i="2"/>
  <c r="AO258" i="2"/>
  <c r="AQ258" i="2"/>
  <c r="AB136" i="2"/>
  <c r="V137" i="2"/>
  <c r="AD137" i="2" s="1"/>
  <c r="Z135" i="2"/>
  <c r="AF136" i="2"/>
  <c r="AG136" i="2"/>
  <c r="S136" i="2"/>
  <c r="Y135" i="2"/>
  <c r="W135" i="2"/>
  <c r="K265" i="2"/>
  <c r="N265" i="2" s="1"/>
  <c r="J265" i="2"/>
  <c r="M264" i="2"/>
  <c r="L265" i="2"/>
  <c r="B259" i="2"/>
  <c r="C259" i="2" s="1"/>
  <c r="P265" i="2" l="1"/>
  <c r="O265" i="2"/>
  <c r="AQ259" i="2"/>
  <c r="AO259" i="2"/>
  <c r="AH136" i="2"/>
  <c r="AA136" i="2"/>
  <c r="U137" i="2"/>
  <c r="R136" i="2"/>
  <c r="Q136" i="2"/>
  <c r="AE136" i="2"/>
  <c r="L266" i="2"/>
  <c r="J266" i="2"/>
  <c r="M265" i="2"/>
  <c r="K266" i="2"/>
  <c r="N266" i="2" s="1"/>
  <c r="B260" i="2"/>
  <c r="C260" i="2" s="1"/>
  <c r="O266" i="2" l="1"/>
  <c r="P266" i="2"/>
  <c r="AO260" i="2"/>
  <c r="AQ260" i="2"/>
  <c r="Y136" i="2"/>
  <c r="W136" i="2"/>
  <c r="R137" i="2" s="1"/>
  <c r="AG137" i="2"/>
  <c r="AF137" i="2"/>
  <c r="Z136" i="2"/>
  <c r="T137" i="2"/>
  <c r="AC137" i="2"/>
  <c r="S137" i="2"/>
  <c r="J267" i="2"/>
  <c r="M266" i="2"/>
  <c r="K267" i="2"/>
  <c r="N267" i="2" s="1"/>
  <c r="L267" i="2"/>
  <c r="B261" i="2"/>
  <c r="C261" i="2" s="1"/>
  <c r="P267" i="2" l="1"/>
  <c r="O267" i="2"/>
  <c r="AO261" i="2"/>
  <c r="AQ261" i="2"/>
  <c r="AH137" i="2"/>
  <c r="U138" i="2"/>
  <c r="AC138" i="2" s="1"/>
  <c r="AE137" i="2"/>
  <c r="AB137" i="2"/>
  <c r="V138" i="2"/>
  <c r="T138" i="2"/>
  <c r="AB138" i="2" s="1"/>
  <c r="AG138" i="2"/>
  <c r="Z137" i="2"/>
  <c r="AF138" i="2"/>
  <c r="AA137" i="2"/>
  <c r="S138" i="2"/>
  <c r="AA138" i="2" s="1"/>
  <c r="Q137" i="2"/>
  <c r="L268" i="2"/>
  <c r="K268" i="2"/>
  <c r="N268" i="2" s="1"/>
  <c r="J268" i="2"/>
  <c r="M267" i="2"/>
  <c r="B262" i="2"/>
  <c r="C262" i="2" s="1"/>
  <c r="P268" i="2" l="1"/>
  <c r="O268" i="2"/>
  <c r="AO262" i="2"/>
  <c r="AQ262" i="2"/>
  <c r="AH138" i="2"/>
  <c r="U139" i="2"/>
  <c r="AC139" i="2" s="1"/>
  <c r="Y137" i="2"/>
  <c r="W137" i="2"/>
  <c r="AD138" i="2"/>
  <c r="V139" i="2"/>
  <c r="AD139" i="2" s="1"/>
  <c r="J269" i="2"/>
  <c r="M268" i="2"/>
  <c r="K269" i="2"/>
  <c r="N269" i="2" s="1"/>
  <c r="L269" i="2"/>
  <c r="B263" i="2"/>
  <c r="C263" i="2" s="1"/>
  <c r="P269" i="2" l="1"/>
  <c r="O269" i="2"/>
  <c r="AQ263" i="2"/>
  <c r="AO263" i="2"/>
  <c r="AE138" i="2"/>
  <c r="R138" i="2"/>
  <c r="Q138" i="2"/>
  <c r="L270" i="2"/>
  <c r="K270" i="2"/>
  <c r="N270" i="2" s="1"/>
  <c r="J270" i="2"/>
  <c r="M269" i="2"/>
  <c r="B264" i="2"/>
  <c r="C264" i="2" s="1"/>
  <c r="P270" i="2" l="1"/>
  <c r="O270" i="2"/>
  <c r="AO264" i="2"/>
  <c r="AQ264" i="2"/>
  <c r="Y138" i="2"/>
  <c r="W138" i="2"/>
  <c r="AE139" i="2" s="1"/>
  <c r="Z138" i="2"/>
  <c r="AF139" i="2"/>
  <c r="S139" i="2"/>
  <c r="AA139" i="2" s="1"/>
  <c r="AG139" i="2"/>
  <c r="T139" i="2"/>
  <c r="K271" i="2"/>
  <c r="N271" i="2" s="1"/>
  <c r="J271" i="2"/>
  <c r="M270" i="2"/>
  <c r="L271" i="2"/>
  <c r="B265" i="2"/>
  <c r="C265" i="2" s="1"/>
  <c r="P271" i="2" l="1"/>
  <c r="O271" i="2"/>
  <c r="AQ265" i="2"/>
  <c r="AO265" i="2"/>
  <c r="AH139" i="2"/>
  <c r="R139" i="2"/>
  <c r="AF140" i="2" s="1"/>
  <c r="Q139" i="2"/>
  <c r="Y139" i="2" s="1"/>
  <c r="V140" i="2"/>
  <c r="AD140" i="2" s="1"/>
  <c r="U140" i="2"/>
  <c r="AC140" i="2" s="1"/>
  <c r="AB139" i="2"/>
  <c r="J272" i="2"/>
  <c r="M271" i="2"/>
  <c r="K272" i="2"/>
  <c r="N272" i="2" s="1"/>
  <c r="L272" i="2"/>
  <c r="B266" i="2"/>
  <c r="C266" i="2" s="1"/>
  <c r="P272" i="2" l="1"/>
  <c r="O272" i="2"/>
  <c r="AO266" i="2"/>
  <c r="AQ266" i="2"/>
  <c r="AG140" i="2"/>
  <c r="AH140" i="2" s="1"/>
  <c r="S140" i="2"/>
  <c r="AA140" i="2" s="1"/>
  <c r="T140" i="2"/>
  <c r="AB140" i="2" s="1"/>
  <c r="W139" i="2"/>
  <c r="AE140" i="2" s="1"/>
  <c r="Z139" i="2"/>
  <c r="L273" i="2"/>
  <c r="K273" i="2"/>
  <c r="N273" i="2" s="1"/>
  <c r="J273" i="2"/>
  <c r="M272" i="2"/>
  <c r="B267" i="2"/>
  <c r="C267" i="2" s="1"/>
  <c r="P273" i="2" l="1"/>
  <c r="O273" i="2"/>
  <c r="AQ267" i="2"/>
  <c r="AO267" i="2"/>
  <c r="R140" i="2"/>
  <c r="S141" i="2" s="1"/>
  <c r="AA141" i="2" s="1"/>
  <c r="V141" i="2"/>
  <c r="AD141" i="2" s="1"/>
  <c r="Q140" i="2"/>
  <c r="Y140" i="2" s="1"/>
  <c r="U141" i="2"/>
  <c r="AC141" i="2" s="1"/>
  <c r="J274" i="2"/>
  <c r="M273" i="2"/>
  <c r="K274" i="2"/>
  <c r="N274" i="2" s="1"/>
  <c r="L274" i="2"/>
  <c r="B268" i="2"/>
  <c r="C268" i="2" s="1"/>
  <c r="O274" i="2" l="1"/>
  <c r="P274" i="2"/>
  <c r="AO268" i="2"/>
  <c r="AQ268" i="2"/>
  <c r="W140" i="2"/>
  <c r="Q141" i="2" s="1"/>
  <c r="Y141" i="2" s="1"/>
  <c r="AG141" i="2"/>
  <c r="Z140" i="2"/>
  <c r="AF141" i="2"/>
  <c r="T141" i="2"/>
  <c r="AB141" i="2" s="1"/>
  <c r="L275" i="2"/>
  <c r="K275" i="2"/>
  <c r="N275" i="2" s="1"/>
  <c r="J275" i="2"/>
  <c r="M274" i="2"/>
  <c r="B269" i="2"/>
  <c r="C269" i="2" s="1"/>
  <c r="P275" i="2" l="1"/>
  <c r="O275" i="2"/>
  <c r="AQ269" i="2"/>
  <c r="AO269" i="2"/>
  <c r="AH141" i="2"/>
  <c r="U142" i="2"/>
  <c r="AC142" i="2" s="1"/>
  <c r="AE141" i="2"/>
  <c r="V142" i="2"/>
  <c r="AD142" i="2" s="1"/>
  <c r="R141" i="2"/>
  <c r="AF142" i="2" s="1"/>
  <c r="K276" i="2"/>
  <c r="N276" i="2" s="1"/>
  <c r="J276" i="2"/>
  <c r="M275" i="2"/>
  <c r="L276" i="2"/>
  <c r="B270" i="2"/>
  <c r="C270" i="2" s="1"/>
  <c r="P276" i="2" l="1"/>
  <c r="O276" i="2"/>
  <c r="AO270" i="2"/>
  <c r="AQ270" i="2"/>
  <c r="W141" i="2"/>
  <c r="R142" i="2" s="1"/>
  <c r="AG143" i="2" s="1"/>
  <c r="T142" i="2"/>
  <c r="AB142" i="2" s="1"/>
  <c r="S142" i="2"/>
  <c r="AA142" i="2" s="1"/>
  <c r="AG142" i="2"/>
  <c r="AH142" i="2" s="1"/>
  <c r="Z141" i="2"/>
  <c r="L277" i="2"/>
  <c r="J277" i="2"/>
  <c r="M276" i="2"/>
  <c r="K277" i="2"/>
  <c r="N277" i="2" s="1"/>
  <c r="B271" i="2"/>
  <c r="C271" i="2" s="1"/>
  <c r="P277" i="2" l="1"/>
  <c r="O277" i="2"/>
  <c r="AQ271" i="2"/>
  <c r="AO271" i="2"/>
  <c r="V143" i="2"/>
  <c r="AD143" i="2" s="1"/>
  <c r="U143" i="2"/>
  <c r="AC143" i="2" s="1"/>
  <c r="Q142" i="2"/>
  <c r="Y142" i="2" s="1"/>
  <c r="AE142" i="2"/>
  <c r="T143" i="2"/>
  <c r="AF143" i="2"/>
  <c r="AH143" i="2" s="1"/>
  <c r="Z142" i="2"/>
  <c r="S143" i="2"/>
  <c r="AA143" i="2" s="1"/>
  <c r="K278" i="2"/>
  <c r="N278" i="2" s="1"/>
  <c r="J278" i="2"/>
  <c r="M277" i="2"/>
  <c r="L278" i="2"/>
  <c r="B272" i="2"/>
  <c r="C272" i="2" s="1"/>
  <c r="O278" i="2" l="1"/>
  <c r="P278" i="2"/>
  <c r="AQ272" i="2"/>
  <c r="AO272" i="2"/>
  <c r="V144" i="2"/>
  <c r="AD144" i="2" s="1"/>
  <c r="U144" i="2"/>
  <c r="AC144" i="2" s="1"/>
  <c r="AB143" i="2"/>
  <c r="W142" i="2"/>
  <c r="R143" i="2" s="1"/>
  <c r="T144" i="2" s="1"/>
  <c r="J279" i="2"/>
  <c r="M278" i="2"/>
  <c r="L279" i="2"/>
  <c r="K279" i="2"/>
  <c r="N279" i="2" s="1"/>
  <c r="B273" i="2"/>
  <c r="C273" i="2" s="1"/>
  <c r="P279" i="2" l="1"/>
  <c r="O279" i="2"/>
  <c r="AQ273" i="2"/>
  <c r="AO273" i="2"/>
  <c r="V145" i="2"/>
  <c r="AD145" i="2" s="1"/>
  <c r="Q143" i="2"/>
  <c r="Y143" i="2" s="1"/>
  <c r="AE143" i="2"/>
  <c r="AG144" i="2"/>
  <c r="AF144" i="2"/>
  <c r="Z143" i="2"/>
  <c r="S144" i="2"/>
  <c r="AA144" i="2" s="1"/>
  <c r="AB144" i="2"/>
  <c r="L280" i="2"/>
  <c r="K280" i="2"/>
  <c r="N280" i="2" s="1"/>
  <c r="J280" i="2"/>
  <c r="M279" i="2"/>
  <c r="B274" i="2"/>
  <c r="C274" i="2" s="1"/>
  <c r="P280" i="2" l="1"/>
  <c r="O280" i="2"/>
  <c r="AO274" i="2"/>
  <c r="AQ274" i="2"/>
  <c r="AH144" i="2"/>
  <c r="W143" i="2"/>
  <c r="AE144" i="2" s="1"/>
  <c r="U145" i="2"/>
  <c r="AC145" i="2" s="1"/>
  <c r="J281" i="2"/>
  <c r="M280" i="2"/>
  <c r="K281" i="2"/>
  <c r="N281" i="2" s="1"/>
  <c r="L281" i="2"/>
  <c r="B275" i="2"/>
  <c r="C275" i="2" s="1"/>
  <c r="P281" i="2" l="1"/>
  <c r="O281" i="2"/>
  <c r="AQ275" i="2"/>
  <c r="AO275" i="2"/>
  <c r="R144" i="2"/>
  <c r="T145" i="2" s="1"/>
  <c r="AB145" i="2" s="1"/>
  <c r="Q144" i="2"/>
  <c r="Y144" i="2" s="1"/>
  <c r="L282" i="2"/>
  <c r="K282" i="2"/>
  <c r="N282" i="2" s="1"/>
  <c r="J282" i="2"/>
  <c r="M281" i="2"/>
  <c r="B276" i="2"/>
  <c r="C276" i="2" s="1"/>
  <c r="O282" i="2" l="1"/>
  <c r="P282" i="2"/>
  <c r="AQ276" i="2"/>
  <c r="AO276" i="2"/>
  <c r="W144" i="2"/>
  <c r="AE145" i="2" s="1"/>
  <c r="V146" i="2"/>
  <c r="AD146" i="2" s="1"/>
  <c r="Z144" i="2"/>
  <c r="AF145" i="2"/>
  <c r="AG145" i="2"/>
  <c r="S145" i="2"/>
  <c r="AA145" i="2" s="1"/>
  <c r="J283" i="2"/>
  <c r="M282" i="2"/>
  <c r="K283" i="2"/>
  <c r="N283" i="2" s="1"/>
  <c r="L283" i="2"/>
  <c r="B277" i="2"/>
  <c r="C277" i="2" s="1"/>
  <c r="P283" i="2" l="1"/>
  <c r="O283" i="2"/>
  <c r="AQ277" i="2"/>
  <c r="AO277" i="2"/>
  <c r="R145" i="2"/>
  <c r="Z145" i="2" s="1"/>
  <c r="Q145" i="2"/>
  <c r="Y145" i="2" s="1"/>
  <c r="AH145" i="2"/>
  <c r="U146" i="2"/>
  <c r="AC146" i="2" s="1"/>
  <c r="L284" i="2"/>
  <c r="K284" i="2"/>
  <c r="N284" i="2" s="1"/>
  <c r="J284" i="2"/>
  <c r="M283" i="2"/>
  <c r="B278" i="2"/>
  <c r="C278" i="2" s="1"/>
  <c r="P284" i="2" l="1"/>
  <c r="O284" i="2"/>
  <c r="AO278" i="2"/>
  <c r="AQ278" i="2"/>
  <c r="S146" i="2"/>
  <c r="AA146" i="2" s="1"/>
  <c r="AF146" i="2"/>
  <c r="AG146" i="2"/>
  <c r="W145" i="2"/>
  <c r="R146" i="2" s="1"/>
  <c r="AG147" i="2" s="1"/>
  <c r="T146" i="2"/>
  <c r="V147" i="2" s="1"/>
  <c r="AD147" i="2" s="1"/>
  <c r="K285" i="2"/>
  <c r="N285" i="2" s="1"/>
  <c r="J285" i="2"/>
  <c r="M284" i="2"/>
  <c r="L285" i="2"/>
  <c r="B279" i="2"/>
  <c r="C279" i="2" s="1"/>
  <c r="P285" i="2" l="1"/>
  <c r="O285" i="2"/>
  <c r="AQ279" i="2"/>
  <c r="AO279" i="2"/>
  <c r="AE146" i="2"/>
  <c r="Q146" i="2"/>
  <c r="Y146" i="2" s="1"/>
  <c r="AF147" i="2"/>
  <c r="AH147" i="2" s="1"/>
  <c r="AH146" i="2"/>
  <c r="Z146" i="2"/>
  <c r="S147" i="2"/>
  <c r="AA147" i="2" s="1"/>
  <c r="T147" i="2"/>
  <c r="AB147" i="2" s="1"/>
  <c r="AB146" i="2"/>
  <c r="U147" i="2"/>
  <c r="AC147" i="2" s="1"/>
  <c r="L286" i="2"/>
  <c r="J286" i="2"/>
  <c r="M285" i="2"/>
  <c r="K286" i="2"/>
  <c r="N286" i="2" s="1"/>
  <c r="B280" i="2"/>
  <c r="C280" i="2" s="1"/>
  <c r="P286" i="2" l="1"/>
  <c r="O286" i="2"/>
  <c r="AQ280" i="2"/>
  <c r="AO280" i="2"/>
  <c r="W146" i="2"/>
  <c r="AE147" i="2" s="1"/>
  <c r="V148" i="2"/>
  <c r="AD148" i="2" s="1"/>
  <c r="U148" i="2"/>
  <c r="AC148" i="2" s="1"/>
  <c r="J287" i="2"/>
  <c r="M286" i="2"/>
  <c r="K287" i="2"/>
  <c r="N287" i="2" s="1"/>
  <c r="L287" i="2"/>
  <c r="B281" i="2"/>
  <c r="C281" i="2" s="1"/>
  <c r="P287" i="2" l="1"/>
  <c r="O287" i="2"/>
  <c r="AQ281" i="2"/>
  <c r="AO281" i="2"/>
  <c r="Q147" i="2"/>
  <c r="Y147" i="2" s="1"/>
  <c r="R147" i="2"/>
  <c r="Z147" i="2" s="1"/>
  <c r="K288" i="2"/>
  <c r="N288" i="2" s="1"/>
  <c r="L288" i="2"/>
  <c r="J288" i="2"/>
  <c r="M287" i="2"/>
  <c r="B282" i="2"/>
  <c r="C282" i="2" s="1"/>
  <c r="P288" i="2" l="1"/>
  <c r="O288" i="2"/>
  <c r="AO282" i="2"/>
  <c r="AQ282" i="2"/>
  <c r="S148" i="2"/>
  <c r="AA148" i="2" s="1"/>
  <c r="T148" i="2"/>
  <c r="AB148" i="2" s="1"/>
  <c r="AG148" i="2"/>
  <c r="AF148" i="2"/>
  <c r="W147" i="2"/>
  <c r="AE148" i="2" s="1"/>
  <c r="J289" i="2"/>
  <c r="M288" i="2"/>
  <c r="L289" i="2"/>
  <c r="K289" i="2"/>
  <c r="N289" i="2" s="1"/>
  <c r="B283" i="2"/>
  <c r="C283" i="2" s="1"/>
  <c r="P289" i="2" l="1"/>
  <c r="O289" i="2"/>
  <c r="AQ283" i="2"/>
  <c r="AO283" i="2"/>
  <c r="U149" i="2"/>
  <c r="AC149" i="2" s="1"/>
  <c r="V149" i="2"/>
  <c r="AD149" i="2" s="1"/>
  <c r="AH148" i="2"/>
  <c r="R148" i="2"/>
  <c r="AF149" i="2" s="1"/>
  <c r="Q148" i="2"/>
  <c r="Y148" i="2" s="1"/>
  <c r="K290" i="2"/>
  <c r="N290" i="2" s="1"/>
  <c r="L290" i="2"/>
  <c r="J290" i="2"/>
  <c r="M289" i="2"/>
  <c r="B284" i="2"/>
  <c r="C284" i="2" s="1"/>
  <c r="O290" i="2" l="1"/>
  <c r="P290" i="2"/>
  <c r="AQ284" i="2"/>
  <c r="AO284" i="2"/>
  <c r="T149" i="2"/>
  <c r="AB149" i="2" s="1"/>
  <c r="S149" i="2"/>
  <c r="AA149" i="2" s="1"/>
  <c r="Z148" i="2"/>
  <c r="W148" i="2"/>
  <c r="Q149" i="2" s="1"/>
  <c r="Y149" i="2" s="1"/>
  <c r="AG149" i="2"/>
  <c r="AH149" i="2" s="1"/>
  <c r="L291" i="2"/>
  <c r="J291" i="2"/>
  <c r="M290" i="2"/>
  <c r="K291" i="2"/>
  <c r="N291" i="2" s="1"/>
  <c r="B285" i="2"/>
  <c r="C285" i="2" s="1"/>
  <c r="P291" i="2" l="1"/>
  <c r="O291" i="2"/>
  <c r="AO285" i="2"/>
  <c r="AQ285" i="2"/>
  <c r="R149" i="2"/>
  <c r="AF150" i="2" s="1"/>
  <c r="U150" i="2"/>
  <c r="AC150" i="2" s="1"/>
  <c r="V150" i="2"/>
  <c r="AD150" i="2" s="1"/>
  <c r="AE149" i="2"/>
  <c r="J292" i="2"/>
  <c r="M291" i="2"/>
  <c r="K292" i="2"/>
  <c r="N292" i="2" s="1"/>
  <c r="L292" i="2"/>
  <c r="B286" i="2"/>
  <c r="C286" i="2" s="1"/>
  <c r="P292" i="2" l="1"/>
  <c r="O292" i="2"/>
  <c r="AO286" i="2"/>
  <c r="AQ286" i="2"/>
  <c r="AG150" i="2"/>
  <c r="AH150" i="2" s="1"/>
  <c r="T150" i="2"/>
  <c r="AB150" i="2" s="1"/>
  <c r="S150" i="2"/>
  <c r="AA150" i="2" s="1"/>
  <c r="W149" i="2"/>
  <c r="R150" i="2" s="1"/>
  <c r="Z150" i="2" s="1"/>
  <c r="Z149" i="2"/>
  <c r="K293" i="2"/>
  <c r="N293" i="2" s="1"/>
  <c r="L293" i="2"/>
  <c r="J293" i="2"/>
  <c r="M292" i="2"/>
  <c r="B287" i="2"/>
  <c r="C287" i="2" s="1"/>
  <c r="P293" i="2" l="1"/>
  <c r="O293" i="2"/>
  <c r="AQ287" i="2"/>
  <c r="AO287" i="2"/>
  <c r="V151" i="2"/>
  <c r="AD151" i="2" s="1"/>
  <c r="Q150" i="2"/>
  <c r="W150" i="2" s="1"/>
  <c r="U151" i="2"/>
  <c r="AC151" i="2" s="1"/>
  <c r="AG151" i="2"/>
  <c r="S151" i="2"/>
  <c r="AA151" i="2" s="1"/>
  <c r="AE150" i="2"/>
  <c r="AF151" i="2"/>
  <c r="T151" i="2"/>
  <c r="AB151" i="2" s="1"/>
  <c r="J294" i="2"/>
  <c r="M293" i="2"/>
  <c r="L294" i="2"/>
  <c r="K294" i="2"/>
  <c r="N294" i="2" s="1"/>
  <c r="B288" i="2"/>
  <c r="C288" i="2" s="1"/>
  <c r="P294" i="2" l="1"/>
  <c r="O294" i="2"/>
  <c r="AQ288" i="2"/>
  <c r="AO288" i="2"/>
  <c r="AH151" i="2"/>
  <c r="Y150" i="2"/>
  <c r="AE151" i="2"/>
  <c r="Q151" i="2"/>
  <c r="Y151" i="2" s="1"/>
  <c r="R151" i="2"/>
  <c r="Z151" i="2" s="1"/>
  <c r="V152" i="2"/>
  <c r="AD152" i="2" s="1"/>
  <c r="U152" i="2"/>
  <c r="AC152" i="2" s="1"/>
  <c r="L295" i="2"/>
  <c r="K295" i="2"/>
  <c r="N295" i="2" s="1"/>
  <c r="J295" i="2"/>
  <c r="M294" i="2"/>
  <c r="B289" i="2"/>
  <c r="C289" i="2" s="1"/>
  <c r="P295" i="2" l="1"/>
  <c r="O295" i="2"/>
  <c r="AQ289" i="2"/>
  <c r="AO289" i="2"/>
  <c r="AG152" i="2"/>
  <c r="T152" i="2"/>
  <c r="AB152" i="2" s="1"/>
  <c r="W151" i="2"/>
  <c r="R152" i="2" s="1"/>
  <c r="AF153" i="2" s="1"/>
  <c r="AF152" i="2"/>
  <c r="S152" i="2"/>
  <c r="AA152" i="2" s="1"/>
  <c r="K296" i="2"/>
  <c r="N296" i="2" s="1"/>
  <c r="J296" i="2"/>
  <c r="M295" i="2"/>
  <c r="L296" i="2"/>
  <c r="B290" i="2"/>
  <c r="C290" i="2" s="1"/>
  <c r="O296" i="2" l="1"/>
  <c r="P296" i="2"/>
  <c r="AO290" i="2"/>
  <c r="AQ290" i="2"/>
  <c r="AH152" i="2"/>
  <c r="V153" i="2"/>
  <c r="AD153" i="2" s="1"/>
  <c r="AE152" i="2"/>
  <c r="U153" i="2"/>
  <c r="AC153" i="2" s="1"/>
  <c r="Z152" i="2"/>
  <c r="Q152" i="2"/>
  <c r="Y152" i="2" s="1"/>
  <c r="S153" i="2"/>
  <c r="AA153" i="2" s="1"/>
  <c r="AG153" i="2"/>
  <c r="AH153" i="2" s="1"/>
  <c r="T153" i="2"/>
  <c r="AB153" i="2" s="1"/>
  <c r="L297" i="2"/>
  <c r="J297" i="2"/>
  <c r="M296" i="2"/>
  <c r="K297" i="2"/>
  <c r="N297" i="2" s="1"/>
  <c r="B291" i="2"/>
  <c r="C291" i="2" s="1"/>
  <c r="P297" i="2" l="1"/>
  <c r="O297" i="2"/>
  <c r="AQ291" i="2"/>
  <c r="AO291" i="2"/>
  <c r="W152" i="2"/>
  <c r="R153" i="2" s="1"/>
  <c r="S154" i="2" s="1"/>
  <c r="AA154" i="2" s="1"/>
  <c r="V154" i="2"/>
  <c r="AD154" i="2" s="1"/>
  <c r="U154" i="2"/>
  <c r="AC154" i="2" s="1"/>
  <c r="J298" i="2"/>
  <c r="M297" i="2"/>
  <c r="K298" i="2"/>
  <c r="N298" i="2" s="1"/>
  <c r="L298" i="2"/>
  <c r="B292" i="2"/>
  <c r="C292" i="2" s="1"/>
  <c r="O298" i="2" l="1"/>
  <c r="P298" i="2"/>
  <c r="AO292" i="2"/>
  <c r="AQ292" i="2"/>
  <c r="AE153" i="2"/>
  <c r="T154" i="2"/>
  <c r="AB154" i="2" s="1"/>
  <c r="AF154" i="2"/>
  <c r="Q153" i="2"/>
  <c r="W153" i="2" s="1"/>
  <c r="Q154" i="2" s="1"/>
  <c r="Y154" i="2" s="1"/>
  <c r="Z153" i="2"/>
  <c r="AG154" i="2"/>
  <c r="L299" i="2"/>
  <c r="K299" i="2"/>
  <c r="N299" i="2" s="1"/>
  <c r="J299" i="2"/>
  <c r="M298" i="2"/>
  <c r="B293" i="2"/>
  <c r="C293" i="2" s="1"/>
  <c r="P299" i="2" l="1"/>
  <c r="O299" i="2"/>
  <c r="AQ293" i="2"/>
  <c r="AO293" i="2"/>
  <c r="AH154" i="2"/>
  <c r="V155" i="2"/>
  <c r="AD155" i="2" s="1"/>
  <c r="Y153" i="2"/>
  <c r="R154" i="2"/>
  <c r="AG155" i="2" s="1"/>
  <c r="U155" i="2"/>
  <c r="AC155" i="2" s="1"/>
  <c r="AE154" i="2"/>
  <c r="J300" i="2"/>
  <c r="M299" i="2"/>
  <c r="K300" i="2"/>
  <c r="N300" i="2" s="1"/>
  <c r="L300" i="2"/>
  <c r="B294" i="2"/>
  <c r="C294" i="2" s="1"/>
  <c r="P300" i="2" l="1"/>
  <c r="O300" i="2"/>
  <c r="AO294" i="2"/>
  <c r="AQ294" i="2"/>
  <c r="Z154" i="2"/>
  <c r="S155" i="2"/>
  <c r="AA155" i="2" s="1"/>
  <c r="AF155" i="2"/>
  <c r="AH155" i="2" s="1"/>
  <c r="T155" i="2"/>
  <c r="AB155" i="2" s="1"/>
  <c r="W154" i="2"/>
  <c r="R155" i="2" s="1"/>
  <c r="Z155" i="2" s="1"/>
  <c r="L301" i="2"/>
  <c r="K301" i="2"/>
  <c r="N301" i="2" s="1"/>
  <c r="J301" i="2"/>
  <c r="M300" i="2"/>
  <c r="B295" i="2"/>
  <c r="C295" i="2" s="1"/>
  <c r="P301" i="2" l="1"/>
  <c r="O301" i="2"/>
  <c r="AQ295" i="2"/>
  <c r="AO295" i="2"/>
  <c r="U156" i="2"/>
  <c r="AC156" i="2" s="1"/>
  <c r="Q155" i="2"/>
  <c r="Y155" i="2" s="1"/>
  <c r="AF156" i="2"/>
  <c r="AE155" i="2"/>
  <c r="V156" i="2"/>
  <c r="AD156" i="2" s="1"/>
  <c r="T156" i="2"/>
  <c r="AB156" i="2" s="1"/>
  <c r="AG156" i="2"/>
  <c r="S156" i="2"/>
  <c r="AA156" i="2" s="1"/>
  <c r="K302" i="2"/>
  <c r="N302" i="2" s="1"/>
  <c r="J302" i="2"/>
  <c r="M301" i="2"/>
  <c r="L302" i="2"/>
  <c r="B296" i="2"/>
  <c r="C296" i="2" s="1"/>
  <c r="P302" i="2" l="1"/>
  <c r="O302" i="2"/>
  <c r="AO296" i="2"/>
  <c r="AQ296" i="2"/>
  <c r="AH156" i="2"/>
  <c r="W155" i="2"/>
  <c r="Q156" i="2" s="1"/>
  <c r="Y156" i="2" s="1"/>
  <c r="V157" i="2"/>
  <c r="AD157" i="2" s="1"/>
  <c r="U157" i="2"/>
  <c r="AC157" i="2" s="1"/>
  <c r="L303" i="2"/>
  <c r="J303" i="2"/>
  <c r="M302" i="2"/>
  <c r="K303" i="2"/>
  <c r="N303" i="2" s="1"/>
  <c r="B297" i="2"/>
  <c r="C297" i="2" s="1"/>
  <c r="P303" i="2" l="1"/>
  <c r="O303" i="2"/>
  <c r="AQ297" i="2"/>
  <c r="AO297" i="2"/>
  <c r="AE156" i="2"/>
  <c r="R156" i="2"/>
  <c r="AG157" i="2" s="1"/>
  <c r="J304" i="2"/>
  <c r="M303" i="2"/>
  <c r="K304" i="2"/>
  <c r="N304" i="2" s="1"/>
  <c r="L304" i="2"/>
  <c r="B298" i="2"/>
  <c r="C298" i="2" s="1"/>
  <c r="P304" i="2" l="1"/>
  <c r="O304" i="2"/>
  <c r="AO298" i="2"/>
  <c r="AQ298" i="2"/>
  <c r="T157" i="2"/>
  <c r="AB157" i="2" s="1"/>
  <c r="W156" i="2"/>
  <c r="AE157" i="2" s="1"/>
  <c r="S157" i="2"/>
  <c r="AA157" i="2" s="1"/>
  <c r="AF157" i="2"/>
  <c r="AH157" i="2" s="1"/>
  <c r="Z156" i="2"/>
  <c r="L305" i="2"/>
  <c r="K305" i="2"/>
  <c r="N305" i="2" s="1"/>
  <c r="J305" i="2"/>
  <c r="M304" i="2"/>
  <c r="B299" i="2"/>
  <c r="C299" i="2" s="1"/>
  <c r="P305" i="2" l="1"/>
  <c r="O305" i="2"/>
  <c r="AQ299" i="2"/>
  <c r="AO299" i="2"/>
  <c r="R157" i="2"/>
  <c r="Z157" i="2" s="1"/>
  <c r="V158" i="2"/>
  <c r="AD158" i="2" s="1"/>
  <c r="Q157" i="2"/>
  <c r="Y157" i="2" s="1"/>
  <c r="U158" i="2"/>
  <c r="AC158" i="2" s="1"/>
  <c r="J306" i="2"/>
  <c r="M305" i="2"/>
  <c r="K306" i="2"/>
  <c r="N306" i="2" s="1"/>
  <c r="L306" i="2"/>
  <c r="B300" i="2"/>
  <c r="C300" i="2" s="1"/>
  <c r="O306" i="2" l="1"/>
  <c r="P306" i="2"/>
  <c r="AQ300" i="2"/>
  <c r="AO300" i="2"/>
  <c r="T158" i="2"/>
  <c r="AB158" i="2" s="1"/>
  <c r="S158" i="2"/>
  <c r="AA158" i="2" s="1"/>
  <c r="AG158" i="2"/>
  <c r="AF158" i="2"/>
  <c r="W157" i="2"/>
  <c r="L307" i="2"/>
  <c r="K307" i="2"/>
  <c r="N307" i="2" s="1"/>
  <c r="J307" i="2"/>
  <c r="M306" i="2"/>
  <c r="B301" i="2"/>
  <c r="C301" i="2" s="1"/>
  <c r="P307" i="2" l="1"/>
  <c r="O307" i="2"/>
  <c r="AQ301" i="2"/>
  <c r="AO301" i="2"/>
  <c r="V159" i="2"/>
  <c r="AD159" i="2" s="1"/>
  <c r="U159" i="2"/>
  <c r="AC159" i="2" s="1"/>
  <c r="AH158" i="2"/>
  <c r="R158" i="2"/>
  <c r="AE158" i="2"/>
  <c r="Q158" i="2"/>
  <c r="K308" i="2"/>
  <c r="N308" i="2" s="1"/>
  <c r="J308" i="2"/>
  <c r="M307" i="2"/>
  <c r="L308" i="2"/>
  <c r="B302" i="2"/>
  <c r="C302" i="2" s="1"/>
  <c r="P308" i="2" l="1"/>
  <c r="O308" i="2"/>
  <c r="AO302" i="2"/>
  <c r="AQ302" i="2"/>
  <c r="Y158" i="2"/>
  <c r="W158" i="2"/>
  <c r="R159" i="2" s="1"/>
  <c r="AG159" i="2"/>
  <c r="AF159" i="2"/>
  <c r="Z158" i="2"/>
  <c r="S159" i="2"/>
  <c r="T159" i="2"/>
  <c r="L309" i="2"/>
  <c r="J309" i="2"/>
  <c r="M308" i="2"/>
  <c r="K309" i="2"/>
  <c r="N309" i="2" s="1"/>
  <c r="B303" i="2"/>
  <c r="C303" i="2" s="1"/>
  <c r="P309" i="2" l="1"/>
  <c r="O309" i="2"/>
  <c r="AQ303" i="2"/>
  <c r="AO303" i="2"/>
  <c r="AH159" i="2"/>
  <c r="AA159" i="2"/>
  <c r="S160" i="2"/>
  <c r="AA160" i="2" s="1"/>
  <c r="Z159" i="2"/>
  <c r="AG160" i="2"/>
  <c r="AF160" i="2"/>
  <c r="Q159" i="2"/>
  <c r="V160" i="2"/>
  <c r="AB159" i="2"/>
  <c r="U160" i="2"/>
  <c r="T160" i="2"/>
  <c r="AB160" i="2" s="1"/>
  <c r="AE159" i="2"/>
  <c r="K310" i="2"/>
  <c r="N310" i="2" s="1"/>
  <c r="J310" i="2"/>
  <c r="M309" i="2"/>
  <c r="L310" i="2"/>
  <c r="B304" i="2"/>
  <c r="C304" i="2" s="1"/>
  <c r="O310" i="2" l="1"/>
  <c r="P310" i="2"/>
  <c r="AQ304" i="2"/>
  <c r="AO304" i="2"/>
  <c r="AH160" i="2"/>
  <c r="AD160" i="2"/>
  <c r="V161" i="2"/>
  <c r="AD161" i="2" s="1"/>
  <c r="Y159" i="2"/>
  <c r="W159" i="2"/>
  <c r="Q160" i="2" s="1"/>
  <c r="Y160" i="2" s="1"/>
  <c r="AC160" i="2"/>
  <c r="U161" i="2"/>
  <c r="AC161" i="2" s="1"/>
  <c r="L311" i="2"/>
  <c r="J311" i="2"/>
  <c r="M310" i="2"/>
  <c r="K311" i="2"/>
  <c r="N311" i="2" s="1"/>
  <c r="B305" i="2"/>
  <c r="C305" i="2" s="1"/>
  <c r="P311" i="2" l="1"/>
  <c r="O311" i="2"/>
  <c r="AQ305" i="2"/>
  <c r="AO305" i="2"/>
  <c r="R160" i="2"/>
  <c r="Z160" i="2" s="1"/>
  <c r="AE160" i="2"/>
  <c r="K312" i="2"/>
  <c r="N312" i="2" s="1"/>
  <c r="J312" i="2"/>
  <c r="M311" i="2"/>
  <c r="L312" i="2"/>
  <c r="B306" i="2"/>
  <c r="C306" i="2" s="1"/>
  <c r="P312" i="2" l="1"/>
  <c r="O312" i="2"/>
  <c r="AO306" i="2"/>
  <c r="AQ306" i="2"/>
  <c r="W160" i="2"/>
  <c r="Q161" i="2" s="1"/>
  <c r="Y161" i="2" s="1"/>
  <c r="T161" i="2"/>
  <c r="V162" i="2" s="1"/>
  <c r="AD162" i="2" s="1"/>
  <c r="S161" i="2"/>
  <c r="AA161" i="2" s="1"/>
  <c r="AG161" i="2"/>
  <c r="AF161" i="2"/>
  <c r="L313" i="2"/>
  <c r="J313" i="2"/>
  <c r="M312" i="2"/>
  <c r="K313" i="2"/>
  <c r="N313" i="2" s="1"/>
  <c r="B307" i="2"/>
  <c r="C307" i="2" s="1"/>
  <c r="P313" i="2" l="1"/>
  <c r="O313" i="2"/>
  <c r="AQ307" i="2"/>
  <c r="AO307" i="2"/>
  <c r="AH161" i="2"/>
  <c r="AE161" i="2"/>
  <c r="R161" i="2"/>
  <c r="S162" i="2" s="1"/>
  <c r="AA162" i="2" s="1"/>
  <c r="AB161" i="2"/>
  <c r="U162" i="2"/>
  <c r="AC162" i="2" s="1"/>
  <c r="J314" i="2"/>
  <c r="M313" i="2"/>
  <c r="K314" i="2"/>
  <c r="N314" i="2" s="1"/>
  <c r="L314" i="2"/>
  <c r="B308" i="2"/>
  <c r="C308" i="2" s="1"/>
  <c r="O314" i="2" l="1"/>
  <c r="P314" i="2"/>
  <c r="AQ308" i="2"/>
  <c r="AO308" i="2"/>
  <c r="T162" i="2"/>
  <c r="V163" i="2" s="1"/>
  <c r="AD163" i="2" s="1"/>
  <c r="AF162" i="2"/>
  <c r="Z161" i="2"/>
  <c r="W161" i="2"/>
  <c r="R162" i="2" s="1"/>
  <c r="AG162" i="2"/>
  <c r="L315" i="2"/>
  <c r="K315" i="2"/>
  <c r="N315" i="2" s="1"/>
  <c r="J315" i="2"/>
  <c r="M314" i="2"/>
  <c r="B309" i="2"/>
  <c r="C309" i="2" s="1"/>
  <c r="P315" i="2" l="1"/>
  <c r="O315" i="2"/>
  <c r="AQ309" i="2"/>
  <c r="AO309" i="2"/>
  <c r="AH162" i="2"/>
  <c r="AE162" i="2"/>
  <c r="U163" i="2"/>
  <c r="AC163" i="2" s="1"/>
  <c r="T163" i="2"/>
  <c r="AB163" i="2" s="1"/>
  <c r="AB162" i="2"/>
  <c r="S163" i="2"/>
  <c r="AA163" i="2" s="1"/>
  <c r="AG163" i="2"/>
  <c r="Z162" i="2"/>
  <c r="AF163" i="2"/>
  <c r="Q162" i="2"/>
  <c r="Y162" i="2" s="1"/>
  <c r="K316" i="2"/>
  <c r="N316" i="2" s="1"/>
  <c r="J316" i="2"/>
  <c r="M315" i="2"/>
  <c r="L316" i="2"/>
  <c r="B310" i="2"/>
  <c r="C310" i="2" s="1"/>
  <c r="P316" i="2" l="1"/>
  <c r="O316" i="2"/>
  <c r="AO310" i="2"/>
  <c r="AQ310" i="2"/>
  <c r="V164" i="2"/>
  <c r="AD164" i="2" s="1"/>
  <c r="AH163" i="2"/>
  <c r="U164" i="2"/>
  <c r="AC164" i="2" s="1"/>
  <c r="W162" i="2"/>
  <c r="R163" i="2" s="1"/>
  <c r="T164" i="2" s="1"/>
  <c r="AB164" i="2" s="1"/>
  <c r="L317" i="2"/>
  <c r="J317" i="2"/>
  <c r="M316" i="2"/>
  <c r="K317" i="2"/>
  <c r="N317" i="2" s="1"/>
  <c r="B311" i="2"/>
  <c r="C311" i="2" s="1"/>
  <c r="P317" i="2" l="1"/>
  <c r="O317" i="2"/>
  <c r="AQ311" i="2"/>
  <c r="AO311" i="2"/>
  <c r="Q163" i="2"/>
  <c r="Y163" i="2" s="1"/>
  <c r="AE163" i="2"/>
  <c r="Z163" i="2"/>
  <c r="V165" i="2"/>
  <c r="AD165" i="2" s="1"/>
  <c r="AF164" i="2"/>
  <c r="AG164" i="2"/>
  <c r="S164" i="2"/>
  <c r="AA164" i="2" s="1"/>
  <c r="K318" i="2"/>
  <c r="N318" i="2" s="1"/>
  <c r="J318" i="2"/>
  <c r="M317" i="2"/>
  <c r="L318" i="2"/>
  <c r="B312" i="2"/>
  <c r="C312" i="2" s="1"/>
  <c r="P318" i="2" l="1"/>
  <c r="O318" i="2"/>
  <c r="AQ312" i="2"/>
  <c r="AO312" i="2"/>
  <c r="AH164" i="2"/>
  <c r="W163" i="2"/>
  <c r="Q164" i="2" s="1"/>
  <c r="Y164" i="2" s="1"/>
  <c r="U165" i="2"/>
  <c r="AC165" i="2" s="1"/>
  <c r="L319" i="2"/>
  <c r="J319" i="2"/>
  <c r="M318" i="2"/>
  <c r="K319" i="2"/>
  <c r="N319" i="2" s="1"/>
  <c r="B313" i="2"/>
  <c r="C313" i="2" s="1"/>
  <c r="P319" i="2" l="1"/>
  <c r="O319" i="2"/>
  <c r="AQ313" i="2"/>
  <c r="AO313" i="2"/>
  <c r="AE164" i="2"/>
  <c r="R164" i="2"/>
  <c r="W164" i="2" s="1"/>
  <c r="AE165" i="2" s="1"/>
  <c r="K320" i="2"/>
  <c r="N320" i="2" s="1"/>
  <c r="J320" i="2"/>
  <c r="M319" i="2"/>
  <c r="L320" i="2"/>
  <c r="B314" i="2"/>
  <c r="C314" i="2" s="1"/>
  <c r="P320" i="2" l="1"/>
  <c r="O320" i="2"/>
  <c r="AO314" i="2"/>
  <c r="AQ314" i="2"/>
  <c r="R165" i="2"/>
  <c r="AF166" i="2" s="1"/>
  <c r="T165" i="2"/>
  <c r="V166" i="2" s="1"/>
  <c r="AD166" i="2" s="1"/>
  <c r="Q165" i="2"/>
  <c r="Y165" i="2" s="1"/>
  <c r="AG165" i="2"/>
  <c r="AF165" i="2"/>
  <c r="Z164" i="2"/>
  <c r="S165" i="2"/>
  <c r="AA165" i="2" s="1"/>
  <c r="J321" i="2"/>
  <c r="M320" i="2"/>
  <c r="L321" i="2"/>
  <c r="K321" i="2"/>
  <c r="N321" i="2" s="1"/>
  <c r="B315" i="2"/>
  <c r="C315" i="2" s="1"/>
  <c r="P321" i="2" l="1"/>
  <c r="O321" i="2"/>
  <c r="AQ315" i="2"/>
  <c r="AO315" i="2"/>
  <c r="AH165" i="2"/>
  <c r="AB165" i="2"/>
  <c r="T166" i="2"/>
  <c r="AB166" i="2" s="1"/>
  <c r="W165" i="2"/>
  <c r="S166" i="2"/>
  <c r="AA166" i="2" s="1"/>
  <c r="AG166" i="2"/>
  <c r="AH166" i="2" s="1"/>
  <c r="Z165" i="2"/>
  <c r="U166" i="2"/>
  <c r="AC166" i="2" s="1"/>
  <c r="K322" i="2"/>
  <c r="N322" i="2" s="1"/>
  <c r="L322" i="2"/>
  <c r="J322" i="2"/>
  <c r="M321" i="2"/>
  <c r="B316" i="2"/>
  <c r="C316" i="2" s="1"/>
  <c r="O322" i="2" l="1"/>
  <c r="P322" i="2"/>
  <c r="AQ316" i="2"/>
  <c r="AO316" i="2"/>
  <c r="V167" i="2"/>
  <c r="AD167" i="2" s="1"/>
  <c r="U167" i="2"/>
  <c r="AC167" i="2" s="1"/>
  <c r="AE166" i="2"/>
  <c r="Q166" i="2"/>
  <c r="R166" i="2"/>
  <c r="L323" i="2"/>
  <c r="J323" i="2"/>
  <c r="M322" i="2"/>
  <c r="K323" i="2"/>
  <c r="N323" i="2" s="1"/>
  <c r="B317" i="2"/>
  <c r="C317" i="2" s="1"/>
  <c r="P323" i="2" l="1"/>
  <c r="O323" i="2"/>
  <c r="AO317" i="2"/>
  <c r="AQ317" i="2"/>
  <c r="AF167" i="2"/>
  <c r="Z166" i="2"/>
  <c r="T167" i="2"/>
  <c r="AG167" i="2"/>
  <c r="S167" i="2"/>
  <c r="AA167" i="2" s="1"/>
  <c r="Y166" i="2"/>
  <c r="W166" i="2"/>
  <c r="Q167" i="2" s="1"/>
  <c r="Y167" i="2" s="1"/>
  <c r="K324" i="2"/>
  <c r="N324" i="2" s="1"/>
  <c r="J324" i="2"/>
  <c r="M323" i="2"/>
  <c r="L324" i="2"/>
  <c r="B318" i="2"/>
  <c r="C318" i="2" s="1"/>
  <c r="P324" i="2" l="1"/>
  <c r="O324" i="2"/>
  <c r="AO318" i="2"/>
  <c r="AQ318" i="2"/>
  <c r="AH167" i="2"/>
  <c r="V168" i="2"/>
  <c r="AD168" i="2" s="1"/>
  <c r="U168" i="2"/>
  <c r="AC168" i="2" s="1"/>
  <c r="AB167" i="2"/>
  <c r="R167" i="2"/>
  <c r="AE167" i="2"/>
  <c r="L325" i="2"/>
  <c r="J325" i="2"/>
  <c r="M324" i="2"/>
  <c r="K325" i="2"/>
  <c r="N325" i="2" s="1"/>
  <c r="B319" i="2"/>
  <c r="C319" i="2" s="1"/>
  <c r="P325" i="2" l="1"/>
  <c r="O325" i="2"/>
  <c r="AQ319" i="2"/>
  <c r="AO319" i="2"/>
  <c r="W167" i="2"/>
  <c r="R168" i="2" s="1"/>
  <c r="AG168" i="2"/>
  <c r="AF168" i="2"/>
  <c r="T168" i="2"/>
  <c r="Z167" i="2"/>
  <c r="S168" i="2"/>
  <c r="K326" i="2"/>
  <c r="N326" i="2" s="1"/>
  <c r="J326" i="2"/>
  <c r="M325" i="2"/>
  <c r="L326" i="2"/>
  <c r="B320" i="2"/>
  <c r="C320" i="2" s="1"/>
  <c r="P326" i="2" l="1"/>
  <c r="O326" i="2"/>
  <c r="AQ320" i="2"/>
  <c r="AO320" i="2"/>
  <c r="AG169" i="2"/>
  <c r="AF169" i="2"/>
  <c r="Z168" i="2"/>
  <c r="AA168" i="2"/>
  <c r="S169" i="2"/>
  <c r="AB168" i="2"/>
  <c r="V169" i="2"/>
  <c r="U169" i="2"/>
  <c r="T169" i="2"/>
  <c r="AH168" i="2"/>
  <c r="Q168" i="2"/>
  <c r="AE168" i="2"/>
  <c r="L327" i="2"/>
  <c r="J327" i="2"/>
  <c r="M326" i="2"/>
  <c r="K327" i="2"/>
  <c r="N327" i="2" s="1"/>
  <c r="B321" i="2"/>
  <c r="C321" i="2" s="1"/>
  <c r="P327" i="2" l="1"/>
  <c r="O327" i="2"/>
  <c r="AO321" i="2"/>
  <c r="AQ321" i="2"/>
  <c r="AC169" i="2"/>
  <c r="U170" i="2"/>
  <c r="AA169" i="2"/>
  <c r="AD169" i="2"/>
  <c r="V170" i="2"/>
  <c r="Y168" i="2"/>
  <c r="W168" i="2"/>
  <c r="R169" i="2" s="1"/>
  <c r="T170" i="2" s="1"/>
  <c r="AB170" i="2" s="1"/>
  <c r="AH169" i="2"/>
  <c r="AB169" i="2"/>
  <c r="K328" i="2"/>
  <c r="N328" i="2" s="1"/>
  <c r="J328" i="2"/>
  <c r="M327" i="2"/>
  <c r="L328" i="2"/>
  <c r="B322" i="2"/>
  <c r="C322" i="2" s="1"/>
  <c r="O328" i="2" l="1"/>
  <c r="P328" i="2"/>
  <c r="AO322" i="2"/>
  <c r="AQ322" i="2"/>
  <c r="AD170" i="2"/>
  <c r="V171" i="2"/>
  <c r="AD171" i="2" s="1"/>
  <c r="AF170" i="2"/>
  <c r="AG170" i="2"/>
  <c r="Z169" i="2"/>
  <c r="S170" i="2"/>
  <c r="AA170" i="2" s="1"/>
  <c r="Q169" i="2"/>
  <c r="AC170" i="2"/>
  <c r="AE169" i="2"/>
  <c r="J329" i="2"/>
  <c r="M328" i="2"/>
  <c r="L329" i="2"/>
  <c r="K329" i="2"/>
  <c r="N329" i="2" s="1"/>
  <c r="B323" i="2"/>
  <c r="C323" i="2" s="1"/>
  <c r="P329" i="2" l="1"/>
  <c r="O329" i="2"/>
  <c r="AQ323" i="2"/>
  <c r="AO323" i="2"/>
  <c r="AH170" i="2"/>
  <c r="Y169" i="2"/>
  <c r="W169" i="2"/>
  <c r="Q170" i="2" s="1"/>
  <c r="U171" i="2"/>
  <c r="AC171" i="2" s="1"/>
  <c r="L330" i="2"/>
  <c r="K330" i="2"/>
  <c r="N330" i="2" s="1"/>
  <c r="J330" i="2"/>
  <c r="M329" i="2"/>
  <c r="B324" i="2"/>
  <c r="C324" i="2" s="1"/>
  <c r="O330" i="2" l="1"/>
  <c r="P330" i="2"/>
  <c r="AQ324" i="2"/>
  <c r="AO324" i="2"/>
  <c r="AE170" i="2"/>
  <c r="R170" i="2"/>
  <c r="AG171" i="2" s="1"/>
  <c r="Y170" i="2"/>
  <c r="J331" i="2"/>
  <c r="M330" i="2"/>
  <c r="K331" i="2"/>
  <c r="N331" i="2" s="1"/>
  <c r="L331" i="2"/>
  <c r="B325" i="2"/>
  <c r="C325" i="2" s="1"/>
  <c r="P331" i="2" l="1"/>
  <c r="O331" i="2"/>
  <c r="AO325" i="2"/>
  <c r="AQ325" i="2"/>
  <c r="W170" i="2"/>
  <c r="R171" i="2" s="1"/>
  <c r="S171" i="2"/>
  <c r="AA171" i="2" s="1"/>
  <c r="AF171" i="2"/>
  <c r="AH171" i="2" s="1"/>
  <c r="T171" i="2"/>
  <c r="V172" i="2" s="1"/>
  <c r="Z170" i="2"/>
  <c r="K332" i="2"/>
  <c r="N332" i="2" s="1"/>
  <c r="L332" i="2"/>
  <c r="J332" i="2"/>
  <c r="M331" i="2"/>
  <c r="B326" i="2"/>
  <c r="C326" i="2" s="1"/>
  <c r="P332" i="2" l="1"/>
  <c r="O332" i="2"/>
  <c r="AO326" i="2"/>
  <c r="AQ326" i="2"/>
  <c r="AE171" i="2"/>
  <c r="Q171" i="2"/>
  <c r="W171" i="2" s="1"/>
  <c r="Q172" i="2" s="1"/>
  <c r="T172" i="2"/>
  <c r="AB172" i="2" s="1"/>
  <c r="U172" i="2"/>
  <c r="AC172" i="2" s="1"/>
  <c r="AB171" i="2"/>
  <c r="AD172" i="2"/>
  <c r="Z171" i="2"/>
  <c r="AF172" i="2"/>
  <c r="AG172" i="2"/>
  <c r="S172" i="2"/>
  <c r="J333" i="2"/>
  <c r="M332" i="2"/>
  <c r="L333" i="2"/>
  <c r="K333" i="2"/>
  <c r="N333" i="2" s="1"/>
  <c r="B327" i="2"/>
  <c r="C327" i="2" s="1"/>
  <c r="P333" i="2" l="1"/>
  <c r="O333" i="2"/>
  <c r="AQ327" i="2"/>
  <c r="AO327" i="2"/>
  <c r="V173" i="2"/>
  <c r="AD173" i="2" s="1"/>
  <c r="Y171" i="2"/>
  <c r="U173" i="2"/>
  <c r="AC173" i="2" s="1"/>
  <c r="AE172" i="2"/>
  <c r="AH172" i="2"/>
  <c r="Y172" i="2"/>
  <c r="AA172" i="2"/>
  <c r="R172" i="2"/>
  <c r="L334" i="2"/>
  <c r="K334" i="2"/>
  <c r="N334" i="2" s="1"/>
  <c r="J334" i="2"/>
  <c r="M333" i="2"/>
  <c r="B328" i="2"/>
  <c r="C328" i="2" s="1"/>
  <c r="P334" i="2" l="1"/>
  <c r="O334" i="2"/>
  <c r="AO328" i="2"/>
  <c r="AQ328" i="2"/>
  <c r="AG173" i="2"/>
  <c r="AF173" i="2"/>
  <c r="Z172" i="2"/>
  <c r="T173" i="2"/>
  <c r="S173" i="2"/>
  <c r="W172" i="2"/>
  <c r="K335" i="2"/>
  <c r="N335" i="2" s="1"/>
  <c r="J335" i="2"/>
  <c r="M334" i="2"/>
  <c r="L335" i="2"/>
  <c r="B329" i="2"/>
  <c r="C329" i="2" s="1"/>
  <c r="P335" i="2" l="1"/>
  <c r="O335" i="2"/>
  <c r="AQ329" i="2"/>
  <c r="AO329" i="2"/>
  <c r="AH173" i="2"/>
  <c r="Q173" i="2"/>
  <c r="AE173" i="2"/>
  <c r="AA173" i="2"/>
  <c r="R173" i="2"/>
  <c r="AB173" i="2"/>
  <c r="U174" i="2"/>
  <c r="V174" i="2"/>
  <c r="AD174" i="2" s="1"/>
  <c r="J336" i="2"/>
  <c r="M335" i="2"/>
  <c r="L336" i="2"/>
  <c r="K336" i="2"/>
  <c r="N336" i="2" s="1"/>
  <c r="B330" i="2"/>
  <c r="C330" i="2" s="1"/>
  <c r="P336" i="2" l="1"/>
  <c r="O336" i="2"/>
  <c r="AO330" i="2"/>
  <c r="AQ330" i="2"/>
  <c r="AC174" i="2"/>
  <c r="AG174" i="2"/>
  <c r="AF174" i="2"/>
  <c r="Z173" i="2"/>
  <c r="S174" i="2"/>
  <c r="T174" i="2"/>
  <c r="Y173" i="2"/>
  <c r="W173" i="2"/>
  <c r="R174" i="2" s="1"/>
  <c r="L337" i="2"/>
  <c r="K337" i="2"/>
  <c r="N337" i="2" s="1"/>
  <c r="J337" i="2"/>
  <c r="M336" i="2"/>
  <c r="B331" i="2"/>
  <c r="C331" i="2" s="1"/>
  <c r="P337" i="2" l="1"/>
  <c r="O337" i="2"/>
  <c r="AQ331" i="2"/>
  <c r="AO331" i="2"/>
  <c r="AH174" i="2"/>
  <c r="Q174" i="2"/>
  <c r="Y174" i="2" s="1"/>
  <c r="V175" i="2"/>
  <c r="AB174" i="2"/>
  <c r="T175" i="2"/>
  <c r="AB175" i="2" s="1"/>
  <c r="AA174" i="2"/>
  <c r="S175" i="2"/>
  <c r="AA175" i="2" s="1"/>
  <c r="AE174" i="2"/>
  <c r="U175" i="2"/>
  <c r="AG175" i="2"/>
  <c r="Z174" i="2"/>
  <c r="AF175" i="2"/>
  <c r="K338" i="2"/>
  <c r="N338" i="2" s="1"/>
  <c r="J338" i="2"/>
  <c r="M337" i="2"/>
  <c r="L338" i="2"/>
  <c r="B332" i="2"/>
  <c r="C332" i="2" s="1"/>
  <c r="O338" i="2" l="1"/>
  <c r="P338" i="2"/>
  <c r="AO332" i="2"/>
  <c r="AQ332" i="2"/>
  <c r="W174" i="2"/>
  <c r="AE175" i="2" s="1"/>
  <c r="AH175" i="2"/>
  <c r="AD175" i="2"/>
  <c r="V176" i="2"/>
  <c r="AC175" i="2"/>
  <c r="U176" i="2"/>
  <c r="AC176" i="2" s="1"/>
  <c r="J339" i="2"/>
  <c r="M338" i="2"/>
  <c r="L339" i="2"/>
  <c r="K339" i="2"/>
  <c r="N339" i="2" s="1"/>
  <c r="B333" i="2"/>
  <c r="C333" i="2" s="1"/>
  <c r="P339" i="2" l="1"/>
  <c r="O339" i="2"/>
  <c r="AQ333" i="2"/>
  <c r="AO333" i="2"/>
  <c r="R175" i="2"/>
  <c r="S176" i="2" s="1"/>
  <c r="AA176" i="2" s="1"/>
  <c r="Q175" i="2"/>
  <c r="Y175" i="2" s="1"/>
  <c r="AD176" i="2"/>
  <c r="K340" i="2"/>
  <c r="N340" i="2" s="1"/>
  <c r="L340" i="2"/>
  <c r="J340" i="2"/>
  <c r="M339" i="2"/>
  <c r="B334" i="2"/>
  <c r="C334" i="2" s="1"/>
  <c r="P340" i="2" l="1"/>
  <c r="O340" i="2"/>
  <c r="AO334" i="2"/>
  <c r="AQ334" i="2"/>
  <c r="Z175" i="2"/>
  <c r="AF176" i="2"/>
  <c r="AG176" i="2"/>
  <c r="T176" i="2"/>
  <c r="U177" i="2" s="1"/>
  <c r="AC177" i="2" s="1"/>
  <c r="W175" i="2"/>
  <c r="R176" i="2" s="1"/>
  <c r="L341" i="2"/>
  <c r="J341" i="2"/>
  <c r="M340" i="2"/>
  <c r="K341" i="2"/>
  <c r="N341" i="2" s="1"/>
  <c r="B335" i="2"/>
  <c r="C335" i="2" s="1"/>
  <c r="P341" i="2" l="1"/>
  <c r="O341" i="2"/>
  <c r="AQ335" i="2"/>
  <c r="AO335" i="2"/>
  <c r="T177" i="2"/>
  <c r="AB177" i="2" s="1"/>
  <c r="V177" i="2"/>
  <c r="AD177" i="2" s="1"/>
  <c r="AB176" i="2"/>
  <c r="AH176" i="2"/>
  <c r="AF177" i="2"/>
  <c r="AG177" i="2"/>
  <c r="Z176" i="2"/>
  <c r="S177" i="2"/>
  <c r="AA177" i="2" s="1"/>
  <c r="AE176" i="2"/>
  <c r="Q176" i="2"/>
  <c r="Y176" i="2" s="1"/>
  <c r="J342" i="2"/>
  <c r="M341" i="2"/>
  <c r="K342" i="2"/>
  <c r="N342" i="2" s="1"/>
  <c r="L342" i="2"/>
  <c r="B336" i="2"/>
  <c r="C336" i="2" s="1"/>
  <c r="O342" i="2" l="1"/>
  <c r="P342" i="2"/>
  <c r="AQ336" i="2"/>
  <c r="AO336" i="2"/>
  <c r="V178" i="2"/>
  <c r="AD178" i="2" s="1"/>
  <c r="U178" i="2"/>
  <c r="AC178" i="2" s="1"/>
  <c r="AH177" i="2"/>
  <c r="W176" i="2"/>
  <c r="R177" i="2" s="1"/>
  <c r="K343" i="2"/>
  <c r="N343" i="2" s="1"/>
  <c r="L343" i="2"/>
  <c r="J343" i="2"/>
  <c r="M342" i="2"/>
  <c r="B337" i="2"/>
  <c r="C337" i="2" s="1"/>
  <c r="P343" i="2" l="1"/>
  <c r="O343" i="2"/>
  <c r="AQ337" i="2"/>
  <c r="AO337" i="2"/>
  <c r="Q177" i="2"/>
  <c r="Y177" i="2" s="1"/>
  <c r="AE177" i="2"/>
  <c r="AF178" i="2"/>
  <c r="T178" i="2"/>
  <c r="AG178" i="2"/>
  <c r="Z177" i="2"/>
  <c r="S178" i="2"/>
  <c r="J344" i="2"/>
  <c r="M343" i="2"/>
  <c r="L344" i="2"/>
  <c r="K344" i="2"/>
  <c r="N344" i="2" s="1"/>
  <c r="B338" i="2"/>
  <c r="C338" i="2" s="1"/>
  <c r="P344" i="2" l="1"/>
  <c r="O344" i="2"/>
  <c r="AO338" i="2"/>
  <c r="AQ338" i="2"/>
  <c r="W177" i="2"/>
  <c r="R178" i="2" s="1"/>
  <c r="Z178" i="2" s="1"/>
  <c r="AH178" i="2"/>
  <c r="AB178" i="2"/>
  <c r="V179" i="2"/>
  <c r="U179" i="2"/>
  <c r="AA178" i="2"/>
  <c r="L345" i="2"/>
  <c r="K345" i="2"/>
  <c r="N345" i="2" s="1"/>
  <c r="J345" i="2"/>
  <c r="M344" i="2"/>
  <c r="B339" i="2"/>
  <c r="C339" i="2" s="1"/>
  <c r="P345" i="2" l="1"/>
  <c r="O345" i="2"/>
  <c r="AQ339" i="2"/>
  <c r="AO339" i="2"/>
  <c r="AG179" i="2"/>
  <c r="T179" i="2"/>
  <c r="AB179" i="2" s="1"/>
  <c r="AE178" i="2"/>
  <c r="S179" i="2"/>
  <c r="AA179" i="2" s="1"/>
  <c r="AF179" i="2"/>
  <c r="Q178" i="2"/>
  <c r="W178" i="2" s="1"/>
  <c r="AE179" i="2" s="1"/>
  <c r="AC179" i="2"/>
  <c r="AD179" i="2"/>
  <c r="J346" i="2"/>
  <c r="M345" i="2"/>
  <c r="K346" i="2"/>
  <c r="N346" i="2" s="1"/>
  <c r="L346" i="2"/>
  <c r="B340" i="2"/>
  <c r="C340" i="2" s="1"/>
  <c r="O346" i="2" l="1"/>
  <c r="P346" i="2"/>
  <c r="AQ340" i="2"/>
  <c r="AO340" i="2"/>
  <c r="V180" i="2"/>
  <c r="AD180" i="2" s="1"/>
  <c r="Y178" i="2"/>
  <c r="U180" i="2"/>
  <c r="AC180" i="2" s="1"/>
  <c r="AH179" i="2"/>
  <c r="Q179" i="2"/>
  <c r="Y179" i="2" s="1"/>
  <c r="R179" i="2"/>
  <c r="T180" i="2" s="1"/>
  <c r="L347" i="2"/>
  <c r="K347" i="2"/>
  <c r="N347" i="2" s="1"/>
  <c r="J347" i="2"/>
  <c r="M346" i="2"/>
  <c r="B341" i="2"/>
  <c r="C341" i="2" s="1"/>
  <c r="P347" i="2" l="1"/>
  <c r="O347" i="2"/>
  <c r="AQ341" i="2"/>
  <c r="AO341" i="2"/>
  <c r="AF180" i="2"/>
  <c r="Z179" i="2"/>
  <c r="S180" i="2"/>
  <c r="AA180" i="2" s="1"/>
  <c r="AG180" i="2"/>
  <c r="W179" i="2"/>
  <c r="AE180" i="2" s="1"/>
  <c r="V181" i="2"/>
  <c r="AD181" i="2" s="1"/>
  <c r="AB180" i="2"/>
  <c r="K348" i="2"/>
  <c r="N348" i="2" s="1"/>
  <c r="J348" i="2"/>
  <c r="M347" i="2"/>
  <c r="L348" i="2"/>
  <c r="B342" i="2"/>
  <c r="C342" i="2" s="1"/>
  <c r="P348" i="2" l="1"/>
  <c r="O348" i="2"/>
  <c r="AO342" i="2"/>
  <c r="AQ342" i="2"/>
  <c r="AH180" i="2"/>
  <c r="U181" i="2"/>
  <c r="AC181" i="2" s="1"/>
  <c r="R180" i="2"/>
  <c r="S181" i="2" s="1"/>
  <c r="AA181" i="2" s="1"/>
  <c r="Q180" i="2"/>
  <c r="Y180" i="2" s="1"/>
  <c r="L349" i="2"/>
  <c r="J349" i="2"/>
  <c r="M348" i="2"/>
  <c r="K349" i="2"/>
  <c r="N349" i="2" s="1"/>
  <c r="B343" i="2"/>
  <c r="C343" i="2" s="1"/>
  <c r="P349" i="2" l="1"/>
  <c r="O349" i="2"/>
  <c r="AQ343" i="2"/>
  <c r="AO343" i="2"/>
  <c r="AF181" i="2"/>
  <c r="Z180" i="2"/>
  <c r="AG181" i="2"/>
  <c r="T181" i="2"/>
  <c r="AB181" i="2" s="1"/>
  <c r="W180" i="2"/>
  <c r="Q181" i="2" s="1"/>
  <c r="Y181" i="2" s="1"/>
  <c r="J350" i="2"/>
  <c r="M349" i="2"/>
  <c r="K350" i="2"/>
  <c r="N350" i="2" s="1"/>
  <c r="L350" i="2"/>
  <c r="B344" i="2"/>
  <c r="C344" i="2" s="1"/>
  <c r="P350" i="2" l="1"/>
  <c r="O350" i="2"/>
  <c r="AQ344" i="2"/>
  <c r="AO344" i="2"/>
  <c r="AH181" i="2"/>
  <c r="AE181" i="2"/>
  <c r="U182" i="2"/>
  <c r="AC182" i="2" s="1"/>
  <c r="V182" i="2"/>
  <c r="AD182" i="2" s="1"/>
  <c r="R181" i="2"/>
  <c r="W181" i="2" s="1"/>
  <c r="R182" i="2" s="1"/>
  <c r="Z182" i="2" s="1"/>
  <c r="K351" i="2"/>
  <c r="N351" i="2" s="1"/>
  <c r="L351" i="2"/>
  <c r="J351" i="2"/>
  <c r="M350" i="2"/>
  <c r="B345" i="2"/>
  <c r="C345" i="2" s="1"/>
  <c r="P351" i="2" l="1"/>
  <c r="O351" i="2"/>
  <c r="AQ345" i="2"/>
  <c r="AO345" i="2"/>
  <c r="S182" i="2"/>
  <c r="AA182" i="2" s="1"/>
  <c r="AF183" i="2"/>
  <c r="T182" i="2"/>
  <c r="AB182" i="2" s="1"/>
  <c r="AG182" i="2"/>
  <c r="AF182" i="2"/>
  <c r="AE182" i="2"/>
  <c r="Z181" i="2"/>
  <c r="Q182" i="2"/>
  <c r="Y182" i="2" s="1"/>
  <c r="AG183" i="2"/>
  <c r="J352" i="2"/>
  <c r="M351" i="2"/>
  <c r="L352" i="2"/>
  <c r="K352" i="2"/>
  <c r="N352" i="2" s="1"/>
  <c r="B346" i="2"/>
  <c r="C346" i="2" s="1"/>
  <c r="P352" i="2" l="1"/>
  <c r="O352" i="2"/>
  <c r="AO346" i="2"/>
  <c r="AQ346" i="2"/>
  <c r="S183" i="2"/>
  <c r="AA183" i="2" s="1"/>
  <c r="V183" i="2"/>
  <c r="AD183" i="2" s="1"/>
  <c r="AH182" i="2"/>
  <c r="T183" i="2"/>
  <c r="AB183" i="2" s="1"/>
  <c r="U183" i="2"/>
  <c r="AC183" i="2" s="1"/>
  <c r="AH183" i="2"/>
  <c r="W182" i="2"/>
  <c r="R183" i="2" s="1"/>
  <c r="K353" i="2"/>
  <c r="N353" i="2" s="1"/>
  <c r="L353" i="2"/>
  <c r="J353" i="2"/>
  <c r="M352" i="2"/>
  <c r="B347" i="2"/>
  <c r="C347" i="2" s="1"/>
  <c r="P353" i="2" l="1"/>
  <c r="O353" i="2"/>
  <c r="AQ347" i="2"/>
  <c r="AO347" i="2"/>
  <c r="S184" i="2"/>
  <c r="AA184" i="2" s="1"/>
  <c r="V184" i="2"/>
  <c r="AD184" i="2" s="1"/>
  <c r="U184" i="2"/>
  <c r="AC184" i="2" s="1"/>
  <c r="AE183" i="2"/>
  <c r="Q183" i="2"/>
  <c r="Y183" i="2" s="1"/>
  <c r="T184" i="2"/>
  <c r="AF184" i="2"/>
  <c r="AG184" i="2"/>
  <c r="Z183" i="2"/>
  <c r="J354" i="2"/>
  <c r="M353" i="2"/>
  <c r="L354" i="2"/>
  <c r="K354" i="2"/>
  <c r="N354" i="2" s="1"/>
  <c r="B348" i="2"/>
  <c r="C348" i="2" s="1"/>
  <c r="O354" i="2" l="1"/>
  <c r="P354" i="2"/>
  <c r="AQ348" i="2"/>
  <c r="AO348" i="2"/>
  <c r="V185" i="2"/>
  <c r="AD185" i="2" s="1"/>
  <c r="AH184" i="2"/>
  <c r="W183" i="2"/>
  <c r="R184" i="2" s="1"/>
  <c r="AB184" i="2"/>
  <c r="U185" i="2"/>
  <c r="AC185" i="2" s="1"/>
  <c r="L355" i="2"/>
  <c r="K355" i="2"/>
  <c r="N355" i="2" s="1"/>
  <c r="J355" i="2"/>
  <c r="M354" i="2"/>
  <c r="B349" i="2"/>
  <c r="C349" i="2" s="1"/>
  <c r="P355" i="2" l="1"/>
  <c r="O355" i="2"/>
  <c r="AQ349" i="2"/>
  <c r="AO349" i="2"/>
  <c r="Q184" i="2"/>
  <c r="W184" i="2" s="1"/>
  <c r="AE185" i="2" s="1"/>
  <c r="AE184" i="2"/>
  <c r="S185" i="2"/>
  <c r="T185" i="2"/>
  <c r="AG185" i="2"/>
  <c r="AF185" i="2"/>
  <c r="Z184" i="2"/>
  <c r="K356" i="2"/>
  <c r="N356" i="2" s="1"/>
  <c r="J356" i="2"/>
  <c r="M355" i="2"/>
  <c r="L356" i="2"/>
  <c r="B350" i="2"/>
  <c r="C350" i="2" s="1"/>
  <c r="P356" i="2" l="1"/>
  <c r="O356" i="2"/>
  <c r="AO350" i="2"/>
  <c r="AQ350" i="2"/>
  <c r="Y184" i="2"/>
  <c r="R185" i="2"/>
  <c r="Z185" i="2" s="1"/>
  <c r="AH185" i="2"/>
  <c r="Q185" i="2"/>
  <c r="Y185" i="2" s="1"/>
  <c r="AB185" i="2"/>
  <c r="V186" i="2"/>
  <c r="U186" i="2"/>
  <c r="AA185" i="2"/>
  <c r="J357" i="2"/>
  <c r="M356" i="2"/>
  <c r="L357" i="2"/>
  <c r="K357" i="2"/>
  <c r="N357" i="2" s="1"/>
  <c r="B351" i="2"/>
  <c r="C351" i="2" s="1"/>
  <c r="P357" i="2" l="1"/>
  <c r="O357" i="2"/>
  <c r="AQ351" i="2"/>
  <c r="AO351" i="2"/>
  <c r="T186" i="2"/>
  <c r="AB186" i="2" s="1"/>
  <c r="AF186" i="2"/>
  <c r="S186" i="2"/>
  <c r="AA186" i="2" s="1"/>
  <c r="AG186" i="2"/>
  <c r="W185" i="2"/>
  <c r="R186" i="2" s="1"/>
  <c r="AG187" i="2" s="1"/>
  <c r="AC186" i="2"/>
  <c r="AD186" i="2"/>
  <c r="K358" i="2"/>
  <c r="N358" i="2" s="1"/>
  <c r="L358" i="2"/>
  <c r="J358" i="2"/>
  <c r="M357" i="2"/>
  <c r="B352" i="2"/>
  <c r="C352" i="2" s="1"/>
  <c r="P358" i="2" l="1"/>
  <c r="O358" i="2"/>
  <c r="AQ352" i="2"/>
  <c r="AO352" i="2"/>
  <c r="AH186" i="2"/>
  <c r="Q186" i="2"/>
  <c r="Y186" i="2" s="1"/>
  <c r="V187" i="2"/>
  <c r="AD187" i="2" s="1"/>
  <c r="U187" i="2"/>
  <c r="AC187" i="2" s="1"/>
  <c r="Z186" i="2"/>
  <c r="AF187" i="2"/>
  <c r="AH187" i="2" s="1"/>
  <c r="T187" i="2"/>
  <c r="AB187" i="2" s="1"/>
  <c r="S187" i="2"/>
  <c r="AA187" i="2" s="1"/>
  <c r="AE186" i="2"/>
  <c r="J359" i="2"/>
  <c r="M358" i="2"/>
  <c r="L359" i="2"/>
  <c r="K359" i="2"/>
  <c r="N359" i="2" s="1"/>
  <c r="B353" i="2"/>
  <c r="C353" i="2" s="1"/>
  <c r="P359" i="2" l="1"/>
  <c r="O359" i="2"/>
  <c r="AO353" i="2"/>
  <c r="AQ353" i="2"/>
  <c r="W186" i="2"/>
  <c r="R187" i="2" s="1"/>
  <c r="AG188" i="2" s="1"/>
  <c r="V188" i="2"/>
  <c r="AD188" i="2" s="1"/>
  <c r="U188" i="2"/>
  <c r="AC188" i="2" s="1"/>
  <c r="K360" i="2"/>
  <c r="N360" i="2" s="1"/>
  <c r="L360" i="2"/>
  <c r="J360" i="2"/>
  <c r="M359" i="2"/>
  <c r="B354" i="2"/>
  <c r="C354" i="2" s="1"/>
  <c r="O360" i="2" l="1"/>
  <c r="P360" i="2"/>
  <c r="AO354" i="2"/>
  <c r="AQ354" i="2"/>
  <c r="Z187" i="2"/>
  <c r="S188" i="2"/>
  <c r="AA188" i="2" s="1"/>
  <c r="AE187" i="2"/>
  <c r="Q187" i="2"/>
  <c r="T188" i="2"/>
  <c r="AB188" i="2" s="1"/>
  <c r="AF188" i="2"/>
  <c r="AH188" i="2" s="1"/>
  <c r="J361" i="2"/>
  <c r="M360" i="2"/>
  <c r="L361" i="2"/>
  <c r="K361" i="2"/>
  <c r="N361" i="2" s="1"/>
  <c r="B355" i="2"/>
  <c r="C355" i="2" s="1"/>
  <c r="P361" i="2" l="1"/>
  <c r="O361" i="2"/>
  <c r="AQ355" i="2"/>
  <c r="AO355" i="2"/>
  <c r="V189" i="2"/>
  <c r="AD189" i="2" s="1"/>
  <c r="U189" i="2"/>
  <c r="AC189" i="2" s="1"/>
  <c r="Y187" i="2"/>
  <c r="W187" i="2"/>
  <c r="R188" i="2" s="1"/>
  <c r="L362" i="2"/>
  <c r="K362" i="2"/>
  <c r="N362" i="2" s="1"/>
  <c r="J362" i="2"/>
  <c r="M361" i="2"/>
  <c r="B356" i="2"/>
  <c r="C356" i="2" s="1"/>
  <c r="O362" i="2" l="1"/>
  <c r="P362" i="2"/>
  <c r="AO356" i="2"/>
  <c r="AQ356" i="2"/>
  <c r="AE188" i="2"/>
  <c r="Q188" i="2"/>
  <c r="Y188" i="2" s="1"/>
  <c r="AF189" i="2"/>
  <c r="S189" i="2"/>
  <c r="AA189" i="2" s="1"/>
  <c r="T189" i="2"/>
  <c r="AB189" i="2" s="1"/>
  <c r="Z188" i="2"/>
  <c r="AG189" i="2"/>
  <c r="J363" i="2"/>
  <c r="M362" i="2"/>
  <c r="K363" i="2"/>
  <c r="N363" i="2" s="1"/>
  <c r="L363" i="2"/>
  <c r="B357" i="2"/>
  <c r="C357" i="2" s="1"/>
  <c r="P363" i="2" l="1"/>
  <c r="O363" i="2"/>
  <c r="AO357" i="2"/>
  <c r="AQ357" i="2"/>
  <c r="W188" i="2"/>
  <c r="R189" i="2" s="1"/>
  <c r="Z189" i="2" s="1"/>
  <c r="U190" i="2"/>
  <c r="AC190" i="2" s="1"/>
  <c r="V190" i="2"/>
  <c r="AD190" i="2" s="1"/>
  <c r="AH189" i="2"/>
  <c r="L364" i="2"/>
  <c r="K364" i="2"/>
  <c r="N364" i="2" s="1"/>
  <c r="J364" i="2"/>
  <c r="M363" i="2"/>
  <c r="B358" i="2"/>
  <c r="C358" i="2" s="1"/>
  <c r="P364" i="2" l="1"/>
  <c r="O364" i="2"/>
  <c r="AO358" i="2"/>
  <c r="AQ358" i="2"/>
  <c r="Q189" i="2"/>
  <c r="Y189" i="2" s="1"/>
  <c r="AG190" i="2"/>
  <c r="S190" i="2"/>
  <c r="AA190" i="2" s="1"/>
  <c r="T190" i="2"/>
  <c r="AF190" i="2"/>
  <c r="AE189" i="2"/>
  <c r="K365" i="2"/>
  <c r="N365" i="2" s="1"/>
  <c r="J365" i="2"/>
  <c r="M364" i="2"/>
  <c r="L365" i="2"/>
  <c r="B359" i="2"/>
  <c r="C359" i="2" s="1"/>
  <c r="P365" i="2" l="1"/>
  <c r="O365" i="2"/>
  <c r="AQ359" i="2"/>
  <c r="AO359" i="2"/>
  <c r="W189" i="2"/>
  <c r="R190" i="2" s="1"/>
  <c r="Z190" i="2" s="1"/>
  <c r="U191" i="2"/>
  <c r="AC191" i="2" s="1"/>
  <c r="AH190" i="2"/>
  <c r="V191" i="2"/>
  <c r="AB190" i="2"/>
  <c r="L366" i="2"/>
  <c r="J366" i="2"/>
  <c r="M365" i="2"/>
  <c r="K366" i="2"/>
  <c r="N366" i="2" s="1"/>
  <c r="B360" i="2"/>
  <c r="C360" i="2" s="1"/>
  <c r="P366" i="2" l="1"/>
  <c r="O366" i="2"/>
  <c r="AO360" i="2"/>
  <c r="AQ360" i="2"/>
  <c r="Q190" i="2"/>
  <c r="Y190" i="2" s="1"/>
  <c r="AE190" i="2"/>
  <c r="S191" i="2"/>
  <c r="AA191" i="2" s="1"/>
  <c r="AG191" i="2"/>
  <c r="T191" i="2"/>
  <c r="AB191" i="2" s="1"/>
  <c r="AF191" i="2"/>
  <c r="AD191" i="2"/>
  <c r="K367" i="2"/>
  <c r="N367" i="2" s="1"/>
  <c r="J367" i="2"/>
  <c r="M366" i="2"/>
  <c r="L367" i="2"/>
  <c r="B361" i="2"/>
  <c r="C361" i="2" s="1"/>
  <c r="P367" i="2" l="1"/>
  <c r="O367" i="2"/>
  <c r="AQ361" i="2"/>
  <c r="AO361" i="2"/>
  <c r="AH191" i="2"/>
  <c r="W190" i="2"/>
  <c r="AE191" i="2" s="1"/>
  <c r="U192" i="2"/>
  <c r="AC192" i="2" s="1"/>
  <c r="V192" i="2"/>
  <c r="AD192" i="2" s="1"/>
  <c r="J368" i="2"/>
  <c r="M367" i="2"/>
  <c r="L368" i="2"/>
  <c r="K368" i="2"/>
  <c r="N368" i="2" s="1"/>
  <c r="B362" i="2"/>
  <c r="C362" i="2" s="1"/>
  <c r="P368" i="2" l="1"/>
  <c r="O368" i="2"/>
  <c r="AO362" i="2"/>
  <c r="AQ362" i="2"/>
  <c r="R191" i="2"/>
  <c r="T192" i="2" s="1"/>
  <c r="Q191" i="2"/>
  <c r="Y191" i="2" s="1"/>
  <c r="K369" i="2"/>
  <c r="N369" i="2" s="1"/>
  <c r="L369" i="2"/>
  <c r="J369" i="2"/>
  <c r="M368" i="2"/>
  <c r="B363" i="2"/>
  <c r="C363" i="2" s="1"/>
  <c r="P369" i="2" l="1"/>
  <c r="O369" i="2"/>
  <c r="AQ363" i="2"/>
  <c r="AO363" i="2"/>
  <c r="W191" i="2"/>
  <c r="AE192" i="2" s="1"/>
  <c r="S192" i="2"/>
  <c r="AA192" i="2" s="1"/>
  <c r="AG192" i="2"/>
  <c r="Z191" i="2"/>
  <c r="AF192" i="2"/>
  <c r="AB192" i="2"/>
  <c r="V193" i="2"/>
  <c r="AD193" i="2" s="1"/>
  <c r="L370" i="2"/>
  <c r="J370" i="2"/>
  <c r="M369" i="2"/>
  <c r="K370" i="2"/>
  <c r="N370" i="2" s="1"/>
  <c r="B364" i="2"/>
  <c r="C364" i="2" s="1"/>
  <c r="O370" i="2" l="1"/>
  <c r="P370" i="2"/>
  <c r="AQ364" i="2"/>
  <c r="AO364" i="2"/>
  <c r="Q192" i="2"/>
  <c r="Y192" i="2" s="1"/>
  <c r="AH192" i="2"/>
  <c r="U193" i="2"/>
  <c r="AC193" i="2" s="1"/>
  <c r="R192" i="2"/>
  <c r="S193" i="2" s="1"/>
  <c r="K371" i="2"/>
  <c r="N371" i="2" s="1"/>
  <c r="J371" i="2"/>
  <c r="M370" i="2"/>
  <c r="L371" i="2"/>
  <c r="B365" i="2"/>
  <c r="C365" i="2" s="1"/>
  <c r="P371" i="2" l="1"/>
  <c r="O371" i="2"/>
  <c r="AQ365" i="2"/>
  <c r="AO365" i="2"/>
  <c r="W192" i="2"/>
  <c r="Q193" i="2" s="1"/>
  <c r="Y193" i="2" s="1"/>
  <c r="Z192" i="2"/>
  <c r="T193" i="2"/>
  <c r="V194" i="2" s="1"/>
  <c r="AF193" i="2"/>
  <c r="AG193" i="2"/>
  <c r="AA193" i="2"/>
  <c r="L372" i="2"/>
  <c r="J372" i="2"/>
  <c r="M371" i="2"/>
  <c r="K372" i="2"/>
  <c r="N372" i="2" s="1"/>
  <c r="B366" i="2"/>
  <c r="C366" i="2" s="1"/>
  <c r="P372" i="2" l="1"/>
  <c r="O372" i="2"/>
  <c r="AO366" i="2"/>
  <c r="AQ366" i="2"/>
  <c r="AH193" i="2"/>
  <c r="AE193" i="2"/>
  <c r="R193" i="2"/>
  <c r="AG194" i="2" s="1"/>
  <c r="U194" i="2"/>
  <c r="AC194" i="2" s="1"/>
  <c r="AB193" i="2"/>
  <c r="AD194" i="2"/>
  <c r="K373" i="2"/>
  <c r="N373" i="2" s="1"/>
  <c r="J373" i="2"/>
  <c r="M372" i="2"/>
  <c r="L373" i="2"/>
  <c r="B367" i="2"/>
  <c r="C367" i="2" s="1"/>
  <c r="P373" i="2" l="1"/>
  <c r="O373" i="2"/>
  <c r="AO367" i="2"/>
  <c r="AQ367" i="2"/>
  <c r="AF194" i="2"/>
  <c r="AH194" i="2" s="1"/>
  <c r="T194" i="2"/>
  <c r="V195" i="2" s="1"/>
  <c r="Z193" i="2"/>
  <c r="W193" i="2"/>
  <c r="R194" i="2" s="1"/>
  <c r="S194" i="2"/>
  <c r="J374" i="2"/>
  <c r="M373" i="2"/>
  <c r="L374" i="2"/>
  <c r="K374" i="2"/>
  <c r="N374" i="2" s="1"/>
  <c r="B368" i="2"/>
  <c r="C368" i="2" s="1"/>
  <c r="O374" i="2" l="1"/>
  <c r="P374" i="2"/>
  <c r="AQ368" i="2"/>
  <c r="AO368" i="2"/>
  <c r="AE194" i="2"/>
  <c r="Q194" i="2"/>
  <c r="W194" i="2" s="1"/>
  <c r="Q195" i="2" s="1"/>
  <c r="U195" i="2"/>
  <c r="AC195" i="2" s="1"/>
  <c r="S195" i="2"/>
  <c r="AA195" i="2" s="1"/>
  <c r="AB194" i="2"/>
  <c r="AA194" i="2"/>
  <c r="T195" i="2"/>
  <c r="AB195" i="2" s="1"/>
  <c r="AD195" i="2"/>
  <c r="AF195" i="2"/>
  <c r="AG195" i="2"/>
  <c r="Z194" i="2"/>
  <c r="K375" i="2"/>
  <c r="N375" i="2" s="1"/>
  <c r="L375" i="2"/>
  <c r="J375" i="2"/>
  <c r="M374" i="2"/>
  <c r="B369" i="2"/>
  <c r="C369" i="2" s="1"/>
  <c r="P375" i="2" l="1"/>
  <c r="O375" i="2"/>
  <c r="AO369" i="2"/>
  <c r="AQ369" i="2"/>
  <c r="Y194" i="2"/>
  <c r="U196" i="2"/>
  <c r="AC196" i="2" s="1"/>
  <c r="V196" i="2"/>
  <c r="AD196" i="2" s="1"/>
  <c r="AH195" i="2"/>
  <c r="Y195" i="2"/>
  <c r="R195" i="2"/>
  <c r="AE195" i="2"/>
  <c r="J376" i="2"/>
  <c r="M375" i="2"/>
  <c r="L376" i="2"/>
  <c r="K376" i="2"/>
  <c r="N376" i="2" s="1"/>
  <c r="B370" i="2"/>
  <c r="C370" i="2" s="1"/>
  <c r="P376" i="2" l="1"/>
  <c r="O376" i="2"/>
  <c r="AO370" i="2"/>
  <c r="AQ370" i="2"/>
  <c r="AF196" i="2"/>
  <c r="AG196" i="2"/>
  <c r="Z195" i="2"/>
  <c r="T196" i="2"/>
  <c r="S196" i="2"/>
  <c r="W195" i="2"/>
  <c r="L377" i="2"/>
  <c r="K377" i="2"/>
  <c r="N377" i="2" s="1"/>
  <c r="J377" i="2"/>
  <c r="M376" i="2"/>
  <c r="B371" i="2"/>
  <c r="C371" i="2" s="1"/>
  <c r="P377" i="2" l="1"/>
  <c r="O377" i="2"/>
  <c r="AQ371" i="2"/>
  <c r="AO371" i="2"/>
  <c r="AH196" i="2"/>
  <c r="R196" i="2"/>
  <c r="S197" i="2" s="1"/>
  <c r="Q196" i="2"/>
  <c r="AE196" i="2"/>
  <c r="AA196" i="2"/>
  <c r="AB196" i="2"/>
  <c r="U197" i="2"/>
  <c r="V197" i="2"/>
  <c r="J378" i="2"/>
  <c r="M377" i="2"/>
  <c r="K378" i="2"/>
  <c r="N378" i="2" s="1"/>
  <c r="L378" i="2"/>
  <c r="B372" i="2"/>
  <c r="C372" i="2" s="1"/>
  <c r="O378" i="2" l="1"/>
  <c r="P378" i="2"/>
  <c r="AQ372" i="2"/>
  <c r="AO372" i="2"/>
  <c r="T197" i="2"/>
  <c r="U198" i="2" s="1"/>
  <c r="AC197" i="2"/>
  <c r="AA197" i="2"/>
  <c r="Y196" i="2"/>
  <c r="W196" i="2"/>
  <c r="R197" i="2" s="1"/>
  <c r="AD197" i="2"/>
  <c r="Z196" i="2"/>
  <c r="AG197" i="2"/>
  <c r="AF197" i="2"/>
  <c r="L379" i="2"/>
  <c r="K379" i="2"/>
  <c r="N379" i="2" s="1"/>
  <c r="J379" i="2"/>
  <c r="M378" i="2"/>
  <c r="B373" i="2"/>
  <c r="C373" i="2" s="1"/>
  <c r="P379" i="2" l="1"/>
  <c r="O379" i="2"/>
  <c r="AQ373" i="2"/>
  <c r="AO373" i="2"/>
  <c r="V198" i="2"/>
  <c r="AD198" i="2" s="1"/>
  <c r="AB197" i="2"/>
  <c r="AF198" i="2"/>
  <c r="Z197" i="2"/>
  <c r="AG198" i="2"/>
  <c r="AH197" i="2"/>
  <c r="S198" i="2"/>
  <c r="T198" i="2"/>
  <c r="Q197" i="2"/>
  <c r="AC198" i="2"/>
  <c r="AE197" i="2"/>
  <c r="J380" i="2"/>
  <c r="M379" i="2"/>
  <c r="K380" i="2"/>
  <c r="N380" i="2" s="1"/>
  <c r="L380" i="2"/>
  <c r="B374" i="2"/>
  <c r="C374" i="2" s="1"/>
  <c r="P380" i="2" l="1"/>
  <c r="O380" i="2"/>
  <c r="AO374" i="2"/>
  <c r="AQ374" i="2"/>
  <c r="AH198" i="2"/>
  <c r="AB198" i="2"/>
  <c r="AA198" i="2"/>
  <c r="U199" i="2"/>
  <c r="Y197" i="2"/>
  <c r="W197" i="2"/>
  <c r="Q198" i="2" s="1"/>
  <c r="V199" i="2"/>
  <c r="AD199" i="2" s="1"/>
  <c r="L381" i="2"/>
  <c r="K381" i="2"/>
  <c r="N381" i="2" s="1"/>
  <c r="J381" i="2"/>
  <c r="M380" i="2"/>
  <c r="B375" i="2"/>
  <c r="C375" i="2" s="1"/>
  <c r="P381" i="2" l="1"/>
  <c r="O381" i="2"/>
  <c r="AQ375" i="2"/>
  <c r="AO375" i="2"/>
  <c r="Y198" i="2"/>
  <c r="AC199" i="2"/>
  <c r="AE198" i="2"/>
  <c r="R198" i="2"/>
  <c r="J382" i="2"/>
  <c r="M381" i="2"/>
  <c r="K382" i="2"/>
  <c r="N382" i="2" s="1"/>
  <c r="L382" i="2"/>
  <c r="B376" i="2"/>
  <c r="C376" i="2" s="1"/>
  <c r="P382" i="2" l="1"/>
  <c r="O382" i="2"/>
  <c r="AQ376" i="2"/>
  <c r="AO376" i="2"/>
  <c r="AG199" i="2"/>
  <c r="Z198" i="2"/>
  <c r="AF199" i="2"/>
  <c r="T199" i="2"/>
  <c r="S199" i="2"/>
  <c r="W198" i="2"/>
  <c r="K383" i="2"/>
  <c r="N383" i="2" s="1"/>
  <c r="L383" i="2"/>
  <c r="J383" i="2"/>
  <c r="M382" i="2"/>
  <c r="B377" i="2"/>
  <c r="C377" i="2" s="1"/>
  <c r="P383" i="2" l="1"/>
  <c r="O383" i="2"/>
  <c r="AQ377" i="2"/>
  <c r="AO377" i="2"/>
  <c r="AH199" i="2"/>
  <c r="R199" i="2"/>
  <c r="S200" i="2" s="1"/>
  <c r="AA200" i="2" s="1"/>
  <c r="AE199" i="2"/>
  <c r="Q199" i="2"/>
  <c r="AA199" i="2"/>
  <c r="V200" i="2"/>
  <c r="AB199" i="2"/>
  <c r="U200" i="2"/>
  <c r="J384" i="2"/>
  <c r="M383" i="2"/>
  <c r="L384" i="2"/>
  <c r="K384" i="2"/>
  <c r="N384" i="2" s="1"/>
  <c r="B378" i="2"/>
  <c r="C378" i="2" s="1"/>
  <c r="P384" i="2" l="1"/>
  <c r="O384" i="2"/>
  <c r="AO378" i="2"/>
  <c r="AQ378" i="2"/>
  <c r="T200" i="2"/>
  <c r="AB200" i="2" s="1"/>
  <c r="AD200" i="2"/>
  <c r="Y199" i="2"/>
  <c r="W199" i="2"/>
  <c r="R200" i="2" s="1"/>
  <c r="AC200" i="2"/>
  <c r="AG200" i="2"/>
  <c r="Z199" i="2"/>
  <c r="AF200" i="2"/>
  <c r="L385" i="2"/>
  <c r="K385" i="2"/>
  <c r="N385" i="2" s="1"/>
  <c r="J385" i="2"/>
  <c r="M384" i="2"/>
  <c r="B379" i="2"/>
  <c r="C379" i="2" s="1"/>
  <c r="P385" i="2" l="1"/>
  <c r="O385" i="2"/>
  <c r="AQ379" i="2"/>
  <c r="AO379" i="2"/>
  <c r="U201" i="2"/>
  <c r="AC201" i="2" s="1"/>
  <c r="V201" i="2"/>
  <c r="AD201" i="2" s="1"/>
  <c r="AH200" i="2"/>
  <c r="Q200" i="2"/>
  <c r="W200" i="2" s="1"/>
  <c r="AE200" i="2"/>
  <c r="S201" i="2"/>
  <c r="AG201" i="2"/>
  <c r="AF201" i="2"/>
  <c r="Z200" i="2"/>
  <c r="T201" i="2"/>
  <c r="K386" i="2"/>
  <c r="N386" i="2" s="1"/>
  <c r="J386" i="2"/>
  <c r="M385" i="2"/>
  <c r="L386" i="2"/>
  <c r="B380" i="2"/>
  <c r="C380" i="2" s="1"/>
  <c r="O386" i="2" l="1"/>
  <c r="P386" i="2"/>
  <c r="AQ380" i="2"/>
  <c r="AO380" i="2"/>
  <c r="Y200" i="2"/>
  <c r="Q201" i="2"/>
  <c r="Y201" i="2" s="1"/>
  <c r="AE201" i="2"/>
  <c r="R201" i="2"/>
  <c r="AB201" i="2"/>
  <c r="AH201" i="2"/>
  <c r="U202" i="2"/>
  <c r="AA201" i="2"/>
  <c r="V202" i="2"/>
  <c r="L387" i="2"/>
  <c r="J387" i="2"/>
  <c r="M386" i="2"/>
  <c r="K387" i="2"/>
  <c r="N387" i="2" s="1"/>
  <c r="B381" i="2"/>
  <c r="C381" i="2" s="1"/>
  <c r="P387" i="2" l="1"/>
  <c r="O387" i="2"/>
  <c r="AQ381" i="2"/>
  <c r="AO381" i="2"/>
  <c r="W201" i="2"/>
  <c r="R202" i="2" s="1"/>
  <c r="Z202" i="2" s="1"/>
  <c r="T202" i="2"/>
  <c r="AB202" i="2" s="1"/>
  <c r="AG202" i="2"/>
  <c r="S202" i="2"/>
  <c r="Z201" i="2"/>
  <c r="AF202" i="2"/>
  <c r="AC202" i="2"/>
  <c r="AD202" i="2"/>
  <c r="K388" i="2"/>
  <c r="N388" i="2" s="1"/>
  <c r="J388" i="2"/>
  <c r="M387" i="2"/>
  <c r="L388" i="2"/>
  <c r="B382" i="2"/>
  <c r="C382" i="2" s="1"/>
  <c r="P388" i="2" l="1"/>
  <c r="O388" i="2"/>
  <c r="AO382" i="2"/>
  <c r="AQ382" i="2"/>
  <c r="AH202" i="2"/>
  <c r="AE202" i="2"/>
  <c r="Q202" i="2"/>
  <c r="Y202" i="2" s="1"/>
  <c r="U203" i="2"/>
  <c r="AC203" i="2" s="1"/>
  <c r="V203" i="2"/>
  <c r="AD203" i="2" s="1"/>
  <c r="AA202" i="2"/>
  <c r="AF203" i="2"/>
  <c r="S203" i="2"/>
  <c r="AG203" i="2"/>
  <c r="T203" i="2"/>
  <c r="J389" i="2"/>
  <c r="M388" i="2"/>
  <c r="L389" i="2"/>
  <c r="K389" i="2"/>
  <c r="N389" i="2" s="1"/>
  <c r="B383" i="2"/>
  <c r="C383" i="2" s="1"/>
  <c r="P389" i="2" l="1"/>
  <c r="O389" i="2"/>
  <c r="AQ383" i="2"/>
  <c r="AO383" i="2"/>
  <c r="W202" i="2"/>
  <c r="R203" i="2" s="1"/>
  <c r="Z203" i="2" s="1"/>
  <c r="V204" i="2"/>
  <c r="AD204" i="2" s="1"/>
  <c r="AH203" i="2"/>
  <c r="AA203" i="2"/>
  <c r="U204" i="2"/>
  <c r="AB203" i="2"/>
  <c r="L390" i="2"/>
  <c r="K390" i="2"/>
  <c r="N390" i="2" s="1"/>
  <c r="J390" i="2"/>
  <c r="M389" i="2"/>
  <c r="B384" i="2"/>
  <c r="C384" i="2" s="1"/>
  <c r="P390" i="2" l="1"/>
  <c r="O390" i="2"/>
  <c r="AQ384" i="2"/>
  <c r="AO384" i="2"/>
  <c r="AG204" i="2"/>
  <c r="Q203" i="2"/>
  <c r="Y203" i="2" s="1"/>
  <c r="AF204" i="2"/>
  <c r="AE203" i="2"/>
  <c r="S204" i="2"/>
  <c r="AA204" i="2" s="1"/>
  <c r="T204" i="2"/>
  <c r="V205" i="2" s="1"/>
  <c r="AD205" i="2" s="1"/>
  <c r="AC204" i="2"/>
  <c r="J391" i="2"/>
  <c r="M390" i="2"/>
  <c r="K391" i="2"/>
  <c r="N391" i="2" s="1"/>
  <c r="L391" i="2"/>
  <c r="B385" i="2"/>
  <c r="C385" i="2" s="1"/>
  <c r="P391" i="2" l="1"/>
  <c r="O391" i="2"/>
  <c r="AO385" i="2"/>
  <c r="AQ385" i="2"/>
  <c r="W203" i="2"/>
  <c r="R204" i="2" s="1"/>
  <c r="Z204" i="2" s="1"/>
  <c r="AH204" i="2"/>
  <c r="AB204" i="2"/>
  <c r="U205" i="2"/>
  <c r="AC205" i="2" s="1"/>
  <c r="K392" i="2"/>
  <c r="N392" i="2" s="1"/>
  <c r="L392" i="2"/>
  <c r="J392" i="2"/>
  <c r="M391" i="2"/>
  <c r="B386" i="2"/>
  <c r="C386" i="2" s="1"/>
  <c r="O392" i="2" l="1"/>
  <c r="P392" i="2"/>
  <c r="AO386" i="2"/>
  <c r="AQ386" i="2"/>
  <c r="Q204" i="2"/>
  <c r="Y204" i="2" s="1"/>
  <c r="T205" i="2"/>
  <c r="V206" i="2" s="1"/>
  <c r="AG205" i="2"/>
  <c r="AE204" i="2"/>
  <c r="S205" i="2"/>
  <c r="AA205" i="2" s="1"/>
  <c r="AF205" i="2"/>
  <c r="L393" i="2"/>
  <c r="J393" i="2"/>
  <c r="M392" i="2"/>
  <c r="K393" i="2"/>
  <c r="N393" i="2" s="1"/>
  <c r="B387" i="2"/>
  <c r="C387" i="2" s="1"/>
  <c r="P393" i="2" l="1"/>
  <c r="O393" i="2"/>
  <c r="AQ387" i="2"/>
  <c r="AO387" i="2"/>
  <c r="AH205" i="2"/>
  <c r="AB205" i="2"/>
  <c r="W204" i="2"/>
  <c r="Q205" i="2" s="1"/>
  <c r="Y205" i="2" s="1"/>
  <c r="U206" i="2"/>
  <c r="AC206" i="2" s="1"/>
  <c r="AD206" i="2"/>
  <c r="K394" i="2"/>
  <c r="N394" i="2" s="1"/>
  <c r="J394" i="2"/>
  <c r="M393" i="2"/>
  <c r="L394" i="2"/>
  <c r="B388" i="2"/>
  <c r="C388" i="2" s="1"/>
  <c r="O394" i="2" l="1"/>
  <c r="P394" i="2"/>
  <c r="AQ388" i="2"/>
  <c r="AO388" i="2"/>
  <c r="AE205" i="2"/>
  <c r="R205" i="2"/>
  <c r="T206" i="2" s="1"/>
  <c r="AB206" i="2" s="1"/>
  <c r="J395" i="2"/>
  <c r="M394" i="2"/>
  <c r="L395" i="2"/>
  <c r="K395" i="2"/>
  <c r="N395" i="2" s="1"/>
  <c r="B389" i="2"/>
  <c r="C389" i="2" s="1"/>
  <c r="P395" i="2" l="1"/>
  <c r="O395" i="2"/>
  <c r="AQ389" i="2"/>
  <c r="AO389" i="2"/>
  <c r="V207" i="2"/>
  <c r="AD207" i="2" s="1"/>
  <c r="W205" i="2"/>
  <c r="AE206" i="2" s="1"/>
  <c r="AG206" i="2"/>
  <c r="Z205" i="2"/>
  <c r="S206" i="2"/>
  <c r="U207" i="2" s="1"/>
  <c r="AC207" i="2" s="1"/>
  <c r="AF206" i="2"/>
  <c r="K396" i="2"/>
  <c r="N396" i="2" s="1"/>
  <c r="L396" i="2"/>
  <c r="J396" i="2"/>
  <c r="M395" i="2"/>
  <c r="B390" i="2"/>
  <c r="C390" i="2" s="1"/>
  <c r="P396" i="2" l="1"/>
  <c r="O396" i="2"/>
  <c r="AO390" i="2"/>
  <c r="AQ390" i="2"/>
  <c r="R206" i="2"/>
  <c r="S207" i="2" s="1"/>
  <c r="AA207" i="2" s="1"/>
  <c r="AH206" i="2"/>
  <c r="Q206" i="2"/>
  <c r="Y206" i="2" s="1"/>
  <c r="AA206" i="2"/>
  <c r="L397" i="2"/>
  <c r="J397" i="2"/>
  <c r="M396" i="2"/>
  <c r="K397" i="2"/>
  <c r="N397" i="2" s="1"/>
  <c r="B391" i="2"/>
  <c r="C391" i="2" s="1"/>
  <c r="P397" i="2" l="1"/>
  <c r="O397" i="2"/>
  <c r="AO391" i="2"/>
  <c r="AQ391" i="2"/>
  <c r="AG207" i="2"/>
  <c r="T207" i="2"/>
  <c r="AB207" i="2" s="1"/>
  <c r="AF207" i="2"/>
  <c r="Z206" i="2"/>
  <c r="W206" i="2"/>
  <c r="Q207" i="2" s="1"/>
  <c r="K398" i="2"/>
  <c r="N398" i="2" s="1"/>
  <c r="J398" i="2"/>
  <c r="M397" i="2"/>
  <c r="L398" i="2"/>
  <c r="B392" i="2"/>
  <c r="C392" i="2" s="1"/>
  <c r="P398" i="2" l="1"/>
  <c r="O398" i="2"/>
  <c r="AQ392" i="2"/>
  <c r="AO392" i="2"/>
  <c r="AE207" i="2"/>
  <c r="R207" i="2"/>
  <c r="W207" i="2" s="1"/>
  <c r="AE208" i="2" s="1"/>
  <c r="AH207" i="2"/>
  <c r="U208" i="2"/>
  <c r="AC208" i="2" s="1"/>
  <c r="V208" i="2"/>
  <c r="AD208" i="2" s="1"/>
  <c r="Y207" i="2"/>
  <c r="J399" i="2"/>
  <c r="M398" i="2"/>
  <c r="L399" i="2"/>
  <c r="K399" i="2"/>
  <c r="N399" i="2" s="1"/>
  <c r="B393" i="2"/>
  <c r="C393" i="2" s="1"/>
  <c r="P399" i="2" l="1"/>
  <c r="O399" i="2"/>
  <c r="AQ393" i="2"/>
  <c r="AO393" i="2"/>
  <c r="AG208" i="2"/>
  <c r="Z207" i="2"/>
  <c r="AF208" i="2"/>
  <c r="T208" i="2"/>
  <c r="AB208" i="2" s="1"/>
  <c r="S208" i="2"/>
  <c r="AA208" i="2" s="1"/>
  <c r="R208" i="2"/>
  <c r="Q208" i="2"/>
  <c r="L400" i="2"/>
  <c r="K400" i="2"/>
  <c r="N400" i="2" s="1"/>
  <c r="J400" i="2"/>
  <c r="M399" i="2"/>
  <c r="B394" i="2"/>
  <c r="C394" i="2" s="1"/>
  <c r="P400" i="2" l="1"/>
  <c r="O400" i="2"/>
  <c r="AO394" i="2"/>
  <c r="AQ394" i="2"/>
  <c r="AH208" i="2"/>
  <c r="V209" i="2"/>
  <c r="AD209" i="2" s="1"/>
  <c r="U209" i="2"/>
  <c r="AC209" i="2" s="1"/>
  <c r="Y208" i="2"/>
  <c r="W208" i="2"/>
  <c r="T209" i="2"/>
  <c r="AF209" i="2"/>
  <c r="S209" i="2"/>
  <c r="AA209" i="2" s="1"/>
  <c r="AG209" i="2"/>
  <c r="Z208" i="2"/>
  <c r="J401" i="2"/>
  <c r="M400" i="2"/>
  <c r="K401" i="2"/>
  <c r="N401" i="2" s="1"/>
  <c r="L401" i="2"/>
  <c r="B395" i="2"/>
  <c r="C395" i="2" s="1"/>
  <c r="P401" i="2" l="1"/>
  <c r="O401" i="2"/>
  <c r="AQ395" i="2"/>
  <c r="AO395" i="2"/>
  <c r="AH209" i="2"/>
  <c r="AB209" i="2"/>
  <c r="U210" i="2"/>
  <c r="AC210" i="2" s="1"/>
  <c r="V210" i="2"/>
  <c r="AD210" i="2" s="1"/>
  <c r="R209" i="2"/>
  <c r="S210" i="2" s="1"/>
  <c r="AA210" i="2" s="1"/>
  <c r="AE209" i="2"/>
  <c r="Q209" i="2"/>
  <c r="L402" i="2"/>
  <c r="K402" i="2"/>
  <c r="N402" i="2" s="1"/>
  <c r="J402" i="2"/>
  <c r="M401" i="2"/>
  <c r="B396" i="2"/>
  <c r="C396" i="2" s="1"/>
  <c r="O402" i="2" l="1"/>
  <c r="P402" i="2"/>
  <c r="AQ396" i="2"/>
  <c r="AO396" i="2"/>
  <c r="AG210" i="2"/>
  <c r="AF210" i="2"/>
  <c r="Z209" i="2"/>
  <c r="T210" i="2"/>
  <c r="Y209" i="2"/>
  <c r="W209" i="2"/>
  <c r="AE210" i="2" s="1"/>
  <c r="K403" i="2"/>
  <c r="N403" i="2" s="1"/>
  <c r="J403" i="2"/>
  <c r="M402" i="2"/>
  <c r="L403" i="2"/>
  <c r="B397" i="2"/>
  <c r="C397" i="2" s="1"/>
  <c r="P403" i="2" l="1"/>
  <c r="O403" i="2"/>
  <c r="AQ397" i="2"/>
  <c r="AO397" i="2"/>
  <c r="R210" i="2"/>
  <c r="AB210" i="2"/>
  <c r="V211" i="2"/>
  <c r="U211" i="2"/>
  <c r="AH210" i="2"/>
  <c r="Q210" i="2"/>
  <c r="J404" i="2"/>
  <c r="M403" i="2"/>
  <c r="L404" i="2"/>
  <c r="K404" i="2"/>
  <c r="N404" i="2" s="1"/>
  <c r="B398" i="2"/>
  <c r="C398" i="2" s="1"/>
  <c r="P404" i="2" l="1"/>
  <c r="O404" i="2"/>
  <c r="AO398" i="2"/>
  <c r="AQ398" i="2"/>
  <c r="AC211" i="2"/>
  <c r="AD211" i="2"/>
  <c r="Y210" i="2"/>
  <c r="W210" i="2"/>
  <c r="AE211" i="2" s="1"/>
  <c r="T211" i="2"/>
  <c r="AB211" i="2" s="1"/>
  <c r="AF211" i="2"/>
  <c r="AG211" i="2"/>
  <c r="Z210" i="2"/>
  <c r="S211" i="2"/>
  <c r="AA211" i="2" s="1"/>
  <c r="L405" i="2"/>
  <c r="K405" i="2"/>
  <c r="N405" i="2" s="1"/>
  <c r="J405" i="2"/>
  <c r="M404" i="2"/>
  <c r="B399" i="2"/>
  <c r="C399" i="2" s="1"/>
  <c r="P405" i="2" l="1"/>
  <c r="O405" i="2"/>
  <c r="AQ399" i="2"/>
  <c r="AO399" i="2"/>
  <c r="AH211" i="2"/>
  <c r="V212" i="2"/>
  <c r="AD212" i="2" s="1"/>
  <c r="R211" i="2"/>
  <c r="S212" i="2" s="1"/>
  <c r="AA212" i="2" s="1"/>
  <c r="U212" i="2"/>
  <c r="Q211" i="2"/>
  <c r="K406" i="2"/>
  <c r="N406" i="2" s="1"/>
  <c r="J406" i="2"/>
  <c r="M405" i="2"/>
  <c r="L406" i="2"/>
  <c r="B400" i="2"/>
  <c r="C400" i="2" s="1"/>
  <c r="O406" i="2" l="1"/>
  <c r="P406" i="2"/>
  <c r="AQ400" i="2"/>
  <c r="AO400" i="2"/>
  <c r="Y211" i="2"/>
  <c r="W211" i="2"/>
  <c r="AC212" i="2"/>
  <c r="T212" i="2"/>
  <c r="AG212" i="2"/>
  <c r="Z211" i="2"/>
  <c r="AF212" i="2"/>
  <c r="J407" i="2"/>
  <c r="M406" i="2"/>
  <c r="L407" i="2"/>
  <c r="K407" i="2"/>
  <c r="N407" i="2" s="1"/>
  <c r="B401" i="2"/>
  <c r="C401" i="2" s="1"/>
  <c r="P407" i="2" l="1"/>
  <c r="O407" i="2"/>
  <c r="AQ401" i="2"/>
  <c r="AO401" i="2"/>
  <c r="AB212" i="2"/>
  <c r="V213" i="2"/>
  <c r="AD213" i="2" s="1"/>
  <c r="Q212" i="2"/>
  <c r="AE212" i="2"/>
  <c r="R212" i="2"/>
  <c r="AH212" i="2"/>
  <c r="U213" i="2"/>
  <c r="AC213" i="2" s="1"/>
  <c r="L408" i="2"/>
  <c r="K408" i="2"/>
  <c r="N408" i="2" s="1"/>
  <c r="J408" i="2"/>
  <c r="M407" i="2"/>
  <c r="B402" i="2"/>
  <c r="C402" i="2" s="1"/>
  <c r="P408" i="2" l="1"/>
  <c r="O408" i="2"/>
  <c r="AO402" i="2"/>
  <c r="AQ402" i="2"/>
  <c r="Y212" i="2"/>
  <c r="W212" i="2"/>
  <c r="AE213" i="2" s="1"/>
  <c r="AF213" i="2"/>
  <c r="AG213" i="2"/>
  <c r="S213" i="2"/>
  <c r="AA213" i="2" s="1"/>
  <c r="Z212" i="2"/>
  <c r="T213" i="2"/>
  <c r="K409" i="2"/>
  <c r="N409" i="2" s="1"/>
  <c r="J409" i="2"/>
  <c r="M408" i="2"/>
  <c r="L409" i="2"/>
  <c r="B403" i="2"/>
  <c r="C403" i="2" s="1"/>
  <c r="P409" i="2" l="1"/>
  <c r="O409" i="2"/>
  <c r="AQ403" i="2"/>
  <c r="AO403" i="2"/>
  <c r="R213" i="2"/>
  <c r="S214" i="2" s="1"/>
  <c r="AA214" i="2" s="1"/>
  <c r="AB213" i="2"/>
  <c r="V214" i="2"/>
  <c r="AD214" i="2" s="1"/>
  <c r="AH213" i="2"/>
  <c r="U214" i="2"/>
  <c r="AC214" i="2" s="1"/>
  <c r="Q213" i="2"/>
  <c r="J410" i="2"/>
  <c r="M409" i="2"/>
  <c r="L410" i="2"/>
  <c r="K410" i="2"/>
  <c r="N410" i="2" s="1"/>
  <c r="B404" i="2"/>
  <c r="C404" i="2" s="1"/>
  <c r="O410" i="2" l="1"/>
  <c r="P410" i="2"/>
  <c r="AQ404" i="2"/>
  <c r="AO404" i="2"/>
  <c r="AG214" i="2"/>
  <c r="AF214" i="2"/>
  <c r="T214" i="2"/>
  <c r="AB214" i="2" s="1"/>
  <c r="Z213" i="2"/>
  <c r="Y213" i="2"/>
  <c r="W213" i="2"/>
  <c r="K411" i="2"/>
  <c r="N411" i="2" s="1"/>
  <c r="L411" i="2"/>
  <c r="J411" i="2"/>
  <c r="M410" i="2"/>
  <c r="B405" i="2"/>
  <c r="C405" i="2" s="1"/>
  <c r="P411" i="2" l="1"/>
  <c r="O411" i="2"/>
  <c r="AQ405" i="2"/>
  <c r="AO405" i="2"/>
  <c r="AH214" i="2"/>
  <c r="U215" i="2"/>
  <c r="AC215" i="2" s="1"/>
  <c r="V215" i="2"/>
  <c r="AD215" i="2" s="1"/>
  <c r="R214" i="2"/>
  <c r="Q214" i="2"/>
  <c r="AE214" i="2"/>
  <c r="J412" i="2"/>
  <c r="M411" i="2"/>
  <c r="L412" i="2"/>
  <c r="K412" i="2"/>
  <c r="N412" i="2" s="1"/>
  <c r="B406" i="2"/>
  <c r="C406" i="2" s="1"/>
  <c r="P412" i="2" l="1"/>
  <c r="O412" i="2"/>
  <c r="AO406" i="2"/>
  <c r="AQ406" i="2"/>
  <c r="Y214" i="2"/>
  <c r="W214" i="2"/>
  <c r="S215" i="2"/>
  <c r="AA215" i="2" s="1"/>
  <c r="T215" i="2"/>
  <c r="Z214" i="2"/>
  <c r="AF215" i="2"/>
  <c r="AG215" i="2"/>
  <c r="K413" i="2"/>
  <c r="N413" i="2" s="1"/>
  <c r="L413" i="2"/>
  <c r="J413" i="2"/>
  <c r="M412" i="2"/>
  <c r="B407" i="2"/>
  <c r="C407" i="2" s="1"/>
  <c r="P413" i="2" l="1"/>
  <c r="O413" i="2"/>
  <c r="AQ407" i="2"/>
  <c r="AO407" i="2"/>
  <c r="AH215" i="2"/>
  <c r="AB215" i="2"/>
  <c r="U216" i="2"/>
  <c r="V216" i="2"/>
  <c r="AE215" i="2"/>
  <c r="Q215" i="2"/>
  <c r="R215" i="2"/>
  <c r="T216" i="2" s="1"/>
  <c r="J414" i="2"/>
  <c r="M413" i="2"/>
  <c r="L414" i="2"/>
  <c r="K414" i="2"/>
  <c r="N414" i="2" s="1"/>
  <c r="B408" i="2"/>
  <c r="C408" i="2" s="1"/>
  <c r="P414" i="2" l="1"/>
  <c r="O414" i="2"/>
  <c r="AQ408" i="2"/>
  <c r="AO408" i="2"/>
  <c r="AB216" i="2"/>
  <c r="S216" i="2"/>
  <c r="U217" i="2" s="1"/>
  <c r="AC217" i="2" s="1"/>
  <c r="Y215" i="2"/>
  <c r="W215" i="2"/>
  <c r="R216" i="2" s="1"/>
  <c r="Z215" i="2"/>
  <c r="AG216" i="2"/>
  <c r="AF216" i="2"/>
  <c r="AD216" i="2"/>
  <c r="V217" i="2"/>
  <c r="AD217" i="2" s="1"/>
  <c r="AC216" i="2"/>
  <c r="K415" i="2"/>
  <c r="N415" i="2" s="1"/>
  <c r="L415" i="2"/>
  <c r="J415" i="2"/>
  <c r="M414" i="2"/>
  <c r="B409" i="2"/>
  <c r="C409" i="2" s="1"/>
  <c r="P415" i="2" l="1"/>
  <c r="O415" i="2"/>
  <c r="AQ409" i="2"/>
  <c r="AO409" i="2"/>
  <c r="AG217" i="2"/>
  <c r="AF217" i="2"/>
  <c r="Z216" i="2"/>
  <c r="Q216" i="2"/>
  <c r="AA216" i="2"/>
  <c r="S217" i="2"/>
  <c r="AA217" i="2" s="1"/>
  <c r="AE216" i="2"/>
  <c r="T217" i="2"/>
  <c r="AH216" i="2"/>
  <c r="L416" i="2"/>
  <c r="J416" i="2"/>
  <c r="M415" i="2"/>
  <c r="K416" i="2"/>
  <c r="N416" i="2" s="1"/>
  <c r="B410" i="2"/>
  <c r="C410" i="2" s="1"/>
  <c r="P416" i="2" l="1"/>
  <c r="O416" i="2"/>
  <c r="AO410" i="2"/>
  <c r="AQ410" i="2"/>
  <c r="AH217" i="2"/>
  <c r="Y216" i="2"/>
  <c r="W216" i="2"/>
  <c r="R217" i="2" s="1"/>
  <c r="T218" i="2" s="1"/>
  <c r="AB218" i="2" s="1"/>
  <c r="AB217" i="2"/>
  <c r="V218" i="2"/>
  <c r="U218" i="2"/>
  <c r="K417" i="2"/>
  <c r="N417" i="2" s="1"/>
  <c r="J417" i="2"/>
  <c r="M416" i="2"/>
  <c r="L417" i="2"/>
  <c r="B411" i="2"/>
  <c r="C411" i="2" s="1"/>
  <c r="P417" i="2" l="1"/>
  <c r="O417" i="2"/>
  <c r="AQ411" i="2"/>
  <c r="AO411" i="2"/>
  <c r="Q217" i="2"/>
  <c r="Y217" i="2" s="1"/>
  <c r="AE217" i="2"/>
  <c r="AC218" i="2"/>
  <c r="AD218" i="2"/>
  <c r="V219" i="2"/>
  <c r="AD219" i="2" s="1"/>
  <c r="S218" i="2"/>
  <c r="U219" i="2" s="1"/>
  <c r="AC219" i="2" s="1"/>
  <c r="AG218" i="2"/>
  <c r="Z217" i="2"/>
  <c r="AF218" i="2"/>
  <c r="L418" i="2"/>
  <c r="J418" i="2"/>
  <c r="M417" i="2"/>
  <c r="K418" i="2"/>
  <c r="N418" i="2" s="1"/>
  <c r="B412" i="2"/>
  <c r="C412" i="2" s="1"/>
  <c r="P418" i="2" l="1"/>
  <c r="O418" i="2"/>
  <c r="AQ412" i="2"/>
  <c r="AO412" i="2"/>
  <c r="W217" i="2"/>
  <c r="R218" i="2" s="1"/>
  <c r="T219" i="2" s="1"/>
  <c r="V220" i="2" s="1"/>
  <c r="AD220" i="2" s="1"/>
  <c r="AH218" i="2"/>
  <c r="AA218" i="2"/>
  <c r="J419" i="2"/>
  <c r="M418" i="2"/>
  <c r="K419" i="2"/>
  <c r="N419" i="2" s="1"/>
  <c r="L419" i="2"/>
  <c r="B413" i="2"/>
  <c r="C413" i="2" s="1"/>
  <c r="P419" i="2" l="1"/>
  <c r="O419" i="2"/>
  <c r="AQ413" i="2"/>
  <c r="AO413" i="2"/>
  <c r="AE218" i="2"/>
  <c r="S219" i="2"/>
  <c r="AA219" i="2" s="1"/>
  <c r="AG219" i="2"/>
  <c r="AF219" i="2"/>
  <c r="Z218" i="2"/>
  <c r="Q218" i="2"/>
  <c r="W218" i="2" s="1"/>
  <c r="AE219" i="2" s="1"/>
  <c r="AB219" i="2"/>
  <c r="K420" i="2"/>
  <c r="N420" i="2" s="1"/>
  <c r="L420" i="2"/>
  <c r="J420" i="2"/>
  <c r="M419" i="2"/>
  <c r="B414" i="2"/>
  <c r="C414" i="2" s="1"/>
  <c r="P420" i="2" l="1"/>
  <c r="O420" i="2"/>
  <c r="AO414" i="2"/>
  <c r="AQ414" i="2"/>
  <c r="AH219" i="2"/>
  <c r="U220" i="2"/>
  <c r="AC220" i="2" s="1"/>
  <c r="Y218" i="2"/>
  <c r="R219" i="2"/>
  <c r="AF220" i="2" s="1"/>
  <c r="Q219" i="2"/>
  <c r="Y219" i="2" s="1"/>
  <c r="L421" i="2"/>
  <c r="J421" i="2"/>
  <c r="M420" i="2"/>
  <c r="K421" i="2"/>
  <c r="N421" i="2" s="1"/>
  <c r="B415" i="2"/>
  <c r="C415" i="2" s="1"/>
  <c r="O421" i="2" l="1"/>
  <c r="P421" i="2"/>
  <c r="AO415" i="2"/>
  <c r="AQ415" i="2"/>
  <c r="T220" i="2"/>
  <c r="V221" i="2" s="1"/>
  <c r="S220" i="2"/>
  <c r="AA220" i="2" s="1"/>
  <c r="W219" i="2"/>
  <c r="AE220" i="2" s="1"/>
  <c r="Z219" i="2"/>
  <c r="AG220" i="2"/>
  <c r="AH220" i="2" s="1"/>
  <c r="K422" i="2"/>
  <c r="N422" i="2" s="1"/>
  <c r="J422" i="2"/>
  <c r="M421" i="2"/>
  <c r="L422" i="2"/>
  <c r="B416" i="2"/>
  <c r="C416" i="2" s="1"/>
  <c r="P422" i="2" l="1"/>
  <c r="O422" i="2"/>
  <c r="AQ416" i="2"/>
  <c r="AO416" i="2"/>
  <c r="AB220" i="2"/>
  <c r="Q220" i="2"/>
  <c r="Y220" i="2" s="1"/>
  <c r="U221" i="2"/>
  <c r="AC221" i="2" s="1"/>
  <c r="R220" i="2"/>
  <c r="AG221" i="2" s="1"/>
  <c r="AD221" i="2"/>
  <c r="L423" i="2"/>
  <c r="J423" i="2"/>
  <c r="M422" i="2"/>
  <c r="K423" i="2"/>
  <c r="N423" i="2" s="1"/>
  <c r="B417" i="2"/>
  <c r="C417" i="2" s="1"/>
  <c r="P423" i="2" l="1"/>
  <c r="O423" i="2"/>
  <c r="AO417" i="2"/>
  <c r="AQ417" i="2"/>
  <c r="T221" i="2"/>
  <c r="AB221" i="2" s="1"/>
  <c r="S221" i="2"/>
  <c r="AA221" i="2" s="1"/>
  <c r="Z220" i="2"/>
  <c r="W220" i="2"/>
  <c r="R221" i="2" s="1"/>
  <c r="AF221" i="2"/>
  <c r="AH221" i="2" s="1"/>
  <c r="K424" i="2"/>
  <c r="N424" i="2" s="1"/>
  <c r="J424" i="2"/>
  <c r="M423" i="2"/>
  <c r="L424" i="2"/>
  <c r="B418" i="2"/>
  <c r="C418" i="2" s="1"/>
  <c r="O424" i="2" l="1"/>
  <c r="P424" i="2"/>
  <c r="AO418" i="2"/>
  <c r="AQ418" i="2"/>
  <c r="Q221" i="2"/>
  <c r="Y221" i="2" s="1"/>
  <c r="S222" i="2"/>
  <c r="AA222" i="2" s="1"/>
  <c r="V222" i="2"/>
  <c r="AD222" i="2" s="1"/>
  <c r="U222" i="2"/>
  <c r="AC222" i="2" s="1"/>
  <c r="AF222" i="2"/>
  <c r="Z221" i="2"/>
  <c r="T222" i="2"/>
  <c r="AG222" i="2"/>
  <c r="AE221" i="2"/>
  <c r="J425" i="2"/>
  <c r="M424" i="2"/>
  <c r="L425" i="2"/>
  <c r="K425" i="2"/>
  <c r="N425" i="2" s="1"/>
  <c r="B419" i="2"/>
  <c r="C419" i="2" s="1"/>
  <c r="P425" i="2" l="1"/>
  <c r="O425" i="2"/>
  <c r="AQ419" i="2"/>
  <c r="AO419" i="2"/>
  <c r="W221" i="2"/>
  <c r="R222" i="2" s="1"/>
  <c r="AF223" i="2" s="1"/>
  <c r="V223" i="2"/>
  <c r="AD223" i="2" s="1"/>
  <c r="U223" i="2"/>
  <c r="AC223" i="2" s="1"/>
  <c r="AB222" i="2"/>
  <c r="AH222" i="2"/>
  <c r="K426" i="2"/>
  <c r="N426" i="2" s="1"/>
  <c r="L426" i="2"/>
  <c r="J426" i="2"/>
  <c r="M425" i="2"/>
  <c r="B420" i="2"/>
  <c r="C420" i="2" s="1"/>
  <c r="P426" i="2" l="1"/>
  <c r="O426" i="2"/>
  <c r="AQ420" i="2"/>
  <c r="AO420" i="2"/>
  <c r="Q222" i="2"/>
  <c r="Y222" i="2" s="1"/>
  <c r="AE222" i="2"/>
  <c r="Z222" i="2"/>
  <c r="AG223" i="2"/>
  <c r="AH223" i="2" s="1"/>
  <c r="S223" i="2"/>
  <c r="AA223" i="2" s="1"/>
  <c r="T223" i="2"/>
  <c r="AB223" i="2" s="1"/>
  <c r="L427" i="2"/>
  <c r="J427" i="2"/>
  <c r="M426" i="2"/>
  <c r="K427" i="2"/>
  <c r="N427" i="2" s="1"/>
  <c r="B421" i="2"/>
  <c r="C421" i="2" s="1"/>
  <c r="P427" i="2" l="1"/>
  <c r="O427" i="2"/>
  <c r="AQ421" i="2"/>
  <c r="AO421" i="2"/>
  <c r="W222" i="2"/>
  <c r="R223" i="2" s="1"/>
  <c r="AF224" i="2" s="1"/>
  <c r="V224" i="2"/>
  <c r="AD224" i="2" s="1"/>
  <c r="U224" i="2"/>
  <c r="AC224" i="2" s="1"/>
  <c r="K428" i="2"/>
  <c r="N428" i="2" s="1"/>
  <c r="J428" i="2"/>
  <c r="M427" i="2"/>
  <c r="L428" i="2"/>
  <c r="B422" i="2"/>
  <c r="C422" i="2" s="1"/>
  <c r="O428" i="2" l="1"/>
  <c r="P428" i="2"/>
  <c r="AO422" i="2"/>
  <c r="AQ422" i="2"/>
  <c r="Q223" i="2"/>
  <c r="Y223" i="2" s="1"/>
  <c r="S224" i="2"/>
  <c r="AA224" i="2" s="1"/>
  <c r="T224" i="2"/>
  <c r="AB224" i="2" s="1"/>
  <c r="AG224" i="2"/>
  <c r="AH224" i="2" s="1"/>
  <c r="Z223" i="2"/>
  <c r="AE223" i="2"/>
  <c r="L429" i="2"/>
  <c r="J429" i="2"/>
  <c r="M428" i="2"/>
  <c r="K429" i="2"/>
  <c r="N429" i="2" s="1"/>
  <c r="B423" i="2"/>
  <c r="C423" i="2" s="1"/>
  <c r="P429" i="2" l="1"/>
  <c r="O429" i="2"/>
  <c r="AQ423" i="2"/>
  <c r="AO423" i="2"/>
  <c r="U225" i="2"/>
  <c r="AC225" i="2" s="1"/>
  <c r="V225" i="2"/>
  <c r="AD225" i="2" s="1"/>
  <c r="W223" i="2"/>
  <c r="AE224" i="2" s="1"/>
  <c r="J430" i="2"/>
  <c r="M429" i="2"/>
  <c r="K430" i="2"/>
  <c r="N430" i="2" s="1"/>
  <c r="L430" i="2"/>
  <c r="B424" i="2"/>
  <c r="C424" i="2" s="1"/>
  <c r="O430" i="2" l="1"/>
  <c r="P430" i="2"/>
  <c r="AO424" i="2"/>
  <c r="AQ424" i="2"/>
  <c r="R224" i="2"/>
  <c r="AG225" i="2" s="1"/>
  <c r="Q224" i="2"/>
  <c r="Y224" i="2" s="1"/>
  <c r="L431" i="2"/>
  <c r="K431" i="2"/>
  <c r="N431" i="2" s="1"/>
  <c r="J431" i="2"/>
  <c r="M430" i="2"/>
  <c r="B425" i="2"/>
  <c r="C425" i="2" s="1"/>
  <c r="P431" i="2" l="1"/>
  <c r="O431" i="2"/>
  <c r="AQ425" i="2"/>
  <c r="AO425" i="2"/>
  <c r="W224" i="2"/>
  <c r="AE225" i="2" s="1"/>
  <c r="S225" i="2"/>
  <c r="AA225" i="2" s="1"/>
  <c r="T225" i="2"/>
  <c r="V226" i="2" s="1"/>
  <c r="AF225" i="2"/>
  <c r="AH225" i="2" s="1"/>
  <c r="Z224" i="2"/>
  <c r="J432" i="2"/>
  <c r="M431" i="2"/>
  <c r="K432" i="2"/>
  <c r="N432" i="2" s="1"/>
  <c r="L432" i="2"/>
  <c r="B426" i="2"/>
  <c r="C426" i="2" s="1"/>
  <c r="O432" i="2" l="1"/>
  <c r="P432" i="2"/>
  <c r="AQ426" i="2"/>
  <c r="AO426" i="2"/>
  <c r="AB225" i="2"/>
  <c r="R225" i="2"/>
  <c r="T226" i="2" s="1"/>
  <c r="AB226" i="2" s="1"/>
  <c r="Q225" i="2"/>
  <c r="Y225" i="2" s="1"/>
  <c r="U226" i="2"/>
  <c r="AC226" i="2" s="1"/>
  <c r="AD226" i="2"/>
  <c r="L433" i="2"/>
  <c r="K433" i="2"/>
  <c r="N433" i="2" s="1"/>
  <c r="J433" i="2"/>
  <c r="M432" i="2"/>
  <c r="B427" i="2"/>
  <c r="C427" i="2" s="1"/>
  <c r="P433" i="2" l="1"/>
  <c r="O433" i="2"/>
  <c r="AO427" i="2"/>
  <c r="AQ427" i="2"/>
  <c r="S226" i="2"/>
  <c r="U227" i="2" s="1"/>
  <c r="AC227" i="2" s="1"/>
  <c r="AG226" i="2"/>
  <c r="Z225" i="2"/>
  <c r="AF226" i="2"/>
  <c r="W225" i="2"/>
  <c r="AE226" i="2" s="1"/>
  <c r="V227" i="2"/>
  <c r="AD227" i="2" s="1"/>
  <c r="J434" i="2"/>
  <c r="M433" i="2"/>
  <c r="K434" i="2"/>
  <c r="N434" i="2" s="1"/>
  <c r="L434" i="2"/>
  <c r="B428" i="2"/>
  <c r="C428" i="2" s="1"/>
  <c r="P434" i="2" l="1"/>
  <c r="O434" i="2"/>
  <c r="AO428" i="2"/>
  <c r="AQ428" i="2"/>
  <c r="Q226" i="2"/>
  <c r="Y226" i="2" s="1"/>
  <c r="AA226" i="2"/>
  <c r="AH226" i="2"/>
  <c r="R226" i="2"/>
  <c r="T227" i="2" s="1"/>
  <c r="AB227" i="2" s="1"/>
  <c r="K435" i="2"/>
  <c r="N435" i="2" s="1"/>
  <c r="L435" i="2"/>
  <c r="J435" i="2"/>
  <c r="M434" i="2"/>
  <c r="B429" i="2"/>
  <c r="C429" i="2" s="1"/>
  <c r="P435" i="2" l="1"/>
  <c r="O435" i="2"/>
  <c r="AQ429" i="2"/>
  <c r="AO429" i="2"/>
  <c r="V228" i="2"/>
  <c r="AD228" i="2" s="1"/>
  <c r="W226" i="2"/>
  <c r="AE227" i="2" s="1"/>
  <c r="AF227" i="2"/>
  <c r="AG227" i="2"/>
  <c r="Z226" i="2"/>
  <c r="S227" i="2"/>
  <c r="U228" i="2" s="1"/>
  <c r="AC228" i="2" s="1"/>
  <c r="L436" i="2"/>
  <c r="J436" i="2"/>
  <c r="M435" i="2"/>
  <c r="K436" i="2"/>
  <c r="N436" i="2" s="1"/>
  <c r="B430" i="2"/>
  <c r="C430" i="2" s="1"/>
  <c r="O436" i="2" l="1"/>
  <c r="P436" i="2"/>
  <c r="AQ430" i="2"/>
  <c r="AO430" i="2"/>
  <c r="Q227" i="2"/>
  <c r="Y227" i="2" s="1"/>
  <c r="AH227" i="2"/>
  <c r="R227" i="2"/>
  <c r="T228" i="2" s="1"/>
  <c r="AB228" i="2" s="1"/>
  <c r="AA227" i="2"/>
  <c r="J437" i="2"/>
  <c r="M436" i="2"/>
  <c r="K437" i="2"/>
  <c r="N437" i="2" s="1"/>
  <c r="L437" i="2"/>
  <c r="B431" i="2"/>
  <c r="C431" i="2" s="1"/>
  <c r="P437" i="2" l="1"/>
  <c r="O437" i="2"/>
  <c r="AQ431" i="2"/>
  <c r="AO431" i="2"/>
  <c r="AG228" i="2"/>
  <c r="AF228" i="2"/>
  <c r="Z227" i="2"/>
  <c r="W227" i="2"/>
  <c r="R228" i="2" s="1"/>
  <c r="AG229" i="2" s="1"/>
  <c r="V229" i="2"/>
  <c r="AD229" i="2" s="1"/>
  <c r="S228" i="2"/>
  <c r="AA228" i="2" s="1"/>
  <c r="K438" i="2"/>
  <c r="N438" i="2" s="1"/>
  <c r="L438" i="2"/>
  <c r="J438" i="2"/>
  <c r="M437" i="2"/>
  <c r="B432" i="2"/>
  <c r="C432" i="2" s="1"/>
  <c r="P438" i="2" l="1"/>
  <c r="O438" i="2"/>
  <c r="AO432" i="2"/>
  <c r="AQ432" i="2"/>
  <c r="AH228" i="2"/>
  <c r="AE228" i="2"/>
  <c r="Q228" i="2"/>
  <c r="Y228" i="2" s="1"/>
  <c r="U229" i="2"/>
  <c r="AC229" i="2" s="1"/>
  <c r="S229" i="2"/>
  <c r="AA229" i="2" s="1"/>
  <c r="Z228" i="2"/>
  <c r="T229" i="2"/>
  <c r="AB229" i="2" s="1"/>
  <c r="AF229" i="2"/>
  <c r="AH229" i="2" s="1"/>
  <c r="L439" i="2"/>
  <c r="J439" i="2"/>
  <c r="M438" i="2"/>
  <c r="K439" i="2"/>
  <c r="N439" i="2" s="1"/>
  <c r="B433" i="2"/>
  <c r="C433" i="2" s="1"/>
  <c r="P439" i="2" l="1"/>
  <c r="O439" i="2"/>
  <c r="AQ433" i="2"/>
  <c r="AO433" i="2"/>
  <c r="W228" i="2"/>
  <c r="AE229" i="2" s="1"/>
  <c r="U230" i="2"/>
  <c r="AC230" i="2" s="1"/>
  <c r="V230" i="2"/>
  <c r="AD230" i="2" s="1"/>
  <c r="K440" i="2"/>
  <c r="N440" i="2" s="1"/>
  <c r="J440" i="2"/>
  <c r="M439" i="2"/>
  <c r="L440" i="2"/>
  <c r="B434" i="2"/>
  <c r="C434" i="2" s="1"/>
  <c r="O440" i="2" l="1"/>
  <c r="P440" i="2"/>
  <c r="AO434" i="2"/>
  <c r="AQ434" i="2"/>
  <c r="Q229" i="2"/>
  <c r="Y229" i="2" s="1"/>
  <c r="R229" i="2"/>
  <c r="T230" i="2" s="1"/>
  <c r="AB230" i="2" s="1"/>
  <c r="L441" i="2"/>
  <c r="J441" i="2"/>
  <c r="M440" i="2"/>
  <c r="K441" i="2"/>
  <c r="N441" i="2" s="1"/>
  <c r="B435" i="2"/>
  <c r="C435" i="2" s="1"/>
  <c r="P441" i="2" l="1"/>
  <c r="O441" i="2"/>
  <c r="AQ435" i="2"/>
  <c r="AO435" i="2"/>
  <c r="AG230" i="2"/>
  <c r="Z229" i="2"/>
  <c r="AF230" i="2"/>
  <c r="V231" i="2"/>
  <c r="AD231" i="2" s="1"/>
  <c r="W229" i="2"/>
  <c r="AE230" i="2" s="1"/>
  <c r="S230" i="2"/>
  <c r="AA230" i="2" s="1"/>
  <c r="J442" i="2"/>
  <c r="M441" i="2"/>
  <c r="K442" i="2"/>
  <c r="N442" i="2" s="1"/>
  <c r="L442" i="2"/>
  <c r="B436" i="2"/>
  <c r="C436" i="2" s="1"/>
  <c r="P442" i="2" l="1"/>
  <c r="O442" i="2"/>
  <c r="AO436" i="2"/>
  <c r="AQ436" i="2"/>
  <c r="AH230" i="2"/>
  <c r="Q230" i="2"/>
  <c r="Y230" i="2" s="1"/>
  <c r="R230" i="2"/>
  <c r="AF231" i="2" s="1"/>
  <c r="U231" i="2"/>
  <c r="AC231" i="2" s="1"/>
  <c r="K443" i="2"/>
  <c r="N443" i="2" s="1"/>
  <c r="L443" i="2"/>
  <c r="J443" i="2"/>
  <c r="M442" i="2"/>
  <c r="B437" i="2"/>
  <c r="C437" i="2" s="1"/>
  <c r="P443" i="2" l="1"/>
  <c r="O443" i="2"/>
  <c r="AQ437" i="2"/>
  <c r="AO437" i="2"/>
  <c r="S231" i="2"/>
  <c r="AA231" i="2" s="1"/>
  <c r="Z230" i="2"/>
  <c r="AG231" i="2"/>
  <c r="AH231" i="2" s="1"/>
  <c r="T231" i="2"/>
  <c r="W230" i="2"/>
  <c r="AE231" i="2" s="1"/>
  <c r="L444" i="2"/>
  <c r="J444" i="2"/>
  <c r="M443" i="2"/>
  <c r="K444" i="2"/>
  <c r="N444" i="2" s="1"/>
  <c r="B438" i="2"/>
  <c r="C438" i="2" s="1"/>
  <c r="O444" i="2" l="1"/>
  <c r="P444" i="2"/>
  <c r="AQ438" i="2"/>
  <c r="AO438" i="2"/>
  <c r="U232" i="2"/>
  <c r="AC232" i="2" s="1"/>
  <c r="V232" i="2"/>
  <c r="AD232" i="2" s="1"/>
  <c r="AB231" i="2"/>
  <c r="Q231" i="2"/>
  <c r="Y231" i="2" s="1"/>
  <c r="R231" i="2"/>
  <c r="Z231" i="2" s="1"/>
  <c r="J445" i="2"/>
  <c r="M444" i="2"/>
  <c r="K445" i="2"/>
  <c r="N445" i="2" s="1"/>
  <c r="L445" i="2"/>
  <c r="B439" i="2"/>
  <c r="C439" i="2" s="1"/>
  <c r="P445" i="2" l="1"/>
  <c r="O445" i="2"/>
  <c r="AQ439" i="2"/>
  <c r="AO439" i="2"/>
  <c r="T232" i="2"/>
  <c r="V233" i="2" s="1"/>
  <c r="AD233" i="2" s="1"/>
  <c r="AG232" i="2"/>
  <c r="S232" i="2"/>
  <c r="AA232" i="2" s="1"/>
  <c r="AF232" i="2"/>
  <c r="W231" i="2"/>
  <c r="Q232" i="2" s="1"/>
  <c r="Y232" i="2" s="1"/>
  <c r="K446" i="2"/>
  <c r="N446" i="2" s="1"/>
  <c r="L446" i="2"/>
  <c r="J446" i="2"/>
  <c r="M445" i="2"/>
  <c r="B440" i="2"/>
  <c r="C440" i="2" s="1"/>
  <c r="P446" i="2" l="1"/>
  <c r="O446" i="2"/>
  <c r="AO440" i="2"/>
  <c r="AQ440" i="2"/>
  <c r="AH232" i="2"/>
  <c r="U233" i="2"/>
  <c r="AC233" i="2" s="1"/>
  <c r="AB232" i="2"/>
  <c r="R232" i="2"/>
  <c r="T233" i="2" s="1"/>
  <c r="V234" i="2" s="1"/>
  <c r="AD234" i="2" s="1"/>
  <c r="AE232" i="2"/>
  <c r="J447" i="2"/>
  <c r="M446" i="2"/>
  <c r="L447" i="2"/>
  <c r="K447" i="2"/>
  <c r="N447" i="2" s="1"/>
  <c r="B441" i="2"/>
  <c r="C441" i="2" s="1"/>
  <c r="P447" i="2" l="1"/>
  <c r="O447" i="2"/>
  <c r="AQ441" i="2"/>
  <c r="AO441" i="2"/>
  <c r="Z232" i="2"/>
  <c r="AF233" i="2"/>
  <c r="AG233" i="2"/>
  <c r="AB233" i="2"/>
  <c r="W232" i="2"/>
  <c r="R233" i="2" s="1"/>
  <c r="AF234" i="2" s="1"/>
  <c r="S233" i="2"/>
  <c r="AA233" i="2" s="1"/>
  <c r="K448" i="2"/>
  <c r="N448" i="2" s="1"/>
  <c r="L448" i="2"/>
  <c r="J448" i="2"/>
  <c r="M447" i="2"/>
  <c r="B442" i="2"/>
  <c r="C442" i="2" s="1"/>
  <c r="P448" i="2" l="1"/>
  <c r="O448" i="2"/>
  <c r="AQ442" i="2"/>
  <c r="AO442" i="2"/>
  <c r="U234" i="2"/>
  <c r="AC234" i="2" s="1"/>
  <c r="AH233" i="2"/>
  <c r="T234" i="2"/>
  <c r="V235" i="2" s="1"/>
  <c r="AD235" i="2" s="1"/>
  <c r="Q233" i="2"/>
  <c r="Y233" i="2" s="1"/>
  <c r="Z233" i="2"/>
  <c r="S234" i="2"/>
  <c r="AA234" i="2" s="1"/>
  <c r="AG234" i="2"/>
  <c r="AH234" i="2" s="1"/>
  <c r="AE233" i="2"/>
  <c r="J449" i="2"/>
  <c r="M448" i="2"/>
  <c r="L449" i="2"/>
  <c r="K449" i="2"/>
  <c r="N449" i="2" s="1"/>
  <c r="B443" i="2"/>
  <c r="C443" i="2" s="1"/>
  <c r="P449" i="2" l="1"/>
  <c r="O449" i="2"/>
  <c r="AO443" i="2"/>
  <c r="AQ443" i="2"/>
  <c r="AB234" i="2"/>
  <c r="U235" i="2"/>
  <c r="AC235" i="2" s="1"/>
  <c r="W233" i="2"/>
  <c r="AE234" i="2" s="1"/>
  <c r="K450" i="2"/>
  <c r="N450" i="2" s="1"/>
  <c r="L450" i="2"/>
  <c r="J450" i="2"/>
  <c r="M449" i="2"/>
  <c r="B444" i="2"/>
  <c r="C444" i="2" s="1"/>
  <c r="P450" i="2" l="1"/>
  <c r="O450" i="2"/>
  <c r="AO444" i="2"/>
  <c r="AQ444" i="2"/>
  <c r="R234" i="2"/>
  <c r="AF235" i="2" s="1"/>
  <c r="Q234" i="2"/>
  <c r="Y234" i="2" s="1"/>
  <c r="L451" i="2"/>
  <c r="J451" i="2"/>
  <c r="M450" i="2"/>
  <c r="K451" i="2"/>
  <c r="N451" i="2" s="1"/>
  <c r="B445" i="2"/>
  <c r="C445" i="2" s="1"/>
  <c r="P451" i="2" l="1"/>
  <c r="O451" i="2"/>
  <c r="AQ445" i="2"/>
  <c r="AO445" i="2"/>
  <c r="S235" i="2"/>
  <c r="AA235" i="2" s="1"/>
  <c r="W234" i="2"/>
  <c r="R235" i="2" s="1"/>
  <c r="Z235" i="2" s="1"/>
  <c r="Z234" i="2"/>
  <c r="T235" i="2"/>
  <c r="AG235" i="2"/>
  <c r="AH235" i="2" s="1"/>
  <c r="K452" i="2"/>
  <c r="N452" i="2" s="1"/>
  <c r="J452" i="2"/>
  <c r="M451" i="2"/>
  <c r="L452" i="2"/>
  <c r="B446" i="2"/>
  <c r="C446" i="2" s="1"/>
  <c r="O452" i="2" l="1"/>
  <c r="P452" i="2"/>
  <c r="AQ446" i="2"/>
  <c r="AO446" i="2"/>
  <c r="Q235" i="2"/>
  <c r="Y235" i="2" s="1"/>
  <c r="AE235" i="2"/>
  <c r="S236" i="2"/>
  <c r="AA236" i="2" s="1"/>
  <c r="U236" i="2"/>
  <c r="AC236" i="2" s="1"/>
  <c r="AF236" i="2"/>
  <c r="AG236" i="2"/>
  <c r="AB235" i="2"/>
  <c r="V236" i="2"/>
  <c r="AD236" i="2" s="1"/>
  <c r="T236" i="2"/>
  <c r="AB236" i="2" s="1"/>
  <c r="J453" i="2"/>
  <c r="M452" i="2"/>
  <c r="L453" i="2"/>
  <c r="K453" i="2"/>
  <c r="N453" i="2" s="1"/>
  <c r="B447" i="2"/>
  <c r="C447" i="2" s="1"/>
  <c r="P453" i="2" l="1"/>
  <c r="O453" i="2"/>
  <c r="AQ447" i="2"/>
  <c r="AO447" i="2"/>
  <c r="W235" i="2"/>
  <c r="Q236" i="2" s="1"/>
  <c r="Y236" i="2" s="1"/>
  <c r="AH236" i="2"/>
  <c r="U237" i="2"/>
  <c r="AC237" i="2" s="1"/>
  <c r="V237" i="2"/>
  <c r="AD237" i="2" s="1"/>
  <c r="L454" i="2"/>
  <c r="K454" i="2"/>
  <c r="N454" i="2" s="1"/>
  <c r="J454" i="2"/>
  <c r="M453" i="2"/>
  <c r="B448" i="2"/>
  <c r="C448" i="2" s="1"/>
  <c r="P454" i="2" l="1"/>
  <c r="O454" i="2"/>
  <c r="AO448" i="2"/>
  <c r="AQ448" i="2"/>
  <c r="AE236" i="2"/>
  <c r="R236" i="2"/>
  <c r="Z236" i="2" s="1"/>
  <c r="J455" i="2"/>
  <c r="M454" i="2"/>
  <c r="K455" i="2"/>
  <c r="N455" i="2" s="1"/>
  <c r="L455" i="2"/>
  <c r="B449" i="2"/>
  <c r="C449" i="2" s="1"/>
  <c r="P455" i="2" l="1"/>
  <c r="O455" i="2"/>
  <c r="AQ449" i="2"/>
  <c r="AO449" i="2"/>
  <c r="AF237" i="2"/>
  <c r="T237" i="2"/>
  <c r="AB237" i="2" s="1"/>
  <c r="AG237" i="2"/>
  <c r="S237" i="2"/>
  <c r="AA237" i="2" s="1"/>
  <c r="W236" i="2"/>
  <c r="K456" i="2"/>
  <c r="N456" i="2" s="1"/>
  <c r="L456" i="2"/>
  <c r="J456" i="2"/>
  <c r="M455" i="2"/>
  <c r="B450" i="2"/>
  <c r="C450" i="2" s="1"/>
  <c r="P456" i="2" l="1"/>
  <c r="O456" i="2"/>
  <c r="AO450" i="2"/>
  <c r="AQ450" i="2"/>
  <c r="AH237" i="2"/>
  <c r="V238" i="2"/>
  <c r="AD238" i="2" s="1"/>
  <c r="U238" i="2"/>
  <c r="AC238" i="2" s="1"/>
  <c r="Q237" i="2"/>
  <c r="R237" i="2"/>
  <c r="AE237" i="2"/>
  <c r="L457" i="2"/>
  <c r="J457" i="2"/>
  <c r="M456" i="2"/>
  <c r="K457" i="2"/>
  <c r="N457" i="2" s="1"/>
  <c r="B451" i="2"/>
  <c r="C451" i="2" s="1"/>
  <c r="P457" i="2" l="1"/>
  <c r="O457" i="2"/>
  <c r="AQ451" i="2"/>
  <c r="AO451" i="2"/>
  <c r="S238" i="2"/>
  <c r="AA238" i="2" s="1"/>
  <c r="T238" i="2"/>
  <c r="AG238" i="2"/>
  <c r="Z237" i="2"/>
  <c r="AF238" i="2"/>
  <c r="Y237" i="2"/>
  <c r="W237" i="2"/>
  <c r="R238" i="2" s="1"/>
  <c r="AF239" i="2" s="1"/>
  <c r="K458" i="2"/>
  <c r="N458" i="2" s="1"/>
  <c r="J458" i="2"/>
  <c r="M457" i="2"/>
  <c r="L458" i="2"/>
  <c r="B452" i="2"/>
  <c r="C452" i="2" s="1"/>
  <c r="P458" i="2" l="1"/>
  <c r="O458" i="2"/>
  <c r="AO452" i="2"/>
  <c r="AQ452" i="2"/>
  <c r="Q238" i="2"/>
  <c r="AE238" i="2"/>
  <c r="S239" i="2"/>
  <c r="AA239" i="2" s="1"/>
  <c r="Z238" i="2"/>
  <c r="AG239" i="2"/>
  <c r="AH239" i="2" s="1"/>
  <c r="AH238" i="2"/>
  <c r="AB238" i="2"/>
  <c r="V239" i="2"/>
  <c r="AD239" i="2" s="1"/>
  <c r="U239" i="2"/>
  <c r="AC239" i="2" s="1"/>
  <c r="T239" i="2"/>
  <c r="AB239" i="2" s="1"/>
  <c r="L459" i="2"/>
  <c r="J459" i="2"/>
  <c r="M458" i="2"/>
  <c r="K459" i="2"/>
  <c r="N459" i="2" s="1"/>
  <c r="B453" i="2"/>
  <c r="C453" i="2" s="1"/>
  <c r="P459" i="2" l="1"/>
  <c r="O459" i="2"/>
  <c r="AQ453" i="2"/>
  <c r="AO453" i="2"/>
  <c r="U240" i="2"/>
  <c r="AC240" i="2" s="1"/>
  <c r="V240" i="2"/>
  <c r="AD240" i="2" s="1"/>
  <c r="Y238" i="2"/>
  <c r="W238" i="2"/>
  <c r="AE239" i="2" s="1"/>
  <c r="K460" i="2"/>
  <c r="N460" i="2" s="1"/>
  <c r="J460" i="2"/>
  <c r="M459" i="2"/>
  <c r="L460" i="2"/>
  <c r="B454" i="2"/>
  <c r="C454" i="2" s="1"/>
  <c r="O460" i="2" l="1"/>
  <c r="P460" i="2"/>
  <c r="AQ454" i="2"/>
  <c r="AO454" i="2"/>
  <c r="R239" i="2"/>
  <c r="Q239" i="2"/>
  <c r="L461" i="2"/>
  <c r="J461" i="2"/>
  <c r="M460" i="2"/>
  <c r="K461" i="2"/>
  <c r="N461" i="2" s="1"/>
  <c r="B455" i="2"/>
  <c r="C455" i="2" s="1"/>
  <c r="P461" i="2" l="1"/>
  <c r="O461" i="2"/>
  <c r="AO455" i="2"/>
  <c r="AQ455" i="2"/>
  <c r="W239" i="2"/>
  <c r="R240" i="2" s="1"/>
  <c r="Y239" i="2"/>
  <c r="T240" i="2"/>
  <c r="AG240" i="2"/>
  <c r="Z239" i="2"/>
  <c r="AF240" i="2"/>
  <c r="S240" i="2"/>
  <c r="K462" i="2"/>
  <c r="N462" i="2" s="1"/>
  <c r="J462" i="2"/>
  <c r="M461" i="2"/>
  <c r="L462" i="2"/>
  <c r="B456" i="2"/>
  <c r="C456" i="2" s="1"/>
  <c r="P462" i="2" l="1"/>
  <c r="O462" i="2"/>
  <c r="AO456" i="2"/>
  <c r="AQ456" i="2"/>
  <c r="Q240" i="2"/>
  <c r="Y240" i="2" s="1"/>
  <c r="AE240" i="2"/>
  <c r="AH240" i="2"/>
  <c r="AB240" i="2"/>
  <c r="V241" i="2"/>
  <c r="U241" i="2"/>
  <c r="T241" i="2"/>
  <c r="AB241" i="2" s="1"/>
  <c r="AF241" i="2"/>
  <c r="AG241" i="2"/>
  <c r="Z240" i="2"/>
  <c r="AA240" i="2"/>
  <c r="S241" i="2"/>
  <c r="AA241" i="2" s="1"/>
  <c r="J463" i="2"/>
  <c r="M462" i="2"/>
  <c r="L463" i="2"/>
  <c r="K463" i="2"/>
  <c r="N463" i="2" s="1"/>
  <c r="B457" i="2"/>
  <c r="C457" i="2" s="1"/>
  <c r="P463" i="2" l="1"/>
  <c r="O463" i="2"/>
  <c r="AQ457" i="2"/>
  <c r="AO457" i="2"/>
  <c r="W240" i="2"/>
  <c r="R241" i="2" s="1"/>
  <c r="T242" i="2" s="1"/>
  <c r="AB242" i="2" s="1"/>
  <c r="AH241" i="2"/>
  <c r="AC241" i="2"/>
  <c r="U242" i="2"/>
  <c r="AD241" i="2"/>
  <c r="V242" i="2"/>
  <c r="L464" i="2"/>
  <c r="K464" i="2"/>
  <c r="N464" i="2" s="1"/>
  <c r="J464" i="2"/>
  <c r="M463" i="2"/>
  <c r="B458" i="2"/>
  <c r="C458" i="2" s="1"/>
  <c r="P464" i="2" l="1"/>
  <c r="O464" i="2"/>
  <c r="AQ458" i="2"/>
  <c r="AO458" i="2"/>
  <c r="Q241" i="2"/>
  <c r="W241" i="2" s="1"/>
  <c r="R242" i="2" s="1"/>
  <c r="AE241" i="2"/>
  <c r="Z241" i="2"/>
  <c r="S242" i="2"/>
  <c r="AA242" i="2" s="1"/>
  <c r="AF242" i="2"/>
  <c r="AG242" i="2"/>
  <c r="AD242" i="2"/>
  <c r="V243" i="2"/>
  <c r="AD243" i="2" s="1"/>
  <c r="AC242" i="2"/>
  <c r="J465" i="2"/>
  <c r="M464" i="2"/>
  <c r="K465" i="2"/>
  <c r="N465" i="2" s="1"/>
  <c r="L465" i="2"/>
  <c r="B459" i="2"/>
  <c r="C459" i="2" s="1"/>
  <c r="P465" i="2" l="1"/>
  <c r="O465" i="2"/>
  <c r="AO459" i="2"/>
  <c r="AQ459" i="2"/>
  <c r="Y241" i="2"/>
  <c r="AH242" i="2"/>
  <c r="U243" i="2"/>
  <c r="AC243" i="2" s="1"/>
  <c r="S243" i="2"/>
  <c r="AA243" i="2" s="1"/>
  <c r="AF243" i="2"/>
  <c r="T243" i="2"/>
  <c r="AB243" i="2" s="1"/>
  <c r="Z242" i="2"/>
  <c r="AG243" i="2"/>
  <c r="Q242" i="2"/>
  <c r="AE242" i="2"/>
  <c r="L466" i="2"/>
  <c r="K466" i="2"/>
  <c r="N466" i="2" s="1"/>
  <c r="J466" i="2"/>
  <c r="M465" i="2"/>
  <c r="B460" i="2"/>
  <c r="C460" i="2" s="1"/>
  <c r="P466" i="2" l="1"/>
  <c r="O466" i="2"/>
  <c r="AO460" i="2"/>
  <c r="AQ460" i="2"/>
  <c r="AH243" i="2"/>
  <c r="W242" i="2"/>
  <c r="AE243" i="2" s="1"/>
  <c r="Y242" i="2"/>
  <c r="U244" i="2"/>
  <c r="AC244" i="2" s="1"/>
  <c r="V244" i="2"/>
  <c r="AD244" i="2" s="1"/>
  <c r="K467" i="2"/>
  <c r="N467" i="2" s="1"/>
  <c r="J467" i="2"/>
  <c r="M466" i="2"/>
  <c r="L467" i="2"/>
  <c r="B461" i="2"/>
  <c r="C461" i="2" s="1"/>
  <c r="P467" i="2" l="1"/>
  <c r="O467" i="2"/>
  <c r="AQ461" i="2"/>
  <c r="AO461" i="2"/>
  <c r="Q243" i="2"/>
  <c r="Y243" i="2" s="1"/>
  <c r="R243" i="2"/>
  <c r="J468" i="2"/>
  <c r="M467" i="2"/>
  <c r="L468" i="2"/>
  <c r="K468" i="2"/>
  <c r="N468" i="2" s="1"/>
  <c r="B462" i="2"/>
  <c r="C462" i="2" s="1"/>
  <c r="O468" i="2" l="1"/>
  <c r="P468" i="2"/>
  <c r="AQ462" i="2"/>
  <c r="AO462" i="2"/>
  <c r="T244" i="2"/>
  <c r="S244" i="2"/>
  <c r="Z243" i="2"/>
  <c r="AG244" i="2"/>
  <c r="AF244" i="2"/>
  <c r="W243" i="2"/>
  <c r="L469" i="2"/>
  <c r="K469" i="2"/>
  <c r="N469" i="2" s="1"/>
  <c r="J469" i="2"/>
  <c r="M468" i="2"/>
  <c r="B463" i="2"/>
  <c r="C463" i="2" s="1"/>
  <c r="P469" i="2" l="1"/>
  <c r="O469" i="2"/>
  <c r="AQ463" i="2"/>
  <c r="AO463" i="2"/>
  <c r="AH244" i="2"/>
  <c r="R244" i="2"/>
  <c r="S245" i="2" s="1"/>
  <c r="AE244" i="2"/>
  <c r="Q244" i="2"/>
  <c r="AA244" i="2"/>
  <c r="AB244" i="2"/>
  <c r="V245" i="2"/>
  <c r="U245" i="2"/>
  <c r="K470" i="2"/>
  <c r="N470" i="2" s="1"/>
  <c r="J470" i="2"/>
  <c r="M469" i="2"/>
  <c r="L470" i="2"/>
  <c r="B464" i="2"/>
  <c r="C464" i="2" s="1"/>
  <c r="P470" i="2" l="1"/>
  <c r="O470" i="2"/>
  <c r="AO464" i="2"/>
  <c r="AQ464" i="2"/>
  <c r="T245" i="2"/>
  <c r="V246" i="2" s="1"/>
  <c r="AD245" i="2"/>
  <c r="AA245" i="2"/>
  <c r="Y244" i="2"/>
  <c r="W244" i="2"/>
  <c r="R245" i="2" s="1"/>
  <c r="AC245" i="2"/>
  <c r="Z244" i="2"/>
  <c r="AG245" i="2"/>
  <c r="AF245" i="2"/>
  <c r="J471" i="2"/>
  <c r="M470" i="2"/>
  <c r="L471" i="2"/>
  <c r="K471" i="2"/>
  <c r="N471" i="2" s="1"/>
  <c r="B465" i="2"/>
  <c r="C465" i="2" s="1"/>
  <c r="P471" i="2" l="1"/>
  <c r="O471" i="2"/>
  <c r="AQ465" i="2"/>
  <c r="AO465" i="2"/>
  <c r="U246" i="2"/>
  <c r="AC246" i="2" s="1"/>
  <c r="AB245" i="2"/>
  <c r="AH245" i="2"/>
  <c r="AF246" i="2"/>
  <c r="AG246" i="2"/>
  <c r="Z245" i="2"/>
  <c r="S246" i="2"/>
  <c r="T246" i="2"/>
  <c r="Q245" i="2"/>
  <c r="AD246" i="2"/>
  <c r="AE245" i="2"/>
  <c r="L472" i="2"/>
  <c r="K472" i="2"/>
  <c r="N472" i="2" s="1"/>
  <c r="J472" i="2"/>
  <c r="M471" i="2"/>
  <c r="B466" i="2"/>
  <c r="C466" i="2" s="1"/>
  <c r="P472" i="2" l="1"/>
  <c r="O472" i="2"/>
  <c r="AO466" i="2"/>
  <c r="AQ466" i="2"/>
  <c r="AH246" i="2"/>
  <c r="AB246" i="2"/>
  <c r="AA246" i="2"/>
  <c r="U247" i="2"/>
  <c r="V247" i="2"/>
  <c r="Y245" i="2"/>
  <c r="W245" i="2"/>
  <c r="Q246" i="2" s="1"/>
  <c r="K473" i="2"/>
  <c r="N473" i="2" s="1"/>
  <c r="J473" i="2"/>
  <c r="M472" i="2"/>
  <c r="L473" i="2"/>
  <c r="B467" i="2"/>
  <c r="C467" i="2" s="1"/>
  <c r="P473" i="2" l="1"/>
  <c r="O473" i="2"/>
  <c r="AQ467" i="2"/>
  <c r="AO467" i="2"/>
  <c r="AD247" i="2"/>
  <c r="AC247" i="2"/>
  <c r="AE246" i="2"/>
  <c r="Y246" i="2"/>
  <c r="R246" i="2"/>
  <c r="W246" i="2" s="1"/>
  <c r="R247" i="2" s="1"/>
  <c r="J474" i="2"/>
  <c r="M473" i="2"/>
  <c r="L474" i="2"/>
  <c r="K474" i="2"/>
  <c r="N474" i="2" s="1"/>
  <c r="B468" i="2"/>
  <c r="C468" i="2" s="1"/>
  <c r="P474" i="2" l="1"/>
  <c r="O474" i="2"/>
  <c r="AO468" i="2"/>
  <c r="AQ468" i="2"/>
  <c r="AE247" i="2"/>
  <c r="AG248" i="2"/>
  <c r="AF248" i="2"/>
  <c r="Z247" i="2"/>
  <c r="AG247" i="2"/>
  <c r="AF247" i="2"/>
  <c r="Z246" i="2"/>
  <c r="T247" i="2"/>
  <c r="S247" i="2"/>
  <c r="Q247" i="2"/>
  <c r="L475" i="2"/>
  <c r="K475" i="2"/>
  <c r="N475" i="2" s="1"/>
  <c r="J475" i="2"/>
  <c r="M474" i="2"/>
  <c r="B469" i="2"/>
  <c r="C469" i="2" s="1"/>
  <c r="P475" i="2" l="1"/>
  <c r="O475" i="2"/>
  <c r="AQ469" i="2"/>
  <c r="AO469" i="2"/>
  <c r="AH247" i="2"/>
  <c r="AH248" i="2"/>
  <c r="Y247" i="2"/>
  <c r="W247" i="2"/>
  <c r="Q248" i="2" s="1"/>
  <c r="AA247" i="2"/>
  <c r="S248" i="2"/>
  <c r="AB247" i="2"/>
  <c r="T248" i="2"/>
  <c r="AB248" i="2" s="1"/>
  <c r="V248" i="2"/>
  <c r="U248" i="2"/>
  <c r="J476" i="2"/>
  <c r="M475" i="2"/>
  <c r="K476" i="2"/>
  <c r="N476" i="2" s="1"/>
  <c r="L476" i="2"/>
  <c r="B470" i="2"/>
  <c r="C470" i="2" s="1"/>
  <c r="O476" i="2" l="1"/>
  <c r="P476" i="2"/>
  <c r="AQ470" i="2"/>
  <c r="AO470" i="2"/>
  <c r="R248" i="2"/>
  <c r="AG249" i="2" s="1"/>
  <c r="AA248" i="2"/>
  <c r="AE248" i="2"/>
  <c r="Y248" i="2"/>
  <c r="AC248" i="2"/>
  <c r="U249" i="2"/>
  <c r="AC249" i="2" s="1"/>
  <c r="AD248" i="2"/>
  <c r="V249" i="2"/>
  <c r="K477" i="2"/>
  <c r="N477" i="2" s="1"/>
  <c r="L477" i="2"/>
  <c r="J477" i="2"/>
  <c r="M476" i="2"/>
  <c r="B471" i="2"/>
  <c r="C471" i="2" s="1"/>
  <c r="P477" i="2" l="1"/>
  <c r="O477" i="2"/>
  <c r="AQ471" i="2"/>
  <c r="AO471" i="2"/>
  <c r="AF249" i="2"/>
  <c r="AH249" i="2" s="1"/>
  <c r="Z248" i="2"/>
  <c r="T249" i="2"/>
  <c r="AB249" i="2" s="1"/>
  <c r="W248" i="2"/>
  <c r="AE249" i="2" s="1"/>
  <c r="S249" i="2"/>
  <c r="AA249" i="2" s="1"/>
  <c r="AD249" i="2"/>
  <c r="L478" i="2"/>
  <c r="J478" i="2"/>
  <c r="M477" i="2"/>
  <c r="K478" i="2"/>
  <c r="N478" i="2" s="1"/>
  <c r="B472" i="2"/>
  <c r="C472" i="2" s="1"/>
  <c r="P478" i="2" l="1"/>
  <c r="O478" i="2"/>
  <c r="AO472" i="2"/>
  <c r="AQ472" i="2"/>
  <c r="Q249" i="2"/>
  <c r="Y249" i="2" s="1"/>
  <c r="V250" i="2"/>
  <c r="AD250" i="2" s="1"/>
  <c r="R249" i="2"/>
  <c r="U250" i="2"/>
  <c r="AC250" i="2" s="1"/>
  <c r="K479" i="2"/>
  <c r="N479" i="2" s="1"/>
  <c r="J479" i="2"/>
  <c r="M478" i="2"/>
  <c r="L479" i="2"/>
  <c r="B473" i="2"/>
  <c r="C473" i="2" s="1"/>
  <c r="P479" i="2" l="1"/>
  <c r="O479" i="2"/>
  <c r="AQ473" i="2"/>
  <c r="AO473" i="2"/>
  <c r="W249" i="2"/>
  <c r="AE250" i="2" s="1"/>
  <c r="T250" i="2"/>
  <c r="V251" i="2" s="1"/>
  <c r="AD251" i="2" s="1"/>
  <c r="AG250" i="2"/>
  <c r="Z249" i="2"/>
  <c r="S250" i="2"/>
  <c r="AA250" i="2" s="1"/>
  <c r="AF250" i="2"/>
  <c r="L480" i="2"/>
  <c r="J480" i="2"/>
  <c r="M479" i="2"/>
  <c r="K480" i="2"/>
  <c r="N480" i="2" s="1"/>
  <c r="B474" i="2"/>
  <c r="C474" i="2" s="1"/>
  <c r="P480" i="2" l="1"/>
  <c r="O480" i="2"/>
  <c r="AQ474" i="2"/>
  <c r="AO474" i="2"/>
  <c r="Q250" i="2"/>
  <c r="Y250" i="2" s="1"/>
  <c r="R250" i="2"/>
  <c r="S251" i="2" s="1"/>
  <c r="AA251" i="2" s="1"/>
  <c r="AH250" i="2"/>
  <c r="AB250" i="2"/>
  <c r="U251" i="2"/>
  <c r="AC251" i="2" s="1"/>
  <c r="K481" i="2"/>
  <c r="N481" i="2" s="1"/>
  <c r="J481" i="2"/>
  <c r="M480" i="2"/>
  <c r="L481" i="2"/>
  <c r="B475" i="2"/>
  <c r="C475" i="2" s="1"/>
  <c r="P481" i="2" l="1"/>
  <c r="O481" i="2"/>
  <c r="AO475" i="2"/>
  <c r="AQ475" i="2"/>
  <c r="Z250" i="2"/>
  <c r="AF251" i="2"/>
  <c r="T251" i="2"/>
  <c r="U252" i="2" s="1"/>
  <c r="AG251" i="2"/>
  <c r="W250" i="2"/>
  <c r="R251" i="2" s="1"/>
  <c r="AG252" i="2" s="1"/>
  <c r="J482" i="2"/>
  <c r="M481" i="2"/>
  <c r="L482" i="2"/>
  <c r="K482" i="2"/>
  <c r="N482" i="2" s="1"/>
  <c r="B476" i="2"/>
  <c r="C476" i="2" s="1"/>
  <c r="P482" i="2" l="1"/>
  <c r="O482" i="2"/>
  <c r="AO476" i="2"/>
  <c r="AQ476" i="2"/>
  <c r="AB251" i="2"/>
  <c r="V252" i="2"/>
  <c r="AD252" i="2" s="1"/>
  <c r="AH251" i="2"/>
  <c r="S252" i="2"/>
  <c r="AA252" i="2" s="1"/>
  <c r="Z251" i="2"/>
  <c r="Q251" i="2"/>
  <c r="Y251" i="2" s="1"/>
  <c r="T252" i="2"/>
  <c r="AB252" i="2" s="1"/>
  <c r="AF252" i="2"/>
  <c r="AH252" i="2" s="1"/>
  <c r="AE251" i="2"/>
  <c r="AC252" i="2"/>
  <c r="L483" i="2"/>
  <c r="K483" i="2"/>
  <c r="N483" i="2" s="1"/>
  <c r="J483" i="2"/>
  <c r="M482" i="2"/>
  <c r="B477" i="2"/>
  <c r="C477" i="2" s="1"/>
  <c r="P483" i="2" l="1"/>
  <c r="O483" i="2"/>
  <c r="AQ477" i="2"/>
  <c r="AO477" i="2"/>
  <c r="W251" i="2"/>
  <c r="AE252" i="2" s="1"/>
  <c r="V253" i="2"/>
  <c r="AD253" i="2" s="1"/>
  <c r="U253" i="2"/>
  <c r="AC253" i="2" s="1"/>
  <c r="J484" i="2"/>
  <c r="M483" i="2"/>
  <c r="K484" i="2"/>
  <c r="N484" i="2" s="1"/>
  <c r="L484" i="2"/>
  <c r="B478" i="2"/>
  <c r="C478" i="2" s="1"/>
  <c r="O484" i="2" l="1"/>
  <c r="P484" i="2"/>
  <c r="AQ478" i="2"/>
  <c r="AO478" i="2"/>
  <c r="R252" i="2"/>
  <c r="S253" i="2" s="1"/>
  <c r="AA253" i="2" s="1"/>
  <c r="Q252" i="2"/>
  <c r="Y252" i="2" s="1"/>
  <c r="L485" i="2"/>
  <c r="K485" i="2"/>
  <c r="N485" i="2" s="1"/>
  <c r="J485" i="2"/>
  <c r="M484" i="2"/>
  <c r="B479" i="2"/>
  <c r="C479" i="2" s="1"/>
  <c r="O485" i="2" l="1"/>
  <c r="P485" i="2"/>
  <c r="AO479" i="2"/>
  <c r="AQ479" i="2"/>
  <c r="T253" i="2"/>
  <c r="V254" i="2" s="1"/>
  <c r="AD254" i="2" s="1"/>
  <c r="AG253" i="2"/>
  <c r="Z252" i="2"/>
  <c r="AF253" i="2"/>
  <c r="W252" i="2"/>
  <c r="Q253" i="2" s="1"/>
  <c r="Y253" i="2" s="1"/>
  <c r="J486" i="2"/>
  <c r="M485" i="2"/>
  <c r="K486" i="2"/>
  <c r="N486" i="2" s="1"/>
  <c r="L486" i="2"/>
  <c r="B480" i="2"/>
  <c r="P486" i="2" l="1"/>
  <c r="O486" i="2"/>
  <c r="AH253" i="2"/>
  <c r="U254" i="2"/>
  <c r="AC254" i="2" s="1"/>
  <c r="AE253" i="2"/>
  <c r="R253" i="2"/>
  <c r="Z253" i="2" s="1"/>
  <c r="AB253" i="2"/>
  <c r="K487" i="2"/>
  <c r="N487" i="2" s="1"/>
  <c r="L487" i="2"/>
  <c r="J487" i="2"/>
  <c r="M486" i="2"/>
  <c r="C480" i="2"/>
  <c r="B481" i="2"/>
  <c r="P487" i="2" l="1"/>
  <c r="O487" i="2"/>
  <c r="AO480" i="2"/>
  <c r="AQ480" i="2"/>
  <c r="AG254" i="2"/>
  <c r="T254" i="2"/>
  <c r="V255" i="2" s="1"/>
  <c r="AD255" i="2" s="1"/>
  <c r="S254" i="2"/>
  <c r="AA254" i="2" s="1"/>
  <c r="AF254" i="2"/>
  <c r="W253" i="2"/>
  <c r="Q254" i="2" s="1"/>
  <c r="Y254" i="2" s="1"/>
  <c r="L488" i="2"/>
  <c r="J488" i="2"/>
  <c r="M487" i="2"/>
  <c r="K488" i="2"/>
  <c r="N488" i="2" s="1"/>
  <c r="C481" i="2"/>
  <c r="B482" i="2"/>
  <c r="O488" i="2" l="1"/>
  <c r="P488" i="2"/>
  <c r="AQ481" i="2"/>
  <c r="AO481" i="2"/>
  <c r="U255" i="2"/>
  <c r="AC255" i="2" s="1"/>
  <c r="AH254" i="2"/>
  <c r="R254" i="2"/>
  <c r="AG255" i="2" s="1"/>
  <c r="AB254" i="2"/>
  <c r="AE254" i="2"/>
  <c r="K489" i="2"/>
  <c r="N489" i="2" s="1"/>
  <c r="J489" i="2"/>
  <c r="M488" i="2"/>
  <c r="L489" i="2"/>
  <c r="C482" i="2"/>
  <c r="B483" i="2"/>
  <c r="P489" i="2" l="1"/>
  <c r="O489" i="2"/>
  <c r="AO482" i="2"/>
  <c r="AQ482" i="2"/>
  <c r="W254" i="2"/>
  <c r="Q255" i="2" s="1"/>
  <c r="Y255" i="2" s="1"/>
  <c r="S255" i="2"/>
  <c r="AA255" i="2" s="1"/>
  <c r="AF255" i="2"/>
  <c r="AH255" i="2" s="1"/>
  <c r="T255" i="2"/>
  <c r="AB255" i="2" s="1"/>
  <c r="Z254" i="2"/>
  <c r="L490" i="2"/>
  <c r="J490" i="2"/>
  <c r="M489" i="2"/>
  <c r="K490" i="2"/>
  <c r="N490" i="2" s="1"/>
  <c r="C483" i="2"/>
  <c r="B484" i="2"/>
  <c r="P490" i="2" l="1"/>
  <c r="O490" i="2"/>
  <c r="AQ483" i="2"/>
  <c r="AO483" i="2"/>
  <c r="U256" i="2"/>
  <c r="AC256" i="2" s="1"/>
  <c r="V256" i="2"/>
  <c r="AD256" i="2" s="1"/>
  <c r="AE255" i="2"/>
  <c r="R255" i="2"/>
  <c r="W255" i="2" s="1"/>
  <c r="R256" i="2" s="1"/>
  <c r="AG257" i="2" s="1"/>
  <c r="J491" i="2"/>
  <c r="M490" i="2"/>
  <c r="K491" i="2"/>
  <c r="N491" i="2" s="1"/>
  <c r="L491" i="2"/>
  <c r="C484" i="2"/>
  <c r="B485" i="2"/>
  <c r="P491" i="2" l="1"/>
  <c r="O491" i="2"/>
  <c r="AO484" i="2"/>
  <c r="AQ484" i="2"/>
  <c r="AE256" i="2"/>
  <c r="AG256" i="2"/>
  <c r="Z255" i="2"/>
  <c r="Q256" i="2"/>
  <c r="Y256" i="2" s="1"/>
  <c r="T256" i="2"/>
  <c r="AB256" i="2" s="1"/>
  <c r="AF256" i="2"/>
  <c r="AF257" i="2"/>
  <c r="AH257" i="2" s="1"/>
  <c r="Z256" i="2"/>
  <c r="S256" i="2"/>
  <c r="K492" i="2"/>
  <c r="N492" i="2" s="1"/>
  <c r="L492" i="2"/>
  <c r="J492" i="2"/>
  <c r="M491" i="2"/>
  <c r="C485" i="2"/>
  <c r="B486" i="2"/>
  <c r="P492" i="2" l="1"/>
  <c r="O492" i="2"/>
  <c r="AQ485" i="2"/>
  <c r="AO485" i="2"/>
  <c r="AH256" i="2"/>
  <c r="V257" i="2"/>
  <c r="AD257" i="2" s="1"/>
  <c r="W256" i="2"/>
  <c r="Q257" i="2" s="1"/>
  <c r="Y257" i="2" s="1"/>
  <c r="U257" i="2"/>
  <c r="AC257" i="2" s="1"/>
  <c r="T257" i="2"/>
  <c r="AB257" i="2" s="1"/>
  <c r="AA256" i="2"/>
  <c r="S257" i="2"/>
  <c r="AA257" i="2" s="1"/>
  <c r="J493" i="2"/>
  <c r="M492" i="2"/>
  <c r="L493" i="2"/>
  <c r="K493" i="2"/>
  <c r="N493" i="2" s="1"/>
  <c r="C486" i="2"/>
  <c r="B487" i="2"/>
  <c r="O493" i="2" l="1"/>
  <c r="P493" i="2"/>
  <c r="AO486" i="2"/>
  <c r="AQ486" i="2"/>
  <c r="AE257" i="2"/>
  <c r="V258" i="2"/>
  <c r="AD258" i="2" s="1"/>
  <c r="R257" i="2"/>
  <c r="AG258" i="2" s="1"/>
  <c r="U258" i="2"/>
  <c r="AC258" i="2" s="1"/>
  <c r="L494" i="2"/>
  <c r="K494" i="2"/>
  <c r="N494" i="2" s="1"/>
  <c r="J494" i="2"/>
  <c r="M493" i="2"/>
  <c r="C487" i="2"/>
  <c r="B488" i="2"/>
  <c r="P494" i="2" l="1"/>
  <c r="O494" i="2"/>
  <c r="AO487" i="2"/>
  <c r="AQ487" i="2"/>
  <c r="W257" i="2"/>
  <c r="R258" i="2" s="1"/>
  <c r="Z257" i="2"/>
  <c r="T258" i="2"/>
  <c r="AB258" i="2" s="1"/>
  <c r="S258" i="2"/>
  <c r="AA258" i="2" s="1"/>
  <c r="AF258" i="2"/>
  <c r="AH258" i="2" s="1"/>
  <c r="K495" i="2"/>
  <c r="N495" i="2" s="1"/>
  <c r="J495" i="2"/>
  <c r="M494" i="2"/>
  <c r="L495" i="2"/>
  <c r="C488" i="2"/>
  <c r="B489" i="2"/>
  <c r="P495" i="2" l="1"/>
  <c r="O495" i="2"/>
  <c r="AO488" i="2"/>
  <c r="AQ488" i="2"/>
  <c r="AE258" i="2"/>
  <c r="Q258" i="2"/>
  <c r="Y258" i="2" s="1"/>
  <c r="U259" i="2"/>
  <c r="AC259" i="2" s="1"/>
  <c r="V259" i="2"/>
  <c r="AD259" i="2" s="1"/>
  <c r="S259" i="2"/>
  <c r="AA259" i="2" s="1"/>
  <c r="AG259" i="2"/>
  <c r="AF259" i="2"/>
  <c r="Z258" i="2"/>
  <c r="T259" i="2"/>
  <c r="J496" i="2"/>
  <c r="M495" i="2"/>
  <c r="L496" i="2"/>
  <c r="K496" i="2"/>
  <c r="N496" i="2" s="1"/>
  <c r="C489" i="2"/>
  <c r="B490" i="2"/>
  <c r="P496" i="2" l="1"/>
  <c r="O496" i="2"/>
  <c r="AQ489" i="2"/>
  <c r="AO489" i="2"/>
  <c r="W258" i="2"/>
  <c r="AE259" i="2" s="1"/>
  <c r="AH259" i="2"/>
  <c r="AB259" i="2"/>
  <c r="V260" i="2"/>
  <c r="AD260" i="2" s="1"/>
  <c r="U260" i="2"/>
  <c r="AC260" i="2" s="1"/>
  <c r="K497" i="2"/>
  <c r="N497" i="2" s="1"/>
  <c r="L497" i="2"/>
  <c r="J497" i="2"/>
  <c r="M496" i="2"/>
  <c r="C490" i="2"/>
  <c r="B491" i="2"/>
  <c r="P497" i="2" l="1"/>
  <c r="O497" i="2"/>
  <c r="AQ490" i="2"/>
  <c r="AO490" i="2"/>
  <c r="R259" i="2"/>
  <c r="AG260" i="2" s="1"/>
  <c r="Q259" i="2"/>
  <c r="J498" i="2"/>
  <c r="M497" i="2"/>
  <c r="L498" i="2"/>
  <c r="K498" i="2"/>
  <c r="N498" i="2" s="1"/>
  <c r="C491" i="2"/>
  <c r="B492" i="2"/>
  <c r="P498" i="2" l="1"/>
  <c r="O498" i="2"/>
  <c r="AO491" i="2"/>
  <c r="AQ491" i="2"/>
  <c r="S260" i="2"/>
  <c r="AA260" i="2" s="1"/>
  <c r="T260" i="2"/>
  <c r="AB260" i="2" s="1"/>
  <c r="AF260" i="2"/>
  <c r="AH260" i="2" s="1"/>
  <c r="W259" i="2"/>
  <c r="AE260" i="2" s="1"/>
  <c r="Z259" i="2"/>
  <c r="Y259" i="2"/>
  <c r="L499" i="2"/>
  <c r="K499" i="2"/>
  <c r="N499" i="2" s="1"/>
  <c r="J499" i="2"/>
  <c r="M498" i="2"/>
  <c r="C492" i="2"/>
  <c r="B493" i="2"/>
  <c r="P499" i="2" l="1"/>
  <c r="O499" i="2"/>
  <c r="AO492" i="2"/>
  <c r="AQ492" i="2"/>
  <c r="Q260" i="2"/>
  <c r="Y260" i="2" s="1"/>
  <c r="R260" i="2"/>
  <c r="S261" i="2" s="1"/>
  <c r="AA261" i="2" s="1"/>
  <c r="V261" i="2"/>
  <c r="AD261" i="2" s="1"/>
  <c r="U261" i="2"/>
  <c r="AC261" i="2" s="1"/>
  <c r="K500" i="2"/>
  <c r="N500" i="2" s="1"/>
  <c r="J500" i="2"/>
  <c r="M499" i="2"/>
  <c r="L500" i="2"/>
  <c r="C493" i="2"/>
  <c r="B494" i="2"/>
  <c r="P500" i="2" l="1"/>
  <c r="O500" i="2"/>
  <c r="AQ493" i="2"/>
  <c r="AO493" i="2"/>
  <c r="AG261" i="2"/>
  <c r="AF261" i="2"/>
  <c r="T261" i="2"/>
  <c r="AB261" i="2" s="1"/>
  <c r="Z260" i="2"/>
  <c r="W260" i="2"/>
  <c r="AE261" i="2" s="1"/>
  <c r="J501" i="2"/>
  <c r="M500" i="2"/>
  <c r="L501" i="2"/>
  <c r="K501" i="2"/>
  <c r="N501" i="2" s="1"/>
  <c r="C494" i="2"/>
  <c r="B495" i="2"/>
  <c r="O501" i="2" l="1"/>
  <c r="P501" i="2"/>
  <c r="AO494" i="2"/>
  <c r="AQ494" i="2"/>
  <c r="AH261" i="2"/>
  <c r="V262" i="2"/>
  <c r="AD262" i="2" s="1"/>
  <c r="U262" i="2"/>
  <c r="AC262" i="2" s="1"/>
  <c r="Q261" i="2"/>
  <c r="Y261" i="2" s="1"/>
  <c r="R261" i="2"/>
  <c r="AG262" i="2" s="1"/>
  <c r="K502" i="2"/>
  <c r="N502" i="2" s="1"/>
  <c r="L502" i="2"/>
  <c r="J502" i="2"/>
  <c r="M501" i="2"/>
  <c r="C495" i="2"/>
  <c r="B496" i="2"/>
  <c r="O502" i="2" l="1"/>
  <c r="P502" i="2"/>
  <c r="AQ495" i="2"/>
  <c r="AO495" i="2"/>
  <c r="W261" i="2"/>
  <c r="AE262" i="2" s="1"/>
  <c r="S262" i="2"/>
  <c r="AA262" i="2" s="1"/>
  <c r="Z261" i="2"/>
  <c r="AF262" i="2"/>
  <c r="AH262" i="2" s="1"/>
  <c r="T262" i="2"/>
  <c r="V263" i="2" s="1"/>
  <c r="AD263" i="2" s="1"/>
  <c r="L503" i="2"/>
  <c r="J503" i="2"/>
  <c r="M502" i="2"/>
  <c r="K503" i="2"/>
  <c r="N503" i="2" s="1"/>
  <c r="C496" i="2"/>
  <c r="B497" i="2"/>
  <c r="P503" i="2" l="1"/>
  <c r="O503" i="2"/>
  <c r="AO496" i="2"/>
  <c r="AQ496" i="2"/>
  <c r="R262" i="2"/>
  <c r="AF263" i="2" s="1"/>
  <c r="Q262" i="2"/>
  <c r="Y262" i="2" s="1"/>
  <c r="U263" i="2"/>
  <c r="AC263" i="2" s="1"/>
  <c r="AB262" i="2"/>
  <c r="J504" i="2"/>
  <c r="M503" i="2"/>
  <c r="K504" i="2"/>
  <c r="N504" i="2" s="1"/>
  <c r="L504" i="2"/>
  <c r="C497" i="2"/>
  <c r="B498" i="2"/>
  <c r="P504" i="2" l="1"/>
  <c r="O504" i="2"/>
  <c r="AQ497" i="2"/>
  <c r="AO497" i="2"/>
  <c r="Z262" i="2"/>
  <c r="T263" i="2"/>
  <c r="AB263" i="2" s="1"/>
  <c r="AG263" i="2"/>
  <c r="AH263" i="2" s="1"/>
  <c r="S263" i="2"/>
  <c r="AA263" i="2" s="1"/>
  <c r="W262" i="2"/>
  <c r="Q263" i="2" s="1"/>
  <c r="Y263" i="2" s="1"/>
  <c r="L505" i="2"/>
  <c r="K505" i="2"/>
  <c r="N505" i="2" s="1"/>
  <c r="J505" i="2"/>
  <c r="M504" i="2"/>
  <c r="C498" i="2"/>
  <c r="B499" i="2"/>
  <c r="P505" i="2" l="1"/>
  <c r="O505" i="2"/>
  <c r="AO498" i="2"/>
  <c r="AQ498" i="2"/>
  <c r="V264" i="2"/>
  <c r="AD264" i="2" s="1"/>
  <c r="U264" i="2"/>
  <c r="AC264" i="2" s="1"/>
  <c r="R263" i="2"/>
  <c r="AF264" i="2" s="1"/>
  <c r="AE263" i="2"/>
  <c r="K506" i="2"/>
  <c r="N506" i="2" s="1"/>
  <c r="J506" i="2"/>
  <c r="M505" i="2"/>
  <c r="L506" i="2"/>
  <c r="C499" i="2"/>
  <c r="B500" i="2"/>
  <c r="P506" i="2" l="1"/>
  <c r="O506" i="2"/>
  <c r="AQ499" i="2"/>
  <c r="AO499" i="2"/>
  <c r="W263" i="2"/>
  <c r="R264" i="2" s="1"/>
  <c r="AF265" i="2" s="1"/>
  <c r="T264" i="2"/>
  <c r="AG264" i="2"/>
  <c r="AH264" i="2" s="1"/>
  <c r="Z263" i="2"/>
  <c r="S264" i="2"/>
  <c r="AA264" i="2" s="1"/>
  <c r="L507" i="2"/>
  <c r="J507" i="2"/>
  <c r="M506" i="2"/>
  <c r="K507" i="2"/>
  <c r="N507" i="2" s="1"/>
  <c r="C500" i="2"/>
  <c r="B501" i="2"/>
  <c r="P507" i="2" l="1"/>
  <c r="O507" i="2"/>
  <c r="AO500" i="2"/>
  <c r="AQ500" i="2"/>
  <c r="AE264" i="2"/>
  <c r="T265" i="2"/>
  <c r="AB265" i="2" s="1"/>
  <c r="AB264" i="2"/>
  <c r="S265" i="2"/>
  <c r="AA265" i="2" s="1"/>
  <c r="Q264" i="2"/>
  <c r="Y264" i="2" s="1"/>
  <c r="V265" i="2"/>
  <c r="AG265" i="2"/>
  <c r="AH265" i="2" s="1"/>
  <c r="Z264" i="2"/>
  <c r="U265" i="2"/>
  <c r="J508" i="2"/>
  <c r="M507" i="2"/>
  <c r="K508" i="2"/>
  <c r="N508" i="2" s="1"/>
  <c r="L508" i="2"/>
  <c r="C501" i="2"/>
  <c r="B502" i="2"/>
  <c r="P508" i="2" l="1"/>
  <c r="O508" i="2"/>
  <c r="AQ501" i="2"/>
  <c r="AO501" i="2"/>
  <c r="V266" i="2"/>
  <c r="AD266" i="2" s="1"/>
  <c r="U266" i="2"/>
  <c r="AC266" i="2" s="1"/>
  <c r="AD265" i="2"/>
  <c r="W264" i="2"/>
  <c r="Q265" i="2" s="1"/>
  <c r="Y265" i="2" s="1"/>
  <c r="AC265" i="2"/>
  <c r="L509" i="2"/>
  <c r="K509" i="2"/>
  <c r="N509" i="2" s="1"/>
  <c r="J509" i="2"/>
  <c r="M508" i="2"/>
  <c r="C502" i="2"/>
  <c r="B503" i="2"/>
  <c r="O509" i="2" l="1"/>
  <c r="P509" i="2"/>
  <c r="AQ502" i="2"/>
  <c r="AO502" i="2"/>
  <c r="R265" i="2"/>
  <c r="S266" i="2" s="1"/>
  <c r="AE265" i="2"/>
  <c r="K510" i="2"/>
  <c r="N510" i="2" s="1"/>
  <c r="J510" i="2"/>
  <c r="M509" i="2"/>
  <c r="L510" i="2"/>
  <c r="C503" i="2"/>
  <c r="B504" i="2"/>
  <c r="P510" i="2" l="1"/>
  <c r="O510" i="2"/>
  <c r="AQ503" i="2"/>
  <c r="AO503" i="2"/>
  <c r="W265" i="2"/>
  <c r="R266" i="2" s="1"/>
  <c r="S267" i="2" s="1"/>
  <c r="T266" i="2"/>
  <c r="U267" i="2" s="1"/>
  <c r="AC267" i="2" s="1"/>
  <c r="AF266" i="2"/>
  <c r="Z265" i="2"/>
  <c r="AG266" i="2"/>
  <c r="AA266" i="2"/>
  <c r="J511" i="2"/>
  <c r="M510" i="2"/>
  <c r="L511" i="2"/>
  <c r="K511" i="2"/>
  <c r="N511" i="2" s="1"/>
  <c r="C504" i="2"/>
  <c r="B505" i="2"/>
  <c r="P511" i="2" l="1"/>
  <c r="O511" i="2"/>
  <c r="AO504" i="2"/>
  <c r="AQ504" i="2"/>
  <c r="AH266" i="2"/>
  <c r="AE266" i="2"/>
  <c r="Z266" i="2"/>
  <c r="AF267" i="2"/>
  <c r="AG267" i="2"/>
  <c r="Q266" i="2"/>
  <c r="W266" i="2" s="1"/>
  <c r="AE267" i="2" s="1"/>
  <c r="T267" i="2"/>
  <c r="AB267" i="2" s="1"/>
  <c r="AB266" i="2"/>
  <c r="V267" i="2"/>
  <c r="AA267" i="2"/>
  <c r="K512" i="2"/>
  <c r="N512" i="2" s="1"/>
  <c r="L512" i="2"/>
  <c r="J512" i="2"/>
  <c r="M511" i="2"/>
  <c r="C505" i="2"/>
  <c r="B506" i="2"/>
  <c r="P512" i="2" l="1"/>
  <c r="O512" i="2"/>
  <c r="AQ505" i="2"/>
  <c r="AO505" i="2"/>
  <c r="AH267" i="2"/>
  <c r="V268" i="2"/>
  <c r="AD268" i="2" s="1"/>
  <c r="Y266" i="2"/>
  <c r="AD267" i="2"/>
  <c r="U268" i="2"/>
  <c r="AC268" i="2" s="1"/>
  <c r="Q267" i="2"/>
  <c r="Y267" i="2" s="1"/>
  <c r="R267" i="2"/>
  <c r="J513" i="2"/>
  <c r="M512" i="2"/>
  <c r="L513" i="2"/>
  <c r="K513" i="2"/>
  <c r="N513" i="2" s="1"/>
  <c r="C506" i="2"/>
  <c r="B507" i="2"/>
  <c r="P513" i="2" l="1"/>
  <c r="O513" i="2"/>
  <c r="AQ506" i="2"/>
  <c r="AO506" i="2"/>
  <c r="T268" i="2"/>
  <c r="Z267" i="2"/>
  <c r="AF268" i="2"/>
  <c r="AG268" i="2"/>
  <c r="S268" i="2"/>
  <c r="W267" i="2"/>
  <c r="K514" i="2"/>
  <c r="N514" i="2" s="1"/>
  <c r="L514" i="2"/>
  <c r="J514" i="2"/>
  <c r="M513" i="2"/>
  <c r="C507" i="2"/>
  <c r="B508" i="2"/>
  <c r="P514" i="2" l="1"/>
  <c r="O514" i="2"/>
  <c r="AO507" i="2"/>
  <c r="AQ507" i="2"/>
  <c r="AH268" i="2"/>
  <c r="R268" i="2"/>
  <c r="S269" i="2" s="1"/>
  <c r="AA269" i="2" s="1"/>
  <c r="AE268" i="2"/>
  <c r="Q268" i="2"/>
  <c r="AA268" i="2"/>
  <c r="AB268" i="2"/>
  <c r="U269" i="2"/>
  <c r="V269" i="2"/>
  <c r="L515" i="2"/>
  <c r="J515" i="2"/>
  <c r="M514" i="2"/>
  <c r="K515" i="2"/>
  <c r="N515" i="2" s="1"/>
  <c r="C508" i="2"/>
  <c r="B509" i="2"/>
  <c r="P515" i="2" l="1"/>
  <c r="O515" i="2"/>
  <c r="AO508" i="2"/>
  <c r="AQ508" i="2"/>
  <c r="AD269" i="2"/>
  <c r="AC269" i="2"/>
  <c r="Y268" i="2"/>
  <c r="W268" i="2"/>
  <c r="R269" i="2" s="1"/>
  <c r="T269" i="2"/>
  <c r="V270" i="2" s="1"/>
  <c r="AF269" i="2"/>
  <c r="Z268" i="2"/>
  <c r="AG269" i="2"/>
  <c r="J516" i="2"/>
  <c r="M515" i="2"/>
  <c r="K516" i="2"/>
  <c r="N516" i="2" s="1"/>
  <c r="L516" i="2"/>
  <c r="C509" i="2"/>
  <c r="B510" i="2"/>
  <c r="O516" i="2" l="1"/>
  <c r="P516" i="2"/>
  <c r="AQ509" i="2"/>
  <c r="AO509" i="2"/>
  <c r="Q269" i="2"/>
  <c r="W269" i="2" s="1"/>
  <c r="R270" i="2" s="1"/>
  <c r="AE269" i="2"/>
  <c r="AH269" i="2"/>
  <c r="U270" i="2"/>
  <c r="AC270" i="2" s="1"/>
  <c r="AD270" i="2"/>
  <c r="S270" i="2"/>
  <c r="Z269" i="2"/>
  <c r="AG270" i="2"/>
  <c r="AF270" i="2"/>
  <c r="AB269" i="2"/>
  <c r="T270" i="2"/>
  <c r="K517" i="2"/>
  <c r="N517" i="2" s="1"/>
  <c r="L517" i="2"/>
  <c r="J517" i="2"/>
  <c r="M516" i="2"/>
  <c r="C510" i="2"/>
  <c r="B511" i="2"/>
  <c r="O517" i="2" l="1"/>
  <c r="P517" i="2"/>
  <c r="AQ510" i="2"/>
  <c r="AO510" i="2"/>
  <c r="Y269" i="2"/>
  <c r="Q270" i="2"/>
  <c r="Y270" i="2" s="1"/>
  <c r="AE270" i="2"/>
  <c r="AB270" i="2"/>
  <c r="T271" i="2"/>
  <c r="AB271" i="2" s="1"/>
  <c r="AA270" i="2"/>
  <c r="S271" i="2"/>
  <c r="AA271" i="2" s="1"/>
  <c r="Z270" i="2"/>
  <c r="AF271" i="2"/>
  <c r="AG271" i="2"/>
  <c r="U271" i="2"/>
  <c r="V271" i="2"/>
  <c r="AH270" i="2"/>
  <c r="L518" i="2"/>
  <c r="J518" i="2"/>
  <c r="M517" i="2"/>
  <c r="K518" i="2"/>
  <c r="N518" i="2" s="1"/>
  <c r="C511" i="2"/>
  <c r="B512" i="2"/>
  <c r="P518" i="2" l="1"/>
  <c r="O518" i="2"/>
  <c r="AQ511" i="2"/>
  <c r="AO511" i="2"/>
  <c r="W270" i="2"/>
  <c r="R271" i="2" s="1"/>
  <c r="Z271" i="2" s="1"/>
  <c r="AD271" i="2"/>
  <c r="V272" i="2"/>
  <c r="AD272" i="2" s="1"/>
  <c r="AC271" i="2"/>
  <c r="U272" i="2"/>
  <c r="AC272" i="2" s="1"/>
  <c r="AH271" i="2"/>
  <c r="J519" i="2"/>
  <c r="M518" i="2"/>
  <c r="K519" i="2"/>
  <c r="N519" i="2" s="1"/>
  <c r="L519" i="2"/>
  <c r="C512" i="2"/>
  <c r="B513" i="2"/>
  <c r="P519" i="2" l="1"/>
  <c r="O519" i="2"/>
  <c r="AO512" i="2"/>
  <c r="AQ512" i="2"/>
  <c r="T272" i="2"/>
  <c r="AB272" i="2" s="1"/>
  <c r="AE271" i="2"/>
  <c r="Q271" i="2"/>
  <c r="W271" i="2" s="1"/>
  <c r="Q272" i="2" s="1"/>
  <c r="AG272" i="2"/>
  <c r="S272" i="2"/>
  <c r="AA272" i="2" s="1"/>
  <c r="AF272" i="2"/>
  <c r="L520" i="2"/>
  <c r="K520" i="2"/>
  <c r="N520" i="2" s="1"/>
  <c r="J520" i="2"/>
  <c r="M519" i="2"/>
  <c r="C513" i="2"/>
  <c r="B514" i="2"/>
  <c r="O520" i="2" l="1"/>
  <c r="P520" i="2"/>
  <c r="AQ513" i="2"/>
  <c r="AO513" i="2"/>
  <c r="AH272" i="2"/>
  <c r="Y271" i="2"/>
  <c r="U273" i="2"/>
  <c r="AC273" i="2" s="1"/>
  <c r="V273" i="2"/>
  <c r="AD273" i="2" s="1"/>
  <c r="Y272" i="2"/>
  <c r="R272" i="2"/>
  <c r="AE272" i="2"/>
  <c r="K521" i="2"/>
  <c r="N521" i="2" s="1"/>
  <c r="J521" i="2"/>
  <c r="M520" i="2"/>
  <c r="L521" i="2"/>
  <c r="C514" i="2"/>
  <c r="B515" i="2"/>
  <c r="P521" i="2" l="1"/>
  <c r="O521" i="2"/>
  <c r="AO514" i="2"/>
  <c r="AQ514" i="2"/>
  <c r="Z272" i="2"/>
  <c r="AG273" i="2"/>
  <c r="AF273" i="2"/>
  <c r="S273" i="2"/>
  <c r="T273" i="2"/>
  <c r="W272" i="2"/>
  <c r="R273" i="2" s="1"/>
  <c r="L522" i="2"/>
  <c r="J522" i="2"/>
  <c r="M521" i="2"/>
  <c r="K522" i="2"/>
  <c r="N522" i="2" s="1"/>
  <c r="C515" i="2"/>
  <c r="B516" i="2"/>
  <c r="P522" i="2" l="1"/>
  <c r="O522" i="2"/>
  <c r="AQ515" i="2"/>
  <c r="AO515" i="2"/>
  <c r="AH273" i="2"/>
  <c r="AF274" i="2"/>
  <c r="AG274" i="2"/>
  <c r="Z273" i="2"/>
  <c r="AB273" i="2"/>
  <c r="V274" i="2"/>
  <c r="AD274" i="2" s="1"/>
  <c r="U274" i="2"/>
  <c r="T274" i="2"/>
  <c r="Q273" i="2"/>
  <c r="AE273" i="2"/>
  <c r="AA273" i="2"/>
  <c r="S274" i="2"/>
  <c r="J523" i="2"/>
  <c r="M522" i="2"/>
  <c r="K523" i="2"/>
  <c r="N523" i="2" s="1"/>
  <c r="L523" i="2"/>
  <c r="C516" i="2"/>
  <c r="B517" i="2"/>
  <c r="P523" i="2" l="1"/>
  <c r="O523" i="2"/>
  <c r="AO516" i="2"/>
  <c r="AQ516" i="2"/>
  <c r="AH274" i="2"/>
  <c r="AC274" i="2"/>
  <c r="U275" i="2"/>
  <c r="AA274" i="2"/>
  <c r="Y273" i="2"/>
  <c r="V275" i="2"/>
  <c r="AB274" i="2"/>
  <c r="W273" i="2"/>
  <c r="Q274" i="2" s="1"/>
  <c r="L524" i="2"/>
  <c r="K524" i="2"/>
  <c r="N524" i="2" s="1"/>
  <c r="J524" i="2"/>
  <c r="M523" i="2"/>
  <c r="C517" i="2"/>
  <c r="B518" i="2"/>
  <c r="P524" i="2" l="1"/>
  <c r="O524" i="2"/>
  <c r="AQ517" i="2"/>
  <c r="AO517" i="2"/>
  <c r="R274" i="2"/>
  <c r="T275" i="2" s="1"/>
  <c r="AE274" i="2"/>
  <c r="AD275" i="2"/>
  <c r="Y274" i="2"/>
  <c r="AC275" i="2"/>
  <c r="J525" i="2"/>
  <c r="M524" i="2"/>
  <c r="K525" i="2"/>
  <c r="N525" i="2" s="1"/>
  <c r="L525" i="2"/>
  <c r="C518" i="2"/>
  <c r="B519" i="2"/>
  <c r="O525" i="2" l="1"/>
  <c r="P525" i="2"/>
  <c r="AQ518" i="2"/>
  <c r="AO518" i="2"/>
  <c r="W274" i="2"/>
  <c r="R275" i="2" s="1"/>
  <c r="AG276" i="2" s="1"/>
  <c r="S275" i="2"/>
  <c r="AA275" i="2" s="1"/>
  <c r="AG275" i="2"/>
  <c r="AF275" i="2"/>
  <c r="Z274" i="2"/>
  <c r="AB275" i="2"/>
  <c r="V276" i="2"/>
  <c r="L526" i="2"/>
  <c r="K526" i="2"/>
  <c r="N526" i="2" s="1"/>
  <c r="J526" i="2"/>
  <c r="M525" i="2"/>
  <c r="C519" i="2"/>
  <c r="B520" i="2"/>
  <c r="P526" i="2" l="1"/>
  <c r="O526" i="2"/>
  <c r="AO519" i="2"/>
  <c r="AQ519" i="2"/>
  <c r="AE275" i="2"/>
  <c r="T276" i="2"/>
  <c r="AB276" i="2" s="1"/>
  <c r="AF276" i="2"/>
  <c r="AH276" i="2" s="1"/>
  <c r="Q275" i="2"/>
  <c r="W275" i="2" s="1"/>
  <c r="R276" i="2" s="1"/>
  <c r="AH275" i="2"/>
  <c r="Z275" i="2"/>
  <c r="U276" i="2"/>
  <c r="AC276" i="2" s="1"/>
  <c r="S276" i="2"/>
  <c r="AA276" i="2" s="1"/>
  <c r="AD276" i="2"/>
  <c r="J527" i="2"/>
  <c r="M526" i="2"/>
  <c r="K527" i="2"/>
  <c r="N527" i="2" s="1"/>
  <c r="L527" i="2"/>
  <c r="C520" i="2"/>
  <c r="B521" i="2"/>
  <c r="P527" i="2" l="1"/>
  <c r="O527" i="2"/>
  <c r="AO520" i="2"/>
  <c r="AQ520" i="2"/>
  <c r="T277" i="2"/>
  <c r="AB277" i="2" s="1"/>
  <c r="Y275" i="2"/>
  <c r="V277" i="2"/>
  <c r="AD277" i="2" s="1"/>
  <c r="U277" i="2"/>
  <c r="AC277" i="2" s="1"/>
  <c r="AE276" i="2"/>
  <c r="Q276" i="2"/>
  <c r="Y276" i="2" s="1"/>
  <c r="S277" i="2"/>
  <c r="AA277" i="2" s="1"/>
  <c r="AF277" i="2"/>
  <c r="AG277" i="2"/>
  <c r="Z276" i="2"/>
  <c r="L528" i="2"/>
  <c r="K528" i="2"/>
  <c r="N528" i="2" s="1"/>
  <c r="J528" i="2"/>
  <c r="M527" i="2"/>
  <c r="C521" i="2"/>
  <c r="B522" i="2"/>
  <c r="P528" i="2" l="1"/>
  <c r="O528" i="2"/>
  <c r="AQ521" i="2"/>
  <c r="AO521" i="2"/>
  <c r="V278" i="2"/>
  <c r="AD278" i="2" s="1"/>
  <c r="W276" i="2"/>
  <c r="Q277" i="2" s="1"/>
  <c r="Y277" i="2" s="1"/>
  <c r="U278" i="2"/>
  <c r="AC278" i="2" s="1"/>
  <c r="AH277" i="2"/>
  <c r="J529" i="2"/>
  <c r="M528" i="2"/>
  <c r="K529" i="2"/>
  <c r="N529" i="2" s="1"/>
  <c r="L529" i="2"/>
  <c r="C522" i="2"/>
  <c r="B523" i="2"/>
  <c r="P529" i="2" l="1"/>
  <c r="O529" i="2"/>
  <c r="AQ522" i="2"/>
  <c r="AO522" i="2"/>
  <c r="R277" i="2"/>
  <c r="AG278" i="2" s="1"/>
  <c r="AE277" i="2"/>
  <c r="L530" i="2"/>
  <c r="K530" i="2"/>
  <c r="N530" i="2" s="1"/>
  <c r="J530" i="2"/>
  <c r="M529" i="2"/>
  <c r="C523" i="2"/>
  <c r="B524" i="2"/>
  <c r="P530" i="2" l="1"/>
  <c r="O530" i="2"/>
  <c r="AO523" i="2"/>
  <c r="AQ523" i="2"/>
  <c r="S278" i="2"/>
  <c r="AA278" i="2" s="1"/>
  <c r="Z277" i="2"/>
  <c r="W277" i="2"/>
  <c r="Q278" i="2" s="1"/>
  <c r="Y278" i="2" s="1"/>
  <c r="T278" i="2"/>
  <c r="AB278" i="2" s="1"/>
  <c r="AF278" i="2"/>
  <c r="AH278" i="2" s="1"/>
  <c r="J531" i="2"/>
  <c r="M530" i="2"/>
  <c r="K531" i="2"/>
  <c r="N531" i="2" s="1"/>
  <c r="L531" i="2"/>
  <c r="C524" i="2"/>
  <c r="B525" i="2"/>
  <c r="P531" i="2" l="1"/>
  <c r="O531" i="2"/>
  <c r="AO524" i="2"/>
  <c r="AQ524" i="2"/>
  <c r="AE278" i="2"/>
  <c r="R278" i="2"/>
  <c r="AF279" i="2" s="1"/>
  <c r="V279" i="2"/>
  <c r="AD279" i="2" s="1"/>
  <c r="U279" i="2"/>
  <c r="AC279" i="2" s="1"/>
  <c r="L532" i="2"/>
  <c r="K532" i="2"/>
  <c r="N532" i="2" s="1"/>
  <c r="J532" i="2"/>
  <c r="M531" i="2"/>
  <c r="C525" i="2"/>
  <c r="B526" i="2"/>
  <c r="P532" i="2" l="1"/>
  <c r="O532" i="2"/>
  <c r="AQ525" i="2"/>
  <c r="AO525" i="2"/>
  <c r="W278" i="2"/>
  <c r="Q279" i="2" s="1"/>
  <c r="Y279" i="2" s="1"/>
  <c r="Z278" i="2"/>
  <c r="S279" i="2"/>
  <c r="AA279" i="2" s="1"/>
  <c r="T279" i="2"/>
  <c r="AB279" i="2" s="1"/>
  <c r="AG279" i="2"/>
  <c r="AH279" i="2" s="1"/>
  <c r="K533" i="2"/>
  <c r="N533" i="2" s="1"/>
  <c r="J533" i="2"/>
  <c r="M532" i="2"/>
  <c r="L533" i="2"/>
  <c r="C526" i="2"/>
  <c r="B527" i="2"/>
  <c r="O533" i="2" l="1"/>
  <c r="P533" i="2"/>
  <c r="AQ526" i="2"/>
  <c r="AO526" i="2"/>
  <c r="U280" i="2"/>
  <c r="AC280" i="2" s="1"/>
  <c r="AE279" i="2"/>
  <c r="R279" i="2"/>
  <c r="W279" i="2" s="1"/>
  <c r="AE280" i="2" s="1"/>
  <c r="V280" i="2"/>
  <c r="AD280" i="2" s="1"/>
  <c r="L534" i="2"/>
  <c r="J534" i="2"/>
  <c r="M533" i="2"/>
  <c r="K534" i="2"/>
  <c r="N534" i="2" s="1"/>
  <c r="C527" i="2"/>
  <c r="B528" i="2"/>
  <c r="O534" i="2" l="1"/>
  <c r="P534" i="2"/>
  <c r="AQ527" i="2"/>
  <c r="AO527" i="2"/>
  <c r="S280" i="2"/>
  <c r="AA280" i="2" s="1"/>
  <c r="AG280" i="2"/>
  <c r="AF280" i="2"/>
  <c r="T280" i="2"/>
  <c r="V281" i="2" s="1"/>
  <c r="AD281" i="2" s="1"/>
  <c r="R280" i="2"/>
  <c r="Q280" i="2"/>
  <c r="Y280" i="2" s="1"/>
  <c r="Z279" i="2"/>
  <c r="K535" i="2"/>
  <c r="N535" i="2" s="1"/>
  <c r="J535" i="2"/>
  <c r="M534" i="2"/>
  <c r="L535" i="2"/>
  <c r="C528" i="2"/>
  <c r="B529" i="2"/>
  <c r="P535" i="2" l="1"/>
  <c r="O535" i="2"/>
  <c r="AO528" i="2"/>
  <c r="AQ528" i="2"/>
  <c r="S281" i="2"/>
  <c r="AA281" i="2" s="1"/>
  <c r="AH280" i="2"/>
  <c r="AB280" i="2"/>
  <c r="AG281" i="2"/>
  <c r="W280" i="2"/>
  <c r="AE281" i="2" s="1"/>
  <c r="Z280" i="2"/>
  <c r="T281" i="2"/>
  <c r="AB281" i="2" s="1"/>
  <c r="AF281" i="2"/>
  <c r="U281" i="2"/>
  <c r="AC281" i="2" s="1"/>
  <c r="L536" i="2"/>
  <c r="J536" i="2"/>
  <c r="M535" i="2"/>
  <c r="K536" i="2"/>
  <c r="N536" i="2" s="1"/>
  <c r="C529" i="2"/>
  <c r="B530" i="2"/>
  <c r="P536" i="2" l="1"/>
  <c r="O536" i="2"/>
  <c r="AQ529" i="2"/>
  <c r="AO529" i="2"/>
  <c r="AH281" i="2"/>
  <c r="V282" i="2"/>
  <c r="AD282" i="2" s="1"/>
  <c r="Q281" i="2"/>
  <c r="Y281" i="2" s="1"/>
  <c r="R281" i="2"/>
  <c r="Z281" i="2" s="1"/>
  <c r="U282" i="2"/>
  <c r="AC282" i="2" s="1"/>
  <c r="K537" i="2"/>
  <c r="N537" i="2" s="1"/>
  <c r="J537" i="2"/>
  <c r="M536" i="2"/>
  <c r="L537" i="2"/>
  <c r="C530" i="2"/>
  <c r="B531" i="2"/>
  <c r="P537" i="2" l="1"/>
  <c r="O537" i="2"/>
  <c r="AO530" i="2"/>
  <c r="AQ530" i="2"/>
  <c r="T282" i="2"/>
  <c r="AB282" i="2" s="1"/>
  <c r="AG282" i="2"/>
  <c r="S282" i="2"/>
  <c r="AA282" i="2" s="1"/>
  <c r="AF282" i="2"/>
  <c r="W281" i="2"/>
  <c r="R282" i="2" s="1"/>
  <c r="Z282" i="2" s="1"/>
  <c r="J538" i="2"/>
  <c r="M537" i="2"/>
  <c r="L538" i="2"/>
  <c r="K538" i="2"/>
  <c r="N538" i="2" s="1"/>
  <c r="C531" i="2"/>
  <c r="B532" i="2"/>
  <c r="P538" i="2" l="1"/>
  <c r="O538" i="2"/>
  <c r="AQ531" i="2"/>
  <c r="AO531" i="2"/>
  <c r="AH282" i="2"/>
  <c r="Q282" i="2"/>
  <c r="Y282" i="2" s="1"/>
  <c r="V283" i="2"/>
  <c r="AD283" i="2" s="1"/>
  <c r="U283" i="2"/>
  <c r="AC283" i="2" s="1"/>
  <c r="AE282" i="2"/>
  <c r="S283" i="2"/>
  <c r="AA283" i="2" s="1"/>
  <c r="AG283" i="2"/>
  <c r="AF283" i="2"/>
  <c r="T283" i="2"/>
  <c r="AB283" i="2" s="1"/>
  <c r="L539" i="2"/>
  <c r="K539" i="2"/>
  <c r="N539" i="2" s="1"/>
  <c r="J539" i="2"/>
  <c r="M538" i="2"/>
  <c r="C532" i="2"/>
  <c r="B533" i="2"/>
  <c r="P539" i="2" l="1"/>
  <c r="O539" i="2"/>
  <c r="AO532" i="2"/>
  <c r="AQ532" i="2"/>
  <c r="W282" i="2"/>
  <c r="AE283" i="2" s="1"/>
  <c r="AH283" i="2"/>
  <c r="U284" i="2"/>
  <c r="AC284" i="2" s="1"/>
  <c r="V284" i="2"/>
  <c r="AD284" i="2" s="1"/>
  <c r="J540" i="2"/>
  <c r="M539" i="2"/>
  <c r="K540" i="2"/>
  <c r="N540" i="2" s="1"/>
  <c r="L540" i="2"/>
  <c r="C533" i="2"/>
  <c r="B534" i="2"/>
  <c r="P540" i="2" l="1"/>
  <c r="O540" i="2"/>
  <c r="AQ533" i="2"/>
  <c r="AO533" i="2"/>
  <c r="Q283" i="2"/>
  <c r="Y283" i="2" s="1"/>
  <c r="R283" i="2"/>
  <c r="T284" i="2" s="1"/>
  <c r="AB284" i="2" s="1"/>
  <c r="L541" i="2"/>
  <c r="K541" i="2"/>
  <c r="N541" i="2" s="1"/>
  <c r="J541" i="2"/>
  <c r="M540" i="2"/>
  <c r="C534" i="2"/>
  <c r="B535" i="2"/>
  <c r="O541" i="2" l="1"/>
  <c r="P541" i="2"/>
  <c r="AQ534" i="2"/>
  <c r="AO534" i="2"/>
  <c r="Z283" i="2"/>
  <c r="S284" i="2"/>
  <c r="U285" i="2" s="1"/>
  <c r="AC285" i="2" s="1"/>
  <c r="AF284" i="2"/>
  <c r="AG284" i="2"/>
  <c r="W283" i="2"/>
  <c r="AE284" i="2" s="1"/>
  <c r="V285" i="2"/>
  <c r="AD285" i="2" s="1"/>
  <c r="J542" i="2"/>
  <c r="M541" i="2"/>
  <c r="K542" i="2"/>
  <c r="N542" i="2" s="1"/>
  <c r="L542" i="2"/>
  <c r="C535" i="2"/>
  <c r="B536" i="2"/>
  <c r="P542" i="2" l="1"/>
  <c r="O542" i="2"/>
  <c r="AQ535" i="2"/>
  <c r="AO535" i="2"/>
  <c r="Q284" i="2"/>
  <c r="Y284" i="2" s="1"/>
  <c r="AA284" i="2"/>
  <c r="AH284" i="2"/>
  <c r="R284" i="2"/>
  <c r="Z284" i="2" s="1"/>
  <c r="L543" i="2"/>
  <c r="K543" i="2"/>
  <c r="N543" i="2" s="1"/>
  <c r="J543" i="2"/>
  <c r="M542" i="2"/>
  <c r="C536" i="2"/>
  <c r="B537" i="2"/>
  <c r="P543" i="2" l="1"/>
  <c r="O543" i="2"/>
  <c r="AO536" i="2"/>
  <c r="AQ536" i="2"/>
  <c r="AG285" i="2"/>
  <c r="S285" i="2"/>
  <c r="AA285" i="2" s="1"/>
  <c r="T285" i="2"/>
  <c r="AB285" i="2" s="1"/>
  <c r="AF285" i="2"/>
  <c r="W284" i="2"/>
  <c r="Q285" i="2" s="1"/>
  <c r="Y285" i="2" s="1"/>
  <c r="K544" i="2"/>
  <c r="N544" i="2" s="1"/>
  <c r="J544" i="2"/>
  <c r="M543" i="2"/>
  <c r="L544" i="2"/>
  <c r="C537" i="2"/>
  <c r="B538" i="2"/>
  <c r="P544" i="2" l="1"/>
  <c r="O544" i="2"/>
  <c r="AQ537" i="2"/>
  <c r="AO537" i="2"/>
  <c r="U286" i="2"/>
  <c r="AC286" i="2" s="1"/>
  <c r="V286" i="2"/>
  <c r="AD286" i="2" s="1"/>
  <c r="AE285" i="2"/>
  <c r="AH285" i="2"/>
  <c r="R285" i="2"/>
  <c r="T286" i="2" s="1"/>
  <c r="L545" i="2"/>
  <c r="J545" i="2"/>
  <c r="M544" i="2"/>
  <c r="K545" i="2"/>
  <c r="N545" i="2" s="1"/>
  <c r="C538" i="2"/>
  <c r="B539" i="2"/>
  <c r="P545" i="2" l="1"/>
  <c r="O545" i="2"/>
  <c r="AQ538" i="2"/>
  <c r="AO538" i="2"/>
  <c r="V287" i="2"/>
  <c r="AD287" i="2" s="1"/>
  <c r="W285" i="2"/>
  <c r="AE286" i="2" s="1"/>
  <c r="AG286" i="2"/>
  <c r="AF286" i="2"/>
  <c r="Z285" i="2"/>
  <c r="S286" i="2"/>
  <c r="AA286" i="2" s="1"/>
  <c r="AB286" i="2"/>
  <c r="J546" i="2"/>
  <c r="M545" i="2"/>
  <c r="K546" i="2"/>
  <c r="N546" i="2" s="1"/>
  <c r="L546" i="2"/>
  <c r="C539" i="2"/>
  <c r="B540" i="2"/>
  <c r="P546" i="2" l="1"/>
  <c r="O546" i="2"/>
  <c r="AO539" i="2"/>
  <c r="AQ539" i="2"/>
  <c r="R286" i="2"/>
  <c r="Z286" i="2" s="1"/>
  <c r="Q286" i="2"/>
  <c r="Y286" i="2" s="1"/>
  <c r="AH286" i="2"/>
  <c r="U287" i="2"/>
  <c r="AC287" i="2" s="1"/>
  <c r="K547" i="2"/>
  <c r="N547" i="2" s="1"/>
  <c r="L547" i="2"/>
  <c r="J547" i="2"/>
  <c r="M546" i="2"/>
  <c r="C540" i="2"/>
  <c r="B541" i="2"/>
  <c r="P547" i="2" l="1"/>
  <c r="O547" i="2"/>
  <c r="AO540" i="2"/>
  <c r="AQ540" i="2"/>
  <c r="S287" i="2"/>
  <c r="AA287" i="2" s="1"/>
  <c r="T287" i="2"/>
  <c r="V288" i="2" s="1"/>
  <c r="AG287" i="2"/>
  <c r="AF287" i="2"/>
  <c r="W286" i="2"/>
  <c r="R287" i="2" s="1"/>
  <c r="J548" i="2"/>
  <c r="M547" i="2"/>
  <c r="L548" i="2"/>
  <c r="K548" i="2"/>
  <c r="N548" i="2" s="1"/>
  <c r="C541" i="2"/>
  <c r="B542" i="2"/>
  <c r="O548" i="2" l="1"/>
  <c r="P548" i="2"/>
  <c r="AQ541" i="2"/>
  <c r="AO541" i="2"/>
  <c r="T288" i="2"/>
  <c r="AB288" i="2" s="1"/>
  <c r="AB287" i="2"/>
  <c r="AH287" i="2"/>
  <c r="U288" i="2"/>
  <c r="AC288" i="2" s="1"/>
  <c r="Q287" i="2"/>
  <c r="W287" i="2" s="1"/>
  <c r="AE288" i="2" s="1"/>
  <c r="AE287" i="2"/>
  <c r="AG288" i="2"/>
  <c r="Z287" i="2"/>
  <c r="AF288" i="2"/>
  <c r="S288" i="2"/>
  <c r="AA288" i="2" s="1"/>
  <c r="AD288" i="2"/>
  <c r="L549" i="2"/>
  <c r="K549" i="2"/>
  <c r="N549" i="2" s="1"/>
  <c r="J549" i="2"/>
  <c r="M548" i="2"/>
  <c r="C542" i="2"/>
  <c r="B543" i="2"/>
  <c r="O549" i="2" l="1"/>
  <c r="P549" i="2"/>
  <c r="AQ542" i="2"/>
  <c r="AO542" i="2"/>
  <c r="V289" i="2"/>
  <c r="AD289" i="2" s="1"/>
  <c r="Y287" i="2"/>
  <c r="AH288" i="2"/>
  <c r="U289" i="2"/>
  <c r="AC289" i="2" s="1"/>
  <c r="R288" i="2"/>
  <c r="S289" i="2" s="1"/>
  <c r="Q288" i="2"/>
  <c r="K550" i="2"/>
  <c r="N550" i="2" s="1"/>
  <c r="J550" i="2"/>
  <c r="M549" i="2"/>
  <c r="L550" i="2"/>
  <c r="C543" i="2"/>
  <c r="B544" i="2"/>
  <c r="P550" i="2" l="1"/>
  <c r="O550" i="2"/>
  <c r="AO543" i="2"/>
  <c r="AQ543" i="2"/>
  <c r="T289" i="2"/>
  <c r="V290" i="2" s="1"/>
  <c r="Z288" i="2"/>
  <c r="AF289" i="2"/>
  <c r="AG289" i="2"/>
  <c r="W288" i="2"/>
  <c r="AE289" i="2" s="1"/>
  <c r="Y288" i="2"/>
  <c r="AA289" i="2"/>
  <c r="L551" i="2"/>
  <c r="J551" i="2"/>
  <c r="M550" i="2"/>
  <c r="K551" i="2"/>
  <c r="N551" i="2" s="1"/>
  <c r="C544" i="2"/>
  <c r="B545" i="2"/>
  <c r="P551" i="2" l="1"/>
  <c r="O551" i="2"/>
  <c r="AO544" i="2"/>
  <c r="AQ544" i="2"/>
  <c r="AH289" i="2"/>
  <c r="AB289" i="2"/>
  <c r="U290" i="2"/>
  <c r="AC290" i="2" s="1"/>
  <c r="AD290" i="2"/>
  <c r="Q289" i="2"/>
  <c r="R289" i="2"/>
  <c r="J552" i="2"/>
  <c r="M551" i="2"/>
  <c r="K552" i="2"/>
  <c r="N552" i="2" s="1"/>
  <c r="L552" i="2"/>
  <c r="C545" i="2"/>
  <c r="B546" i="2"/>
  <c r="O552" i="2" l="1"/>
  <c r="P552" i="2"/>
  <c r="AQ545" i="2"/>
  <c r="AO545" i="2"/>
  <c r="T290" i="2"/>
  <c r="AG290" i="2"/>
  <c r="AF290" i="2"/>
  <c r="Z289" i="2"/>
  <c r="S290" i="2"/>
  <c r="Y289" i="2"/>
  <c r="W289" i="2"/>
  <c r="AE290" i="2" s="1"/>
  <c r="L553" i="2"/>
  <c r="K553" i="2"/>
  <c r="N553" i="2" s="1"/>
  <c r="J553" i="2"/>
  <c r="M552" i="2"/>
  <c r="C546" i="2"/>
  <c r="B547" i="2"/>
  <c r="P553" i="2" l="1"/>
  <c r="O553" i="2"/>
  <c r="AO546" i="2"/>
  <c r="AQ546" i="2"/>
  <c r="AH290" i="2"/>
  <c r="R290" i="2"/>
  <c r="S291" i="2" s="1"/>
  <c r="AA290" i="2"/>
  <c r="Q290" i="2"/>
  <c r="AB290" i="2"/>
  <c r="U291" i="2"/>
  <c r="AC291" i="2" s="1"/>
  <c r="V291" i="2"/>
  <c r="J554" i="2"/>
  <c r="M553" i="2"/>
  <c r="K554" i="2"/>
  <c r="N554" i="2" s="1"/>
  <c r="L554" i="2"/>
  <c r="C547" i="2"/>
  <c r="B548" i="2"/>
  <c r="P554" i="2" l="1"/>
  <c r="O554" i="2"/>
  <c r="AQ547" i="2"/>
  <c r="AO547" i="2"/>
  <c r="AA291" i="2"/>
  <c r="AD291" i="2"/>
  <c r="Y290" i="2"/>
  <c r="W290" i="2"/>
  <c r="R291" i="2" s="1"/>
  <c r="T291" i="2"/>
  <c r="AB291" i="2" s="1"/>
  <c r="AF291" i="2"/>
  <c r="AG291" i="2"/>
  <c r="Z290" i="2"/>
  <c r="L555" i="2"/>
  <c r="K555" i="2"/>
  <c r="N555" i="2" s="1"/>
  <c r="J555" i="2"/>
  <c r="M554" i="2"/>
  <c r="C548" i="2"/>
  <c r="B549" i="2"/>
  <c r="P555" i="2" l="1"/>
  <c r="O555" i="2"/>
  <c r="AO548" i="2"/>
  <c r="AQ548" i="2"/>
  <c r="Q291" i="2"/>
  <c r="Y291" i="2" s="1"/>
  <c r="V292" i="2"/>
  <c r="AD292" i="2" s="1"/>
  <c r="AH291" i="2"/>
  <c r="T292" i="2"/>
  <c r="Z291" i="2"/>
  <c r="AG292" i="2"/>
  <c r="AF292" i="2"/>
  <c r="S292" i="2"/>
  <c r="AE291" i="2"/>
  <c r="U292" i="2"/>
  <c r="J556" i="2"/>
  <c r="M555" i="2"/>
  <c r="K556" i="2"/>
  <c r="N556" i="2" s="1"/>
  <c r="L556" i="2"/>
  <c r="C549" i="2"/>
  <c r="B550" i="2"/>
  <c r="P556" i="2" l="1"/>
  <c r="O556" i="2"/>
  <c r="AQ549" i="2"/>
  <c r="AO549" i="2"/>
  <c r="W291" i="2"/>
  <c r="R292" i="2" s="1"/>
  <c r="Z292" i="2" s="1"/>
  <c r="AB292" i="2"/>
  <c r="V293" i="2"/>
  <c r="AC292" i="2"/>
  <c r="U293" i="2"/>
  <c r="AA292" i="2"/>
  <c r="AH292" i="2"/>
  <c r="L557" i="2"/>
  <c r="K557" i="2"/>
  <c r="N557" i="2" s="1"/>
  <c r="J557" i="2"/>
  <c r="M556" i="2"/>
  <c r="C550" i="2"/>
  <c r="B551" i="2"/>
  <c r="O557" i="2" l="1"/>
  <c r="P557" i="2"/>
  <c r="AO550" i="2"/>
  <c r="AQ550" i="2"/>
  <c r="AE292" i="2"/>
  <c r="Q292" i="2"/>
  <c r="Y292" i="2" s="1"/>
  <c r="AF293" i="2"/>
  <c r="T293" i="2"/>
  <c r="AB293" i="2" s="1"/>
  <c r="AG293" i="2"/>
  <c r="S293" i="2"/>
  <c r="AA293" i="2" s="1"/>
  <c r="AC293" i="2"/>
  <c r="AD293" i="2"/>
  <c r="K558" i="2"/>
  <c r="N558" i="2" s="1"/>
  <c r="J558" i="2"/>
  <c r="M557" i="2"/>
  <c r="L558" i="2"/>
  <c r="C551" i="2"/>
  <c r="B552" i="2"/>
  <c r="P558" i="2" l="1"/>
  <c r="O558" i="2"/>
  <c r="AO551" i="2"/>
  <c r="AQ551" i="2"/>
  <c r="AH293" i="2"/>
  <c r="W292" i="2"/>
  <c r="AE293" i="2" s="1"/>
  <c r="V294" i="2"/>
  <c r="AD294" i="2" s="1"/>
  <c r="U294" i="2"/>
  <c r="AC294" i="2" s="1"/>
  <c r="J559" i="2"/>
  <c r="M558" i="2"/>
  <c r="L559" i="2"/>
  <c r="K559" i="2"/>
  <c r="N559" i="2" s="1"/>
  <c r="C552" i="2"/>
  <c r="B553" i="2"/>
  <c r="P559" i="2" l="1"/>
  <c r="O559" i="2"/>
  <c r="AO552" i="2"/>
  <c r="AQ552" i="2"/>
  <c r="R293" i="2"/>
  <c r="AG294" i="2" s="1"/>
  <c r="Q293" i="2"/>
  <c r="K560" i="2"/>
  <c r="N560" i="2" s="1"/>
  <c r="L560" i="2"/>
  <c r="J560" i="2"/>
  <c r="M559" i="2"/>
  <c r="C553" i="2"/>
  <c r="B554" i="2"/>
  <c r="P560" i="2" l="1"/>
  <c r="O560" i="2"/>
  <c r="AQ553" i="2"/>
  <c r="AO553" i="2"/>
  <c r="T294" i="2"/>
  <c r="V295" i="2" s="1"/>
  <c r="AD295" i="2" s="1"/>
  <c r="AF294" i="2"/>
  <c r="AH294" i="2" s="1"/>
  <c r="Z293" i="2"/>
  <c r="S294" i="2"/>
  <c r="AA294" i="2" s="1"/>
  <c r="Y293" i="2"/>
  <c r="W293" i="2"/>
  <c r="J561" i="2"/>
  <c r="M560" i="2"/>
  <c r="L561" i="2"/>
  <c r="K561" i="2"/>
  <c r="N561" i="2" s="1"/>
  <c r="C554" i="2"/>
  <c r="B555" i="2"/>
  <c r="P561" i="2" l="1"/>
  <c r="O561" i="2"/>
  <c r="AQ554" i="2"/>
  <c r="AO554" i="2"/>
  <c r="AB294" i="2"/>
  <c r="U295" i="2"/>
  <c r="AC295" i="2" s="1"/>
  <c r="AE294" i="2"/>
  <c r="R294" i="2"/>
  <c r="Q294" i="2"/>
  <c r="K562" i="2"/>
  <c r="N562" i="2" s="1"/>
  <c r="L562" i="2"/>
  <c r="J562" i="2"/>
  <c r="M561" i="2"/>
  <c r="C555" i="2"/>
  <c r="B556" i="2"/>
  <c r="P562" i="2" l="1"/>
  <c r="O562" i="2"/>
  <c r="AO555" i="2"/>
  <c r="AQ555" i="2"/>
  <c r="Y294" i="2"/>
  <c r="W294" i="2"/>
  <c r="Z294" i="2"/>
  <c r="AF295" i="2"/>
  <c r="S295" i="2"/>
  <c r="AG295" i="2"/>
  <c r="T295" i="2"/>
  <c r="J563" i="2"/>
  <c r="M562" i="2"/>
  <c r="L563" i="2"/>
  <c r="K563" i="2"/>
  <c r="N563" i="2" s="1"/>
  <c r="C556" i="2"/>
  <c r="B557" i="2"/>
  <c r="P563" i="2" l="1"/>
  <c r="O563" i="2"/>
  <c r="AO556" i="2"/>
  <c r="AQ556" i="2"/>
  <c r="AH295" i="2"/>
  <c r="V296" i="2"/>
  <c r="U296" i="2"/>
  <c r="AB295" i="2"/>
  <c r="AA295" i="2"/>
  <c r="R295" i="2"/>
  <c r="AE295" i="2"/>
  <c r="Q295" i="2"/>
  <c r="K564" i="2"/>
  <c r="N564" i="2" s="1"/>
  <c r="L564" i="2"/>
  <c r="J564" i="2"/>
  <c r="M563" i="2"/>
  <c r="C557" i="2"/>
  <c r="B558" i="2"/>
  <c r="P564" i="2" l="1"/>
  <c r="O564" i="2"/>
  <c r="AQ557" i="2"/>
  <c r="AO557" i="2"/>
  <c r="AG296" i="2"/>
  <c r="Z295" i="2"/>
  <c r="AF296" i="2"/>
  <c r="S296" i="2"/>
  <c r="AC296" i="2"/>
  <c r="AD296" i="2"/>
  <c r="W295" i="2"/>
  <c r="R296" i="2" s="1"/>
  <c r="Y295" i="2"/>
  <c r="T296" i="2"/>
  <c r="J565" i="2"/>
  <c r="M564" i="2"/>
  <c r="L565" i="2"/>
  <c r="K565" i="2"/>
  <c r="N565" i="2" s="1"/>
  <c r="C558" i="2"/>
  <c r="B559" i="2"/>
  <c r="O565" i="2" l="1"/>
  <c r="P565" i="2"/>
  <c r="AO558" i="2"/>
  <c r="AQ558" i="2"/>
  <c r="U297" i="2"/>
  <c r="AC297" i="2" s="1"/>
  <c r="Q296" i="2"/>
  <c r="Y296" i="2" s="1"/>
  <c r="AE296" i="2"/>
  <c r="V297" i="2"/>
  <c r="AB296" i="2"/>
  <c r="T297" i="2"/>
  <c r="AB297" i="2" s="1"/>
  <c r="AA296" i="2"/>
  <c r="S297" i="2"/>
  <c r="AA297" i="2" s="1"/>
  <c r="AG297" i="2"/>
  <c r="AF297" i="2"/>
  <c r="Z296" i="2"/>
  <c r="AH296" i="2"/>
  <c r="K566" i="2"/>
  <c r="N566" i="2" s="1"/>
  <c r="L566" i="2"/>
  <c r="J566" i="2"/>
  <c r="M565" i="2"/>
  <c r="C559" i="2"/>
  <c r="B560" i="2"/>
  <c r="O566" i="2" l="1"/>
  <c r="P566" i="2"/>
  <c r="AQ559" i="2"/>
  <c r="AO559" i="2"/>
  <c r="AH297" i="2"/>
  <c r="W296" i="2"/>
  <c r="R297" i="2" s="1"/>
  <c r="AD297" i="2"/>
  <c r="V298" i="2"/>
  <c r="AD298" i="2" s="1"/>
  <c r="U298" i="2"/>
  <c r="AC298" i="2" s="1"/>
  <c r="L567" i="2"/>
  <c r="J567" i="2"/>
  <c r="M566" i="2"/>
  <c r="K567" i="2"/>
  <c r="N567" i="2" s="1"/>
  <c r="C560" i="2"/>
  <c r="B561" i="2"/>
  <c r="P567" i="2" l="1"/>
  <c r="O567" i="2"/>
  <c r="AO560" i="2"/>
  <c r="AQ560" i="2"/>
  <c r="AE297" i="2"/>
  <c r="Q297" i="2"/>
  <c r="Y297" i="2" s="1"/>
  <c r="AG298" i="2"/>
  <c r="Z297" i="2"/>
  <c r="AF298" i="2"/>
  <c r="S298" i="2"/>
  <c r="AA298" i="2" s="1"/>
  <c r="T298" i="2"/>
  <c r="AB298" i="2" s="1"/>
  <c r="J568" i="2"/>
  <c r="M567" i="2"/>
  <c r="K568" i="2"/>
  <c r="N568" i="2" s="1"/>
  <c r="L568" i="2"/>
  <c r="C561" i="2"/>
  <c r="B562" i="2"/>
  <c r="P568" i="2" l="1"/>
  <c r="O568" i="2"/>
  <c r="AQ561" i="2"/>
  <c r="AO561" i="2"/>
  <c r="W297" i="2"/>
  <c r="R298" i="2" s="1"/>
  <c r="AG299" i="2" s="1"/>
  <c r="V299" i="2"/>
  <c r="U299" i="2"/>
  <c r="AC299" i="2" s="1"/>
  <c r="AH298" i="2"/>
  <c r="L569" i="2"/>
  <c r="K569" i="2"/>
  <c r="N569" i="2" s="1"/>
  <c r="J569" i="2"/>
  <c r="M568" i="2"/>
  <c r="C562" i="2"/>
  <c r="B563" i="2"/>
  <c r="P569" i="2" l="1"/>
  <c r="O569" i="2"/>
  <c r="AO562" i="2"/>
  <c r="AQ562" i="2"/>
  <c r="Q298" i="2"/>
  <c r="Y298" i="2" s="1"/>
  <c r="AE298" i="2"/>
  <c r="S299" i="2"/>
  <c r="AA299" i="2" s="1"/>
  <c r="Z298" i="2"/>
  <c r="AF299" i="2"/>
  <c r="AH299" i="2" s="1"/>
  <c r="T299" i="2"/>
  <c r="AB299" i="2" s="1"/>
  <c r="AD299" i="2"/>
  <c r="K570" i="2"/>
  <c r="N570" i="2" s="1"/>
  <c r="J570" i="2"/>
  <c r="M569" i="2"/>
  <c r="L570" i="2"/>
  <c r="C563" i="2"/>
  <c r="B564" i="2"/>
  <c r="P570" i="2" l="1"/>
  <c r="O570" i="2"/>
  <c r="AQ563" i="2"/>
  <c r="AO563" i="2"/>
  <c r="W298" i="2"/>
  <c r="R299" i="2" s="1"/>
  <c r="AF300" i="2" s="1"/>
  <c r="V300" i="2"/>
  <c r="AD300" i="2" s="1"/>
  <c r="U300" i="2"/>
  <c r="AC300" i="2" s="1"/>
  <c r="L571" i="2"/>
  <c r="J571" i="2"/>
  <c r="M570" i="2"/>
  <c r="K571" i="2"/>
  <c r="N571" i="2" s="1"/>
  <c r="C564" i="2"/>
  <c r="B565" i="2"/>
  <c r="P571" i="2" l="1"/>
  <c r="O571" i="2"/>
  <c r="AO564" i="2"/>
  <c r="AQ564" i="2"/>
  <c r="AE299" i="2"/>
  <c r="T300" i="2"/>
  <c r="S300" i="2"/>
  <c r="AA300" i="2" s="1"/>
  <c r="Z299" i="2"/>
  <c r="AG300" i="2"/>
  <c r="AH300" i="2" s="1"/>
  <c r="Q299" i="2"/>
  <c r="Y299" i="2" s="1"/>
  <c r="K572" i="2"/>
  <c r="N572" i="2" s="1"/>
  <c r="J572" i="2"/>
  <c r="M571" i="2"/>
  <c r="L572" i="2"/>
  <c r="C565" i="2"/>
  <c r="B566" i="2"/>
  <c r="P572" i="2" l="1"/>
  <c r="O572" i="2"/>
  <c r="AQ565" i="2"/>
  <c r="AO565" i="2"/>
  <c r="U301" i="2"/>
  <c r="AC301" i="2" s="1"/>
  <c r="AB300" i="2"/>
  <c r="V301" i="2"/>
  <c r="AD301" i="2" s="1"/>
  <c r="W299" i="2"/>
  <c r="AE300" i="2" s="1"/>
  <c r="J573" i="2"/>
  <c r="M572" i="2"/>
  <c r="L573" i="2"/>
  <c r="K573" i="2"/>
  <c r="N573" i="2" s="1"/>
  <c r="C566" i="2"/>
  <c r="B567" i="2"/>
  <c r="O573" i="2" l="1"/>
  <c r="P573" i="2"/>
  <c r="AQ566" i="2"/>
  <c r="AO566" i="2"/>
  <c r="Q300" i="2"/>
  <c r="Y300" i="2" s="1"/>
  <c r="R300" i="2"/>
  <c r="AG301" i="2" s="1"/>
  <c r="K574" i="2"/>
  <c r="N574" i="2" s="1"/>
  <c r="L574" i="2"/>
  <c r="J574" i="2"/>
  <c r="M573" i="2"/>
  <c r="C567" i="2"/>
  <c r="B568" i="2"/>
  <c r="P574" i="2" l="1"/>
  <c r="O574" i="2"/>
  <c r="AQ567" i="2"/>
  <c r="AO567" i="2"/>
  <c r="W300" i="2"/>
  <c r="AE301" i="2" s="1"/>
  <c r="Z300" i="2"/>
  <c r="AF301" i="2"/>
  <c r="AH301" i="2" s="1"/>
  <c r="T301" i="2"/>
  <c r="S301" i="2"/>
  <c r="AA301" i="2" s="1"/>
  <c r="J575" i="2"/>
  <c r="M574" i="2"/>
  <c r="L575" i="2"/>
  <c r="K575" i="2"/>
  <c r="N575" i="2" s="1"/>
  <c r="C568" i="2"/>
  <c r="B569" i="2"/>
  <c r="P575" i="2" l="1"/>
  <c r="O575" i="2"/>
  <c r="AO568" i="2"/>
  <c r="AQ568" i="2"/>
  <c r="Q301" i="2"/>
  <c r="Y301" i="2" s="1"/>
  <c r="R301" i="2"/>
  <c r="AG302" i="2" s="1"/>
  <c r="U302" i="2"/>
  <c r="AC302" i="2" s="1"/>
  <c r="AB301" i="2"/>
  <c r="V302" i="2"/>
  <c r="AD302" i="2" s="1"/>
  <c r="K576" i="2"/>
  <c r="N576" i="2" s="1"/>
  <c r="L576" i="2"/>
  <c r="J576" i="2"/>
  <c r="M575" i="2"/>
  <c r="C569" i="2"/>
  <c r="B570" i="2"/>
  <c r="P576" i="2" l="1"/>
  <c r="O576" i="2"/>
  <c r="AQ569" i="2"/>
  <c r="AO569" i="2"/>
  <c r="Z301" i="2"/>
  <c r="T302" i="2"/>
  <c r="V303" i="2" s="1"/>
  <c r="AD303" i="2" s="1"/>
  <c r="S302" i="2"/>
  <c r="AA302" i="2" s="1"/>
  <c r="AF302" i="2"/>
  <c r="AH302" i="2" s="1"/>
  <c r="W301" i="2"/>
  <c r="AE302" i="2" s="1"/>
  <c r="L577" i="2"/>
  <c r="J577" i="2"/>
  <c r="M576" i="2"/>
  <c r="K577" i="2"/>
  <c r="N577" i="2" s="1"/>
  <c r="C570" i="2"/>
  <c r="B571" i="2"/>
  <c r="P577" i="2" l="1"/>
  <c r="O577" i="2"/>
  <c r="AQ570" i="2"/>
  <c r="AO570" i="2"/>
  <c r="U303" i="2"/>
  <c r="AC303" i="2" s="1"/>
  <c r="AB302" i="2"/>
  <c r="R302" i="2"/>
  <c r="T303" i="2" s="1"/>
  <c r="AB303" i="2" s="1"/>
  <c r="Q302" i="2"/>
  <c r="Y302" i="2" s="1"/>
  <c r="K578" i="2"/>
  <c r="N578" i="2" s="1"/>
  <c r="J578" i="2"/>
  <c r="M577" i="2"/>
  <c r="L578" i="2"/>
  <c r="C571" i="2"/>
  <c r="B572" i="2"/>
  <c r="P578" i="2" l="1"/>
  <c r="O578" i="2"/>
  <c r="AO571" i="2"/>
  <c r="AQ571" i="2"/>
  <c r="AF303" i="2"/>
  <c r="AG303" i="2"/>
  <c r="S303" i="2"/>
  <c r="AA303" i="2" s="1"/>
  <c r="V304" i="2"/>
  <c r="AD304" i="2" s="1"/>
  <c r="Z302" i="2"/>
  <c r="W302" i="2"/>
  <c r="Q303" i="2" s="1"/>
  <c r="Y303" i="2" s="1"/>
  <c r="L579" i="2"/>
  <c r="J579" i="2"/>
  <c r="M578" i="2"/>
  <c r="K579" i="2"/>
  <c r="N579" i="2" s="1"/>
  <c r="C572" i="2"/>
  <c r="B573" i="2"/>
  <c r="P579" i="2" l="1"/>
  <c r="O579" i="2"/>
  <c r="AO572" i="2"/>
  <c r="AQ572" i="2"/>
  <c r="AH303" i="2"/>
  <c r="R303" i="2"/>
  <c r="AG304" i="2" s="1"/>
  <c r="U304" i="2"/>
  <c r="AC304" i="2" s="1"/>
  <c r="AE303" i="2"/>
  <c r="K580" i="2"/>
  <c r="N580" i="2" s="1"/>
  <c r="J580" i="2"/>
  <c r="M579" i="2"/>
  <c r="L580" i="2"/>
  <c r="C573" i="2"/>
  <c r="B574" i="2"/>
  <c r="O580" i="2" l="1"/>
  <c r="P580" i="2"/>
  <c r="AQ573" i="2"/>
  <c r="AO573" i="2"/>
  <c r="AF304" i="2"/>
  <c r="AH304" i="2" s="1"/>
  <c r="W303" i="2"/>
  <c r="Q304" i="2" s="1"/>
  <c r="Y304" i="2" s="1"/>
  <c r="T304" i="2"/>
  <c r="AB304" i="2" s="1"/>
  <c r="Z303" i="2"/>
  <c r="S304" i="2"/>
  <c r="AA304" i="2" s="1"/>
  <c r="L581" i="2"/>
  <c r="J581" i="2"/>
  <c r="M580" i="2"/>
  <c r="K581" i="2"/>
  <c r="N581" i="2" s="1"/>
  <c r="C574" i="2"/>
  <c r="B575" i="2"/>
  <c r="O581" i="2" l="1"/>
  <c r="P581" i="2"/>
  <c r="AQ574" i="2"/>
  <c r="AO574" i="2"/>
  <c r="R304" i="2"/>
  <c r="Z304" i="2" s="1"/>
  <c r="AE304" i="2"/>
  <c r="U305" i="2"/>
  <c r="AC305" i="2" s="1"/>
  <c r="V305" i="2"/>
  <c r="AD305" i="2" s="1"/>
  <c r="J582" i="2"/>
  <c r="M581" i="2"/>
  <c r="K582" i="2"/>
  <c r="N582" i="2" s="1"/>
  <c r="L582" i="2"/>
  <c r="C575" i="2"/>
  <c r="B576" i="2"/>
  <c r="P582" i="2" l="1"/>
  <c r="O582" i="2"/>
  <c r="AQ575" i="2"/>
  <c r="AO575" i="2"/>
  <c r="AG305" i="2"/>
  <c r="T305" i="2"/>
  <c r="AB305" i="2" s="1"/>
  <c r="S305" i="2"/>
  <c r="AA305" i="2" s="1"/>
  <c r="AF305" i="2"/>
  <c r="W304" i="2"/>
  <c r="Q305" i="2" s="1"/>
  <c r="Y305" i="2" s="1"/>
  <c r="K583" i="2"/>
  <c r="N583" i="2" s="1"/>
  <c r="L583" i="2"/>
  <c r="J583" i="2"/>
  <c r="M582" i="2"/>
  <c r="C576" i="2"/>
  <c r="B577" i="2"/>
  <c r="P583" i="2" l="1"/>
  <c r="O583" i="2"/>
  <c r="AO576" i="2"/>
  <c r="AQ576" i="2"/>
  <c r="V306" i="2"/>
  <c r="AD306" i="2" s="1"/>
  <c r="AH305" i="2"/>
  <c r="R305" i="2"/>
  <c r="W305" i="2" s="1"/>
  <c r="Q306" i="2" s="1"/>
  <c r="Y306" i="2" s="1"/>
  <c r="AE305" i="2"/>
  <c r="U306" i="2"/>
  <c r="AC306" i="2" s="1"/>
  <c r="L584" i="2"/>
  <c r="J584" i="2"/>
  <c r="M583" i="2"/>
  <c r="K584" i="2"/>
  <c r="N584" i="2" s="1"/>
  <c r="C577" i="2"/>
  <c r="B578" i="2"/>
  <c r="O584" i="2" l="1"/>
  <c r="P584" i="2"/>
  <c r="AQ577" i="2"/>
  <c r="AO577" i="2"/>
  <c r="AE306" i="2"/>
  <c r="AG306" i="2"/>
  <c r="Z305" i="2"/>
  <c r="S306" i="2"/>
  <c r="AA306" i="2" s="1"/>
  <c r="AF306" i="2"/>
  <c r="R306" i="2"/>
  <c r="AG307" i="2" s="1"/>
  <c r="T306" i="2"/>
  <c r="AB306" i="2" s="1"/>
  <c r="K585" i="2"/>
  <c r="N585" i="2" s="1"/>
  <c r="J585" i="2"/>
  <c r="M584" i="2"/>
  <c r="L585" i="2"/>
  <c r="C578" i="2"/>
  <c r="B579" i="2"/>
  <c r="P585" i="2" l="1"/>
  <c r="O585" i="2"/>
  <c r="AO578" i="2"/>
  <c r="AQ578" i="2"/>
  <c r="AH306" i="2"/>
  <c r="AF307" i="2"/>
  <c r="AH307" i="2" s="1"/>
  <c r="V307" i="2"/>
  <c r="AD307" i="2" s="1"/>
  <c r="Z306" i="2"/>
  <c r="T307" i="2"/>
  <c r="AB307" i="2" s="1"/>
  <c r="S307" i="2"/>
  <c r="AA307" i="2" s="1"/>
  <c r="U307" i="2"/>
  <c r="AC307" i="2" s="1"/>
  <c r="W306" i="2"/>
  <c r="R307" i="2" s="1"/>
  <c r="Z307" i="2" s="1"/>
  <c r="L586" i="2"/>
  <c r="J586" i="2"/>
  <c r="M585" i="2"/>
  <c r="K586" i="2"/>
  <c r="N586" i="2" s="1"/>
  <c r="C579" i="2"/>
  <c r="B580" i="2"/>
  <c r="P586" i="2" l="1"/>
  <c r="O586" i="2"/>
  <c r="AQ579" i="2"/>
  <c r="AO579" i="2"/>
  <c r="V308" i="2"/>
  <c r="AD308" i="2" s="1"/>
  <c r="Q307" i="2"/>
  <c r="W307" i="2" s="1"/>
  <c r="Q308" i="2" s="1"/>
  <c r="Y308" i="2" s="1"/>
  <c r="AE307" i="2"/>
  <c r="T308" i="2"/>
  <c r="AB308" i="2" s="1"/>
  <c r="S308" i="2"/>
  <c r="AA308" i="2" s="1"/>
  <c r="U308" i="2"/>
  <c r="AC308" i="2" s="1"/>
  <c r="AF308" i="2"/>
  <c r="AG308" i="2"/>
  <c r="K587" i="2"/>
  <c r="N587" i="2" s="1"/>
  <c r="J587" i="2"/>
  <c r="M586" i="2"/>
  <c r="L587" i="2"/>
  <c r="C580" i="2"/>
  <c r="B581" i="2"/>
  <c r="P587" i="2" l="1"/>
  <c r="O587" i="2"/>
  <c r="AO580" i="2"/>
  <c r="AQ580" i="2"/>
  <c r="AH308" i="2"/>
  <c r="AE308" i="2"/>
  <c r="R308" i="2"/>
  <c r="T309" i="2" s="1"/>
  <c r="Y307" i="2"/>
  <c r="U309" i="2"/>
  <c r="AC309" i="2" s="1"/>
  <c r="V309" i="2"/>
  <c r="AD309" i="2" s="1"/>
  <c r="L588" i="2"/>
  <c r="J588" i="2"/>
  <c r="M587" i="2"/>
  <c r="K588" i="2"/>
  <c r="N588" i="2" s="1"/>
  <c r="C581" i="2"/>
  <c r="B582" i="2"/>
  <c r="P588" i="2" l="1"/>
  <c r="O588" i="2"/>
  <c r="AQ581" i="2"/>
  <c r="AO581" i="2"/>
  <c r="AF309" i="2"/>
  <c r="S309" i="2"/>
  <c r="AA309" i="2" s="1"/>
  <c r="AG309" i="2"/>
  <c r="W308" i="2"/>
  <c r="Z308" i="2"/>
  <c r="AB309" i="2"/>
  <c r="V310" i="2"/>
  <c r="AD310" i="2" s="1"/>
  <c r="J589" i="2"/>
  <c r="M588" i="2"/>
  <c r="K589" i="2"/>
  <c r="N589" i="2" s="1"/>
  <c r="L589" i="2"/>
  <c r="C582" i="2"/>
  <c r="B583" i="2"/>
  <c r="O589" i="2" l="1"/>
  <c r="P589" i="2"/>
  <c r="AQ582" i="2"/>
  <c r="AO582" i="2"/>
  <c r="U310" i="2"/>
  <c r="AC310" i="2" s="1"/>
  <c r="AH309" i="2"/>
  <c r="Q309" i="2"/>
  <c r="AE309" i="2"/>
  <c r="R309" i="2"/>
  <c r="L590" i="2"/>
  <c r="K590" i="2"/>
  <c r="N590" i="2" s="1"/>
  <c r="J590" i="2"/>
  <c r="M589" i="2"/>
  <c r="C583" i="2"/>
  <c r="B584" i="2"/>
  <c r="P590" i="2" l="1"/>
  <c r="O590" i="2"/>
  <c r="AO583" i="2"/>
  <c r="AQ583" i="2"/>
  <c r="AG310" i="2"/>
  <c r="S310" i="2"/>
  <c r="AA310" i="2" s="1"/>
  <c r="Z309" i="2"/>
  <c r="T310" i="2"/>
  <c r="AF310" i="2"/>
  <c r="W309" i="2"/>
  <c r="Y309" i="2"/>
  <c r="K591" i="2"/>
  <c r="N591" i="2" s="1"/>
  <c r="J591" i="2"/>
  <c r="M590" i="2"/>
  <c r="L591" i="2"/>
  <c r="C584" i="2"/>
  <c r="B585" i="2"/>
  <c r="P591" i="2" l="1"/>
  <c r="O591" i="2"/>
  <c r="AO584" i="2"/>
  <c r="AQ584" i="2"/>
  <c r="Q310" i="2"/>
  <c r="AE310" i="2"/>
  <c r="R310" i="2"/>
  <c r="S311" i="2" s="1"/>
  <c r="AA311" i="2" s="1"/>
  <c r="AB310" i="2"/>
  <c r="V311" i="2"/>
  <c r="AD311" i="2" s="1"/>
  <c r="U311" i="2"/>
  <c r="AC311" i="2" s="1"/>
  <c r="AH310" i="2"/>
  <c r="J592" i="2"/>
  <c r="M591" i="2"/>
  <c r="L592" i="2"/>
  <c r="K592" i="2"/>
  <c r="N592" i="2" s="1"/>
  <c r="C585" i="2"/>
  <c r="B586" i="2"/>
  <c r="P592" i="2" l="1"/>
  <c r="O592" i="2"/>
  <c r="AQ585" i="2"/>
  <c r="AO585" i="2"/>
  <c r="Z310" i="2"/>
  <c r="AG311" i="2"/>
  <c r="AF311" i="2"/>
  <c r="T311" i="2"/>
  <c r="U312" i="2" s="1"/>
  <c r="AC312" i="2" s="1"/>
  <c r="Y310" i="2"/>
  <c r="W310" i="2"/>
  <c r="L593" i="2"/>
  <c r="K593" i="2"/>
  <c r="N593" i="2" s="1"/>
  <c r="J593" i="2"/>
  <c r="M592" i="2"/>
  <c r="C586" i="2"/>
  <c r="B587" i="2"/>
  <c r="P593" i="2" l="1"/>
  <c r="O593" i="2"/>
  <c r="AQ586" i="2"/>
  <c r="AO586" i="2"/>
  <c r="R311" i="2"/>
  <c r="Q311" i="2"/>
  <c r="AE311" i="2"/>
  <c r="V312" i="2"/>
  <c r="AB311" i="2"/>
  <c r="AH311" i="2"/>
  <c r="K594" i="2"/>
  <c r="N594" i="2" s="1"/>
  <c r="J594" i="2"/>
  <c r="M593" i="2"/>
  <c r="L594" i="2"/>
  <c r="C587" i="2"/>
  <c r="B588" i="2"/>
  <c r="P594" i="2" l="1"/>
  <c r="O594" i="2"/>
  <c r="AO587" i="2"/>
  <c r="AQ587" i="2"/>
  <c r="AD312" i="2"/>
  <c r="Y311" i="2"/>
  <c r="W311" i="2"/>
  <c r="T312" i="2"/>
  <c r="AG312" i="2"/>
  <c r="AF312" i="2"/>
  <c r="Z311" i="2"/>
  <c r="S312" i="2"/>
  <c r="L595" i="2"/>
  <c r="J595" i="2"/>
  <c r="M594" i="2"/>
  <c r="K595" i="2"/>
  <c r="N595" i="2" s="1"/>
  <c r="C588" i="2"/>
  <c r="B589" i="2"/>
  <c r="P595" i="2" l="1"/>
  <c r="O595" i="2"/>
  <c r="AO588" i="2"/>
  <c r="AQ588" i="2"/>
  <c r="AH312" i="2"/>
  <c r="AB312" i="2"/>
  <c r="R312" i="2"/>
  <c r="S313" i="2" s="1"/>
  <c r="AA313" i="2" s="1"/>
  <c r="AE312" i="2"/>
  <c r="Q312" i="2"/>
  <c r="U313" i="2"/>
  <c r="AA312" i="2"/>
  <c r="V313" i="2"/>
  <c r="K596" i="2"/>
  <c r="N596" i="2" s="1"/>
  <c r="J596" i="2"/>
  <c r="M595" i="2"/>
  <c r="L596" i="2"/>
  <c r="C589" i="2"/>
  <c r="B590" i="2"/>
  <c r="P596" i="2" l="1"/>
  <c r="O596" i="2"/>
  <c r="AQ589" i="2"/>
  <c r="AO589" i="2"/>
  <c r="W312" i="2"/>
  <c r="AE313" i="2" s="1"/>
  <c r="Y312" i="2"/>
  <c r="AG313" i="2"/>
  <c r="AF313" i="2"/>
  <c r="Z312" i="2"/>
  <c r="T313" i="2"/>
  <c r="AB313" i="2" s="1"/>
  <c r="AC313" i="2"/>
  <c r="AD313" i="2"/>
  <c r="J597" i="2"/>
  <c r="M596" i="2"/>
  <c r="L597" i="2"/>
  <c r="K597" i="2"/>
  <c r="N597" i="2" s="1"/>
  <c r="C590" i="2"/>
  <c r="B591" i="2"/>
  <c r="O597" i="2" l="1"/>
  <c r="P597" i="2"/>
  <c r="AO590" i="2"/>
  <c r="AQ590" i="2"/>
  <c r="R313" i="2"/>
  <c r="S314" i="2" s="1"/>
  <c r="AA314" i="2" s="1"/>
  <c r="Q313" i="2"/>
  <c r="Y313" i="2" s="1"/>
  <c r="V314" i="2"/>
  <c r="U314" i="2"/>
  <c r="AC314" i="2" s="1"/>
  <c r="AH313" i="2"/>
  <c r="L598" i="2"/>
  <c r="K598" i="2"/>
  <c r="N598" i="2" s="1"/>
  <c r="J598" i="2"/>
  <c r="M597" i="2"/>
  <c r="C591" i="2"/>
  <c r="B592" i="2"/>
  <c r="O598" i="2" l="1"/>
  <c r="P598" i="2"/>
  <c r="AQ591" i="2"/>
  <c r="AO591" i="2"/>
  <c r="Z313" i="2"/>
  <c r="AF314" i="2"/>
  <c r="AG314" i="2"/>
  <c r="T314" i="2"/>
  <c r="AB314" i="2" s="1"/>
  <c r="AD314" i="2"/>
  <c r="W313" i="2"/>
  <c r="Q314" i="2" s="1"/>
  <c r="J599" i="2"/>
  <c r="M598" i="2"/>
  <c r="K599" i="2"/>
  <c r="N599" i="2" s="1"/>
  <c r="L599" i="2"/>
  <c r="C592" i="2"/>
  <c r="B593" i="2"/>
  <c r="P599" i="2" l="1"/>
  <c r="O599" i="2"/>
  <c r="AO592" i="2"/>
  <c r="AQ592" i="2"/>
  <c r="AH314" i="2"/>
  <c r="U315" i="2"/>
  <c r="AC315" i="2" s="1"/>
  <c r="V315" i="2"/>
  <c r="AD315" i="2" s="1"/>
  <c r="R314" i="2"/>
  <c r="T315" i="2" s="1"/>
  <c r="AE314" i="2"/>
  <c r="Y314" i="2"/>
  <c r="K600" i="2"/>
  <c r="N600" i="2" s="1"/>
  <c r="L600" i="2"/>
  <c r="J600" i="2"/>
  <c r="M599" i="2"/>
  <c r="C593" i="2"/>
  <c r="B594" i="2"/>
  <c r="P600" i="2" l="1"/>
  <c r="O600" i="2"/>
  <c r="AQ593" i="2"/>
  <c r="AO593" i="2"/>
  <c r="AG315" i="2"/>
  <c r="AF315" i="2"/>
  <c r="Z314" i="2"/>
  <c r="S315" i="2"/>
  <c r="AA315" i="2" s="1"/>
  <c r="W314" i="2"/>
  <c r="V316" i="2"/>
  <c r="AB315" i="2"/>
  <c r="J601" i="2"/>
  <c r="M600" i="2"/>
  <c r="L601" i="2"/>
  <c r="K601" i="2"/>
  <c r="N601" i="2" s="1"/>
  <c r="C594" i="2"/>
  <c r="B595" i="2"/>
  <c r="P601" i="2" l="1"/>
  <c r="O601" i="2"/>
  <c r="AO594" i="2"/>
  <c r="AQ594" i="2"/>
  <c r="U316" i="2"/>
  <c r="AC316" i="2" s="1"/>
  <c r="AH315" i="2"/>
  <c r="Q315" i="2"/>
  <c r="AE315" i="2"/>
  <c r="R315" i="2"/>
  <c r="AD316" i="2"/>
  <c r="K602" i="2"/>
  <c r="N602" i="2" s="1"/>
  <c r="L602" i="2"/>
  <c r="J602" i="2"/>
  <c r="M601" i="2"/>
  <c r="C595" i="2"/>
  <c r="B596" i="2"/>
  <c r="P602" i="2" l="1"/>
  <c r="O602" i="2"/>
  <c r="AQ595" i="2"/>
  <c r="AO595" i="2"/>
  <c r="AG316" i="2"/>
  <c r="S316" i="2"/>
  <c r="AA316" i="2" s="1"/>
  <c r="AF316" i="2"/>
  <c r="Z315" i="2"/>
  <c r="T316" i="2"/>
  <c r="W315" i="2"/>
  <c r="Q316" i="2" s="1"/>
  <c r="Y316" i="2" s="1"/>
  <c r="Y315" i="2"/>
  <c r="J603" i="2"/>
  <c r="M602" i="2"/>
  <c r="L603" i="2"/>
  <c r="K603" i="2"/>
  <c r="N603" i="2" s="1"/>
  <c r="C596" i="2"/>
  <c r="B597" i="2"/>
  <c r="P603" i="2" l="1"/>
  <c r="O603" i="2"/>
  <c r="AO596" i="2"/>
  <c r="AQ596" i="2"/>
  <c r="AB316" i="2"/>
  <c r="U317" i="2"/>
  <c r="AC317" i="2" s="1"/>
  <c r="V317" i="2"/>
  <c r="AH316" i="2"/>
  <c r="R316" i="2"/>
  <c r="AE316" i="2"/>
  <c r="K604" i="2"/>
  <c r="N604" i="2" s="1"/>
  <c r="L604" i="2"/>
  <c r="J604" i="2"/>
  <c r="M603" i="2"/>
  <c r="C597" i="2"/>
  <c r="B598" i="2"/>
  <c r="P604" i="2" l="1"/>
  <c r="O604" i="2"/>
  <c r="AQ597" i="2"/>
  <c r="AO597" i="2"/>
  <c r="T317" i="2"/>
  <c r="V318" i="2" s="1"/>
  <c r="AD318" i="2" s="1"/>
  <c r="AF317" i="2"/>
  <c r="AG317" i="2"/>
  <c r="Z316" i="2"/>
  <c r="S317" i="2"/>
  <c r="AA317" i="2" s="1"/>
  <c r="W316" i="2"/>
  <c r="AD317" i="2"/>
  <c r="J605" i="2"/>
  <c r="M604" i="2"/>
  <c r="L605" i="2"/>
  <c r="K605" i="2"/>
  <c r="N605" i="2" s="1"/>
  <c r="C598" i="2"/>
  <c r="B599" i="2"/>
  <c r="O605" i="2" l="1"/>
  <c r="P605" i="2"/>
  <c r="AQ598" i="2"/>
  <c r="AO598" i="2"/>
  <c r="AH317" i="2"/>
  <c r="Q317" i="2"/>
  <c r="AE317" i="2"/>
  <c r="R317" i="2"/>
  <c r="S318" i="2" s="1"/>
  <c r="AB317" i="2"/>
  <c r="U318" i="2"/>
  <c r="AC318" i="2" s="1"/>
  <c r="L606" i="2"/>
  <c r="K606" i="2"/>
  <c r="N606" i="2" s="1"/>
  <c r="J606" i="2"/>
  <c r="M605" i="2"/>
  <c r="C599" i="2"/>
  <c r="B600" i="2"/>
  <c r="P606" i="2" l="1"/>
  <c r="O606" i="2"/>
  <c r="AQ599" i="2"/>
  <c r="AO599" i="2"/>
  <c r="AA318" i="2"/>
  <c r="T318" i="2"/>
  <c r="AG318" i="2"/>
  <c r="AF318" i="2"/>
  <c r="Z317" i="2"/>
  <c r="Y317" i="2"/>
  <c r="W317" i="2"/>
  <c r="J607" i="2"/>
  <c r="M606" i="2"/>
  <c r="K607" i="2"/>
  <c r="N607" i="2" s="1"/>
  <c r="L607" i="2"/>
  <c r="C600" i="2"/>
  <c r="B601" i="2"/>
  <c r="P607" i="2" l="1"/>
  <c r="O607" i="2"/>
  <c r="AO600" i="2"/>
  <c r="AQ600" i="2"/>
  <c r="R318" i="2"/>
  <c r="T319" i="2" s="1"/>
  <c r="Q318" i="2"/>
  <c r="AE318" i="2"/>
  <c r="AH318" i="2"/>
  <c r="AB318" i="2"/>
  <c r="V319" i="2"/>
  <c r="U319" i="2"/>
  <c r="L608" i="2"/>
  <c r="K608" i="2"/>
  <c r="N608" i="2" s="1"/>
  <c r="J608" i="2"/>
  <c r="M607" i="2"/>
  <c r="C601" i="2"/>
  <c r="B602" i="2"/>
  <c r="P608" i="2" l="1"/>
  <c r="O608" i="2"/>
  <c r="AQ601" i="2"/>
  <c r="AO601" i="2"/>
  <c r="AC319" i="2"/>
  <c r="AD319" i="2"/>
  <c r="V320" i="2"/>
  <c r="AB319" i="2"/>
  <c r="Y318" i="2"/>
  <c r="W318" i="2"/>
  <c r="AG319" i="2"/>
  <c r="Z318" i="2"/>
  <c r="AF319" i="2"/>
  <c r="S319" i="2"/>
  <c r="J609" i="2"/>
  <c r="M608" i="2"/>
  <c r="K609" i="2"/>
  <c r="N609" i="2" s="1"/>
  <c r="L609" i="2"/>
  <c r="C602" i="2"/>
  <c r="B603" i="2"/>
  <c r="P609" i="2" l="1"/>
  <c r="O609" i="2"/>
  <c r="AQ602" i="2"/>
  <c r="AO602" i="2"/>
  <c r="AA319" i="2"/>
  <c r="AD320" i="2"/>
  <c r="U320" i="2"/>
  <c r="AH319" i="2"/>
  <c r="R319" i="2"/>
  <c r="Q319" i="2"/>
  <c r="AE319" i="2"/>
  <c r="L610" i="2"/>
  <c r="K610" i="2"/>
  <c r="N610" i="2" s="1"/>
  <c r="J610" i="2"/>
  <c r="M609" i="2"/>
  <c r="C603" i="2"/>
  <c r="B604" i="2"/>
  <c r="P610" i="2" l="1"/>
  <c r="O610" i="2"/>
  <c r="AO603" i="2"/>
  <c r="AQ603" i="2"/>
  <c r="Z319" i="2"/>
  <c r="AF320" i="2"/>
  <c r="AG320" i="2"/>
  <c r="T320" i="2"/>
  <c r="AC320" i="2"/>
  <c r="S320" i="2"/>
  <c r="Y319" i="2"/>
  <c r="W319" i="2"/>
  <c r="R320" i="2" s="1"/>
  <c r="K611" i="2"/>
  <c r="N611" i="2" s="1"/>
  <c r="J611" i="2"/>
  <c r="M610" i="2"/>
  <c r="L611" i="2"/>
  <c r="C604" i="2"/>
  <c r="B605" i="2"/>
  <c r="P611" i="2" l="1"/>
  <c r="O611" i="2"/>
  <c r="AO604" i="2"/>
  <c r="AQ604" i="2"/>
  <c r="U321" i="2"/>
  <c r="AC321" i="2" s="1"/>
  <c r="AH320" i="2"/>
  <c r="AB320" i="2"/>
  <c r="T321" i="2"/>
  <c r="AB321" i="2" s="1"/>
  <c r="V321" i="2"/>
  <c r="AG321" i="2"/>
  <c r="Z320" i="2"/>
  <c r="AF321" i="2"/>
  <c r="AE320" i="2"/>
  <c r="AA320" i="2"/>
  <c r="S321" i="2"/>
  <c r="Q320" i="2"/>
  <c r="J612" i="2"/>
  <c r="M611" i="2"/>
  <c r="L612" i="2"/>
  <c r="K612" i="2"/>
  <c r="N612" i="2" s="1"/>
  <c r="C605" i="2"/>
  <c r="B606" i="2"/>
  <c r="O612" i="2" l="1"/>
  <c r="P612" i="2"/>
  <c r="AQ605" i="2"/>
  <c r="AO605" i="2"/>
  <c r="AH321" i="2"/>
  <c r="Y320" i="2"/>
  <c r="W320" i="2"/>
  <c r="Q321" i="2" s="1"/>
  <c r="AD321" i="2"/>
  <c r="V322" i="2"/>
  <c r="AA321" i="2"/>
  <c r="U322" i="2"/>
  <c r="L613" i="2"/>
  <c r="K613" i="2"/>
  <c r="N613" i="2" s="1"/>
  <c r="J613" i="2"/>
  <c r="M612" i="2"/>
  <c r="C606" i="2"/>
  <c r="B607" i="2"/>
  <c r="O613" i="2" l="1"/>
  <c r="P613" i="2"/>
  <c r="AQ606" i="2"/>
  <c r="AO606" i="2"/>
  <c r="AC322" i="2"/>
  <c r="Y321" i="2"/>
  <c r="R321" i="2"/>
  <c r="AD322" i="2"/>
  <c r="AE321" i="2"/>
  <c r="K614" i="2"/>
  <c r="N614" i="2" s="1"/>
  <c r="J614" i="2"/>
  <c r="M613" i="2"/>
  <c r="L614" i="2"/>
  <c r="C607" i="2"/>
  <c r="B608" i="2"/>
  <c r="P614" i="2" l="1"/>
  <c r="O614" i="2"/>
  <c r="AO607" i="2"/>
  <c r="AQ607" i="2"/>
  <c r="T322" i="2"/>
  <c r="AF322" i="2"/>
  <c r="Z321" i="2"/>
  <c r="AG322" i="2"/>
  <c r="S322" i="2"/>
  <c r="W321" i="2"/>
  <c r="R322" i="2" s="1"/>
  <c r="L615" i="2"/>
  <c r="J615" i="2"/>
  <c r="M614" i="2"/>
  <c r="K615" i="2"/>
  <c r="N615" i="2" s="1"/>
  <c r="C608" i="2"/>
  <c r="B609" i="2"/>
  <c r="P615" i="2" l="1"/>
  <c r="O615" i="2"/>
  <c r="AO608" i="2"/>
  <c r="AQ608" i="2"/>
  <c r="AH322" i="2"/>
  <c r="AE322" i="2"/>
  <c r="Q322" i="2"/>
  <c r="AA322" i="2"/>
  <c r="S323" i="2"/>
  <c r="AG323" i="2"/>
  <c r="AF323" i="2"/>
  <c r="Z322" i="2"/>
  <c r="AB322" i="2"/>
  <c r="T323" i="2"/>
  <c r="U323" i="2"/>
  <c r="V323" i="2"/>
  <c r="AD323" i="2" s="1"/>
  <c r="J616" i="2"/>
  <c r="M615" i="2"/>
  <c r="K616" i="2"/>
  <c r="N616" i="2" s="1"/>
  <c r="L616" i="2"/>
  <c r="C609" i="2"/>
  <c r="B610" i="2"/>
  <c r="O616" i="2" l="1"/>
  <c r="P616" i="2"/>
  <c r="AQ609" i="2"/>
  <c r="AO609" i="2"/>
  <c r="AH323" i="2"/>
  <c r="AA323" i="2"/>
  <c r="AC323" i="2"/>
  <c r="U324" i="2"/>
  <c r="V324" i="2"/>
  <c r="AB323" i="2"/>
  <c r="Y322" i="2"/>
  <c r="W322" i="2"/>
  <c r="K617" i="2"/>
  <c r="N617" i="2" s="1"/>
  <c r="L617" i="2"/>
  <c r="J617" i="2"/>
  <c r="M616" i="2"/>
  <c r="C610" i="2"/>
  <c r="B611" i="2"/>
  <c r="P617" i="2" l="1"/>
  <c r="O617" i="2"/>
  <c r="AO610" i="2"/>
  <c r="AQ610" i="2"/>
  <c r="AE323" i="2"/>
  <c r="R323" i="2"/>
  <c r="AC324" i="2"/>
  <c r="AD324" i="2"/>
  <c r="Q323" i="2"/>
  <c r="J618" i="2"/>
  <c r="M617" i="2"/>
  <c r="L618" i="2"/>
  <c r="K618" i="2"/>
  <c r="N618" i="2" s="1"/>
  <c r="C611" i="2"/>
  <c r="B612" i="2"/>
  <c r="P618" i="2" l="1"/>
  <c r="O618" i="2"/>
  <c r="AQ611" i="2"/>
  <c r="AO611" i="2"/>
  <c r="Y323" i="2"/>
  <c r="W323" i="2"/>
  <c r="AE324" i="2" s="1"/>
  <c r="AG324" i="2"/>
  <c r="Z323" i="2"/>
  <c r="AF324" i="2"/>
  <c r="S324" i="2"/>
  <c r="T324" i="2"/>
  <c r="K619" i="2"/>
  <c r="N619" i="2" s="1"/>
  <c r="L619" i="2"/>
  <c r="J619" i="2"/>
  <c r="M618" i="2"/>
  <c r="C612" i="2"/>
  <c r="B613" i="2"/>
  <c r="P619" i="2" l="1"/>
  <c r="O619" i="2"/>
  <c r="AO612" i="2"/>
  <c r="AQ612" i="2"/>
  <c r="R324" i="2"/>
  <c r="T325" i="2" s="1"/>
  <c r="AH324" i="2"/>
  <c r="Q324" i="2"/>
  <c r="AA324" i="2"/>
  <c r="AB324" i="2"/>
  <c r="U325" i="2"/>
  <c r="V325" i="2"/>
  <c r="AD325" i="2" s="1"/>
  <c r="J620" i="2"/>
  <c r="M619" i="2"/>
  <c r="L620" i="2"/>
  <c r="K620" i="2"/>
  <c r="N620" i="2" s="1"/>
  <c r="C613" i="2"/>
  <c r="B614" i="2"/>
  <c r="P620" i="2" l="1"/>
  <c r="O620" i="2"/>
  <c r="AQ613" i="2"/>
  <c r="AO613" i="2"/>
  <c r="Z324" i="2"/>
  <c r="AG325" i="2"/>
  <c r="AF325" i="2"/>
  <c r="S325" i="2"/>
  <c r="U326" i="2" s="1"/>
  <c r="W324" i="2"/>
  <c r="AE325" i="2" s="1"/>
  <c r="Y324" i="2"/>
  <c r="AC325" i="2"/>
  <c r="V326" i="2"/>
  <c r="AD326" i="2" s="1"/>
  <c r="AB325" i="2"/>
  <c r="L621" i="2"/>
  <c r="K621" i="2"/>
  <c r="N621" i="2" s="1"/>
  <c r="J621" i="2"/>
  <c r="M620" i="2"/>
  <c r="C614" i="2"/>
  <c r="B615" i="2"/>
  <c r="O621" i="2" l="1"/>
  <c r="P621" i="2"/>
  <c r="AQ614" i="2"/>
  <c r="AO614" i="2"/>
  <c r="AH325" i="2"/>
  <c r="AA325" i="2"/>
  <c r="R325" i="2"/>
  <c r="T326" i="2" s="1"/>
  <c r="V327" i="2" s="1"/>
  <c r="Q325" i="2"/>
  <c r="Y325" i="2" s="1"/>
  <c r="AC326" i="2"/>
  <c r="K622" i="2"/>
  <c r="N622" i="2" s="1"/>
  <c r="J622" i="2"/>
  <c r="M621" i="2"/>
  <c r="L622" i="2"/>
  <c r="C615" i="2"/>
  <c r="B616" i="2"/>
  <c r="P622" i="2" l="1"/>
  <c r="O622" i="2"/>
  <c r="AO615" i="2"/>
  <c r="AQ615" i="2"/>
  <c r="Z325" i="2"/>
  <c r="W325" i="2"/>
  <c r="R326" i="2" s="1"/>
  <c r="Z326" i="2" s="1"/>
  <c r="S326" i="2"/>
  <c r="AA326" i="2" s="1"/>
  <c r="AB326" i="2"/>
  <c r="AF326" i="2"/>
  <c r="AG326" i="2"/>
  <c r="AD327" i="2"/>
  <c r="J623" i="2"/>
  <c r="M622" i="2"/>
  <c r="L623" i="2"/>
  <c r="K623" i="2"/>
  <c r="N623" i="2" s="1"/>
  <c r="C616" i="2"/>
  <c r="B617" i="2"/>
  <c r="P623" i="2" l="1"/>
  <c r="O623" i="2"/>
  <c r="AE326" i="2"/>
  <c r="AO616" i="2"/>
  <c r="AQ616" i="2"/>
  <c r="Q326" i="2"/>
  <c r="W326" i="2" s="1"/>
  <c r="U327" i="2"/>
  <c r="AC327" i="2" s="1"/>
  <c r="AH326" i="2"/>
  <c r="T327" i="2"/>
  <c r="V328" i="2" s="1"/>
  <c r="AD328" i="2" s="1"/>
  <c r="S327" i="2"/>
  <c r="AF327" i="2"/>
  <c r="AG327" i="2"/>
  <c r="K624" i="2"/>
  <c r="N624" i="2" s="1"/>
  <c r="L624" i="2"/>
  <c r="J624" i="2"/>
  <c r="M623" i="2"/>
  <c r="C617" i="2"/>
  <c r="B618" i="2"/>
  <c r="P624" i="2" l="1"/>
  <c r="O624" i="2"/>
  <c r="AQ617" i="2"/>
  <c r="AO617" i="2"/>
  <c r="AE327" i="2"/>
  <c r="R327" i="2"/>
  <c r="S328" i="2" s="1"/>
  <c r="AA328" i="2" s="1"/>
  <c r="Y326" i="2"/>
  <c r="Q327" i="2"/>
  <c r="Y327" i="2" s="1"/>
  <c r="AB327" i="2"/>
  <c r="U328" i="2"/>
  <c r="AC328" i="2" s="1"/>
  <c r="AA327" i="2"/>
  <c r="AH327" i="2"/>
  <c r="J625" i="2"/>
  <c r="M624" i="2"/>
  <c r="L625" i="2"/>
  <c r="K625" i="2"/>
  <c r="N625" i="2" s="1"/>
  <c r="C618" i="2"/>
  <c r="B619" i="2"/>
  <c r="P625" i="2" l="1"/>
  <c r="O625" i="2"/>
  <c r="AQ618" i="2"/>
  <c r="AO618" i="2"/>
  <c r="Z327" i="2"/>
  <c r="W327" i="2"/>
  <c r="R328" i="2" s="1"/>
  <c r="AG329" i="2" s="1"/>
  <c r="AF328" i="2"/>
  <c r="T328" i="2"/>
  <c r="V329" i="2" s="1"/>
  <c r="AD329" i="2" s="1"/>
  <c r="AG328" i="2"/>
  <c r="L626" i="2"/>
  <c r="K626" i="2"/>
  <c r="N626" i="2" s="1"/>
  <c r="J626" i="2"/>
  <c r="M625" i="2"/>
  <c r="C619" i="2"/>
  <c r="B620" i="2"/>
  <c r="P626" i="2" l="1"/>
  <c r="O626" i="2"/>
  <c r="AQ619" i="2"/>
  <c r="AO619" i="2"/>
  <c r="AE328" i="2"/>
  <c r="Z328" i="2"/>
  <c r="AH328" i="2"/>
  <c r="U329" i="2"/>
  <c r="AC329" i="2" s="1"/>
  <c r="AB328" i="2"/>
  <c r="AF329" i="2"/>
  <c r="AH329" i="2" s="1"/>
  <c r="T329" i="2"/>
  <c r="V330" i="2" s="1"/>
  <c r="AD330" i="2" s="1"/>
  <c r="S329" i="2"/>
  <c r="AA329" i="2" s="1"/>
  <c r="Q328" i="2"/>
  <c r="Y328" i="2" s="1"/>
  <c r="J627" i="2"/>
  <c r="M626" i="2"/>
  <c r="K627" i="2"/>
  <c r="N627" i="2" s="1"/>
  <c r="L627" i="2"/>
  <c r="C620" i="2"/>
  <c r="B621" i="2"/>
  <c r="P627" i="2" l="1"/>
  <c r="O627" i="2"/>
  <c r="AO620" i="2"/>
  <c r="AQ620" i="2"/>
  <c r="AB329" i="2"/>
  <c r="U330" i="2"/>
  <c r="AC330" i="2" s="1"/>
  <c r="W328" i="2"/>
  <c r="Q329" i="2" s="1"/>
  <c r="Y329" i="2" s="1"/>
  <c r="L628" i="2"/>
  <c r="K628" i="2"/>
  <c r="N628" i="2" s="1"/>
  <c r="J628" i="2"/>
  <c r="M627" i="2"/>
  <c r="C621" i="2"/>
  <c r="B622" i="2"/>
  <c r="P628" i="2" l="1"/>
  <c r="O628" i="2"/>
  <c r="AQ621" i="2"/>
  <c r="AO621" i="2"/>
  <c r="AE329" i="2"/>
  <c r="R329" i="2"/>
  <c r="AF330" i="2" s="1"/>
  <c r="J629" i="2"/>
  <c r="M628" i="2"/>
  <c r="K629" i="2"/>
  <c r="N629" i="2" s="1"/>
  <c r="L629" i="2"/>
  <c r="C622" i="2"/>
  <c r="B623" i="2"/>
  <c r="O629" i="2" l="1"/>
  <c r="P629" i="2"/>
  <c r="AO622" i="2"/>
  <c r="AQ622" i="2"/>
  <c r="Z329" i="2"/>
  <c r="S330" i="2"/>
  <c r="AA330" i="2" s="1"/>
  <c r="T330" i="2"/>
  <c r="AB330" i="2" s="1"/>
  <c r="AG330" i="2"/>
  <c r="AH330" i="2" s="1"/>
  <c r="W329" i="2"/>
  <c r="Q330" i="2" s="1"/>
  <c r="Y330" i="2" s="1"/>
  <c r="K630" i="2"/>
  <c r="N630" i="2" s="1"/>
  <c r="L630" i="2"/>
  <c r="J630" i="2"/>
  <c r="M629" i="2"/>
  <c r="C623" i="2"/>
  <c r="B624" i="2"/>
  <c r="O630" i="2" l="1"/>
  <c r="P630" i="2"/>
  <c r="AQ623" i="2"/>
  <c r="AO623" i="2"/>
  <c r="U331" i="2"/>
  <c r="AC331" i="2" s="1"/>
  <c r="AE330" i="2"/>
  <c r="V331" i="2"/>
  <c r="AD331" i="2" s="1"/>
  <c r="R330" i="2"/>
  <c r="S331" i="2" s="1"/>
  <c r="AA331" i="2" s="1"/>
  <c r="J631" i="2"/>
  <c r="M630" i="2"/>
  <c r="L631" i="2"/>
  <c r="K631" i="2"/>
  <c r="N631" i="2" s="1"/>
  <c r="C624" i="2"/>
  <c r="B625" i="2"/>
  <c r="P631" i="2" l="1"/>
  <c r="O631" i="2"/>
  <c r="AO624" i="2"/>
  <c r="AQ624" i="2"/>
  <c r="Z330" i="2"/>
  <c r="T331" i="2"/>
  <c r="AB331" i="2" s="1"/>
  <c r="AG331" i="2"/>
  <c r="AF331" i="2"/>
  <c r="W330" i="2"/>
  <c r="AE331" i="2" s="1"/>
  <c r="K632" i="2"/>
  <c r="N632" i="2" s="1"/>
  <c r="L632" i="2"/>
  <c r="J632" i="2"/>
  <c r="M631" i="2"/>
  <c r="C625" i="2"/>
  <c r="B626" i="2"/>
  <c r="P632" i="2" l="1"/>
  <c r="O632" i="2"/>
  <c r="AQ625" i="2"/>
  <c r="AO625" i="2"/>
  <c r="U332" i="2"/>
  <c r="AC332" i="2" s="1"/>
  <c r="AH331" i="2"/>
  <c r="V332" i="2"/>
  <c r="AD332" i="2" s="1"/>
  <c r="R331" i="2"/>
  <c r="T332" i="2" s="1"/>
  <c r="AB332" i="2" s="1"/>
  <c r="Q331" i="2"/>
  <c r="Y331" i="2" s="1"/>
  <c r="J633" i="2"/>
  <c r="M632" i="2"/>
  <c r="L633" i="2"/>
  <c r="K633" i="2"/>
  <c r="N633" i="2" s="1"/>
  <c r="C626" i="2"/>
  <c r="B627" i="2"/>
  <c r="P633" i="2" l="1"/>
  <c r="O633" i="2"/>
  <c r="AQ626" i="2"/>
  <c r="AO626" i="2"/>
  <c r="W331" i="2"/>
  <c r="Q332" i="2" s="1"/>
  <c r="Y332" i="2" s="1"/>
  <c r="S332" i="2"/>
  <c r="U333" i="2" s="1"/>
  <c r="AF332" i="2"/>
  <c r="AG332" i="2"/>
  <c r="V333" i="2"/>
  <c r="AD333" i="2" s="1"/>
  <c r="Z331" i="2"/>
  <c r="K634" i="2"/>
  <c r="N634" i="2" s="1"/>
  <c r="L634" i="2"/>
  <c r="J634" i="2"/>
  <c r="M633" i="2"/>
  <c r="C627" i="2"/>
  <c r="B628" i="2"/>
  <c r="P634" i="2" l="1"/>
  <c r="O634" i="2"/>
  <c r="AQ627" i="2"/>
  <c r="AO627" i="2"/>
  <c r="AE332" i="2"/>
  <c r="AA332" i="2"/>
  <c r="AH332" i="2"/>
  <c r="R332" i="2"/>
  <c r="S333" i="2" s="1"/>
  <c r="AA333" i="2" s="1"/>
  <c r="AC333" i="2"/>
  <c r="L635" i="2"/>
  <c r="J635" i="2"/>
  <c r="M634" i="2"/>
  <c r="K635" i="2"/>
  <c r="N635" i="2" s="1"/>
  <c r="C628" i="2"/>
  <c r="B629" i="2"/>
  <c r="P635" i="2" l="1"/>
  <c r="O635" i="2"/>
  <c r="AO628" i="2"/>
  <c r="AQ628" i="2"/>
  <c r="T333" i="2"/>
  <c r="U334" i="2" s="1"/>
  <c r="AC334" i="2" s="1"/>
  <c r="Z332" i="2"/>
  <c r="AG333" i="2"/>
  <c r="AF333" i="2"/>
  <c r="W332" i="2"/>
  <c r="AE333" i="2" s="1"/>
  <c r="K636" i="2"/>
  <c r="N636" i="2" s="1"/>
  <c r="J636" i="2"/>
  <c r="M635" i="2"/>
  <c r="L636" i="2"/>
  <c r="C629" i="2"/>
  <c r="B630" i="2"/>
  <c r="P636" i="2" l="1"/>
  <c r="O636" i="2"/>
  <c r="AQ629" i="2"/>
  <c r="AO629" i="2"/>
  <c r="AH333" i="2"/>
  <c r="Q333" i="2"/>
  <c r="R333" i="2"/>
  <c r="T334" i="2" s="1"/>
  <c r="AB334" i="2" s="1"/>
  <c r="V334" i="2"/>
  <c r="AD334" i="2" s="1"/>
  <c r="AB333" i="2"/>
  <c r="L637" i="2"/>
  <c r="J637" i="2"/>
  <c r="M636" i="2"/>
  <c r="K637" i="2"/>
  <c r="N637" i="2" s="1"/>
  <c r="C630" i="2"/>
  <c r="B631" i="2"/>
  <c r="O637" i="2" l="1"/>
  <c r="P637" i="2"/>
  <c r="AQ630" i="2"/>
  <c r="AO630" i="2"/>
  <c r="Z333" i="2"/>
  <c r="AG334" i="2"/>
  <c r="W333" i="2"/>
  <c r="Q334" i="2" s="1"/>
  <c r="Y334" i="2" s="1"/>
  <c r="Y333" i="2"/>
  <c r="S334" i="2"/>
  <c r="U335" i="2" s="1"/>
  <c r="AC335" i="2" s="1"/>
  <c r="AF334" i="2"/>
  <c r="V335" i="2"/>
  <c r="AD335" i="2" s="1"/>
  <c r="J638" i="2"/>
  <c r="M637" i="2"/>
  <c r="K638" i="2"/>
  <c r="N638" i="2" s="1"/>
  <c r="L638" i="2"/>
  <c r="C631" i="2"/>
  <c r="B632" i="2"/>
  <c r="P638" i="2" l="1"/>
  <c r="O638" i="2"/>
  <c r="AQ631" i="2"/>
  <c r="AO631" i="2"/>
  <c r="AH334" i="2"/>
  <c r="AE334" i="2"/>
  <c r="R334" i="2"/>
  <c r="W334" i="2" s="1"/>
  <c r="R335" i="2" s="1"/>
  <c r="AA334" i="2"/>
  <c r="L639" i="2"/>
  <c r="K639" i="2"/>
  <c r="N639" i="2" s="1"/>
  <c r="J639" i="2"/>
  <c r="M638" i="2"/>
  <c r="C632" i="2"/>
  <c r="B633" i="2"/>
  <c r="P639" i="2" l="1"/>
  <c r="O639" i="2"/>
  <c r="AO632" i="2"/>
  <c r="AQ632" i="2"/>
  <c r="T335" i="2"/>
  <c r="V336" i="2" s="1"/>
  <c r="AG335" i="2"/>
  <c r="S335" i="2"/>
  <c r="AF335" i="2"/>
  <c r="Z334" i="2"/>
  <c r="Z335" i="2"/>
  <c r="AF336" i="2"/>
  <c r="AG336" i="2"/>
  <c r="Q335" i="2"/>
  <c r="AE335" i="2"/>
  <c r="K640" i="2"/>
  <c r="N640" i="2" s="1"/>
  <c r="J640" i="2"/>
  <c r="M639" i="2"/>
  <c r="L640" i="2"/>
  <c r="C633" i="2"/>
  <c r="B634" i="2"/>
  <c r="P640" i="2" l="1"/>
  <c r="O640" i="2"/>
  <c r="AQ633" i="2"/>
  <c r="AO633" i="2"/>
  <c r="U336" i="2"/>
  <c r="AC336" i="2" s="1"/>
  <c r="AH335" i="2"/>
  <c r="T336" i="2"/>
  <c r="AB336" i="2" s="1"/>
  <c r="AB335" i="2"/>
  <c r="S336" i="2"/>
  <c r="AA336" i="2" s="1"/>
  <c r="AA335" i="2"/>
  <c r="AD336" i="2"/>
  <c r="Y335" i="2"/>
  <c r="W335" i="2"/>
  <c r="R336" i="2" s="1"/>
  <c r="AH336" i="2"/>
  <c r="L641" i="2"/>
  <c r="J641" i="2"/>
  <c r="M640" i="2"/>
  <c r="K641" i="2"/>
  <c r="N641" i="2" s="1"/>
  <c r="C634" i="2"/>
  <c r="B635" i="2"/>
  <c r="P641" i="2" l="1"/>
  <c r="O641" i="2"/>
  <c r="AQ634" i="2"/>
  <c r="AO634" i="2"/>
  <c r="V337" i="2"/>
  <c r="AD337" i="2" s="1"/>
  <c r="U337" i="2"/>
  <c r="AC337" i="2" s="1"/>
  <c r="Q336" i="2"/>
  <c r="W336" i="2" s="1"/>
  <c r="R337" i="2" s="1"/>
  <c r="AE336" i="2"/>
  <c r="T337" i="2"/>
  <c r="AF337" i="2"/>
  <c r="AG337" i="2"/>
  <c r="Z336" i="2"/>
  <c r="S337" i="2"/>
  <c r="K642" i="2"/>
  <c r="N642" i="2" s="1"/>
  <c r="J642" i="2"/>
  <c r="M641" i="2"/>
  <c r="L642" i="2"/>
  <c r="C635" i="2"/>
  <c r="B636" i="2"/>
  <c r="P642" i="2" l="1"/>
  <c r="O642" i="2"/>
  <c r="V338" i="2"/>
  <c r="AD338" i="2" s="1"/>
  <c r="AQ635" i="2"/>
  <c r="AO635" i="2"/>
  <c r="Y336" i="2"/>
  <c r="AH337" i="2"/>
  <c r="AE337" i="2"/>
  <c r="AA337" i="2"/>
  <c r="S338" i="2"/>
  <c r="AA338" i="2" s="1"/>
  <c r="U338" i="2"/>
  <c r="Z337" i="2"/>
  <c r="AF338" i="2"/>
  <c r="AG338" i="2"/>
  <c r="Q337" i="2"/>
  <c r="AB337" i="2"/>
  <c r="T338" i="2"/>
  <c r="J643" i="2"/>
  <c r="M642" i="2"/>
  <c r="L643" i="2"/>
  <c r="K643" i="2"/>
  <c r="N643" i="2" s="1"/>
  <c r="C636" i="2"/>
  <c r="B637" i="2"/>
  <c r="P643" i="2" l="1"/>
  <c r="O643" i="2"/>
  <c r="V339" i="2"/>
  <c r="AD339" i="2" s="1"/>
  <c r="AO636" i="2"/>
  <c r="AQ636" i="2"/>
  <c r="AH338" i="2"/>
  <c r="AC338" i="2"/>
  <c r="U339" i="2"/>
  <c r="AB338" i="2"/>
  <c r="Y337" i="2"/>
  <c r="W337" i="2"/>
  <c r="K644" i="2"/>
  <c r="N644" i="2" s="1"/>
  <c r="L644" i="2"/>
  <c r="J644" i="2"/>
  <c r="M643" i="2"/>
  <c r="C637" i="2"/>
  <c r="B638" i="2"/>
  <c r="O644" i="2" l="1"/>
  <c r="P644" i="2"/>
  <c r="AQ637" i="2"/>
  <c r="AO637" i="2"/>
  <c r="AE338" i="2"/>
  <c r="R338" i="2"/>
  <c r="Q338" i="2"/>
  <c r="AC339" i="2"/>
  <c r="J645" i="2"/>
  <c r="M644" i="2"/>
  <c r="L645" i="2"/>
  <c r="K645" i="2"/>
  <c r="N645" i="2" s="1"/>
  <c r="C638" i="2"/>
  <c r="B639" i="2"/>
  <c r="O645" i="2" l="1"/>
  <c r="P645" i="2"/>
  <c r="AQ638" i="2"/>
  <c r="AO638" i="2"/>
  <c r="Y338" i="2"/>
  <c r="W338" i="2"/>
  <c r="Q339" i="2" s="1"/>
  <c r="S339" i="2"/>
  <c r="Z338" i="2"/>
  <c r="AG339" i="2"/>
  <c r="AF339" i="2"/>
  <c r="T339" i="2"/>
  <c r="K646" i="2"/>
  <c r="N646" i="2" s="1"/>
  <c r="L646" i="2"/>
  <c r="J646" i="2"/>
  <c r="M645" i="2"/>
  <c r="C639" i="2"/>
  <c r="B640" i="2"/>
  <c r="P646" i="2" l="1"/>
  <c r="O646" i="2"/>
  <c r="R339" i="2"/>
  <c r="Z339" i="2" s="1"/>
  <c r="AQ639" i="2"/>
  <c r="AO639" i="2"/>
  <c r="AE339" i="2"/>
  <c r="Y339" i="2"/>
  <c r="AF340" i="2"/>
  <c r="AG340" i="2"/>
  <c r="AH339" i="2"/>
  <c r="AA339" i="2"/>
  <c r="S340" i="2"/>
  <c r="V340" i="2"/>
  <c r="AB339" i="2"/>
  <c r="T340" i="2"/>
  <c r="U340" i="2"/>
  <c r="AC340" i="2" s="1"/>
  <c r="J647" i="2"/>
  <c r="M646" i="2"/>
  <c r="L647" i="2"/>
  <c r="K647" i="2"/>
  <c r="N647" i="2" s="1"/>
  <c r="C640" i="2"/>
  <c r="B641" i="2"/>
  <c r="P647" i="2" l="1"/>
  <c r="O647" i="2"/>
  <c r="W339" i="2"/>
  <c r="AE340" i="2" s="1"/>
  <c r="AO640" i="2"/>
  <c r="AQ640" i="2"/>
  <c r="AH340" i="2"/>
  <c r="R340" i="2"/>
  <c r="Z340" i="2" s="1"/>
  <c r="U341" i="2"/>
  <c r="AB340" i="2"/>
  <c r="AD340" i="2"/>
  <c r="V341" i="2"/>
  <c r="AA340" i="2"/>
  <c r="Q340" i="2"/>
  <c r="L648" i="2"/>
  <c r="K648" i="2"/>
  <c r="N648" i="2" s="1"/>
  <c r="J648" i="2"/>
  <c r="M647" i="2"/>
  <c r="C641" i="2"/>
  <c r="B642" i="2"/>
  <c r="O648" i="2" l="1"/>
  <c r="P648" i="2"/>
  <c r="AQ641" i="2"/>
  <c r="AO641" i="2"/>
  <c r="S341" i="2"/>
  <c r="AA341" i="2" s="1"/>
  <c r="T341" i="2"/>
  <c r="V342" i="2" s="1"/>
  <c r="AG341" i="2"/>
  <c r="AF341" i="2"/>
  <c r="Y340" i="2"/>
  <c r="W340" i="2"/>
  <c r="AE341" i="2" s="1"/>
  <c r="AC341" i="2"/>
  <c r="AD341" i="2"/>
  <c r="K649" i="2"/>
  <c r="N649" i="2" s="1"/>
  <c r="J649" i="2"/>
  <c r="M648" i="2"/>
  <c r="L649" i="2"/>
  <c r="C642" i="2"/>
  <c r="B643" i="2"/>
  <c r="P649" i="2" l="1"/>
  <c r="O649" i="2"/>
  <c r="AQ642" i="2"/>
  <c r="AO642" i="2"/>
  <c r="AB341" i="2"/>
  <c r="U342" i="2"/>
  <c r="AC342" i="2" s="1"/>
  <c r="Q341" i="2"/>
  <c r="Y341" i="2" s="1"/>
  <c r="R341" i="2"/>
  <c r="AG342" i="2" s="1"/>
  <c r="AH341" i="2"/>
  <c r="AD342" i="2"/>
  <c r="J650" i="2"/>
  <c r="M649" i="2"/>
  <c r="L650" i="2"/>
  <c r="K650" i="2"/>
  <c r="N650" i="2" s="1"/>
  <c r="C643" i="2"/>
  <c r="B644" i="2"/>
  <c r="P650" i="2" l="1"/>
  <c r="O650" i="2"/>
  <c r="AQ643" i="2"/>
  <c r="AO643" i="2"/>
  <c r="AF342" i="2"/>
  <c r="AH342" i="2" s="1"/>
  <c r="Z341" i="2"/>
  <c r="W341" i="2"/>
  <c r="R342" i="2" s="1"/>
  <c r="Z342" i="2" s="1"/>
  <c r="T342" i="2"/>
  <c r="V343" i="2" s="1"/>
  <c r="AD343" i="2" s="1"/>
  <c r="S342" i="2"/>
  <c r="AA342" i="2" s="1"/>
  <c r="K651" i="2"/>
  <c r="N651" i="2" s="1"/>
  <c r="L651" i="2"/>
  <c r="J651" i="2"/>
  <c r="M650" i="2"/>
  <c r="C644" i="2"/>
  <c r="B645" i="2"/>
  <c r="P651" i="2" l="1"/>
  <c r="O651" i="2"/>
  <c r="AO644" i="2"/>
  <c r="AQ644" i="2"/>
  <c r="Q342" i="2"/>
  <c r="W342" i="2" s="1"/>
  <c r="Q343" i="2" s="1"/>
  <c r="AE342" i="2"/>
  <c r="AB342" i="2"/>
  <c r="T343" i="2"/>
  <c r="V344" i="2" s="1"/>
  <c r="AD344" i="2" s="1"/>
  <c r="AG343" i="2"/>
  <c r="AF343" i="2"/>
  <c r="U343" i="2"/>
  <c r="S343" i="2"/>
  <c r="AA343" i="2" s="1"/>
  <c r="J652" i="2"/>
  <c r="M651" i="2"/>
  <c r="L652" i="2"/>
  <c r="K652" i="2"/>
  <c r="N652" i="2" s="1"/>
  <c r="C645" i="2"/>
  <c r="B646" i="2"/>
  <c r="P652" i="2" l="1"/>
  <c r="O652" i="2"/>
  <c r="AQ645" i="2"/>
  <c r="AO645" i="2"/>
  <c r="Y342" i="2"/>
  <c r="AH343" i="2"/>
  <c r="AB343" i="2"/>
  <c r="U344" i="2"/>
  <c r="AC344" i="2" s="1"/>
  <c r="AC343" i="2"/>
  <c r="AE343" i="2"/>
  <c r="R343" i="2"/>
  <c r="S344" i="2" s="1"/>
  <c r="AA344" i="2" s="1"/>
  <c r="Y343" i="2"/>
  <c r="L653" i="2"/>
  <c r="K653" i="2"/>
  <c r="N653" i="2" s="1"/>
  <c r="J653" i="2"/>
  <c r="M652" i="2"/>
  <c r="C646" i="2"/>
  <c r="B647" i="2"/>
  <c r="O653" i="2" l="1"/>
  <c r="P653" i="2"/>
  <c r="AQ646" i="2"/>
  <c r="AO646" i="2"/>
  <c r="W343" i="2"/>
  <c r="Q344" i="2" s="1"/>
  <c r="Y344" i="2" s="1"/>
  <c r="T344" i="2"/>
  <c r="U345" i="2" s="1"/>
  <c r="AC345" i="2" s="1"/>
  <c r="AG344" i="2"/>
  <c r="AF344" i="2"/>
  <c r="Z343" i="2"/>
  <c r="K654" i="2"/>
  <c r="N654" i="2" s="1"/>
  <c r="J654" i="2"/>
  <c r="M653" i="2"/>
  <c r="L654" i="2"/>
  <c r="C647" i="2"/>
  <c r="B648" i="2"/>
  <c r="P654" i="2" l="1"/>
  <c r="O654" i="2"/>
  <c r="AO647" i="2"/>
  <c r="AQ647" i="2"/>
  <c r="AE344" i="2"/>
  <c r="R344" i="2"/>
  <c r="S345" i="2" s="1"/>
  <c r="AA345" i="2" s="1"/>
  <c r="V345" i="2"/>
  <c r="AD345" i="2" s="1"/>
  <c r="AH344" i="2"/>
  <c r="AB344" i="2"/>
  <c r="L655" i="2"/>
  <c r="J655" i="2"/>
  <c r="M654" i="2"/>
  <c r="K655" i="2"/>
  <c r="N655" i="2" s="1"/>
  <c r="C648" i="2"/>
  <c r="B649" i="2"/>
  <c r="P655" i="2" l="1"/>
  <c r="O655" i="2"/>
  <c r="AO648" i="2"/>
  <c r="AQ648" i="2"/>
  <c r="Z344" i="2"/>
  <c r="AG345" i="2"/>
  <c r="W344" i="2"/>
  <c r="Q345" i="2" s="1"/>
  <c r="Y345" i="2" s="1"/>
  <c r="T345" i="2"/>
  <c r="V346" i="2" s="1"/>
  <c r="AD346" i="2" s="1"/>
  <c r="AF345" i="2"/>
  <c r="K656" i="2"/>
  <c r="N656" i="2" s="1"/>
  <c r="J656" i="2"/>
  <c r="M655" i="2"/>
  <c r="L656" i="2"/>
  <c r="C649" i="2"/>
  <c r="B650" i="2"/>
  <c r="P656" i="2" l="1"/>
  <c r="O656" i="2"/>
  <c r="AQ649" i="2"/>
  <c r="AO649" i="2"/>
  <c r="R345" i="2"/>
  <c r="W345" i="2" s="1"/>
  <c r="AH345" i="2"/>
  <c r="U346" i="2"/>
  <c r="AC346" i="2" s="1"/>
  <c r="AE345" i="2"/>
  <c r="AB345" i="2"/>
  <c r="L657" i="2"/>
  <c r="J657" i="2"/>
  <c r="M656" i="2"/>
  <c r="K657" i="2"/>
  <c r="N657" i="2" s="1"/>
  <c r="C650" i="2"/>
  <c r="B651" i="2"/>
  <c r="P657" i="2" l="1"/>
  <c r="O657" i="2"/>
  <c r="AQ650" i="2"/>
  <c r="AO650" i="2"/>
  <c r="S346" i="2"/>
  <c r="AA346" i="2" s="1"/>
  <c r="Z345" i="2"/>
  <c r="AG346" i="2"/>
  <c r="AF346" i="2"/>
  <c r="T346" i="2"/>
  <c r="R346" i="2"/>
  <c r="AE346" i="2"/>
  <c r="Q346" i="2"/>
  <c r="K658" i="2"/>
  <c r="N658" i="2" s="1"/>
  <c r="J658" i="2"/>
  <c r="M657" i="2"/>
  <c r="L658" i="2"/>
  <c r="C651" i="2"/>
  <c r="B652" i="2"/>
  <c r="P658" i="2" l="1"/>
  <c r="O658" i="2"/>
  <c r="AQ651" i="2"/>
  <c r="AO651" i="2"/>
  <c r="U347" i="2"/>
  <c r="AC347" i="2" s="1"/>
  <c r="T347" i="2"/>
  <c r="AB347" i="2" s="1"/>
  <c r="AH346" i="2"/>
  <c r="V347" i="2"/>
  <c r="AB346" i="2"/>
  <c r="W346" i="2"/>
  <c r="R347" i="2" s="1"/>
  <c r="Y346" i="2"/>
  <c r="Z346" i="2"/>
  <c r="S347" i="2"/>
  <c r="AG347" i="2"/>
  <c r="AF347" i="2"/>
  <c r="L659" i="2"/>
  <c r="J659" i="2"/>
  <c r="M658" i="2"/>
  <c r="K659" i="2"/>
  <c r="N659" i="2" s="1"/>
  <c r="C652" i="2"/>
  <c r="B653" i="2"/>
  <c r="P659" i="2" l="1"/>
  <c r="O659" i="2"/>
  <c r="T348" i="2"/>
  <c r="AO652" i="2"/>
  <c r="AQ652" i="2"/>
  <c r="U348" i="2"/>
  <c r="AC348" i="2" s="1"/>
  <c r="V348" i="2"/>
  <c r="AD348" i="2" s="1"/>
  <c r="AD347" i="2"/>
  <c r="AE347" i="2"/>
  <c r="AB348" i="2"/>
  <c r="AH347" i="2"/>
  <c r="AA347" i="2"/>
  <c r="S348" i="2"/>
  <c r="Q347" i="2"/>
  <c r="Z347" i="2"/>
  <c r="AG348" i="2"/>
  <c r="AF348" i="2"/>
  <c r="J660" i="2"/>
  <c r="M659" i="2"/>
  <c r="K660" i="2"/>
  <c r="N660" i="2" s="1"/>
  <c r="L660" i="2"/>
  <c r="C653" i="2"/>
  <c r="B654" i="2"/>
  <c r="P660" i="2" l="1"/>
  <c r="O660" i="2"/>
  <c r="AQ653" i="2"/>
  <c r="AO653" i="2"/>
  <c r="U349" i="2"/>
  <c r="AC349" i="2" s="1"/>
  <c r="V349" i="2"/>
  <c r="AD349" i="2" s="1"/>
  <c r="W347" i="2"/>
  <c r="AE348" i="2" s="1"/>
  <c r="Y347" i="2"/>
  <c r="AA348" i="2"/>
  <c r="AH348" i="2"/>
  <c r="L661" i="2"/>
  <c r="K661" i="2"/>
  <c r="N661" i="2" s="1"/>
  <c r="J661" i="2"/>
  <c r="M660" i="2"/>
  <c r="C654" i="2"/>
  <c r="B655" i="2"/>
  <c r="O661" i="2" l="1"/>
  <c r="P661" i="2"/>
  <c r="AO654" i="2"/>
  <c r="AQ654" i="2"/>
  <c r="R348" i="2"/>
  <c r="Z348" i="2" s="1"/>
  <c r="Q348" i="2"/>
  <c r="J662" i="2"/>
  <c r="M661" i="2"/>
  <c r="K662" i="2"/>
  <c r="N662" i="2" s="1"/>
  <c r="L662" i="2"/>
  <c r="C655" i="2"/>
  <c r="B656" i="2"/>
  <c r="O662" i="2" l="1"/>
  <c r="P662" i="2"/>
  <c r="AQ655" i="2"/>
  <c r="AO655" i="2"/>
  <c r="S349" i="2"/>
  <c r="AA349" i="2" s="1"/>
  <c r="T349" i="2"/>
  <c r="AG349" i="2"/>
  <c r="AF349" i="2"/>
  <c r="Y348" i="2"/>
  <c r="W348" i="2"/>
  <c r="R349" i="2" s="1"/>
  <c r="K663" i="2"/>
  <c r="N663" i="2" s="1"/>
  <c r="L663" i="2"/>
  <c r="J663" i="2"/>
  <c r="M662" i="2"/>
  <c r="C656" i="2"/>
  <c r="B657" i="2"/>
  <c r="P663" i="2" l="1"/>
  <c r="O663" i="2"/>
  <c r="AO656" i="2"/>
  <c r="AQ656" i="2"/>
  <c r="U350" i="2"/>
  <c r="AC350" i="2" s="1"/>
  <c r="Q349" i="2"/>
  <c r="Y349" i="2" s="1"/>
  <c r="AE349" i="2"/>
  <c r="V350" i="2"/>
  <c r="AD350" i="2" s="1"/>
  <c r="AB349" i="2"/>
  <c r="AH349" i="2"/>
  <c r="Z349" i="2"/>
  <c r="AF350" i="2"/>
  <c r="T350" i="2"/>
  <c r="AG350" i="2"/>
  <c r="S350" i="2"/>
  <c r="J664" i="2"/>
  <c r="M663" i="2"/>
  <c r="L664" i="2"/>
  <c r="K664" i="2"/>
  <c r="N664" i="2" s="1"/>
  <c r="C657" i="2"/>
  <c r="B658" i="2"/>
  <c r="P664" i="2" l="1"/>
  <c r="O664" i="2"/>
  <c r="AQ657" i="2"/>
  <c r="AO657" i="2"/>
  <c r="W349" i="2"/>
  <c r="Q350" i="2" s="1"/>
  <c r="Y350" i="2" s="1"/>
  <c r="U351" i="2"/>
  <c r="AC351" i="2" s="1"/>
  <c r="AE350" i="2"/>
  <c r="AA350" i="2"/>
  <c r="AH350" i="2"/>
  <c r="AB350" i="2"/>
  <c r="V351" i="2"/>
  <c r="L665" i="2"/>
  <c r="K665" i="2"/>
  <c r="N665" i="2" s="1"/>
  <c r="J665" i="2"/>
  <c r="M664" i="2"/>
  <c r="C658" i="2"/>
  <c r="B659" i="2"/>
  <c r="P665" i="2" l="1"/>
  <c r="O665" i="2"/>
  <c r="AQ658" i="2"/>
  <c r="AO658" i="2"/>
  <c r="R350" i="2"/>
  <c r="W350" i="2" s="1"/>
  <c r="AD351" i="2"/>
  <c r="K666" i="2"/>
  <c r="N666" i="2" s="1"/>
  <c r="J666" i="2"/>
  <c r="M665" i="2"/>
  <c r="L666" i="2"/>
  <c r="C659" i="2"/>
  <c r="B660" i="2"/>
  <c r="P666" i="2" l="1"/>
  <c r="O666" i="2"/>
  <c r="AQ659" i="2"/>
  <c r="AO659" i="2"/>
  <c r="AF351" i="2"/>
  <c r="AG351" i="2"/>
  <c r="AH351" i="2" s="1"/>
  <c r="Z350" i="2"/>
  <c r="R351" i="2"/>
  <c r="Z351" i="2" s="1"/>
  <c r="Q351" i="2"/>
  <c r="Y351" i="2" s="1"/>
  <c r="AE351" i="2"/>
  <c r="S351" i="2"/>
  <c r="AA351" i="2" s="1"/>
  <c r="T351" i="2"/>
  <c r="AB351" i="2" s="1"/>
  <c r="J667" i="2"/>
  <c r="M666" i="2"/>
  <c r="L667" i="2"/>
  <c r="K667" i="2"/>
  <c r="N667" i="2" s="1"/>
  <c r="C660" i="2"/>
  <c r="B661" i="2"/>
  <c r="P667" i="2" l="1"/>
  <c r="O667" i="2"/>
  <c r="AO660" i="2"/>
  <c r="AQ660" i="2"/>
  <c r="AF352" i="2"/>
  <c r="S352" i="2"/>
  <c r="AA352" i="2" s="1"/>
  <c r="AG352" i="2"/>
  <c r="U352" i="2"/>
  <c r="AC352" i="2" s="1"/>
  <c r="V352" i="2"/>
  <c r="AD352" i="2" s="1"/>
  <c r="W351" i="2"/>
  <c r="R352" i="2" s="1"/>
  <c r="Z352" i="2" s="1"/>
  <c r="T352" i="2"/>
  <c r="V353" i="2" s="1"/>
  <c r="AD353" i="2" s="1"/>
  <c r="L668" i="2"/>
  <c r="K668" i="2"/>
  <c r="N668" i="2" s="1"/>
  <c r="J668" i="2"/>
  <c r="M667" i="2"/>
  <c r="C661" i="2"/>
  <c r="B662" i="2"/>
  <c r="P668" i="2" l="1"/>
  <c r="O668" i="2"/>
  <c r="AH352" i="2"/>
  <c r="AQ661" i="2"/>
  <c r="AO661" i="2"/>
  <c r="U353" i="2"/>
  <c r="AC353" i="2" s="1"/>
  <c r="S353" i="2"/>
  <c r="AA353" i="2" s="1"/>
  <c r="Q352" i="2"/>
  <c r="W352" i="2" s="1"/>
  <c r="R353" i="2" s="1"/>
  <c r="AB352" i="2"/>
  <c r="AE352" i="2"/>
  <c r="AG353" i="2"/>
  <c r="AF353" i="2"/>
  <c r="T353" i="2"/>
  <c r="AB353" i="2" s="1"/>
  <c r="J669" i="2"/>
  <c r="M668" i="2"/>
  <c r="K669" i="2"/>
  <c r="N669" i="2" s="1"/>
  <c r="L669" i="2"/>
  <c r="C662" i="2"/>
  <c r="B663" i="2"/>
  <c r="O669" i="2" l="1"/>
  <c r="P669" i="2"/>
  <c r="AQ662" i="2"/>
  <c r="AO662" i="2"/>
  <c r="AH353" i="2"/>
  <c r="Y352" i="2"/>
  <c r="V354" i="2"/>
  <c r="AD354" i="2" s="1"/>
  <c r="U354" i="2"/>
  <c r="AC354" i="2" s="1"/>
  <c r="AE353" i="2"/>
  <c r="S354" i="2"/>
  <c r="Z353" i="2"/>
  <c r="AG354" i="2"/>
  <c r="AF354" i="2"/>
  <c r="Q353" i="2"/>
  <c r="T354" i="2"/>
  <c r="L670" i="2"/>
  <c r="K670" i="2"/>
  <c r="N670" i="2" s="1"/>
  <c r="J670" i="2"/>
  <c r="M669" i="2"/>
  <c r="C663" i="2"/>
  <c r="B664" i="2"/>
  <c r="P670" i="2" l="1"/>
  <c r="O670" i="2"/>
  <c r="AQ663" i="2"/>
  <c r="AO663" i="2"/>
  <c r="AH354" i="2"/>
  <c r="AB354" i="2"/>
  <c r="U355" i="2"/>
  <c r="W353" i="2"/>
  <c r="R354" i="2" s="1"/>
  <c r="S355" i="2" s="1"/>
  <c r="Y353" i="2"/>
  <c r="AA354" i="2"/>
  <c r="V355" i="2"/>
  <c r="J671" i="2"/>
  <c r="M670" i="2"/>
  <c r="K671" i="2"/>
  <c r="N671" i="2" s="1"/>
  <c r="L671" i="2"/>
  <c r="C664" i="2"/>
  <c r="B665" i="2"/>
  <c r="P671" i="2" l="1"/>
  <c r="O671" i="2"/>
  <c r="AO664" i="2"/>
  <c r="AQ664" i="2"/>
  <c r="AE354" i="2"/>
  <c r="Q354" i="2"/>
  <c r="Y354" i="2" s="1"/>
  <c r="Z354" i="2"/>
  <c r="AF355" i="2"/>
  <c r="AG355" i="2"/>
  <c r="AC355" i="2"/>
  <c r="AA355" i="2"/>
  <c r="AD355" i="2"/>
  <c r="T355" i="2"/>
  <c r="L672" i="2"/>
  <c r="K672" i="2"/>
  <c r="N672" i="2" s="1"/>
  <c r="J672" i="2"/>
  <c r="M671" i="2"/>
  <c r="C665" i="2"/>
  <c r="B666" i="2"/>
  <c r="P672" i="2" l="1"/>
  <c r="O672" i="2"/>
  <c r="AQ665" i="2"/>
  <c r="AO665" i="2"/>
  <c r="AH355" i="2"/>
  <c r="W354" i="2"/>
  <c r="AB355" i="2"/>
  <c r="V356" i="2"/>
  <c r="U356" i="2"/>
  <c r="K673" i="2"/>
  <c r="N673" i="2" s="1"/>
  <c r="J673" i="2"/>
  <c r="M672" i="2"/>
  <c r="L673" i="2"/>
  <c r="C666" i="2"/>
  <c r="B667" i="2"/>
  <c r="P673" i="2" l="1"/>
  <c r="O673" i="2"/>
  <c r="AQ666" i="2"/>
  <c r="AO666" i="2"/>
  <c r="Q355" i="2"/>
  <c r="AE355" i="2"/>
  <c r="R355" i="2"/>
  <c r="AD356" i="2"/>
  <c r="AC356" i="2"/>
  <c r="L674" i="2"/>
  <c r="J674" i="2"/>
  <c r="M673" i="2"/>
  <c r="K674" i="2"/>
  <c r="N674" i="2" s="1"/>
  <c r="C667" i="2"/>
  <c r="B668" i="2"/>
  <c r="P674" i="2" l="1"/>
  <c r="O674" i="2"/>
  <c r="AQ667" i="2"/>
  <c r="AO667" i="2"/>
  <c r="AG356" i="2"/>
  <c r="AF356" i="2"/>
  <c r="T356" i="2"/>
  <c r="Z355" i="2"/>
  <c r="S356" i="2"/>
  <c r="Y355" i="2"/>
  <c r="W355" i="2"/>
  <c r="AE356" i="2" s="1"/>
  <c r="J675" i="2"/>
  <c r="M674" i="2"/>
  <c r="K675" i="2"/>
  <c r="N675" i="2" s="1"/>
  <c r="L675" i="2"/>
  <c r="C668" i="2"/>
  <c r="B669" i="2"/>
  <c r="P675" i="2" l="1"/>
  <c r="O675" i="2"/>
  <c r="AO668" i="2"/>
  <c r="AQ668" i="2"/>
  <c r="AH356" i="2"/>
  <c r="R356" i="2"/>
  <c r="S357" i="2" s="1"/>
  <c r="AA357" i="2" s="1"/>
  <c r="Q356" i="2"/>
  <c r="AA356" i="2"/>
  <c r="AB356" i="2"/>
  <c r="U357" i="2"/>
  <c r="V357" i="2"/>
  <c r="L676" i="2"/>
  <c r="K676" i="2"/>
  <c r="N676" i="2" s="1"/>
  <c r="J676" i="2"/>
  <c r="M675" i="2"/>
  <c r="C669" i="2"/>
  <c r="B670" i="2"/>
  <c r="P676" i="2" l="1"/>
  <c r="O676" i="2"/>
  <c r="AQ669" i="2"/>
  <c r="AO669" i="2"/>
  <c r="T357" i="2"/>
  <c r="AB357" i="2" s="1"/>
  <c r="AD357" i="2"/>
  <c r="AC357" i="2"/>
  <c r="W356" i="2"/>
  <c r="Y356" i="2"/>
  <c r="Z356" i="2"/>
  <c r="AF357" i="2"/>
  <c r="AG357" i="2"/>
  <c r="K677" i="2"/>
  <c r="N677" i="2" s="1"/>
  <c r="J677" i="2"/>
  <c r="M676" i="2"/>
  <c r="L677" i="2"/>
  <c r="C670" i="2"/>
  <c r="B671" i="2"/>
  <c r="O677" i="2" l="1"/>
  <c r="P677" i="2"/>
  <c r="AQ670" i="2"/>
  <c r="AO670" i="2"/>
  <c r="U358" i="2"/>
  <c r="AC358" i="2" s="1"/>
  <c r="V358" i="2"/>
  <c r="AD358" i="2" s="1"/>
  <c r="AH357" i="2"/>
  <c r="AE357" i="2"/>
  <c r="R357" i="2"/>
  <c r="Q357" i="2"/>
  <c r="L678" i="2"/>
  <c r="J678" i="2"/>
  <c r="M677" i="2"/>
  <c r="K678" i="2"/>
  <c r="N678" i="2" s="1"/>
  <c r="C671" i="2"/>
  <c r="B672" i="2"/>
  <c r="P678" i="2" l="1"/>
  <c r="O678" i="2"/>
  <c r="AQ671" i="2"/>
  <c r="AO671" i="2"/>
  <c r="W357" i="2"/>
  <c r="Y357" i="2"/>
  <c r="AG358" i="2"/>
  <c r="S358" i="2"/>
  <c r="AA358" i="2" s="1"/>
  <c r="AF358" i="2"/>
  <c r="Z357" i="2"/>
  <c r="T358" i="2"/>
  <c r="K679" i="2"/>
  <c r="N679" i="2" s="1"/>
  <c r="J679" i="2"/>
  <c r="M678" i="2"/>
  <c r="L679" i="2"/>
  <c r="C672" i="2"/>
  <c r="B673" i="2"/>
  <c r="O679" i="2" l="1"/>
  <c r="P679" i="2"/>
  <c r="AO672" i="2"/>
  <c r="AQ672" i="2"/>
  <c r="AB358" i="2"/>
  <c r="V359" i="2"/>
  <c r="AD359" i="2" s="1"/>
  <c r="U359" i="2"/>
  <c r="AC359" i="2" s="1"/>
  <c r="AH358" i="2"/>
  <c r="AE358" i="2"/>
  <c r="R358" i="2"/>
  <c r="Q358" i="2"/>
  <c r="L680" i="2"/>
  <c r="J680" i="2"/>
  <c r="M679" i="2"/>
  <c r="K680" i="2"/>
  <c r="N680" i="2" s="1"/>
  <c r="C673" i="2"/>
  <c r="B674" i="2"/>
  <c r="P680" i="2" l="1"/>
  <c r="O680" i="2"/>
  <c r="AQ673" i="2"/>
  <c r="AO673" i="2"/>
  <c r="Y358" i="2"/>
  <c r="W358" i="2"/>
  <c r="R359" i="2" s="1"/>
  <c r="S359" i="2"/>
  <c r="Z358" i="2"/>
  <c r="AF359" i="2"/>
  <c r="AG359" i="2"/>
  <c r="T359" i="2"/>
  <c r="J681" i="2"/>
  <c r="M680" i="2"/>
  <c r="K681" i="2"/>
  <c r="N681" i="2" s="1"/>
  <c r="L681" i="2"/>
  <c r="C674" i="2"/>
  <c r="B675" i="2"/>
  <c r="P681" i="2" l="1"/>
  <c r="O681" i="2"/>
  <c r="AQ674" i="2"/>
  <c r="AO674" i="2"/>
  <c r="AH359" i="2"/>
  <c r="AB359" i="2"/>
  <c r="T360" i="2"/>
  <c r="V360" i="2"/>
  <c r="U360" i="2"/>
  <c r="AA359" i="2"/>
  <c r="S360" i="2"/>
  <c r="Z359" i="2"/>
  <c r="AF360" i="2"/>
  <c r="AG360" i="2"/>
  <c r="Q359" i="2"/>
  <c r="AE359" i="2"/>
  <c r="K682" i="2"/>
  <c r="N682" i="2" s="1"/>
  <c r="L682" i="2"/>
  <c r="J682" i="2"/>
  <c r="M681" i="2"/>
  <c r="C675" i="2"/>
  <c r="B676" i="2"/>
  <c r="P682" i="2" l="1"/>
  <c r="O682" i="2"/>
  <c r="AQ675" i="2"/>
  <c r="AO675" i="2"/>
  <c r="AA360" i="2"/>
  <c r="AC360" i="2"/>
  <c r="U361" i="2"/>
  <c r="AD360" i="2"/>
  <c r="V361" i="2"/>
  <c r="W359" i="2"/>
  <c r="R360" i="2" s="1"/>
  <c r="Y359" i="2"/>
  <c r="AB360" i="2"/>
  <c r="AH360" i="2"/>
  <c r="J683" i="2"/>
  <c r="M682" i="2"/>
  <c r="L683" i="2"/>
  <c r="K683" i="2"/>
  <c r="N683" i="2" s="1"/>
  <c r="C676" i="2"/>
  <c r="B677" i="2"/>
  <c r="O683" i="2" l="1"/>
  <c r="P683" i="2"/>
  <c r="AO676" i="2"/>
  <c r="AQ676" i="2"/>
  <c r="AE360" i="2"/>
  <c r="Z360" i="2"/>
  <c r="AG361" i="2"/>
  <c r="AF361" i="2"/>
  <c r="AC361" i="2"/>
  <c r="Q360" i="2"/>
  <c r="AD361" i="2"/>
  <c r="T361" i="2"/>
  <c r="AB361" i="2" s="1"/>
  <c r="S361" i="2"/>
  <c r="K684" i="2"/>
  <c r="N684" i="2" s="1"/>
  <c r="L684" i="2"/>
  <c r="J684" i="2"/>
  <c r="M683" i="2"/>
  <c r="C677" i="2"/>
  <c r="B678" i="2"/>
  <c r="P684" i="2" l="1"/>
  <c r="O684" i="2"/>
  <c r="AQ677" i="2"/>
  <c r="AO677" i="2"/>
  <c r="U362" i="2"/>
  <c r="AC362" i="2" s="1"/>
  <c r="Y360" i="2"/>
  <c r="W360" i="2"/>
  <c r="Q361" i="2" s="1"/>
  <c r="AA361" i="2"/>
  <c r="AH361" i="2"/>
  <c r="V362" i="2"/>
  <c r="L685" i="2"/>
  <c r="J685" i="2"/>
  <c r="M684" i="2"/>
  <c r="K685" i="2"/>
  <c r="N685" i="2" s="1"/>
  <c r="C678" i="2"/>
  <c r="B679" i="2"/>
  <c r="O685" i="2" l="1"/>
  <c r="P685" i="2"/>
  <c r="AQ678" i="2"/>
  <c r="AO678" i="2"/>
  <c r="R361" i="2"/>
  <c r="S362" i="2" s="1"/>
  <c r="AA362" i="2" s="1"/>
  <c r="AE361" i="2"/>
  <c r="Y361" i="2"/>
  <c r="AD362" i="2"/>
  <c r="J686" i="2"/>
  <c r="M685" i="2"/>
  <c r="K686" i="2"/>
  <c r="N686" i="2" s="1"/>
  <c r="L686" i="2"/>
  <c r="C679" i="2"/>
  <c r="B680" i="2"/>
  <c r="P686" i="2" l="1"/>
  <c r="O686" i="2"/>
  <c r="AO679" i="2"/>
  <c r="AQ679" i="2"/>
  <c r="W361" i="2"/>
  <c r="R362" i="2" s="1"/>
  <c r="AG363" i="2" s="1"/>
  <c r="AG362" i="2"/>
  <c r="AF362" i="2"/>
  <c r="T362" i="2"/>
  <c r="V363" i="2" s="1"/>
  <c r="AD363" i="2" s="1"/>
  <c r="Z361" i="2"/>
  <c r="L687" i="2"/>
  <c r="K687" i="2"/>
  <c r="N687" i="2" s="1"/>
  <c r="J687" i="2"/>
  <c r="M686" i="2"/>
  <c r="C680" i="2"/>
  <c r="B681" i="2"/>
  <c r="O687" i="2" l="1"/>
  <c r="P687" i="2"/>
  <c r="AO680" i="2"/>
  <c r="AQ680" i="2"/>
  <c r="AH362" i="2"/>
  <c r="AE362" i="2"/>
  <c r="Q362" i="2"/>
  <c r="Y362" i="2" s="1"/>
  <c r="Z362" i="2"/>
  <c r="AF363" i="2"/>
  <c r="AH363" i="2" s="1"/>
  <c r="S363" i="2"/>
  <c r="AA363" i="2" s="1"/>
  <c r="T363" i="2"/>
  <c r="V364" i="2" s="1"/>
  <c r="AB362" i="2"/>
  <c r="U363" i="2"/>
  <c r="J688" i="2"/>
  <c r="M687" i="2"/>
  <c r="K688" i="2"/>
  <c r="N688" i="2" s="1"/>
  <c r="L688" i="2"/>
  <c r="C681" i="2"/>
  <c r="B682" i="2"/>
  <c r="P688" i="2" l="1"/>
  <c r="O688" i="2"/>
  <c r="AQ681" i="2"/>
  <c r="AO681" i="2"/>
  <c r="U364" i="2"/>
  <c r="AC364" i="2" s="1"/>
  <c r="W362" i="2"/>
  <c r="AE363" i="2" s="1"/>
  <c r="AB363" i="2"/>
  <c r="AC363" i="2"/>
  <c r="AD364" i="2"/>
  <c r="K689" i="2"/>
  <c r="N689" i="2" s="1"/>
  <c r="L689" i="2"/>
  <c r="J689" i="2"/>
  <c r="M688" i="2"/>
  <c r="C682" i="2"/>
  <c r="B683" i="2"/>
  <c r="P689" i="2" l="1"/>
  <c r="O689" i="2"/>
  <c r="AQ682" i="2"/>
  <c r="AO682" i="2"/>
  <c r="R363" i="2"/>
  <c r="S364" i="2" s="1"/>
  <c r="Q363" i="2"/>
  <c r="Y363" i="2" s="1"/>
  <c r="J690" i="2"/>
  <c r="M689" i="2"/>
  <c r="L690" i="2"/>
  <c r="K690" i="2"/>
  <c r="N690" i="2" s="1"/>
  <c r="C683" i="2"/>
  <c r="B684" i="2"/>
  <c r="P690" i="2" l="1"/>
  <c r="O690" i="2"/>
  <c r="AQ683" i="2"/>
  <c r="AO683" i="2"/>
  <c r="T364" i="2"/>
  <c r="U365" i="2" s="1"/>
  <c r="AF364" i="2"/>
  <c r="AG364" i="2"/>
  <c r="Z363" i="2"/>
  <c r="W363" i="2"/>
  <c r="AE364" i="2" s="1"/>
  <c r="AA364" i="2"/>
  <c r="L691" i="2"/>
  <c r="K691" i="2"/>
  <c r="N691" i="2" s="1"/>
  <c r="J691" i="2"/>
  <c r="M690" i="2"/>
  <c r="C684" i="2"/>
  <c r="B685" i="2"/>
  <c r="O691" i="2" l="1"/>
  <c r="P691" i="2"/>
  <c r="AO684" i="2"/>
  <c r="AQ684" i="2"/>
  <c r="AH364" i="2"/>
  <c r="V365" i="2"/>
  <c r="AD365" i="2" s="1"/>
  <c r="AB364" i="2"/>
  <c r="Q364" i="2"/>
  <c r="Y364" i="2" s="1"/>
  <c r="R364" i="2"/>
  <c r="S365" i="2" s="1"/>
  <c r="AA365" i="2" s="1"/>
  <c r="AC365" i="2"/>
  <c r="J692" i="2"/>
  <c r="M691" i="2"/>
  <c r="K692" i="2"/>
  <c r="N692" i="2" s="1"/>
  <c r="L692" i="2"/>
  <c r="C685" i="2"/>
  <c r="B686" i="2"/>
  <c r="P692" i="2" l="1"/>
  <c r="O692" i="2"/>
  <c r="AQ685" i="2"/>
  <c r="AO685" i="2"/>
  <c r="T365" i="2"/>
  <c r="U366" i="2" s="1"/>
  <c r="AC366" i="2" s="1"/>
  <c r="AF365" i="2"/>
  <c r="AG365" i="2"/>
  <c r="W364" i="2"/>
  <c r="AE365" i="2" s="1"/>
  <c r="Z364" i="2"/>
  <c r="K693" i="2"/>
  <c r="N693" i="2" s="1"/>
  <c r="L693" i="2"/>
  <c r="J693" i="2"/>
  <c r="M692" i="2"/>
  <c r="C686" i="2"/>
  <c r="B687" i="2"/>
  <c r="O693" i="2" l="1"/>
  <c r="P693" i="2"/>
  <c r="AO686" i="2"/>
  <c r="AQ686" i="2"/>
  <c r="AH365" i="2"/>
  <c r="Q365" i="2"/>
  <c r="Y365" i="2" s="1"/>
  <c r="AB365" i="2"/>
  <c r="V366" i="2"/>
  <c r="AD366" i="2" s="1"/>
  <c r="R365" i="2"/>
  <c r="S366" i="2" s="1"/>
  <c r="AA366" i="2" s="1"/>
  <c r="J694" i="2"/>
  <c r="M693" i="2"/>
  <c r="L694" i="2"/>
  <c r="K694" i="2"/>
  <c r="N694" i="2" s="1"/>
  <c r="C687" i="2"/>
  <c r="B688" i="2"/>
  <c r="P694" i="2" l="1"/>
  <c r="O694" i="2"/>
  <c r="AQ687" i="2"/>
  <c r="AO687" i="2"/>
  <c r="W365" i="2"/>
  <c r="Q366" i="2" s="1"/>
  <c r="T366" i="2"/>
  <c r="AB366" i="2" s="1"/>
  <c r="Z365" i="2"/>
  <c r="AF366" i="2"/>
  <c r="AG366" i="2"/>
  <c r="K695" i="2"/>
  <c r="N695" i="2" s="1"/>
  <c r="L695" i="2"/>
  <c r="J695" i="2"/>
  <c r="M694" i="2"/>
  <c r="C688" i="2"/>
  <c r="B689" i="2"/>
  <c r="O695" i="2" l="1"/>
  <c r="P695" i="2"/>
  <c r="AO688" i="2"/>
  <c r="AQ688" i="2"/>
  <c r="R366" i="2"/>
  <c r="Z366" i="2" s="1"/>
  <c r="AE366" i="2"/>
  <c r="U367" i="2"/>
  <c r="AC367" i="2" s="1"/>
  <c r="V367" i="2"/>
  <c r="AD367" i="2" s="1"/>
  <c r="AH366" i="2"/>
  <c r="Y366" i="2"/>
  <c r="J696" i="2"/>
  <c r="M695" i="2"/>
  <c r="L696" i="2"/>
  <c r="K696" i="2"/>
  <c r="N696" i="2" s="1"/>
  <c r="C689" i="2"/>
  <c r="B690" i="2"/>
  <c r="P696" i="2" l="1"/>
  <c r="O696" i="2"/>
  <c r="AQ689" i="2"/>
  <c r="AO689" i="2"/>
  <c r="AG367" i="2"/>
  <c r="S367" i="2"/>
  <c r="AA367" i="2" s="1"/>
  <c r="AF367" i="2"/>
  <c r="W366" i="2"/>
  <c r="AE367" i="2" s="1"/>
  <c r="T367" i="2"/>
  <c r="AB367" i="2" s="1"/>
  <c r="K697" i="2"/>
  <c r="N697" i="2" s="1"/>
  <c r="L697" i="2"/>
  <c r="J697" i="2"/>
  <c r="M696" i="2"/>
  <c r="C690" i="2"/>
  <c r="B691" i="2"/>
  <c r="P697" i="2" l="1"/>
  <c r="O697" i="2"/>
  <c r="AQ690" i="2"/>
  <c r="AO690" i="2"/>
  <c r="Q367" i="2"/>
  <c r="Y367" i="2" s="1"/>
  <c r="AH367" i="2"/>
  <c r="R367" i="2"/>
  <c r="S368" i="2" s="1"/>
  <c r="AA368" i="2" s="1"/>
  <c r="U368" i="2"/>
  <c r="AC368" i="2" s="1"/>
  <c r="V368" i="2"/>
  <c r="AD368" i="2" s="1"/>
  <c r="J698" i="2"/>
  <c r="M697" i="2"/>
  <c r="L698" i="2"/>
  <c r="K698" i="2"/>
  <c r="N698" i="2" s="1"/>
  <c r="C691" i="2"/>
  <c r="B692" i="2"/>
  <c r="P698" i="2" l="1"/>
  <c r="O698" i="2"/>
  <c r="AQ691" i="2"/>
  <c r="AO691" i="2"/>
  <c r="AG368" i="2"/>
  <c r="Z367" i="2"/>
  <c r="AF368" i="2"/>
  <c r="T368" i="2"/>
  <c r="U369" i="2" s="1"/>
  <c r="W367" i="2"/>
  <c r="R368" i="2" s="1"/>
  <c r="L699" i="2"/>
  <c r="K699" i="2"/>
  <c r="N699" i="2" s="1"/>
  <c r="J699" i="2"/>
  <c r="M698" i="2"/>
  <c r="C692" i="2"/>
  <c r="B693" i="2"/>
  <c r="O699" i="2" l="1"/>
  <c r="P699" i="2"/>
  <c r="AO692" i="2"/>
  <c r="AQ692" i="2"/>
  <c r="AH368" i="2"/>
  <c r="AE368" i="2"/>
  <c r="Q368" i="2"/>
  <c r="Y368" i="2" s="1"/>
  <c r="V369" i="2"/>
  <c r="AD369" i="2" s="1"/>
  <c r="AB368" i="2"/>
  <c r="T369" i="2"/>
  <c r="AB369" i="2" s="1"/>
  <c r="AG369" i="2"/>
  <c r="S369" i="2"/>
  <c r="AA369" i="2" s="1"/>
  <c r="Z368" i="2"/>
  <c r="AF369" i="2"/>
  <c r="AC369" i="2"/>
  <c r="K700" i="2"/>
  <c r="N700" i="2" s="1"/>
  <c r="J700" i="2"/>
  <c r="M699" i="2"/>
  <c r="L700" i="2"/>
  <c r="C693" i="2"/>
  <c r="B694" i="2"/>
  <c r="P700" i="2" l="1"/>
  <c r="O700" i="2"/>
  <c r="AQ693" i="2"/>
  <c r="AO693" i="2"/>
  <c r="W368" i="2"/>
  <c r="AE369" i="2" s="1"/>
  <c r="V370" i="2"/>
  <c r="AD370" i="2" s="1"/>
  <c r="U370" i="2"/>
  <c r="AC370" i="2" s="1"/>
  <c r="AH369" i="2"/>
  <c r="J701" i="2"/>
  <c r="M700" i="2"/>
  <c r="L701" i="2"/>
  <c r="K701" i="2"/>
  <c r="N701" i="2" s="1"/>
  <c r="C694" i="2"/>
  <c r="B695" i="2"/>
  <c r="O701" i="2" l="1"/>
  <c r="P701" i="2"/>
  <c r="AQ694" i="2"/>
  <c r="AO694" i="2"/>
  <c r="Q369" i="2"/>
  <c r="Y369" i="2" s="1"/>
  <c r="R369" i="2"/>
  <c r="T370" i="2" s="1"/>
  <c r="AB370" i="2" s="1"/>
  <c r="K702" i="2"/>
  <c r="N702" i="2" s="1"/>
  <c r="L702" i="2"/>
  <c r="J702" i="2"/>
  <c r="M701" i="2"/>
  <c r="C695" i="2"/>
  <c r="B696" i="2"/>
  <c r="P702" i="2" l="1"/>
  <c r="O702" i="2"/>
  <c r="AQ695" i="2"/>
  <c r="AO695" i="2"/>
  <c r="V371" i="2"/>
  <c r="AD371" i="2" s="1"/>
  <c r="W369" i="2"/>
  <c r="R370" i="2" s="1"/>
  <c r="AG371" i="2" s="1"/>
  <c r="S370" i="2"/>
  <c r="AA370" i="2" s="1"/>
  <c r="AG370" i="2"/>
  <c r="AF370" i="2"/>
  <c r="Z369" i="2"/>
  <c r="J703" i="2"/>
  <c r="M702" i="2"/>
  <c r="L703" i="2"/>
  <c r="K703" i="2"/>
  <c r="N703" i="2" s="1"/>
  <c r="C696" i="2"/>
  <c r="B697" i="2"/>
  <c r="O703" i="2" l="1"/>
  <c r="P703" i="2"/>
  <c r="AO696" i="2"/>
  <c r="AQ696" i="2"/>
  <c r="AE370" i="2"/>
  <c r="AH370" i="2"/>
  <c r="Q370" i="2"/>
  <c r="Y370" i="2" s="1"/>
  <c r="T371" i="2"/>
  <c r="V372" i="2" s="1"/>
  <c r="AD372" i="2" s="1"/>
  <c r="Z370" i="2"/>
  <c r="AF371" i="2"/>
  <c r="AH371" i="2" s="1"/>
  <c r="U371" i="2"/>
  <c r="AC371" i="2" s="1"/>
  <c r="S371" i="2"/>
  <c r="AA371" i="2" s="1"/>
  <c r="L704" i="2"/>
  <c r="K704" i="2"/>
  <c r="N704" i="2" s="1"/>
  <c r="J704" i="2"/>
  <c r="M703" i="2"/>
  <c r="C697" i="2"/>
  <c r="B698" i="2"/>
  <c r="P704" i="2" l="1"/>
  <c r="O704" i="2"/>
  <c r="AQ697" i="2"/>
  <c r="AO697" i="2"/>
  <c r="AB371" i="2"/>
  <c r="U372" i="2"/>
  <c r="AC372" i="2" s="1"/>
  <c r="W370" i="2"/>
  <c r="Q371" i="2" s="1"/>
  <c r="Y371" i="2" s="1"/>
  <c r="J705" i="2"/>
  <c r="M704" i="2"/>
  <c r="K705" i="2"/>
  <c r="N705" i="2" s="1"/>
  <c r="L705" i="2"/>
  <c r="C698" i="2"/>
  <c r="B699" i="2"/>
  <c r="P705" i="2" l="1"/>
  <c r="O705" i="2"/>
  <c r="AQ698" i="2"/>
  <c r="AO698" i="2"/>
  <c r="R371" i="2"/>
  <c r="AE371" i="2"/>
  <c r="L706" i="2"/>
  <c r="K706" i="2"/>
  <c r="N706" i="2" s="1"/>
  <c r="J706" i="2"/>
  <c r="M705" i="2"/>
  <c r="C699" i="2"/>
  <c r="B700" i="2"/>
  <c r="P706" i="2" l="1"/>
  <c r="O706" i="2"/>
  <c r="AQ699" i="2"/>
  <c r="AO699" i="2"/>
  <c r="AG372" i="2"/>
  <c r="AF372" i="2"/>
  <c r="Z371" i="2"/>
  <c r="T372" i="2"/>
  <c r="S372" i="2"/>
  <c r="AA372" i="2" s="1"/>
  <c r="W371" i="2"/>
  <c r="K707" i="2"/>
  <c r="N707" i="2" s="1"/>
  <c r="J707" i="2"/>
  <c r="M706" i="2"/>
  <c r="L707" i="2"/>
  <c r="C700" i="2"/>
  <c r="B701" i="2"/>
  <c r="O707" i="2" l="1"/>
  <c r="P707" i="2"/>
  <c r="AO700" i="2"/>
  <c r="AQ700" i="2"/>
  <c r="AH372" i="2"/>
  <c r="Q372" i="2"/>
  <c r="AE372" i="2"/>
  <c r="R372" i="2"/>
  <c r="V373" i="2"/>
  <c r="AD373" i="2" s="1"/>
  <c r="AB372" i="2"/>
  <c r="U373" i="2"/>
  <c r="AC373" i="2" s="1"/>
  <c r="L708" i="2"/>
  <c r="J708" i="2"/>
  <c r="M707" i="2"/>
  <c r="K708" i="2"/>
  <c r="N708" i="2" s="1"/>
  <c r="C701" i="2"/>
  <c r="B702" i="2"/>
  <c r="P708" i="2" l="1"/>
  <c r="O708" i="2"/>
  <c r="AQ701" i="2"/>
  <c r="AO701" i="2"/>
  <c r="S373" i="2"/>
  <c r="AA373" i="2" s="1"/>
  <c r="AG373" i="2"/>
  <c r="Z372" i="2"/>
  <c r="AF373" i="2"/>
  <c r="Y372" i="2"/>
  <c r="W372" i="2"/>
  <c r="T373" i="2"/>
  <c r="J709" i="2"/>
  <c r="M708" i="2"/>
  <c r="K709" i="2"/>
  <c r="N709" i="2" s="1"/>
  <c r="L709" i="2"/>
  <c r="C702" i="2"/>
  <c r="B703" i="2"/>
  <c r="O709" i="2" l="1"/>
  <c r="P709" i="2"/>
  <c r="AQ702" i="2"/>
  <c r="AO702" i="2"/>
  <c r="U374" i="2"/>
  <c r="AC374" i="2" s="1"/>
  <c r="Q373" i="2"/>
  <c r="AE373" i="2"/>
  <c r="AH373" i="2"/>
  <c r="AB373" i="2"/>
  <c r="V374" i="2"/>
  <c r="R373" i="2"/>
  <c r="L710" i="2"/>
  <c r="K710" i="2"/>
  <c r="N710" i="2" s="1"/>
  <c r="J710" i="2"/>
  <c r="M709" i="2"/>
  <c r="C703" i="2"/>
  <c r="B704" i="2"/>
  <c r="P710" i="2" l="1"/>
  <c r="O710" i="2"/>
  <c r="AQ703" i="2"/>
  <c r="AO703" i="2"/>
  <c r="T374" i="2"/>
  <c r="V375" i="2" s="1"/>
  <c r="AD375" i="2" s="1"/>
  <c r="AF374" i="2"/>
  <c r="AG374" i="2"/>
  <c r="Z373" i="2"/>
  <c r="S374" i="2"/>
  <c r="AD374" i="2"/>
  <c r="Y373" i="2"/>
  <c r="W373" i="2"/>
  <c r="K711" i="2"/>
  <c r="N711" i="2" s="1"/>
  <c r="J711" i="2"/>
  <c r="M710" i="2"/>
  <c r="L711" i="2"/>
  <c r="C704" i="2"/>
  <c r="B705" i="2"/>
  <c r="O711" i="2" l="1"/>
  <c r="P711" i="2"/>
  <c r="AO704" i="2"/>
  <c r="AQ704" i="2"/>
  <c r="AH374" i="2"/>
  <c r="U375" i="2"/>
  <c r="AA374" i="2"/>
  <c r="R374" i="2"/>
  <c r="T375" i="2" s="1"/>
  <c r="Q374" i="2"/>
  <c r="AE374" i="2"/>
  <c r="AB374" i="2"/>
  <c r="L712" i="2"/>
  <c r="J712" i="2"/>
  <c r="M711" i="2"/>
  <c r="K712" i="2"/>
  <c r="N712" i="2" s="1"/>
  <c r="C705" i="2"/>
  <c r="B706" i="2"/>
  <c r="P712" i="2" l="1"/>
  <c r="O712" i="2"/>
  <c r="AQ705" i="2"/>
  <c r="AO705" i="2"/>
  <c r="V376" i="2"/>
  <c r="AB375" i="2"/>
  <c r="Y374" i="2"/>
  <c r="W374" i="2"/>
  <c r="R375" i="2" s="1"/>
  <c r="Z374" i="2"/>
  <c r="AG375" i="2"/>
  <c r="AF375" i="2"/>
  <c r="S375" i="2"/>
  <c r="U376" i="2" s="1"/>
  <c r="AC376" i="2" s="1"/>
  <c r="AC375" i="2"/>
  <c r="K713" i="2"/>
  <c r="N713" i="2" s="1"/>
  <c r="J713" i="2"/>
  <c r="M712" i="2"/>
  <c r="L713" i="2"/>
  <c r="C706" i="2"/>
  <c r="B707" i="2"/>
  <c r="P713" i="2" l="1"/>
  <c r="O713" i="2"/>
  <c r="AQ706" i="2"/>
  <c r="AO706" i="2"/>
  <c r="AE375" i="2"/>
  <c r="AH375" i="2"/>
  <c r="T376" i="2"/>
  <c r="AB376" i="2" s="1"/>
  <c r="AF376" i="2"/>
  <c r="AG376" i="2"/>
  <c r="Z375" i="2"/>
  <c r="Q375" i="2"/>
  <c r="AA375" i="2"/>
  <c r="S376" i="2"/>
  <c r="AD376" i="2"/>
  <c r="J714" i="2"/>
  <c r="M713" i="2"/>
  <c r="L714" i="2"/>
  <c r="K714" i="2"/>
  <c r="N714" i="2" s="1"/>
  <c r="C707" i="2"/>
  <c r="B708" i="2"/>
  <c r="P714" i="2" l="1"/>
  <c r="O714" i="2"/>
  <c r="AQ707" i="2"/>
  <c r="AO707" i="2"/>
  <c r="V377" i="2"/>
  <c r="AD377" i="2" s="1"/>
  <c r="W375" i="2"/>
  <c r="R376" i="2" s="1"/>
  <c r="Y375" i="2"/>
  <c r="AH376" i="2"/>
  <c r="U377" i="2"/>
  <c r="AA376" i="2"/>
  <c r="K715" i="2"/>
  <c r="N715" i="2" s="1"/>
  <c r="L715" i="2"/>
  <c r="J715" i="2"/>
  <c r="M714" i="2"/>
  <c r="C708" i="2"/>
  <c r="B709" i="2"/>
  <c r="O715" i="2" l="1"/>
  <c r="P715" i="2"/>
  <c r="AO708" i="2"/>
  <c r="AQ708" i="2"/>
  <c r="Q376" i="2"/>
  <c r="Y376" i="2" s="1"/>
  <c r="AC377" i="2"/>
  <c r="AE376" i="2"/>
  <c r="T377" i="2"/>
  <c r="Z376" i="2"/>
  <c r="AG377" i="2"/>
  <c r="AF377" i="2"/>
  <c r="S377" i="2"/>
  <c r="AA377" i="2" s="1"/>
  <c r="J716" i="2"/>
  <c r="M715" i="2"/>
  <c r="L716" i="2"/>
  <c r="K716" i="2"/>
  <c r="N716" i="2" s="1"/>
  <c r="C709" i="2"/>
  <c r="B710" i="2"/>
  <c r="P716" i="2" l="1"/>
  <c r="O716" i="2"/>
  <c r="AQ709" i="2"/>
  <c r="AO709" i="2"/>
  <c r="W376" i="2"/>
  <c r="Q377" i="2" s="1"/>
  <c r="Y377" i="2" s="1"/>
  <c r="AB377" i="2"/>
  <c r="V378" i="2"/>
  <c r="U378" i="2"/>
  <c r="AC378" i="2" s="1"/>
  <c r="AH377" i="2"/>
  <c r="K717" i="2"/>
  <c r="N717" i="2" s="1"/>
  <c r="L717" i="2"/>
  <c r="J717" i="2"/>
  <c r="M716" i="2"/>
  <c r="C710" i="2"/>
  <c r="B711" i="2"/>
  <c r="O717" i="2" l="1"/>
  <c r="P717" i="2"/>
  <c r="AQ710" i="2"/>
  <c r="AO710" i="2"/>
  <c r="AE377" i="2"/>
  <c r="R377" i="2"/>
  <c r="T378" i="2" s="1"/>
  <c r="AB378" i="2" s="1"/>
  <c r="AD378" i="2"/>
  <c r="J718" i="2"/>
  <c r="M717" i="2"/>
  <c r="L718" i="2"/>
  <c r="K718" i="2"/>
  <c r="N718" i="2" s="1"/>
  <c r="C711" i="2"/>
  <c r="B712" i="2"/>
  <c r="P718" i="2" l="1"/>
  <c r="O718" i="2"/>
  <c r="AO711" i="2"/>
  <c r="AQ711" i="2"/>
  <c r="V379" i="2"/>
  <c r="AD379" i="2" s="1"/>
  <c r="Z377" i="2"/>
  <c r="S378" i="2"/>
  <c r="AA378" i="2" s="1"/>
  <c r="AG378" i="2"/>
  <c r="W377" i="2"/>
  <c r="R378" i="2" s="1"/>
  <c r="Z378" i="2" s="1"/>
  <c r="AF378" i="2"/>
  <c r="L719" i="2"/>
  <c r="K719" i="2"/>
  <c r="N719" i="2" s="1"/>
  <c r="J719" i="2"/>
  <c r="M718" i="2"/>
  <c r="C712" i="2"/>
  <c r="B713" i="2"/>
  <c r="O719" i="2" l="1"/>
  <c r="P719" i="2"/>
  <c r="AO712" i="2"/>
  <c r="AQ712" i="2"/>
  <c r="AH378" i="2"/>
  <c r="U379" i="2"/>
  <c r="AC379" i="2" s="1"/>
  <c r="AE378" i="2"/>
  <c r="Q378" i="2"/>
  <c r="Y378" i="2" s="1"/>
  <c r="T379" i="2"/>
  <c r="V380" i="2" s="1"/>
  <c r="AD380" i="2" s="1"/>
  <c r="AF379" i="2"/>
  <c r="S379" i="2"/>
  <c r="AA379" i="2" s="1"/>
  <c r="AG379" i="2"/>
  <c r="J720" i="2"/>
  <c r="M719" i="2"/>
  <c r="K720" i="2"/>
  <c r="N720" i="2" s="1"/>
  <c r="L720" i="2"/>
  <c r="C713" i="2"/>
  <c r="B714" i="2"/>
  <c r="P720" i="2" l="1"/>
  <c r="O720" i="2"/>
  <c r="AQ713" i="2"/>
  <c r="AO713" i="2"/>
  <c r="W378" i="2"/>
  <c r="Q379" i="2" s="1"/>
  <c r="AB379" i="2"/>
  <c r="AH379" i="2"/>
  <c r="AE379" i="2"/>
  <c r="U380" i="2"/>
  <c r="AC380" i="2" s="1"/>
  <c r="L721" i="2"/>
  <c r="K721" i="2"/>
  <c r="N721" i="2" s="1"/>
  <c r="J721" i="2"/>
  <c r="M720" i="2"/>
  <c r="C714" i="2"/>
  <c r="B715" i="2"/>
  <c r="P721" i="2" l="1"/>
  <c r="O721" i="2"/>
  <c r="AQ714" i="2"/>
  <c r="AO714" i="2"/>
  <c r="R379" i="2"/>
  <c r="W379" i="2" s="1"/>
  <c r="Q380" i="2" s="1"/>
  <c r="Y380" i="2" s="1"/>
  <c r="Y379" i="2"/>
  <c r="K722" i="2"/>
  <c r="N722" i="2" s="1"/>
  <c r="J722" i="2"/>
  <c r="M721" i="2"/>
  <c r="L722" i="2"/>
  <c r="C715" i="2"/>
  <c r="B716" i="2"/>
  <c r="P722" i="2" l="1"/>
  <c r="O722" i="2"/>
  <c r="AQ715" i="2"/>
  <c r="AO715" i="2"/>
  <c r="AG380" i="2"/>
  <c r="AH380" i="2" s="1"/>
  <c r="Z379" i="2"/>
  <c r="T380" i="2"/>
  <c r="AB380" i="2" s="1"/>
  <c r="S380" i="2"/>
  <c r="AA380" i="2" s="1"/>
  <c r="AF380" i="2"/>
  <c r="R380" i="2"/>
  <c r="AE380" i="2"/>
  <c r="L723" i="2"/>
  <c r="J723" i="2"/>
  <c r="M722" i="2"/>
  <c r="K723" i="2"/>
  <c r="N723" i="2" s="1"/>
  <c r="C716" i="2"/>
  <c r="B717" i="2"/>
  <c r="O723" i="2" l="1"/>
  <c r="P723" i="2"/>
  <c r="U381" i="2"/>
  <c r="AC381" i="2" s="1"/>
  <c r="V381" i="2"/>
  <c r="AD381" i="2" s="1"/>
  <c r="AO716" i="2"/>
  <c r="AQ716" i="2"/>
  <c r="AF381" i="2"/>
  <c r="AG381" i="2"/>
  <c r="Z380" i="2"/>
  <c r="S381" i="2"/>
  <c r="T381" i="2"/>
  <c r="W380" i="2"/>
  <c r="J724" i="2"/>
  <c r="M723" i="2"/>
  <c r="K724" i="2"/>
  <c r="N724" i="2" s="1"/>
  <c r="L724" i="2"/>
  <c r="C717" i="2"/>
  <c r="B718" i="2"/>
  <c r="P724" i="2" l="1"/>
  <c r="O724" i="2"/>
  <c r="AQ717" i="2"/>
  <c r="AO717" i="2"/>
  <c r="AH381" i="2"/>
  <c r="R381" i="2"/>
  <c r="S382" i="2" s="1"/>
  <c r="AA382" i="2" s="1"/>
  <c r="Q381" i="2"/>
  <c r="AE381" i="2"/>
  <c r="V382" i="2"/>
  <c r="AB381" i="2"/>
  <c r="U382" i="2"/>
  <c r="AA381" i="2"/>
  <c r="K725" i="2"/>
  <c r="N725" i="2" s="1"/>
  <c r="L725" i="2"/>
  <c r="J725" i="2"/>
  <c r="M724" i="2"/>
  <c r="C718" i="2"/>
  <c r="B719" i="2"/>
  <c r="O725" i="2" l="1"/>
  <c r="P725" i="2"/>
  <c r="AO718" i="2"/>
  <c r="AQ718" i="2"/>
  <c r="AC382" i="2"/>
  <c r="AD382" i="2"/>
  <c r="Y381" i="2"/>
  <c r="W381" i="2"/>
  <c r="AE382" i="2" s="1"/>
  <c r="T382" i="2"/>
  <c r="U383" i="2" s="1"/>
  <c r="AG382" i="2"/>
  <c r="AF382" i="2"/>
  <c r="Z381" i="2"/>
  <c r="L726" i="2"/>
  <c r="J726" i="2"/>
  <c r="M725" i="2"/>
  <c r="K726" i="2"/>
  <c r="N726" i="2" s="1"/>
  <c r="C719" i="2"/>
  <c r="B720" i="2"/>
  <c r="P726" i="2" l="1"/>
  <c r="O726" i="2"/>
  <c r="AQ719" i="2"/>
  <c r="AO719" i="2"/>
  <c r="Q382" i="2"/>
  <c r="Y382" i="2" s="1"/>
  <c r="AC383" i="2"/>
  <c r="R382" i="2"/>
  <c r="T383" i="2" s="1"/>
  <c r="V383" i="2"/>
  <c r="AD383" i="2" s="1"/>
  <c r="AH382" i="2"/>
  <c r="AB382" i="2"/>
  <c r="J727" i="2"/>
  <c r="M726" i="2"/>
  <c r="K727" i="2"/>
  <c r="N727" i="2" s="1"/>
  <c r="L727" i="2"/>
  <c r="C720" i="2"/>
  <c r="B721" i="2"/>
  <c r="O727" i="2" l="1"/>
  <c r="P727" i="2"/>
  <c r="AO720" i="2"/>
  <c r="AQ720" i="2"/>
  <c r="W382" i="2"/>
  <c r="AE383" i="2" s="1"/>
  <c r="V384" i="2"/>
  <c r="AD384" i="2" s="1"/>
  <c r="AB383" i="2"/>
  <c r="Z382" i="2"/>
  <c r="AF383" i="2"/>
  <c r="AG383" i="2"/>
  <c r="S383" i="2"/>
  <c r="AA383" i="2" s="1"/>
  <c r="L728" i="2"/>
  <c r="K728" i="2"/>
  <c r="N728" i="2" s="1"/>
  <c r="J728" i="2"/>
  <c r="M727" i="2"/>
  <c r="C721" i="2"/>
  <c r="B722" i="2"/>
  <c r="P728" i="2" l="1"/>
  <c r="O728" i="2"/>
  <c r="AQ721" i="2"/>
  <c r="AO721" i="2"/>
  <c r="R383" i="2"/>
  <c r="T384" i="2" s="1"/>
  <c r="AB384" i="2" s="1"/>
  <c r="AH383" i="2"/>
  <c r="Q383" i="2"/>
  <c r="Y383" i="2" s="1"/>
  <c r="U384" i="2"/>
  <c r="J729" i="2"/>
  <c r="M728" i="2"/>
  <c r="K729" i="2"/>
  <c r="N729" i="2" s="1"/>
  <c r="L729" i="2"/>
  <c r="C722" i="2"/>
  <c r="B723" i="2"/>
  <c r="P729" i="2" l="1"/>
  <c r="O729" i="2"/>
  <c r="AQ722" i="2"/>
  <c r="AO722" i="2"/>
  <c r="AG384" i="2"/>
  <c r="S384" i="2"/>
  <c r="AA384" i="2" s="1"/>
  <c r="AF384" i="2"/>
  <c r="V385" i="2"/>
  <c r="AD385" i="2" s="1"/>
  <c r="Z383" i="2"/>
  <c r="W383" i="2"/>
  <c r="R384" i="2" s="1"/>
  <c r="T385" i="2" s="1"/>
  <c r="AB385" i="2" s="1"/>
  <c r="AC384" i="2"/>
  <c r="K730" i="2"/>
  <c r="N730" i="2" s="1"/>
  <c r="L730" i="2"/>
  <c r="J730" i="2"/>
  <c r="M729" i="2"/>
  <c r="C723" i="2"/>
  <c r="B724" i="2"/>
  <c r="P730" i="2" l="1"/>
  <c r="O730" i="2"/>
  <c r="AH384" i="2"/>
  <c r="AQ723" i="2"/>
  <c r="AO723" i="2"/>
  <c r="AE384" i="2"/>
  <c r="U385" i="2"/>
  <c r="AC385" i="2" s="1"/>
  <c r="Q384" i="2"/>
  <c r="Y384" i="2" s="1"/>
  <c r="AG385" i="2"/>
  <c r="AF385" i="2"/>
  <c r="Z384" i="2"/>
  <c r="V386" i="2"/>
  <c r="AD386" i="2" s="1"/>
  <c r="S385" i="2"/>
  <c r="AA385" i="2" s="1"/>
  <c r="L731" i="2"/>
  <c r="J731" i="2"/>
  <c r="M730" i="2"/>
  <c r="K731" i="2"/>
  <c r="N731" i="2" s="1"/>
  <c r="C724" i="2"/>
  <c r="B725" i="2"/>
  <c r="O731" i="2" l="1"/>
  <c r="P731" i="2"/>
  <c r="AO724" i="2"/>
  <c r="AQ724" i="2"/>
  <c r="W384" i="2"/>
  <c r="AE385" i="2" s="1"/>
  <c r="AH385" i="2"/>
  <c r="U386" i="2"/>
  <c r="AC386" i="2" s="1"/>
  <c r="J732" i="2"/>
  <c r="M731" i="2"/>
  <c r="K732" i="2"/>
  <c r="N732" i="2" s="1"/>
  <c r="L732" i="2"/>
  <c r="C725" i="2"/>
  <c r="B726" i="2"/>
  <c r="P732" i="2" l="1"/>
  <c r="O732" i="2"/>
  <c r="AQ725" i="2"/>
  <c r="AO725" i="2"/>
  <c r="R385" i="2"/>
  <c r="S386" i="2" s="1"/>
  <c r="AA386" i="2" s="1"/>
  <c r="Q385" i="2"/>
  <c r="Y385" i="2" s="1"/>
  <c r="K733" i="2"/>
  <c r="N733" i="2" s="1"/>
  <c r="L733" i="2"/>
  <c r="J733" i="2"/>
  <c r="M732" i="2"/>
  <c r="C726" i="2"/>
  <c r="B727" i="2"/>
  <c r="P733" i="2" l="1"/>
  <c r="O733" i="2"/>
  <c r="AQ726" i="2"/>
  <c r="AO726" i="2"/>
  <c r="W385" i="2"/>
  <c r="Q386" i="2" s="1"/>
  <c r="AG386" i="2"/>
  <c r="AH386" i="2" s="1"/>
  <c r="T386" i="2"/>
  <c r="AB386" i="2" s="1"/>
  <c r="Z385" i="2"/>
  <c r="AF386" i="2"/>
  <c r="J734" i="2"/>
  <c r="M733" i="2"/>
  <c r="L734" i="2"/>
  <c r="K734" i="2"/>
  <c r="N734" i="2" s="1"/>
  <c r="C727" i="2"/>
  <c r="B728" i="2"/>
  <c r="P734" i="2" l="1"/>
  <c r="O734" i="2"/>
  <c r="R386" i="2"/>
  <c r="AE386" i="2"/>
  <c r="AQ727" i="2"/>
  <c r="AO727" i="2"/>
  <c r="V387" i="2"/>
  <c r="AD387" i="2" s="1"/>
  <c r="U387" i="2"/>
  <c r="AC387" i="2" s="1"/>
  <c r="W386" i="2"/>
  <c r="Q387" i="2" s="1"/>
  <c r="Z386" i="2"/>
  <c r="AF387" i="2"/>
  <c r="AG387" i="2"/>
  <c r="S387" i="2"/>
  <c r="T387" i="2"/>
  <c r="Y386" i="2"/>
  <c r="K735" i="2"/>
  <c r="N735" i="2" s="1"/>
  <c r="L735" i="2"/>
  <c r="J735" i="2"/>
  <c r="M734" i="2"/>
  <c r="C728" i="2"/>
  <c r="B729" i="2"/>
  <c r="O735" i="2" l="1"/>
  <c r="P735" i="2"/>
  <c r="AE387" i="2"/>
  <c r="R387" i="2"/>
  <c r="T388" i="2" s="1"/>
  <c r="AB388" i="2" s="1"/>
  <c r="AO728" i="2"/>
  <c r="AQ728" i="2"/>
  <c r="AH387" i="2"/>
  <c r="U388" i="2"/>
  <c r="AC388" i="2" s="1"/>
  <c r="AB387" i="2"/>
  <c r="V388" i="2"/>
  <c r="AA387" i="2"/>
  <c r="S388" i="2"/>
  <c r="AA388" i="2" s="1"/>
  <c r="Z387" i="2"/>
  <c r="AG388" i="2"/>
  <c r="AF388" i="2"/>
  <c r="Y387" i="2"/>
  <c r="L736" i="2"/>
  <c r="J736" i="2"/>
  <c r="M735" i="2"/>
  <c r="K736" i="2"/>
  <c r="N736" i="2" s="1"/>
  <c r="C729" i="2"/>
  <c r="B730" i="2"/>
  <c r="P736" i="2" l="1"/>
  <c r="O736" i="2"/>
  <c r="W387" i="2"/>
  <c r="AQ729" i="2"/>
  <c r="AO729" i="2"/>
  <c r="AE388" i="2"/>
  <c r="Q388" i="2"/>
  <c r="R388" i="2"/>
  <c r="T389" i="2" s="1"/>
  <c r="AB389" i="2" s="1"/>
  <c r="U389" i="2"/>
  <c r="AC389" i="2" s="1"/>
  <c r="AD388" i="2"/>
  <c r="V389" i="2"/>
  <c r="AD389" i="2" s="1"/>
  <c r="AH388" i="2"/>
  <c r="K737" i="2"/>
  <c r="N737" i="2" s="1"/>
  <c r="J737" i="2"/>
  <c r="M736" i="2"/>
  <c r="L737" i="2"/>
  <c r="C730" i="2"/>
  <c r="B731" i="2"/>
  <c r="P737" i="2" l="1"/>
  <c r="O737" i="2"/>
  <c r="AQ730" i="2"/>
  <c r="AO730" i="2"/>
  <c r="V390" i="2"/>
  <c r="AD390" i="2" s="1"/>
  <c r="S389" i="2"/>
  <c r="Z388" i="2"/>
  <c r="AG389" i="2"/>
  <c r="AF389" i="2"/>
  <c r="W388" i="2"/>
  <c r="R389" i="2" s="1"/>
  <c r="Y388" i="2"/>
  <c r="J738" i="2"/>
  <c r="M737" i="2"/>
  <c r="L738" i="2"/>
  <c r="K738" i="2"/>
  <c r="N738" i="2" s="1"/>
  <c r="C731" i="2"/>
  <c r="B732" i="2"/>
  <c r="P738" i="2" l="1"/>
  <c r="O738" i="2"/>
  <c r="AQ731" i="2"/>
  <c r="AO731" i="2"/>
  <c r="AH389" i="2"/>
  <c r="T390" i="2"/>
  <c r="AB390" i="2" s="1"/>
  <c r="AG390" i="2"/>
  <c r="AF390" i="2"/>
  <c r="Q389" i="2"/>
  <c r="AE389" i="2"/>
  <c r="Z389" i="2"/>
  <c r="AA389" i="2"/>
  <c r="S390" i="2"/>
  <c r="AA390" i="2" s="1"/>
  <c r="U390" i="2"/>
  <c r="L739" i="2"/>
  <c r="K739" i="2"/>
  <c r="N739" i="2" s="1"/>
  <c r="J739" i="2"/>
  <c r="M738" i="2"/>
  <c r="C732" i="2"/>
  <c r="B733" i="2"/>
  <c r="O739" i="2" l="1"/>
  <c r="P739" i="2"/>
  <c r="AO732" i="2"/>
  <c r="AQ732" i="2"/>
  <c r="V391" i="2"/>
  <c r="AD391" i="2" s="1"/>
  <c r="Y389" i="2"/>
  <c r="W389" i="2"/>
  <c r="Q390" i="2" s="1"/>
  <c r="AC390" i="2"/>
  <c r="U391" i="2"/>
  <c r="AC391" i="2" s="1"/>
  <c r="AH390" i="2"/>
  <c r="K740" i="2"/>
  <c r="N740" i="2" s="1"/>
  <c r="J740" i="2"/>
  <c r="M739" i="2"/>
  <c r="L740" i="2"/>
  <c r="C733" i="2"/>
  <c r="B734" i="2"/>
  <c r="P740" i="2" l="1"/>
  <c r="O740" i="2"/>
  <c r="AQ733" i="2"/>
  <c r="AO733" i="2"/>
  <c r="Y390" i="2"/>
  <c r="R390" i="2"/>
  <c r="AE390" i="2"/>
  <c r="J741" i="2"/>
  <c r="M740" i="2"/>
  <c r="L741" i="2"/>
  <c r="K741" i="2"/>
  <c r="N741" i="2" s="1"/>
  <c r="C734" i="2"/>
  <c r="B735" i="2"/>
  <c r="P741" i="2" l="1"/>
  <c r="O741" i="2"/>
  <c r="AQ734" i="2"/>
  <c r="AO734" i="2"/>
  <c r="AF391" i="2"/>
  <c r="T391" i="2"/>
  <c r="S391" i="2"/>
  <c r="AG391" i="2"/>
  <c r="Z390" i="2"/>
  <c r="W390" i="2"/>
  <c r="L742" i="2"/>
  <c r="K742" i="2"/>
  <c r="N742" i="2" s="1"/>
  <c r="J742" i="2"/>
  <c r="M741" i="2"/>
  <c r="C735" i="2"/>
  <c r="B736" i="2"/>
  <c r="P742" i="2" l="1"/>
  <c r="O742" i="2"/>
  <c r="AQ735" i="2"/>
  <c r="AO735" i="2"/>
  <c r="AH391" i="2"/>
  <c r="Q391" i="2"/>
  <c r="AE391" i="2"/>
  <c r="R391" i="2"/>
  <c r="S392" i="2" s="1"/>
  <c r="AA391" i="2"/>
  <c r="V392" i="2"/>
  <c r="AB391" i="2"/>
  <c r="U392" i="2"/>
  <c r="K743" i="2"/>
  <c r="N743" i="2" s="1"/>
  <c r="J743" i="2"/>
  <c r="M742" i="2"/>
  <c r="L743" i="2"/>
  <c r="C736" i="2"/>
  <c r="B737" i="2"/>
  <c r="O743" i="2" l="1"/>
  <c r="P743" i="2"/>
  <c r="AO736" i="2"/>
  <c r="AQ736" i="2"/>
  <c r="T392" i="2"/>
  <c r="AB392" i="2" s="1"/>
  <c r="AA392" i="2"/>
  <c r="AD392" i="2"/>
  <c r="AG392" i="2"/>
  <c r="Z391" i="2"/>
  <c r="AF392" i="2"/>
  <c r="AC392" i="2"/>
  <c r="Y391" i="2"/>
  <c r="W391" i="2"/>
  <c r="R392" i="2" s="1"/>
  <c r="J744" i="2"/>
  <c r="M743" i="2"/>
  <c r="L744" i="2"/>
  <c r="K744" i="2"/>
  <c r="N744" i="2" s="1"/>
  <c r="C737" i="2"/>
  <c r="B738" i="2"/>
  <c r="P744" i="2" l="1"/>
  <c r="O744" i="2"/>
  <c r="AQ737" i="2"/>
  <c r="AO737" i="2"/>
  <c r="U393" i="2"/>
  <c r="AC393" i="2" s="1"/>
  <c r="V393" i="2"/>
  <c r="AD393" i="2" s="1"/>
  <c r="AE392" i="2"/>
  <c r="Q392" i="2"/>
  <c r="W392" i="2" s="1"/>
  <c r="AH392" i="2"/>
  <c r="Z392" i="2"/>
  <c r="AF393" i="2"/>
  <c r="AG393" i="2"/>
  <c r="T393" i="2"/>
  <c r="S393" i="2"/>
  <c r="K745" i="2"/>
  <c r="N745" i="2" s="1"/>
  <c r="L745" i="2"/>
  <c r="J745" i="2"/>
  <c r="M744" i="2"/>
  <c r="C738" i="2"/>
  <c r="B739" i="2"/>
  <c r="O745" i="2" l="1"/>
  <c r="P745" i="2"/>
  <c r="AQ738" i="2"/>
  <c r="AO738" i="2"/>
  <c r="Y392" i="2"/>
  <c r="R393" i="2"/>
  <c r="Z393" i="2" s="1"/>
  <c r="Q393" i="2"/>
  <c r="Y393" i="2" s="1"/>
  <c r="AE393" i="2"/>
  <c r="AB393" i="2"/>
  <c r="AA393" i="2"/>
  <c r="V394" i="2"/>
  <c r="U394" i="2"/>
  <c r="AH393" i="2"/>
  <c r="J746" i="2"/>
  <c r="M745" i="2"/>
  <c r="L746" i="2"/>
  <c r="K746" i="2"/>
  <c r="N746" i="2" s="1"/>
  <c r="C739" i="2"/>
  <c r="B740" i="2"/>
  <c r="P746" i="2" l="1"/>
  <c r="O746" i="2"/>
  <c r="AQ739" i="2"/>
  <c r="AO739" i="2"/>
  <c r="S394" i="2"/>
  <c r="AA394" i="2" s="1"/>
  <c r="AF394" i="2"/>
  <c r="AG394" i="2"/>
  <c r="T394" i="2"/>
  <c r="AB394" i="2" s="1"/>
  <c r="W393" i="2"/>
  <c r="Q394" i="2" s="1"/>
  <c r="Y394" i="2" s="1"/>
  <c r="AC394" i="2"/>
  <c r="AD394" i="2"/>
  <c r="K747" i="2"/>
  <c r="N747" i="2" s="1"/>
  <c r="L747" i="2"/>
  <c r="J747" i="2"/>
  <c r="M746" i="2"/>
  <c r="C740" i="2"/>
  <c r="B741" i="2"/>
  <c r="P747" i="2" l="1"/>
  <c r="O747" i="2"/>
  <c r="AO740" i="2"/>
  <c r="AQ740" i="2"/>
  <c r="V395" i="2"/>
  <c r="AD395" i="2" s="1"/>
  <c r="U395" i="2"/>
  <c r="AC395" i="2" s="1"/>
  <c r="AH394" i="2"/>
  <c r="AE394" i="2"/>
  <c r="R394" i="2"/>
  <c r="Z394" i="2" s="1"/>
  <c r="J748" i="2"/>
  <c r="M747" i="2"/>
  <c r="L748" i="2"/>
  <c r="K748" i="2"/>
  <c r="N748" i="2" s="1"/>
  <c r="C741" i="2"/>
  <c r="B742" i="2"/>
  <c r="P748" i="2" l="1"/>
  <c r="O748" i="2"/>
  <c r="AQ741" i="2"/>
  <c r="AO741" i="2"/>
  <c r="S395" i="2"/>
  <c r="AA395" i="2" s="1"/>
  <c r="T395" i="2"/>
  <c r="AB395" i="2" s="1"/>
  <c r="AG395" i="2"/>
  <c r="W394" i="2"/>
  <c r="AF395" i="2"/>
  <c r="L749" i="2"/>
  <c r="K749" i="2"/>
  <c r="N749" i="2" s="1"/>
  <c r="J749" i="2"/>
  <c r="M748" i="2"/>
  <c r="C742" i="2"/>
  <c r="B743" i="2"/>
  <c r="P749" i="2" l="1"/>
  <c r="O749" i="2"/>
  <c r="AQ742" i="2"/>
  <c r="AO742" i="2"/>
  <c r="V396" i="2"/>
  <c r="AD396" i="2" s="1"/>
  <c r="AH395" i="2"/>
  <c r="U396" i="2"/>
  <c r="AC396" i="2" s="1"/>
  <c r="R395" i="2"/>
  <c r="AE395" i="2"/>
  <c r="Q395" i="2"/>
  <c r="K750" i="2"/>
  <c r="N750" i="2" s="1"/>
  <c r="J750" i="2"/>
  <c r="M749" i="2"/>
  <c r="L750" i="2"/>
  <c r="C743" i="2"/>
  <c r="B744" i="2"/>
  <c r="P750" i="2" l="1"/>
  <c r="O750" i="2"/>
  <c r="AO743" i="2"/>
  <c r="AQ743" i="2"/>
  <c r="Y395" i="2"/>
  <c r="W395" i="2"/>
  <c r="R396" i="2" s="1"/>
  <c r="S396" i="2"/>
  <c r="AA396" i="2" s="1"/>
  <c r="AG396" i="2"/>
  <c r="Z395" i="2"/>
  <c r="AF396" i="2"/>
  <c r="T396" i="2"/>
  <c r="J751" i="2"/>
  <c r="M750" i="2"/>
  <c r="L751" i="2"/>
  <c r="K751" i="2"/>
  <c r="N751" i="2" s="1"/>
  <c r="C744" i="2"/>
  <c r="B745" i="2"/>
  <c r="O751" i="2" l="1"/>
  <c r="P751" i="2"/>
  <c r="AO744" i="2"/>
  <c r="AQ744" i="2"/>
  <c r="S397" i="2"/>
  <c r="AA397" i="2" s="1"/>
  <c r="AB396" i="2"/>
  <c r="V397" i="2"/>
  <c r="AD397" i="2" s="1"/>
  <c r="U397" i="2"/>
  <c r="AC397" i="2" s="1"/>
  <c r="AH396" i="2"/>
  <c r="T397" i="2"/>
  <c r="AB397" i="2" s="1"/>
  <c r="Z396" i="2"/>
  <c r="Q396" i="2"/>
  <c r="AE396" i="2"/>
  <c r="AG397" i="2"/>
  <c r="AF397" i="2"/>
  <c r="L752" i="2"/>
  <c r="K752" i="2"/>
  <c r="N752" i="2" s="1"/>
  <c r="J752" i="2"/>
  <c r="M751" i="2"/>
  <c r="C745" i="2"/>
  <c r="B746" i="2"/>
  <c r="P752" i="2" l="1"/>
  <c r="O752" i="2"/>
  <c r="AQ745" i="2"/>
  <c r="AO745" i="2"/>
  <c r="AH397" i="2"/>
  <c r="V398" i="2"/>
  <c r="AD398" i="2" s="1"/>
  <c r="Y396" i="2"/>
  <c r="W396" i="2"/>
  <c r="R397" i="2" s="1"/>
  <c r="U398" i="2"/>
  <c r="AC398" i="2" s="1"/>
  <c r="J753" i="2"/>
  <c r="M752" i="2"/>
  <c r="K753" i="2"/>
  <c r="N753" i="2" s="1"/>
  <c r="L753" i="2"/>
  <c r="C746" i="2"/>
  <c r="B747" i="2"/>
  <c r="P753" i="2" l="1"/>
  <c r="O753" i="2"/>
  <c r="AQ746" i="2"/>
  <c r="AO746" i="2"/>
  <c r="AE397" i="2"/>
  <c r="Z397" i="2"/>
  <c r="AF398" i="2"/>
  <c r="T398" i="2"/>
  <c r="S398" i="2"/>
  <c r="AA398" i="2" s="1"/>
  <c r="AG398" i="2"/>
  <c r="Q397" i="2"/>
  <c r="K754" i="2"/>
  <c r="N754" i="2" s="1"/>
  <c r="L754" i="2"/>
  <c r="J754" i="2"/>
  <c r="M753" i="2"/>
  <c r="C747" i="2"/>
  <c r="B748" i="2"/>
  <c r="P754" i="2" l="1"/>
  <c r="O754" i="2"/>
  <c r="AO747" i="2"/>
  <c r="AQ747" i="2"/>
  <c r="AH398" i="2"/>
  <c r="U399" i="2"/>
  <c r="AC399" i="2" s="1"/>
  <c r="W397" i="2"/>
  <c r="Q398" i="2" s="1"/>
  <c r="Y397" i="2"/>
  <c r="AB398" i="2"/>
  <c r="V399" i="2"/>
  <c r="L755" i="2"/>
  <c r="J755" i="2"/>
  <c r="M754" i="2"/>
  <c r="K755" i="2"/>
  <c r="N755" i="2" s="1"/>
  <c r="C748" i="2"/>
  <c r="B749" i="2"/>
  <c r="P755" i="2" l="1"/>
  <c r="O755" i="2"/>
  <c r="AQ748" i="2"/>
  <c r="AO748" i="2"/>
  <c r="R398" i="2"/>
  <c r="S399" i="2" s="1"/>
  <c r="AA399" i="2" s="1"/>
  <c r="AE398" i="2"/>
  <c r="AD399" i="2"/>
  <c r="Y398" i="2"/>
  <c r="J756" i="2"/>
  <c r="M755" i="2"/>
  <c r="K756" i="2"/>
  <c r="N756" i="2" s="1"/>
  <c r="L756" i="2"/>
  <c r="C749" i="2"/>
  <c r="B750" i="2"/>
  <c r="P756" i="2" l="1"/>
  <c r="O756" i="2"/>
  <c r="AO749" i="2"/>
  <c r="AQ749" i="2"/>
  <c r="AF399" i="2"/>
  <c r="Z398" i="2"/>
  <c r="AG399" i="2"/>
  <c r="T399" i="2"/>
  <c r="U400" i="2" s="1"/>
  <c r="W398" i="2"/>
  <c r="AE399" i="2" s="1"/>
  <c r="L757" i="2"/>
  <c r="K757" i="2"/>
  <c r="N757" i="2" s="1"/>
  <c r="J757" i="2"/>
  <c r="M756" i="2"/>
  <c r="C750" i="2"/>
  <c r="B751" i="2"/>
  <c r="P757" i="2" l="1"/>
  <c r="O757" i="2"/>
  <c r="AQ750" i="2"/>
  <c r="AO750" i="2"/>
  <c r="AH399" i="2"/>
  <c r="R399" i="2"/>
  <c r="T400" i="2" s="1"/>
  <c r="AB399" i="2"/>
  <c r="V400" i="2"/>
  <c r="AD400" i="2" s="1"/>
  <c r="Q399" i="2"/>
  <c r="Y399" i="2" s="1"/>
  <c r="AC400" i="2"/>
  <c r="J758" i="2"/>
  <c r="M757" i="2"/>
  <c r="K758" i="2"/>
  <c r="N758" i="2" s="1"/>
  <c r="L758" i="2"/>
  <c r="C751" i="2"/>
  <c r="B752" i="2"/>
  <c r="P758" i="2" l="1"/>
  <c r="O758" i="2"/>
  <c r="AO751" i="2"/>
  <c r="AQ751" i="2"/>
  <c r="AF400" i="2"/>
  <c r="AG400" i="2"/>
  <c r="S400" i="2"/>
  <c r="AA400" i="2" s="1"/>
  <c r="Z399" i="2"/>
  <c r="AB400" i="2"/>
  <c r="V401" i="2"/>
  <c r="AD401" i="2" s="1"/>
  <c r="W399" i="2"/>
  <c r="AE400" i="2" s="1"/>
  <c r="K759" i="2"/>
  <c r="N759" i="2" s="1"/>
  <c r="L759" i="2"/>
  <c r="J759" i="2"/>
  <c r="M758" i="2"/>
  <c r="C752" i="2"/>
  <c r="B753" i="2"/>
  <c r="O759" i="2" l="1"/>
  <c r="P759" i="2"/>
  <c r="AQ752" i="2"/>
  <c r="AO752" i="2"/>
  <c r="AH400" i="2"/>
  <c r="U401" i="2"/>
  <c r="AC401" i="2" s="1"/>
  <c r="Q400" i="2"/>
  <c r="Y400" i="2" s="1"/>
  <c r="R400" i="2"/>
  <c r="T401" i="2" s="1"/>
  <c r="AB401" i="2" s="1"/>
  <c r="J760" i="2"/>
  <c r="M759" i="2"/>
  <c r="L760" i="2"/>
  <c r="K760" i="2"/>
  <c r="N760" i="2" s="1"/>
  <c r="C753" i="2"/>
  <c r="B754" i="2"/>
  <c r="P760" i="2" l="1"/>
  <c r="O760" i="2"/>
  <c r="AQ753" i="2"/>
  <c r="AO753" i="2"/>
  <c r="V402" i="2"/>
  <c r="AD402" i="2" s="1"/>
  <c r="AG401" i="2"/>
  <c r="AF401" i="2"/>
  <c r="W400" i="2"/>
  <c r="AE401" i="2" s="1"/>
  <c r="S401" i="2"/>
  <c r="Z400" i="2"/>
  <c r="K761" i="2"/>
  <c r="N761" i="2" s="1"/>
  <c r="L761" i="2"/>
  <c r="J761" i="2"/>
  <c r="M760" i="2"/>
  <c r="C754" i="2"/>
  <c r="B755" i="2"/>
  <c r="P761" i="2" l="1"/>
  <c r="O761" i="2"/>
  <c r="AQ754" i="2"/>
  <c r="AO754" i="2"/>
  <c r="Q401" i="2"/>
  <c r="Y401" i="2" s="1"/>
  <c r="R401" i="2"/>
  <c r="AF402" i="2" s="1"/>
  <c r="AH401" i="2"/>
  <c r="AA401" i="2"/>
  <c r="U402" i="2"/>
  <c r="AC402" i="2" s="1"/>
  <c r="J762" i="2"/>
  <c r="M761" i="2"/>
  <c r="L762" i="2"/>
  <c r="K762" i="2"/>
  <c r="N762" i="2" s="1"/>
  <c r="C755" i="2"/>
  <c r="B756" i="2"/>
  <c r="P762" i="2" l="1"/>
  <c r="O762" i="2"/>
  <c r="AO755" i="2"/>
  <c r="AQ755" i="2"/>
  <c r="AG402" i="2"/>
  <c r="AH402" i="2" s="1"/>
  <c r="Z401" i="2"/>
  <c r="S402" i="2"/>
  <c r="AA402" i="2" s="1"/>
  <c r="W401" i="2"/>
  <c r="AE402" i="2" s="1"/>
  <c r="T402" i="2"/>
  <c r="AB402" i="2" s="1"/>
  <c r="L763" i="2"/>
  <c r="K763" i="2"/>
  <c r="N763" i="2" s="1"/>
  <c r="J763" i="2"/>
  <c r="M762" i="2"/>
  <c r="C756" i="2"/>
  <c r="B757" i="2"/>
  <c r="P763" i="2" l="1"/>
  <c r="O763" i="2"/>
  <c r="AQ756" i="2"/>
  <c r="AO756" i="2"/>
  <c r="V403" i="2"/>
  <c r="AD403" i="2" s="1"/>
  <c r="U403" i="2"/>
  <c r="AC403" i="2" s="1"/>
  <c r="Q402" i="2"/>
  <c r="Y402" i="2" s="1"/>
  <c r="R402" i="2"/>
  <c r="S403" i="2" s="1"/>
  <c r="AA403" i="2" s="1"/>
  <c r="K764" i="2"/>
  <c r="N764" i="2" s="1"/>
  <c r="J764" i="2"/>
  <c r="M763" i="2"/>
  <c r="L764" i="2"/>
  <c r="C757" i="2"/>
  <c r="B758" i="2"/>
  <c r="P764" i="2" l="1"/>
  <c r="O764" i="2"/>
  <c r="AQ757" i="2"/>
  <c r="AO757" i="2"/>
  <c r="Z402" i="2"/>
  <c r="AG403" i="2"/>
  <c r="AF403" i="2"/>
  <c r="T403" i="2"/>
  <c r="V404" i="2" s="1"/>
  <c r="AD404" i="2" s="1"/>
  <c r="W402" i="2"/>
  <c r="AE403" i="2" s="1"/>
  <c r="L765" i="2"/>
  <c r="J765" i="2"/>
  <c r="M764" i="2"/>
  <c r="K765" i="2"/>
  <c r="N765" i="2" s="1"/>
  <c r="C758" i="2"/>
  <c r="B759" i="2"/>
  <c r="P765" i="2" l="1"/>
  <c r="O765" i="2"/>
  <c r="AO758" i="2"/>
  <c r="AQ758" i="2"/>
  <c r="AH403" i="2"/>
  <c r="Q403" i="2"/>
  <c r="Y403" i="2" s="1"/>
  <c r="R403" i="2"/>
  <c r="AF404" i="2" s="1"/>
  <c r="AB403" i="2"/>
  <c r="U404" i="2"/>
  <c r="AC404" i="2" s="1"/>
  <c r="J766" i="2"/>
  <c r="M765" i="2"/>
  <c r="K766" i="2"/>
  <c r="N766" i="2" s="1"/>
  <c r="L766" i="2"/>
  <c r="C759" i="2"/>
  <c r="B760" i="2"/>
  <c r="P766" i="2" l="1"/>
  <c r="O766" i="2"/>
  <c r="AO759" i="2"/>
  <c r="AQ759" i="2"/>
  <c r="AG404" i="2"/>
  <c r="AH404" i="2" s="1"/>
  <c r="Z403" i="2"/>
  <c r="T404" i="2"/>
  <c r="V405" i="2" s="1"/>
  <c r="AD405" i="2" s="1"/>
  <c r="S404" i="2"/>
  <c r="AA404" i="2" s="1"/>
  <c r="W403" i="2"/>
  <c r="Q404" i="2" s="1"/>
  <c r="Y404" i="2" s="1"/>
  <c r="K767" i="2"/>
  <c r="N767" i="2" s="1"/>
  <c r="L767" i="2"/>
  <c r="J767" i="2"/>
  <c r="M766" i="2"/>
  <c r="C760" i="2"/>
  <c r="B761" i="2"/>
  <c r="O767" i="2" l="1"/>
  <c r="P767" i="2"/>
  <c r="AQ760" i="2"/>
  <c r="AO760" i="2"/>
  <c r="R404" i="2"/>
  <c r="T405" i="2" s="1"/>
  <c r="AB405" i="2" s="1"/>
  <c r="AE404" i="2"/>
  <c r="AB404" i="2"/>
  <c r="U405" i="2"/>
  <c r="AC405" i="2" s="1"/>
  <c r="L768" i="2"/>
  <c r="J768" i="2"/>
  <c r="M767" i="2"/>
  <c r="K768" i="2"/>
  <c r="N768" i="2" s="1"/>
  <c r="C761" i="2"/>
  <c r="B762" i="2"/>
  <c r="P768" i="2" l="1"/>
  <c r="O768" i="2"/>
  <c r="AQ761" i="2"/>
  <c r="AO761" i="2"/>
  <c r="V406" i="2"/>
  <c r="AD406" i="2" s="1"/>
  <c r="Z404" i="2"/>
  <c r="AG405" i="2"/>
  <c r="AH405" i="2" s="1"/>
  <c r="S405" i="2"/>
  <c r="AA405" i="2" s="1"/>
  <c r="W404" i="2"/>
  <c r="R405" i="2" s="1"/>
  <c r="T406" i="2" s="1"/>
  <c r="V407" i="2" s="1"/>
  <c r="AD407" i="2" s="1"/>
  <c r="AF405" i="2"/>
  <c r="Q405" i="2"/>
  <c r="AE405" i="2"/>
  <c r="J769" i="2"/>
  <c r="M768" i="2"/>
  <c r="K769" i="2"/>
  <c r="N769" i="2" s="1"/>
  <c r="L769" i="2"/>
  <c r="C762" i="2"/>
  <c r="B763" i="2"/>
  <c r="P769" i="2" l="1"/>
  <c r="O769" i="2"/>
  <c r="U406" i="2"/>
  <c r="AC406" i="2" s="1"/>
  <c r="AQ762" i="2"/>
  <c r="AO762" i="2"/>
  <c r="AB406" i="2"/>
  <c r="W405" i="2"/>
  <c r="Q406" i="2" s="1"/>
  <c r="Y406" i="2" s="1"/>
  <c r="Z405" i="2"/>
  <c r="AG406" i="2"/>
  <c r="S406" i="2"/>
  <c r="AA406" i="2" s="1"/>
  <c r="AF406" i="2"/>
  <c r="Y405" i="2"/>
  <c r="AH406" i="2"/>
  <c r="L770" i="2"/>
  <c r="K770" i="2"/>
  <c r="N770" i="2" s="1"/>
  <c r="J770" i="2"/>
  <c r="M769" i="2"/>
  <c r="C763" i="2"/>
  <c r="B764" i="2"/>
  <c r="P770" i="2" l="1"/>
  <c r="O770" i="2"/>
  <c r="R406" i="2"/>
  <c r="W406" i="2" s="1"/>
  <c r="AE406" i="2"/>
  <c r="AO763" i="2"/>
  <c r="AQ763" i="2"/>
  <c r="U407" i="2"/>
  <c r="AC407" i="2" s="1"/>
  <c r="S407" i="2"/>
  <c r="AA407" i="2" s="1"/>
  <c r="T407" i="2"/>
  <c r="V408" i="2" s="1"/>
  <c r="AD408" i="2" s="1"/>
  <c r="AF407" i="2"/>
  <c r="Z406" i="2"/>
  <c r="AG407" i="2"/>
  <c r="R407" i="2"/>
  <c r="AE407" i="2"/>
  <c r="Q407" i="2"/>
  <c r="J771" i="2"/>
  <c r="M770" i="2"/>
  <c r="K771" i="2"/>
  <c r="N771" i="2" s="1"/>
  <c r="L771" i="2"/>
  <c r="C764" i="2"/>
  <c r="B765" i="2"/>
  <c r="P771" i="2" l="1"/>
  <c r="O771" i="2"/>
  <c r="AQ764" i="2"/>
  <c r="AO764" i="2"/>
  <c r="S408" i="2"/>
  <c r="AA408" i="2" s="1"/>
  <c r="AB407" i="2"/>
  <c r="U408" i="2"/>
  <c r="AC408" i="2" s="1"/>
  <c r="T408" i="2"/>
  <c r="V409" i="2" s="1"/>
  <c r="AD409" i="2" s="1"/>
  <c r="AH407" i="2"/>
  <c r="Y407" i="2"/>
  <c r="W407" i="2"/>
  <c r="AE408" i="2" s="1"/>
  <c r="AG408" i="2"/>
  <c r="AF408" i="2"/>
  <c r="Z407" i="2"/>
  <c r="K772" i="2"/>
  <c r="N772" i="2" s="1"/>
  <c r="L772" i="2"/>
  <c r="J772" i="2"/>
  <c r="M771" i="2"/>
  <c r="C765" i="2"/>
  <c r="B766" i="2"/>
  <c r="P772" i="2" l="1"/>
  <c r="O772" i="2"/>
  <c r="AO765" i="2"/>
  <c r="AQ765" i="2"/>
  <c r="U409" i="2"/>
  <c r="AC409" i="2" s="1"/>
  <c r="AB408" i="2"/>
  <c r="R408" i="2"/>
  <c r="S409" i="2" s="1"/>
  <c r="AA409" i="2" s="1"/>
  <c r="Q408" i="2"/>
  <c r="Y408" i="2" s="1"/>
  <c r="AH408" i="2"/>
  <c r="J773" i="2"/>
  <c r="M772" i="2"/>
  <c r="L773" i="2"/>
  <c r="K773" i="2"/>
  <c r="N773" i="2" s="1"/>
  <c r="C766" i="2"/>
  <c r="B767" i="2"/>
  <c r="P773" i="2" l="1"/>
  <c r="O773" i="2"/>
  <c r="AO766" i="2"/>
  <c r="AQ766" i="2"/>
  <c r="Z408" i="2"/>
  <c r="T409" i="2"/>
  <c r="AB409" i="2" s="1"/>
  <c r="AG409" i="2"/>
  <c r="AF409" i="2"/>
  <c r="W408" i="2"/>
  <c r="K774" i="2"/>
  <c r="N774" i="2" s="1"/>
  <c r="L774" i="2"/>
  <c r="J774" i="2"/>
  <c r="M773" i="2"/>
  <c r="C767" i="2"/>
  <c r="B768" i="2"/>
  <c r="P774" i="2" l="1"/>
  <c r="O774" i="2"/>
  <c r="AO767" i="2"/>
  <c r="AQ767" i="2"/>
  <c r="AH409" i="2"/>
  <c r="U410" i="2"/>
  <c r="AC410" i="2" s="1"/>
  <c r="V410" i="2"/>
  <c r="AD410" i="2" s="1"/>
  <c r="AE409" i="2"/>
  <c r="R409" i="2"/>
  <c r="Q409" i="2"/>
  <c r="J775" i="2"/>
  <c r="M774" i="2"/>
  <c r="L775" i="2"/>
  <c r="K775" i="2"/>
  <c r="N775" i="2" s="1"/>
  <c r="C768" i="2"/>
  <c r="B769" i="2"/>
  <c r="O775" i="2" l="1"/>
  <c r="P775" i="2"/>
  <c r="AQ768" i="2"/>
  <c r="AO768" i="2"/>
  <c r="Y409" i="2"/>
  <c r="W409" i="2"/>
  <c r="AE410" i="2" s="1"/>
  <c r="AF410" i="2"/>
  <c r="S410" i="2"/>
  <c r="AG410" i="2"/>
  <c r="Z409" i="2"/>
  <c r="T410" i="2"/>
  <c r="L776" i="2"/>
  <c r="K776" i="2"/>
  <c r="N776" i="2" s="1"/>
  <c r="J776" i="2"/>
  <c r="M775" i="2"/>
  <c r="C769" i="2"/>
  <c r="B770" i="2"/>
  <c r="P776" i="2" l="1"/>
  <c r="O776" i="2"/>
  <c r="AQ769" i="2"/>
  <c r="AO769" i="2"/>
  <c r="AH410" i="2"/>
  <c r="R410" i="2"/>
  <c r="T411" i="2" s="1"/>
  <c r="AB411" i="2" s="1"/>
  <c r="AA410" i="2"/>
  <c r="AB410" i="2"/>
  <c r="V411" i="2"/>
  <c r="U411" i="2"/>
  <c r="Q410" i="2"/>
  <c r="J777" i="2"/>
  <c r="M776" i="2"/>
  <c r="K777" i="2"/>
  <c r="N777" i="2" s="1"/>
  <c r="L777" i="2"/>
  <c r="C770" i="2"/>
  <c r="B771" i="2"/>
  <c r="P777" i="2" l="1"/>
  <c r="O777" i="2"/>
  <c r="AQ770" i="2"/>
  <c r="AO770" i="2"/>
  <c r="S411" i="2"/>
  <c r="AA411" i="2" s="1"/>
  <c r="AG411" i="2"/>
  <c r="AF411" i="2"/>
  <c r="Z410" i="2"/>
  <c r="AD411" i="2"/>
  <c r="V412" i="2"/>
  <c r="AD412" i="2" s="1"/>
  <c r="Y410" i="2"/>
  <c r="W410" i="2"/>
  <c r="AE411" i="2" s="1"/>
  <c r="AC411" i="2"/>
  <c r="K778" i="2"/>
  <c r="N778" i="2" s="1"/>
  <c r="L778" i="2"/>
  <c r="J778" i="2"/>
  <c r="M777" i="2"/>
  <c r="C771" i="2"/>
  <c r="B772" i="2"/>
  <c r="P778" i="2" l="1"/>
  <c r="O778" i="2"/>
  <c r="AO771" i="2"/>
  <c r="AQ771" i="2"/>
  <c r="U412" i="2"/>
  <c r="AC412" i="2" s="1"/>
  <c r="AH411" i="2"/>
  <c r="Q411" i="2"/>
  <c r="Y411" i="2" s="1"/>
  <c r="R411" i="2"/>
  <c r="L779" i="2"/>
  <c r="J779" i="2"/>
  <c r="M778" i="2"/>
  <c r="K779" i="2"/>
  <c r="N779" i="2" s="1"/>
  <c r="C772" i="2"/>
  <c r="B773" i="2"/>
  <c r="P779" i="2" l="1"/>
  <c r="O779" i="2"/>
  <c r="AQ772" i="2"/>
  <c r="AO772" i="2"/>
  <c r="S412" i="2"/>
  <c r="AA412" i="2" s="1"/>
  <c r="AF412" i="2"/>
  <c r="AG412" i="2"/>
  <c r="Z411" i="2"/>
  <c r="T412" i="2"/>
  <c r="W411" i="2"/>
  <c r="J780" i="2"/>
  <c r="M779" i="2"/>
  <c r="K780" i="2"/>
  <c r="N780" i="2" s="1"/>
  <c r="L780" i="2"/>
  <c r="C773" i="2"/>
  <c r="B774" i="2"/>
  <c r="P780" i="2" l="1"/>
  <c r="O780" i="2"/>
  <c r="AQ773" i="2"/>
  <c r="AO773" i="2"/>
  <c r="AH412" i="2"/>
  <c r="R412" i="2"/>
  <c r="T413" i="2" s="1"/>
  <c r="AB413" i="2" s="1"/>
  <c r="AE412" i="2"/>
  <c r="Q412" i="2"/>
  <c r="V413" i="2"/>
  <c r="AB412" i="2"/>
  <c r="U413" i="2"/>
  <c r="K781" i="2"/>
  <c r="N781" i="2" s="1"/>
  <c r="L781" i="2"/>
  <c r="J781" i="2"/>
  <c r="M780" i="2"/>
  <c r="C774" i="2"/>
  <c r="B775" i="2"/>
  <c r="P781" i="2" l="1"/>
  <c r="O781" i="2"/>
  <c r="AO774" i="2"/>
  <c r="AQ774" i="2"/>
  <c r="AC413" i="2"/>
  <c r="AD413" i="2"/>
  <c r="V414" i="2"/>
  <c r="Y412" i="2"/>
  <c r="W412" i="2"/>
  <c r="R413" i="2" s="1"/>
  <c r="S413" i="2"/>
  <c r="U414" i="2" s="1"/>
  <c r="AF413" i="2"/>
  <c r="Z412" i="2"/>
  <c r="AG413" i="2"/>
  <c r="J782" i="2"/>
  <c r="M781" i="2"/>
  <c r="L782" i="2"/>
  <c r="K782" i="2"/>
  <c r="N782" i="2" s="1"/>
  <c r="C775" i="2"/>
  <c r="B776" i="2"/>
  <c r="P782" i="2" l="1"/>
  <c r="O782" i="2"/>
  <c r="AO775" i="2"/>
  <c r="AQ775" i="2"/>
  <c r="Q413" i="2"/>
  <c r="W413" i="2" s="1"/>
  <c r="R414" i="2" s="1"/>
  <c r="AH413" i="2"/>
  <c r="AE413" i="2"/>
  <c r="T414" i="2"/>
  <c r="V415" i="2" s="1"/>
  <c r="AG414" i="2"/>
  <c r="AF414" i="2"/>
  <c r="Z413" i="2"/>
  <c r="AD414" i="2"/>
  <c r="AC414" i="2"/>
  <c r="AA413" i="2"/>
  <c r="S414" i="2"/>
  <c r="K783" i="2"/>
  <c r="N783" i="2" s="1"/>
  <c r="L783" i="2"/>
  <c r="J783" i="2"/>
  <c r="M782" i="2"/>
  <c r="C776" i="2"/>
  <c r="B777" i="2"/>
  <c r="O783" i="2" l="1"/>
  <c r="P783" i="2"/>
  <c r="AQ776" i="2"/>
  <c r="AO776" i="2"/>
  <c r="U415" i="2"/>
  <c r="AC415" i="2" s="1"/>
  <c r="Y413" i="2"/>
  <c r="AE414" i="2"/>
  <c r="AH414" i="2"/>
  <c r="Q414" i="2"/>
  <c r="AG415" i="2"/>
  <c r="Z414" i="2"/>
  <c r="AF415" i="2"/>
  <c r="AA414" i="2"/>
  <c r="S415" i="2"/>
  <c r="AD415" i="2"/>
  <c r="AB414" i="2"/>
  <c r="T415" i="2"/>
  <c r="AB415" i="2" s="1"/>
  <c r="J784" i="2"/>
  <c r="M783" i="2"/>
  <c r="L784" i="2"/>
  <c r="K784" i="2"/>
  <c r="N784" i="2" s="1"/>
  <c r="C777" i="2"/>
  <c r="B778" i="2"/>
  <c r="P784" i="2" l="1"/>
  <c r="O784" i="2"/>
  <c r="AQ777" i="2"/>
  <c r="AO777" i="2"/>
  <c r="AH415" i="2"/>
  <c r="Y414" i="2"/>
  <c r="W414" i="2"/>
  <c r="Q415" i="2" s="1"/>
  <c r="U416" i="2"/>
  <c r="V416" i="2"/>
  <c r="AA415" i="2"/>
  <c r="L785" i="2"/>
  <c r="K785" i="2"/>
  <c r="N785" i="2" s="1"/>
  <c r="J785" i="2"/>
  <c r="M784" i="2"/>
  <c r="C778" i="2"/>
  <c r="B779" i="2"/>
  <c r="P785" i="2" l="1"/>
  <c r="O785" i="2"/>
  <c r="AQ778" i="2"/>
  <c r="AO778" i="2"/>
  <c r="AD416" i="2"/>
  <c r="AC416" i="2"/>
  <c r="Y415" i="2"/>
  <c r="AE415" i="2"/>
  <c r="R415" i="2"/>
  <c r="W415" i="2" s="1"/>
  <c r="AE416" i="2" s="1"/>
  <c r="K786" i="2"/>
  <c r="N786" i="2" s="1"/>
  <c r="J786" i="2"/>
  <c r="M785" i="2"/>
  <c r="L786" i="2"/>
  <c r="C779" i="2"/>
  <c r="B780" i="2"/>
  <c r="P786" i="2" l="1"/>
  <c r="O786" i="2"/>
  <c r="AO779" i="2"/>
  <c r="AQ779" i="2"/>
  <c r="Q416" i="2"/>
  <c r="T416" i="2"/>
  <c r="Z415" i="2"/>
  <c r="AF416" i="2"/>
  <c r="AG416" i="2"/>
  <c r="R416" i="2"/>
  <c r="S416" i="2"/>
  <c r="AA416" i="2" s="1"/>
  <c r="L787" i="2"/>
  <c r="J787" i="2"/>
  <c r="M786" i="2"/>
  <c r="K787" i="2"/>
  <c r="N787" i="2" s="1"/>
  <c r="C780" i="2"/>
  <c r="B781" i="2"/>
  <c r="P787" i="2" l="1"/>
  <c r="O787" i="2"/>
  <c r="AQ780" i="2"/>
  <c r="AO780" i="2"/>
  <c r="AH416" i="2"/>
  <c r="S417" i="2"/>
  <c r="AF417" i="2"/>
  <c r="Z416" i="2"/>
  <c r="AG417" i="2"/>
  <c r="AB416" i="2"/>
  <c r="T417" i="2"/>
  <c r="V417" i="2"/>
  <c r="AD417" i="2" s="1"/>
  <c r="U417" i="2"/>
  <c r="Y416" i="2"/>
  <c r="W416" i="2"/>
  <c r="AE417" i="2" s="1"/>
  <c r="J788" i="2"/>
  <c r="M787" i="2"/>
  <c r="K788" i="2"/>
  <c r="N788" i="2" s="1"/>
  <c r="L788" i="2"/>
  <c r="C781" i="2"/>
  <c r="B782" i="2"/>
  <c r="P788" i="2" l="1"/>
  <c r="O788" i="2"/>
  <c r="AH417" i="2"/>
  <c r="AO781" i="2"/>
  <c r="AQ781" i="2"/>
  <c r="R417" i="2"/>
  <c r="S418" i="2" s="1"/>
  <c r="AA418" i="2" s="1"/>
  <c r="Q417" i="2"/>
  <c r="Y417" i="2" s="1"/>
  <c r="V418" i="2"/>
  <c r="AD418" i="2" s="1"/>
  <c r="AB417" i="2"/>
  <c r="AC417" i="2"/>
  <c r="U418" i="2"/>
  <c r="AA417" i="2"/>
  <c r="L789" i="2"/>
  <c r="K789" i="2"/>
  <c r="N789" i="2" s="1"/>
  <c r="J789" i="2"/>
  <c r="M788" i="2"/>
  <c r="C782" i="2"/>
  <c r="B783" i="2"/>
  <c r="P789" i="2" l="1"/>
  <c r="O789" i="2"/>
  <c r="AQ782" i="2"/>
  <c r="AO782" i="2"/>
  <c r="Z417" i="2"/>
  <c r="AG418" i="2"/>
  <c r="AF418" i="2"/>
  <c r="T418" i="2"/>
  <c r="U419" i="2" s="1"/>
  <c r="AC419" i="2" s="1"/>
  <c r="W417" i="2"/>
  <c r="Q418" i="2" s="1"/>
  <c r="Y418" i="2" s="1"/>
  <c r="AC418" i="2"/>
  <c r="K790" i="2"/>
  <c r="N790" i="2" s="1"/>
  <c r="J790" i="2"/>
  <c r="M789" i="2"/>
  <c r="L790" i="2"/>
  <c r="C783" i="2"/>
  <c r="B784" i="2"/>
  <c r="P790" i="2" l="1"/>
  <c r="O790" i="2"/>
  <c r="AH418" i="2"/>
  <c r="AO783" i="2"/>
  <c r="AQ783" i="2"/>
  <c r="V419" i="2"/>
  <c r="AD419" i="2" s="1"/>
  <c r="R418" i="2"/>
  <c r="Z418" i="2" s="1"/>
  <c r="AB418" i="2"/>
  <c r="AE418" i="2"/>
  <c r="L791" i="2"/>
  <c r="J791" i="2"/>
  <c r="M790" i="2"/>
  <c r="K791" i="2"/>
  <c r="N791" i="2" s="1"/>
  <c r="C784" i="2"/>
  <c r="B785" i="2"/>
  <c r="O791" i="2" l="1"/>
  <c r="P791" i="2"/>
  <c r="AQ784" i="2"/>
  <c r="AO784" i="2"/>
  <c r="W418" i="2"/>
  <c r="AE419" i="2" s="1"/>
  <c r="AG419" i="2"/>
  <c r="AF419" i="2"/>
  <c r="AH419" i="2" s="1"/>
  <c r="T419" i="2"/>
  <c r="AB419" i="2" s="1"/>
  <c r="S419" i="2"/>
  <c r="AA419" i="2" s="1"/>
  <c r="J792" i="2"/>
  <c r="M791" i="2"/>
  <c r="K792" i="2"/>
  <c r="N792" i="2" s="1"/>
  <c r="L792" i="2"/>
  <c r="C785" i="2"/>
  <c r="B786" i="2"/>
  <c r="P792" i="2" l="1"/>
  <c r="O792" i="2"/>
  <c r="Q419" i="2"/>
  <c r="Y419" i="2" s="1"/>
  <c r="R419" i="2"/>
  <c r="Z419" i="2" s="1"/>
  <c r="AO785" i="2"/>
  <c r="AQ785" i="2"/>
  <c r="V420" i="2"/>
  <c r="AD420" i="2" s="1"/>
  <c r="T420" i="2"/>
  <c r="AB420" i="2" s="1"/>
  <c r="U420" i="2"/>
  <c r="AC420" i="2" s="1"/>
  <c r="W419" i="2"/>
  <c r="AE420" i="2" s="1"/>
  <c r="AF420" i="2"/>
  <c r="S420" i="2"/>
  <c r="AA420" i="2" s="1"/>
  <c r="K793" i="2"/>
  <c r="N793" i="2" s="1"/>
  <c r="L793" i="2"/>
  <c r="J793" i="2"/>
  <c r="M792" i="2"/>
  <c r="C786" i="2"/>
  <c r="B787" i="2"/>
  <c r="P793" i="2" l="1"/>
  <c r="O793" i="2"/>
  <c r="AG420" i="2"/>
  <c r="V421" i="2"/>
  <c r="AD421" i="2" s="1"/>
  <c r="AQ786" i="2"/>
  <c r="AO786" i="2"/>
  <c r="AH420" i="2"/>
  <c r="Q420" i="2"/>
  <c r="Y420" i="2" s="1"/>
  <c r="R420" i="2"/>
  <c r="T421" i="2" s="1"/>
  <c r="V422" i="2" s="1"/>
  <c r="AD422" i="2" s="1"/>
  <c r="U421" i="2"/>
  <c r="AC421" i="2" s="1"/>
  <c r="J794" i="2"/>
  <c r="M793" i="2"/>
  <c r="L794" i="2"/>
  <c r="K794" i="2"/>
  <c r="N794" i="2" s="1"/>
  <c r="C787" i="2"/>
  <c r="B788" i="2"/>
  <c r="O794" i="2" l="1"/>
  <c r="P794" i="2"/>
  <c r="AO787" i="2"/>
  <c r="AQ787" i="2"/>
  <c r="W420" i="2"/>
  <c r="AE421" i="2" s="1"/>
  <c r="AB421" i="2"/>
  <c r="S421" i="2"/>
  <c r="AA421" i="2" s="1"/>
  <c r="Z420" i="2"/>
  <c r="AG421" i="2"/>
  <c r="AF421" i="2"/>
  <c r="L795" i="2"/>
  <c r="K795" i="2"/>
  <c r="N795" i="2" s="1"/>
  <c r="J795" i="2"/>
  <c r="M794" i="2"/>
  <c r="C788" i="2"/>
  <c r="B789" i="2"/>
  <c r="P795" i="2" l="1"/>
  <c r="O795" i="2"/>
  <c r="Q421" i="2"/>
  <c r="Y421" i="2" s="1"/>
  <c r="R421" i="2"/>
  <c r="T422" i="2" s="1"/>
  <c r="AB422" i="2" s="1"/>
  <c r="AQ788" i="2"/>
  <c r="AO788" i="2"/>
  <c r="AH421" i="2"/>
  <c r="U422" i="2"/>
  <c r="AC422" i="2" s="1"/>
  <c r="AG422" i="2"/>
  <c r="W421" i="2"/>
  <c r="Q422" i="2" s="1"/>
  <c r="Z421" i="2"/>
  <c r="S422" i="2"/>
  <c r="V423" i="2"/>
  <c r="AD423" i="2" s="1"/>
  <c r="K796" i="2"/>
  <c r="N796" i="2" s="1"/>
  <c r="J796" i="2"/>
  <c r="M795" i="2"/>
  <c r="L796" i="2"/>
  <c r="C789" i="2"/>
  <c r="B790" i="2"/>
  <c r="O796" i="2" l="1"/>
  <c r="P796" i="2"/>
  <c r="AF422" i="2"/>
  <c r="U423" i="2"/>
  <c r="AC423" i="2" s="1"/>
  <c r="AQ789" i="2"/>
  <c r="AO789" i="2"/>
  <c r="R422" i="2"/>
  <c r="AG423" i="2" s="1"/>
  <c r="AH422" i="2"/>
  <c r="AE422" i="2"/>
  <c r="AA422" i="2"/>
  <c r="Y422" i="2"/>
  <c r="J797" i="2"/>
  <c r="M796" i="2"/>
  <c r="L797" i="2"/>
  <c r="K797" i="2"/>
  <c r="N797" i="2" s="1"/>
  <c r="C790" i="2"/>
  <c r="B791" i="2"/>
  <c r="P797" i="2" l="1"/>
  <c r="O797" i="2"/>
  <c r="AO790" i="2"/>
  <c r="AQ790" i="2"/>
  <c r="Z422" i="2"/>
  <c r="AF423" i="2"/>
  <c r="AH423" i="2" s="1"/>
  <c r="T423" i="2"/>
  <c r="AB423" i="2" s="1"/>
  <c r="W422" i="2"/>
  <c r="R423" i="2" s="1"/>
  <c r="S423" i="2"/>
  <c r="AA423" i="2" s="1"/>
  <c r="L798" i="2"/>
  <c r="K798" i="2"/>
  <c r="N798" i="2" s="1"/>
  <c r="J798" i="2"/>
  <c r="M797" i="2"/>
  <c r="C791" i="2"/>
  <c r="B792" i="2"/>
  <c r="P798" i="2" l="1"/>
  <c r="O798" i="2"/>
  <c r="V424" i="2"/>
  <c r="AO791" i="2"/>
  <c r="AQ791" i="2"/>
  <c r="Q423" i="2"/>
  <c r="Y423" i="2" s="1"/>
  <c r="AE423" i="2"/>
  <c r="U424" i="2"/>
  <c r="AC424" i="2" s="1"/>
  <c r="Z423" i="2"/>
  <c r="AG424" i="2"/>
  <c r="AF424" i="2"/>
  <c r="AD424" i="2"/>
  <c r="T424" i="2"/>
  <c r="AB424" i="2" s="1"/>
  <c r="S424" i="2"/>
  <c r="AA424" i="2" s="1"/>
  <c r="K799" i="2"/>
  <c r="N799" i="2" s="1"/>
  <c r="J799" i="2"/>
  <c r="M798" i="2"/>
  <c r="L799" i="2"/>
  <c r="C792" i="2"/>
  <c r="B793" i="2"/>
  <c r="P799" i="2" l="1"/>
  <c r="O799" i="2"/>
  <c r="AQ792" i="2"/>
  <c r="AO792" i="2"/>
  <c r="W423" i="2"/>
  <c r="AE424" i="2" s="1"/>
  <c r="V425" i="2"/>
  <c r="AD425" i="2" s="1"/>
  <c r="U425" i="2"/>
  <c r="AC425" i="2" s="1"/>
  <c r="AH424" i="2"/>
  <c r="L800" i="2"/>
  <c r="J800" i="2"/>
  <c r="M799" i="2"/>
  <c r="K800" i="2"/>
  <c r="N800" i="2" s="1"/>
  <c r="C793" i="2"/>
  <c r="B794" i="2"/>
  <c r="O800" i="2" l="1"/>
  <c r="P800" i="2"/>
  <c r="AQ793" i="2"/>
  <c r="AO793" i="2"/>
  <c r="Q424" i="2"/>
  <c r="Y424" i="2" s="1"/>
  <c r="R424" i="2"/>
  <c r="AG425" i="2" s="1"/>
  <c r="K801" i="2"/>
  <c r="N801" i="2" s="1"/>
  <c r="J801" i="2"/>
  <c r="M800" i="2"/>
  <c r="L801" i="2"/>
  <c r="C794" i="2"/>
  <c r="B795" i="2"/>
  <c r="P801" i="2" l="1"/>
  <c r="O801" i="2"/>
  <c r="S425" i="2"/>
  <c r="AA425" i="2" s="1"/>
  <c r="Z424" i="2"/>
  <c r="AF425" i="2"/>
  <c r="AH425" i="2" s="1"/>
  <c r="T425" i="2"/>
  <c r="U426" i="2" s="1"/>
  <c r="AC426" i="2" s="1"/>
  <c r="AQ794" i="2"/>
  <c r="AO794" i="2"/>
  <c r="W424" i="2"/>
  <c r="AE425" i="2" s="1"/>
  <c r="J802" i="2"/>
  <c r="M801" i="2"/>
  <c r="L802" i="2"/>
  <c r="K802" i="2"/>
  <c r="N802" i="2" s="1"/>
  <c r="C795" i="2"/>
  <c r="B796" i="2"/>
  <c r="P802" i="2" l="1"/>
  <c r="O802" i="2"/>
  <c r="R425" i="2"/>
  <c r="V426" i="2"/>
  <c r="AD426" i="2" s="1"/>
  <c r="AB425" i="2"/>
  <c r="AO795" i="2"/>
  <c r="AQ795" i="2"/>
  <c r="Q425" i="2"/>
  <c r="Y425" i="2" s="1"/>
  <c r="Z425" i="2"/>
  <c r="S426" i="2"/>
  <c r="AA426" i="2" s="1"/>
  <c r="AG426" i="2"/>
  <c r="AF426" i="2"/>
  <c r="T426" i="2"/>
  <c r="AB426" i="2" s="1"/>
  <c r="K803" i="2"/>
  <c r="N803" i="2" s="1"/>
  <c r="L803" i="2"/>
  <c r="J803" i="2"/>
  <c r="M802" i="2"/>
  <c r="C796" i="2"/>
  <c r="B797" i="2"/>
  <c r="P803" i="2" l="1"/>
  <c r="O803" i="2"/>
  <c r="W425" i="2"/>
  <c r="AQ796" i="2"/>
  <c r="AO796" i="2"/>
  <c r="V427" i="2"/>
  <c r="AD427" i="2" s="1"/>
  <c r="U427" i="2"/>
  <c r="AC427" i="2" s="1"/>
  <c r="AE426" i="2"/>
  <c r="Q426" i="2"/>
  <c r="AH426" i="2"/>
  <c r="R426" i="2"/>
  <c r="J804" i="2"/>
  <c r="M803" i="2"/>
  <c r="L804" i="2"/>
  <c r="K804" i="2"/>
  <c r="N804" i="2" s="1"/>
  <c r="C797" i="2"/>
  <c r="B798" i="2"/>
  <c r="O804" i="2" l="1"/>
  <c r="P804" i="2"/>
  <c r="AO797" i="2"/>
  <c r="AQ797" i="2"/>
  <c r="S427" i="2"/>
  <c r="Z426" i="2"/>
  <c r="AF427" i="2"/>
  <c r="T427" i="2"/>
  <c r="AG427" i="2"/>
  <c r="Y426" i="2"/>
  <c r="W426" i="2"/>
  <c r="Q427" i="2" s="1"/>
  <c r="Y427" i="2" s="1"/>
  <c r="L805" i="2"/>
  <c r="K805" i="2"/>
  <c r="N805" i="2" s="1"/>
  <c r="J805" i="2"/>
  <c r="M804" i="2"/>
  <c r="C798" i="2"/>
  <c r="B799" i="2"/>
  <c r="P805" i="2" l="1"/>
  <c r="O805" i="2"/>
  <c r="AQ798" i="2"/>
  <c r="AO798" i="2"/>
  <c r="AH427" i="2"/>
  <c r="R427" i="2"/>
  <c r="T428" i="2" s="1"/>
  <c r="AB428" i="2" s="1"/>
  <c r="AE427" i="2"/>
  <c r="U428" i="2"/>
  <c r="V428" i="2"/>
  <c r="AB427" i="2"/>
  <c r="AA427" i="2"/>
  <c r="J806" i="2"/>
  <c r="M805" i="2"/>
  <c r="K806" i="2"/>
  <c r="N806" i="2" s="1"/>
  <c r="L806" i="2"/>
  <c r="C799" i="2"/>
  <c r="B800" i="2"/>
  <c r="P806" i="2" l="1"/>
  <c r="O806" i="2"/>
  <c r="AO799" i="2"/>
  <c r="AQ799" i="2"/>
  <c r="S428" i="2"/>
  <c r="AA428" i="2" s="1"/>
  <c r="W427" i="2"/>
  <c r="AE428" i="2" s="1"/>
  <c r="AD428" i="2"/>
  <c r="V429" i="2"/>
  <c r="AD429" i="2" s="1"/>
  <c r="AC428" i="2"/>
  <c r="AF428" i="2"/>
  <c r="Z427" i="2"/>
  <c r="AG428" i="2"/>
  <c r="K807" i="2"/>
  <c r="N807" i="2" s="1"/>
  <c r="L807" i="2"/>
  <c r="J807" i="2"/>
  <c r="M806" i="2"/>
  <c r="C800" i="2"/>
  <c r="B801" i="2"/>
  <c r="P807" i="2" l="1"/>
  <c r="O807" i="2"/>
  <c r="AQ800" i="2"/>
  <c r="AO800" i="2"/>
  <c r="Q428" i="2"/>
  <c r="Y428" i="2" s="1"/>
  <c r="U429" i="2"/>
  <c r="AC429" i="2" s="1"/>
  <c r="R428" i="2"/>
  <c r="AH428" i="2"/>
  <c r="L808" i="2"/>
  <c r="J808" i="2"/>
  <c r="M807" i="2"/>
  <c r="K808" i="2"/>
  <c r="N808" i="2" s="1"/>
  <c r="C801" i="2"/>
  <c r="B802" i="2"/>
  <c r="O808" i="2" l="1"/>
  <c r="P808" i="2"/>
  <c r="AQ801" i="2"/>
  <c r="AO801" i="2"/>
  <c r="W428" i="2"/>
  <c r="R429" i="2" s="1"/>
  <c r="T429" i="2"/>
  <c r="S429" i="2"/>
  <c r="AA429" i="2" s="1"/>
  <c r="AG429" i="2"/>
  <c r="AF429" i="2"/>
  <c r="Z428" i="2"/>
  <c r="K809" i="2"/>
  <c r="N809" i="2" s="1"/>
  <c r="J809" i="2"/>
  <c r="M808" i="2"/>
  <c r="L809" i="2"/>
  <c r="C802" i="2"/>
  <c r="B803" i="2"/>
  <c r="P809" i="2" l="1"/>
  <c r="O809" i="2"/>
  <c r="AO802" i="2"/>
  <c r="AQ802" i="2"/>
  <c r="Q429" i="2"/>
  <c r="Y429" i="2" s="1"/>
  <c r="AE429" i="2"/>
  <c r="AH429" i="2"/>
  <c r="T430" i="2"/>
  <c r="AB430" i="2" s="1"/>
  <c r="AG430" i="2"/>
  <c r="Z429" i="2"/>
  <c r="AF430" i="2"/>
  <c r="AB429" i="2"/>
  <c r="U430" i="2"/>
  <c r="V430" i="2"/>
  <c r="S430" i="2"/>
  <c r="AA430" i="2" s="1"/>
  <c r="J810" i="2"/>
  <c r="M809" i="2"/>
  <c r="L810" i="2"/>
  <c r="K810" i="2"/>
  <c r="N810" i="2" s="1"/>
  <c r="C803" i="2"/>
  <c r="B804" i="2"/>
  <c r="P810" i="2" l="1"/>
  <c r="O810" i="2"/>
  <c r="AO803" i="2"/>
  <c r="AQ803" i="2"/>
  <c r="W429" i="2"/>
  <c r="Q430" i="2" s="1"/>
  <c r="Y430" i="2" s="1"/>
  <c r="AH430" i="2"/>
  <c r="AC430" i="2"/>
  <c r="U431" i="2"/>
  <c r="AC431" i="2" s="1"/>
  <c r="AD430" i="2"/>
  <c r="V431" i="2"/>
  <c r="AD431" i="2" s="1"/>
  <c r="K811" i="2"/>
  <c r="N811" i="2" s="1"/>
  <c r="L811" i="2"/>
  <c r="J811" i="2"/>
  <c r="M810" i="2"/>
  <c r="C804" i="2"/>
  <c r="B805" i="2"/>
  <c r="P811" i="2" l="1"/>
  <c r="O811" i="2"/>
  <c r="AQ804" i="2"/>
  <c r="AO804" i="2"/>
  <c r="AE430" i="2"/>
  <c r="R430" i="2"/>
  <c r="W430" i="2" s="1"/>
  <c r="AE431" i="2" s="1"/>
  <c r="L812" i="2"/>
  <c r="J812" i="2"/>
  <c r="M811" i="2"/>
  <c r="K812" i="2"/>
  <c r="N812" i="2" s="1"/>
  <c r="C805" i="2"/>
  <c r="B806" i="2"/>
  <c r="O812" i="2" l="1"/>
  <c r="P812" i="2"/>
  <c r="AQ805" i="2"/>
  <c r="AO805" i="2"/>
  <c r="T431" i="2"/>
  <c r="AB431" i="2" s="1"/>
  <c r="S431" i="2"/>
  <c r="AA431" i="2" s="1"/>
  <c r="Z430" i="2"/>
  <c r="AF431" i="2"/>
  <c r="Q431" i="2"/>
  <c r="Y431" i="2" s="1"/>
  <c r="R431" i="2"/>
  <c r="AF432" i="2" s="1"/>
  <c r="AG431" i="2"/>
  <c r="J813" i="2"/>
  <c r="M812" i="2"/>
  <c r="K813" i="2"/>
  <c r="N813" i="2" s="1"/>
  <c r="L813" i="2"/>
  <c r="C806" i="2"/>
  <c r="B807" i="2"/>
  <c r="P813" i="2" l="1"/>
  <c r="O813" i="2"/>
  <c r="AH431" i="2"/>
  <c r="AO806" i="2"/>
  <c r="AQ806" i="2"/>
  <c r="AG432" i="2"/>
  <c r="AH432" i="2" s="1"/>
  <c r="S432" i="2"/>
  <c r="AA432" i="2" s="1"/>
  <c r="T432" i="2"/>
  <c r="AB432" i="2" s="1"/>
  <c r="W431" i="2"/>
  <c r="Q432" i="2" s="1"/>
  <c r="Y432" i="2" s="1"/>
  <c r="V432" i="2"/>
  <c r="AD432" i="2" s="1"/>
  <c r="U432" i="2"/>
  <c r="AC432" i="2" s="1"/>
  <c r="Z431" i="2"/>
  <c r="K814" i="2"/>
  <c r="N814" i="2" s="1"/>
  <c r="L814" i="2"/>
  <c r="J814" i="2"/>
  <c r="M813" i="2"/>
  <c r="C807" i="2"/>
  <c r="B808" i="2"/>
  <c r="P814" i="2" l="1"/>
  <c r="O814" i="2"/>
  <c r="AO807" i="2"/>
  <c r="AQ807" i="2"/>
  <c r="AE432" i="2"/>
  <c r="V433" i="2"/>
  <c r="AD433" i="2" s="1"/>
  <c r="R432" i="2"/>
  <c r="S433" i="2" s="1"/>
  <c r="AA433" i="2" s="1"/>
  <c r="U433" i="2"/>
  <c r="AC433" i="2" s="1"/>
  <c r="J815" i="2"/>
  <c r="M814" i="2"/>
  <c r="L815" i="2"/>
  <c r="K815" i="2"/>
  <c r="N815" i="2" s="1"/>
  <c r="C808" i="2"/>
  <c r="B809" i="2"/>
  <c r="O815" i="2" l="1"/>
  <c r="P815" i="2"/>
  <c r="AQ808" i="2"/>
  <c r="AO808" i="2"/>
  <c r="W432" i="2"/>
  <c r="R433" i="2" s="1"/>
  <c r="AG434" i="2" s="1"/>
  <c r="T433" i="2"/>
  <c r="AB433" i="2" s="1"/>
  <c r="AF433" i="2"/>
  <c r="Z432" i="2"/>
  <c r="AG433" i="2"/>
  <c r="K816" i="2"/>
  <c r="N816" i="2" s="1"/>
  <c r="L816" i="2"/>
  <c r="J816" i="2"/>
  <c r="M815" i="2"/>
  <c r="C809" i="2"/>
  <c r="B810" i="2"/>
  <c r="O816" i="2" l="1"/>
  <c r="P816" i="2"/>
  <c r="AO809" i="2"/>
  <c r="AQ809" i="2"/>
  <c r="AE433" i="2"/>
  <c r="Q433" i="2"/>
  <c r="Y433" i="2" s="1"/>
  <c r="AH433" i="2"/>
  <c r="AF434" i="2"/>
  <c r="AH434" i="2" s="1"/>
  <c r="U434" i="2"/>
  <c r="AC434" i="2" s="1"/>
  <c r="V434" i="2"/>
  <c r="AD434" i="2" s="1"/>
  <c r="S434" i="2"/>
  <c r="AA434" i="2" s="1"/>
  <c r="T434" i="2"/>
  <c r="AB434" i="2" s="1"/>
  <c r="Z433" i="2"/>
  <c r="J817" i="2"/>
  <c r="M816" i="2"/>
  <c r="L817" i="2"/>
  <c r="K817" i="2"/>
  <c r="N817" i="2" s="1"/>
  <c r="C810" i="2"/>
  <c r="B811" i="2"/>
  <c r="P817" i="2" l="1"/>
  <c r="O817" i="2"/>
  <c r="AQ810" i="2"/>
  <c r="AO810" i="2"/>
  <c r="W433" i="2"/>
  <c r="R434" i="2" s="1"/>
  <c r="S435" i="2" s="1"/>
  <c r="AA435" i="2" s="1"/>
  <c r="U435" i="2"/>
  <c r="AC435" i="2" s="1"/>
  <c r="V435" i="2"/>
  <c r="AD435" i="2" s="1"/>
  <c r="K818" i="2"/>
  <c r="N818" i="2" s="1"/>
  <c r="L818" i="2"/>
  <c r="J818" i="2"/>
  <c r="M817" i="2"/>
  <c r="C811" i="2"/>
  <c r="B812" i="2"/>
  <c r="P818" i="2" l="1"/>
  <c r="O818" i="2"/>
  <c r="AO811" i="2"/>
  <c r="AQ811" i="2"/>
  <c r="Z434" i="2"/>
  <c r="T435" i="2"/>
  <c r="AB435" i="2" s="1"/>
  <c r="AF435" i="2"/>
  <c r="AG435" i="2"/>
  <c r="AE434" i="2"/>
  <c r="Q434" i="2"/>
  <c r="Y434" i="2" s="1"/>
  <c r="J819" i="2"/>
  <c r="M818" i="2"/>
  <c r="L819" i="2"/>
  <c r="K819" i="2"/>
  <c r="N819" i="2" s="1"/>
  <c r="C812" i="2"/>
  <c r="B813" i="2"/>
  <c r="P819" i="2" l="1"/>
  <c r="O819" i="2"/>
  <c r="AQ812" i="2"/>
  <c r="AO812" i="2"/>
  <c r="V436" i="2"/>
  <c r="AD436" i="2" s="1"/>
  <c r="W434" i="2"/>
  <c r="AE435" i="2" s="1"/>
  <c r="AH435" i="2"/>
  <c r="U436" i="2"/>
  <c r="AC436" i="2" s="1"/>
  <c r="K820" i="2"/>
  <c r="N820" i="2" s="1"/>
  <c r="L820" i="2"/>
  <c r="J820" i="2"/>
  <c r="M819" i="2"/>
  <c r="C813" i="2"/>
  <c r="B814" i="2"/>
  <c r="O820" i="2" l="1"/>
  <c r="P820" i="2"/>
  <c r="R435" i="2"/>
  <c r="AF436" i="2" s="1"/>
  <c r="AO813" i="2"/>
  <c r="AQ813" i="2"/>
  <c r="Q435" i="2"/>
  <c r="Y435" i="2" s="1"/>
  <c r="T436" i="2"/>
  <c r="V437" i="2" s="1"/>
  <c r="AD437" i="2" s="1"/>
  <c r="AG436" i="2"/>
  <c r="AH436" i="2" s="1"/>
  <c r="S436" i="2"/>
  <c r="AA436" i="2" s="1"/>
  <c r="Z435" i="2"/>
  <c r="J821" i="2"/>
  <c r="M820" i="2"/>
  <c r="L821" i="2"/>
  <c r="K821" i="2"/>
  <c r="N821" i="2" s="1"/>
  <c r="C814" i="2"/>
  <c r="B815" i="2"/>
  <c r="P821" i="2" l="1"/>
  <c r="O821" i="2"/>
  <c r="AQ814" i="2"/>
  <c r="AO814" i="2"/>
  <c r="W435" i="2"/>
  <c r="Q436" i="2" s="1"/>
  <c r="Y436" i="2" s="1"/>
  <c r="AB436" i="2"/>
  <c r="U437" i="2"/>
  <c r="AC437" i="2" s="1"/>
  <c r="K822" i="2"/>
  <c r="N822" i="2" s="1"/>
  <c r="L822" i="2"/>
  <c r="J822" i="2"/>
  <c r="M821" i="2"/>
  <c r="C815" i="2"/>
  <c r="B816" i="2"/>
  <c r="O822" i="2" l="1"/>
  <c r="P822" i="2"/>
  <c r="AO815" i="2"/>
  <c r="AQ815" i="2"/>
  <c r="AE436" i="2"/>
  <c r="R436" i="2"/>
  <c r="AF437" i="2" s="1"/>
  <c r="J823" i="2"/>
  <c r="M822" i="2"/>
  <c r="L823" i="2"/>
  <c r="K823" i="2"/>
  <c r="N823" i="2" s="1"/>
  <c r="C816" i="2"/>
  <c r="B817" i="2"/>
  <c r="P823" i="2" l="1"/>
  <c r="O823" i="2"/>
  <c r="AQ816" i="2"/>
  <c r="AO816" i="2"/>
  <c r="AG437" i="2"/>
  <c r="AH437" i="2" s="1"/>
  <c r="W436" i="2"/>
  <c r="AE437" i="2" s="1"/>
  <c r="Z436" i="2"/>
  <c r="S437" i="2"/>
  <c r="AA437" i="2" s="1"/>
  <c r="T437" i="2"/>
  <c r="V438" i="2" s="1"/>
  <c r="AD438" i="2" s="1"/>
  <c r="K824" i="2"/>
  <c r="N824" i="2" s="1"/>
  <c r="L824" i="2"/>
  <c r="J824" i="2"/>
  <c r="M823" i="2"/>
  <c r="C817" i="2"/>
  <c r="B818" i="2"/>
  <c r="O824" i="2" l="1"/>
  <c r="P824" i="2"/>
  <c r="Q437" i="2"/>
  <c r="Y437" i="2" s="1"/>
  <c r="R437" i="2"/>
  <c r="Z437" i="2" s="1"/>
  <c r="AO817" i="2"/>
  <c r="AQ817" i="2"/>
  <c r="U438" i="2"/>
  <c r="AC438" i="2" s="1"/>
  <c r="AB437" i="2"/>
  <c r="AF438" i="2"/>
  <c r="AG438" i="2"/>
  <c r="S438" i="2"/>
  <c r="AA438" i="2" s="1"/>
  <c r="T438" i="2"/>
  <c r="V439" i="2" s="1"/>
  <c r="AD439" i="2" s="1"/>
  <c r="W437" i="2"/>
  <c r="Q438" i="2" s="1"/>
  <c r="Y438" i="2" s="1"/>
  <c r="J825" i="2"/>
  <c r="M824" i="2"/>
  <c r="L825" i="2"/>
  <c r="K825" i="2"/>
  <c r="N825" i="2" s="1"/>
  <c r="C818" i="2"/>
  <c r="B819" i="2"/>
  <c r="O825" i="2" l="1"/>
  <c r="P825" i="2"/>
  <c r="AQ818" i="2"/>
  <c r="AO818" i="2"/>
  <c r="AH438" i="2"/>
  <c r="U439" i="2"/>
  <c r="AC439" i="2" s="1"/>
  <c r="AB438" i="2"/>
  <c r="R438" i="2"/>
  <c r="T439" i="2" s="1"/>
  <c r="AB439" i="2" s="1"/>
  <c r="AE438" i="2"/>
  <c r="K826" i="2"/>
  <c r="N826" i="2" s="1"/>
  <c r="L826" i="2"/>
  <c r="J826" i="2"/>
  <c r="M825" i="2"/>
  <c r="C819" i="2"/>
  <c r="B820" i="2"/>
  <c r="O826" i="2" l="1"/>
  <c r="P826" i="2"/>
  <c r="AO819" i="2"/>
  <c r="AQ819" i="2"/>
  <c r="V440" i="2"/>
  <c r="AD440" i="2" s="1"/>
  <c r="Z438" i="2"/>
  <c r="W438" i="2"/>
  <c r="R439" i="2" s="1"/>
  <c r="T440" i="2" s="1"/>
  <c r="S439" i="2"/>
  <c r="AA439" i="2" s="1"/>
  <c r="AF439" i="2"/>
  <c r="AG439" i="2"/>
  <c r="L827" i="2"/>
  <c r="J827" i="2"/>
  <c r="M826" i="2"/>
  <c r="K827" i="2"/>
  <c r="N827" i="2" s="1"/>
  <c r="C820" i="2"/>
  <c r="B821" i="2"/>
  <c r="P827" i="2" l="1"/>
  <c r="O827" i="2"/>
  <c r="AQ820" i="2"/>
  <c r="AO820" i="2"/>
  <c r="U440" i="2"/>
  <c r="AC440" i="2" s="1"/>
  <c r="AH439" i="2"/>
  <c r="S440" i="2"/>
  <c r="AA440" i="2" s="1"/>
  <c r="Z439" i="2"/>
  <c r="AF440" i="2"/>
  <c r="AG440" i="2"/>
  <c r="Q439" i="2"/>
  <c r="W439" i="2" s="1"/>
  <c r="R440" i="2" s="1"/>
  <c r="S441" i="2" s="1"/>
  <c r="AA441" i="2" s="1"/>
  <c r="AE439" i="2"/>
  <c r="AB440" i="2"/>
  <c r="V441" i="2"/>
  <c r="AD441" i="2" s="1"/>
  <c r="J828" i="2"/>
  <c r="M827" i="2"/>
  <c r="K828" i="2"/>
  <c r="N828" i="2" s="1"/>
  <c r="L828" i="2"/>
  <c r="C821" i="2"/>
  <c r="B822" i="2"/>
  <c r="O828" i="2" l="1"/>
  <c r="P828" i="2"/>
  <c r="AO821" i="2"/>
  <c r="AQ821" i="2"/>
  <c r="AH440" i="2"/>
  <c r="U441" i="2"/>
  <c r="AC441" i="2" s="1"/>
  <c r="Y439" i="2"/>
  <c r="Q440" i="2"/>
  <c r="Y440" i="2" s="1"/>
  <c r="AE440" i="2"/>
  <c r="AF441" i="2"/>
  <c r="AG441" i="2"/>
  <c r="Z440" i="2"/>
  <c r="T441" i="2"/>
  <c r="K829" i="2"/>
  <c r="N829" i="2" s="1"/>
  <c r="L829" i="2"/>
  <c r="J829" i="2"/>
  <c r="M828" i="2"/>
  <c r="C822" i="2"/>
  <c r="B823" i="2"/>
  <c r="P829" i="2" l="1"/>
  <c r="O829" i="2"/>
  <c r="AQ822" i="2"/>
  <c r="AO822" i="2"/>
  <c r="W440" i="2"/>
  <c r="Q441" i="2" s="1"/>
  <c r="AH441" i="2"/>
  <c r="V442" i="2"/>
  <c r="AD442" i="2" s="1"/>
  <c r="AB441" i="2"/>
  <c r="U442" i="2"/>
  <c r="AC442" i="2" s="1"/>
  <c r="L830" i="2"/>
  <c r="J830" i="2"/>
  <c r="M829" i="2"/>
  <c r="K830" i="2"/>
  <c r="N830" i="2" s="1"/>
  <c r="C823" i="2"/>
  <c r="B824" i="2"/>
  <c r="P830" i="2" l="1"/>
  <c r="O830" i="2"/>
  <c r="AO823" i="2"/>
  <c r="AQ823" i="2"/>
  <c r="R441" i="2"/>
  <c r="T442" i="2" s="1"/>
  <c r="V443" i="2" s="1"/>
  <c r="AD443" i="2" s="1"/>
  <c r="AE441" i="2"/>
  <c r="Y441" i="2"/>
  <c r="J831" i="2"/>
  <c r="M830" i="2"/>
  <c r="K831" i="2"/>
  <c r="N831" i="2" s="1"/>
  <c r="L831" i="2"/>
  <c r="C824" i="2"/>
  <c r="B825" i="2"/>
  <c r="P831" i="2" l="1"/>
  <c r="O831" i="2"/>
  <c r="AQ824" i="2"/>
  <c r="AO824" i="2"/>
  <c r="AG442" i="2"/>
  <c r="Z441" i="2"/>
  <c r="AF442" i="2"/>
  <c r="S442" i="2"/>
  <c r="AA442" i="2" s="1"/>
  <c r="AB442" i="2"/>
  <c r="W441" i="2"/>
  <c r="Q442" i="2" s="1"/>
  <c r="L832" i="2"/>
  <c r="K832" i="2"/>
  <c r="N832" i="2" s="1"/>
  <c r="J832" i="2"/>
  <c r="M831" i="2"/>
  <c r="C825" i="2"/>
  <c r="B826" i="2"/>
  <c r="P832" i="2" l="1"/>
  <c r="O832" i="2"/>
  <c r="AO825" i="2"/>
  <c r="AQ825" i="2"/>
  <c r="AH442" i="2"/>
  <c r="AE442" i="2"/>
  <c r="U443" i="2"/>
  <c r="AC443" i="2" s="1"/>
  <c r="R442" i="2"/>
  <c r="Z442" i="2" s="1"/>
  <c r="Y442" i="2"/>
  <c r="K833" i="2"/>
  <c r="N833" i="2" s="1"/>
  <c r="J833" i="2"/>
  <c r="M832" i="2"/>
  <c r="L833" i="2"/>
  <c r="C826" i="2"/>
  <c r="B827" i="2"/>
  <c r="O833" i="2" l="1"/>
  <c r="P833" i="2"/>
  <c r="AQ826" i="2"/>
  <c r="AO826" i="2"/>
  <c r="W442" i="2"/>
  <c r="AE443" i="2" s="1"/>
  <c r="T443" i="2"/>
  <c r="V444" i="2" s="1"/>
  <c r="AD444" i="2" s="1"/>
  <c r="S443" i="2"/>
  <c r="AA443" i="2" s="1"/>
  <c r="AG443" i="2"/>
  <c r="AF443" i="2"/>
  <c r="L834" i="2"/>
  <c r="J834" i="2"/>
  <c r="M833" i="2"/>
  <c r="K834" i="2"/>
  <c r="N834" i="2" s="1"/>
  <c r="C827" i="2"/>
  <c r="B828" i="2"/>
  <c r="P834" i="2" l="1"/>
  <c r="O834" i="2"/>
  <c r="AO827" i="2"/>
  <c r="AQ827" i="2"/>
  <c r="R443" i="2"/>
  <c r="T444" i="2" s="1"/>
  <c r="V445" i="2" s="1"/>
  <c r="AD445" i="2" s="1"/>
  <c r="Q443" i="2"/>
  <c r="Y443" i="2" s="1"/>
  <c r="AH443" i="2"/>
  <c r="U444" i="2"/>
  <c r="AC444" i="2" s="1"/>
  <c r="AB443" i="2"/>
  <c r="J835" i="2"/>
  <c r="M834" i="2"/>
  <c r="K835" i="2"/>
  <c r="N835" i="2" s="1"/>
  <c r="L835" i="2"/>
  <c r="C828" i="2"/>
  <c r="B829" i="2"/>
  <c r="P835" i="2" l="1"/>
  <c r="O835" i="2"/>
  <c r="AQ828" i="2"/>
  <c r="AO828" i="2"/>
  <c r="AB444" i="2"/>
  <c r="W443" i="2"/>
  <c r="AE444" i="2" s="1"/>
  <c r="AG444" i="2"/>
  <c r="AF444" i="2"/>
  <c r="Z443" i="2"/>
  <c r="S444" i="2"/>
  <c r="U445" i="2" s="1"/>
  <c r="L836" i="2"/>
  <c r="K836" i="2"/>
  <c r="N836" i="2" s="1"/>
  <c r="J836" i="2"/>
  <c r="M835" i="2"/>
  <c r="C829" i="2"/>
  <c r="B830" i="2"/>
  <c r="O836" i="2" l="1"/>
  <c r="P836" i="2"/>
  <c r="AO829" i="2"/>
  <c r="AQ829" i="2"/>
  <c r="Q444" i="2"/>
  <c r="Y444" i="2" s="1"/>
  <c r="R444" i="2"/>
  <c r="S445" i="2" s="1"/>
  <c r="AA445" i="2" s="1"/>
  <c r="AH444" i="2"/>
  <c r="AA444" i="2"/>
  <c r="AC445" i="2"/>
  <c r="K837" i="2"/>
  <c r="N837" i="2" s="1"/>
  <c r="J837" i="2"/>
  <c r="M836" i="2"/>
  <c r="L837" i="2"/>
  <c r="C830" i="2"/>
  <c r="B831" i="2"/>
  <c r="P837" i="2" l="1"/>
  <c r="O837" i="2"/>
  <c r="AO830" i="2"/>
  <c r="AQ830" i="2"/>
  <c r="Z444" i="2"/>
  <c r="W444" i="2"/>
  <c r="R445" i="2" s="1"/>
  <c r="T446" i="2" s="1"/>
  <c r="AB446" i="2" s="1"/>
  <c r="T445" i="2"/>
  <c r="AB445" i="2" s="1"/>
  <c r="AF445" i="2"/>
  <c r="AG445" i="2"/>
  <c r="L838" i="2"/>
  <c r="J838" i="2"/>
  <c r="M837" i="2"/>
  <c r="K838" i="2"/>
  <c r="N838" i="2" s="1"/>
  <c r="C831" i="2"/>
  <c r="B832" i="2"/>
  <c r="P838" i="2" l="1"/>
  <c r="O838" i="2"/>
  <c r="Q445" i="2"/>
  <c r="Y445" i="2" s="1"/>
  <c r="AE445" i="2"/>
  <c r="AH445" i="2"/>
  <c r="AO831" i="2"/>
  <c r="AQ831" i="2"/>
  <c r="U446" i="2"/>
  <c r="AC446" i="2" s="1"/>
  <c r="V446" i="2"/>
  <c r="AD446" i="2" s="1"/>
  <c r="AG446" i="2"/>
  <c r="Z445" i="2"/>
  <c r="AF446" i="2"/>
  <c r="S446" i="2"/>
  <c r="AA446" i="2" s="1"/>
  <c r="J839" i="2"/>
  <c r="M838" i="2"/>
  <c r="K839" i="2"/>
  <c r="N839" i="2" s="1"/>
  <c r="L839" i="2"/>
  <c r="C832" i="2"/>
  <c r="B833" i="2"/>
  <c r="P839" i="2" l="1"/>
  <c r="O839" i="2"/>
  <c r="W445" i="2"/>
  <c r="AE446" i="2" s="1"/>
  <c r="AQ832" i="2"/>
  <c r="AO832" i="2"/>
  <c r="V447" i="2"/>
  <c r="AD447" i="2" s="1"/>
  <c r="Q446" i="2"/>
  <c r="Y446" i="2" s="1"/>
  <c r="U447" i="2"/>
  <c r="AC447" i="2" s="1"/>
  <c r="AH446" i="2"/>
  <c r="R446" i="2"/>
  <c r="L840" i="2"/>
  <c r="K840" i="2"/>
  <c r="N840" i="2" s="1"/>
  <c r="J840" i="2"/>
  <c r="M839" i="2"/>
  <c r="C833" i="2"/>
  <c r="B834" i="2"/>
  <c r="O840" i="2" l="1"/>
  <c r="P840" i="2"/>
  <c r="AQ833" i="2"/>
  <c r="AO833" i="2"/>
  <c r="S447" i="2"/>
  <c r="AA447" i="2" s="1"/>
  <c r="T447" i="2"/>
  <c r="AG447" i="2"/>
  <c r="AF447" i="2"/>
  <c r="Z446" i="2"/>
  <c r="W446" i="2"/>
  <c r="K841" i="2"/>
  <c r="N841" i="2" s="1"/>
  <c r="J841" i="2"/>
  <c r="M840" i="2"/>
  <c r="L841" i="2"/>
  <c r="C834" i="2"/>
  <c r="B835" i="2"/>
  <c r="O841" i="2" l="1"/>
  <c r="P841" i="2"/>
  <c r="AQ834" i="2"/>
  <c r="AO834" i="2"/>
  <c r="AH447" i="2"/>
  <c r="R447" i="2"/>
  <c r="T448" i="2" s="1"/>
  <c r="AB448" i="2" s="1"/>
  <c r="AE447" i="2"/>
  <c r="Q447" i="2"/>
  <c r="AB447" i="2"/>
  <c r="V448" i="2"/>
  <c r="U448" i="2"/>
  <c r="L842" i="2"/>
  <c r="J842" i="2"/>
  <c r="M841" i="2"/>
  <c r="K842" i="2"/>
  <c r="N842" i="2" s="1"/>
  <c r="C835" i="2"/>
  <c r="B836" i="2"/>
  <c r="O842" i="2" l="1"/>
  <c r="P842" i="2"/>
  <c r="AO835" i="2"/>
  <c r="AQ835" i="2"/>
  <c r="AC448" i="2"/>
  <c r="AD448" i="2"/>
  <c r="V449" i="2"/>
  <c r="AD449" i="2" s="1"/>
  <c r="Y447" i="2"/>
  <c r="W447" i="2"/>
  <c r="S448" i="2"/>
  <c r="AA448" i="2" s="1"/>
  <c r="AG448" i="2"/>
  <c r="AF448" i="2"/>
  <c r="Z447" i="2"/>
  <c r="J843" i="2"/>
  <c r="M842" i="2"/>
  <c r="K843" i="2"/>
  <c r="N843" i="2" s="1"/>
  <c r="L843" i="2"/>
  <c r="C836" i="2"/>
  <c r="B837" i="2"/>
  <c r="P843" i="2" l="1"/>
  <c r="O843" i="2"/>
  <c r="AQ836" i="2"/>
  <c r="AO836" i="2"/>
  <c r="AH448" i="2"/>
  <c r="AE448" i="2"/>
  <c r="R448" i="2"/>
  <c r="S449" i="2" s="1"/>
  <c r="AA449" i="2" s="1"/>
  <c r="Q448" i="2"/>
  <c r="U449" i="2"/>
  <c r="AC449" i="2" s="1"/>
  <c r="L844" i="2"/>
  <c r="K844" i="2"/>
  <c r="N844" i="2" s="1"/>
  <c r="J844" i="2"/>
  <c r="M843" i="2"/>
  <c r="C837" i="2"/>
  <c r="B838" i="2"/>
  <c r="O844" i="2" l="1"/>
  <c r="P844" i="2"/>
  <c r="AO837" i="2"/>
  <c r="AQ837" i="2"/>
  <c r="Y448" i="2"/>
  <c r="W448" i="2"/>
  <c r="AF449" i="2"/>
  <c r="AG449" i="2"/>
  <c r="T449" i="2"/>
  <c r="U450" i="2" s="1"/>
  <c r="AC450" i="2" s="1"/>
  <c r="Z448" i="2"/>
  <c r="J845" i="2"/>
  <c r="M844" i="2"/>
  <c r="K845" i="2"/>
  <c r="N845" i="2" s="1"/>
  <c r="L845" i="2"/>
  <c r="C838" i="2"/>
  <c r="B839" i="2"/>
  <c r="P845" i="2" l="1"/>
  <c r="O845" i="2"/>
  <c r="AO838" i="2"/>
  <c r="AQ838" i="2"/>
  <c r="AH449" i="2"/>
  <c r="V450" i="2"/>
  <c r="AD450" i="2" s="1"/>
  <c r="AB449" i="2"/>
  <c r="Q449" i="2"/>
  <c r="AE449" i="2"/>
  <c r="R449" i="2"/>
  <c r="T450" i="2" s="1"/>
  <c r="L846" i="2"/>
  <c r="K846" i="2"/>
  <c r="N846" i="2" s="1"/>
  <c r="J846" i="2"/>
  <c r="M845" i="2"/>
  <c r="C839" i="2"/>
  <c r="B840" i="2"/>
  <c r="P846" i="2" l="1"/>
  <c r="O846" i="2"/>
  <c r="AO839" i="2"/>
  <c r="AQ839" i="2"/>
  <c r="AB450" i="2"/>
  <c r="Y449" i="2"/>
  <c r="W449" i="2"/>
  <c r="AE450" i="2" s="1"/>
  <c r="S450" i="2"/>
  <c r="Z449" i="2"/>
  <c r="AG450" i="2"/>
  <c r="AF450" i="2"/>
  <c r="V451" i="2"/>
  <c r="AD451" i="2" s="1"/>
  <c r="K847" i="2"/>
  <c r="N847" i="2" s="1"/>
  <c r="J847" i="2"/>
  <c r="M846" i="2"/>
  <c r="L847" i="2"/>
  <c r="C840" i="2"/>
  <c r="B841" i="2"/>
  <c r="P847" i="2" l="1"/>
  <c r="O847" i="2"/>
  <c r="AQ840" i="2"/>
  <c r="AO840" i="2"/>
  <c r="AA450" i="2"/>
  <c r="R450" i="2"/>
  <c r="Q450" i="2"/>
  <c r="AH450" i="2"/>
  <c r="U451" i="2"/>
  <c r="J848" i="2"/>
  <c r="M847" i="2"/>
  <c r="L848" i="2"/>
  <c r="K848" i="2"/>
  <c r="N848" i="2" s="1"/>
  <c r="C841" i="2"/>
  <c r="B842" i="2"/>
  <c r="P848" i="2" l="1"/>
  <c r="O848" i="2"/>
  <c r="AQ841" i="2"/>
  <c r="AO841" i="2"/>
  <c r="AC451" i="2"/>
  <c r="Y450" i="2"/>
  <c r="W450" i="2"/>
  <c r="AG451" i="2"/>
  <c r="Z450" i="2"/>
  <c r="AF451" i="2"/>
  <c r="T451" i="2"/>
  <c r="S451" i="2"/>
  <c r="AA451" i="2" s="1"/>
  <c r="K849" i="2"/>
  <c r="N849" i="2" s="1"/>
  <c r="L849" i="2"/>
  <c r="J849" i="2"/>
  <c r="M848" i="2"/>
  <c r="C842" i="2"/>
  <c r="B843" i="2"/>
  <c r="O849" i="2" l="1"/>
  <c r="P849" i="2"/>
  <c r="AQ842" i="2"/>
  <c r="AO842" i="2"/>
  <c r="AH451" i="2"/>
  <c r="AB451" i="2"/>
  <c r="V452" i="2"/>
  <c r="AD452" i="2" s="1"/>
  <c r="Q451" i="2"/>
  <c r="R451" i="2"/>
  <c r="T452" i="2" s="1"/>
  <c r="AE451" i="2"/>
  <c r="U452" i="2"/>
  <c r="AC452" i="2" s="1"/>
  <c r="J850" i="2"/>
  <c r="M849" i="2"/>
  <c r="L850" i="2"/>
  <c r="K850" i="2"/>
  <c r="N850" i="2" s="1"/>
  <c r="C843" i="2"/>
  <c r="B844" i="2"/>
  <c r="O850" i="2" l="1"/>
  <c r="P850" i="2"/>
  <c r="AO843" i="2"/>
  <c r="AQ843" i="2"/>
  <c r="V453" i="2"/>
  <c r="AD453" i="2" s="1"/>
  <c r="AB452" i="2"/>
  <c r="Z451" i="2"/>
  <c r="S452" i="2"/>
  <c r="AG452" i="2"/>
  <c r="AF452" i="2"/>
  <c r="Y451" i="2"/>
  <c r="W451" i="2"/>
  <c r="AE452" i="2" s="1"/>
  <c r="L851" i="2"/>
  <c r="K851" i="2"/>
  <c r="N851" i="2" s="1"/>
  <c r="J851" i="2"/>
  <c r="M850" i="2"/>
  <c r="C844" i="2"/>
  <c r="B845" i="2"/>
  <c r="P851" i="2" l="1"/>
  <c r="O851" i="2"/>
  <c r="AQ844" i="2"/>
  <c r="AO844" i="2"/>
  <c r="R452" i="2"/>
  <c r="S453" i="2" s="1"/>
  <c r="AA453" i="2" s="1"/>
  <c r="Q452" i="2"/>
  <c r="Y452" i="2" s="1"/>
  <c r="AA452" i="2"/>
  <c r="AH452" i="2"/>
  <c r="U453" i="2"/>
  <c r="J852" i="2"/>
  <c r="M851" i="2"/>
  <c r="K852" i="2"/>
  <c r="N852" i="2" s="1"/>
  <c r="L852" i="2"/>
  <c r="C845" i="2"/>
  <c r="B846" i="2"/>
  <c r="P852" i="2" l="1"/>
  <c r="O852" i="2"/>
  <c r="AO845" i="2"/>
  <c r="AQ845" i="2"/>
  <c r="T453" i="2"/>
  <c r="U454" i="2" s="1"/>
  <c r="AC454" i="2" s="1"/>
  <c r="AG453" i="2"/>
  <c r="Z452" i="2"/>
  <c r="AF453" i="2"/>
  <c r="W452" i="2"/>
  <c r="AE453" i="2" s="1"/>
  <c r="AC453" i="2"/>
  <c r="L853" i="2"/>
  <c r="K853" i="2"/>
  <c r="N853" i="2" s="1"/>
  <c r="J853" i="2"/>
  <c r="M852" i="2"/>
  <c r="C846" i="2"/>
  <c r="B847" i="2"/>
  <c r="P853" i="2" l="1"/>
  <c r="O853" i="2"/>
  <c r="AQ846" i="2"/>
  <c r="AO846" i="2"/>
  <c r="V454" i="2"/>
  <c r="AD454" i="2" s="1"/>
  <c r="AH453" i="2"/>
  <c r="AB453" i="2"/>
  <c r="Q453" i="2"/>
  <c r="Y453" i="2" s="1"/>
  <c r="R453" i="2"/>
  <c r="AG454" i="2" s="1"/>
  <c r="J854" i="2"/>
  <c r="M853" i="2"/>
  <c r="K854" i="2"/>
  <c r="N854" i="2" s="1"/>
  <c r="L854" i="2"/>
  <c r="C847" i="2"/>
  <c r="B848" i="2"/>
  <c r="P854" i="2" l="1"/>
  <c r="O854" i="2"/>
  <c r="AO847" i="2"/>
  <c r="AQ847" i="2"/>
  <c r="T454" i="2"/>
  <c r="AB454" i="2" s="1"/>
  <c r="W453" i="2"/>
  <c r="AE454" i="2" s="1"/>
  <c r="AF454" i="2"/>
  <c r="AH454" i="2" s="1"/>
  <c r="Z453" i="2"/>
  <c r="S454" i="2"/>
  <c r="AA454" i="2" s="1"/>
  <c r="K855" i="2"/>
  <c r="N855" i="2" s="1"/>
  <c r="L855" i="2"/>
  <c r="J855" i="2"/>
  <c r="M854" i="2"/>
  <c r="C848" i="2"/>
  <c r="B849" i="2"/>
  <c r="O855" i="2" l="1"/>
  <c r="P855" i="2"/>
  <c r="AQ848" i="2"/>
  <c r="AO848" i="2"/>
  <c r="V455" i="2"/>
  <c r="AD455" i="2" s="1"/>
  <c r="R454" i="2"/>
  <c r="AG455" i="2" s="1"/>
  <c r="Q454" i="2"/>
  <c r="Y454" i="2" s="1"/>
  <c r="U455" i="2"/>
  <c r="AC455" i="2" s="1"/>
  <c r="J856" i="2"/>
  <c r="M855" i="2"/>
  <c r="L856" i="2"/>
  <c r="K856" i="2"/>
  <c r="N856" i="2" s="1"/>
  <c r="C849" i="2"/>
  <c r="B850" i="2"/>
  <c r="O856" i="2" l="1"/>
  <c r="P856" i="2"/>
  <c r="AO849" i="2"/>
  <c r="AQ849" i="2"/>
  <c r="AF455" i="2"/>
  <c r="AH455" i="2" s="1"/>
  <c r="S455" i="2"/>
  <c r="AA455" i="2" s="1"/>
  <c r="Z454" i="2"/>
  <c r="W454" i="2"/>
  <c r="Q455" i="2" s="1"/>
  <c r="Y455" i="2" s="1"/>
  <c r="T455" i="2"/>
  <c r="L857" i="2"/>
  <c r="K857" i="2"/>
  <c r="N857" i="2" s="1"/>
  <c r="J857" i="2"/>
  <c r="M856" i="2"/>
  <c r="C850" i="2"/>
  <c r="B851" i="2"/>
  <c r="O857" i="2" l="1"/>
  <c r="P857" i="2"/>
  <c r="AQ850" i="2"/>
  <c r="AO850" i="2"/>
  <c r="AE455" i="2"/>
  <c r="R455" i="2"/>
  <c r="AF456" i="2" s="1"/>
  <c r="AB455" i="2"/>
  <c r="U456" i="2"/>
  <c r="AC456" i="2" s="1"/>
  <c r="V456" i="2"/>
  <c r="K858" i="2"/>
  <c r="N858" i="2" s="1"/>
  <c r="J858" i="2"/>
  <c r="M857" i="2"/>
  <c r="L858" i="2"/>
  <c r="C851" i="2"/>
  <c r="B852" i="2"/>
  <c r="O858" i="2" l="1"/>
  <c r="P858" i="2"/>
  <c r="AO851" i="2"/>
  <c r="AQ851" i="2"/>
  <c r="AG456" i="2"/>
  <c r="AH456" i="2" s="1"/>
  <c r="W455" i="2"/>
  <c r="AE456" i="2" s="1"/>
  <c r="T456" i="2"/>
  <c r="AB456" i="2" s="1"/>
  <c r="S456" i="2"/>
  <c r="AA456" i="2" s="1"/>
  <c r="Z455" i="2"/>
  <c r="AD456" i="2"/>
  <c r="J859" i="2"/>
  <c r="M858" i="2"/>
  <c r="L859" i="2"/>
  <c r="K859" i="2"/>
  <c r="N859" i="2" s="1"/>
  <c r="C852" i="2"/>
  <c r="B853" i="2"/>
  <c r="P859" i="2" l="1"/>
  <c r="O859" i="2"/>
  <c r="AQ852" i="2"/>
  <c r="AO852" i="2"/>
  <c r="V457" i="2"/>
  <c r="AD457" i="2" s="1"/>
  <c r="U457" i="2"/>
  <c r="AC457" i="2" s="1"/>
  <c r="Q456" i="2"/>
  <c r="Y456" i="2" s="1"/>
  <c r="R456" i="2"/>
  <c r="T457" i="2" s="1"/>
  <c r="L860" i="2"/>
  <c r="K860" i="2"/>
  <c r="N860" i="2" s="1"/>
  <c r="J860" i="2"/>
  <c r="M859" i="2"/>
  <c r="C853" i="2"/>
  <c r="B854" i="2"/>
  <c r="O860" i="2" l="1"/>
  <c r="P860" i="2"/>
  <c r="AO853" i="2"/>
  <c r="AQ853" i="2"/>
  <c r="S457" i="2"/>
  <c r="AA457" i="2" s="1"/>
  <c r="AF457" i="2"/>
  <c r="W456" i="2"/>
  <c r="R457" i="2" s="1"/>
  <c r="T458" i="2" s="1"/>
  <c r="Z456" i="2"/>
  <c r="AG457" i="2"/>
  <c r="AB457" i="2"/>
  <c r="V458" i="2"/>
  <c r="AD458" i="2" s="1"/>
  <c r="J861" i="2"/>
  <c r="M860" i="2"/>
  <c r="K861" i="2"/>
  <c r="N861" i="2" s="1"/>
  <c r="L861" i="2"/>
  <c r="C854" i="2"/>
  <c r="B855" i="2"/>
  <c r="P861" i="2" l="1"/>
  <c r="O861" i="2"/>
  <c r="AQ854" i="2"/>
  <c r="AO854" i="2"/>
  <c r="AE457" i="2"/>
  <c r="U458" i="2"/>
  <c r="AC458" i="2" s="1"/>
  <c r="AH457" i="2"/>
  <c r="AF458" i="2"/>
  <c r="Q457" i="2"/>
  <c r="Y457" i="2" s="1"/>
  <c r="S458" i="2"/>
  <c r="AA458" i="2" s="1"/>
  <c r="Z457" i="2"/>
  <c r="AG458" i="2"/>
  <c r="AB458" i="2"/>
  <c r="V459" i="2"/>
  <c r="AD459" i="2" s="1"/>
  <c r="L862" i="2"/>
  <c r="K862" i="2"/>
  <c r="N862" i="2" s="1"/>
  <c r="J862" i="2"/>
  <c r="M861" i="2"/>
  <c r="C855" i="2"/>
  <c r="B856" i="2"/>
  <c r="P862" i="2" l="1"/>
  <c r="O862" i="2"/>
  <c r="AO855" i="2"/>
  <c r="AQ855" i="2"/>
  <c r="AH458" i="2"/>
  <c r="W457" i="2"/>
  <c r="Q458" i="2" s="1"/>
  <c r="Y458" i="2" s="1"/>
  <c r="U459" i="2"/>
  <c r="AC459" i="2" s="1"/>
  <c r="K863" i="2"/>
  <c r="N863" i="2" s="1"/>
  <c r="J863" i="2"/>
  <c r="M862" i="2"/>
  <c r="L863" i="2"/>
  <c r="C856" i="2"/>
  <c r="B857" i="2"/>
  <c r="P863" i="2" l="1"/>
  <c r="O863" i="2"/>
  <c r="AQ856" i="2"/>
  <c r="AO856" i="2"/>
  <c r="AE458" i="2"/>
  <c r="R458" i="2"/>
  <c r="S459" i="2" s="1"/>
  <c r="AA459" i="2" s="1"/>
  <c r="L864" i="2"/>
  <c r="J864" i="2"/>
  <c r="M863" i="2"/>
  <c r="K864" i="2"/>
  <c r="N864" i="2" s="1"/>
  <c r="C857" i="2"/>
  <c r="B858" i="2"/>
  <c r="O864" i="2" l="1"/>
  <c r="P864" i="2"/>
  <c r="AQ857" i="2"/>
  <c r="AO857" i="2"/>
  <c r="AF459" i="2"/>
  <c r="AG459" i="2"/>
  <c r="W458" i="2"/>
  <c r="R459" i="2" s="1"/>
  <c r="S460" i="2" s="1"/>
  <c r="AA460" i="2" s="1"/>
  <c r="Z458" i="2"/>
  <c r="T459" i="2"/>
  <c r="V460" i="2" s="1"/>
  <c r="AD460" i="2" s="1"/>
  <c r="J865" i="2"/>
  <c r="M864" i="2"/>
  <c r="K865" i="2"/>
  <c r="N865" i="2" s="1"/>
  <c r="L865" i="2"/>
  <c r="C858" i="2"/>
  <c r="B859" i="2"/>
  <c r="O865" i="2" l="1"/>
  <c r="P865" i="2"/>
  <c r="AQ858" i="2"/>
  <c r="AO858" i="2"/>
  <c r="AH459" i="2"/>
  <c r="U460" i="2"/>
  <c r="AC460" i="2" s="1"/>
  <c r="AB459" i="2"/>
  <c r="Q459" i="2"/>
  <c r="Y459" i="2" s="1"/>
  <c r="AE459" i="2"/>
  <c r="AG460" i="2"/>
  <c r="T460" i="2"/>
  <c r="AB460" i="2" s="1"/>
  <c r="Z459" i="2"/>
  <c r="AF460" i="2"/>
  <c r="L866" i="2"/>
  <c r="K866" i="2"/>
  <c r="N866" i="2" s="1"/>
  <c r="J866" i="2"/>
  <c r="M865" i="2"/>
  <c r="C859" i="2"/>
  <c r="B860" i="2"/>
  <c r="P866" i="2" l="1"/>
  <c r="O866" i="2"/>
  <c r="AO859" i="2"/>
  <c r="AQ859" i="2"/>
  <c r="AH460" i="2"/>
  <c r="V461" i="2"/>
  <c r="AD461" i="2" s="1"/>
  <c r="W459" i="2"/>
  <c r="AE460" i="2" s="1"/>
  <c r="U461" i="2"/>
  <c r="AC461" i="2" s="1"/>
  <c r="K867" i="2"/>
  <c r="N867" i="2" s="1"/>
  <c r="J867" i="2"/>
  <c r="M866" i="2"/>
  <c r="L867" i="2"/>
  <c r="C860" i="2"/>
  <c r="B861" i="2"/>
  <c r="P867" i="2" l="1"/>
  <c r="O867" i="2"/>
  <c r="AQ860" i="2"/>
  <c r="AO860" i="2"/>
  <c r="R460" i="2"/>
  <c r="AF461" i="2" s="1"/>
  <c r="Q460" i="2"/>
  <c r="Y460" i="2" s="1"/>
  <c r="L868" i="2"/>
  <c r="J868" i="2"/>
  <c r="M867" i="2"/>
  <c r="K868" i="2"/>
  <c r="N868" i="2" s="1"/>
  <c r="C861" i="2"/>
  <c r="B862" i="2"/>
  <c r="P868" i="2" l="1"/>
  <c r="O868" i="2"/>
  <c r="AO861" i="2"/>
  <c r="AQ861" i="2"/>
  <c r="Z460" i="2"/>
  <c r="S461" i="2"/>
  <c r="AA461" i="2" s="1"/>
  <c r="AG461" i="2"/>
  <c r="AH461" i="2" s="1"/>
  <c r="T461" i="2"/>
  <c r="AB461" i="2" s="1"/>
  <c r="W460" i="2"/>
  <c r="K869" i="2"/>
  <c r="N869" i="2" s="1"/>
  <c r="J869" i="2"/>
  <c r="M868" i="2"/>
  <c r="L869" i="2"/>
  <c r="C862" i="2"/>
  <c r="B863" i="2"/>
  <c r="O869" i="2" l="1"/>
  <c r="P869" i="2"/>
  <c r="AO862" i="2"/>
  <c r="AQ862" i="2"/>
  <c r="U462" i="2"/>
  <c r="AC462" i="2" s="1"/>
  <c r="V462" i="2"/>
  <c r="AD462" i="2" s="1"/>
  <c r="R461" i="2"/>
  <c r="AE461" i="2"/>
  <c r="Q461" i="2"/>
  <c r="L870" i="2"/>
  <c r="J870" i="2"/>
  <c r="M869" i="2"/>
  <c r="K870" i="2"/>
  <c r="N870" i="2" s="1"/>
  <c r="C863" i="2"/>
  <c r="B864" i="2"/>
  <c r="P870" i="2" l="1"/>
  <c r="O870" i="2"/>
  <c r="AO863" i="2"/>
  <c r="AQ863" i="2"/>
  <c r="Y461" i="2"/>
  <c r="W461" i="2"/>
  <c r="R462" i="2" s="1"/>
  <c r="AG462" i="2"/>
  <c r="AF462" i="2"/>
  <c r="T462" i="2"/>
  <c r="Z461" i="2"/>
  <c r="S462" i="2"/>
  <c r="K871" i="2"/>
  <c r="N871" i="2" s="1"/>
  <c r="J871" i="2"/>
  <c r="M870" i="2"/>
  <c r="L871" i="2"/>
  <c r="C864" i="2"/>
  <c r="B865" i="2"/>
  <c r="P871" i="2" l="1"/>
  <c r="O871" i="2"/>
  <c r="AQ864" i="2"/>
  <c r="AO864" i="2"/>
  <c r="Q462" i="2"/>
  <c r="Y462" i="2" s="1"/>
  <c r="Z462" i="2"/>
  <c r="AG463" i="2"/>
  <c r="AF463" i="2"/>
  <c r="AB462" i="2"/>
  <c r="T463" i="2"/>
  <c r="AB463" i="2" s="1"/>
  <c r="U463" i="2"/>
  <c r="V463" i="2"/>
  <c r="AH462" i="2"/>
  <c r="AA462" i="2"/>
  <c r="S463" i="2"/>
  <c r="AA463" i="2" s="1"/>
  <c r="AE462" i="2"/>
  <c r="J872" i="2"/>
  <c r="M871" i="2"/>
  <c r="L872" i="2"/>
  <c r="K872" i="2"/>
  <c r="N872" i="2" s="1"/>
  <c r="C865" i="2"/>
  <c r="B866" i="2"/>
  <c r="O872" i="2" l="1"/>
  <c r="P872" i="2"/>
  <c r="AQ865" i="2"/>
  <c r="AO865" i="2"/>
  <c r="W462" i="2"/>
  <c r="AD463" i="2"/>
  <c r="V464" i="2"/>
  <c r="AD464" i="2" s="1"/>
  <c r="AH463" i="2"/>
  <c r="AC463" i="2"/>
  <c r="U464" i="2"/>
  <c r="AC464" i="2" s="1"/>
  <c r="K873" i="2"/>
  <c r="N873" i="2" s="1"/>
  <c r="L873" i="2"/>
  <c r="J873" i="2"/>
  <c r="M872" i="2"/>
  <c r="C866" i="2"/>
  <c r="B867" i="2"/>
  <c r="O873" i="2" l="1"/>
  <c r="P873" i="2"/>
  <c r="AQ866" i="2"/>
  <c r="AO866" i="2"/>
  <c r="R463" i="2"/>
  <c r="Q463" i="2"/>
  <c r="AE463" i="2"/>
  <c r="J874" i="2"/>
  <c r="M873" i="2"/>
  <c r="L874" i="2"/>
  <c r="K874" i="2"/>
  <c r="N874" i="2" s="1"/>
  <c r="C867" i="2"/>
  <c r="B868" i="2"/>
  <c r="O874" i="2" l="1"/>
  <c r="P874" i="2"/>
  <c r="AO867" i="2"/>
  <c r="AQ867" i="2"/>
  <c r="Y463" i="2"/>
  <c r="W463" i="2"/>
  <c r="AF464" i="2"/>
  <c r="AG464" i="2"/>
  <c r="Z463" i="2"/>
  <c r="T464" i="2"/>
  <c r="S464" i="2"/>
  <c r="AA464" i="2" s="1"/>
  <c r="L875" i="2"/>
  <c r="K875" i="2"/>
  <c r="N875" i="2" s="1"/>
  <c r="J875" i="2"/>
  <c r="M874" i="2"/>
  <c r="C868" i="2"/>
  <c r="B869" i="2"/>
  <c r="P875" i="2" l="1"/>
  <c r="O875" i="2"/>
  <c r="AQ868" i="2"/>
  <c r="AO868" i="2"/>
  <c r="AH464" i="2"/>
  <c r="AE464" i="2"/>
  <c r="Q464" i="2"/>
  <c r="R464" i="2"/>
  <c r="T465" i="2" s="1"/>
  <c r="AB465" i="2" s="1"/>
  <c r="AB464" i="2"/>
  <c r="V465" i="2"/>
  <c r="AD465" i="2" s="1"/>
  <c r="U465" i="2"/>
  <c r="AC465" i="2" s="1"/>
  <c r="K876" i="2"/>
  <c r="N876" i="2" s="1"/>
  <c r="J876" i="2"/>
  <c r="M875" i="2"/>
  <c r="L876" i="2"/>
  <c r="C869" i="2"/>
  <c r="B870" i="2"/>
  <c r="O876" i="2" l="1"/>
  <c r="P876" i="2"/>
  <c r="AO869" i="2"/>
  <c r="AQ869" i="2"/>
  <c r="S465" i="2"/>
  <c r="AF465" i="2"/>
  <c r="AG465" i="2"/>
  <c r="Z464" i="2"/>
  <c r="Y464" i="2"/>
  <c r="W464" i="2"/>
  <c r="V466" i="2"/>
  <c r="AD466" i="2" s="1"/>
  <c r="J877" i="2"/>
  <c r="M876" i="2"/>
  <c r="L877" i="2"/>
  <c r="K877" i="2"/>
  <c r="N877" i="2" s="1"/>
  <c r="C870" i="2"/>
  <c r="B871" i="2"/>
  <c r="P877" i="2" l="1"/>
  <c r="O877" i="2"/>
  <c r="AQ870" i="2"/>
  <c r="AO870" i="2"/>
  <c r="AH465" i="2"/>
  <c r="R465" i="2"/>
  <c r="S466" i="2" s="1"/>
  <c r="AA466" i="2" s="1"/>
  <c r="Q465" i="2"/>
  <c r="AE465" i="2"/>
  <c r="AA465" i="2"/>
  <c r="U466" i="2"/>
  <c r="K878" i="2"/>
  <c r="N878" i="2" s="1"/>
  <c r="L878" i="2"/>
  <c r="J878" i="2"/>
  <c r="M877" i="2"/>
  <c r="C871" i="2"/>
  <c r="B872" i="2"/>
  <c r="P878" i="2" l="1"/>
  <c r="O878" i="2"/>
  <c r="AO871" i="2"/>
  <c r="AQ871" i="2"/>
  <c r="AC466" i="2"/>
  <c r="W465" i="2"/>
  <c r="Q466" i="2" s="1"/>
  <c r="Y466" i="2" s="1"/>
  <c r="Y465" i="2"/>
  <c r="AF466" i="2"/>
  <c r="AG466" i="2"/>
  <c r="Z465" i="2"/>
  <c r="T466" i="2"/>
  <c r="J879" i="2"/>
  <c r="M878" i="2"/>
  <c r="L879" i="2"/>
  <c r="K879" i="2"/>
  <c r="N879" i="2" s="1"/>
  <c r="C872" i="2"/>
  <c r="B873" i="2"/>
  <c r="P879" i="2" l="1"/>
  <c r="O879" i="2"/>
  <c r="AQ872" i="2"/>
  <c r="AO872" i="2"/>
  <c r="AH466" i="2"/>
  <c r="R466" i="2"/>
  <c r="T467" i="2" s="1"/>
  <c r="AB467" i="2" s="1"/>
  <c r="AE466" i="2"/>
  <c r="V467" i="2"/>
  <c r="AB466" i="2"/>
  <c r="U467" i="2"/>
  <c r="L880" i="2"/>
  <c r="K880" i="2"/>
  <c r="N880" i="2" s="1"/>
  <c r="J880" i="2"/>
  <c r="M879" i="2"/>
  <c r="C873" i="2"/>
  <c r="B874" i="2"/>
  <c r="P880" i="2" l="1"/>
  <c r="O880" i="2"/>
  <c r="AQ873" i="2"/>
  <c r="AO873" i="2"/>
  <c r="AC467" i="2"/>
  <c r="AD467" i="2"/>
  <c r="V468" i="2"/>
  <c r="AG467" i="2"/>
  <c r="Z466" i="2"/>
  <c r="AF467" i="2"/>
  <c r="S467" i="2"/>
  <c r="W466" i="2"/>
  <c r="J881" i="2"/>
  <c r="M880" i="2"/>
  <c r="K881" i="2"/>
  <c r="N881" i="2" s="1"/>
  <c r="L881" i="2"/>
  <c r="C874" i="2"/>
  <c r="B875" i="2"/>
  <c r="O881" i="2" l="1"/>
  <c r="P881" i="2"/>
  <c r="AQ874" i="2"/>
  <c r="AO874" i="2"/>
  <c r="AH467" i="2"/>
  <c r="AD468" i="2"/>
  <c r="AA467" i="2"/>
  <c r="U468" i="2"/>
  <c r="R467" i="2"/>
  <c r="AE467" i="2"/>
  <c r="Q467" i="2"/>
  <c r="K882" i="2"/>
  <c r="N882" i="2" s="1"/>
  <c r="L882" i="2"/>
  <c r="J882" i="2"/>
  <c r="M881" i="2"/>
  <c r="C875" i="2"/>
  <c r="B876" i="2"/>
  <c r="P882" i="2" l="1"/>
  <c r="O882" i="2"/>
  <c r="AO875" i="2"/>
  <c r="AQ875" i="2"/>
  <c r="T468" i="2"/>
  <c r="AF468" i="2"/>
  <c r="Z467" i="2"/>
  <c r="AG468" i="2"/>
  <c r="AC468" i="2"/>
  <c r="S468" i="2"/>
  <c r="W467" i="2"/>
  <c r="Y467" i="2"/>
  <c r="L883" i="2"/>
  <c r="J883" i="2"/>
  <c r="M882" i="2"/>
  <c r="K883" i="2"/>
  <c r="N883" i="2" s="1"/>
  <c r="C876" i="2"/>
  <c r="B877" i="2"/>
  <c r="P883" i="2" l="1"/>
  <c r="O883" i="2"/>
  <c r="AQ876" i="2"/>
  <c r="AO876" i="2"/>
  <c r="AH468" i="2"/>
  <c r="AA468" i="2"/>
  <c r="U469" i="2"/>
  <c r="AB468" i="2"/>
  <c r="V469" i="2"/>
  <c r="R468" i="2"/>
  <c r="Q468" i="2"/>
  <c r="AE468" i="2"/>
  <c r="K884" i="2"/>
  <c r="N884" i="2" s="1"/>
  <c r="J884" i="2"/>
  <c r="M883" i="2"/>
  <c r="L884" i="2"/>
  <c r="C877" i="2"/>
  <c r="B878" i="2"/>
  <c r="P884" i="2" l="1"/>
  <c r="O884" i="2"/>
  <c r="AO877" i="2"/>
  <c r="AQ877" i="2"/>
  <c r="Z468" i="2"/>
  <c r="AF469" i="2"/>
  <c r="AG469" i="2"/>
  <c r="T469" i="2"/>
  <c r="V470" i="2" s="1"/>
  <c r="AD470" i="2" s="1"/>
  <c r="AD469" i="2"/>
  <c r="AC469" i="2"/>
  <c r="W468" i="2"/>
  <c r="AE469" i="2" s="1"/>
  <c r="Y468" i="2"/>
  <c r="S469" i="2"/>
  <c r="J885" i="2"/>
  <c r="M884" i="2"/>
  <c r="L885" i="2"/>
  <c r="K885" i="2"/>
  <c r="N885" i="2" s="1"/>
  <c r="C878" i="2"/>
  <c r="B879" i="2"/>
  <c r="P885" i="2" l="1"/>
  <c r="O885" i="2"/>
  <c r="AQ878" i="2"/>
  <c r="AO878" i="2"/>
  <c r="AH469" i="2"/>
  <c r="R469" i="2"/>
  <c r="T470" i="2" s="1"/>
  <c r="Q469" i="2"/>
  <c r="Y469" i="2" s="1"/>
  <c r="AA469" i="2"/>
  <c r="AB469" i="2"/>
  <c r="U470" i="2"/>
  <c r="K886" i="2"/>
  <c r="N886" i="2" s="1"/>
  <c r="L886" i="2"/>
  <c r="J886" i="2"/>
  <c r="M885" i="2"/>
  <c r="C879" i="2"/>
  <c r="B880" i="2"/>
  <c r="P886" i="2" l="1"/>
  <c r="O886" i="2"/>
  <c r="AO879" i="2"/>
  <c r="AQ879" i="2"/>
  <c r="Z469" i="2"/>
  <c r="AG470" i="2"/>
  <c r="AF470" i="2"/>
  <c r="S470" i="2"/>
  <c r="AA470" i="2" s="1"/>
  <c r="W469" i="2"/>
  <c r="R470" i="2" s="1"/>
  <c r="AC470" i="2"/>
  <c r="V471" i="2"/>
  <c r="AD471" i="2" s="1"/>
  <c r="AB470" i="2"/>
  <c r="J887" i="2"/>
  <c r="M886" i="2"/>
  <c r="L887" i="2"/>
  <c r="K887" i="2"/>
  <c r="N887" i="2" s="1"/>
  <c r="C880" i="2"/>
  <c r="B881" i="2"/>
  <c r="P887" i="2" l="1"/>
  <c r="O887" i="2"/>
  <c r="AQ880" i="2"/>
  <c r="AO880" i="2"/>
  <c r="U471" i="2"/>
  <c r="AC471" i="2" s="1"/>
  <c r="AH470" i="2"/>
  <c r="Q470" i="2"/>
  <c r="Y470" i="2" s="1"/>
  <c r="AE470" i="2"/>
  <c r="Z470" i="2"/>
  <c r="AG471" i="2"/>
  <c r="AF471" i="2"/>
  <c r="T471" i="2"/>
  <c r="S471" i="2"/>
  <c r="L888" i="2"/>
  <c r="K888" i="2"/>
  <c r="N888" i="2" s="1"/>
  <c r="J888" i="2"/>
  <c r="M887" i="2"/>
  <c r="C881" i="2"/>
  <c r="B882" i="2"/>
  <c r="O888" i="2" l="1"/>
  <c r="P888" i="2"/>
  <c r="AO881" i="2"/>
  <c r="AQ881" i="2"/>
  <c r="W470" i="2"/>
  <c r="R471" i="2" s="1"/>
  <c r="S472" i="2" s="1"/>
  <c r="AH471" i="2"/>
  <c r="AB471" i="2"/>
  <c r="U472" i="2"/>
  <c r="AA471" i="2"/>
  <c r="V472" i="2"/>
  <c r="J889" i="2"/>
  <c r="M888" i="2"/>
  <c r="K889" i="2"/>
  <c r="N889" i="2" s="1"/>
  <c r="L889" i="2"/>
  <c r="C882" i="2"/>
  <c r="B883" i="2"/>
  <c r="O889" i="2" l="1"/>
  <c r="P889" i="2"/>
  <c r="AQ882" i="2"/>
  <c r="AO882" i="2"/>
  <c r="AE471" i="2"/>
  <c r="Q471" i="2"/>
  <c r="Y471" i="2" s="1"/>
  <c r="AG472" i="2"/>
  <c r="AF472" i="2"/>
  <c r="Z471" i="2"/>
  <c r="T472" i="2"/>
  <c r="AB472" i="2" s="1"/>
  <c r="AA472" i="2"/>
  <c r="AD472" i="2"/>
  <c r="AC472" i="2"/>
  <c r="L890" i="2"/>
  <c r="K890" i="2"/>
  <c r="N890" i="2" s="1"/>
  <c r="J890" i="2"/>
  <c r="M889" i="2"/>
  <c r="C883" i="2"/>
  <c r="B884" i="2"/>
  <c r="O890" i="2" l="1"/>
  <c r="P890" i="2"/>
  <c r="AO883" i="2"/>
  <c r="AQ883" i="2"/>
  <c r="V473" i="2"/>
  <c r="AD473" i="2" s="1"/>
  <c r="U473" i="2"/>
  <c r="AC473" i="2" s="1"/>
  <c r="W471" i="2"/>
  <c r="R472" i="2" s="1"/>
  <c r="T473" i="2" s="1"/>
  <c r="V474" i="2" s="1"/>
  <c r="AD474" i="2" s="1"/>
  <c r="AH472" i="2"/>
  <c r="K891" i="2"/>
  <c r="N891" i="2" s="1"/>
  <c r="J891" i="2"/>
  <c r="M890" i="2"/>
  <c r="L891" i="2"/>
  <c r="C884" i="2"/>
  <c r="B885" i="2"/>
  <c r="P891" i="2" l="1"/>
  <c r="O891" i="2"/>
  <c r="AQ884" i="2"/>
  <c r="AO884" i="2"/>
  <c r="Q472" i="2"/>
  <c r="W472" i="2" s="1"/>
  <c r="Q473" i="2" s="1"/>
  <c r="AG473" i="2"/>
  <c r="AF473" i="2"/>
  <c r="Z472" i="2"/>
  <c r="S473" i="2"/>
  <c r="AA473" i="2" s="1"/>
  <c r="AE472" i="2"/>
  <c r="AB473" i="2"/>
  <c r="J892" i="2"/>
  <c r="M891" i="2"/>
  <c r="L892" i="2"/>
  <c r="K892" i="2"/>
  <c r="N892" i="2" s="1"/>
  <c r="C885" i="2"/>
  <c r="B886" i="2"/>
  <c r="O892" i="2" l="1"/>
  <c r="P892" i="2"/>
  <c r="AO885" i="2"/>
  <c r="AQ885" i="2"/>
  <c r="Y472" i="2"/>
  <c r="AH473" i="2"/>
  <c r="U474" i="2"/>
  <c r="AC474" i="2" s="1"/>
  <c r="AE473" i="2"/>
  <c r="Y473" i="2"/>
  <c r="R473" i="2"/>
  <c r="K893" i="2"/>
  <c r="N893" i="2" s="1"/>
  <c r="L893" i="2"/>
  <c r="J893" i="2"/>
  <c r="M892" i="2"/>
  <c r="C886" i="2"/>
  <c r="B887" i="2"/>
  <c r="P893" i="2" l="1"/>
  <c r="O893" i="2"/>
  <c r="AQ886" i="2"/>
  <c r="AO886" i="2"/>
  <c r="S474" i="2"/>
  <c r="AA474" i="2" s="1"/>
  <c r="AF474" i="2"/>
  <c r="Z473" i="2"/>
  <c r="AG474" i="2"/>
  <c r="T474" i="2"/>
  <c r="W473" i="2"/>
  <c r="L894" i="2"/>
  <c r="J894" i="2"/>
  <c r="M893" i="2"/>
  <c r="K894" i="2"/>
  <c r="N894" i="2" s="1"/>
  <c r="C887" i="2"/>
  <c r="B888" i="2"/>
  <c r="P894" i="2" l="1"/>
  <c r="O894" i="2"/>
  <c r="AO887" i="2"/>
  <c r="AQ887" i="2"/>
  <c r="AH474" i="2"/>
  <c r="R474" i="2"/>
  <c r="T475" i="2" s="1"/>
  <c r="Q474" i="2"/>
  <c r="AE474" i="2"/>
  <c r="AB474" i="2"/>
  <c r="V475" i="2"/>
  <c r="U475" i="2"/>
  <c r="J895" i="2"/>
  <c r="M894" i="2"/>
  <c r="K895" i="2"/>
  <c r="N895" i="2" s="1"/>
  <c r="L895" i="2"/>
  <c r="C888" i="2"/>
  <c r="B889" i="2"/>
  <c r="P895" i="2" l="1"/>
  <c r="O895" i="2"/>
  <c r="AQ888" i="2"/>
  <c r="AO888" i="2"/>
  <c r="AC475" i="2"/>
  <c r="AB475" i="2"/>
  <c r="AD475" i="2"/>
  <c r="V476" i="2"/>
  <c r="Y474" i="2"/>
  <c r="W474" i="2"/>
  <c r="AE475" i="2" s="1"/>
  <c r="S475" i="2"/>
  <c r="AF475" i="2"/>
  <c r="AG475" i="2"/>
  <c r="Z474" i="2"/>
  <c r="K896" i="2"/>
  <c r="N896" i="2" s="1"/>
  <c r="L896" i="2"/>
  <c r="J896" i="2"/>
  <c r="M895" i="2"/>
  <c r="C889" i="2"/>
  <c r="B890" i="2"/>
  <c r="P896" i="2" l="1"/>
  <c r="O896" i="2"/>
  <c r="AO889" i="2"/>
  <c r="AQ889" i="2"/>
  <c r="R475" i="2"/>
  <c r="S476" i="2" s="1"/>
  <c r="AD476" i="2"/>
  <c r="AH475" i="2"/>
  <c r="AA475" i="2"/>
  <c r="Q475" i="2"/>
  <c r="U476" i="2"/>
  <c r="L897" i="2"/>
  <c r="J897" i="2"/>
  <c r="M896" i="2"/>
  <c r="K897" i="2"/>
  <c r="N897" i="2" s="1"/>
  <c r="C890" i="2"/>
  <c r="B891" i="2"/>
  <c r="O897" i="2" l="1"/>
  <c r="P897" i="2"/>
  <c r="AQ890" i="2"/>
  <c r="AO890" i="2"/>
  <c r="W475" i="2"/>
  <c r="AE476" i="2" s="1"/>
  <c r="Y475" i="2"/>
  <c r="AA476" i="2"/>
  <c r="AC476" i="2"/>
  <c r="AG476" i="2"/>
  <c r="Z475" i="2"/>
  <c r="AF476" i="2"/>
  <c r="T476" i="2"/>
  <c r="U477" i="2" s="1"/>
  <c r="K898" i="2"/>
  <c r="N898" i="2" s="1"/>
  <c r="J898" i="2"/>
  <c r="M897" i="2"/>
  <c r="L898" i="2"/>
  <c r="C891" i="2"/>
  <c r="B892" i="2"/>
  <c r="P898" i="2" l="1"/>
  <c r="O898" i="2"/>
  <c r="AO891" i="2"/>
  <c r="AQ891" i="2"/>
  <c r="R476" i="2"/>
  <c r="S477" i="2" s="1"/>
  <c r="AA477" i="2" s="1"/>
  <c r="AH476" i="2"/>
  <c r="Q476" i="2"/>
  <c r="Y476" i="2" s="1"/>
  <c r="AC477" i="2"/>
  <c r="AB476" i="2"/>
  <c r="V477" i="2"/>
  <c r="J899" i="2"/>
  <c r="M898" i="2"/>
  <c r="L899" i="2"/>
  <c r="K899" i="2"/>
  <c r="N899" i="2" s="1"/>
  <c r="C892" i="2"/>
  <c r="B893" i="2"/>
  <c r="P899" i="2" l="1"/>
  <c r="O899" i="2"/>
  <c r="AQ892" i="2"/>
  <c r="AO892" i="2"/>
  <c r="AF477" i="2"/>
  <c r="Z476" i="2"/>
  <c r="T477" i="2"/>
  <c r="U478" i="2" s="1"/>
  <c r="AG477" i="2"/>
  <c r="W476" i="2"/>
  <c r="R477" i="2" s="1"/>
  <c r="AD477" i="2"/>
  <c r="L900" i="2"/>
  <c r="K900" i="2"/>
  <c r="N900" i="2" s="1"/>
  <c r="J900" i="2"/>
  <c r="M899" i="2"/>
  <c r="C893" i="2"/>
  <c r="B894" i="2"/>
  <c r="P900" i="2" l="1"/>
  <c r="O900" i="2"/>
  <c r="AO893" i="2"/>
  <c r="AQ893" i="2"/>
  <c r="AH477" i="2"/>
  <c r="V478" i="2"/>
  <c r="AD478" i="2" s="1"/>
  <c r="AB477" i="2"/>
  <c r="AE477" i="2"/>
  <c r="Q477" i="2"/>
  <c r="Y477" i="2" s="1"/>
  <c r="AF478" i="2"/>
  <c r="Z477" i="2"/>
  <c r="AG478" i="2"/>
  <c r="S478" i="2"/>
  <c r="T478" i="2"/>
  <c r="AC478" i="2"/>
  <c r="J901" i="2"/>
  <c r="M900" i="2"/>
  <c r="K901" i="2"/>
  <c r="N901" i="2" s="1"/>
  <c r="L901" i="2"/>
  <c r="C894" i="2"/>
  <c r="B895" i="2"/>
  <c r="P901" i="2" l="1"/>
  <c r="O901" i="2"/>
  <c r="AO894" i="2"/>
  <c r="AQ894" i="2"/>
  <c r="AH478" i="2"/>
  <c r="W477" i="2"/>
  <c r="Q478" i="2" s="1"/>
  <c r="AB478" i="2"/>
  <c r="AA478" i="2"/>
  <c r="V479" i="2"/>
  <c r="U479" i="2"/>
  <c r="L902" i="2"/>
  <c r="K902" i="2"/>
  <c r="N902" i="2" s="1"/>
  <c r="J902" i="2"/>
  <c r="M901" i="2"/>
  <c r="C895" i="2"/>
  <c r="B896" i="2"/>
  <c r="P902" i="2" l="1"/>
  <c r="O902" i="2"/>
  <c r="AO895" i="2"/>
  <c r="AQ895" i="2"/>
  <c r="R478" i="2"/>
  <c r="T479" i="2" s="1"/>
  <c r="V480" i="2" s="1"/>
  <c r="AE478" i="2"/>
  <c r="AD479" i="2"/>
  <c r="Y478" i="2"/>
  <c r="AC479" i="2"/>
  <c r="K903" i="2"/>
  <c r="N903" i="2" s="1"/>
  <c r="J903" i="2"/>
  <c r="M902" i="2"/>
  <c r="L903" i="2"/>
  <c r="C896" i="2"/>
  <c r="B897" i="2"/>
  <c r="P903" i="2" l="1"/>
  <c r="O903" i="2"/>
  <c r="AQ896" i="2"/>
  <c r="AO896" i="2"/>
  <c r="W478" i="2"/>
  <c r="AE479" i="2" s="1"/>
  <c r="S479" i="2"/>
  <c r="AA479" i="2" s="1"/>
  <c r="AG479" i="2"/>
  <c r="AF479" i="2"/>
  <c r="Z478" i="2"/>
  <c r="AD480" i="2"/>
  <c r="AB479" i="2"/>
  <c r="L904" i="2"/>
  <c r="J904" i="2"/>
  <c r="M903" i="2"/>
  <c r="K904" i="2"/>
  <c r="N904" i="2" s="1"/>
  <c r="C897" i="2"/>
  <c r="B898" i="2"/>
  <c r="O904" i="2" l="1"/>
  <c r="P904" i="2"/>
  <c r="AQ897" i="2"/>
  <c r="AO897" i="2"/>
  <c r="U480" i="2"/>
  <c r="AC480" i="2" s="1"/>
  <c r="AH479" i="2"/>
  <c r="Q479" i="2"/>
  <c r="Y479" i="2" s="1"/>
  <c r="R479" i="2"/>
  <c r="T480" i="2" s="1"/>
  <c r="V481" i="2" s="1"/>
  <c r="AD481" i="2" s="1"/>
  <c r="K905" i="2"/>
  <c r="N905" i="2" s="1"/>
  <c r="J905" i="2"/>
  <c r="M904" i="2"/>
  <c r="L905" i="2"/>
  <c r="C898" i="2"/>
  <c r="B899" i="2"/>
  <c r="O905" i="2" l="1"/>
  <c r="P905" i="2"/>
  <c r="AQ898" i="2"/>
  <c r="AO898" i="2"/>
  <c r="W479" i="2"/>
  <c r="R480" i="2" s="1"/>
  <c r="T481" i="2" s="1"/>
  <c r="AB481" i="2" s="1"/>
  <c r="AG480" i="2"/>
  <c r="Z479" i="2"/>
  <c r="AB480" i="2"/>
  <c r="AF480" i="2"/>
  <c r="S480" i="2"/>
  <c r="AA480" i="2" s="1"/>
  <c r="J906" i="2"/>
  <c r="M905" i="2"/>
  <c r="L906" i="2"/>
  <c r="K906" i="2"/>
  <c r="N906" i="2" s="1"/>
  <c r="C899" i="2"/>
  <c r="B900" i="2"/>
  <c r="O906" i="2" l="1"/>
  <c r="P906" i="2"/>
  <c r="AO899" i="2"/>
  <c r="AQ899" i="2"/>
  <c r="AE480" i="2"/>
  <c r="Q480" i="2"/>
  <c r="Y480" i="2" s="1"/>
  <c r="AG481" i="2"/>
  <c r="U481" i="2"/>
  <c r="AC481" i="2" s="1"/>
  <c r="AH480" i="2"/>
  <c r="Z480" i="2"/>
  <c r="AF481" i="2"/>
  <c r="S481" i="2"/>
  <c r="AA481" i="2" s="1"/>
  <c r="V482" i="2"/>
  <c r="AD482" i="2" s="1"/>
  <c r="L907" i="2"/>
  <c r="K907" i="2"/>
  <c r="N907" i="2" s="1"/>
  <c r="J907" i="2"/>
  <c r="M906" i="2"/>
  <c r="C900" i="2"/>
  <c r="B901" i="2"/>
  <c r="P907" i="2" l="1"/>
  <c r="O907" i="2"/>
  <c r="AQ900" i="2"/>
  <c r="AO900" i="2"/>
  <c r="W480" i="2"/>
  <c r="Q481" i="2" s="1"/>
  <c r="Y481" i="2" s="1"/>
  <c r="AH481" i="2"/>
  <c r="R481" i="2"/>
  <c r="S482" i="2" s="1"/>
  <c r="AA482" i="2" s="1"/>
  <c r="AE481" i="2"/>
  <c r="U482" i="2"/>
  <c r="AC482" i="2" s="1"/>
  <c r="K908" i="2"/>
  <c r="N908" i="2" s="1"/>
  <c r="J908" i="2"/>
  <c r="M907" i="2"/>
  <c r="L908" i="2"/>
  <c r="C901" i="2"/>
  <c r="B902" i="2"/>
  <c r="O908" i="2" l="1"/>
  <c r="P908" i="2"/>
  <c r="AO901" i="2"/>
  <c r="AQ901" i="2"/>
  <c r="T482" i="2"/>
  <c r="AB482" i="2" s="1"/>
  <c r="AG482" i="2"/>
  <c r="Z481" i="2"/>
  <c r="AF482" i="2"/>
  <c r="W481" i="2"/>
  <c r="Q482" i="2" s="1"/>
  <c r="Y482" i="2" s="1"/>
  <c r="J909" i="2"/>
  <c r="M908" i="2"/>
  <c r="L909" i="2"/>
  <c r="K909" i="2"/>
  <c r="N909" i="2" s="1"/>
  <c r="C902" i="2"/>
  <c r="B903" i="2"/>
  <c r="P909" i="2" l="1"/>
  <c r="O909" i="2"/>
  <c r="AO902" i="2"/>
  <c r="AQ902" i="2"/>
  <c r="AH482" i="2"/>
  <c r="AE482" i="2"/>
  <c r="R482" i="2"/>
  <c r="W482" i="2" s="1"/>
  <c r="R483" i="2" s="1"/>
  <c r="U483" i="2"/>
  <c r="AC483" i="2" s="1"/>
  <c r="V483" i="2"/>
  <c r="AD483" i="2" s="1"/>
  <c r="K910" i="2"/>
  <c r="N910" i="2" s="1"/>
  <c r="L910" i="2"/>
  <c r="J910" i="2"/>
  <c r="M909" i="2"/>
  <c r="C903" i="2"/>
  <c r="B904" i="2"/>
  <c r="P910" i="2" l="1"/>
  <c r="O910" i="2"/>
  <c r="AO903" i="2"/>
  <c r="AQ903" i="2"/>
  <c r="T483" i="2"/>
  <c r="AB483" i="2" s="1"/>
  <c r="AE483" i="2"/>
  <c r="Q483" i="2"/>
  <c r="Y483" i="2" s="1"/>
  <c r="AF483" i="2"/>
  <c r="S483" i="2"/>
  <c r="AA483" i="2" s="1"/>
  <c r="Z482" i="2"/>
  <c r="AG483" i="2"/>
  <c r="Z483" i="2"/>
  <c r="AF484" i="2"/>
  <c r="AG484" i="2"/>
  <c r="L911" i="2"/>
  <c r="J911" i="2"/>
  <c r="M910" i="2"/>
  <c r="K911" i="2"/>
  <c r="N911" i="2" s="1"/>
  <c r="C904" i="2"/>
  <c r="B905" i="2"/>
  <c r="P911" i="2" l="1"/>
  <c r="O911" i="2"/>
  <c r="AH483" i="2"/>
  <c r="AQ904" i="2"/>
  <c r="AO904" i="2"/>
  <c r="V484" i="2"/>
  <c r="AD484" i="2" s="1"/>
  <c r="T484" i="2"/>
  <c r="AB484" i="2" s="1"/>
  <c r="U484" i="2"/>
  <c r="AC484" i="2" s="1"/>
  <c r="W483" i="2"/>
  <c r="Q484" i="2" s="1"/>
  <c r="Y484" i="2" s="1"/>
  <c r="S484" i="2"/>
  <c r="AA484" i="2" s="1"/>
  <c r="AH484" i="2"/>
  <c r="K912" i="2"/>
  <c r="N912" i="2" s="1"/>
  <c r="J912" i="2"/>
  <c r="M911" i="2"/>
  <c r="L912" i="2"/>
  <c r="C905" i="2"/>
  <c r="B906" i="2"/>
  <c r="P912" i="2" l="1"/>
  <c r="O912" i="2"/>
  <c r="AQ905" i="2"/>
  <c r="AO905" i="2"/>
  <c r="AE484" i="2"/>
  <c r="V485" i="2"/>
  <c r="AD485" i="2" s="1"/>
  <c r="R484" i="2"/>
  <c r="T485" i="2" s="1"/>
  <c r="AB485" i="2" s="1"/>
  <c r="U485" i="2"/>
  <c r="AC485" i="2" s="1"/>
  <c r="L913" i="2"/>
  <c r="J913" i="2"/>
  <c r="M912" i="2"/>
  <c r="K913" i="2"/>
  <c r="N913" i="2" s="1"/>
  <c r="C906" i="2"/>
  <c r="B907" i="2"/>
  <c r="O913" i="2" l="1"/>
  <c r="P913" i="2"/>
  <c r="AQ906" i="2"/>
  <c r="AO906" i="2"/>
  <c r="Z484" i="2"/>
  <c r="AF485" i="2"/>
  <c r="W484" i="2"/>
  <c r="Q485" i="2" s="1"/>
  <c r="AG485" i="2"/>
  <c r="S485" i="2"/>
  <c r="AA485" i="2" s="1"/>
  <c r="V486" i="2"/>
  <c r="AD486" i="2" s="1"/>
  <c r="J914" i="2"/>
  <c r="M913" i="2"/>
  <c r="K914" i="2"/>
  <c r="N914" i="2" s="1"/>
  <c r="L914" i="2"/>
  <c r="C907" i="2"/>
  <c r="B908" i="2"/>
  <c r="P914" i="2" l="1"/>
  <c r="O914" i="2"/>
  <c r="AO907" i="2"/>
  <c r="AQ907" i="2"/>
  <c r="AH485" i="2"/>
  <c r="U486" i="2"/>
  <c r="AC486" i="2" s="1"/>
  <c r="R485" i="2"/>
  <c r="T486" i="2" s="1"/>
  <c r="AE485" i="2"/>
  <c r="Y485" i="2"/>
  <c r="K915" i="2"/>
  <c r="N915" i="2" s="1"/>
  <c r="L915" i="2"/>
  <c r="J915" i="2"/>
  <c r="M914" i="2"/>
  <c r="C908" i="2"/>
  <c r="B909" i="2"/>
  <c r="P915" i="2" l="1"/>
  <c r="O915" i="2"/>
  <c r="AQ908" i="2"/>
  <c r="AO908" i="2"/>
  <c r="W485" i="2"/>
  <c r="Q486" i="2" s="1"/>
  <c r="Y486" i="2" s="1"/>
  <c r="AG486" i="2"/>
  <c r="AF486" i="2"/>
  <c r="Z485" i="2"/>
  <c r="S486" i="2"/>
  <c r="AA486" i="2" s="1"/>
  <c r="AB486" i="2"/>
  <c r="V487" i="2"/>
  <c r="AD487" i="2" s="1"/>
  <c r="J916" i="2"/>
  <c r="M915" i="2"/>
  <c r="L916" i="2"/>
  <c r="K916" i="2"/>
  <c r="N916" i="2" s="1"/>
  <c r="C909" i="2"/>
  <c r="B910" i="2"/>
  <c r="P916" i="2" l="1"/>
  <c r="O916" i="2"/>
  <c r="AO909" i="2"/>
  <c r="AQ909" i="2"/>
  <c r="AE486" i="2"/>
  <c r="R486" i="2"/>
  <c r="Z486" i="2" s="1"/>
  <c r="AH486" i="2"/>
  <c r="U487" i="2"/>
  <c r="AC487" i="2" s="1"/>
  <c r="L917" i="2"/>
  <c r="K917" i="2"/>
  <c r="N917" i="2" s="1"/>
  <c r="J917" i="2"/>
  <c r="M916" i="2"/>
  <c r="C910" i="2"/>
  <c r="B911" i="2"/>
  <c r="P917" i="2" l="1"/>
  <c r="O917" i="2"/>
  <c r="AQ910" i="2"/>
  <c r="AO910" i="2"/>
  <c r="AG487" i="2"/>
  <c r="W486" i="2"/>
  <c r="AE487" i="2" s="1"/>
  <c r="AF487" i="2"/>
  <c r="T487" i="2"/>
  <c r="V488" i="2" s="1"/>
  <c r="AD488" i="2" s="1"/>
  <c r="S487" i="2"/>
  <c r="AA487" i="2" s="1"/>
  <c r="K918" i="2"/>
  <c r="N918" i="2" s="1"/>
  <c r="J918" i="2"/>
  <c r="M917" i="2"/>
  <c r="L918" i="2"/>
  <c r="C911" i="2"/>
  <c r="B912" i="2"/>
  <c r="P918" i="2" l="1"/>
  <c r="O918" i="2"/>
  <c r="AO911" i="2"/>
  <c r="AQ911" i="2"/>
  <c r="Q487" i="2"/>
  <c r="Y487" i="2" s="1"/>
  <c r="R487" i="2"/>
  <c r="S488" i="2" s="1"/>
  <c r="AA488" i="2" s="1"/>
  <c r="AH487" i="2"/>
  <c r="AB487" i="2"/>
  <c r="U488" i="2"/>
  <c r="AC488" i="2" s="1"/>
  <c r="L919" i="2"/>
  <c r="J919" i="2"/>
  <c r="M918" i="2"/>
  <c r="K919" i="2"/>
  <c r="N919" i="2" s="1"/>
  <c r="C912" i="2"/>
  <c r="B913" i="2"/>
  <c r="P919" i="2" l="1"/>
  <c r="O919" i="2"/>
  <c r="AQ912" i="2"/>
  <c r="AO912" i="2"/>
  <c r="AF488" i="2"/>
  <c r="Z487" i="2"/>
  <c r="AG488" i="2"/>
  <c r="AH488" i="2" s="1"/>
  <c r="W487" i="2"/>
  <c r="AE488" i="2" s="1"/>
  <c r="T488" i="2"/>
  <c r="V489" i="2" s="1"/>
  <c r="AD489" i="2" s="1"/>
  <c r="K920" i="2"/>
  <c r="N920" i="2" s="1"/>
  <c r="J920" i="2"/>
  <c r="M919" i="2"/>
  <c r="L920" i="2"/>
  <c r="C913" i="2"/>
  <c r="B914" i="2"/>
  <c r="O920" i="2" l="1"/>
  <c r="P920" i="2"/>
  <c r="Q488" i="2"/>
  <c r="Y488" i="2" s="1"/>
  <c r="AO913" i="2"/>
  <c r="AQ913" i="2"/>
  <c r="U489" i="2"/>
  <c r="AC489" i="2" s="1"/>
  <c r="R488" i="2"/>
  <c r="AF489" i="2" s="1"/>
  <c r="AB488" i="2"/>
  <c r="J921" i="2"/>
  <c r="M920" i="2"/>
  <c r="L921" i="2"/>
  <c r="K921" i="2"/>
  <c r="N921" i="2" s="1"/>
  <c r="C914" i="2"/>
  <c r="B915" i="2"/>
  <c r="O921" i="2" l="1"/>
  <c r="P921" i="2"/>
  <c r="AQ914" i="2"/>
  <c r="AO914" i="2"/>
  <c r="T489" i="2"/>
  <c r="V490" i="2" s="1"/>
  <c r="AD490" i="2" s="1"/>
  <c r="Z488" i="2"/>
  <c r="S489" i="2"/>
  <c r="AA489" i="2" s="1"/>
  <c r="AG489" i="2"/>
  <c r="AH489" i="2" s="1"/>
  <c r="W488" i="2"/>
  <c r="R489" i="2" s="1"/>
  <c r="Z489" i="2" s="1"/>
  <c r="AE489" i="2"/>
  <c r="Q489" i="2"/>
  <c r="Y489" i="2" s="1"/>
  <c r="K922" i="2"/>
  <c r="N922" i="2" s="1"/>
  <c r="L922" i="2"/>
  <c r="J922" i="2"/>
  <c r="M921" i="2"/>
  <c r="C915" i="2"/>
  <c r="B916" i="2"/>
  <c r="O922" i="2" l="1"/>
  <c r="P922" i="2"/>
  <c r="AB489" i="2"/>
  <c r="AO915" i="2"/>
  <c r="AQ915" i="2"/>
  <c r="S490" i="2"/>
  <c r="AA490" i="2" s="1"/>
  <c r="U490" i="2"/>
  <c r="AC490" i="2" s="1"/>
  <c r="T490" i="2"/>
  <c r="AB490" i="2" s="1"/>
  <c r="AF490" i="2"/>
  <c r="AG490" i="2"/>
  <c r="W489" i="2"/>
  <c r="L923" i="2"/>
  <c r="J923" i="2"/>
  <c r="M922" i="2"/>
  <c r="K923" i="2"/>
  <c r="N923" i="2" s="1"/>
  <c r="C916" i="2"/>
  <c r="B917" i="2"/>
  <c r="P923" i="2" l="1"/>
  <c r="O923" i="2"/>
  <c r="AQ916" i="2"/>
  <c r="AO916" i="2"/>
  <c r="U491" i="2"/>
  <c r="AC491" i="2" s="1"/>
  <c r="V491" i="2"/>
  <c r="AD491" i="2" s="1"/>
  <c r="AH490" i="2"/>
  <c r="R490" i="2"/>
  <c r="AE490" i="2"/>
  <c r="Q490" i="2"/>
  <c r="K924" i="2"/>
  <c r="N924" i="2" s="1"/>
  <c r="J924" i="2"/>
  <c r="M923" i="2"/>
  <c r="L924" i="2"/>
  <c r="C917" i="2"/>
  <c r="B918" i="2"/>
  <c r="O924" i="2" l="1"/>
  <c r="P924" i="2"/>
  <c r="AO917" i="2"/>
  <c r="AQ917" i="2"/>
  <c r="Y490" i="2"/>
  <c r="W490" i="2"/>
  <c r="S491" i="2"/>
  <c r="AA491" i="2" s="1"/>
  <c r="AF491" i="2"/>
  <c r="Z490" i="2"/>
  <c r="T491" i="2"/>
  <c r="AG491" i="2"/>
  <c r="L925" i="2"/>
  <c r="J925" i="2"/>
  <c r="M924" i="2"/>
  <c r="K925" i="2"/>
  <c r="N925" i="2" s="1"/>
  <c r="C918" i="2"/>
  <c r="B919" i="2"/>
  <c r="P925" i="2" l="1"/>
  <c r="O925" i="2"/>
  <c r="AQ918" i="2"/>
  <c r="AO918" i="2"/>
  <c r="AH491" i="2"/>
  <c r="AB491" i="2"/>
  <c r="V492" i="2"/>
  <c r="AD492" i="2" s="1"/>
  <c r="U492" i="2"/>
  <c r="AC492" i="2" s="1"/>
  <c r="Q491" i="2"/>
  <c r="R491" i="2"/>
  <c r="AE491" i="2"/>
  <c r="K926" i="2"/>
  <c r="N926" i="2" s="1"/>
  <c r="J926" i="2"/>
  <c r="M925" i="2"/>
  <c r="L926" i="2"/>
  <c r="C919" i="2"/>
  <c r="B920" i="2"/>
  <c r="P926" i="2" l="1"/>
  <c r="O926" i="2"/>
  <c r="AO919" i="2"/>
  <c r="AQ919" i="2"/>
  <c r="AF492" i="2"/>
  <c r="AG492" i="2"/>
  <c r="S492" i="2"/>
  <c r="AA492" i="2" s="1"/>
  <c r="Z491" i="2"/>
  <c r="Y491" i="2"/>
  <c r="W491" i="2"/>
  <c r="Q492" i="2" s="1"/>
  <c r="T492" i="2"/>
  <c r="J927" i="2"/>
  <c r="M926" i="2"/>
  <c r="L927" i="2"/>
  <c r="K927" i="2"/>
  <c r="N927" i="2" s="1"/>
  <c r="C920" i="2"/>
  <c r="B921" i="2"/>
  <c r="P927" i="2" l="1"/>
  <c r="O927" i="2"/>
  <c r="AQ920" i="2"/>
  <c r="AO920" i="2"/>
  <c r="R492" i="2"/>
  <c r="S493" i="2" s="1"/>
  <c r="AA493" i="2" s="1"/>
  <c r="Y492" i="2"/>
  <c r="AE492" i="2"/>
  <c r="AB492" i="2"/>
  <c r="V493" i="2"/>
  <c r="AD493" i="2" s="1"/>
  <c r="U493" i="2"/>
  <c r="AC493" i="2" s="1"/>
  <c r="AH492" i="2"/>
  <c r="L928" i="2"/>
  <c r="K928" i="2"/>
  <c r="N928" i="2" s="1"/>
  <c r="J928" i="2"/>
  <c r="M927" i="2"/>
  <c r="C921" i="2"/>
  <c r="B922" i="2"/>
  <c r="P928" i="2" l="1"/>
  <c r="O928" i="2"/>
  <c r="AQ921" i="2"/>
  <c r="AO921" i="2"/>
  <c r="AF493" i="2"/>
  <c r="Z492" i="2"/>
  <c r="W492" i="2"/>
  <c r="AG493" i="2"/>
  <c r="T493" i="2"/>
  <c r="V494" i="2" s="1"/>
  <c r="AD494" i="2" s="1"/>
  <c r="K929" i="2"/>
  <c r="N929" i="2" s="1"/>
  <c r="J929" i="2"/>
  <c r="M928" i="2"/>
  <c r="L929" i="2"/>
  <c r="C922" i="2"/>
  <c r="B923" i="2"/>
  <c r="O929" i="2" l="1"/>
  <c r="P929" i="2"/>
  <c r="AQ922" i="2"/>
  <c r="AO922" i="2"/>
  <c r="AH493" i="2"/>
  <c r="AB493" i="2"/>
  <c r="U494" i="2"/>
  <c r="R493" i="2"/>
  <c r="Q493" i="2"/>
  <c r="AE493" i="2"/>
  <c r="L930" i="2"/>
  <c r="J930" i="2"/>
  <c r="M929" i="2"/>
  <c r="K930" i="2"/>
  <c r="N930" i="2" s="1"/>
  <c r="C923" i="2"/>
  <c r="B924" i="2"/>
  <c r="P930" i="2" l="1"/>
  <c r="O930" i="2"/>
  <c r="AO923" i="2"/>
  <c r="AQ923" i="2"/>
  <c r="Y493" i="2"/>
  <c r="W493" i="2"/>
  <c r="Q494" i="2" s="1"/>
  <c r="Y494" i="2" s="1"/>
  <c r="S494" i="2"/>
  <c r="AA494" i="2" s="1"/>
  <c r="AG494" i="2"/>
  <c r="Z493" i="2"/>
  <c r="AF494" i="2"/>
  <c r="AC494" i="2"/>
  <c r="T494" i="2"/>
  <c r="J931" i="2"/>
  <c r="M930" i="2"/>
  <c r="K931" i="2"/>
  <c r="N931" i="2" s="1"/>
  <c r="L931" i="2"/>
  <c r="C924" i="2"/>
  <c r="B925" i="2"/>
  <c r="P931" i="2" l="1"/>
  <c r="O931" i="2"/>
  <c r="AQ924" i="2"/>
  <c r="AO924" i="2"/>
  <c r="AE494" i="2"/>
  <c r="U495" i="2"/>
  <c r="AC495" i="2" s="1"/>
  <c r="R494" i="2"/>
  <c r="AH494" i="2"/>
  <c r="AB494" i="2"/>
  <c r="V495" i="2"/>
  <c r="AD495" i="2" s="1"/>
  <c r="K932" i="2"/>
  <c r="N932" i="2" s="1"/>
  <c r="L932" i="2"/>
  <c r="J932" i="2"/>
  <c r="M931" i="2"/>
  <c r="C925" i="2"/>
  <c r="B926" i="2"/>
  <c r="P932" i="2" l="1"/>
  <c r="O932" i="2"/>
  <c r="AO925" i="2"/>
  <c r="AQ925" i="2"/>
  <c r="Z494" i="2"/>
  <c r="S495" i="2"/>
  <c r="AA495" i="2" s="1"/>
  <c r="AF495" i="2"/>
  <c r="AG495" i="2"/>
  <c r="W494" i="2"/>
  <c r="R495" i="2" s="1"/>
  <c r="Z495" i="2" s="1"/>
  <c r="T495" i="2"/>
  <c r="AB495" i="2" s="1"/>
  <c r="L933" i="2"/>
  <c r="J933" i="2"/>
  <c r="M932" i="2"/>
  <c r="K933" i="2"/>
  <c r="N933" i="2" s="1"/>
  <c r="C926" i="2"/>
  <c r="B927" i="2"/>
  <c r="P933" i="2" l="1"/>
  <c r="O933" i="2"/>
  <c r="AO926" i="2"/>
  <c r="AQ926" i="2"/>
  <c r="AH495" i="2"/>
  <c r="U496" i="2"/>
  <c r="AC496" i="2" s="1"/>
  <c r="AF496" i="2"/>
  <c r="AE495" i="2"/>
  <c r="Q495" i="2"/>
  <c r="AG496" i="2"/>
  <c r="S496" i="2"/>
  <c r="AA496" i="2" s="1"/>
  <c r="T496" i="2"/>
  <c r="AB496" i="2" s="1"/>
  <c r="V496" i="2"/>
  <c r="AD496" i="2" s="1"/>
  <c r="K934" i="2"/>
  <c r="N934" i="2" s="1"/>
  <c r="J934" i="2"/>
  <c r="M933" i="2"/>
  <c r="L934" i="2"/>
  <c r="C927" i="2"/>
  <c r="B928" i="2"/>
  <c r="P934" i="2" l="1"/>
  <c r="O934" i="2"/>
  <c r="AO927" i="2"/>
  <c r="AQ927" i="2"/>
  <c r="AH496" i="2"/>
  <c r="Y495" i="2"/>
  <c r="W495" i="2"/>
  <c r="AE496" i="2" s="1"/>
  <c r="U497" i="2"/>
  <c r="AC497" i="2" s="1"/>
  <c r="V497" i="2"/>
  <c r="AD497" i="2" s="1"/>
  <c r="L935" i="2"/>
  <c r="J935" i="2"/>
  <c r="M934" i="2"/>
  <c r="K935" i="2"/>
  <c r="N935" i="2" s="1"/>
  <c r="C928" i="2"/>
  <c r="B929" i="2"/>
  <c r="P935" i="2" l="1"/>
  <c r="O935" i="2"/>
  <c r="AQ928" i="2"/>
  <c r="AO928" i="2"/>
  <c r="Q496" i="2"/>
  <c r="Y496" i="2" s="1"/>
  <c r="R496" i="2"/>
  <c r="AF497" i="2" s="1"/>
  <c r="K936" i="2"/>
  <c r="N936" i="2" s="1"/>
  <c r="J936" i="2"/>
  <c r="M935" i="2"/>
  <c r="L936" i="2"/>
  <c r="C929" i="2"/>
  <c r="B930" i="2"/>
  <c r="O936" i="2" l="1"/>
  <c r="P936" i="2"/>
  <c r="AQ929" i="2"/>
  <c r="AO929" i="2"/>
  <c r="AG497" i="2"/>
  <c r="AH497" i="2" s="1"/>
  <c r="S497" i="2"/>
  <c r="AA497" i="2" s="1"/>
  <c r="W496" i="2"/>
  <c r="R497" i="2" s="1"/>
  <c r="AG498" i="2" s="1"/>
  <c r="Z496" i="2"/>
  <c r="T497" i="2"/>
  <c r="L937" i="2"/>
  <c r="J937" i="2"/>
  <c r="M936" i="2"/>
  <c r="K937" i="2"/>
  <c r="N937" i="2" s="1"/>
  <c r="C930" i="2"/>
  <c r="B931" i="2"/>
  <c r="O937" i="2" l="1"/>
  <c r="P937" i="2"/>
  <c r="AQ930" i="2"/>
  <c r="AO930" i="2"/>
  <c r="Q497" i="2"/>
  <c r="Y497" i="2" s="1"/>
  <c r="T498" i="2"/>
  <c r="AB498" i="2" s="1"/>
  <c r="S498" i="2"/>
  <c r="AA498" i="2" s="1"/>
  <c r="AF498" i="2"/>
  <c r="AH498" i="2" s="1"/>
  <c r="Z497" i="2"/>
  <c r="AE497" i="2"/>
  <c r="V498" i="2"/>
  <c r="AD498" i="2" s="1"/>
  <c r="AB497" i="2"/>
  <c r="U498" i="2"/>
  <c r="K938" i="2"/>
  <c r="N938" i="2" s="1"/>
  <c r="J938" i="2"/>
  <c r="M937" i="2"/>
  <c r="L938" i="2"/>
  <c r="C931" i="2"/>
  <c r="B932" i="2"/>
  <c r="O938" i="2" l="1"/>
  <c r="P938" i="2"/>
  <c r="AO931" i="2"/>
  <c r="AQ931" i="2"/>
  <c r="W497" i="2"/>
  <c r="R498" i="2" s="1"/>
  <c r="AF499" i="2" s="1"/>
  <c r="V499" i="2"/>
  <c r="AD499" i="2" s="1"/>
  <c r="AC498" i="2"/>
  <c r="U499" i="2"/>
  <c r="AC499" i="2" s="1"/>
  <c r="L939" i="2"/>
  <c r="J939" i="2"/>
  <c r="M938" i="2"/>
  <c r="K939" i="2"/>
  <c r="N939" i="2" s="1"/>
  <c r="C932" i="2"/>
  <c r="B933" i="2"/>
  <c r="P939" i="2" l="1"/>
  <c r="O939" i="2"/>
  <c r="AQ932" i="2"/>
  <c r="AO932" i="2"/>
  <c r="AE498" i="2"/>
  <c r="T499" i="2"/>
  <c r="V500" i="2" s="1"/>
  <c r="AD500" i="2" s="1"/>
  <c r="S499" i="2"/>
  <c r="AA499" i="2" s="1"/>
  <c r="Z498" i="2"/>
  <c r="AG499" i="2"/>
  <c r="AH499" i="2" s="1"/>
  <c r="Q498" i="2"/>
  <c r="Y498" i="2" s="1"/>
  <c r="J940" i="2"/>
  <c r="M939" i="2"/>
  <c r="K940" i="2"/>
  <c r="N940" i="2" s="1"/>
  <c r="L940" i="2"/>
  <c r="C933" i="2"/>
  <c r="B934" i="2"/>
  <c r="O940" i="2" l="1"/>
  <c r="P940" i="2"/>
  <c r="AO933" i="2"/>
  <c r="AQ933" i="2"/>
  <c r="U500" i="2"/>
  <c r="AC500" i="2" s="1"/>
  <c r="AB499" i="2"/>
  <c r="W498" i="2"/>
  <c r="L941" i="2"/>
  <c r="K941" i="2"/>
  <c r="N941" i="2" s="1"/>
  <c r="J941" i="2"/>
  <c r="M940" i="2"/>
  <c r="C934" i="2"/>
  <c r="B935" i="2"/>
  <c r="P941" i="2" l="1"/>
  <c r="O941" i="2"/>
  <c r="AQ934" i="2"/>
  <c r="AO934" i="2"/>
  <c r="AE499" i="2"/>
  <c r="Q499" i="2"/>
  <c r="R499" i="2"/>
  <c r="J942" i="2"/>
  <c r="M941" i="2"/>
  <c r="K942" i="2"/>
  <c r="N942" i="2" s="1"/>
  <c r="L942" i="2"/>
  <c r="C935" i="2"/>
  <c r="B936" i="2"/>
  <c r="P942" i="2" l="1"/>
  <c r="O942" i="2"/>
  <c r="AO935" i="2"/>
  <c r="AQ935" i="2"/>
  <c r="T500" i="2"/>
  <c r="AF500" i="2"/>
  <c r="Z499" i="2"/>
  <c r="S500" i="2"/>
  <c r="AG500" i="2"/>
  <c r="Y499" i="2"/>
  <c r="W499" i="2"/>
  <c r="K943" i="2"/>
  <c r="N943" i="2" s="1"/>
  <c r="L943" i="2"/>
  <c r="J943" i="2"/>
  <c r="M942" i="2"/>
  <c r="C936" i="2"/>
  <c r="B937" i="2"/>
  <c r="P943" i="2" l="1"/>
  <c r="O943" i="2"/>
  <c r="AQ936" i="2"/>
  <c r="AO936" i="2"/>
  <c r="AH500" i="2"/>
  <c r="R500" i="2"/>
  <c r="S501" i="2" s="1"/>
  <c r="AA501" i="2" s="1"/>
  <c r="AE500" i="2"/>
  <c r="AA500" i="2"/>
  <c r="AB500" i="2"/>
  <c r="V501" i="2"/>
  <c r="U501" i="2"/>
  <c r="Q500" i="2"/>
  <c r="L944" i="2"/>
  <c r="J944" i="2"/>
  <c r="M943" i="2"/>
  <c r="K944" i="2"/>
  <c r="N944" i="2" s="1"/>
  <c r="C937" i="2"/>
  <c r="B938" i="2"/>
  <c r="P944" i="2" l="1"/>
  <c r="O944" i="2"/>
  <c r="AQ937" i="2"/>
  <c r="AO937" i="2"/>
  <c r="T501" i="2"/>
  <c r="AB501" i="2" s="1"/>
  <c r="AC501" i="2"/>
  <c r="AD501" i="2"/>
  <c r="Y500" i="2"/>
  <c r="W500" i="2"/>
  <c r="Q501" i="2" s="1"/>
  <c r="Y501" i="2" s="1"/>
  <c r="AF501" i="2"/>
  <c r="AG501" i="2"/>
  <c r="Z500" i="2"/>
  <c r="K945" i="2"/>
  <c r="N945" i="2" s="1"/>
  <c r="J945" i="2"/>
  <c r="M944" i="2"/>
  <c r="L945" i="2"/>
  <c r="C938" i="2"/>
  <c r="B939" i="2"/>
  <c r="O945" i="2" l="1"/>
  <c r="P945" i="2"/>
  <c r="AQ938" i="2"/>
  <c r="AO938" i="2"/>
  <c r="V502" i="2"/>
  <c r="AD502" i="2" s="1"/>
  <c r="U502" i="2"/>
  <c r="AC502" i="2" s="1"/>
  <c r="AH501" i="2"/>
  <c r="AE501" i="2"/>
  <c r="R501" i="2"/>
  <c r="L946" i="2"/>
  <c r="J946" i="2"/>
  <c r="M945" i="2"/>
  <c r="K946" i="2"/>
  <c r="N946" i="2" s="1"/>
  <c r="C939" i="2"/>
  <c r="B940" i="2"/>
  <c r="P946" i="2" l="1"/>
  <c r="O946" i="2"/>
  <c r="AO939" i="2"/>
  <c r="AQ939" i="2"/>
  <c r="W501" i="2"/>
  <c r="R502" i="2" s="1"/>
  <c r="S502" i="2"/>
  <c r="AG502" i="2"/>
  <c r="T502" i="2"/>
  <c r="AF502" i="2"/>
  <c r="Z501" i="2"/>
  <c r="J947" i="2"/>
  <c r="M946" i="2"/>
  <c r="K947" i="2"/>
  <c r="N947" i="2" s="1"/>
  <c r="L947" i="2"/>
  <c r="C940" i="2"/>
  <c r="B941" i="2"/>
  <c r="P947" i="2" l="1"/>
  <c r="O947" i="2"/>
  <c r="AQ940" i="2"/>
  <c r="AO940" i="2"/>
  <c r="AB502" i="2"/>
  <c r="V503" i="2"/>
  <c r="T503" i="2"/>
  <c r="AB503" i="2" s="1"/>
  <c r="U503" i="2"/>
  <c r="AH502" i="2"/>
  <c r="AA502" i="2"/>
  <c r="S503" i="2"/>
  <c r="AA503" i="2" s="1"/>
  <c r="AF503" i="2"/>
  <c r="AG503" i="2"/>
  <c r="Z502" i="2"/>
  <c r="Q502" i="2"/>
  <c r="AE502" i="2"/>
  <c r="L948" i="2"/>
  <c r="K948" i="2"/>
  <c r="N948" i="2" s="1"/>
  <c r="J948" i="2"/>
  <c r="M947" i="2"/>
  <c r="C941" i="2"/>
  <c r="B942" i="2"/>
  <c r="P948" i="2" l="1"/>
  <c r="O948" i="2"/>
  <c r="AO941" i="2"/>
  <c r="AQ941" i="2"/>
  <c r="AC503" i="2"/>
  <c r="U504" i="2"/>
  <c r="AC504" i="2" s="1"/>
  <c r="AD503" i="2"/>
  <c r="V504" i="2"/>
  <c r="AD504" i="2" s="1"/>
  <c r="Y502" i="2"/>
  <c r="W502" i="2"/>
  <c r="AE503" i="2" s="1"/>
  <c r="AH503" i="2"/>
  <c r="K949" i="2"/>
  <c r="N949" i="2" s="1"/>
  <c r="J949" i="2"/>
  <c r="M948" i="2"/>
  <c r="L949" i="2"/>
  <c r="C942" i="2"/>
  <c r="B943" i="2"/>
  <c r="P949" i="2" l="1"/>
  <c r="O949" i="2"/>
  <c r="AQ942" i="2"/>
  <c r="AO942" i="2"/>
  <c r="Q503" i="2"/>
  <c r="Y503" i="2" s="1"/>
  <c r="R503" i="2"/>
  <c r="J950" i="2"/>
  <c r="M949" i="2"/>
  <c r="L950" i="2"/>
  <c r="K950" i="2"/>
  <c r="N950" i="2" s="1"/>
  <c r="C943" i="2"/>
  <c r="B944" i="2"/>
  <c r="P950" i="2" l="1"/>
  <c r="O950" i="2"/>
  <c r="AO943" i="2"/>
  <c r="AQ943" i="2"/>
  <c r="Z503" i="2"/>
  <c r="AG504" i="2"/>
  <c r="T504" i="2"/>
  <c r="AF504" i="2"/>
  <c r="S504" i="2"/>
  <c r="W503" i="2"/>
  <c r="L951" i="2"/>
  <c r="K951" i="2"/>
  <c r="N951" i="2" s="1"/>
  <c r="J951" i="2"/>
  <c r="M950" i="2"/>
  <c r="C944" i="2"/>
  <c r="B945" i="2"/>
  <c r="P951" i="2" l="1"/>
  <c r="O951" i="2"/>
  <c r="AQ944" i="2"/>
  <c r="AO944" i="2"/>
  <c r="AE504" i="2"/>
  <c r="Q504" i="2"/>
  <c r="R504" i="2"/>
  <c r="S505" i="2" s="1"/>
  <c r="AA505" i="2" s="1"/>
  <c r="AA504" i="2"/>
  <c r="AB504" i="2"/>
  <c r="V505" i="2"/>
  <c r="U505" i="2"/>
  <c r="AH504" i="2"/>
  <c r="K952" i="2"/>
  <c r="N952" i="2" s="1"/>
  <c r="J952" i="2"/>
  <c r="M951" i="2"/>
  <c r="L952" i="2"/>
  <c r="C945" i="2"/>
  <c r="B946" i="2"/>
  <c r="O952" i="2" l="1"/>
  <c r="P952" i="2"/>
  <c r="AO945" i="2"/>
  <c r="AQ945" i="2"/>
  <c r="AC505" i="2"/>
  <c r="AD505" i="2"/>
  <c r="Z504" i="2"/>
  <c r="AF505" i="2"/>
  <c r="AG505" i="2"/>
  <c r="Y504" i="2"/>
  <c r="W504" i="2"/>
  <c r="R505" i="2" s="1"/>
  <c r="T505" i="2"/>
  <c r="V506" i="2" s="1"/>
  <c r="J953" i="2"/>
  <c r="M952" i="2"/>
  <c r="L953" i="2"/>
  <c r="K953" i="2"/>
  <c r="N953" i="2" s="1"/>
  <c r="C946" i="2"/>
  <c r="B947" i="2"/>
  <c r="O953" i="2" l="1"/>
  <c r="P953" i="2"/>
  <c r="AQ946" i="2"/>
  <c r="AO946" i="2"/>
  <c r="Q505" i="2"/>
  <c r="W505" i="2" s="1"/>
  <c r="AH505" i="2"/>
  <c r="AG506" i="2"/>
  <c r="Z505" i="2"/>
  <c r="AF506" i="2"/>
  <c r="S506" i="2"/>
  <c r="AA506" i="2" s="1"/>
  <c r="AD506" i="2"/>
  <c r="AE505" i="2"/>
  <c r="AB505" i="2"/>
  <c r="T506" i="2"/>
  <c r="AB506" i="2" s="1"/>
  <c r="U506" i="2"/>
  <c r="K954" i="2"/>
  <c r="N954" i="2" s="1"/>
  <c r="L954" i="2"/>
  <c r="J954" i="2"/>
  <c r="M953" i="2"/>
  <c r="C947" i="2"/>
  <c r="B948" i="2"/>
  <c r="O954" i="2" l="1"/>
  <c r="P954" i="2"/>
  <c r="AO947" i="2"/>
  <c r="AQ947" i="2"/>
  <c r="Y505" i="2"/>
  <c r="AE506" i="2"/>
  <c r="Q506" i="2"/>
  <c r="Y506" i="2" s="1"/>
  <c r="R506" i="2"/>
  <c r="AF507" i="2" s="1"/>
  <c r="V507" i="2"/>
  <c r="AD507" i="2" s="1"/>
  <c r="AC506" i="2"/>
  <c r="U507" i="2"/>
  <c r="AC507" i="2" s="1"/>
  <c r="AH506" i="2"/>
  <c r="J955" i="2"/>
  <c r="M954" i="2"/>
  <c r="L955" i="2"/>
  <c r="K955" i="2"/>
  <c r="N955" i="2" s="1"/>
  <c r="C948" i="2"/>
  <c r="B949" i="2"/>
  <c r="P955" i="2" l="1"/>
  <c r="O955" i="2"/>
  <c r="AQ948" i="2"/>
  <c r="AO948" i="2"/>
  <c r="S507" i="2"/>
  <c r="AA507" i="2" s="1"/>
  <c r="Z506" i="2"/>
  <c r="AG507" i="2"/>
  <c r="AH507" i="2" s="1"/>
  <c r="W506" i="2"/>
  <c r="T507" i="2"/>
  <c r="V508" i="2" s="1"/>
  <c r="AD508" i="2" s="1"/>
  <c r="K956" i="2"/>
  <c r="N956" i="2" s="1"/>
  <c r="L956" i="2"/>
  <c r="J956" i="2"/>
  <c r="M955" i="2"/>
  <c r="C949" i="2"/>
  <c r="B950" i="2"/>
  <c r="O956" i="2" l="1"/>
  <c r="P956" i="2"/>
  <c r="AO949" i="2"/>
  <c r="AQ949" i="2"/>
  <c r="AB507" i="2"/>
  <c r="U508" i="2"/>
  <c r="AC508" i="2" s="1"/>
  <c r="R507" i="2"/>
  <c r="AE507" i="2"/>
  <c r="Q507" i="2"/>
  <c r="J957" i="2"/>
  <c r="M956" i="2"/>
  <c r="L957" i="2"/>
  <c r="K957" i="2"/>
  <c r="N957" i="2" s="1"/>
  <c r="C950" i="2"/>
  <c r="B951" i="2"/>
  <c r="P957" i="2" l="1"/>
  <c r="O957" i="2"/>
  <c r="AQ950" i="2"/>
  <c r="AO950" i="2"/>
  <c r="Y507" i="2"/>
  <c r="W507" i="2"/>
  <c r="R508" i="2" s="1"/>
  <c r="AF508" i="2"/>
  <c r="Z507" i="2"/>
  <c r="AG508" i="2"/>
  <c r="S508" i="2"/>
  <c r="AA508" i="2" s="1"/>
  <c r="T508" i="2"/>
  <c r="K958" i="2"/>
  <c r="N958" i="2" s="1"/>
  <c r="L958" i="2"/>
  <c r="J958" i="2"/>
  <c r="M957" i="2"/>
  <c r="C951" i="2"/>
  <c r="B952" i="2"/>
  <c r="P958" i="2" l="1"/>
  <c r="O958" i="2"/>
  <c r="AO951" i="2"/>
  <c r="AQ951" i="2"/>
  <c r="Z508" i="2"/>
  <c r="AG509" i="2"/>
  <c r="AF509" i="2"/>
  <c r="AH509" i="2" s="1"/>
  <c r="T509" i="2"/>
  <c r="AB509" i="2" s="1"/>
  <c r="S509" i="2"/>
  <c r="AA509" i="2" s="1"/>
  <c r="AH508" i="2"/>
  <c r="AE508" i="2"/>
  <c r="AB508" i="2"/>
  <c r="V509" i="2"/>
  <c r="AD509" i="2" s="1"/>
  <c r="U509" i="2"/>
  <c r="AC509" i="2" s="1"/>
  <c r="Q508" i="2"/>
  <c r="J959" i="2"/>
  <c r="M958" i="2"/>
  <c r="L959" i="2"/>
  <c r="K959" i="2"/>
  <c r="N959" i="2" s="1"/>
  <c r="C952" i="2"/>
  <c r="B953" i="2"/>
  <c r="P959" i="2" l="1"/>
  <c r="O959" i="2"/>
  <c r="AQ952" i="2"/>
  <c r="AO952" i="2"/>
  <c r="V510" i="2"/>
  <c r="AD510" i="2" s="1"/>
  <c r="U510" i="2"/>
  <c r="AC510" i="2" s="1"/>
  <c r="Y508" i="2"/>
  <c r="W508" i="2"/>
  <c r="K960" i="2"/>
  <c r="N960" i="2" s="1"/>
  <c r="L960" i="2"/>
  <c r="J960" i="2"/>
  <c r="M959" i="2"/>
  <c r="C953" i="2"/>
  <c r="B954" i="2"/>
  <c r="P960" i="2" l="1"/>
  <c r="O960" i="2"/>
  <c r="AO953" i="2"/>
  <c r="AQ953" i="2"/>
  <c r="R509" i="2"/>
  <c r="AE509" i="2"/>
  <c r="Q509" i="2"/>
  <c r="L961" i="2"/>
  <c r="J961" i="2"/>
  <c r="M960" i="2"/>
  <c r="K961" i="2"/>
  <c r="N961" i="2" s="1"/>
  <c r="C954" i="2"/>
  <c r="B955" i="2"/>
  <c r="O961" i="2" l="1"/>
  <c r="P961" i="2"/>
  <c r="AQ954" i="2"/>
  <c r="AO954" i="2"/>
  <c r="W509" i="2"/>
  <c r="AE510" i="2" s="1"/>
  <c r="Y509" i="2"/>
  <c r="Z509" i="2"/>
  <c r="T510" i="2"/>
  <c r="AG510" i="2"/>
  <c r="AF510" i="2"/>
  <c r="S510" i="2"/>
  <c r="J962" i="2"/>
  <c r="M961" i="2"/>
  <c r="K962" i="2"/>
  <c r="N962" i="2" s="1"/>
  <c r="L962" i="2"/>
  <c r="C955" i="2"/>
  <c r="B956" i="2"/>
  <c r="P962" i="2" l="1"/>
  <c r="O962" i="2"/>
  <c r="AO955" i="2"/>
  <c r="AQ955" i="2"/>
  <c r="R510" i="2"/>
  <c r="AF511" i="2" s="1"/>
  <c r="AH510" i="2"/>
  <c r="AB510" i="2"/>
  <c r="U511" i="2"/>
  <c r="V511" i="2"/>
  <c r="AA510" i="2"/>
  <c r="Q510" i="2"/>
  <c r="L963" i="2"/>
  <c r="K963" i="2"/>
  <c r="N963" i="2" s="1"/>
  <c r="J963" i="2"/>
  <c r="M962" i="2"/>
  <c r="C956" i="2"/>
  <c r="B957" i="2"/>
  <c r="P963" i="2" l="1"/>
  <c r="O963" i="2"/>
  <c r="AQ956" i="2"/>
  <c r="AO956" i="2"/>
  <c r="T511" i="2"/>
  <c r="AB511" i="2" s="1"/>
  <c r="Z510" i="2"/>
  <c r="S511" i="2"/>
  <c r="AA511" i="2" s="1"/>
  <c r="AG511" i="2"/>
  <c r="AH511" i="2" s="1"/>
  <c r="AD511" i="2"/>
  <c r="AC511" i="2"/>
  <c r="W510" i="2"/>
  <c r="Q511" i="2" s="1"/>
  <c r="Y510" i="2"/>
  <c r="K964" i="2"/>
  <c r="N964" i="2" s="1"/>
  <c r="J964" i="2"/>
  <c r="M963" i="2"/>
  <c r="L964" i="2"/>
  <c r="C957" i="2"/>
  <c r="B958" i="2"/>
  <c r="O964" i="2" l="1"/>
  <c r="P964" i="2"/>
  <c r="V512" i="2"/>
  <c r="AD512" i="2" s="1"/>
  <c r="AO957" i="2"/>
  <c r="AQ957" i="2"/>
  <c r="U512" i="2"/>
  <c r="AC512" i="2" s="1"/>
  <c r="AE511" i="2"/>
  <c r="Y511" i="2"/>
  <c r="R511" i="2"/>
  <c r="J965" i="2"/>
  <c r="M964" i="2"/>
  <c r="L965" i="2"/>
  <c r="K965" i="2"/>
  <c r="N965" i="2" s="1"/>
  <c r="C958" i="2"/>
  <c r="B959" i="2"/>
  <c r="P965" i="2" l="1"/>
  <c r="O965" i="2"/>
  <c r="AO958" i="2"/>
  <c r="AQ958" i="2"/>
  <c r="AF512" i="2"/>
  <c r="S512" i="2"/>
  <c r="AG512" i="2"/>
  <c r="Z511" i="2"/>
  <c r="T512" i="2"/>
  <c r="W511" i="2"/>
  <c r="L966" i="2"/>
  <c r="K966" i="2"/>
  <c r="N966" i="2" s="1"/>
  <c r="J966" i="2"/>
  <c r="M965" i="2"/>
  <c r="C959" i="2"/>
  <c r="B960" i="2"/>
  <c r="P966" i="2" l="1"/>
  <c r="O966" i="2"/>
  <c r="AO959" i="2"/>
  <c r="AQ959" i="2"/>
  <c r="AH512" i="2"/>
  <c r="AE512" i="2"/>
  <c r="Q512" i="2"/>
  <c r="AB512" i="2"/>
  <c r="V513" i="2"/>
  <c r="U513" i="2"/>
  <c r="R512" i="2"/>
  <c r="AA512" i="2"/>
  <c r="K967" i="2"/>
  <c r="N967" i="2" s="1"/>
  <c r="J967" i="2"/>
  <c r="M966" i="2"/>
  <c r="L967" i="2"/>
  <c r="C960" i="2"/>
  <c r="B961" i="2"/>
  <c r="P967" i="2" l="1"/>
  <c r="O967" i="2"/>
  <c r="AQ960" i="2"/>
  <c r="AO960" i="2"/>
  <c r="AF513" i="2"/>
  <c r="Z512" i="2"/>
  <c r="AG513" i="2"/>
  <c r="T513" i="2"/>
  <c r="AC513" i="2"/>
  <c r="AD513" i="2"/>
  <c r="Y512" i="2"/>
  <c r="W512" i="2"/>
  <c r="AE513" i="2" s="1"/>
  <c r="S513" i="2"/>
  <c r="AA513" i="2" s="1"/>
  <c r="J968" i="2"/>
  <c r="M967" i="2"/>
  <c r="L968" i="2"/>
  <c r="K968" i="2"/>
  <c r="N968" i="2" s="1"/>
  <c r="C961" i="2"/>
  <c r="B962" i="2"/>
  <c r="O968" i="2" l="1"/>
  <c r="P968" i="2"/>
  <c r="AQ961" i="2"/>
  <c r="AO961" i="2"/>
  <c r="R513" i="2"/>
  <c r="AG514" i="2" s="1"/>
  <c r="AH513" i="2"/>
  <c r="Q513" i="2"/>
  <c r="Y513" i="2" s="1"/>
  <c r="U514" i="2"/>
  <c r="AC514" i="2" s="1"/>
  <c r="AB513" i="2"/>
  <c r="V514" i="2"/>
  <c r="K969" i="2"/>
  <c r="N969" i="2" s="1"/>
  <c r="L969" i="2"/>
  <c r="J969" i="2"/>
  <c r="M968" i="2"/>
  <c r="C962" i="2"/>
  <c r="B963" i="2"/>
  <c r="O969" i="2" l="1"/>
  <c r="P969" i="2"/>
  <c r="AQ962" i="2"/>
  <c r="AO962" i="2"/>
  <c r="S514" i="2"/>
  <c r="AA514" i="2" s="1"/>
  <c r="W513" i="2"/>
  <c r="AE514" i="2" s="1"/>
  <c r="T514" i="2"/>
  <c r="V515" i="2" s="1"/>
  <c r="Z513" i="2"/>
  <c r="AF514" i="2"/>
  <c r="AH514" i="2" s="1"/>
  <c r="AD514" i="2"/>
  <c r="L970" i="2"/>
  <c r="J970" i="2"/>
  <c r="M969" i="2"/>
  <c r="K970" i="2"/>
  <c r="N970" i="2" s="1"/>
  <c r="C963" i="2"/>
  <c r="B964" i="2"/>
  <c r="O970" i="2" l="1"/>
  <c r="P970" i="2"/>
  <c r="AO963" i="2"/>
  <c r="AQ963" i="2"/>
  <c r="Q514" i="2"/>
  <c r="Y514" i="2" s="1"/>
  <c r="R514" i="2"/>
  <c r="AG515" i="2" s="1"/>
  <c r="AB514" i="2"/>
  <c r="U515" i="2"/>
  <c r="AC515" i="2" s="1"/>
  <c r="AD515" i="2"/>
  <c r="J971" i="2"/>
  <c r="M970" i="2"/>
  <c r="K971" i="2"/>
  <c r="N971" i="2" s="1"/>
  <c r="L971" i="2"/>
  <c r="C964" i="2"/>
  <c r="B965" i="2"/>
  <c r="P971" i="2" l="1"/>
  <c r="O971" i="2"/>
  <c r="AQ964" i="2"/>
  <c r="AO964" i="2"/>
  <c r="AF515" i="2"/>
  <c r="AH515" i="2" s="1"/>
  <c r="T515" i="2"/>
  <c r="AB515" i="2" s="1"/>
  <c r="S515" i="2"/>
  <c r="AA515" i="2" s="1"/>
  <c r="Z514" i="2"/>
  <c r="W514" i="2"/>
  <c r="AE515" i="2" s="1"/>
  <c r="R515" i="2"/>
  <c r="L972" i="2"/>
  <c r="K972" i="2"/>
  <c r="N972" i="2" s="1"/>
  <c r="J972" i="2"/>
  <c r="M971" i="2"/>
  <c r="C965" i="2"/>
  <c r="B966" i="2"/>
  <c r="O972" i="2" l="1"/>
  <c r="P972" i="2"/>
  <c r="T516" i="2"/>
  <c r="AB516" i="2" s="1"/>
  <c r="V516" i="2"/>
  <c r="AD516" i="2" s="1"/>
  <c r="AO965" i="2"/>
  <c r="AQ965" i="2"/>
  <c r="U516" i="2"/>
  <c r="AC516" i="2" s="1"/>
  <c r="Q515" i="2"/>
  <c r="Y515" i="2" s="1"/>
  <c r="V517" i="2"/>
  <c r="AD517" i="2" s="1"/>
  <c r="Z515" i="2"/>
  <c r="AG516" i="2"/>
  <c r="AF516" i="2"/>
  <c r="S516" i="2"/>
  <c r="K973" i="2"/>
  <c r="N973" i="2" s="1"/>
  <c r="J973" i="2"/>
  <c r="M972" i="2"/>
  <c r="L973" i="2"/>
  <c r="C966" i="2"/>
  <c r="B967" i="2"/>
  <c r="P973" i="2" l="1"/>
  <c r="O973" i="2"/>
  <c r="AO966" i="2"/>
  <c r="AQ966" i="2"/>
  <c r="W515" i="2"/>
  <c r="R516" i="2" s="1"/>
  <c r="Z516" i="2" s="1"/>
  <c r="AH516" i="2"/>
  <c r="AA516" i="2"/>
  <c r="U517" i="2"/>
  <c r="AC517" i="2" s="1"/>
  <c r="J974" i="2"/>
  <c r="M973" i="2"/>
  <c r="L974" i="2"/>
  <c r="K974" i="2"/>
  <c r="N974" i="2" s="1"/>
  <c r="C967" i="2"/>
  <c r="B968" i="2"/>
  <c r="P974" i="2" l="1"/>
  <c r="O974" i="2"/>
  <c r="Q516" i="2"/>
  <c r="AE516" i="2"/>
  <c r="AO967" i="2"/>
  <c r="AQ967" i="2"/>
  <c r="AF517" i="2"/>
  <c r="T517" i="2"/>
  <c r="AB517" i="2" s="1"/>
  <c r="AG517" i="2"/>
  <c r="S517" i="2"/>
  <c r="AA517" i="2" s="1"/>
  <c r="Y516" i="2"/>
  <c r="W516" i="2"/>
  <c r="R517" i="2" s="1"/>
  <c r="L975" i="2"/>
  <c r="K975" i="2"/>
  <c r="N975" i="2" s="1"/>
  <c r="J975" i="2"/>
  <c r="M974" i="2"/>
  <c r="C968" i="2"/>
  <c r="B969" i="2"/>
  <c r="P975" i="2" l="1"/>
  <c r="O975" i="2"/>
  <c r="V518" i="2"/>
  <c r="AD518" i="2" s="1"/>
  <c r="AH517" i="2"/>
  <c r="AQ968" i="2"/>
  <c r="AO968" i="2"/>
  <c r="U518" i="2"/>
  <c r="AC518" i="2" s="1"/>
  <c r="Q517" i="2"/>
  <c r="AE517" i="2"/>
  <c r="AF518" i="2"/>
  <c r="T518" i="2"/>
  <c r="Z517" i="2"/>
  <c r="S518" i="2"/>
  <c r="AA518" i="2" s="1"/>
  <c r="AG518" i="2"/>
  <c r="AH518" i="2" s="1"/>
  <c r="J976" i="2"/>
  <c r="M975" i="2"/>
  <c r="K976" i="2"/>
  <c r="N976" i="2" s="1"/>
  <c r="L976" i="2"/>
  <c r="C969" i="2"/>
  <c r="B970" i="2"/>
  <c r="P976" i="2" l="1"/>
  <c r="O976" i="2"/>
  <c r="AQ969" i="2"/>
  <c r="AO969" i="2"/>
  <c r="Y517" i="2"/>
  <c r="W517" i="2"/>
  <c r="AB518" i="2"/>
  <c r="V519" i="2"/>
  <c r="AD519" i="2" s="1"/>
  <c r="U519" i="2"/>
  <c r="AC519" i="2" s="1"/>
  <c r="L977" i="2"/>
  <c r="K977" i="2"/>
  <c r="N977" i="2" s="1"/>
  <c r="J977" i="2"/>
  <c r="M976" i="2"/>
  <c r="C970" i="2"/>
  <c r="B971" i="2"/>
  <c r="O977" i="2" l="1"/>
  <c r="P977" i="2"/>
  <c r="AQ970" i="2"/>
  <c r="AO970" i="2"/>
  <c r="AE518" i="2"/>
  <c r="R518" i="2"/>
  <c r="Q518" i="2"/>
  <c r="J978" i="2"/>
  <c r="M977" i="2"/>
  <c r="K978" i="2"/>
  <c r="N978" i="2" s="1"/>
  <c r="L978" i="2"/>
  <c r="C971" i="2"/>
  <c r="B972" i="2"/>
  <c r="O978" i="2" l="1"/>
  <c r="P978" i="2"/>
  <c r="AO971" i="2"/>
  <c r="AQ971" i="2"/>
  <c r="W518" i="2"/>
  <c r="R519" i="2" s="1"/>
  <c r="Y518" i="2"/>
  <c r="AG519" i="2"/>
  <c r="Z518" i="2"/>
  <c r="T519" i="2"/>
  <c r="S519" i="2"/>
  <c r="AF519" i="2"/>
  <c r="K979" i="2"/>
  <c r="N979" i="2" s="1"/>
  <c r="L979" i="2"/>
  <c r="J979" i="2"/>
  <c r="M978" i="2"/>
  <c r="C972" i="2"/>
  <c r="B973" i="2"/>
  <c r="P979" i="2" l="1"/>
  <c r="O979" i="2"/>
  <c r="AQ972" i="2"/>
  <c r="AO972" i="2"/>
  <c r="AH519" i="2"/>
  <c r="AA519" i="2"/>
  <c r="S520" i="2"/>
  <c r="AB519" i="2"/>
  <c r="V520" i="2"/>
  <c r="U520" i="2"/>
  <c r="T520" i="2"/>
  <c r="Z519" i="2"/>
  <c r="AF520" i="2"/>
  <c r="AG520" i="2"/>
  <c r="AE519" i="2"/>
  <c r="Q519" i="2"/>
  <c r="L980" i="2"/>
  <c r="J980" i="2"/>
  <c r="M979" i="2"/>
  <c r="K980" i="2"/>
  <c r="N980" i="2" s="1"/>
  <c r="C973" i="2"/>
  <c r="B974" i="2"/>
  <c r="P980" i="2" l="1"/>
  <c r="O980" i="2"/>
  <c r="AO973" i="2"/>
  <c r="AQ973" i="2"/>
  <c r="AB520" i="2"/>
  <c r="AC520" i="2"/>
  <c r="U521" i="2"/>
  <c r="V521" i="2"/>
  <c r="AD520" i="2"/>
  <c r="W519" i="2"/>
  <c r="R520" i="2" s="1"/>
  <c r="Y519" i="2"/>
  <c r="AA520" i="2"/>
  <c r="AH520" i="2"/>
  <c r="K981" i="2"/>
  <c r="N981" i="2" s="1"/>
  <c r="J981" i="2"/>
  <c r="M980" i="2"/>
  <c r="L981" i="2"/>
  <c r="C974" i="2"/>
  <c r="B975" i="2"/>
  <c r="P981" i="2" l="1"/>
  <c r="O981" i="2"/>
  <c r="AQ974" i="2"/>
  <c r="AO974" i="2"/>
  <c r="AG521" i="2"/>
  <c r="AF521" i="2"/>
  <c r="Z520" i="2"/>
  <c r="AD521" i="2"/>
  <c r="AC521" i="2"/>
  <c r="S521" i="2"/>
  <c r="Q520" i="2"/>
  <c r="T521" i="2"/>
  <c r="AE520" i="2"/>
  <c r="J982" i="2"/>
  <c r="M981" i="2"/>
  <c r="L982" i="2"/>
  <c r="K982" i="2"/>
  <c r="N982" i="2" s="1"/>
  <c r="C975" i="2"/>
  <c r="B976" i="2"/>
  <c r="P982" i="2" l="1"/>
  <c r="O982" i="2"/>
  <c r="AO975" i="2"/>
  <c r="AQ975" i="2"/>
  <c r="AA521" i="2"/>
  <c r="AB521" i="2"/>
  <c r="U522" i="2"/>
  <c r="V522" i="2"/>
  <c r="W520" i="2"/>
  <c r="R521" i="2" s="1"/>
  <c r="Y520" i="2"/>
  <c r="AH521" i="2"/>
  <c r="L983" i="2"/>
  <c r="K983" i="2"/>
  <c r="N983" i="2" s="1"/>
  <c r="J983" i="2"/>
  <c r="M982" i="2"/>
  <c r="C976" i="2"/>
  <c r="B977" i="2"/>
  <c r="O983" i="2" l="1"/>
  <c r="P983" i="2"/>
  <c r="AQ976" i="2"/>
  <c r="AO976" i="2"/>
  <c r="Z521" i="2"/>
  <c r="AG522" i="2"/>
  <c r="AF522" i="2"/>
  <c r="AC522" i="2"/>
  <c r="T522" i="2"/>
  <c r="AB522" i="2" s="1"/>
  <c r="AD522" i="2"/>
  <c r="Q521" i="2"/>
  <c r="S522" i="2"/>
  <c r="AA522" i="2" s="1"/>
  <c r="AE521" i="2"/>
  <c r="K984" i="2"/>
  <c r="N984" i="2" s="1"/>
  <c r="J984" i="2"/>
  <c r="M983" i="2"/>
  <c r="L984" i="2"/>
  <c r="C977" i="2"/>
  <c r="B978" i="2"/>
  <c r="O984" i="2" l="1"/>
  <c r="P984" i="2"/>
  <c r="AO977" i="2"/>
  <c r="AQ977" i="2"/>
  <c r="V523" i="2"/>
  <c r="AD523" i="2" s="1"/>
  <c r="U523" i="2"/>
  <c r="AC523" i="2" s="1"/>
  <c r="W521" i="2"/>
  <c r="AE522" i="2" s="1"/>
  <c r="Y521" i="2"/>
  <c r="AH522" i="2"/>
  <c r="J985" i="2"/>
  <c r="M984" i="2"/>
  <c r="L985" i="2"/>
  <c r="K985" i="2"/>
  <c r="N985" i="2" s="1"/>
  <c r="C978" i="2"/>
  <c r="B979" i="2"/>
  <c r="O985" i="2" l="1"/>
  <c r="P985" i="2"/>
  <c r="AQ978" i="2"/>
  <c r="AO978" i="2"/>
  <c r="Q522" i="2"/>
  <c r="Y522" i="2" s="1"/>
  <c r="R522" i="2"/>
  <c r="K986" i="2"/>
  <c r="N986" i="2" s="1"/>
  <c r="L986" i="2"/>
  <c r="J986" i="2"/>
  <c r="M985" i="2"/>
  <c r="C979" i="2"/>
  <c r="B980" i="2"/>
  <c r="O986" i="2" l="1"/>
  <c r="P986" i="2"/>
  <c r="AO979" i="2"/>
  <c r="AQ979" i="2"/>
  <c r="W522" i="2"/>
  <c r="R523" i="2" s="1"/>
  <c r="AF523" i="2"/>
  <c r="AG523" i="2"/>
  <c r="Z522" i="2"/>
  <c r="S523" i="2"/>
  <c r="T523" i="2"/>
  <c r="J987" i="2"/>
  <c r="M986" i="2"/>
  <c r="L987" i="2"/>
  <c r="K987" i="2"/>
  <c r="N987" i="2" s="1"/>
  <c r="C980" i="2"/>
  <c r="B981" i="2"/>
  <c r="P987" i="2" l="1"/>
  <c r="O987" i="2"/>
  <c r="AQ980" i="2"/>
  <c r="AO980" i="2"/>
  <c r="AH523" i="2"/>
  <c r="AB523" i="2"/>
  <c r="V524" i="2"/>
  <c r="T524" i="2"/>
  <c r="U524" i="2"/>
  <c r="AA523" i="2"/>
  <c r="S524" i="2"/>
  <c r="Z523" i="2"/>
  <c r="AG524" i="2"/>
  <c r="AF524" i="2"/>
  <c r="Q523" i="2"/>
  <c r="AE523" i="2"/>
  <c r="L988" i="2"/>
  <c r="K988" i="2"/>
  <c r="N988" i="2" s="1"/>
  <c r="J988" i="2"/>
  <c r="M987" i="2"/>
  <c r="C981" i="2"/>
  <c r="B982" i="2"/>
  <c r="O988" i="2" l="1"/>
  <c r="P988" i="2"/>
  <c r="AO981" i="2"/>
  <c r="AQ981" i="2"/>
  <c r="AH524" i="2"/>
  <c r="AA524" i="2"/>
  <c r="AC524" i="2"/>
  <c r="U525" i="2"/>
  <c r="AB524" i="2"/>
  <c r="AD524" i="2"/>
  <c r="V525" i="2"/>
  <c r="Y523" i="2"/>
  <c r="W523" i="2"/>
  <c r="Q524" i="2" s="1"/>
  <c r="J989" i="2"/>
  <c r="M988" i="2"/>
  <c r="K989" i="2"/>
  <c r="N989" i="2" s="1"/>
  <c r="L989" i="2"/>
  <c r="C982" i="2"/>
  <c r="B983" i="2"/>
  <c r="P989" i="2" l="1"/>
  <c r="O989" i="2"/>
  <c r="AQ982" i="2"/>
  <c r="AO982" i="2"/>
  <c r="R524" i="2"/>
  <c r="S525" i="2" s="1"/>
  <c r="AA525" i="2" s="1"/>
  <c r="AE524" i="2"/>
  <c r="AD525" i="2"/>
  <c r="AC525" i="2"/>
  <c r="Y524" i="2"/>
  <c r="K990" i="2"/>
  <c r="N990" i="2" s="1"/>
  <c r="L990" i="2"/>
  <c r="J990" i="2"/>
  <c r="M989" i="2"/>
  <c r="C983" i="2"/>
  <c r="B984" i="2"/>
  <c r="P990" i="2" l="1"/>
  <c r="O990" i="2"/>
  <c r="AO983" i="2"/>
  <c r="AQ983" i="2"/>
  <c r="Z524" i="2"/>
  <c r="W524" i="2"/>
  <c r="Q525" i="2" s="1"/>
  <c r="Y525" i="2" s="1"/>
  <c r="T525" i="2"/>
  <c r="U526" i="2" s="1"/>
  <c r="AC526" i="2" s="1"/>
  <c r="AF525" i="2"/>
  <c r="AG525" i="2"/>
  <c r="J991" i="2"/>
  <c r="M990" i="2"/>
  <c r="L991" i="2"/>
  <c r="K991" i="2"/>
  <c r="N991" i="2" s="1"/>
  <c r="C984" i="2"/>
  <c r="B985" i="2"/>
  <c r="P991" i="2" l="1"/>
  <c r="O991" i="2"/>
  <c r="AH525" i="2"/>
  <c r="AE525" i="2"/>
  <c r="R525" i="2"/>
  <c r="AG526" i="2" s="1"/>
  <c r="AQ984" i="2"/>
  <c r="AO984" i="2"/>
  <c r="AB525" i="2"/>
  <c r="V526" i="2"/>
  <c r="AD526" i="2" s="1"/>
  <c r="L992" i="2"/>
  <c r="K992" i="2"/>
  <c r="N992" i="2" s="1"/>
  <c r="J992" i="2"/>
  <c r="M991" i="2"/>
  <c r="C985" i="2"/>
  <c r="B986" i="2"/>
  <c r="O992" i="2" l="1"/>
  <c r="P992" i="2"/>
  <c r="T526" i="2"/>
  <c r="AB526" i="2" s="1"/>
  <c r="W525" i="2"/>
  <c r="R526" i="2" s="1"/>
  <c r="S526" i="2"/>
  <c r="AA526" i="2" s="1"/>
  <c r="AF526" i="2"/>
  <c r="AH526" i="2" s="1"/>
  <c r="Z525" i="2"/>
  <c r="AQ985" i="2"/>
  <c r="AO985" i="2"/>
  <c r="V527" i="2"/>
  <c r="AD527" i="2" s="1"/>
  <c r="U527" i="2"/>
  <c r="AC527" i="2" s="1"/>
  <c r="Q526" i="2"/>
  <c r="Y526" i="2" s="1"/>
  <c r="AE526" i="2"/>
  <c r="T527" i="2"/>
  <c r="AF527" i="2"/>
  <c r="Z526" i="2"/>
  <c r="S527" i="2"/>
  <c r="AG527" i="2"/>
  <c r="K993" i="2"/>
  <c r="N993" i="2" s="1"/>
  <c r="J993" i="2"/>
  <c r="M992" i="2"/>
  <c r="L993" i="2"/>
  <c r="C986" i="2"/>
  <c r="B987" i="2"/>
  <c r="O993" i="2" l="1"/>
  <c r="P993" i="2"/>
  <c r="AQ986" i="2"/>
  <c r="AO986" i="2"/>
  <c r="W526" i="2"/>
  <c r="R527" i="2" s="1"/>
  <c r="S528" i="2" s="1"/>
  <c r="U528" i="2"/>
  <c r="AC528" i="2" s="1"/>
  <c r="AH527" i="2"/>
  <c r="AA527" i="2"/>
  <c r="V528" i="2"/>
  <c r="AB527" i="2"/>
  <c r="J994" i="2"/>
  <c r="M993" i="2"/>
  <c r="L994" i="2"/>
  <c r="K994" i="2"/>
  <c r="N994" i="2" s="1"/>
  <c r="C987" i="2"/>
  <c r="B988" i="2"/>
  <c r="P994" i="2" l="1"/>
  <c r="O994" i="2"/>
  <c r="AO987" i="2"/>
  <c r="AQ987" i="2"/>
  <c r="AE527" i="2"/>
  <c r="Q527" i="2"/>
  <c r="Y527" i="2" s="1"/>
  <c r="AD528" i="2"/>
  <c r="AA528" i="2"/>
  <c r="AG528" i="2"/>
  <c r="AF528" i="2"/>
  <c r="Z527" i="2"/>
  <c r="T528" i="2"/>
  <c r="V529" i="2" s="1"/>
  <c r="K995" i="2"/>
  <c r="N995" i="2" s="1"/>
  <c r="L995" i="2"/>
  <c r="J995" i="2"/>
  <c r="M994" i="2"/>
  <c r="C988" i="2"/>
  <c r="B989" i="2"/>
  <c r="P995" i="2" l="1"/>
  <c r="O995" i="2"/>
  <c r="AQ988" i="2"/>
  <c r="AO988" i="2"/>
  <c r="W527" i="2"/>
  <c r="Q528" i="2" s="1"/>
  <c r="Y528" i="2" s="1"/>
  <c r="AH528" i="2"/>
  <c r="AD529" i="2"/>
  <c r="R528" i="2"/>
  <c r="T529" i="2" s="1"/>
  <c r="AB528" i="2"/>
  <c r="U529" i="2"/>
  <c r="J996" i="2"/>
  <c r="M995" i="2"/>
  <c r="L996" i="2"/>
  <c r="K996" i="2"/>
  <c r="N996" i="2" s="1"/>
  <c r="C989" i="2"/>
  <c r="B990" i="2"/>
  <c r="P996" i="2" l="1"/>
  <c r="O996" i="2"/>
  <c r="AO989" i="2"/>
  <c r="AQ989" i="2"/>
  <c r="AE528" i="2"/>
  <c r="AB529" i="2"/>
  <c r="V530" i="2"/>
  <c r="AF529" i="2"/>
  <c r="AG529" i="2"/>
  <c r="Z528" i="2"/>
  <c r="S529" i="2"/>
  <c r="W528" i="2"/>
  <c r="R529" i="2" s="1"/>
  <c r="AC529" i="2"/>
  <c r="L997" i="2"/>
  <c r="K997" i="2"/>
  <c r="N997" i="2" s="1"/>
  <c r="J997" i="2"/>
  <c r="M996" i="2"/>
  <c r="C990" i="2"/>
  <c r="B991" i="2"/>
  <c r="O997" i="2" l="1"/>
  <c r="P997" i="2"/>
  <c r="AO990" i="2"/>
  <c r="AQ990" i="2"/>
  <c r="AH529" i="2"/>
  <c r="AA529" i="2"/>
  <c r="S530" i="2"/>
  <c r="U530" i="2"/>
  <c r="AD530" i="2"/>
  <c r="Z529" i="2"/>
  <c r="AF530" i="2"/>
  <c r="AG530" i="2"/>
  <c r="T530" i="2"/>
  <c r="V531" i="2" s="1"/>
  <c r="AE529" i="2"/>
  <c r="Q529" i="2"/>
  <c r="K998" i="2"/>
  <c r="N998" i="2" s="1"/>
  <c r="J998" i="2"/>
  <c r="M997" i="2"/>
  <c r="L998" i="2"/>
  <c r="C991" i="2"/>
  <c r="B992" i="2"/>
  <c r="P998" i="2" l="1"/>
  <c r="O998" i="2"/>
  <c r="AO991" i="2"/>
  <c r="AQ991" i="2"/>
  <c r="AH530" i="2"/>
  <c r="AD531" i="2"/>
  <c r="Y529" i="2"/>
  <c r="W529" i="2"/>
  <c r="AC530" i="2"/>
  <c r="U531" i="2"/>
  <c r="AB530" i="2"/>
  <c r="AA530" i="2"/>
  <c r="J999" i="2"/>
  <c r="M998" i="2"/>
  <c r="L999" i="2"/>
  <c r="K999" i="2"/>
  <c r="N999" i="2" s="1"/>
  <c r="C992" i="2"/>
  <c r="B993" i="2"/>
  <c r="P999" i="2" l="1"/>
  <c r="O999" i="2"/>
  <c r="AQ992" i="2"/>
  <c r="AO992" i="2"/>
  <c r="AC531" i="2"/>
  <c r="AE530" i="2"/>
  <c r="R530" i="2"/>
  <c r="Q530" i="2"/>
  <c r="L1000" i="2"/>
  <c r="K1000" i="2"/>
  <c r="N1000" i="2" s="1"/>
  <c r="J1000" i="2"/>
  <c r="M999" i="2"/>
  <c r="C993" i="2"/>
  <c r="B994" i="2"/>
  <c r="O1000" i="2" l="1"/>
  <c r="P1000" i="2"/>
  <c r="AQ993" i="2"/>
  <c r="AO993" i="2"/>
  <c r="Y530" i="2"/>
  <c r="W530" i="2"/>
  <c r="R531" i="2" s="1"/>
  <c r="AG531" i="2"/>
  <c r="AF531" i="2"/>
  <c r="Z530" i="2"/>
  <c r="T531" i="2"/>
  <c r="S531" i="2"/>
  <c r="K1001" i="2"/>
  <c r="N1001" i="2" s="1"/>
  <c r="J1001" i="2"/>
  <c r="M1000" i="2"/>
  <c r="L1001" i="2"/>
  <c r="C994" i="2"/>
  <c r="B995" i="2"/>
  <c r="O1001" i="2" l="1"/>
  <c r="P1001" i="2"/>
  <c r="AQ994" i="2"/>
  <c r="AO994" i="2"/>
  <c r="Q531" i="2"/>
  <c r="W531" i="2" s="1"/>
  <c r="R532" i="2" s="1"/>
  <c r="AH531" i="2"/>
  <c r="AB531" i="2"/>
  <c r="T532" i="2"/>
  <c r="V532" i="2"/>
  <c r="U532" i="2"/>
  <c r="AE531" i="2"/>
  <c r="AG532" i="2"/>
  <c r="AF532" i="2"/>
  <c r="Z531" i="2"/>
  <c r="AA531" i="2"/>
  <c r="S532" i="2"/>
  <c r="J1002" i="2"/>
  <c r="M1001" i="2"/>
  <c r="L1002" i="2"/>
  <c r="K1002" i="2"/>
  <c r="N1002" i="2" s="1"/>
  <c r="C995" i="2"/>
  <c r="B996" i="2"/>
  <c r="O1002" i="2" l="1"/>
  <c r="P1002" i="2"/>
  <c r="AO995" i="2"/>
  <c r="AQ995" i="2"/>
  <c r="AH532" i="2"/>
  <c r="Y531" i="2"/>
  <c r="Q532" i="2"/>
  <c r="Y532" i="2" s="1"/>
  <c r="AA532" i="2"/>
  <c r="S533" i="2"/>
  <c r="Z532" i="2"/>
  <c r="AG533" i="2"/>
  <c r="AF533" i="2"/>
  <c r="AC532" i="2"/>
  <c r="U533" i="2"/>
  <c r="AD532" i="2"/>
  <c r="V533" i="2"/>
  <c r="AB532" i="2"/>
  <c r="T533" i="2"/>
  <c r="AE532" i="2"/>
  <c r="L1003" i="2"/>
  <c r="K1003" i="2"/>
  <c r="N1003" i="2" s="1"/>
  <c r="J1003" i="2"/>
  <c r="M1002" i="2"/>
  <c r="C996" i="2"/>
  <c r="B997" i="2"/>
  <c r="P1003" i="2" l="1"/>
  <c r="O1003" i="2"/>
  <c r="AQ996" i="2"/>
  <c r="AO996" i="2"/>
  <c r="AH533" i="2"/>
  <c r="W532" i="2"/>
  <c r="AB533" i="2"/>
  <c r="AA533" i="2"/>
  <c r="AD533" i="2"/>
  <c r="V534" i="2"/>
  <c r="AC533" i="2"/>
  <c r="U534" i="2"/>
  <c r="J1004" i="2"/>
  <c r="M1003" i="2"/>
  <c r="K1004" i="2"/>
  <c r="N1004" i="2" s="1"/>
  <c r="L1004" i="2"/>
  <c r="C997" i="2"/>
  <c r="B998" i="2"/>
  <c r="O1004" i="2" l="1"/>
  <c r="P1004" i="2"/>
  <c r="AO997" i="2"/>
  <c r="AQ997" i="2"/>
  <c r="R533" i="2"/>
  <c r="Q533" i="2"/>
  <c r="AE533" i="2"/>
  <c r="AC534" i="2"/>
  <c r="AD534" i="2"/>
  <c r="K1005" i="2"/>
  <c r="N1005" i="2" s="1"/>
  <c r="L1005" i="2"/>
  <c r="J1005" i="2"/>
  <c r="M1004" i="2"/>
  <c r="C998" i="2"/>
  <c r="B999" i="2"/>
  <c r="P1005" i="2" l="1"/>
  <c r="O1005" i="2"/>
  <c r="AQ998" i="2"/>
  <c r="AO998" i="2"/>
  <c r="Y533" i="2"/>
  <c r="W533" i="2"/>
  <c r="AE534" i="2" s="1"/>
  <c r="AG534" i="2"/>
  <c r="T534" i="2"/>
  <c r="Z533" i="2"/>
  <c r="AF534" i="2"/>
  <c r="S534" i="2"/>
  <c r="J1006" i="2"/>
  <c r="M1005" i="2"/>
  <c r="L1006" i="2"/>
  <c r="K1006" i="2"/>
  <c r="N1006" i="2" s="1"/>
  <c r="C999" i="2"/>
  <c r="B1000" i="2"/>
  <c r="P1006" i="2" l="1"/>
  <c r="O1006" i="2"/>
  <c r="AQ999" i="2"/>
  <c r="AO999" i="2"/>
  <c r="R534" i="2"/>
  <c r="Z534" i="2" s="1"/>
  <c r="Q534" i="2"/>
  <c r="U535" i="2"/>
  <c r="V535" i="2"/>
  <c r="AB534" i="2"/>
  <c r="AH534" i="2"/>
  <c r="AA534" i="2"/>
  <c r="L1007" i="2"/>
  <c r="K1007" i="2"/>
  <c r="N1007" i="2" s="1"/>
  <c r="J1007" i="2"/>
  <c r="M1006" i="2"/>
  <c r="C1000" i="2"/>
  <c r="B1001" i="2"/>
  <c r="P1007" i="2" l="1"/>
  <c r="O1007" i="2"/>
  <c r="AQ1000" i="2"/>
  <c r="AO1000" i="2"/>
  <c r="S535" i="2"/>
  <c r="AA535" i="2" s="1"/>
  <c r="T535" i="2"/>
  <c r="AB535" i="2" s="1"/>
  <c r="AF535" i="2"/>
  <c r="AG535" i="2"/>
  <c r="W534" i="2"/>
  <c r="R535" i="2" s="1"/>
  <c r="AF536" i="2" s="1"/>
  <c r="Y534" i="2"/>
  <c r="AD535" i="2"/>
  <c r="AC535" i="2"/>
  <c r="K1008" i="2"/>
  <c r="N1008" i="2" s="1"/>
  <c r="J1008" i="2"/>
  <c r="M1007" i="2"/>
  <c r="L1008" i="2"/>
  <c r="C1001" i="2"/>
  <c r="B1002" i="2"/>
  <c r="P1008" i="2" l="1"/>
  <c r="O1008" i="2"/>
  <c r="V536" i="2"/>
  <c r="AD536" i="2" s="1"/>
  <c r="AO1001" i="2"/>
  <c r="AQ1001" i="2"/>
  <c r="AH535" i="2"/>
  <c r="AG536" i="2"/>
  <c r="AH536" i="2" s="1"/>
  <c r="Z535" i="2"/>
  <c r="AE535" i="2"/>
  <c r="Q535" i="2"/>
  <c r="Y535" i="2" s="1"/>
  <c r="U536" i="2"/>
  <c r="AC536" i="2" s="1"/>
  <c r="S536" i="2"/>
  <c r="AA536" i="2" s="1"/>
  <c r="T536" i="2"/>
  <c r="AB536" i="2" s="1"/>
  <c r="J1009" i="2"/>
  <c r="M1008" i="2"/>
  <c r="L1009" i="2"/>
  <c r="K1009" i="2"/>
  <c r="N1009" i="2" s="1"/>
  <c r="C1002" i="2"/>
  <c r="B1003" i="2"/>
  <c r="O1009" i="2" l="1"/>
  <c r="P1009" i="2"/>
  <c r="AQ1002" i="2"/>
  <c r="AO1002" i="2"/>
  <c r="W535" i="2"/>
  <c r="AE536" i="2" s="1"/>
  <c r="V537" i="2"/>
  <c r="AD537" i="2" s="1"/>
  <c r="U537" i="2"/>
  <c r="AC537" i="2" s="1"/>
  <c r="L1010" i="2"/>
  <c r="K1010" i="2"/>
  <c r="N1010" i="2" s="1"/>
  <c r="J1010" i="2"/>
  <c r="M1009" i="2"/>
  <c r="C1003" i="2"/>
  <c r="B1004" i="2"/>
  <c r="P1010" i="2" l="1"/>
  <c r="O1010" i="2"/>
  <c r="AO1003" i="2"/>
  <c r="AQ1003" i="2"/>
  <c r="Q536" i="2"/>
  <c r="Y536" i="2" s="1"/>
  <c r="R536" i="2"/>
  <c r="Z536" i="2" s="1"/>
  <c r="K1011" i="2"/>
  <c r="N1011" i="2" s="1"/>
  <c r="J1011" i="2"/>
  <c r="M1010" i="2"/>
  <c r="L1011" i="2"/>
  <c r="C1004" i="2"/>
  <c r="B1005" i="2"/>
  <c r="P1011" i="2" l="1"/>
  <c r="O1011" i="2"/>
  <c r="AO1004" i="2"/>
  <c r="AQ1004" i="2"/>
  <c r="AG537" i="2"/>
  <c r="W536" i="2"/>
  <c r="R537" i="2" s="1"/>
  <c r="S537" i="2"/>
  <c r="AA537" i="2" s="1"/>
  <c r="AF537" i="2"/>
  <c r="T537" i="2"/>
  <c r="V538" i="2" s="1"/>
  <c r="AD538" i="2" s="1"/>
  <c r="J1012" i="2"/>
  <c r="M1011" i="2"/>
  <c r="L1012" i="2"/>
  <c r="K1012" i="2"/>
  <c r="N1012" i="2" s="1"/>
  <c r="C1005" i="2"/>
  <c r="B1006" i="2"/>
  <c r="P1012" i="2" l="1"/>
  <c r="O1012" i="2"/>
  <c r="Q537" i="2"/>
  <c r="Y537" i="2" s="1"/>
  <c r="AE537" i="2"/>
  <c r="AO1005" i="2"/>
  <c r="AQ1005" i="2"/>
  <c r="AH537" i="2"/>
  <c r="S538" i="2"/>
  <c r="AA538" i="2" s="1"/>
  <c r="Z537" i="2"/>
  <c r="T538" i="2"/>
  <c r="V539" i="2" s="1"/>
  <c r="AD539" i="2" s="1"/>
  <c r="AF538" i="2"/>
  <c r="AG538" i="2"/>
  <c r="U538" i="2"/>
  <c r="AC538" i="2" s="1"/>
  <c r="AB537" i="2"/>
  <c r="W537" i="2"/>
  <c r="R538" i="2" s="1"/>
  <c r="K1013" i="2"/>
  <c r="N1013" i="2" s="1"/>
  <c r="L1013" i="2"/>
  <c r="J1013" i="2"/>
  <c r="M1012" i="2"/>
  <c r="C1006" i="2"/>
  <c r="B1007" i="2"/>
  <c r="P1013" i="2" l="1"/>
  <c r="O1013" i="2"/>
  <c r="AQ1006" i="2"/>
  <c r="AO1006" i="2"/>
  <c r="S539" i="2"/>
  <c r="AA539" i="2" s="1"/>
  <c r="AH538" i="2"/>
  <c r="AB538" i="2"/>
  <c r="AF539" i="2"/>
  <c r="U539" i="2"/>
  <c r="AC539" i="2" s="1"/>
  <c r="Q538" i="2"/>
  <c r="Y538" i="2" s="1"/>
  <c r="T539" i="2"/>
  <c r="AB539" i="2" s="1"/>
  <c r="Z538" i="2"/>
  <c r="AG539" i="2"/>
  <c r="AE538" i="2"/>
  <c r="J1014" i="2"/>
  <c r="M1013" i="2"/>
  <c r="L1014" i="2"/>
  <c r="K1014" i="2"/>
  <c r="N1014" i="2" s="1"/>
  <c r="C1007" i="2"/>
  <c r="B1008" i="2"/>
  <c r="P1014" i="2" l="1"/>
  <c r="O1014" i="2"/>
  <c r="AQ1007" i="2"/>
  <c r="AO1007" i="2"/>
  <c r="AH539" i="2"/>
  <c r="W538" i="2"/>
  <c r="AE539" i="2" s="1"/>
  <c r="Q539" i="2"/>
  <c r="Y539" i="2" s="1"/>
  <c r="U540" i="2"/>
  <c r="AC540" i="2" s="1"/>
  <c r="V540" i="2"/>
  <c r="AD540" i="2" s="1"/>
  <c r="K1015" i="2"/>
  <c r="N1015" i="2" s="1"/>
  <c r="L1015" i="2"/>
  <c r="J1015" i="2"/>
  <c r="M1014" i="2"/>
  <c r="C1008" i="2"/>
  <c r="B1009" i="2"/>
  <c r="P1015" i="2" l="1"/>
  <c r="O1015" i="2"/>
  <c r="R539" i="2"/>
  <c r="Z539" i="2" s="1"/>
  <c r="AQ1008" i="2"/>
  <c r="AO1008" i="2"/>
  <c r="T540" i="2"/>
  <c r="V541" i="2" s="1"/>
  <c r="AD541" i="2" s="1"/>
  <c r="S540" i="2"/>
  <c r="AA540" i="2" s="1"/>
  <c r="W539" i="2"/>
  <c r="AE540" i="2" s="1"/>
  <c r="AF540" i="2"/>
  <c r="AG540" i="2"/>
  <c r="L1016" i="2"/>
  <c r="J1016" i="2"/>
  <c r="M1015" i="2"/>
  <c r="K1016" i="2"/>
  <c r="N1016" i="2" s="1"/>
  <c r="C1009" i="2"/>
  <c r="B1010" i="2"/>
  <c r="O1016" i="2" l="1"/>
  <c r="P1016" i="2"/>
  <c r="AB540" i="2"/>
  <c r="AO1009" i="2"/>
  <c r="AQ1009" i="2"/>
  <c r="R540" i="2"/>
  <c r="Z540" i="2" s="1"/>
  <c r="Q540" i="2"/>
  <c r="Y540" i="2" s="1"/>
  <c r="AH540" i="2"/>
  <c r="U541" i="2"/>
  <c r="AC541" i="2" s="1"/>
  <c r="K1017" i="2"/>
  <c r="N1017" i="2" s="1"/>
  <c r="J1017" i="2"/>
  <c r="M1016" i="2"/>
  <c r="L1017" i="2"/>
  <c r="C1010" i="2"/>
  <c r="B1011" i="2"/>
  <c r="O1017" i="2" l="1"/>
  <c r="P1017" i="2"/>
  <c r="T541" i="2"/>
  <c r="AB541" i="2" s="1"/>
  <c r="AF541" i="2"/>
  <c r="AG541" i="2"/>
  <c r="S541" i="2"/>
  <c r="AQ1010" i="2"/>
  <c r="AO1010" i="2"/>
  <c r="W540" i="2"/>
  <c r="R541" i="2" s="1"/>
  <c r="S542" i="2" s="1"/>
  <c r="AA542" i="2" s="1"/>
  <c r="V542" i="2"/>
  <c r="U542" i="2"/>
  <c r="AE541" i="2"/>
  <c r="Q541" i="2"/>
  <c r="AA541" i="2"/>
  <c r="AH541" i="2"/>
  <c r="J1018" i="2"/>
  <c r="M1017" i="2"/>
  <c r="L1018" i="2"/>
  <c r="K1018" i="2"/>
  <c r="N1018" i="2" s="1"/>
  <c r="C1011" i="2"/>
  <c r="B1012" i="2"/>
  <c r="O1018" i="2" l="1"/>
  <c r="P1018" i="2"/>
  <c r="AO1011" i="2"/>
  <c r="AQ1011" i="2"/>
  <c r="Y541" i="2"/>
  <c r="W541" i="2"/>
  <c r="R542" i="2" s="1"/>
  <c r="S543" i="2" s="1"/>
  <c r="AA543" i="2" s="1"/>
  <c r="Z541" i="2"/>
  <c r="AG542" i="2"/>
  <c r="AF542" i="2"/>
  <c r="AC542" i="2"/>
  <c r="AD542" i="2"/>
  <c r="T542" i="2"/>
  <c r="U543" i="2" s="1"/>
  <c r="L1019" i="2"/>
  <c r="K1019" i="2"/>
  <c r="N1019" i="2" s="1"/>
  <c r="J1019" i="2"/>
  <c r="M1018" i="2"/>
  <c r="C1012" i="2"/>
  <c r="B1013" i="2"/>
  <c r="P1019" i="2" l="1"/>
  <c r="O1019" i="2"/>
  <c r="AE542" i="2"/>
  <c r="AO1012" i="2"/>
  <c r="AQ1012" i="2"/>
  <c r="Q542" i="2"/>
  <c r="Y542" i="2" s="1"/>
  <c r="AC543" i="2"/>
  <c r="V543" i="2"/>
  <c r="AB542" i="2"/>
  <c r="T543" i="2"/>
  <c r="AB543" i="2" s="1"/>
  <c r="AH542" i="2"/>
  <c r="AG543" i="2"/>
  <c r="AF543" i="2"/>
  <c r="Z542" i="2"/>
  <c r="K1020" i="2"/>
  <c r="N1020" i="2" s="1"/>
  <c r="J1020" i="2"/>
  <c r="M1019" i="2"/>
  <c r="L1020" i="2"/>
  <c r="C1013" i="2"/>
  <c r="B1014" i="2"/>
  <c r="O1020" i="2" l="1"/>
  <c r="P1020" i="2"/>
  <c r="AO1013" i="2"/>
  <c r="AQ1013" i="2"/>
  <c r="W542" i="2"/>
  <c r="AE543" i="2" s="1"/>
  <c r="AD543" i="2"/>
  <c r="V544" i="2"/>
  <c r="AD544" i="2" s="1"/>
  <c r="U544" i="2"/>
  <c r="AC544" i="2" s="1"/>
  <c r="AH543" i="2"/>
  <c r="J1021" i="2"/>
  <c r="M1020" i="2"/>
  <c r="L1021" i="2"/>
  <c r="K1021" i="2"/>
  <c r="N1021" i="2" s="1"/>
  <c r="C1014" i="2"/>
  <c r="B1015" i="2"/>
  <c r="P1021" i="2" l="1"/>
  <c r="O1021" i="2"/>
  <c r="AQ1014" i="2"/>
  <c r="AO1014" i="2"/>
  <c r="R543" i="2"/>
  <c r="T544" i="2" s="1"/>
  <c r="AB544" i="2" s="1"/>
  <c r="Q543" i="2"/>
  <c r="Y543" i="2" s="1"/>
  <c r="L1022" i="2"/>
  <c r="K1022" i="2"/>
  <c r="N1022" i="2" s="1"/>
  <c r="J1022" i="2"/>
  <c r="M1021" i="2"/>
  <c r="C1015" i="2"/>
  <c r="B1016" i="2"/>
  <c r="P1022" i="2" l="1"/>
  <c r="O1022" i="2"/>
  <c r="AQ1015" i="2"/>
  <c r="AO1015" i="2"/>
  <c r="AG544" i="2"/>
  <c r="V545" i="2"/>
  <c r="AD545" i="2" s="1"/>
  <c r="S544" i="2"/>
  <c r="U545" i="2" s="1"/>
  <c r="AC545" i="2" s="1"/>
  <c r="AF544" i="2"/>
  <c r="AH544" i="2" s="1"/>
  <c r="Z543" i="2"/>
  <c r="W543" i="2"/>
  <c r="K1023" i="2"/>
  <c r="N1023" i="2" s="1"/>
  <c r="J1023" i="2"/>
  <c r="M1022" i="2"/>
  <c r="L1023" i="2"/>
  <c r="C1016" i="2"/>
  <c r="B1017" i="2"/>
  <c r="P1023" i="2" l="1"/>
  <c r="O1023" i="2"/>
  <c r="AO1016" i="2"/>
  <c r="AQ1016" i="2"/>
  <c r="AA544" i="2"/>
  <c r="R544" i="2"/>
  <c r="Q544" i="2"/>
  <c r="AE544" i="2"/>
  <c r="J1024" i="2"/>
  <c r="M1023" i="2"/>
  <c r="L1024" i="2"/>
  <c r="K1024" i="2"/>
  <c r="N1024" i="2" s="1"/>
  <c r="C1017" i="2"/>
  <c r="B1018" i="2"/>
  <c r="P1024" i="2" l="1"/>
  <c r="O1024" i="2"/>
  <c r="AO1017" i="2"/>
  <c r="AQ1017" i="2"/>
  <c r="Y544" i="2"/>
  <c r="W544" i="2"/>
  <c r="Z544" i="2"/>
  <c r="T545" i="2"/>
  <c r="AF545" i="2"/>
  <c r="AG545" i="2"/>
  <c r="S545" i="2"/>
  <c r="K1025" i="2"/>
  <c r="N1025" i="2" s="1"/>
  <c r="L1025" i="2"/>
  <c r="J1025" i="2"/>
  <c r="M1024" i="2"/>
  <c r="C1018" i="2"/>
  <c r="B1019" i="2"/>
  <c r="O1025" i="2" l="1"/>
  <c r="P1025" i="2"/>
  <c r="AQ1018" i="2"/>
  <c r="AO1018" i="2"/>
  <c r="AH545" i="2"/>
  <c r="AA545" i="2"/>
  <c r="AB545" i="2"/>
  <c r="V546" i="2"/>
  <c r="U546" i="2"/>
  <c r="R545" i="2"/>
  <c r="Q545" i="2"/>
  <c r="AE545" i="2"/>
  <c r="L1026" i="2"/>
  <c r="J1026" i="2"/>
  <c r="M1025" i="2"/>
  <c r="K1026" i="2"/>
  <c r="N1026" i="2" s="1"/>
  <c r="C1019" i="2"/>
  <c r="B1020" i="2"/>
  <c r="P1026" i="2" l="1"/>
  <c r="O1026" i="2"/>
  <c r="AO1019" i="2"/>
  <c r="AQ1019" i="2"/>
  <c r="Z545" i="2"/>
  <c r="AG546" i="2"/>
  <c r="AF546" i="2"/>
  <c r="Y545" i="2"/>
  <c r="W545" i="2"/>
  <c r="Q546" i="2" s="1"/>
  <c r="Y546" i="2" s="1"/>
  <c r="AC546" i="2"/>
  <c r="T546" i="2"/>
  <c r="AB546" i="2" s="1"/>
  <c r="AD546" i="2"/>
  <c r="S546" i="2"/>
  <c r="AA546" i="2" s="1"/>
  <c r="J1027" i="2"/>
  <c r="M1026" i="2"/>
  <c r="K1027" i="2"/>
  <c r="N1027" i="2" s="1"/>
  <c r="L1027" i="2"/>
  <c r="C1020" i="2"/>
  <c r="B1021" i="2"/>
  <c r="P1027" i="2" l="1"/>
  <c r="O1027" i="2"/>
  <c r="AQ1020" i="2"/>
  <c r="AO1020" i="2"/>
  <c r="R546" i="2"/>
  <c r="Z546" i="2" s="1"/>
  <c r="AE546" i="2"/>
  <c r="U547" i="2"/>
  <c r="AC547" i="2" s="1"/>
  <c r="AF547" i="2"/>
  <c r="V547" i="2"/>
  <c r="AD547" i="2" s="1"/>
  <c r="AH546" i="2"/>
  <c r="L1028" i="2"/>
  <c r="K1028" i="2"/>
  <c r="N1028" i="2" s="1"/>
  <c r="J1028" i="2"/>
  <c r="M1027" i="2"/>
  <c r="C1021" i="2"/>
  <c r="B1022" i="2"/>
  <c r="P1028" i="2" l="1"/>
  <c r="O1028" i="2"/>
  <c r="AG547" i="2"/>
  <c r="AO1021" i="2"/>
  <c r="AQ1021" i="2"/>
  <c r="W546" i="2"/>
  <c r="R547" i="2" s="1"/>
  <c r="AF548" i="2" s="1"/>
  <c r="T547" i="2"/>
  <c r="AB547" i="2" s="1"/>
  <c r="AE547" i="2"/>
  <c r="S547" i="2"/>
  <c r="AH547" i="2"/>
  <c r="K1029" i="2"/>
  <c r="N1029" i="2" s="1"/>
  <c r="J1029" i="2"/>
  <c r="M1028" i="2"/>
  <c r="L1029" i="2"/>
  <c r="C1022" i="2"/>
  <c r="B1023" i="2"/>
  <c r="P1029" i="2" l="1"/>
  <c r="O1029" i="2"/>
  <c r="Z547" i="2"/>
  <c r="V548" i="2"/>
  <c r="AD548" i="2" s="1"/>
  <c r="Q547" i="2"/>
  <c r="Y547" i="2" s="1"/>
  <c r="AQ1022" i="2"/>
  <c r="AO1022" i="2"/>
  <c r="AG548" i="2"/>
  <c r="AH548" i="2" s="1"/>
  <c r="T548" i="2"/>
  <c r="AB548" i="2" s="1"/>
  <c r="U548" i="2"/>
  <c r="AC548" i="2" s="1"/>
  <c r="AA547" i="2"/>
  <c r="S548" i="2"/>
  <c r="AA548" i="2" s="1"/>
  <c r="J1030" i="2"/>
  <c r="M1029" i="2"/>
  <c r="L1030" i="2"/>
  <c r="K1030" i="2"/>
  <c r="N1030" i="2" s="1"/>
  <c r="C1023" i="2"/>
  <c r="B1024" i="2"/>
  <c r="P1030" i="2" l="1"/>
  <c r="O1030" i="2"/>
  <c r="W547" i="2"/>
  <c r="AQ1023" i="2"/>
  <c r="AO1023" i="2"/>
  <c r="V549" i="2"/>
  <c r="AD549" i="2" s="1"/>
  <c r="U549" i="2"/>
  <c r="AC549" i="2" s="1"/>
  <c r="L1031" i="2"/>
  <c r="K1031" i="2"/>
  <c r="N1031" i="2" s="1"/>
  <c r="J1031" i="2"/>
  <c r="M1030" i="2"/>
  <c r="C1024" i="2"/>
  <c r="B1025" i="2"/>
  <c r="P1031" i="2" l="1"/>
  <c r="O1031" i="2"/>
  <c r="AE548" i="2"/>
  <c r="Q548" i="2"/>
  <c r="R548" i="2"/>
  <c r="AQ1024" i="2"/>
  <c r="AO1024" i="2"/>
  <c r="J1032" i="2"/>
  <c r="M1031" i="2"/>
  <c r="K1032" i="2"/>
  <c r="N1032" i="2" s="1"/>
  <c r="L1032" i="2"/>
  <c r="C1025" i="2"/>
  <c r="B1026" i="2"/>
  <c r="O1032" i="2" l="1"/>
  <c r="P1032" i="2"/>
  <c r="Y548" i="2"/>
  <c r="W548" i="2"/>
  <c r="AE549" i="2" s="1"/>
  <c r="T549" i="2"/>
  <c r="AF549" i="2"/>
  <c r="AG549" i="2"/>
  <c r="AH549" i="2" s="1"/>
  <c r="S549" i="2"/>
  <c r="AA549" i="2" s="1"/>
  <c r="Z548" i="2"/>
  <c r="AO1025" i="2"/>
  <c r="AQ1025" i="2"/>
  <c r="K1033" i="2"/>
  <c r="N1033" i="2" s="1"/>
  <c r="L1033" i="2"/>
  <c r="J1033" i="2"/>
  <c r="M1032" i="2"/>
  <c r="C1026" i="2"/>
  <c r="B1027" i="2"/>
  <c r="O1033" i="2" l="1"/>
  <c r="P1033" i="2"/>
  <c r="AB549" i="2"/>
  <c r="V550" i="2"/>
  <c r="U550" i="2"/>
  <c r="AC550" i="2" s="1"/>
  <c r="Q549" i="2"/>
  <c r="R549" i="2"/>
  <c r="AQ1026" i="2"/>
  <c r="AO1026" i="2"/>
  <c r="L1034" i="2"/>
  <c r="J1034" i="2"/>
  <c r="M1033" i="2"/>
  <c r="K1034" i="2"/>
  <c r="N1034" i="2" s="1"/>
  <c r="C1027" i="2"/>
  <c r="B1028" i="2"/>
  <c r="O1034" i="2" l="1"/>
  <c r="P1034" i="2"/>
  <c r="T550" i="2"/>
  <c r="V551" i="2" s="1"/>
  <c r="Z549" i="2"/>
  <c r="AG550" i="2"/>
  <c r="AH550" i="2" s="1"/>
  <c r="AF550" i="2"/>
  <c r="Y549" i="2"/>
  <c r="W549" i="2"/>
  <c r="AE550" i="2"/>
  <c r="AD550" i="2"/>
  <c r="S550" i="2"/>
  <c r="AO1027" i="2"/>
  <c r="AQ1027" i="2"/>
  <c r="J1035" i="2"/>
  <c r="M1034" i="2"/>
  <c r="K1035" i="2"/>
  <c r="N1035" i="2" s="1"/>
  <c r="L1035" i="2"/>
  <c r="C1028" i="2"/>
  <c r="B1029" i="2"/>
  <c r="P1035" i="2" l="1"/>
  <c r="O1035" i="2"/>
  <c r="AD551" i="2"/>
  <c r="R550" i="2"/>
  <c r="Q550" i="2"/>
  <c r="AA550" i="2"/>
  <c r="AB550" i="2"/>
  <c r="U551" i="2"/>
  <c r="AO1028" i="2"/>
  <c r="AQ1028" i="2"/>
  <c r="K1036" i="2"/>
  <c r="N1036" i="2" s="1"/>
  <c r="L1036" i="2"/>
  <c r="J1036" i="2"/>
  <c r="M1035" i="2"/>
  <c r="C1029" i="2"/>
  <c r="B1030" i="2"/>
  <c r="O1036" i="2" l="1"/>
  <c r="P1036" i="2"/>
  <c r="AE551" i="2"/>
  <c r="AC551" i="2"/>
  <c r="S551" i="2"/>
  <c r="AA551" i="2" s="1"/>
  <c r="Y550" i="2"/>
  <c r="W550" i="2"/>
  <c r="Q551" i="2" s="1"/>
  <c r="Y551" i="2" s="1"/>
  <c r="T551" i="2"/>
  <c r="AF551" i="2"/>
  <c r="Z550" i="2"/>
  <c r="AG551" i="2"/>
  <c r="AO1029" i="2"/>
  <c r="AQ1029" i="2"/>
  <c r="L1037" i="2"/>
  <c r="J1037" i="2"/>
  <c r="M1036" i="2"/>
  <c r="K1037" i="2"/>
  <c r="N1037" i="2" s="1"/>
  <c r="C1030" i="2"/>
  <c r="B1031" i="2"/>
  <c r="P1037" i="2" l="1"/>
  <c r="O1037" i="2"/>
  <c r="AB551" i="2"/>
  <c r="V552" i="2"/>
  <c r="AD552" i="2" s="1"/>
  <c r="U552" i="2"/>
  <c r="AC552" i="2" s="1"/>
  <c r="AH551" i="2"/>
  <c r="R551" i="2"/>
  <c r="AQ1030" i="2"/>
  <c r="AO1030" i="2"/>
  <c r="K1038" i="2"/>
  <c r="N1038" i="2" s="1"/>
  <c r="J1038" i="2"/>
  <c r="M1037" i="2"/>
  <c r="L1038" i="2"/>
  <c r="C1031" i="2"/>
  <c r="B1032" i="2"/>
  <c r="P1038" i="2" l="1"/>
  <c r="O1038" i="2"/>
  <c r="T552" i="2"/>
  <c r="AF552" i="2"/>
  <c r="AG552" i="2"/>
  <c r="AH552" i="2" s="1"/>
  <c r="S552" i="2"/>
  <c r="AA552" i="2" s="1"/>
  <c r="Z551" i="2"/>
  <c r="W551" i="2"/>
  <c r="AQ1031" i="2"/>
  <c r="AO1031" i="2"/>
  <c r="J1039" i="2"/>
  <c r="M1038" i="2"/>
  <c r="L1039" i="2"/>
  <c r="K1039" i="2"/>
  <c r="N1039" i="2" s="1"/>
  <c r="C1032" i="2"/>
  <c r="B1033" i="2"/>
  <c r="P1039" i="2" l="1"/>
  <c r="O1039" i="2"/>
  <c r="Q552" i="2"/>
  <c r="AE552" i="2"/>
  <c r="R552" i="2"/>
  <c r="V553" i="2"/>
  <c r="AD553" i="2" s="1"/>
  <c r="AB552" i="2"/>
  <c r="U553" i="2"/>
  <c r="AC553" i="2" s="1"/>
  <c r="AQ1032" i="2"/>
  <c r="AO1032" i="2"/>
  <c r="L1040" i="2"/>
  <c r="K1040" i="2"/>
  <c r="N1040" i="2" s="1"/>
  <c r="J1040" i="2"/>
  <c r="M1039" i="2"/>
  <c r="C1033" i="2"/>
  <c r="B1034" i="2"/>
  <c r="P1040" i="2" l="1"/>
  <c r="O1040" i="2"/>
  <c r="W552" i="2"/>
  <c r="AF553" i="2"/>
  <c r="R553" i="2"/>
  <c r="Z552" i="2"/>
  <c r="T553" i="2"/>
  <c r="S553" i="2"/>
  <c r="AG553" i="2"/>
  <c r="AH553" i="2" s="1"/>
  <c r="Y552" i="2"/>
  <c r="AE553" i="2"/>
  <c r="Q553" i="2"/>
  <c r="AO1033" i="2"/>
  <c r="AQ1033" i="2"/>
  <c r="K1041" i="2"/>
  <c r="N1041" i="2" s="1"/>
  <c r="J1041" i="2"/>
  <c r="M1040" i="2"/>
  <c r="L1041" i="2"/>
  <c r="C1034" i="2"/>
  <c r="B1035" i="2"/>
  <c r="O1041" i="2" l="1"/>
  <c r="P1041" i="2"/>
  <c r="AA553" i="2"/>
  <c r="S554" i="2"/>
  <c r="AA554" i="2" s="1"/>
  <c r="AB553" i="2"/>
  <c r="U554" i="2"/>
  <c r="V554" i="2"/>
  <c r="T554" i="2"/>
  <c r="AB554" i="2" s="1"/>
  <c r="AF554" i="2"/>
  <c r="AG554" i="2"/>
  <c r="AH554" i="2" s="1"/>
  <c r="Z553" i="2"/>
  <c r="Y553" i="2"/>
  <c r="W553" i="2"/>
  <c r="Q554" i="2"/>
  <c r="Y554" i="2" s="1"/>
  <c r="AQ1034" i="2"/>
  <c r="AO1034" i="2"/>
  <c r="J1042" i="2"/>
  <c r="M1041" i="2"/>
  <c r="L1042" i="2"/>
  <c r="K1042" i="2"/>
  <c r="N1042" i="2" s="1"/>
  <c r="C1035" i="2"/>
  <c r="B1036" i="2"/>
  <c r="O1042" i="2" l="1"/>
  <c r="P1042" i="2"/>
  <c r="AD554" i="2"/>
  <c r="V555" i="2"/>
  <c r="AD555" i="2" s="1"/>
  <c r="AC554" i="2"/>
  <c r="U555" i="2"/>
  <c r="AC555" i="2" s="1"/>
  <c r="AE554" i="2"/>
  <c r="R554" i="2"/>
  <c r="AO1035" i="2"/>
  <c r="AQ1035" i="2"/>
  <c r="K1043" i="2"/>
  <c r="N1043" i="2" s="1"/>
  <c r="L1043" i="2"/>
  <c r="J1043" i="2"/>
  <c r="M1042" i="2"/>
  <c r="C1036" i="2"/>
  <c r="B1037" i="2"/>
  <c r="P1043" i="2" l="1"/>
  <c r="O1043" i="2"/>
  <c r="W554" i="2"/>
  <c r="AG555" i="2"/>
  <c r="AH555" i="2" s="1"/>
  <c r="Z554" i="2"/>
  <c r="T555" i="2"/>
  <c r="S555" i="2"/>
  <c r="AF555" i="2"/>
  <c r="AO1036" i="2"/>
  <c r="AQ1036" i="2"/>
  <c r="L1044" i="2"/>
  <c r="J1044" i="2"/>
  <c r="M1043" i="2"/>
  <c r="K1044" i="2"/>
  <c r="N1044" i="2" s="1"/>
  <c r="C1037" i="2"/>
  <c r="B1038" i="2"/>
  <c r="P1044" i="2" l="1"/>
  <c r="O1044" i="2"/>
  <c r="AA555" i="2"/>
  <c r="AB555" i="2"/>
  <c r="U556" i="2"/>
  <c r="AC556" i="2" s="1"/>
  <c r="V556" i="2"/>
  <c r="R555" i="2"/>
  <c r="Q555" i="2"/>
  <c r="AE555" i="2"/>
  <c r="AO1037" i="2"/>
  <c r="AQ1037" i="2"/>
  <c r="J1045" i="2"/>
  <c r="M1044" i="2"/>
  <c r="K1045" i="2"/>
  <c r="N1045" i="2" s="1"/>
  <c r="L1045" i="2"/>
  <c r="C1038" i="2"/>
  <c r="B1039" i="2"/>
  <c r="P1045" i="2" l="1"/>
  <c r="O1045" i="2"/>
  <c r="AG556" i="2"/>
  <c r="Z555" i="2"/>
  <c r="AF556" i="2"/>
  <c r="AH556" i="2" s="1"/>
  <c r="AD556" i="2"/>
  <c r="T556" i="2"/>
  <c r="Y555" i="2"/>
  <c r="W555" i="2"/>
  <c r="R556" i="2" s="1"/>
  <c r="S556" i="2"/>
  <c r="AA556" i="2" s="1"/>
  <c r="AQ1038" i="2"/>
  <c r="AO1038" i="2"/>
  <c r="L1046" i="2"/>
  <c r="K1046" i="2"/>
  <c r="N1046" i="2" s="1"/>
  <c r="J1046" i="2"/>
  <c r="M1045" i="2"/>
  <c r="C1039" i="2"/>
  <c r="B1040" i="2"/>
  <c r="P1046" i="2" l="1"/>
  <c r="O1046" i="2"/>
  <c r="S557" i="2"/>
  <c r="AA557" i="2" s="1"/>
  <c r="AF557" i="2"/>
  <c r="Z556" i="2"/>
  <c r="AG557" i="2"/>
  <c r="AH557" i="2" s="1"/>
  <c r="U557" i="2"/>
  <c r="AB556" i="2"/>
  <c r="T557" i="2"/>
  <c r="AB557" i="2" s="1"/>
  <c r="V557" i="2"/>
  <c r="AE556" i="2"/>
  <c r="Q556" i="2"/>
  <c r="AQ1039" i="2"/>
  <c r="AO1039" i="2"/>
  <c r="J1047" i="2"/>
  <c r="M1046" i="2"/>
  <c r="K1047" i="2"/>
  <c r="N1047" i="2" s="1"/>
  <c r="L1047" i="2"/>
  <c r="C1040" i="2"/>
  <c r="B1041" i="2"/>
  <c r="O1047" i="2" l="1"/>
  <c r="P1047" i="2"/>
  <c r="AC557" i="2"/>
  <c r="U558" i="2"/>
  <c r="AC558" i="2" s="1"/>
  <c r="Y556" i="2"/>
  <c r="W556" i="2"/>
  <c r="Q557" i="2" s="1"/>
  <c r="AE557" i="2"/>
  <c r="AD557" i="2"/>
  <c r="V558" i="2"/>
  <c r="AD558" i="2" s="1"/>
  <c r="AQ1040" i="2"/>
  <c r="AO1040" i="2"/>
  <c r="K1048" i="2"/>
  <c r="N1048" i="2" s="1"/>
  <c r="L1048" i="2"/>
  <c r="J1048" i="2"/>
  <c r="M1047" i="2"/>
  <c r="C1041" i="2"/>
  <c r="B1042" i="2"/>
  <c r="P1048" i="2" l="1"/>
  <c r="O1048" i="2"/>
  <c r="Y557" i="2"/>
  <c r="R557" i="2"/>
  <c r="AO1041" i="2"/>
  <c r="AQ1041" i="2"/>
  <c r="J1049" i="2"/>
  <c r="M1048" i="2"/>
  <c r="L1049" i="2"/>
  <c r="K1049" i="2"/>
  <c r="N1049" i="2" s="1"/>
  <c r="C1042" i="2"/>
  <c r="B1043" i="2"/>
  <c r="O1049" i="2" l="1"/>
  <c r="P1049" i="2"/>
  <c r="AG558" i="2"/>
  <c r="S558" i="2"/>
  <c r="Z557" i="2"/>
  <c r="AF558" i="2"/>
  <c r="AH558" i="2" s="1"/>
  <c r="T558" i="2"/>
  <c r="W557" i="2"/>
  <c r="AQ1042" i="2"/>
  <c r="AO1042" i="2"/>
  <c r="L1050" i="2"/>
  <c r="K1050" i="2"/>
  <c r="N1050" i="2" s="1"/>
  <c r="J1050" i="2"/>
  <c r="M1049" i="2"/>
  <c r="C1043" i="2"/>
  <c r="B1044" i="2"/>
  <c r="P1050" i="2" l="1"/>
  <c r="O1050" i="2"/>
  <c r="Q558" i="2"/>
  <c r="AE558" i="2"/>
  <c r="R558" i="2"/>
  <c r="V559" i="2"/>
  <c r="AB558" i="2"/>
  <c r="U559" i="2"/>
  <c r="AA558" i="2"/>
  <c r="S559" i="2"/>
  <c r="AO1043" i="2"/>
  <c r="AQ1043" i="2"/>
  <c r="K1051" i="2"/>
  <c r="N1051" i="2" s="1"/>
  <c r="J1051" i="2"/>
  <c r="M1050" i="2"/>
  <c r="L1051" i="2"/>
  <c r="C1044" i="2"/>
  <c r="B1045" i="2"/>
  <c r="O1051" i="2" l="1"/>
  <c r="P1051" i="2"/>
  <c r="AA559" i="2"/>
  <c r="AC559" i="2"/>
  <c r="AD559" i="2"/>
  <c r="T559" i="2"/>
  <c r="Z558" i="2"/>
  <c r="AF559" i="2"/>
  <c r="AG559" i="2"/>
  <c r="AH559" i="2" s="1"/>
  <c r="Y558" i="2"/>
  <c r="W558" i="2"/>
  <c r="AE559" i="2" s="1"/>
  <c r="Q559" i="2"/>
  <c r="AO1044" i="2"/>
  <c r="AQ1044" i="2"/>
  <c r="L1052" i="2"/>
  <c r="J1052" i="2"/>
  <c r="M1051" i="2"/>
  <c r="K1052" i="2"/>
  <c r="N1052" i="2" s="1"/>
  <c r="C1045" i="2"/>
  <c r="B1046" i="2"/>
  <c r="P1052" i="2" l="1"/>
  <c r="O1052" i="2"/>
  <c r="AB559" i="2"/>
  <c r="V560" i="2"/>
  <c r="U560" i="2"/>
  <c r="R559" i="2"/>
  <c r="W559" i="2" s="1"/>
  <c r="Y559" i="2"/>
  <c r="AO1045" i="2"/>
  <c r="AQ1045" i="2"/>
  <c r="J1053" i="2"/>
  <c r="M1052" i="2"/>
  <c r="K1053" i="2"/>
  <c r="N1053" i="2" s="1"/>
  <c r="L1053" i="2"/>
  <c r="C1046" i="2"/>
  <c r="B1047" i="2"/>
  <c r="P1053" i="2" l="1"/>
  <c r="O1053" i="2"/>
  <c r="AE560" i="2"/>
  <c r="Q560" i="2"/>
  <c r="AG560" i="2"/>
  <c r="Z559" i="2"/>
  <c r="AF560" i="2"/>
  <c r="R560" i="2"/>
  <c r="S560" i="2"/>
  <c r="AC560" i="2"/>
  <c r="AD560" i="2"/>
  <c r="T560" i="2"/>
  <c r="AB560" i="2" s="1"/>
  <c r="AQ1046" i="2"/>
  <c r="AO1046" i="2"/>
  <c r="K1054" i="2"/>
  <c r="N1054" i="2" s="1"/>
  <c r="L1054" i="2"/>
  <c r="J1054" i="2"/>
  <c r="M1053" i="2"/>
  <c r="C1047" i="2"/>
  <c r="B1048" i="2"/>
  <c r="P1054" i="2" l="1"/>
  <c r="O1054" i="2"/>
  <c r="AA560" i="2"/>
  <c r="S561" i="2"/>
  <c r="T561" i="2"/>
  <c r="Z560" i="2"/>
  <c r="AF561" i="2"/>
  <c r="AG561" i="2"/>
  <c r="AH561" i="2" s="1"/>
  <c r="R561" i="2"/>
  <c r="AH560" i="2"/>
  <c r="Y560" i="2"/>
  <c r="W560" i="2"/>
  <c r="AE561" i="2" s="1"/>
  <c r="Q561" i="2"/>
  <c r="V561" i="2"/>
  <c r="U561" i="2"/>
  <c r="AQ1047" i="2"/>
  <c r="AO1047" i="2"/>
  <c r="J1055" i="2"/>
  <c r="M1054" i="2"/>
  <c r="L1055" i="2"/>
  <c r="K1055" i="2"/>
  <c r="N1055" i="2" s="1"/>
  <c r="C1048" i="2"/>
  <c r="B1049" i="2"/>
  <c r="O1055" i="2" l="1"/>
  <c r="P1055" i="2"/>
  <c r="AF562" i="2"/>
  <c r="Z561" i="2"/>
  <c r="AG562" i="2"/>
  <c r="AC561" i="2"/>
  <c r="U562" i="2"/>
  <c r="AD561" i="2"/>
  <c r="V562" i="2"/>
  <c r="AB561" i="2"/>
  <c r="T562" i="2"/>
  <c r="AB562" i="2" s="1"/>
  <c r="AA561" i="2"/>
  <c r="S562" i="2"/>
  <c r="AA562" i="2" s="1"/>
  <c r="Y561" i="2"/>
  <c r="W561" i="2"/>
  <c r="AE562" i="2" s="1"/>
  <c r="R562" i="2"/>
  <c r="AF563" i="2" s="1"/>
  <c r="AQ1048" i="2"/>
  <c r="AO1048" i="2"/>
  <c r="K1056" i="2"/>
  <c r="N1056" i="2" s="1"/>
  <c r="L1056" i="2"/>
  <c r="J1056" i="2"/>
  <c r="M1055" i="2"/>
  <c r="C1049" i="2"/>
  <c r="B1050" i="2"/>
  <c r="P1056" i="2" l="1"/>
  <c r="O1056" i="2"/>
  <c r="AD562" i="2"/>
  <c r="V563" i="2"/>
  <c r="AD563" i="2" s="1"/>
  <c r="T563" i="2"/>
  <c r="AB563" i="2" s="1"/>
  <c r="AC562" i="2"/>
  <c r="U563" i="2"/>
  <c r="AC563" i="2" s="1"/>
  <c r="Z562" i="2"/>
  <c r="S563" i="2"/>
  <c r="AA563" i="2" s="1"/>
  <c r="AG563" i="2"/>
  <c r="AH563" i="2" s="1"/>
  <c r="AH562" i="2"/>
  <c r="Q562" i="2"/>
  <c r="AO1049" i="2"/>
  <c r="AQ1049" i="2"/>
  <c r="V564" i="2"/>
  <c r="AD564" i="2" s="1"/>
  <c r="J1057" i="2"/>
  <c r="M1056" i="2"/>
  <c r="L1057" i="2"/>
  <c r="K1057" i="2"/>
  <c r="N1057" i="2" s="1"/>
  <c r="C1050" i="2"/>
  <c r="B1051" i="2"/>
  <c r="O1057" i="2" l="1"/>
  <c r="P1057" i="2"/>
  <c r="Y562" i="2"/>
  <c r="W562" i="2"/>
  <c r="U564" i="2"/>
  <c r="AC564" i="2" s="1"/>
  <c r="AQ1050" i="2"/>
  <c r="AO1050" i="2"/>
  <c r="K1058" i="2"/>
  <c r="N1058" i="2" s="1"/>
  <c r="L1058" i="2"/>
  <c r="J1058" i="2"/>
  <c r="M1057" i="2"/>
  <c r="C1051" i="2"/>
  <c r="B1052" i="2"/>
  <c r="P1058" i="2" l="1"/>
  <c r="O1058" i="2"/>
  <c r="Q563" i="2"/>
  <c r="AE563" i="2"/>
  <c r="R563" i="2"/>
  <c r="AO1051" i="2"/>
  <c r="AQ1051" i="2"/>
  <c r="L1059" i="2"/>
  <c r="J1059" i="2"/>
  <c r="M1058" i="2"/>
  <c r="K1059" i="2"/>
  <c r="N1059" i="2" s="1"/>
  <c r="C1052" i="2"/>
  <c r="B1053" i="2"/>
  <c r="O1059" i="2" l="1"/>
  <c r="P1059" i="2"/>
  <c r="Z563" i="2"/>
  <c r="AG564" i="2"/>
  <c r="T564" i="2"/>
  <c r="S564" i="2"/>
  <c r="AF564" i="2"/>
  <c r="R564" i="2"/>
  <c r="Y563" i="2"/>
  <c r="Q564" i="2"/>
  <c r="W563" i="2"/>
  <c r="AE564" i="2" s="1"/>
  <c r="AO1052" i="2"/>
  <c r="AQ1052" i="2"/>
  <c r="K1060" i="2"/>
  <c r="N1060" i="2" s="1"/>
  <c r="J1060" i="2"/>
  <c r="M1059" i="2"/>
  <c r="L1060" i="2"/>
  <c r="C1053" i="2"/>
  <c r="B1054" i="2"/>
  <c r="P1060" i="2" l="1"/>
  <c r="O1060" i="2"/>
  <c r="W564" i="2"/>
  <c r="Q565" i="2" s="1"/>
  <c r="Y565" i="2" s="1"/>
  <c r="Y564" i="2"/>
  <c r="AG565" i="2"/>
  <c r="AH565" i="2" s="1"/>
  <c r="Z564" i="2"/>
  <c r="AF565" i="2"/>
  <c r="R565" i="2"/>
  <c r="T566" i="2" s="1"/>
  <c r="AB566" i="2" s="1"/>
  <c r="AA564" i="2"/>
  <c r="S565" i="2"/>
  <c r="AA565" i="2" s="1"/>
  <c r="V565" i="2"/>
  <c r="AB564" i="2"/>
  <c r="U565" i="2"/>
  <c r="T565" i="2"/>
  <c r="AB565" i="2" s="1"/>
  <c r="AH564" i="2"/>
  <c r="AE565" i="2"/>
  <c r="AO1053" i="2"/>
  <c r="AQ1053" i="2"/>
  <c r="W565" i="2"/>
  <c r="AF566" i="2"/>
  <c r="J1061" i="2"/>
  <c r="M1060" i="2"/>
  <c r="L1061" i="2"/>
  <c r="K1061" i="2"/>
  <c r="N1061" i="2" s="1"/>
  <c r="C1054" i="2"/>
  <c r="B1055" i="2"/>
  <c r="O1061" i="2" l="1"/>
  <c r="P1061" i="2"/>
  <c r="AG566" i="2"/>
  <c r="S566" i="2"/>
  <c r="AA566" i="2" s="1"/>
  <c r="Z565" i="2"/>
  <c r="AC565" i="2"/>
  <c r="U566" i="2"/>
  <c r="AC566" i="2" s="1"/>
  <c r="AD565" i="2"/>
  <c r="V566" i="2"/>
  <c r="AQ1054" i="2"/>
  <c r="AO1054" i="2"/>
  <c r="AH566" i="2"/>
  <c r="R566" i="2"/>
  <c r="AE566" i="2"/>
  <c r="Q566" i="2"/>
  <c r="K1062" i="2"/>
  <c r="N1062" i="2" s="1"/>
  <c r="L1062" i="2"/>
  <c r="J1062" i="2"/>
  <c r="M1061" i="2"/>
  <c r="C1055" i="2"/>
  <c r="B1056" i="2"/>
  <c r="P1062" i="2" l="1"/>
  <c r="O1062" i="2"/>
  <c r="V567" i="2"/>
  <c r="AD567" i="2" s="1"/>
  <c r="AD566" i="2"/>
  <c r="U567" i="2"/>
  <c r="AC567" i="2" s="1"/>
  <c r="AQ1055" i="2"/>
  <c r="AO1055" i="2"/>
  <c r="Y566" i="2"/>
  <c r="W566" i="2"/>
  <c r="T567" i="2"/>
  <c r="S567" i="2"/>
  <c r="Z566" i="2"/>
  <c r="AF567" i="2"/>
  <c r="AG567" i="2"/>
  <c r="J1063" i="2"/>
  <c r="M1062" i="2"/>
  <c r="L1063" i="2"/>
  <c r="K1063" i="2"/>
  <c r="N1063" i="2" s="1"/>
  <c r="C1056" i="2"/>
  <c r="B1057" i="2"/>
  <c r="O1063" i="2" l="1"/>
  <c r="P1063" i="2"/>
  <c r="AQ1056" i="2"/>
  <c r="AO1056" i="2"/>
  <c r="AH567" i="2"/>
  <c r="AA567" i="2"/>
  <c r="AB567" i="2"/>
  <c r="V568" i="2"/>
  <c r="U568" i="2"/>
  <c r="Q567" i="2"/>
  <c r="AE567" i="2"/>
  <c r="R567" i="2"/>
  <c r="S568" i="2" s="1"/>
  <c r="K1064" i="2"/>
  <c r="N1064" i="2" s="1"/>
  <c r="L1064" i="2"/>
  <c r="J1064" i="2"/>
  <c r="M1063" i="2"/>
  <c r="C1057" i="2"/>
  <c r="B1058" i="2"/>
  <c r="P1064" i="2" l="1"/>
  <c r="O1064" i="2"/>
  <c r="AO1057" i="2"/>
  <c r="AQ1057" i="2"/>
  <c r="T568" i="2"/>
  <c r="AB568" i="2" s="1"/>
  <c r="AA568" i="2"/>
  <c r="Y567" i="2"/>
  <c r="W567" i="2"/>
  <c r="Q568" i="2" s="1"/>
  <c r="AD568" i="2"/>
  <c r="AC568" i="2"/>
  <c r="Z567" i="2"/>
  <c r="AG568" i="2"/>
  <c r="AF568" i="2"/>
  <c r="J1065" i="2"/>
  <c r="M1064" i="2"/>
  <c r="L1065" i="2"/>
  <c r="K1065" i="2"/>
  <c r="N1065" i="2" s="1"/>
  <c r="C1058" i="2"/>
  <c r="B1059" i="2"/>
  <c r="O1065" i="2" l="1"/>
  <c r="P1065" i="2"/>
  <c r="AQ1058" i="2"/>
  <c r="AO1058" i="2"/>
  <c r="U569" i="2"/>
  <c r="AC569" i="2" s="1"/>
  <c r="V569" i="2"/>
  <c r="AD569" i="2" s="1"/>
  <c r="AE568" i="2"/>
  <c r="R568" i="2"/>
  <c r="S569" i="2" s="1"/>
  <c r="Y568" i="2"/>
  <c r="AH568" i="2"/>
  <c r="L1066" i="2"/>
  <c r="K1066" i="2"/>
  <c r="N1066" i="2" s="1"/>
  <c r="J1066" i="2"/>
  <c r="M1065" i="2"/>
  <c r="C1059" i="2"/>
  <c r="B1060" i="2"/>
  <c r="P1066" i="2" l="1"/>
  <c r="O1066" i="2"/>
  <c r="AQ1059" i="2"/>
  <c r="AO1059" i="2"/>
  <c r="W568" i="2"/>
  <c r="R569" i="2" s="1"/>
  <c r="S570" i="2" s="1"/>
  <c r="AA570" i="2" s="1"/>
  <c r="AG569" i="2"/>
  <c r="AF569" i="2"/>
  <c r="Z568" i="2"/>
  <c r="T569" i="2"/>
  <c r="U570" i="2" s="1"/>
  <c r="AA569" i="2"/>
  <c r="J1067" i="2"/>
  <c r="M1066" i="2"/>
  <c r="K1067" i="2"/>
  <c r="N1067" i="2" s="1"/>
  <c r="L1067" i="2"/>
  <c r="C1060" i="2"/>
  <c r="B1061" i="2"/>
  <c r="O1067" i="2" l="1"/>
  <c r="P1067" i="2"/>
  <c r="AO1060" i="2"/>
  <c r="AQ1060" i="2"/>
  <c r="AE569" i="2"/>
  <c r="Q569" i="2"/>
  <c r="Y569" i="2" s="1"/>
  <c r="AH569" i="2"/>
  <c r="AB569" i="2"/>
  <c r="T570" i="2"/>
  <c r="AB570" i="2" s="1"/>
  <c r="V570" i="2"/>
  <c r="AD570" i="2" s="1"/>
  <c r="AC570" i="2"/>
  <c r="Z569" i="2"/>
  <c r="AG570" i="2"/>
  <c r="AF570" i="2"/>
  <c r="L1068" i="2"/>
  <c r="K1068" i="2"/>
  <c r="N1068" i="2" s="1"/>
  <c r="J1068" i="2"/>
  <c r="M1067" i="2"/>
  <c r="C1061" i="2"/>
  <c r="B1062" i="2"/>
  <c r="P1068" i="2" l="1"/>
  <c r="O1068" i="2"/>
  <c r="AO1061" i="2"/>
  <c r="AQ1061" i="2"/>
  <c r="W569" i="2"/>
  <c r="AE570" i="2" s="1"/>
  <c r="U571" i="2"/>
  <c r="AC571" i="2" s="1"/>
  <c r="V571" i="2"/>
  <c r="AD571" i="2" s="1"/>
  <c r="AH570" i="2"/>
  <c r="K1069" i="2"/>
  <c r="N1069" i="2" s="1"/>
  <c r="J1069" i="2"/>
  <c r="M1068" i="2"/>
  <c r="L1069" i="2"/>
  <c r="C1062" i="2"/>
  <c r="B1063" i="2"/>
  <c r="P1069" i="2" l="1"/>
  <c r="O1069" i="2"/>
  <c r="AQ1062" i="2"/>
  <c r="AO1062" i="2"/>
  <c r="R570" i="2"/>
  <c r="S571" i="2" s="1"/>
  <c r="AA571" i="2" s="1"/>
  <c r="Q570" i="2"/>
  <c r="Y570" i="2" s="1"/>
  <c r="L1070" i="2"/>
  <c r="J1070" i="2"/>
  <c r="M1069" i="2"/>
  <c r="K1070" i="2"/>
  <c r="N1070" i="2" s="1"/>
  <c r="C1063" i="2"/>
  <c r="B1064" i="2"/>
  <c r="P1070" i="2" l="1"/>
  <c r="O1070" i="2"/>
  <c r="AQ1063" i="2"/>
  <c r="AO1063" i="2"/>
  <c r="AG571" i="2"/>
  <c r="Z570" i="2"/>
  <c r="AF571" i="2"/>
  <c r="T571" i="2"/>
  <c r="AB571" i="2" s="1"/>
  <c r="W570" i="2"/>
  <c r="Q571" i="2" s="1"/>
  <c r="Y571" i="2" s="1"/>
  <c r="J1071" i="2"/>
  <c r="M1070" i="2"/>
  <c r="K1071" i="2"/>
  <c r="N1071" i="2" s="1"/>
  <c r="L1071" i="2"/>
  <c r="C1064" i="2"/>
  <c r="B1065" i="2"/>
  <c r="O1071" i="2" l="1"/>
  <c r="P1071" i="2"/>
  <c r="AQ1064" i="2"/>
  <c r="AO1064" i="2"/>
  <c r="V572" i="2"/>
  <c r="AD572" i="2" s="1"/>
  <c r="U572" i="2"/>
  <c r="AC572" i="2" s="1"/>
  <c r="AH571" i="2"/>
  <c r="AE571" i="2"/>
  <c r="R571" i="2"/>
  <c r="Z571" i="2" s="1"/>
  <c r="L1072" i="2"/>
  <c r="K1072" i="2"/>
  <c r="N1072" i="2" s="1"/>
  <c r="J1072" i="2"/>
  <c r="M1071" i="2"/>
  <c r="C1065" i="2"/>
  <c r="B1066" i="2"/>
  <c r="P1072" i="2" l="1"/>
  <c r="O1072" i="2"/>
  <c r="AO1065" i="2"/>
  <c r="AQ1065" i="2"/>
  <c r="S572" i="2"/>
  <c r="AA572" i="2" s="1"/>
  <c r="T572" i="2"/>
  <c r="AB572" i="2" s="1"/>
  <c r="W571" i="2"/>
  <c r="Q572" i="2" s="1"/>
  <c r="Y572" i="2" s="1"/>
  <c r="AG572" i="2"/>
  <c r="AF572" i="2"/>
  <c r="K1073" i="2"/>
  <c r="N1073" i="2" s="1"/>
  <c r="J1073" i="2"/>
  <c r="M1072" i="2"/>
  <c r="L1073" i="2"/>
  <c r="C1066" i="2"/>
  <c r="B1067" i="2"/>
  <c r="O1073" i="2" l="1"/>
  <c r="P1073" i="2"/>
  <c r="AQ1066" i="2"/>
  <c r="AO1066" i="2"/>
  <c r="R572" i="2"/>
  <c r="W572" i="2" s="1"/>
  <c r="Q573" i="2" s="1"/>
  <c r="Y573" i="2" s="1"/>
  <c r="U573" i="2"/>
  <c r="AC573" i="2" s="1"/>
  <c r="V573" i="2"/>
  <c r="AD573" i="2" s="1"/>
  <c r="AE572" i="2"/>
  <c r="AH572" i="2"/>
  <c r="J1074" i="2"/>
  <c r="M1073" i="2"/>
  <c r="L1074" i="2"/>
  <c r="K1074" i="2"/>
  <c r="N1074" i="2" s="1"/>
  <c r="C1067" i="2"/>
  <c r="B1068" i="2"/>
  <c r="P1074" i="2" l="1"/>
  <c r="O1074" i="2"/>
  <c r="AO1067" i="2"/>
  <c r="AQ1067" i="2"/>
  <c r="AG573" i="2"/>
  <c r="S573" i="2"/>
  <c r="AA573" i="2" s="1"/>
  <c r="T573" i="2"/>
  <c r="V574" i="2" s="1"/>
  <c r="AF573" i="2"/>
  <c r="Z572" i="2"/>
  <c r="AE573" i="2"/>
  <c r="R573" i="2"/>
  <c r="AF574" i="2" s="1"/>
  <c r="L1075" i="2"/>
  <c r="K1075" i="2"/>
  <c r="N1075" i="2" s="1"/>
  <c r="J1075" i="2"/>
  <c r="M1074" i="2"/>
  <c r="C1068" i="2"/>
  <c r="B1069" i="2"/>
  <c r="O1075" i="2" l="1"/>
  <c r="P1075" i="2"/>
  <c r="AO1068" i="2"/>
  <c r="AQ1068" i="2"/>
  <c r="U574" i="2"/>
  <c r="AC574" i="2" s="1"/>
  <c r="AH573" i="2"/>
  <c r="AB573" i="2"/>
  <c r="T574" i="2"/>
  <c r="AB574" i="2" s="1"/>
  <c r="S574" i="2"/>
  <c r="AA574" i="2" s="1"/>
  <c r="AG574" i="2"/>
  <c r="AH574" i="2" s="1"/>
  <c r="W573" i="2"/>
  <c r="Q574" i="2" s="1"/>
  <c r="Y574" i="2" s="1"/>
  <c r="Z573" i="2"/>
  <c r="AD574" i="2"/>
  <c r="K1076" i="2"/>
  <c r="N1076" i="2" s="1"/>
  <c r="J1076" i="2"/>
  <c r="M1075" i="2"/>
  <c r="L1076" i="2"/>
  <c r="C1069" i="2"/>
  <c r="B1070" i="2"/>
  <c r="P1076" i="2" l="1"/>
  <c r="O1076" i="2"/>
  <c r="AO1069" i="2"/>
  <c r="AQ1069" i="2"/>
  <c r="V575" i="2"/>
  <c r="AD575" i="2" s="1"/>
  <c r="U575" i="2"/>
  <c r="AC575" i="2" s="1"/>
  <c r="AE574" i="2"/>
  <c r="R574" i="2"/>
  <c r="W574" i="2" s="1"/>
  <c r="Q575" i="2" s="1"/>
  <c r="Y575" i="2" s="1"/>
  <c r="J1077" i="2"/>
  <c r="M1076" i="2"/>
  <c r="L1077" i="2"/>
  <c r="K1077" i="2"/>
  <c r="N1077" i="2" s="1"/>
  <c r="C1070" i="2"/>
  <c r="B1071" i="2"/>
  <c r="P1077" i="2" l="1"/>
  <c r="O1077" i="2"/>
  <c r="AQ1070" i="2"/>
  <c r="AO1070" i="2"/>
  <c r="S575" i="2"/>
  <c r="AA575" i="2" s="1"/>
  <c r="T575" i="2"/>
  <c r="Z574" i="2"/>
  <c r="AF575" i="2"/>
  <c r="AG575" i="2"/>
  <c r="AE575" i="2"/>
  <c r="R575" i="2"/>
  <c r="AG576" i="2" s="1"/>
  <c r="L1078" i="2"/>
  <c r="K1078" i="2"/>
  <c r="N1078" i="2" s="1"/>
  <c r="J1078" i="2"/>
  <c r="M1077" i="2"/>
  <c r="C1071" i="2"/>
  <c r="B1072" i="2"/>
  <c r="P1078" i="2" l="1"/>
  <c r="O1078" i="2"/>
  <c r="AQ1071" i="2"/>
  <c r="AO1071" i="2"/>
  <c r="AH575" i="2"/>
  <c r="AB575" i="2"/>
  <c r="V576" i="2"/>
  <c r="AD576" i="2" s="1"/>
  <c r="U576" i="2"/>
  <c r="AC576" i="2" s="1"/>
  <c r="W575" i="2"/>
  <c r="R576" i="2" s="1"/>
  <c r="S576" i="2"/>
  <c r="AA576" i="2" s="1"/>
  <c r="Z575" i="2"/>
  <c r="T576" i="2"/>
  <c r="AB576" i="2" s="1"/>
  <c r="AF576" i="2"/>
  <c r="AH576" i="2" s="1"/>
  <c r="K1079" i="2"/>
  <c r="N1079" i="2" s="1"/>
  <c r="J1079" i="2"/>
  <c r="M1078" i="2"/>
  <c r="L1079" i="2"/>
  <c r="C1072" i="2"/>
  <c r="B1073" i="2"/>
  <c r="O1079" i="2" l="1"/>
  <c r="P1079" i="2"/>
  <c r="AQ1072" i="2"/>
  <c r="AO1072" i="2"/>
  <c r="AE576" i="2"/>
  <c r="Q576" i="2"/>
  <c r="Y576" i="2" s="1"/>
  <c r="S577" i="2"/>
  <c r="AA577" i="2" s="1"/>
  <c r="V577" i="2"/>
  <c r="AD577" i="2" s="1"/>
  <c r="U577" i="2"/>
  <c r="AC577" i="2" s="1"/>
  <c r="AF577" i="2"/>
  <c r="AG577" i="2"/>
  <c r="T577" i="2"/>
  <c r="Z576" i="2"/>
  <c r="J1080" i="2"/>
  <c r="M1079" i="2"/>
  <c r="L1080" i="2"/>
  <c r="K1080" i="2"/>
  <c r="N1080" i="2" s="1"/>
  <c r="C1073" i="2"/>
  <c r="B1074" i="2"/>
  <c r="P1080" i="2" l="1"/>
  <c r="O1080" i="2"/>
  <c r="AO1073" i="2"/>
  <c r="AQ1073" i="2"/>
  <c r="W576" i="2"/>
  <c r="R577" i="2" s="1"/>
  <c r="AH577" i="2"/>
  <c r="AB577" i="2"/>
  <c r="U578" i="2"/>
  <c r="V578" i="2"/>
  <c r="L1081" i="2"/>
  <c r="K1081" i="2"/>
  <c r="N1081" i="2" s="1"/>
  <c r="J1081" i="2"/>
  <c r="M1080" i="2"/>
  <c r="C1074" i="2"/>
  <c r="B1075" i="2"/>
  <c r="O1081" i="2" l="1"/>
  <c r="P1081" i="2"/>
  <c r="AQ1074" i="2"/>
  <c r="AO1074" i="2"/>
  <c r="AE577" i="2"/>
  <c r="Q577" i="2"/>
  <c r="W577" i="2" s="1"/>
  <c r="Q578" i="2" s="1"/>
  <c r="T578" i="2"/>
  <c r="AG578" i="2"/>
  <c r="AF578" i="2"/>
  <c r="Z577" i="2"/>
  <c r="S578" i="2"/>
  <c r="AD578" i="2"/>
  <c r="AC578" i="2"/>
  <c r="K1082" i="2"/>
  <c r="N1082" i="2" s="1"/>
  <c r="J1082" i="2"/>
  <c r="M1081" i="2"/>
  <c r="L1082" i="2"/>
  <c r="C1075" i="2"/>
  <c r="B1076" i="2"/>
  <c r="P1082" i="2" l="1"/>
  <c r="O1082" i="2"/>
  <c r="AO1075" i="2"/>
  <c r="AQ1075" i="2"/>
  <c r="Y577" i="2"/>
  <c r="R578" i="2"/>
  <c r="T579" i="2" s="1"/>
  <c r="U579" i="2"/>
  <c r="AC579" i="2" s="1"/>
  <c r="AE578" i="2"/>
  <c r="AH578" i="2"/>
  <c r="AB578" i="2"/>
  <c r="V579" i="2"/>
  <c r="AA578" i="2"/>
  <c r="Y578" i="2"/>
  <c r="J1083" i="2"/>
  <c r="M1082" i="2"/>
  <c r="L1083" i="2"/>
  <c r="K1083" i="2"/>
  <c r="N1083" i="2" s="1"/>
  <c r="C1076" i="2"/>
  <c r="B1077" i="2"/>
  <c r="O1083" i="2" l="1"/>
  <c r="P1083" i="2"/>
  <c r="AO1076" i="2"/>
  <c r="AQ1076" i="2"/>
  <c r="Z578" i="2"/>
  <c r="S579" i="2"/>
  <c r="AA579" i="2" s="1"/>
  <c r="AF579" i="2"/>
  <c r="AG579" i="2"/>
  <c r="W578" i="2"/>
  <c r="AD579" i="2"/>
  <c r="V580" i="2"/>
  <c r="AB579" i="2"/>
  <c r="K1084" i="2"/>
  <c r="N1084" i="2" s="1"/>
  <c r="L1084" i="2"/>
  <c r="J1084" i="2"/>
  <c r="M1083" i="2"/>
  <c r="C1077" i="2"/>
  <c r="B1078" i="2"/>
  <c r="P1084" i="2" l="1"/>
  <c r="O1084" i="2"/>
  <c r="U580" i="2"/>
  <c r="AO1077" i="2"/>
  <c r="AQ1077" i="2"/>
  <c r="AH579" i="2"/>
  <c r="Q579" i="2"/>
  <c r="AE579" i="2"/>
  <c r="R579" i="2"/>
  <c r="AC580" i="2"/>
  <c r="AD580" i="2"/>
  <c r="J1085" i="2"/>
  <c r="M1084" i="2"/>
  <c r="L1085" i="2"/>
  <c r="K1085" i="2"/>
  <c r="N1085" i="2" s="1"/>
  <c r="C1078" i="2"/>
  <c r="B1079" i="2"/>
  <c r="P1085" i="2" l="1"/>
  <c r="O1085" i="2"/>
  <c r="AQ1078" i="2"/>
  <c r="AO1078" i="2"/>
  <c r="AF580" i="2"/>
  <c r="T580" i="2"/>
  <c r="Z579" i="2"/>
  <c r="AG580" i="2"/>
  <c r="S580" i="2"/>
  <c r="Y579" i="2"/>
  <c r="W579" i="2"/>
  <c r="AE580" i="2" s="1"/>
  <c r="L1086" i="2"/>
  <c r="K1086" i="2"/>
  <c r="N1086" i="2" s="1"/>
  <c r="J1086" i="2"/>
  <c r="M1085" i="2"/>
  <c r="C1079" i="2"/>
  <c r="B1080" i="2"/>
  <c r="P1086" i="2" l="1"/>
  <c r="O1086" i="2"/>
  <c r="AQ1079" i="2"/>
  <c r="AO1079" i="2"/>
  <c r="AH580" i="2"/>
  <c r="Q580" i="2"/>
  <c r="Y580" i="2" s="1"/>
  <c r="R580" i="2"/>
  <c r="T581" i="2" s="1"/>
  <c r="AB580" i="2"/>
  <c r="U581" i="2"/>
  <c r="V581" i="2"/>
  <c r="AA580" i="2"/>
  <c r="J1087" i="2"/>
  <c r="M1086" i="2"/>
  <c r="K1087" i="2"/>
  <c r="N1087" i="2" s="1"/>
  <c r="L1087" i="2"/>
  <c r="C1080" i="2"/>
  <c r="B1081" i="2"/>
  <c r="O1087" i="2" l="1"/>
  <c r="P1087" i="2"/>
  <c r="AQ1080" i="2"/>
  <c r="AO1080" i="2"/>
  <c r="AB581" i="2"/>
  <c r="W580" i="2"/>
  <c r="S581" i="2"/>
  <c r="U582" i="2" s="1"/>
  <c r="AC582" i="2" s="1"/>
  <c r="AD581" i="2"/>
  <c r="V582" i="2"/>
  <c r="AD582" i="2" s="1"/>
  <c r="AC581" i="2"/>
  <c r="AG581" i="2"/>
  <c r="AF581" i="2"/>
  <c r="Z580" i="2"/>
  <c r="L1088" i="2"/>
  <c r="K1088" i="2"/>
  <c r="N1088" i="2" s="1"/>
  <c r="J1088" i="2"/>
  <c r="M1087" i="2"/>
  <c r="C1081" i="2"/>
  <c r="B1082" i="2"/>
  <c r="P1088" i="2" l="1"/>
  <c r="O1088" i="2"/>
  <c r="AO1081" i="2"/>
  <c r="AQ1081" i="2"/>
  <c r="AA581" i="2"/>
  <c r="R581" i="2"/>
  <c r="Q581" i="2"/>
  <c r="AE581" i="2"/>
  <c r="AH581" i="2"/>
  <c r="J1089" i="2"/>
  <c r="M1088" i="2"/>
  <c r="K1089" i="2"/>
  <c r="N1089" i="2" s="1"/>
  <c r="L1089" i="2"/>
  <c r="C1082" i="2"/>
  <c r="B1083" i="2"/>
  <c r="P1089" i="2" l="1"/>
  <c r="O1089" i="2"/>
  <c r="AQ1082" i="2"/>
  <c r="AO1082" i="2"/>
  <c r="Y581" i="2"/>
  <c r="W581" i="2"/>
  <c r="Z581" i="2"/>
  <c r="AG582" i="2"/>
  <c r="AF582" i="2"/>
  <c r="T582" i="2"/>
  <c r="S582" i="2"/>
  <c r="AA582" i="2" s="1"/>
  <c r="L1090" i="2"/>
  <c r="K1090" i="2"/>
  <c r="N1090" i="2" s="1"/>
  <c r="J1090" i="2"/>
  <c r="M1089" i="2"/>
  <c r="C1083" i="2"/>
  <c r="B1084" i="2"/>
  <c r="O1090" i="2" l="1"/>
  <c r="P1090" i="2"/>
  <c r="AO1083" i="2"/>
  <c r="AQ1083" i="2"/>
  <c r="AH582" i="2"/>
  <c r="AB582" i="2"/>
  <c r="V583" i="2"/>
  <c r="AD583" i="2" s="1"/>
  <c r="U583" i="2"/>
  <c r="AC583" i="2" s="1"/>
  <c r="Q582" i="2"/>
  <c r="AE582" i="2"/>
  <c r="R582" i="2"/>
  <c r="T583" i="2" s="1"/>
  <c r="V584" i="2" s="1"/>
  <c r="J1091" i="2"/>
  <c r="M1090" i="2"/>
  <c r="K1091" i="2"/>
  <c r="N1091" i="2" s="1"/>
  <c r="L1091" i="2"/>
  <c r="C1084" i="2"/>
  <c r="B1085" i="2"/>
  <c r="O1091" i="2" l="1"/>
  <c r="P1091" i="2"/>
  <c r="AO1084" i="2"/>
  <c r="AQ1084" i="2"/>
  <c r="S583" i="2"/>
  <c r="AA583" i="2" s="1"/>
  <c r="Y582" i="2"/>
  <c r="W582" i="2"/>
  <c r="Q583" i="2" s="1"/>
  <c r="Y583" i="2" s="1"/>
  <c r="AB583" i="2"/>
  <c r="AF583" i="2"/>
  <c r="Z582" i="2"/>
  <c r="AG583" i="2"/>
  <c r="AD584" i="2"/>
  <c r="L1092" i="2"/>
  <c r="K1092" i="2"/>
  <c r="N1092" i="2" s="1"/>
  <c r="J1092" i="2"/>
  <c r="M1091" i="2"/>
  <c r="C1085" i="2"/>
  <c r="B1086" i="2"/>
  <c r="P1092" i="2" l="1"/>
  <c r="O1092" i="2"/>
  <c r="AO1085" i="2"/>
  <c r="AQ1085" i="2"/>
  <c r="AE583" i="2"/>
  <c r="U584" i="2"/>
  <c r="AC584" i="2" s="1"/>
  <c r="R583" i="2"/>
  <c r="W583" i="2" s="1"/>
  <c r="R584" i="2" s="1"/>
  <c r="AG585" i="2" s="1"/>
  <c r="AH583" i="2"/>
  <c r="J1093" i="2"/>
  <c r="M1092" i="2"/>
  <c r="K1093" i="2"/>
  <c r="N1093" i="2" s="1"/>
  <c r="L1093" i="2"/>
  <c r="C1086" i="2"/>
  <c r="B1087" i="2"/>
  <c r="P1093" i="2" l="1"/>
  <c r="O1093" i="2"/>
  <c r="AQ1086" i="2"/>
  <c r="AO1086" i="2"/>
  <c r="Q584" i="2"/>
  <c r="Y584" i="2" s="1"/>
  <c r="S584" i="2"/>
  <c r="S585" i="2" s="1"/>
  <c r="AA585" i="2" s="1"/>
  <c r="Z584" i="2"/>
  <c r="Z583" i="2"/>
  <c r="AF584" i="2"/>
  <c r="AE584" i="2"/>
  <c r="AG584" i="2"/>
  <c r="AF585" i="2"/>
  <c r="AH585" i="2" s="1"/>
  <c r="T584" i="2"/>
  <c r="AB584" i="2" s="1"/>
  <c r="L1094" i="2"/>
  <c r="K1094" i="2"/>
  <c r="N1094" i="2" s="1"/>
  <c r="J1094" i="2"/>
  <c r="M1093" i="2"/>
  <c r="C1087" i="2"/>
  <c r="B1088" i="2"/>
  <c r="P1094" i="2" l="1"/>
  <c r="O1094" i="2"/>
  <c r="AO1087" i="2"/>
  <c r="AQ1087" i="2"/>
  <c r="AA584" i="2"/>
  <c r="AH584" i="2"/>
  <c r="V585" i="2"/>
  <c r="T585" i="2"/>
  <c r="AB585" i="2" s="1"/>
  <c r="W584" i="2"/>
  <c r="Q585" i="2" s="1"/>
  <c r="Y585" i="2" s="1"/>
  <c r="U585" i="2"/>
  <c r="J1095" i="2"/>
  <c r="M1094" i="2"/>
  <c r="K1095" i="2"/>
  <c r="N1095" i="2" s="1"/>
  <c r="L1095" i="2"/>
  <c r="C1088" i="2"/>
  <c r="B1089" i="2"/>
  <c r="O1095" i="2" l="1"/>
  <c r="P1095" i="2"/>
  <c r="AO1088" i="2"/>
  <c r="AQ1088" i="2"/>
  <c r="R585" i="2"/>
  <c r="AF586" i="2" s="1"/>
  <c r="AE585" i="2"/>
  <c r="U586" i="2"/>
  <c r="AC586" i="2" s="1"/>
  <c r="AC585" i="2"/>
  <c r="AD585" i="2"/>
  <c r="V586" i="2"/>
  <c r="AD586" i="2" s="1"/>
  <c r="L1096" i="2"/>
  <c r="K1096" i="2"/>
  <c r="N1096" i="2" s="1"/>
  <c r="J1096" i="2"/>
  <c r="M1095" i="2"/>
  <c r="C1089" i="2"/>
  <c r="B1090" i="2"/>
  <c r="P1096" i="2" l="1"/>
  <c r="O1096" i="2"/>
  <c r="AO1089" i="2"/>
  <c r="AQ1089" i="2"/>
  <c r="S586" i="2"/>
  <c r="AG586" i="2"/>
  <c r="AH586" i="2" s="1"/>
  <c r="Z585" i="2"/>
  <c r="T586" i="2"/>
  <c r="W585" i="2"/>
  <c r="K1097" i="2"/>
  <c r="N1097" i="2" s="1"/>
  <c r="J1097" i="2"/>
  <c r="M1096" i="2"/>
  <c r="L1097" i="2"/>
  <c r="C1090" i="2"/>
  <c r="B1091" i="2"/>
  <c r="O1097" i="2" l="1"/>
  <c r="P1097" i="2"/>
  <c r="AQ1090" i="2"/>
  <c r="AO1090" i="2"/>
  <c r="AB586" i="2"/>
  <c r="U587" i="2"/>
  <c r="R586" i="2"/>
  <c r="S587" i="2" s="1"/>
  <c r="AA587" i="2" s="1"/>
  <c r="Q586" i="2"/>
  <c r="AE586" i="2"/>
  <c r="AA586" i="2"/>
  <c r="V587" i="2"/>
  <c r="L1098" i="2"/>
  <c r="J1098" i="2"/>
  <c r="M1097" i="2"/>
  <c r="K1098" i="2"/>
  <c r="N1098" i="2" s="1"/>
  <c r="C1091" i="2"/>
  <c r="B1092" i="2"/>
  <c r="P1098" i="2" l="1"/>
  <c r="O1098" i="2"/>
  <c r="AQ1091" i="2"/>
  <c r="AO1091" i="2"/>
  <c r="W586" i="2"/>
  <c r="Q587" i="2" s="1"/>
  <c r="Y586" i="2"/>
  <c r="Z586" i="2"/>
  <c r="AG587" i="2"/>
  <c r="AF587" i="2"/>
  <c r="AC587" i="2"/>
  <c r="T587" i="2"/>
  <c r="AB587" i="2" s="1"/>
  <c r="AD587" i="2"/>
  <c r="J1099" i="2"/>
  <c r="M1098" i="2"/>
  <c r="K1099" i="2"/>
  <c r="N1099" i="2" s="1"/>
  <c r="L1099" i="2"/>
  <c r="C1092" i="2"/>
  <c r="B1093" i="2"/>
  <c r="O1099" i="2" l="1"/>
  <c r="P1099" i="2"/>
  <c r="AO1092" i="2"/>
  <c r="AQ1092" i="2"/>
  <c r="AE587" i="2"/>
  <c r="R587" i="2"/>
  <c r="S588" i="2" s="1"/>
  <c r="AA588" i="2" s="1"/>
  <c r="V588" i="2"/>
  <c r="AD588" i="2" s="1"/>
  <c r="AH587" i="2"/>
  <c r="U588" i="2"/>
  <c r="Y587" i="2"/>
  <c r="L1100" i="2"/>
  <c r="K1100" i="2"/>
  <c r="N1100" i="2" s="1"/>
  <c r="J1100" i="2"/>
  <c r="M1099" i="2"/>
  <c r="C1093" i="2"/>
  <c r="B1094" i="2"/>
  <c r="P1100" i="2" l="1"/>
  <c r="O1100" i="2"/>
  <c r="AO1093" i="2"/>
  <c r="AQ1093" i="2"/>
  <c r="Z587" i="2"/>
  <c r="AF588" i="2"/>
  <c r="AG588" i="2"/>
  <c r="T588" i="2"/>
  <c r="AB588" i="2" s="1"/>
  <c r="W587" i="2"/>
  <c r="Q588" i="2" s="1"/>
  <c r="Y588" i="2" s="1"/>
  <c r="AC588" i="2"/>
  <c r="K1101" i="2"/>
  <c r="N1101" i="2" s="1"/>
  <c r="J1101" i="2"/>
  <c r="M1100" i="2"/>
  <c r="L1101" i="2"/>
  <c r="C1094" i="2"/>
  <c r="B1095" i="2"/>
  <c r="P1101" i="2" l="1"/>
  <c r="O1101" i="2"/>
  <c r="AQ1094" i="2"/>
  <c r="AO1094" i="2"/>
  <c r="AH588" i="2"/>
  <c r="V589" i="2"/>
  <c r="AD589" i="2" s="1"/>
  <c r="AE588" i="2"/>
  <c r="U589" i="2"/>
  <c r="AC589" i="2" s="1"/>
  <c r="R588" i="2"/>
  <c r="W588" i="2" s="1"/>
  <c r="AE589" i="2" s="1"/>
  <c r="J1102" i="2"/>
  <c r="M1101" i="2"/>
  <c r="L1102" i="2"/>
  <c r="K1102" i="2"/>
  <c r="N1102" i="2" s="1"/>
  <c r="C1095" i="2"/>
  <c r="B1096" i="2"/>
  <c r="P1102" i="2" l="1"/>
  <c r="O1102" i="2"/>
  <c r="AO1095" i="2"/>
  <c r="AQ1095" i="2"/>
  <c r="AF589" i="2"/>
  <c r="AG589" i="2"/>
  <c r="Z588" i="2"/>
  <c r="R589" i="2"/>
  <c r="AG590" i="2" s="1"/>
  <c r="T589" i="2"/>
  <c r="S589" i="2"/>
  <c r="Q589" i="2"/>
  <c r="Y589" i="2" s="1"/>
  <c r="K1103" i="2"/>
  <c r="N1103" i="2" s="1"/>
  <c r="L1103" i="2"/>
  <c r="J1103" i="2"/>
  <c r="M1102" i="2"/>
  <c r="C1096" i="2"/>
  <c r="B1097" i="2"/>
  <c r="P1103" i="2" l="1"/>
  <c r="O1103" i="2"/>
  <c r="AQ1096" i="2"/>
  <c r="AO1096" i="2"/>
  <c r="S590" i="2"/>
  <c r="AA590" i="2" s="1"/>
  <c r="AH589" i="2"/>
  <c r="U590" i="2"/>
  <c r="AC590" i="2" s="1"/>
  <c r="AA589" i="2"/>
  <c r="T590" i="2"/>
  <c r="AB590" i="2" s="1"/>
  <c r="W589" i="2"/>
  <c r="Q590" i="2" s="1"/>
  <c r="Y590" i="2" s="1"/>
  <c r="V590" i="2"/>
  <c r="AD590" i="2" s="1"/>
  <c r="Z589" i="2"/>
  <c r="AB589" i="2"/>
  <c r="AF590" i="2"/>
  <c r="AH590" i="2" s="1"/>
  <c r="L1104" i="2"/>
  <c r="J1104" i="2"/>
  <c r="M1103" i="2"/>
  <c r="K1104" i="2"/>
  <c r="N1104" i="2" s="1"/>
  <c r="C1097" i="2"/>
  <c r="B1098" i="2"/>
  <c r="P1104" i="2" l="1"/>
  <c r="O1104" i="2"/>
  <c r="AO1097" i="2"/>
  <c r="AQ1097" i="2"/>
  <c r="U591" i="2"/>
  <c r="AC591" i="2" s="1"/>
  <c r="AE590" i="2"/>
  <c r="V591" i="2"/>
  <c r="AD591" i="2" s="1"/>
  <c r="R590" i="2"/>
  <c r="W590" i="2" s="1"/>
  <c r="AE591" i="2" s="1"/>
  <c r="J1105" i="2"/>
  <c r="M1104" i="2"/>
  <c r="K1105" i="2"/>
  <c r="N1105" i="2" s="1"/>
  <c r="L1105" i="2"/>
  <c r="C1098" i="2"/>
  <c r="B1099" i="2"/>
  <c r="P1105" i="2" l="1"/>
  <c r="O1105" i="2"/>
  <c r="AQ1098" i="2"/>
  <c r="AO1098" i="2"/>
  <c r="R591" i="2"/>
  <c r="AF592" i="2" s="1"/>
  <c r="T591" i="2"/>
  <c r="AB591" i="2" s="1"/>
  <c r="AF591" i="2"/>
  <c r="AG591" i="2"/>
  <c r="S591" i="2"/>
  <c r="AA591" i="2" s="1"/>
  <c r="Z590" i="2"/>
  <c r="Q591" i="2"/>
  <c r="Y591" i="2" s="1"/>
  <c r="L1106" i="2"/>
  <c r="K1106" i="2"/>
  <c r="N1106" i="2" s="1"/>
  <c r="J1106" i="2"/>
  <c r="M1105" i="2"/>
  <c r="C1099" i="2"/>
  <c r="B1100" i="2"/>
  <c r="P1106" i="2" l="1"/>
  <c r="O1106" i="2"/>
  <c r="AO1099" i="2"/>
  <c r="AQ1099" i="2"/>
  <c r="V592" i="2"/>
  <c r="AD592" i="2" s="1"/>
  <c r="U592" i="2"/>
  <c r="AC592" i="2" s="1"/>
  <c r="AG592" i="2"/>
  <c r="AH592" i="2" s="1"/>
  <c r="T592" i="2"/>
  <c r="AB592" i="2" s="1"/>
  <c r="Z591" i="2"/>
  <c r="AH591" i="2"/>
  <c r="S592" i="2"/>
  <c r="AA592" i="2" s="1"/>
  <c r="W591" i="2"/>
  <c r="Q592" i="2" s="1"/>
  <c r="Y592" i="2" s="1"/>
  <c r="K1107" i="2"/>
  <c r="N1107" i="2" s="1"/>
  <c r="J1107" i="2"/>
  <c r="M1106" i="2"/>
  <c r="L1107" i="2"/>
  <c r="C1100" i="2"/>
  <c r="B1101" i="2"/>
  <c r="O1107" i="2" l="1"/>
  <c r="P1107" i="2"/>
  <c r="AQ1100" i="2"/>
  <c r="AO1100" i="2"/>
  <c r="V593" i="2"/>
  <c r="AD593" i="2" s="1"/>
  <c r="U593" i="2"/>
  <c r="AC593" i="2" s="1"/>
  <c r="R592" i="2"/>
  <c r="AG593" i="2" s="1"/>
  <c r="AE592" i="2"/>
  <c r="J1108" i="2"/>
  <c r="M1107" i="2"/>
  <c r="L1108" i="2"/>
  <c r="K1108" i="2"/>
  <c r="N1108" i="2" s="1"/>
  <c r="C1101" i="2"/>
  <c r="B1102" i="2"/>
  <c r="P1108" i="2" l="1"/>
  <c r="O1108" i="2"/>
  <c r="AO1101" i="2"/>
  <c r="AQ1101" i="2"/>
  <c r="S593" i="2"/>
  <c r="AA593" i="2" s="1"/>
  <c r="T593" i="2"/>
  <c r="AB593" i="2" s="1"/>
  <c r="W592" i="2"/>
  <c r="Q593" i="2" s="1"/>
  <c r="Y593" i="2" s="1"/>
  <c r="AF593" i="2"/>
  <c r="AH593" i="2" s="1"/>
  <c r="Z592" i="2"/>
  <c r="L1109" i="2"/>
  <c r="K1109" i="2"/>
  <c r="N1109" i="2" s="1"/>
  <c r="J1109" i="2"/>
  <c r="M1108" i="2"/>
  <c r="C1102" i="2"/>
  <c r="B1103" i="2"/>
  <c r="P1109" i="2" l="1"/>
  <c r="O1109" i="2"/>
  <c r="AQ1102" i="2"/>
  <c r="AO1102" i="2"/>
  <c r="V594" i="2"/>
  <c r="AD594" i="2" s="1"/>
  <c r="U594" i="2"/>
  <c r="AC594" i="2" s="1"/>
  <c r="R593" i="2"/>
  <c r="W593" i="2" s="1"/>
  <c r="AE593" i="2"/>
  <c r="J1110" i="2"/>
  <c r="M1109" i="2"/>
  <c r="K1110" i="2"/>
  <c r="N1110" i="2" s="1"/>
  <c r="L1110" i="2"/>
  <c r="C1103" i="2"/>
  <c r="B1104" i="2"/>
  <c r="P1110" i="2" l="1"/>
  <c r="O1110" i="2"/>
  <c r="AO1103" i="2"/>
  <c r="AQ1103" i="2"/>
  <c r="Q594" i="2"/>
  <c r="Y594" i="2" s="1"/>
  <c r="AE594" i="2"/>
  <c r="R594" i="2"/>
  <c r="AF595" i="2" s="1"/>
  <c r="AF594" i="2"/>
  <c r="Z593" i="2"/>
  <c r="S594" i="2"/>
  <c r="AA594" i="2" s="1"/>
  <c r="AG594" i="2"/>
  <c r="T594" i="2"/>
  <c r="K1111" i="2"/>
  <c r="N1111" i="2" s="1"/>
  <c r="L1111" i="2"/>
  <c r="J1111" i="2"/>
  <c r="M1110" i="2"/>
  <c r="C1104" i="2"/>
  <c r="B1105" i="2"/>
  <c r="O1111" i="2" l="1"/>
  <c r="P1111" i="2"/>
  <c r="AQ1104" i="2"/>
  <c r="AO1104" i="2"/>
  <c r="AH594" i="2"/>
  <c r="W594" i="2"/>
  <c r="R595" i="2" s="1"/>
  <c r="AF596" i="2" s="1"/>
  <c r="Z594" i="2"/>
  <c r="AG595" i="2"/>
  <c r="AH595" i="2" s="1"/>
  <c r="AB594" i="2"/>
  <c r="U595" i="2"/>
  <c r="AC595" i="2" s="1"/>
  <c r="V595" i="2"/>
  <c r="AD595" i="2" s="1"/>
  <c r="T595" i="2"/>
  <c r="S595" i="2"/>
  <c r="AA595" i="2" s="1"/>
  <c r="L1112" i="2"/>
  <c r="J1112" i="2"/>
  <c r="M1111" i="2"/>
  <c r="K1112" i="2"/>
  <c r="N1112" i="2" s="1"/>
  <c r="C1105" i="2"/>
  <c r="B1106" i="2"/>
  <c r="P1112" i="2" l="1"/>
  <c r="O1112" i="2"/>
  <c r="AQ1105" i="2"/>
  <c r="AO1105" i="2"/>
  <c r="T596" i="2"/>
  <c r="AE595" i="2"/>
  <c r="Q595" i="2"/>
  <c r="W595" i="2" s="1"/>
  <c r="AE596" i="2" s="1"/>
  <c r="Z595" i="2"/>
  <c r="AG596" i="2"/>
  <c r="AH596" i="2" s="1"/>
  <c r="V596" i="2"/>
  <c r="AD596" i="2" s="1"/>
  <c r="U596" i="2"/>
  <c r="AC596" i="2" s="1"/>
  <c r="AB595" i="2"/>
  <c r="S596" i="2"/>
  <c r="AA596" i="2" s="1"/>
  <c r="AB596" i="2"/>
  <c r="J1113" i="2"/>
  <c r="M1112" i="2"/>
  <c r="K1113" i="2"/>
  <c r="N1113" i="2" s="1"/>
  <c r="L1113" i="2"/>
  <c r="C1106" i="2"/>
  <c r="B1107" i="2"/>
  <c r="O1113" i="2" l="1"/>
  <c r="P1113" i="2"/>
  <c r="AQ1106" i="2"/>
  <c r="AO1106" i="2"/>
  <c r="Y595" i="2"/>
  <c r="U597" i="2"/>
  <c r="AC597" i="2" s="1"/>
  <c r="V597" i="2"/>
  <c r="AD597" i="2" s="1"/>
  <c r="R596" i="2"/>
  <c r="T597" i="2" s="1"/>
  <c r="V598" i="2" s="1"/>
  <c r="AD598" i="2" s="1"/>
  <c r="Q596" i="2"/>
  <c r="Y596" i="2" s="1"/>
  <c r="L1114" i="2"/>
  <c r="K1114" i="2"/>
  <c r="N1114" i="2" s="1"/>
  <c r="J1114" i="2"/>
  <c r="M1113" i="2"/>
  <c r="C1107" i="2"/>
  <c r="B1108" i="2"/>
  <c r="P1114" i="2" l="1"/>
  <c r="O1114" i="2"/>
  <c r="AO1107" i="2"/>
  <c r="AQ1107" i="2"/>
  <c r="S597" i="2"/>
  <c r="U598" i="2" s="1"/>
  <c r="AC598" i="2" s="1"/>
  <c r="Z596" i="2"/>
  <c r="AF597" i="2"/>
  <c r="AG597" i="2"/>
  <c r="AB597" i="2"/>
  <c r="W596" i="2"/>
  <c r="R597" i="2" s="1"/>
  <c r="K1115" i="2"/>
  <c r="N1115" i="2" s="1"/>
  <c r="J1115" i="2"/>
  <c r="M1114" i="2"/>
  <c r="L1115" i="2"/>
  <c r="C1108" i="2"/>
  <c r="B1109" i="2"/>
  <c r="O1115" i="2" l="1"/>
  <c r="P1115" i="2"/>
  <c r="AO1108" i="2"/>
  <c r="AQ1108" i="2"/>
  <c r="Q597" i="2"/>
  <c r="Y597" i="2" s="1"/>
  <c r="AA597" i="2"/>
  <c r="AH597" i="2"/>
  <c r="Z597" i="2"/>
  <c r="AG598" i="2"/>
  <c r="AF598" i="2"/>
  <c r="S598" i="2"/>
  <c r="AA598" i="2" s="1"/>
  <c r="T598" i="2"/>
  <c r="AE597" i="2"/>
  <c r="L1116" i="2"/>
  <c r="J1116" i="2"/>
  <c r="M1115" i="2"/>
  <c r="K1116" i="2"/>
  <c r="N1116" i="2" s="1"/>
  <c r="C1109" i="2"/>
  <c r="B1110" i="2"/>
  <c r="P1116" i="2" l="1"/>
  <c r="O1116" i="2"/>
  <c r="AO1109" i="2"/>
  <c r="AQ1109" i="2"/>
  <c r="U599" i="2"/>
  <c r="AC599" i="2" s="1"/>
  <c r="AH598" i="2"/>
  <c r="W597" i="2"/>
  <c r="AE598" i="2" s="1"/>
  <c r="AB598" i="2"/>
  <c r="V599" i="2"/>
  <c r="AD599" i="2" s="1"/>
  <c r="Q598" i="2"/>
  <c r="J1117" i="2"/>
  <c r="M1116" i="2"/>
  <c r="K1117" i="2"/>
  <c r="N1117" i="2" s="1"/>
  <c r="L1117" i="2"/>
  <c r="C1110" i="2"/>
  <c r="B1111" i="2"/>
  <c r="P1117" i="2" l="1"/>
  <c r="O1117" i="2"/>
  <c r="AQ1110" i="2"/>
  <c r="AO1110" i="2"/>
  <c r="R598" i="2"/>
  <c r="AF599" i="2" s="1"/>
  <c r="Y598" i="2"/>
  <c r="L1118" i="2"/>
  <c r="K1118" i="2"/>
  <c r="N1118" i="2" s="1"/>
  <c r="J1118" i="2"/>
  <c r="M1117" i="2"/>
  <c r="C1111" i="2"/>
  <c r="B1112" i="2"/>
  <c r="P1118" i="2" l="1"/>
  <c r="O1118" i="2"/>
  <c r="AO1111" i="2"/>
  <c r="AQ1111" i="2"/>
  <c r="W598" i="2"/>
  <c r="Q599" i="2" s="1"/>
  <c r="T599" i="2"/>
  <c r="V600" i="2" s="1"/>
  <c r="AD600" i="2" s="1"/>
  <c r="S599" i="2"/>
  <c r="AA599" i="2" s="1"/>
  <c r="AG599" i="2"/>
  <c r="AH599" i="2" s="1"/>
  <c r="Z598" i="2"/>
  <c r="AE599" i="2"/>
  <c r="R599" i="2"/>
  <c r="K1119" i="2"/>
  <c r="N1119" i="2" s="1"/>
  <c r="J1119" i="2"/>
  <c r="M1118" i="2"/>
  <c r="L1119" i="2"/>
  <c r="C1112" i="2"/>
  <c r="B1113" i="2"/>
  <c r="O1119" i="2" l="1"/>
  <c r="P1119" i="2"/>
  <c r="AQ1112" i="2"/>
  <c r="AO1112" i="2"/>
  <c r="T600" i="2"/>
  <c r="V601" i="2" s="1"/>
  <c r="U600" i="2"/>
  <c r="AC600" i="2" s="1"/>
  <c r="AB599" i="2"/>
  <c r="W599" i="2"/>
  <c r="AE600" i="2" s="1"/>
  <c r="AG600" i="2"/>
  <c r="AF600" i="2"/>
  <c r="S600" i="2"/>
  <c r="Z599" i="2"/>
  <c r="Y599" i="2"/>
  <c r="J1120" i="2"/>
  <c r="M1119" i="2"/>
  <c r="L1120" i="2"/>
  <c r="K1120" i="2"/>
  <c r="N1120" i="2" s="1"/>
  <c r="C1113" i="2"/>
  <c r="B1114" i="2"/>
  <c r="P1120" i="2" l="1"/>
  <c r="O1120" i="2"/>
  <c r="AQ1113" i="2"/>
  <c r="AO1113" i="2"/>
  <c r="AB600" i="2"/>
  <c r="R600" i="2"/>
  <c r="AG601" i="2" s="1"/>
  <c r="Q600" i="2"/>
  <c r="Y600" i="2" s="1"/>
  <c r="AA600" i="2"/>
  <c r="AH600" i="2"/>
  <c r="U601" i="2"/>
  <c r="AD601" i="2"/>
  <c r="K1121" i="2"/>
  <c r="N1121" i="2" s="1"/>
  <c r="L1121" i="2"/>
  <c r="J1121" i="2"/>
  <c r="M1120" i="2"/>
  <c r="C1114" i="2"/>
  <c r="B1115" i="2"/>
  <c r="P1121" i="2" l="1"/>
  <c r="O1121" i="2"/>
  <c r="AQ1114" i="2"/>
  <c r="AO1114" i="2"/>
  <c r="T601" i="2"/>
  <c r="V602" i="2" s="1"/>
  <c r="AD602" i="2" s="1"/>
  <c r="S601" i="2"/>
  <c r="AF601" i="2"/>
  <c r="AH601" i="2" s="1"/>
  <c r="Z600" i="2"/>
  <c r="W600" i="2"/>
  <c r="AE601" i="2" s="1"/>
  <c r="AC601" i="2"/>
  <c r="J1122" i="2"/>
  <c r="M1121" i="2"/>
  <c r="L1122" i="2"/>
  <c r="K1122" i="2"/>
  <c r="N1122" i="2" s="1"/>
  <c r="C1115" i="2"/>
  <c r="B1116" i="2"/>
  <c r="P1122" i="2" l="1"/>
  <c r="O1122" i="2"/>
  <c r="AO1115" i="2"/>
  <c r="AQ1115" i="2"/>
  <c r="R601" i="2"/>
  <c r="S602" i="2" s="1"/>
  <c r="AA602" i="2" s="1"/>
  <c r="AB601" i="2"/>
  <c r="U602" i="2"/>
  <c r="AC602" i="2" s="1"/>
  <c r="AA601" i="2"/>
  <c r="Q601" i="2"/>
  <c r="Y601" i="2" s="1"/>
  <c r="L1123" i="2"/>
  <c r="K1123" i="2"/>
  <c r="N1123" i="2" s="1"/>
  <c r="J1123" i="2"/>
  <c r="M1122" i="2"/>
  <c r="C1116" i="2"/>
  <c r="B1117" i="2"/>
  <c r="O1123" i="2" l="1"/>
  <c r="P1123" i="2"/>
  <c r="AO1116" i="2"/>
  <c r="AQ1116" i="2"/>
  <c r="T602" i="2"/>
  <c r="U603" i="2" s="1"/>
  <c r="AC603" i="2" s="1"/>
  <c r="Z601" i="2"/>
  <c r="AG602" i="2"/>
  <c r="AF602" i="2"/>
  <c r="W601" i="2"/>
  <c r="AE602" i="2" s="1"/>
  <c r="K1124" i="2"/>
  <c r="N1124" i="2" s="1"/>
  <c r="J1124" i="2"/>
  <c r="M1123" i="2"/>
  <c r="L1124" i="2"/>
  <c r="C1117" i="2"/>
  <c r="B1118" i="2"/>
  <c r="P1124" i="2" l="1"/>
  <c r="O1124" i="2"/>
  <c r="AO1117" i="2"/>
  <c r="AQ1117" i="2"/>
  <c r="AH602" i="2"/>
  <c r="AB602" i="2"/>
  <c r="V603" i="2"/>
  <c r="AD603" i="2" s="1"/>
  <c r="Q602" i="2"/>
  <c r="Y602" i="2" s="1"/>
  <c r="R602" i="2"/>
  <c r="T603" i="2" s="1"/>
  <c r="AB603" i="2" s="1"/>
  <c r="L1125" i="2"/>
  <c r="J1125" i="2"/>
  <c r="M1124" i="2"/>
  <c r="K1125" i="2"/>
  <c r="N1125" i="2" s="1"/>
  <c r="C1118" i="2"/>
  <c r="B1119" i="2"/>
  <c r="P1125" i="2" l="1"/>
  <c r="O1125" i="2"/>
  <c r="AQ1118" i="2"/>
  <c r="AO1118" i="2"/>
  <c r="V604" i="2"/>
  <c r="W602" i="2"/>
  <c r="Q603" i="2" s="1"/>
  <c r="Y603" i="2" s="1"/>
  <c r="S603" i="2"/>
  <c r="U604" i="2" s="1"/>
  <c r="AC604" i="2" s="1"/>
  <c r="Z602" i="2"/>
  <c r="AG603" i="2"/>
  <c r="AF603" i="2"/>
  <c r="AE603" i="2"/>
  <c r="AD604" i="2"/>
  <c r="K1126" i="2"/>
  <c r="N1126" i="2" s="1"/>
  <c r="J1126" i="2"/>
  <c r="M1125" i="2"/>
  <c r="L1126" i="2"/>
  <c r="C1119" i="2"/>
  <c r="B1120" i="2"/>
  <c r="P1126" i="2" l="1"/>
  <c r="O1126" i="2"/>
  <c r="AQ1119" i="2"/>
  <c r="AO1119" i="2"/>
  <c r="AH603" i="2"/>
  <c r="AA603" i="2"/>
  <c r="R603" i="2"/>
  <c r="L1127" i="2"/>
  <c r="J1127" i="2"/>
  <c r="M1126" i="2"/>
  <c r="K1127" i="2"/>
  <c r="N1127" i="2" s="1"/>
  <c r="C1120" i="2"/>
  <c r="B1121" i="2"/>
  <c r="O1127" i="2" l="1"/>
  <c r="P1127" i="2"/>
  <c r="AO1120" i="2"/>
  <c r="AQ1120" i="2"/>
  <c r="AF604" i="2"/>
  <c r="T604" i="2"/>
  <c r="AG604" i="2"/>
  <c r="W603" i="2"/>
  <c r="Z603" i="2"/>
  <c r="S604" i="2"/>
  <c r="AA604" i="2" s="1"/>
  <c r="J1128" i="2"/>
  <c r="M1127" i="2"/>
  <c r="K1128" i="2"/>
  <c r="N1128" i="2" s="1"/>
  <c r="L1128" i="2"/>
  <c r="C1121" i="2"/>
  <c r="B1122" i="2"/>
  <c r="P1128" i="2" l="1"/>
  <c r="O1128" i="2"/>
  <c r="AQ1121" i="2"/>
  <c r="AO1121" i="2"/>
  <c r="AH604" i="2"/>
  <c r="Q604" i="2"/>
  <c r="AE604" i="2"/>
  <c r="AB604" i="2"/>
  <c r="V605" i="2"/>
  <c r="AD605" i="2" s="1"/>
  <c r="U605" i="2"/>
  <c r="AC605" i="2" s="1"/>
  <c r="R604" i="2"/>
  <c r="S605" i="2" s="1"/>
  <c r="AA605" i="2" s="1"/>
  <c r="K1129" i="2"/>
  <c r="N1129" i="2" s="1"/>
  <c r="L1129" i="2"/>
  <c r="J1129" i="2"/>
  <c r="M1128" i="2"/>
  <c r="C1122" i="2"/>
  <c r="B1123" i="2"/>
  <c r="P1129" i="2" l="1"/>
  <c r="O1129" i="2"/>
  <c r="AQ1122" i="2"/>
  <c r="AO1122" i="2"/>
  <c r="AF605" i="2"/>
  <c r="T605" i="2"/>
  <c r="V606" i="2" s="1"/>
  <c r="AD606" i="2" s="1"/>
  <c r="AG605" i="2"/>
  <c r="Z604" i="2"/>
  <c r="Y604" i="2"/>
  <c r="W604" i="2"/>
  <c r="L1130" i="2"/>
  <c r="J1130" i="2"/>
  <c r="M1129" i="2"/>
  <c r="K1130" i="2"/>
  <c r="N1130" i="2" s="1"/>
  <c r="C1123" i="2"/>
  <c r="B1124" i="2"/>
  <c r="P1130" i="2" l="1"/>
  <c r="O1130" i="2"/>
  <c r="AQ1123" i="2"/>
  <c r="AO1123" i="2"/>
  <c r="AH605" i="2"/>
  <c r="Q605" i="2"/>
  <c r="AE605" i="2"/>
  <c r="R605" i="2"/>
  <c r="AB605" i="2"/>
  <c r="U606" i="2"/>
  <c r="AC606" i="2" s="1"/>
  <c r="J1131" i="2"/>
  <c r="M1130" i="2"/>
  <c r="K1131" i="2"/>
  <c r="N1131" i="2" s="1"/>
  <c r="L1131" i="2"/>
  <c r="C1124" i="2"/>
  <c r="B1125" i="2"/>
  <c r="O1131" i="2" l="1"/>
  <c r="P1131" i="2"/>
  <c r="AO1124" i="2"/>
  <c r="AQ1124" i="2"/>
  <c r="S606" i="2"/>
  <c r="AA606" i="2" s="1"/>
  <c r="AG606" i="2"/>
  <c r="Z605" i="2"/>
  <c r="AF606" i="2"/>
  <c r="T606" i="2"/>
  <c r="W605" i="2"/>
  <c r="Y605" i="2"/>
  <c r="L1132" i="2"/>
  <c r="K1132" i="2"/>
  <c r="N1132" i="2" s="1"/>
  <c r="J1132" i="2"/>
  <c r="M1131" i="2"/>
  <c r="C1125" i="2"/>
  <c r="B1126" i="2"/>
  <c r="P1132" i="2" l="1"/>
  <c r="O1132" i="2"/>
  <c r="AO1125" i="2"/>
  <c r="AQ1125" i="2"/>
  <c r="AH606" i="2"/>
  <c r="U607" i="2"/>
  <c r="AC607" i="2" s="1"/>
  <c r="Q606" i="2"/>
  <c r="AE606" i="2"/>
  <c r="R606" i="2"/>
  <c r="AB606" i="2"/>
  <c r="V607" i="2"/>
  <c r="AD607" i="2" s="1"/>
  <c r="K1133" i="2"/>
  <c r="N1133" i="2" s="1"/>
  <c r="J1133" i="2"/>
  <c r="M1132" i="2"/>
  <c r="L1133" i="2"/>
  <c r="C1126" i="2"/>
  <c r="B1127" i="2"/>
  <c r="P1133" i="2" l="1"/>
  <c r="O1133" i="2"/>
  <c r="AQ1126" i="2"/>
  <c r="AO1126" i="2"/>
  <c r="AF607" i="2"/>
  <c r="AG607" i="2"/>
  <c r="Z606" i="2"/>
  <c r="S607" i="2"/>
  <c r="T607" i="2"/>
  <c r="Y606" i="2"/>
  <c r="W606" i="2"/>
  <c r="J1134" i="2"/>
  <c r="M1133" i="2"/>
  <c r="L1134" i="2"/>
  <c r="K1134" i="2"/>
  <c r="N1134" i="2" s="1"/>
  <c r="C1127" i="2"/>
  <c r="B1128" i="2"/>
  <c r="P1134" i="2" l="1"/>
  <c r="O1134" i="2"/>
  <c r="AQ1127" i="2"/>
  <c r="AO1127" i="2"/>
  <c r="AH607" i="2"/>
  <c r="R607" i="2"/>
  <c r="S608" i="2" s="1"/>
  <c r="AA608" i="2" s="1"/>
  <c r="Q607" i="2"/>
  <c r="AE607" i="2"/>
  <c r="V608" i="2"/>
  <c r="AD608" i="2" s="1"/>
  <c r="AB607" i="2"/>
  <c r="T608" i="2"/>
  <c r="U608" i="2"/>
  <c r="AA607" i="2"/>
  <c r="L1135" i="2"/>
  <c r="K1135" i="2"/>
  <c r="N1135" i="2" s="1"/>
  <c r="J1135" i="2"/>
  <c r="M1134" i="2"/>
  <c r="C1128" i="2"/>
  <c r="B1129" i="2"/>
  <c r="P1135" i="2" l="1"/>
  <c r="O1135" i="2"/>
  <c r="AO1128" i="2"/>
  <c r="AQ1128" i="2"/>
  <c r="U609" i="2"/>
  <c r="AC609" i="2" s="1"/>
  <c r="AC608" i="2"/>
  <c r="V609" i="2"/>
  <c r="AB608" i="2"/>
  <c r="W607" i="2"/>
  <c r="R608" i="2" s="1"/>
  <c r="Y607" i="2"/>
  <c r="AG608" i="2"/>
  <c r="Z607" i="2"/>
  <c r="AF608" i="2"/>
  <c r="K1136" i="2"/>
  <c r="N1136" i="2" s="1"/>
  <c r="J1136" i="2"/>
  <c r="M1135" i="2"/>
  <c r="L1136" i="2"/>
  <c r="C1129" i="2"/>
  <c r="B1130" i="2"/>
  <c r="P1136" i="2" l="1"/>
  <c r="O1136" i="2"/>
  <c r="AQ1129" i="2"/>
  <c r="AO1129" i="2"/>
  <c r="AH608" i="2"/>
  <c r="AE608" i="2"/>
  <c r="T609" i="2"/>
  <c r="AB609" i="2" s="1"/>
  <c r="AF609" i="2"/>
  <c r="Z608" i="2"/>
  <c r="S609" i="2"/>
  <c r="AG609" i="2"/>
  <c r="Q608" i="2"/>
  <c r="AD609" i="2"/>
  <c r="L1137" i="2"/>
  <c r="J1137" i="2"/>
  <c r="M1136" i="2"/>
  <c r="K1137" i="2"/>
  <c r="N1137" i="2" s="1"/>
  <c r="C1130" i="2"/>
  <c r="B1131" i="2"/>
  <c r="P1137" i="2" l="1"/>
  <c r="O1137" i="2"/>
  <c r="AQ1130" i="2"/>
  <c r="AO1130" i="2"/>
  <c r="V610" i="2"/>
  <c r="AD610" i="2" s="1"/>
  <c r="AH609" i="2"/>
  <c r="W608" i="2"/>
  <c r="AE609" i="2" s="1"/>
  <c r="Y608" i="2"/>
  <c r="U610" i="2"/>
  <c r="AC610" i="2" s="1"/>
  <c r="AA609" i="2"/>
  <c r="K1138" i="2"/>
  <c r="N1138" i="2" s="1"/>
  <c r="J1138" i="2"/>
  <c r="M1137" i="2"/>
  <c r="L1138" i="2"/>
  <c r="C1131" i="2"/>
  <c r="B1132" i="2"/>
  <c r="P1138" i="2" l="1"/>
  <c r="O1138" i="2"/>
  <c r="AQ1131" i="2"/>
  <c r="AO1131" i="2"/>
  <c r="R609" i="2"/>
  <c r="Z609" i="2" s="1"/>
  <c r="Q609" i="2"/>
  <c r="Y609" i="2" s="1"/>
  <c r="J1139" i="2"/>
  <c r="M1138" i="2"/>
  <c r="L1139" i="2"/>
  <c r="K1139" i="2"/>
  <c r="N1139" i="2" s="1"/>
  <c r="C1132" i="2"/>
  <c r="B1133" i="2"/>
  <c r="O1139" i="2" l="1"/>
  <c r="P1139" i="2"/>
  <c r="AO1132" i="2"/>
  <c r="AQ1132" i="2"/>
  <c r="AG610" i="2"/>
  <c r="S610" i="2"/>
  <c r="AA610" i="2" s="1"/>
  <c r="AF610" i="2"/>
  <c r="W609" i="2"/>
  <c r="Q610" i="2" s="1"/>
  <c r="Y610" i="2" s="1"/>
  <c r="T610" i="2"/>
  <c r="V611" i="2" s="1"/>
  <c r="AE610" i="2"/>
  <c r="L1140" i="2"/>
  <c r="K1140" i="2"/>
  <c r="N1140" i="2" s="1"/>
  <c r="J1140" i="2"/>
  <c r="M1139" i="2"/>
  <c r="C1133" i="2"/>
  <c r="B1134" i="2"/>
  <c r="P1140" i="2" l="1"/>
  <c r="O1140" i="2"/>
  <c r="AO1133" i="2"/>
  <c r="AQ1133" i="2"/>
  <c r="R610" i="2"/>
  <c r="Z610" i="2" s="1"/>
  <c r="AH610" i="2"/>
  <c r="U611" i="2"/>
  <c r="AC611" i="2" s="1"/>
  <c r="AB610" i="2"/>
  <c r="T611" i="2"/>
  <c r="AB611" i="2" s="1"/>
  <c r="AG611" i="2"/>
  <c r="AF611" i="2"/>
  <c r="S611" i="2"/>
  <c r="AA611" i="2" s="1"/>
  <c r="W610" i="2"/>
  <c r="AD611" i="2"/>
  <c r="J1141" i="2"/>
  <c r="M1140" i="2"/>
  <c r="K1141" i="2"/>
  <c r="N1141" i="2" s="1"/>
  <c r="L1141" i="2"/>
  <c r="C1134" i="2"/>
  <c r="B1135" i="2"/>
  <c r="P1141" i="2" l="1"/>
  <c r="O1141" i="2"/>
  <c r="AQ1134" i="2"/>
  <c r="AO1134" i="2"/>
  <c r="AH611" i="2"/>
  <c r="V612" i="2"/>
  <c r="AD612" i="2" s="1"/>
  <c r="U612" i="2"/>
  <c r="AC612" i="2" s="1"/>
  <c r="R611" i="2"/>
  <c r="AE611" i="2"/>
  <c r="Q611" i="2"/>
  <c r="K1142" i="2"/>
  <c r="N1142" i="2" s="1"/>
  <c r="L1142" i="2"/>
  <c r="J1142" i="2"/>
  <c r="M1141" i="2"/>
  <c r="C1135" i="2"/>
  <c r="B1136" i="2"/>
  <c r="P1142" i="2" l="1"/>
  <c r="O1142" i="2"/>
  <c r="AO1135" i="2"/>
  <c r="AQ1135" i="2"/>
  <c r="W611" i="2"/>
  <c r="R612" i="2" s="1"/>
  <c r="Y611" i="2"/>
  <c r="AG612" i="2"/>
  <c r="AF612" i="2"/>
  <c r="T612" i="2"/>
  <c r="Z611" i="2"/>
  <c r="S612" i="2"/>
  <c r="J1143" i="2"/>
  <c r="M1142" i="2"/>
  <c r="L1143" i="2"/>
  <c r="K1143" i="2"/>
  <c r="N1143" i="2" s="1"/>
  <c r="C1136" i="2"/>
  <c r="B1137" i="2"/>
  <c r="P1143" i="2" l="1"/>
  <c r="O1143" i="2"/>
  <c r="AQ1136" i="2"/>
  <c r="AO1136" i="2"/>
  <c r="AE612" i="2"/>
  <c r="Q612" i="2"/>
  <c r="Y612" i="2" s="1"/>
  <c r="T613" i="2"/>
  <c r="AB613" i="2" s="1"/>
  <c r="AB612" i="2"/>
  <c r="V613" i="2"/>
  <c r="U613" i="2"/>
  <c r="AH612" i="2"/>
  <c r="AA612" i="2"/>
  <c r="S613" i="2"/>
  <c r="AA613" i="2" s="1"/>
  <c r="Z612" i="2"/>
  <c r="AG613" i="2"/>
  <c r="AF613" i="2"/>
  <c r="K1144" i="2"/>
  <c r="N1144" i="2" s="1"/>
  <c r="L1144" i="2"/>
  <c r="J1144" i="2"/>
  <c r="M1143" i="2"/>
  <c r="C1137" i="2"/>
  <c r="B1138" i="2"/>
  <c r="P1144" i="2" l="1"/>
  <c r="O1144" i="2"/>
  <c r="AQ1137" i="2"/>
  <c r="AO1137" i="2"/>
  <c r="W612" i="2"/>
  <c r="AE613" i="2" s="1"/>
  <c r="AC613" i="2"/>
  <c r="U614" i="2"/>
  <c r="AC614" i="2" s="1"/>
  <c r="AD613" i="2"/>
  <c r="V614" i="2"/>
  <c r="AH613" i="2"/>
  <c r="R613" i="2"/>
  <c r="S614" i="2" s="1"/>
  <c r="AA614" i="2" s="1"/>
  <c r="L1145" i="2"/>
  <c r="J1145" i="2"/>
  <c r="M1144" i="2"/>
  <c r="K1145" i="2"/>
  <c r="N1145" i="2" s="1"/>
  <c r="C1138" i="2"/>
  <c r="B1139" i="2"/>
  <c r="O1145" i="2" l="1"/>
  <c r="P1145" i="2"/>
  <c r="AQ1138" i="2"/>
  <c r="AO1138" i="2"/>
  <c r="Q613" i="2"/>
  <c r="Y613" i="2" s="1"/>
  <c r="AD614" i="2"/>
  <c r="T614" i="2"/>
  <c r="Z613" i="2"/>
  <c r="AF614" i="2"/>
  <c r="AG614" i="2"/>
  <c r="K1146" i="2"/>
  <c r="N1146" i="2" s="1"/>
  <c r="J1146" i="2"/>
  <c r="M1145" i="2"/>
  <c r="L1146" i="2"/>
  <c r="C1139" i="2"/>
  <c r="B1140" i="2"/>
  <c r="P1146" i="2" l="1"/>
  <c r="O1146" i="2"/>
  <c r="AO1139" i="2"/>
  <c r="AQ1139" i="2"/>
  <c r="AH614" i="2"/>
  <c r="W613" i="2"/>
  <c r="Q614" i="2" s="1"/>
  <c r="AB614" i="2"/>
  <c r="U615" i="2"/>
  <c r="V615" i="2"/>
  <c r="AD615" i="2" s="1"/>
  <c r="R614" i="2"/>
  <c r="J1147" i="2"/>
  <c r="M1146" i="2"/>
  <c r="L1147" i="2"/>
  <c r="K1147" i="2"/>
  <c r="N1147" i="2" s="1"/>
  <c r="C1140" i="2"/>
  <c r="B1141" i="2"/>
  <c r="O1147" i="2" l="1"/>
  <c r="P1147" i="2"/>
  <c r="AO1140" i="2"/>
  <c r="AQ1140" i="2"/>
  <c r="AE614" i="2"/>
  <c r="AG615" i="2"/>
  <c r="AF615" i="2"/>
  <c r="Z614" i="2"/>
  <c r="S615" i="2"/>
  <c r="AC615" i="2"/>
  <c r="T615" i="2"/>
  <c r="Y614" i="2"/>
  <c r="W614" i="2"/>
  <c r="R615" i="2" s="1"/>
  <c r="L1148" i="2"/>
  <c r="K1148" i="2"/>
  <c r="N1148" i="2" s="1"/>
  <c r="J1148" i="2"/>
  <c r="M1147" i="2"/>
  <c r="C1141" i="2"/>
  <c r="B1142" i="2"/>
  <c r="P1148" i="2" l="1"/>
  <c r="O1148" i="2"/>
  <c r="AO1141" i="2"/>
  <c r="AQ1141" i="2"/>
  <c r="AH615" i="2"/>
  <c r="Q615" i="2"/>
  <c r="Y615" i="2" s="1"/>
  <c r="AE615" i="2"/>
  <c r="V616" i="2"/>
  <c r="T616" i="2"/>
  <c r="AB615" i="2"/>
  <c r="U616" i="2"/>
  <c r="AA615" i="2"/>
  <c r="S616" i="2"/>
  <c r="AF616" i="2"/>
  <c r="AG616" i="2"/>
  <c r="Z615" i="2"/>
  <c r="J1149" i="2"/>
  <c r="M1148" i="2"/>
  <c r="K1149" i="2"/>
  <c r="N1149" i="2" s="1"/>
  <c r="L1149" i="2"/>
  <c r="C1142" i="2"/>
  <c r="B1143" i="2"/>
  <c r="P1149" i="2" l="1"/>
  <c r="O1149" i="2"/>
  <c r="AQ1142" i="2"/>
  <c r="AO1142" i="2"/>
  <c r="AH616" i="2"/>
  <c r="W615" i="2"/>
  <c r="Q616" i="2" s="1"/>
  <c r="Y616" i="2" s="1"/>
  <c r="AA616" i="2"/>
  <c r="AC616" i="2"/>
  <c r="U617" i="2"/>
  <c r="AB616" i="2"/>
  <c r="AD616" i="2"/>
  <c r="V617" i="2"/>
  <c r="L1150" i="2"/>
  <c r="K1150" i="2"/>
  <c r="N1150" i="2" s="1"/>
  <c r="J1150" i="2"/>
  <c r="M1149" i="2"/>
  <c r="C1143" i="2"/>
  <c r="B1144" i="2"/>
  <c r="P1150" i="2" l="1"/>
  <c r="O1150" i="2"/>
  <c r="AQ1143" i="2"/>
  <c r="AO1143" i="2"/>
  <c r="AE616" i="2"/>
  <c r="R616" i="2"/>
  <c r="AG617" i="2" s="1"/>
  <c r="AD617" i="2"/>
  <c r="AC617" i="2"/>
  <c r="K1151" i="2"/>
  <c r="N1151" i="2" s="1"/>
  <c r="J1151" i="2"/>
  <c r="M1150" i="2"/>
  <c r="L1151" i="2"/>
  <c r="C1144" i="2"/>
  <c r="B1145" i="2"/>
  <c r="P1151" i="2" l="1"/>
  <c r="O1151" i="2"/>
  <c r="AQ1144" i="2"/>
  <c r="AO1144" i="2"/>
  <c r="W616" i="2"/>
  <c r="R617" i="2" s="1"/>
  <c r="T618" i="2" s="1"/>
  <c r="AB618" i="2" s="1"/>
  <c r="T617" i="2"/>
  <c r="AB617" i="2" s="1"/>
  <c r="S617" i="2"/>
  <c r="AA617" i="2" s="1"/>
  <c r="AF617" i="2"/>
  <c r="AH617" i="2" s="1"/>
  <c r="Z616" i="2"/>
  <c r="V618" i="2"/>
  <c r="AD618" i="2" s="1"/>
  <c r="AE617" i="2"/>
  <c r="J1152" i="2"/>
  <c r="M1151" i="2"/>
  <c r="L1152" i="2"/>
  <c r="K1152" i="2"/>
  <c r="N1152" i="2" s="1"/>
  <c r="C1145" i="2"/>
  <c r="B1146" i="2"/>
  <c r="P1152" i="2" l="1"/>
  <c r="O1152" i="2"/>
  <c r="AQ1145" i="2"/>
  <c r="AO1145" i="2"/>
  <c r="Q617" i="2"/>
  <c r="Y617" i="2" s="1"/>
  <c r="U618" i="2"/>
  <c r="AC618" i="2" s="1"/>
  <c r="V619" i="2"/>
  <c r="AD619" i="2" s="1"/>
  <c r="Z617" i="2"/>
  <c r="AF618" i="2"/>
  <c r="AG618" i="2"/>
  <c r="S618" i="2"/>
  <c r="K1153" i="2"/>
  <c r="N1153" i="2" s="1"/>
  <c r="L1153" i="2"/>
  <c r="J1153" i="2"/>
  <c r="M1152" i="2"/>
  <c r="C1146" i="2"/>
  <c r="B1147" i="2"/>
  <c r="P1153" i="2" l="1"/>
  <c r="O1153" i="2"/>
  <c r="AQ1146" i="2"/>
  <c r="AO1146" i="2"/>
  <c r="W617" i="2"/>
  <c r="AE618" i="2" s="1"/>
  <c r="AH618" i="2"/>
  <c r="AA618" i="2"/>
  <c r="U619" i="2"/>
  <c r="L1154" i="2"/>
  <c r="J1154" i="2"/>
  <c r="M1153" i="2"/>
  <c r="K1154" i="2"/>
  <c r="N1154" i="2" s="1"/>
  <c r="C1147" i="2"/>
  <c r="B1148" i="2"/>
  <c r="P1154" i="2" l="1"/>
  <c r="O1154" i="2"/>
  <c r="AQ1147" i="2"/>
  <c r="AO1147" i="2"/>
  <c r="Q618" i="2"/>
  <c r="Y618" i="2" s="1"/>
  <c r="R618" i="2"/>
  <c r="S619" i="2" s="1"/>
  <c r="AA619" i="2" s="1"/>
  <c r="Z618" i="2"/>
  <c r="AF619" i="2"/>
  <c r="AC619" i="2"/>
  <c r="K1155" i="2"/>
  <c r="N1155" i="2" s="1"/>
  <c r="J1155" i="2"/>
  <c r="M1154" i="2"/>
  <c r="L1155" i="2"/>
  <c r="C1148" i="2"/>
  <c r="B1149" i="2"/>
  <c r="O1155" i="2" l="1"/>
  <c r="P1155" i="2"/>
  <c r="AO1148" i="2"/>
  <c r="AQ1148" i="2"/>
  <c r="T619" i="2"/>
  <c r="V620" i="2" s="1"/>
  <c r="AD620" i="2" s="1"/>
  <c r="W618" i="2"/>
  <c r="AE619" i="2" s="1"/>
  <c r="AG619" i="2"/>
  <c r="Q619" i="2"/>
  <c r="Y619" i="2" s="1"/>
  <c r="R619" i="2"/>
  <c r="AG620" i="2" s="1"/>
  <c r="AH619" i="2"/>
  <c r="L1156" i="2"/>
  <c r="J1156" i="2"/>
  <c r="M1155" i="2"/>
  <c r="K1156" i="2"/>
  <c r="N1156" i="2" s="1"/>
  <c r="C1149" i="2"/>
  <c r="B1150" i="2"/>
  <c r="P1156" i="2" l="1"/>
  <c r="O1156" i="2"/>
  <c r="AO1149" i="2"/>
  <c r="AQ1149" i="2"/>
  <c r="AB619" i="2"/>
  <c r="U620" i="2"/>
  <c r="AC620" i="2" s="1"/>
  <c r="S620" i="2"/>
  <c r="AA620" i="2" s="1"/>
  <c r="AF620" i="2"/>
  <c r="AH620" i="2" s="1"/>
  <c r="T620" i="2"/>
  <c r="W619" i="2"/>
  <c r="Q620" i="2" s="1"/>
  <c r="Y620" i="2" s="1"/>
  <c r="Z619" i="2"/>
  <c r="J1157" i="2"/>
  <c r="M1156" i="2"/>
  <c r="K1157" i="2"/>
  <c r="N1157" i="2" s="1"/>
  <c r="L1157" i="2"/>
  <c r="C1150" i="2"/>
  <c r="B1151" i="2"/>
  <c r="P1157" i="2" l="1"/>
  <c r="O1157" i="2"/>
  <c r="AQ1150" i="2"/>
  <c r="AO1150" i="2"/>
  <c r="U621" i="2"/>
  <c r="AC621" i="2" s="1"/>
  <c r="R620" i="2"/>
  <c r="AG621" i="2" s="1"/>
  <c r="AE620" i="2"/>
  <c r="AB620" i="2"/>
  <c r="V621" i="2"/>
  <c r="AD621" i="2" s="1"/>
  <c r="L1158" i="2"/>
  <c r="K1158" i="2"/>
  <c r="N1158" i="2" s="1"/>
  <c r="J1158" i="2"/>
  <c r="M1157" i="2"/>
  <c r="C1151" i="2"/>
  <c r="B1152" i="2"/>
  <c r="P1158" i="2" l="1"/>
  <c r="O1158" i="2"/>
  <c r="AQ1151" i="2"/>
  <c r="AO1151" i="2"/>
  <c r="T621" i="2"/>
  <c r="AB621" i="2" s="1"/>
  <c r="S621" i="2"/>
  <c r="AA621" i="2" s="1"/>
  <c r="Z620" i="2"/>
  <c r="W620" i="2"/>
  <c r="Q621" i="2" s="1"/>
  <c r="Y621" i="2" s="1"/>
  <c r="AF621" i="2"/>
  <c r="AH621" i="2" s="1"/>
  <c r="AE621" i="2"/>
  <c r="J1159" i="2"/>
  <c r="M1158" i="2"/>
  <c r="K1159" i="2"/>
  <c r="N1159" i="2" s="1"/>
  <c r="L1159" i="2"/>
  <c r="C1152" i="2"/>
  <c r="B1153" i="2"/>
  <c r="O1159" i="2" l="1"/>
  <c r="P1159" i="2"/>
  <c r="AO1152" i="2"/>
  <c r="AQ1152" i="2"/>
  <c r="U622" i="2"/>
  <c r="AC622" i="2" s="1"/>
  <c r="V622" i="2"/>
  <c r="AD622" i="2" s="1"/>
  <c r="R621" i="2"/>
  <c r="S622" i="2" s="1"/>
  <c r="AA622" i="2" s="1"/>
  <c r="L1160" i="2"/>
  <c r="K1160" i="2"/>
  <c r="N1160" i="2" s="1"/>
  <c r="J1160" i="2"/>
  <c r="M1159" i="2"/>
  <c r="C1153" i="2"/>
  <c r="B1154" i="2"/>
  <c r="P1160" i="2" l="1"/>
  <c r="O1160" i="2"/>
  <c r="AQ1153" i="2"/>
  <c r="AO1153" i="2"/>
  <c r="W621" i="2"/>
  <c r="Q622" i="2" s="1"/>
  <c r="T622" i="2"/>
  <c r="U623" i="2" s="1"/>
  <c r="AC623" i="2" s="1"/>
  <c r="Z621" i="2"/>
  <c r="AG622" i="2"/>
  <c r="AF622" i="2"/>
  <c r="K1161" i="2"/>
  <c r="N1161" i="2" s="1"/>
  <c r="J1161" i="2"/>
  <c r="M1160" i="2"/>
  <c r="L1161" i="2"/>
  <c r="C1154" i="2"/>
  <c r="B1155" i="2"/>
  <c r="P1161" i="2" l="1"/>
  <c r="O1161" i="2"/>
  <c r="AQ1154" i="2"/>
  <c r="AO1154" i="2"/>
  <c r="AE622" i="2"/>
  <c r="R622" i="2"/>
  <c r="T623" i="2" s="1"/>
  <c r="AB623" i="2" s="1"/>
  <c r="V623" i="2"/>
  <c r="AD623" i="2" s="1"/>
  <c r="AB622" i="2"/>
  <c r="AH622" i="2"/>
  <c r="W622" i="2"/>
  <c r="AE623" i="2" s="1"/>
  <c r="AF623" i="2"/>
  <c r="Z622" i="2"/>
  <c r="AG623" i="2"/>
  <c r="S623" i="2"/>
  <c r="Y622" i="2"/>
  <c r="J1162" i="2"/>
  <c r="M1161" i="2"/>
  <c r="L1162" i="2"/>
  <c r="K1162" i="2"/>
  <c r="N1162" i="2" s="1"/>
  <c r="C1155" i="2"/>
  <c r="B1156" i="2"/>
  <c r="P1162" i="2" l="1"/>
  <c r="O1162" i="2"/>
  <c r="AQ1155" i="2"/>
  <c r="AO1155" i="2"/>
  <c r="V624" i="2"/>
  <c r="AD624" i="2" s="1"/>
  <c r="Q623" i="2"/>
  <c r="Y623" i="2" s="1"/>
  <c r="AH623" i="2"/>
  <c r="R623" i="2"/>
  <c r="T624" i="2" s="1"/>
  <c r="AA623" i="2"/>
  <c r="U624" i="2"/>
  <c r="L1163" i="2"/>
  <c r="K1163" i="2"/>
  <c r="N1163" i="2" s="1"/>
  <c r="J1163" i="2"/>
  <c r="M1162" i="2"/>
  <c r="C1156" i="2"/>
  <c r="B1157" i="2"/>
  <c r="O1163" i="2" l="1"/>
  <c r="P1163" i="2"/>
  <c r="AO1156" i="2"/>
  <c r="AQ1156" i="2"/>
  <c r="W623" i="2"/>
  <c r="R624" i="2" s="1"/>
  <c r="Z623" i="2"/>
  <c r="AG624" i="2"/>
  <c r="S624" i="2"/>
  <c r="AA624" i="2" s="1"/>
  <c r="AF624" i="2"/>
  <c r="AB624" i="2"/>
  <c r="V625" i="2"/>
  <c r="AD625" i="2" s="1"/>
  <c r="AC624" i="2"/>
  <c r="K1164" i="2"/>
  <c r="N1164" i="2" s="1"/>
  <c r="J1164" i="2"/>
  <c r="M1163" i="2"/>
  <c r="L1164" i="2"/>
  <c r="C1157" i="2"/>
  <c r="B1158" i="2"/>
  <c r="P1164" i="2" l="1"/>
  <c r="O1164" i="2"/>
  <c r="AO1157" i="2"/>
  <c r="AQ1157" i="2"/>
  <c r="AH624" i="2"/>
  <c r="AE624" i="2"/>
  <c r="Q624" i="2"/>
  <c r="W624" i="2" s="1"/>
  <c r="Q625" i="2" s="1"/>
  <c r="Y625" i="2" s="1"/>
  <c r="U625" i="2"/>
  <c r="AC625" i="2" s="1"/>
  <c r="Z624" i="2"/>
  <c r="AF625" i="2"/>
  <c r="S625" i="2"/>
  <c r="AA625" i="2" s="1"/>
  <c r="AG625" i="2"/>
  <c r="T625" i="2"/>
  <c r="AB625" i="2" s="1"/>
  <c r="J1165" i="2"/>
  <c r="M1164" i="2"/>
  <c r="L1165" i="2"/>
  <c r="K1165" i="2"/>
  <c r="N1165" i="2" s="1"/>
  <c r="C1158" i="2"/>
  <c r="B1159" i="2"/>
  <c r="P1165" i="2" l="1"/>
  <c r="O1165" i="2"/>
  <c r="AQ1158" i="2"/>
  <c r="AO1158" i="2"/>
  <c r="Y624" i="2"/>
  <c r="AH625" i="2"/>
  <c r="V626" i="2"/>
  <c r="AD626" i="2" s="1"/>
  <c r="U626" i="2"/>
  <c r="AC626" i="2" s="1"/>
  <c r="AE625" i="2"/>
  <c r="R625" i="2"/>
  <c r="K1166" i="2"/>
  <c r="N1166" i="2" s="1"/>
  <c r="L1166" i="2"/>
  <c r="J1166" i="2"/>
  <c r="M1165" i="2"/>
  <c r="C1159" i="2"/>
  <c r="B1160" i="2"/>
  <c r="P1166" i="2" l="1"/>
  <c r="O1166" i="2"/>
  <c r="AQ1159" i="2"/>
  <c r="AO1159" i="2"/>
  <c r="S626" i="2"/>
  <c r="AA626" i="2" s="1"/>
  <c r="AF626" i="2"/>
  <c r="Z625" i="2"/>
  <c r="AG626" i="2"/>
  <c r="T626" i="2"/>
  <c r="W625" i="2"/>
  <c r="J1167" i="2"/>
  <c r="M1166" i="2"/>
  <c r="L1167" i="2"/>
  <c r="K1167" i="2"/>
  <c r="N1167" i="2" s="1"/>
  <c r="C1160" i="2"/>
  <c r="B1161" i="2"/>
  <c r="P1167" i="2" l="1"/>
  <c r="O1167" i="2"/>
  <c r="AQ1160" i="2"/>
  <c r="AO1160" i="2"/>
  <c r="V627" i="2"/>
  <c r="AD627" i="2" s="1"/>
  <c r="U627" i="2"/>
  <c r="AC627" i="2" s="1"/>
  <c r="AB626" i="2"/>
  <c r="Q626" i="2"/>
  <c r="AE626" i="2"/>
  <c r="AH626" i="2"/>
  <c r="R626" i="2"/>
  <c r="L1168" i="2"/>
  <c r="K1168" i="2"/>
  <c r="N1168" i="2" s="1"/>
  <c r="J1168" i="2"/>
  <c r="M1167" i="2"/>
  <c r="C1161" i="2"/>
  <c r="B1162" i="2"/>
  <c r="P1168" i="2" l="1"/>
  <c r="O1168" i="2"/>
  <c r="AQ1161" i="2"/>
  <c r="AO1161" i="2"/>
  <c r="W626" i="2"/>
  <c r="Q627" i="2" s="1"/>
  <c r="Y627" i="2" s="1"/>
  <c r="Y626" i="2"/>
  <c r="S627" i="2"/>
  <c r="AA627" i="2" s="1"/>
  <c r="AF627" i="2"/>
  <c r="Z626" i="2"/>
  <c r="AG627" i="2"/>
  <c r="AH627" i="2" s="1"/>
  <c r="T627" i="2"/>
  <c r="J1169" i="2"/>
  <c r="M1168" i="2"/>
  <c r="K1169" i="2"/>
  <c r="N1169" i="2" s="1"/>
  <c r="L1169" i="2"/>
  <c r="C1162" i="2"/>
  <c r="B1163" i="2"/>
  <c r="P1169" i="2" l="1"/>
  <c r="O1169" i="2"/>
  <c r="AQ1162" i="2"/>
  <c r="AO1162" i="2"/>
  <c r="R627" i="2"/>
  <c r="T628" i="2" s="1"/>
  <c r="AE627" i="2"/>
  <c r="V628" i="2"/>
  <c r="AD628" i="2" s="1"/>
  <c r="AB627" i="2"/>
  <c r="U628" i="2"/>
  <c r="AC628" i="2" s="1"/>
  <c r="K1170" i="2"/>
  <c r="N1170" i="2" s="1"/>
  <c r="L1170" i="2"/>
  <c r="J1170" i="2"/>
  <c r="M1169" i="2"/>
  <c r="C1163" i="2"/>
  <c r="B1164" i="2"/>
  <c r="P1170" i="2" l="1"/>
  <c r="O1170" i="2"/>
  <c r="AQ1163" i="2"/>
  <c r="AO1163" i="2"/>
  <c r="V629" i="2"/>
  <c r="AD629" i="2" s="1"/>
  <c r="Z627" i="2"/>
  <c r="W627" i="2"/>
  <c r="AG628" i="2"/>
  <c r="AF628" i="2"/>
  <c r="S628" i="2"/>
  <c r="AB628" i="2"/>
  <c r="J1171" i="2"/>
  <c r="M1170" i="2"/>
  <c r="L1171" i="2"/>
  <c r="K1171" i="2"/>
  <c r="N1171" i="2" s="1"/>
  <c r="C1164" i="2"/>
  <c r="B1165" i="2"/>
  <c r="O1171" i="2" l="1"/>
  <c r="P1171" i="2"/>
  <c r="AO1164" i="2"/>
  <c r="AQ1164" i="2"/>
  <c r="AA628" i="2"/>
  <c r="U629" i="2"/>
  <c r="AH628" i="2"/>
  <c r="R628" i="2"/>
  <c r="AE628" i="2"/>
  <c r="Q628" i="2"/>
  <c r="K1172" i="2"/>
  <c r="N1172" i="2" s="1"/>
  <c r="L1172" i="2"/>
  <c r="J1172" i="2"/>
  <c r="M1171" i="2"/>
  <c r="C1165" i="2"/>
  <c r="B1166" i="2"/>
  <c r="P1172" i="2" l="1"/>
  <c r="O1172" i="2"/>
  <c r="AO1165" i="2"/>
  <c r="AQ1165" i="2"/>
  <c r="Y628" i="2"/>
  <c r="W628" i="2"/>
  <c r="R629" i="2" s="1"/>
  <c r="AF629" i="2"/>
  <c r="AG629" i="2"/>
  <c r="Z628" i="2"/>
  <c r="T629" i="2"/>
  <c r="AC629" i="2"/>
  <c r="S629" i="2"/>
  <c r="L1173" i="2"/>
  <c r="J1173" i="2"/>
  <c r="M1172" i="2"/>
  <c r="K1173" i="2"/>
  <c r="N1173" i="2" s="1"/>
  <c r="C1166" i="2"/>
  <c r="B1167" i="2"/>
  <c r="P1173" i="2" l="1"/>
  <c r="O1173" i="2"/>
  <c r="AQ1166" i="2"/>
  <c r="AO1166" i="2"/>
  <c r="AH629" i="2"/>
  <c r="U630" i="2"/>
  <c r="AC630" i="2" s="1"/>
  <c r="AE629" i="2"/>
  <c r="AB629" i="2"/>
  <c r="V630" i="2"/>
  <c r="AD630" i="2" s="1"/>
  <c r="T630" i="2"/>
  <c r="AG630" i="2"/>
  <c r="Z629" i="2"/>
  <c r="AF630" i="2"/>
  <c r="AA629" i="2"/>
  <c r="S630" i="2"/>
  <c r="AA630" i="2" s="1"/>
  <c r="Q629" i="2"/>
  <c r="K1174" i="2"/>
  <c r="N1174" i="2" s="1"/>
  <c r="J1174" i="2"/>
  <c r="M1173" i="2"/>
  <c r="L1174" i="2"/>
  <c r="C1167" i="2"/>
  <c r="B1168" i="2"/>
  <c r="P1174" i="2" l="1"/>
  <c r="O1174" i="2"/>
  <c r="AO1167" i="2"/>
  <c r="AQ1167" i="2"/>
  <c r="AH630" i="2"/>
  <c r="V631" i="2"/>
  <c r="AD631" i="2" s="1"/>
  <c r="AB630" i="2"/>
  <c r="Y629" i="2"/>
  <c r="W629" i="2"/>
  <c r="Q630" i="2" s="1"/>
  <c r="U631" i="2"/>
  <c r="AC631" i="2" s="1"/>
  <c r="L1175" i="2"/>
  <c r="J1175" i="2"/>
  <c r="M1174" i="2"/>
  <c r="K1175" i="2"/>
  <c r="N1175" i="2" s="1"/>
  <c r="C1168" i="2"/>
  <c r="B1169" i="2"/>
  <c r="P1175" i="2" l="1"/>
  <c r="O1175" i="2"/>
  <c r="AQ1168" i="2"/>
  <c r="AO1168" i="2"/>
  <c r="R630" i="2"/>
  <c r="AF631" i="2" s="1"/>
  <c r="AE630" i="2"/>
  <c r="Y630" i="2"/>
  <c r="J1176" i="2"/>
  <c r="M1175" i="2"/>
  <c r="K1176" i="2"/>
  <c r="N1176" i="2" s="1"/>
  <c r="L1176" i="2"/>
  <c r="C1169" i="2"/>
  <c r="B1170" i="2"/>
  <c r="P1176" i="2" l="1"/>
  <c r="O1176" i="2"/>
  <c r="AQ1169" i="2"/>
  <c r="AO1169" i="2"/>
  <c r="T631" i="2"/>
  <c r="AB631" i="2" s="1"/>
  <c r="W630" i="2"/>
  <c r="Q631" i="2" s="1"/>
  <c r="AG631" i="2"/>
  <c r="S631" i="2"/>
  <c r="AA631" i="2" s="1"/>
  <c r="Z630" i="2"/>
  <c r="AH631" i="2"/>
  <c r="AE631" i="2"/>
  <c r="Y631" i="2"/>
  <c r="R631" i="2"/>
  <c r="L1177" i="2"/>
  <c r="K1177" i="2"/>
  <c r="N1177" i="2" s="1"/>
  <c r="J1177" i="2"/>
  <c r="M1176" i="2"/>
  <c r="C1170" i="2"/>
  <c r="B1171" i="2"/>
  <c r="O1177" i="2" l="1"/>
  <c r="P1177" i="2"/>
  <c r="AQ1170" i="2"/>
  <c r="AO1170" i="2"/>
  <c r="V632" i="2"/>
  <c r="AD632" i="2" s="1"/>
  <c r="U632" i="2"/>
  <c r="AC632" i="2" s="1"/>
  <c r="T632" i="2"/>
  <c r="AG632" i="2"/>
  <c r="AF632" i="2"/>
  <c r="Z631" i="2"/>
  <c r="S632" i="2"/>
  <c r="AA632" i="2" s="1"/>
  <c r="W631" i="2"/>
  <c r="R632" i="2" s="1"/>
  <c r="Z632" i="2" s="1"/>
  <c r="K1178" i="2"/>
  <c r="N1178" i="2" s="1"/>
  <c r="J1178" i="2"/>
  <c r="M1177" i="2"/>
  <c r="L1178" i="2"/>
  <c r="C1171" i="2"/>
  <c r="B1172" i="2"/>
  <c r="P1178" i="2" l="1"/>
  <c r="O1178" i="2"/>
  <c r="AO1171" i="2"/>
  <c r="AQ1171" i="2"/>
  <c r="T633" i="2"/>
  <c r="AB633" i="2" s="1"/>
  <c r="AF633" i="2"/>
  <c r="AG633" i="2"/>
  <c r="AH632" i="2"/>
  <c r="AB632" i="2"/>
  <c r="U633" i="2"/>
  <c r="AC633" i="2" s="1"/>
  <c r="S633" i="2"/>
  <c r="AA633" i="2" s="1"/>
  <c r="V633" i="2"/>
  <c r="AD633" i="2" s="1"/>
  <c r="AE632" i="2"/>
  <c r="Q632" i="2"/>
  <c r="J1179" i="2"/>
  <c r="M1178" i="2"/>
  <c r="L1179" i="2"/>
  <c r="K1179" i="2"/>
  <c r="N1179" i="2" s="1"/>
  <c r="C1172" i="2"/>
  <c r="B1173" i="2"/>
  <c r="O1179" i="2" l="1"/>
  <c r="P1179" i="2"/>
  <c r="AO1172" i="2"/>
  <c r="AQ1172" i="2"/>
  <c r="AH633" i="2"/>
  <c r="U634" i="2"/>
  <c r="AC634" i="2" s="1"/>
  <c r="V634" i="2"/>
  <c r="AD634" i="2" s="1"/>
  <c r="Y632" i="2"/>
  <c r="W632" i="2"/>
  <c r="K1180" i="2"/>
  <c r="N1180" i="2" s="1"/>
  <c r="L1180" i="2"/>
  <c r="J1180" i="2"/>
  <c r="M1179" i="2"/>
  <c r="C1173" i="2"/>
  <c r="B1174" i="2"/>
  <c r="P1180" i="2" l="1"/>
  <c r="O1180" i="2"/>
  <c r="AO1173" i="2"/>
  <c r="AQ1173" i="2"/>
  <c r="R633" i="2"/>
  <c r="Q633" i="2"/>
  <c r="AE633" i="2"/>
  <c r="L1181" i="2"/>
  <c r="J1181" i="2"/>
  <c r="M1180" i="2"/>
  <c r="K1181" i="2"/>
  <c r="N1181" i="2" s="1"/>
  <c r="C1174" i="2"/>
  <c r="B1175" i="2"/>
  <c r="P1181" i="2" l="1"/>
  <c r="O1181" i="2"/>
  <c r="AQ1174" i="2"/>
  <c r="AO1174" i="2"/>
  <c r="W633" i="2"/>
  <c r="Q634" i="2" s="1"/>
  <c r="Y634" i="2" s="1"/>
  <c r="Y633" i="2"/>
  <c r="S634" i="2"/>
  <c r="AA634" i="2" s="1"/>
  <c r="T634" i="2"/>
  <c r="Z633" i="2"/>
  <c r="AF634" i="2"/>
  <c r="AG634" i="2"/>
  <c r="K1182" i="2"/>
  <c r="N1182" i="2" s="1"/>
  <c r="J1182" i="2"/>
  <c r="M1181" i="2"/>
  <c r="L1182" i="2"/>
  <c r="C1175" i="2"/>
  <c r="B1176" i="2"/>
  <c r="P1182" i="2" l="1"/>
  <c r="O1182" i="2"/>
  <c r="AO1175" i="2"/>
  <c r="AQ1175" i="2"/>
  <c r="AH634" i="2"/>
  <c r="AB634" i="2"/>
  <c r="V635" i="2"/>
  <c r="AD635" i="2" s="1"/>
  <c r="U635" i="2"/>
  <c r="AC635" i="2" s="1"/>
  <c r="AE634" i="2"/>
  <c r="R634" i="2"/>
  <c r="L1183" i="2"/>
  <c r="J1183" i="2"/>
  <c r="M1182" i="2"/>
  <c r="K1183" i="2"/>
  <c r="N1183" i="2" s="1"/>
  <c r="C1176" i="2"/>
  <c r="B1177" i="2"/>
  <c r="P1183" i="2" l="1"/>
  <c r="O1183" i="2"/>
  <c r="AQ1176" i="2"/>
  <c r="AO1176" i="2"/>
  <c r="AF635" i="2"/>
  <c r="AG635" i="2"/>
  <c r="Z634" i="2"/>
  <c r="W634" i="2"/>
  <c r="S635" i="2"/>
  <c r="AA635" i="2" s="1"/>
  <c r="T635" i="2"/>
  <c r="J1184" i="2"/>
  <c r="M1183" i="2"/>
  <c r="K1184" i="2"/>
  <c r="N1184" i="2" s="1"/>
  <c r="L1184" i="2"/>
  <c r="C1177" i="2"/>
  <c r="B1178" i="2"/>
  <c r="P1184" i="2" l="1"/>
  <c r="O1184" i="2"/>
  <c r="AQ1177" i="2"/>
  <c r="AO1177" i="2"/>
  <c r="AH635" i="2"/>
  <c r="V636" i="2"/>
  <c r="AD636" i="2" s="1"/>
  <c r="AB635" i="2"/>
  <c r="U636" i="2"/>
  <c r="AC636" i="2" s="1"/>
  <c r="Q635" i="2"/>
  <c r="AE635" i="2"/>
  <c r="R635" i="2"/>
  <c r="K1185" i="2"/>
  <c r="N1185" i="2" s="1"/>
  <c r="L1185" i="2"/>
  <c r="J1185" i="2"/>
  <c r="M1184" i="2"/>
  <c r="C1178" i="2"/>
  <c r="B1179" i="2"/>
  <c r="P1185" i="2" l="1"/>
  <c r="O1185" i="2"/>
  <c r="AQ1178" i="2"/>
  <c r="AO1178" i="2"/>
  <c r="Z635" i="2"/>
  <c r="AG636" i="2"/>
  <c r="AF636" i="2"/>
  <c r="T636" i="2"/>
  <c r="Y635" i="2"/>
  <c r="W635" i="2"/>
  <c r="AE636" i="2" s="1"/>
  <c r="S636" i="2"/>
  <c r="AA636" i="2" s="1"/>
  <c r="J1186" i="2"/>
  <c r="M1185" i="2"/>
  <c r="L1186" i="2"/>
  <c r="K1186" i="2"/>
  <c r="N1186" i="2" s="1"/>
  <c r="C1179" i="2"/>
  <c r="B1180" i="2"/>
  <c r="P1186" i="2" l="1"/>
  <c r="O1186" i="2"/>
  <c r="AO1179" i="2"/>
  <c r="AQ1179" i="2"/>
  <c r="R636" i="2"/>
  <c r="T637" i="2" s="1"/>
  <c r="AB637" i="2" s="1"/>
  <c r="AH636" i="2"/>
  <c r="U637" i="2"/>
  <c r="AC637" i="2" s="1"/>
  <c r="AB636" i="2"/>
  <c r="V637" i="2"/>
  <c r="Q636" i="2"/>
  <c r="K1187" i="2"/>
  <c r="N1187" i="2" s="1"/>
  <c r="L1187" i="2"/>
  <c r="J1187" i="2"/>
  <c r="M1186" i="2"/>
  <c r="C1180" i="2"/>
  <c r="B1181" i="2"/>
  <c r="O1187" i="2" l="1"/>
  <c r="P1187" i="2"/>
  <c r="AO1180" i="2"/>
  <c r="AQ1180" i="2"/>
  <c r="Z636" i="2"/>
  <c r="S637" i="2"/>
  <c r="AA637" i="2" s="1"/>
  <c r="AG637" i="2"/>
  <c r="AF637" i="2"/>
  <c r="W636" i="2"/>
  <c r="Q637" i="2" s="1"/>
  <c r="Y637" i="2" s="1"/>
  <c r="Y636" i="2"/>
  <c r="AD637" i="2"/>
  <c r="V638" i="2"/>
  <c r="AD638" i="2" s="1"/>
  <c r="L1188" i="2"/>
  <c r="J1188" i="2"/>
  <c r="M1187" i="2"/>
  <c r="K1188" i="2"/>
  <c r="N1188" i="2" s="1"/>
  <c r="C1181" i="2"/>
  <c r="B1182" i="2"/>
  <c r="P1188" i="2" l="1"/>
  <c r="O1188" i="2"/>
  <c r="AO1181" i="2"/>
  <c r="AQ1181" i="2"/>
  <c r="AH637" i="2"/>
  <c r="U638" i="2"/>
  <c r="AC638" i="2" s="1"/>
  <c r="R637" i="2"/>
  <c r="T638" i="2" s="1"/>
  <c r="AB638" i="2" s="1"/>
  <c r="AE637" i="2"/>
  <c r="J1189" i="2"/>
  <c r="M1188" i="2"/>
  <c r="K1189" i="2"/>
  <c r="N1189" i="2" s="1"/>
  <c r="L1189" i="2"/>
  <c r="C1182" i="2"/>
  <c r="B1183" i="2"/>
  <c r="P1189" i="2" l="1"/>
  <c r="O1189" i="2"/>
  <c r="AQ1182" i="2"/>
  <c r="AO1182" i="2"/>
  <c r="AG638" i="2"/>
  <c r="S638" i="2"/>
  <c r="U639" i="2" s="1"/>
  <c r="AC639" i="2" s="1"/>
  <c r="Z637" i="2"/>
  <c r="AF638" i="2"/>
  <c r="V639" i="2"/>
  <c r="AD639" i="2" s="1"/>
  <c r="W637" i="2"/>
  <c r="K1190" i="2"/>
  <c r="N1190" i="2" s="1"/>
  <c r="L1190" i="2"/>
  <c r="J1190" i="2"/>
  <c r="M1189" i="2"/>
  <c r="C1183" i="2"/>
  <c r="B1184" i="2"/>
  <c r="P1190" i="2" l="1"/>
  <c r="O1190" i="2"/>
  <c r="AQ1183" i="2"/>
  <c r="AO1183" i="2"/>
  <c r="AA638" i="2"/>
  <c r="AH638" i="2"/>
  <c r="AE638" i="2"/>
  <c r="Q638" i="2"/>
  <c r="R638" i="2"/>
  <c r="L1191" i="2"/>
  <c r="J1191" i="2"/>
  <c r="M1190" i="2"/>
  <c r="K1191" i="2"/>
  <c r="N1191" i="2" s="1"/>
  <c r="C1184" i="2"/>
  <c r="B1185" i="2"/>
  <c r="O1191" i="2" l="1"/>
  <c r="P1191" i="2"/>
  <c r="AO1184" i="2"/>
  <c r="AQ1184" i="2"/>
  <c r="S639" i="2"/>
  <c r="AA639" i="2" s="1"/>
  <c r="Z638" i="2"/>
  <c r="AG639" i="2"/>
  <c r="AF639" i="2"/>
  <c r="T639" i="2"/>
  <c r="W638" i="2"/>
  <c r="Q639" i="2" s="1"/>
  <c r="Y639" i="2" s="1"/>
  <c r="Y638" i="2"/>
  <c r="K1192" i="2"/>
  <c r="N1192" i="2" s="1"/>
  <c r="J1192" i="2"/>
  <c r="M1191" i="2"/>
  <c r="L1192" i="2"/>
  <c r="C1185" i="2"/>
  <c r="B1186" i="2"/>
  <c r="P1192" i="2" l="1"/>
  <c r="O1192" i="2"/>
  <c r="AQ1185" i="2"/>
  <c r="AO1185" i="2"/>
  <c r="AE639" i="2"/>
  <c r="AB639" i="2"/>
  <c r="U640" i="2"/>
  <c r="AC640" i="2" s="1"/>
  <c r="V640" i="2"/>
  <c r="AD640" i="2" s="1"/>
  <c r="AH639" i="2"/>
  <c r="R639" i="2"/>
  <c r="T640" i="2" s="1"/>
  <c r="L1193" i="2"/>
  <c r="J1193" i="2"/>
  <c r="M1192" i="2"/>
  <c r="K1193" i="2"/>
  <c r="N1193" i="2" s="1"/>
  <c r="C1186" i="2"/>
  <c r="B1187" i="2"/>
  <c r="P1193" i="2" l="1"/>
  <c r="O1193" i="2"/>
  <c r="AQ1186" i="2"/>
  <c r="AO1186" i="2"/>
  <c r="V641" i="2"/>
  <c r="AD641" i="2" s="1"/>
  <c r="AB640" i="2"/>
  <c r="AG640" i="2"/>
  <c r="Z639" i="2"/>
  <c r="AF640" i="2"/>
  <c r="AH640" i="2" s="1"/>
  <c r="S640" i="2"/>
  <c r="W639" i="2"/>
  <c r="R640" i="2" s="1"/>
  <c r="Z640" i="2" s="1"/>
  <c r="K1194" i="2"/>
  <c r="N1194" i="2" s="1"/>
  <c r="J1194" i="2"/>
  <c r="M1193" i="2"/>
  <c r="L1194" i="2"/>
  <c r="C1187" i="2"/>
  <c r="B1188" i="2"/>
  <c r="P1194" i="2" l="1"/>
  <c r="O1194" i="2"/>
  <c r="AQ1187" i="2"/>
  <c r="AO1187" i="2"/>
  <c r="T641" i="2"/>
  <c r="AG641" i="2"/>
  <c r="AF641" i="2"/>
  <c r="Q640" i="2"/>
  <c r="AE640" i="2"/>
  <c r="S641" i="2"/>
  <c r="AA641" i="2" s="1"/>
  <c r="AA640" i="2"/>
  <c r="U641" i="2"/>
  <c r="J1195" i="2"/>
  <c r="M1194" i="2"/>
  <c r="L1195" i="2"/>
  <c r="K1195" i="2"/>
  <c r="N1195" i="2" s="1"/>
  <c r="C1188" i="2"/>
  <c r="B1189" i="2"/>
  <c r="O1195" i="2" l="1"/>
  <c r="P1195" i="2"/>
  <c r="AO1188" i="2"/>
  <c r="AQ1188" i="2"/>
  <c r="AH641" i="2"/>
  <c r="U642" i="2"/>
  <c r="AC642" i="2" s="1"/>
  <c r="AC641" i="2"/>
  <c r="Y640" i="2"/>
  <c r="W640" i="2"/>
  <c r="AE641" i="2" s="1"/>
  <c r="AB641" i="2"/>
  <c r="V642" i="2"/>
  <c r="AD642" i="2" s="1"/>
  <c r="L1196" i="2"/>
  <c r="K1196" i="2"/>
  <c r="N1196" i="2" s="1"/>
  <c r="J1196" i="2"/>
  <c r="M1195" i="2"/>
  <c r="C1189" i="2"/>
  <c r="B1190" i="2"/>
  <c r="P1196" i="2" l="1"/>
  <c r="O1196" i="2"/>
  <c r="AO1189" i="2"/>
  <c r="AQ1189" i="2"/>
  <c r="R641" i="2"/>
  <c r="T642" i="2" s="1"/>
  <c r="AB642" i="2" s="1"/>
  <c r="Q641" i="2"/>
  <c r="Y641" i="2" s="1"/>
  <c r="J1197" i="2"/>
  <c r="M1196" i="2"/>
  <c r="K1197" i="2"/>
  <c r="N1197" i="2" s="1"/>
  <c r="L1197" i="2"/>
  <c r="C1190" i="2"/>
  <c r="B1191" i="2"/>
  <c r="P1197" i="2" l="1"/>
  <c r="O1197" i="2"/>
  <c r="AQ1190" i="2"/>
  <c r="AO1190" i="2"/>
  <c r="S642" i="2"/>
  <c r="AA642" i="2" s="1"/>
  <c r="Z641" i="2"/>
  <c r="AG642" i="2"/>
  <c r="AF642" i="2"/>
  <c r="V643" i="2"/>
  <c r="AD643" i="2" s="1"/>
  <c r="W641" i="2"/>
  <c r="Q642" i="2" s="1"/>
  <c r="Y642" i="2" s="1"/>
  <c r="AH642" i="2"/>
  <c r="L1198" i="2"/>
  <c r="K1198" i="2"/>
  <c r="N1198" i="2" s="1"/>
  <c r="J1198" i="2"/>
  <c r="M1197" i="2"/>
  <c r="C1191" i="2"/>
  <c r="B1192" i="2"/>
  <c r="P1198" i="2" l="1"/>
  <c r="O1198" i="2"/>
  <c r="AQ1191" i="2"/>
  <c r="AO1191" i="2"/>
  <c r="U643" i="2"/>
  <c r="AC643" i="2" s="1"/>
  <c r="R642" i="2"/>
  <c r="S643" i="2" s="1"/>
  <c r="AA643" i="2" s="1"/>
  <c r="AE642" i="2"/>
  <c r="J1199" i="2"/>
  <c r="M1198" i="2"/>
  <c r="K1199" i="2"/>
  <c r="N1199" i="2" s="1"/>
  <c r="L1199" i="2"/>
  <c r="C1192" i="2"/>
  <c r="B1193" i="2"/>
  <c r="P1199" i="2" l="1"/>
  <c r="O1199" i="2"/>
  <c r="AO1192" i="2"/>
  <c r="AQ1192" i="2"/>
  <c r="T643" i="2"/>
  <c r="AB643" i="2" s="1"/>
  <c r="AF643" i="2"/>
  <c r="AG643" i="2"/>
  <c r="Z642" i="2"/>
  <c r="W642" i="2"/>
  <c r="K1200" i="2"/>
  <c r="N1200" i="2" s="1"/>
  <c r="L1200" i="2"/>
  <c r="J1200" i="2"/>
  <c r="M1199" i="2"/>
  <c r="C1193" i="2"/>
  <c r="B1194" i="2"/>
  <c r="P1200" i="2" l="1"/>
  <c r="O1200" i="2"/>
  <c r="AQ1193" i="2"/>
  <c r="AO1193" i="2"/>
  <c r="U644" i="2"/>
  <c r="AC644" i="2" s="1"/>
  <c r="V644" i="2"/>
  <c r="AD644" i="2" s="1"/>
  <c r="AH643" i="2"/>
  <c r="AE643" i="2"/>
  <c r="R643" i="2"/>
  <c r="Q643" i="2"/>
  <c r="J1201" i="2"/>
  <c r="M1200" i="2"/>
  <c r="L1201" i="2"/>
  <c r="K1201" i="2"/>
  <c r="N1201" i="2" s="1"/>
  <c r="C1194" i="2"/>
  <c r="B1195" i="2"/>
  <c r="P1201" i="2" l="1"/>
  <c r="O1201" i="2"/>
  <c r="AQ1194" i="2"/>
  <c r="AO1194" i="2"/>
  <c r="Y643" i="2"/>
  <c r="W643" i="2"/>
  <c r="R644" i="2" s="1"/>
  <c r="T644" i="2"/>
  <c r="S644" i="2"/>
  <c r="AA644" i="2" s="1"/>
  <c r="AG644" i="2"/>
  <c r="AF644" i="2"/>
  <c r="Z643" i="2"/>
  <c r="AE644" i="2"/>
  <c r="L1202" i="2"/>
  <c r="K1202" i="2"/>
  <c r="N1202" i="2" s="1"/>
  <c r="J1202" i="2"/>
  <c r="M1201" i="2"/>
  <c r="C1195" i="2"/>
  <c r="B1196" i="2"/>
  <c r="P1202" i="2" l="1"/>
  <c r="O1202" i="2"/>
  <c r="AQ1195" i="2"/>
  <c r="AO1195" i="2"/>
  <c r="Q644" i="2"/>
  <c r="Y644" i="2" s="1"/>
  <c r="S645" i="2"/>
  <c r="AA645" i="2" s="1"/>
  <c r="Z644" i="2"/>
  <c r="AG645" i="2"/>
  <c r="AF645" i="2"/>
  <c r="AH644" i="2"/>
  <c r="AB644" i="2"/>
  <c r="V645" i="2"/>
  <c r="AD645" i="2" s="1"/>
  <c r="U645" i="2"/>
  <c r="AC645" i="2" s="1"/>
  <c r="T645" i="2"/>
  <c r="AB645" i="2" s="1"/>
  <c r="J1203" i="2"/>
  <c r="M1202" i="2"/>
  <c r="K1203" i="2"/>
  <c r="N1203" i="2" s="1"/>
  <c r="L1203" i="2"/>
  <c r="C1196" i="2"/>
  <c r="B1197" i="2"/>
  <c r="O1203" i="2" l="1"/>
  <c r="P1203" i="2"/>
  <c r="AO1196" i="2"/>
  <c r="AQ1196" i="2"/>
  <c r="W644" i="2"/>
  <c r="R645" i="2" s="1"/>
  <c r="T646" i="2" s="1"/>
  <c r="AB646" i="2" s="1"/>
  <c r="AH645" i="2"/>
  <c r="U646" i="2"/>
  <c r="AC646" i="2" s="1"/>
  <c r="AE645" i="2"/>
  <c r="V646" i="2"/>
  <c r="AD646" i="2" s="1"/>
  <c r="K1204" i="2"/>
  <c r="N1204" i="2" s="1"/>
  <c r="L1204" i="2"/>
  <c r="J1204" i="2"/>
  <c r="M1203" i="2"/>
  <c r="C1197" i="2"/>
  <c r="B1198" i="2"/>
  <c r="P1204" i="2" l="1"/>
  <c r="O1204" i="2"/>
  <c r="AO1197" i="2"/>
  <c r="AQ1197" i="2"/>
  <c r="Z645" i="2"/>
  <c r="AG646" i="2"/>
  <c r="S646" i="2"/>
  <c r="AA646" i="2" s="1"/>
  <c r="AF646" i="2"/>
  <c r="Q645" i="2"/>
  <c r="W645" i="2" s="1"/>
  <c r="AE646" i="2" s="1"/>
  <c r="V647" i="2"/>
  <c r="AD647" i="2" s="1"/>
  <c r="U647" i="2"/>
  <c r="AC647" i="2" s="1"/>
  <c r="L1205" i="2"/>
  <c r="J1205" i="2"/>
  <c r="M1204" i="2"/>
  <c r="K1205" i="2"/>
  <c r="N1205" i="2" s="1"/>
  <c r="C1198" i="2"/>
  <c r="B1199" i="2"/>
  <c r="P1205" i="2" l="1"/>
  <c r="O1205" i="2"/>
  <c r="AQ1198" i="2"/>
  <c r="AO1198" i="2"/>
  <c r="Y645" i="2"/>
  <c r="Q646" i="2"/>
  <c r="AH646" i="2"/>
  <c r="R646" i="2"/>
  <c r="AF647" i="2" s="1"/>
  <c r="AG647" i="2"/>
  <c r="AH647" i="2" s="1"/>
  <c r="T647" i="2"/>
  <c r="S647" i="2"/>
  <c r="AA647" i="2" s="1"/>
  <c r="Y646" i="2"/>
  <c r="J1206" i="2"/>
  <c r="M1205" i="2"/>
  <c r="K1206" i="2"/>
  <c r="N1206" i="2" s="1"/>
  <c r="L1206" i="2"/>
  <c r="C1199" i="2"/>
  <c r="B1200" i="2"/>
  <c r="P1206" i="2" l="1"/>
  <c r="O1206" i="2"/>
  <c r="AO1199" i="2"/>
  <c r="AQ1199" i="2"/>
  <c r="Z646" i="2"/>
  <c r="W646" i="2"/>
  <c r="AE647" i="2" s="1"/>
  <c r="AB647" i="2"/>
  <c r="V648" i="2"/>
  <c r="AD648" i="2" s="1"/>
  <c r="U648" i="2"/>
  <c r="AC648" i="2" s="1"/>
  <c r="Q647" i="2"/>
  <c r="R647" i="2"/>
  <c r="L1207" i="2"/>
  <c r="K1207" i="2"/>
  <c r="N1207" i="2" s="1"/>
  <c r="J1207" i="2"/>
  <c r="M1206" i="2"/>
  <c r="C1200" i="2"/>
  <c r="B1201" i="2"/>
  <c r="P1207" i="2" l="1"/>
  <c r="O1207" i="2"/>
  <c r="AQ1200" i="2"/>
  <c r="AO1200" i="2"/>
  <c r="W647" i="2"/>
  <c r="Q648" i="2" s="1"/>
  <c r="S648" i="2"/>
  <c r="Z647" i="2"/>
  <c r="AF648" i="2"/>
  <c r="R648" i="2"/>
  <c r="T648" i="2"/>
  <c r="AG648" i="2"/>
  <c r="AH648" i="2" s="1"/>
  <c r="Y647" i="2"/>
  <c r="AE648" i="2"/>
  <c r="K1208" i="2"/>
  <c r="N1208" i="2" s="1"/>
  <c r="J1208" i="2"/>
  <c r="M1207" i="2"/>
  <c r="L1208" i="2"/>
  <c r="C1201" i="2"/>
  <c r="B1202" i="2"/>
  <c r="P1208" i="2" l="1"/>
  <c r="O1208" i="2"/>
  <c r="AQ1201" i="2"/>
  <c r="AO1201" i="2"/>
  <c r="Y648" i="2"/>
  <c r="W648" i="2"/>
  <c r="Q649" i="2" s="1"/>
  <c r="AB648" i="2"/>
  <c r="V649" i="2"/>
  <c r="T649" i="2"/>
  <c r="U649" i="2"/>
  <c r="Z648" i="2"/>
  <c r="AG649" i="2"/>
  <c r="AF649" i="2"/>
  <c r="AA648" i="2"/>
  <c r="S649" i="2"/>
  <c r="J1209" i="2"/>
  <c r="M1208" i="2"/>
  <c r="L1209" i="2"/>
  <c r="K1209" i="2"/>
  <c r="N1209" i="2" s="1"/>
  <c r="C1202" i="2"/>
  <c r="B1203" i="2"/>
  <c r="O1209" i="2" l="1"/>
  <c r="P1209" i="2"/>
  <c r="AQ1202" i="2"/>
  <c r="AO1202" i="2"/>
  <c r="R649" i="2"/>
  <c r="AG650" i="2" s="1"/>
  <c r="AE649" i="2"/>
  <c r="AC649" i="2"/>
  <c r="U650" i="2"/>
  <c r="AB649" i="2"/>
  <c r="AA649" i="2"/>
  <c r="AD649" i="2"/>
  <c r="V650" i="2"/>
  <c r="AD650" i="2" s="1"/>
  <c r="Y649" i="2"/>
  <c r="AH649" i="2"/>
  <c r="L1210" i="2"/>
  <c r="K1210" i="2"/>
  <c r="N1210" i="2" s="1"/>
  <c r="J1210" i="2"/>
  <c r="M1209" i="2"/>
  <c r="C1203" i="2"/>
  <c r="B1204" i="2"/>
  <c r="P1210" i="2" l="1"/>
  <c r="O1210" i="2"/>
  <c r="AO1203" i="2"/>
  <c r="AQ1203" i="2"/>
  <c r="S650" i="2"/>
  <c r="U651" i="2" s="1"/>
  <c r="T650" i="2"/>
  <c r="W649" i="2"/>
  <c r="R650" i="2" s="1"/>
  <c r="Z650" i="2" s="1"/>
  <c r="AF650" i="2"/>
  <c r="Z649" i="2"/>
  <c r="Q650" i="2"/>
  <c r="Y650" i="2" s="1"/>
  <c r="AE650" i="2"/>
  <c r="V651" i="2"/>
  <c r="AB650" i="2"/>
  <c r="T651" i="2"/>
  <c r="AB651" i="2" s="1"/>
  <c r="AH650" i="2"/>
  <c r="AC650" i="2"/>
  <c r="K1211" i="2"/>
  <c r="N1211" i="2" s="1"/>
  <c r="J1211" i="2"/>
  <c r="M1210" i="2"/>
  <c r="L1211" i="2"/>
  <c r="C1204" i="2"/>
  <c r="B1205" i="2"/>
  <c r="O1211" i="2" l="1"/>
  <c r="P1211" i="2"/>
  <c r="AO1204" i="2"/>
  <c r="AQ1204" i="2"/>
  <c r="S651" i="2"/>
  <c r="AA651" i="2" s="1"/>
  <c r="AA650" i="2"/>
  <c r="AG651" i="2"/>
  <c r="W650" i="2"/>
  <c r="R651" i="2" s="1"/>
  <c r="AF652" i="2" s="1"/>
  <c r="AF651" i="2"/>
  <c r="AH651" i="2" s="1"/>
  <c r="Q651" i="2"/>
  <c r="Y651" i="2" s="1"/>
  <c r="AE651" i="2"/>
  <c r="AD651" i="2"/>
  <c r="V652" i="2"/>
  <c r="AD652" i="2" s="1"/>
  <c r="T652" i="2"/>
  <c r="AC651" i="2"/>
  <c r="U652" i="2"/>
  <c r="AC652" i="2" s="1"/>
  <c r="J1212" i="2"/>
  <c r="M1211" i="2"/>
  <c r="L1212" i="2"/>
  <c r="K1212" i="2"/>
  <c r="N1212" i="2" s="1"/>
  <c r="C1205" i="2"/>
  <c r="B1206" i="2"/>
  <c r="P1212" i="2" l="1"/>
  <c r="O1212" i="2"/>
  <c r="AO1205" i="2"/>
  <c r="AQ1205" i="2"/>
  <c r="S652" i="2"/>
  <c r="AA652" i="2" s="1"/>
  <c r="Z651" i="2"/>
  <c r="AG652" i="2"/>
  <c r="V653" i="2"/>
  <c r="AD653" i="2" s="1"/>
  <c r="W651" i="2"/>
  <c r="Q652" i="2" s="1"/>
  <c r="Y652" i="2" s="1"/>
  <c r="AH652" i="2"/>
  <c r="AE652" i="2"/>
  <c r="AB652" i="2"/>
  <c r="K1213" i="2"/>
  <c r="N1213" i="2" s="1"/>
  <c r="L1213" i="2"/>
  <c r="J1213" i="2"/>
  <c r="M1212" i="2"/>
  <c r="C1206" i="2"/>
  <c r="B1207" i="2"/>
  <c r="P1213" i="2" l="1"/>
  <c r="O1213" i="2"/>
  <c r="AQ1206" i="2"/>
  <c r="AO1206" i="2"/>
  <c r="U653" i="2"/>
  <c r="AC653" i="2" s="1"/>
  <c r="R652" i="2"/>
  <c r="AG653" i="2" s="1"/>
  <c r="W652" i="2"/>
  <c r="T653" i="2"/>
  <c r="AF653" i="2"/>
  <c r="AH653" i="2" s="1"/>
  <c r="L1214" i="2"/>
  <c r="J1214" i="2"/>
  <c r="M1213" i="2"/>
  <c r="K1214" i="2"/>
  <c r="N1214" i="2" s="1"/>
  <c r="C1207" i="2"/>
  <c r="B1208" i="2"/>
  <c r="P1214" i="2" l="1"/>
  <c r="O1214" i="2"/>
  <c r="AQ1207" i="2"/>
  <c r="AO1207" i="2"/>
  <c r="Z652" i="2"/>
  <c r="S653" i="2"/>
  <c r="AA653" i="2" s="1"/>
  <c r="AB653" i="2"/>
  <c r="V654" i="2"/>
  <c r="U654" i="2"/>
  <c r="R653" i="2"/>
  <c r="AE653" i="2"/>
  <c r="Q653" i="2"/>
  <c r="J1215" i="2"/>
  <c r="M1214" i="2"/>
  <c r="K1215" i="2"/>
  <c r="N1215" i="2" s="1"/>
  <c r="L1215" i="2"/>
  <c r="C1208" i="2"/>
  <c r="B1209" i="2"/>
  <c r="P1215" i="2" l="1"/>
  <c r="O1215" i="2"/>
  <c r="AO1208" i="2"/>
  <c r="AQ1208" i="2"/>
  <c r="Z653" i="2"/>
  <c r="AG654" i="2"/>
  <c r="AF654" i="2"/>
  <c r="S654" i="2"/>
  <c r="AC654" i="2"/>
  <c r="AD654" i="2"/>
  <c r="Y653" i="2"/>
  <c r="W653" i="2"/>
  <c r="R654" i="2" s="1"/>
  <c r="T654" i="2"/>
  <c r="L1216" i="2"/>
  <c r="K1216" i="2"/>
  <c r="N1216" i="2" s="1"/>
  <c r="J1216" i="2"/>
  <c r="M1215" i="2"/>
  <c r="C1209" i="2"/>
  <c r="B1210" i="2"/>
  <c r="P1216" i="2" l="1"/>
  <c r="O1216" i="2"/>
  <c r="AQ1209" i="2"/>
  <c r="AO1209" i="2"/>
  <c r="U655" i="2"/>
  <c r="AC655" i="2" s="1"/>
  <c r="Q654" i="2"/>
  <c r="Y654" i="2" s="1"/>
  <c r="AA654" i="2"/>
  <c r="S655" i="2"/>
  <c r="AF655" i="2"/>
  <c r="Z654" i="2"/>
  <c r="AG655" i="2"/>
  <c r="AH654" i="2"/>
  <c r="AB654" i="2"/>
  <c r="T655" i="2"/>
  <c r="AB655" i="2" s="1"/>
  <c r="V655" i="2"/>
  <c r="AE654" i="2"/>
  <c r="J1217" i="2"/>
  <c r="M1216" i="2"/>
  <c r="K1217" i="2"/>
  <c r="N1217" i="2" s="1"/>
  <c r="L1217" i="2"/>
  <c r="C1210" i="2"/>
  <c r="B1211" i="2"/>
  <c r="P1217" i="2" l="1"/>
  <c r="O1217" i="2"/>
  <c r="AQ1210" i="2"/>
  <c r="AO1210" i="2"/>
  <c r="W654" i="2"/>
  <c r="AH655" i="2"/>
  <c r="AA655" i="2"/>
  <c r="AD655" i="2"/>
  <c r="V656" i="2"/>
  <c r="U656" i="2"/>
  <c r="L1218" i="2"/>
  <c r="K1218" i="2"/>
  <c r="N1218" i="2" s="1"/>
  <c r="J1218" i="2"/>
  <c r="M1217" i="2"/>
  <c r="C1211" i="2"/>
  <c r="B1212" i="2"/>
  <c r="P1218" i="2" l="1"/>
  <c r="O1218" i="2"/>
  <c r="AQ1211" i="2"/>
  <c r="AO1211" i="2"/>
  <c r="R655" i="2"/>
  <c r="Q655" i="2"/>
  <c r="AE655" i="2"/>
  <c r="AD656" i="2"/>
  <c r="AC656" i="2"/>
  <c r="K1219" i="2"/>
  <c r="N1219" i="2" s="1"/>
  <c r="J1219" i="2"/>
  <c r="M1218" i="2"/>
  <c r="L1219" i="2"/>
  <c r="C1212" i="2"/>
  <c r="B1213" i="2"/>
  <c r="O1219" i="2" l="1"/>
  <c r="P1219" i="2"/>
  <c r="AO1212" i="2"/>
  <c r="AQ1212" i="2"/>
  <c r="W655" i="2"/>
  <c r="Q656" i="2" s="1"/>
  <c r="Y655" i="2"/>
  <c r="AG656" i="2"/>
  <c r="S656" i="2"/>
  <c r="AA656" i="2" s="1"/>
  <c r="R656" i="2"/>
  <c r="AF656" i="2"/>
  <c r="T656" i="2"/>
  <c r="Z655" i="2"/>
  <c r="L1220" i="2"/>
  <c r="J1220" i="2"/>
  <c r="M1219" i="2"/>
  <c r="K1220" i="2"/>
  <c r="N1220" i="2" s="1"/>
  <c r="C1213" i="2"/>
  <c r="B1214" i="2"/>
  <c r="P1220" i="2" l="1"/>
  <c r="O1220" i="2"/>
  <c r="AQ1213" i="2"/>
  <c r="AO1213" i="2"/>
  <c r="AE656" i="2"/>
  <c r="AB656" i="2"/>
  <c r="T657" i="2"/>
  <c r="V657" i="2"/>
  <c r="U657" i="2"/>
  <c r="S657" i="2"/>
  <c r="AA657" i="2" s="1"/>
  <c r="AF657" i="2"/>
  <c r="AG657" i="2"/>
  <c r="Z656" i="2"/>
  <c r="AH656" i="2"/>
  <c r="Y656" i="2"/>
  <c r="W656" i="2"/>
  <c r="K1221" i="2"/>
  <c r="N1221" i="2" s="1"/>
  <c r="J1221" i="2"/>
  <c r="M1220" i="2"/>
  <c r="L1221" i="2"/>
  <c r="C1214" i="2"/>
  <c r="B1215" i="2"/>
  <c r="P1221" i="2" l="1"/>
  <c r="O1221" i="2"/>
  <c r="AO1214" i="2"/>
  <c r="AQ1214" i="2"/>
  <c r="AH657" i="2"/>
  <c r="AC657" i="2"/>
  <c r="U658" i="2"/>
  <c r="AD657" i="2"/>
  <c r="V658" i="2"/>
  <c r="AD658" i="2" s="1"/>
  <c r="AB657" i="2"/>
  <c r="Q657" i="2"/>
  <c r="AE657" i="2"/>
  <c r="R657" i="2"/>
  <c r="T658" i="2" s="1"/>
  <c r="L1222" i="2"/>
  <c r="J1222" i="2"/>
  <c r="M1221" i="2"/>
  <c r="K1222" i="2"/>
  <c r="N1222" i="2" s="1"/>
  <c r="C1215" i="2"/>
  <c r="B1216" i="2"/>
  <c r="P1222" i="2" l="1"/>
  <c r="O1222" i="2"/>
  <c r="AQ1215" i="2"/>
  <c r="AO1215" i="2"/>
  <c r="V659" i="2"/>
  <c r="AB658" i="2"/>
  <c r="AC658" i="2"/>
  <c r="Y657" i="2"/>
  <c r="W657" i="2"/>
  <c r="Q658" i="2" s="1"/>
  <c r="S658" i="2"/>
  <c r="Z657" i="2"/>
  <c r="AG658" i="2"/>
  <c r="AF658" i="2"/>
  <c r="K1223" i="2"/>
  <c r="N1223" i="2" s="1"/>
  <c r="J1223" i="2"/>
  <c r="M1222" i="2"/>
  <c r="L1223" i="2"/>
  <c r="C1216" i="2"/>
  <c r="B1217" i="2"/>
  <c r="O1223" i="2" l="1"/>
  <c r="P1223" i="2"/>
  <c r="AO1216" i="2"/>
  <c r="AQ1216" i="2"/>
  <c r="AA658" i="2"/>
  <c r="AE658" i="2"/>
  <c r="R658" i="2"/>
  <c r="U659" i="2"/>
  <c r="Y658" i="2"/>
  <c r="AH658" i="2"/>
  <c r="AD659" i="2"/>
  <c r="J1224" i="2"/>
  <c r="M1223" i="2"/>
  <c r="L1224" i="2"/>
  <c r="K1224" i="2"/>
  <c r="N1224" i="2" s="1"/>
  <c r="C1217" i="2"/>
  <c r="B1218" i="2"/>
  <c r="P1224" i="2" l="1"/>
  <c r="O1224" i="2"/>
  <c r="AQ1217" i="2"/>
  <c r="AO1217" i="2"/>
  <c r="AC659" i="2"/>
  <c r="T659" i="2"/>
  <c r="Z658" i="2"/>
  <c r="AG659" i="2"/>
  <c r="AF659" i="2"/>
  <c r="S659" i="2"/>
  <c r="W658" i="2"/>
  <c r="R659" i="2" s="1"/>
  <c r="L1225" i="2"/>
  <c r="K1225" i="2"/>
  <c r="N1225" i="2" s="1"/>
  <c r="J1225" i="2"/>
  <c r="M1224" i="2"/>
  <c r="C1218" i="2"/>
  <c r="B1219" i="2"/>
  <c r="P1225" i="2" l="1"/>
  <c r="O1225" i="2"/>
  <c r="AQ1218" i="2"/>
  <c r="AO1218" i="2"/>
  <c r="AA659" i="2"/>
  <c r="S660" i="2"/>
  <c r="AB659" i="2"/>
  <c r="T660" i="2"/>
  <c r="V660" i="2"/>
  <c r="Z659" i="2"/>
  <c r="AF660" i="2"/>
  <c r="AG660" i="2"/>
  <c r="U660" i="2"/>
  <c r="AH659" i="2"/>
  <c r="AE659" i="2"/>
  <c r="Q659" i="2"/>
  <c r="K1226" i="2"/>
  <c r="N1226" i="2" s="1"/>
  <c r="J1226" i="2"/>
  <c r="M1225" i="2"/>
  <c r="L1226" i="2"/>
  <c r="C1219" i="2"/>
  <c r="B1220" i="2"/>
  <c r="P1226" i="2" l="1"/>
  <c r="O1226" i="2"/>
  <c r="AO1219" i="2"/>
  <c r="AQ1219" i="2"/>
  <c r="W659" i="2"/>
  <c r="AE660" i="2" s="1"/>
  <c r="Y659" i="2"/>
  <c r="AD660" i="2"/>
  <c r="V661" i="2"/>
  <c r="AB660" i="2"/>
  <c r="AC660" i="2"/>
  <c r="U661" i="2"/>
  <c r="AA660" i="2"/>
  <c r="AH660" i="2"/>
  <c r="L1227" i="2"/>
  <c r="J1227" i="2"/>
  <c r="M1226" i="2"/>
  <c r="K1227" i="2"/>
  <c r="N1227" i="2" s="1"/>
  <c r="C1220" i="2"/>
  <c r="B1221" i="2"/>
  <c r="O1227" i="2" l="1"/>
  <c r="P1227" i="2"/>
  <c r="AO1220" i="2"/>
  <c r="AQ1220" i="2"/>
  <c r="Q660" i="2"/>
  <c r="Y660" i="2" s="1"/>
  <c r="AD661" i="2"/>
  <c r="AC661" i="2"/>
  <c r="R660" i="2"/>
  <c r="K1228" i="2"/>
  <c r="N1228" i="2" s="1"/>
  <c r="J1228" i="2"/>
  <c r="M1227" i="2"/>
  <c r="L1228" i="2"/>
  <c r="C1221" i="2"/>
  <c r="B1222" i="2"/>
  <c r="P1228" i="2" l="1"/>
  <c r="O1228" i="2"/>
  <c r="AQ1221" i="2"/>
  <c r="AO1221" i="2"/>
  <c r="W660" i="2"/>
  <c r="AE661" i="2" s="1"/>
  <c r="Z660" i="2"/>
  <c r="AG661" i="2"/>
  <c r="AF661" i="2"/>
  <c r="T661" i="2"/>
  <c r="S661" i="2"/>
  <c r="J1229" i="2"/>
  <c r="M1228" i="2"/>
  <c r="L1229" i="2"/>
  <c r="K1229" i="2"/>
  <c r="N1229" i="2" s="1"/>
  <c r="C1222" i="2"/>
  <c r="B1223" i="2"/>
  <c r="P1229" i="2" l="1"/>
  <c r="O1229" i="2"/>
  <c r="AQ1222" i="2"/>
  <c r="AO1222" i="2"/>
  <c r="R661" i="2"/>
  <c r="Z661" i="2" s="1"/>
  <c r="AH661" i="2"/>
  <c r="Q661" i="2"/>
  <c r="AA661" i="2"/>
  <c r="AB661" i="2"/>
  <c r="V662" i="2"/>
  <c r="AD662" i="2" s="1"/>
  <c r="U662" i="2"/>
  <c r="Y661" i="2"/>
  <c r="K1230" i="2"/>
  <c r="N1230" i="2" s="1"/>
  <c r="L1230" i="2"/>
  <c r="J1230" i="2"/>
  <c r="M1229" i="2"/>
  <c r="C1223" i="2"/>
  <c r="B1224" i="2"/>
  <c r="P1230" i="2" l="1"/>
  <c r="O1230" i="2"/>
  <c r="AO1223" i="2"/>
  <c r="AQ1223" i="2"/>
  <c r="T662" i="2"/>
  <c r="AB662" i="2" s="1"/>
  <c r="S662" i="2"/>
  <c r="W661" i="2"/>
  <c r="AG662" i="2"/>
  <c r="AF662" i="2"/>
  <c r="AH662" i="2" s="1"/>
  <c r="Q662" i="2"/>
  <c r="Y662" i="2" s="1"/>
  <c r="AC662" i="2"/>
  <c r="AA662" i="2"/>
  <c r="L1231" i="2"/>
  <c r="J1231" i="2"/>
  <c r="M1230" i="2"/>
  <c r="K1231" i="2"/>
  <c r="N1231" i="2" s="1"/>
  <c r="C1224" i="2"/>
  <c r="B1225" i="2"/>
  <c r="P1231" i="2" l="1"/>
  <c r="O1231" i="2"/>
  <c r="AO1224" i="2"/>
  <c r="AQ1224" i="2"/>
  <c r="U663" i="2"/>
  <c r="AC663" i="2" s="1"/>
  <c r="R662" i="2"/>
  <c r="AE662" i="2"/>
  <c r="V663" i="2"/>
  <c r="AD663" i="2"/>
  <c r="J1232" i="2"/>
  <c r="M1231" i="2"/>
  <c r="K1232" i="2"/>
  <c r="N1232" i="2" s="1"/>
  <c r="L1232" i="2"/>
  <c r="C1225" i="2"/>
  <c r="B1226" i="2"/>
  <c r="P1232" i="2" l="1"/>
  <c r="O1232" i="2"/>
  <c r="AQ1225" i="2"/>
  <c r="AO1225" i="2"/>
  <c r="V664" i="2"/>
  <c r="AD664" i="2" s="1"/>
  <c r="AG663" i="2"/>
  <c r="Z662" i="2"/>
  <c r="AF663" i="2"/>
  <c r="S663" i="2"/>
  <c r="AA663" i="2" s="1"/>
  <c r="W662" i="2"/>
  <c r="T663" i="2"/>
  <c r="AB663" i="2" s="1"/>
  <c r="L1233" i="2"/>
  <c r="K1233" i="2"/>
  <c r="N1233" i="2" s="1"/>
  <c r="J1233" i="2"/>
  <c r="M1232" i="2"/>
  <c r="C1226" i="2"/>
  <c r="B1227" i="2"/>
  <c r="P1233" i="2" l="1"/>
  <c r="O1233" i="2"/>
  <c r="AO1226" i="2"/>
  <c r="AQ1226" i="2"/>
  <c r="U664" i="2"/>
  <c r="AC664" i="2" s="1"/>
  <c r="AE663" i="2"/>
  <c r="R663" i="2"/>
  <c r="Q663" i="2"/>
  <c r="T664" i="2"/>
  <c r="AB664" i="2" s="1"/>
  <c r="S664" i="2"/>
  <c r="AA664" i="2" s="1"/>
  <c r="AH663" i="2"/>
  <c r="V665" i="2"/>
  <c r="AD665" i="2" s="1"/>
  <c r="J1234" i="2"/>
  <c r="M1233" i="2"/>
  <c r="K1234" i="2"/>
  <c r="N1234" i="2" s="1"/>
  <c r="L1234" i="2"/>
  <c r="C1227" i="2"/>
  <c r="B1228" i="2"/>
  <c r="P1234" i="2" l="1"/>
  <c r="O1234" i="2"/>
  <c r="AQ1227" i="2"/>
  <c r="AO1227" i="2"/>
  <c r="Y663" i="2"/>
  <c r="W663" i="2"/>
  <c r="AG664" i="2"/>
  <c r="Z663" i="2"/>
  <c r="AF664" i="2"/>
  <c r="AH664" i="2" s="1"/>
  <c r="AE664" i="2"/>
  <c r="R664" i="2"/>
  <c r="AG665" i="2" s="1"/>
  <c r="Q664" i="2"/>
  <c r="Y664" i="2" s="1"/>
  <c r="U665" i="2"/>
  <c r="AC665" i="2" s="1"/>
  <c r="AF665" i="2"/>
  <c r="L1235" i="2"/>
  <c r="K1235" i="2"/>
  <c r="N1235" i="2" s="1"/>
  <c r="J1235" i="2"/>
  <c r="M1234" i="2"/>
  <c r="C1228" i="2"/>
  <c r="B1229" i="2"/>
  <c r="O1235" i="2" l="1"/>
  <c r="P1235" i="2"/>
  <c r="AO1228" i="2"/>
  <c r="AQ1228" i="2"/>
  <c r="S665" i="2"/>
  <c r="AA665" i="2" s="1"/>
  <c r="Z664" i="2"/>
  <c r="T665" i="2"/>
  <c r="W664" i="2"/>
  <c r="AE665" i="2" s="1"/>
  <c r="AB665" i="2"/>
  <c r="V666" i="2"/>
  <c r="AD666" i="2" s="1"/>
  <c r="Q665" i="2"/>
  <c r="R665" i="2"/>
  <c r="T666" i="2" s="1"/>
  <c r="AH665" i="2"/>
  <c r="J1236" i="2"/>
  <c r="M1235" i="2"/>
  <c r="K1236" i="2"/>
  <c r="N1236" i="2" s="1"/>
  <c r="L1236" i="2"/>
  <c r="C1229" i="2"/>
  <c r="B1230" i="2"/>
  <c r="P1236" i="2" l="1"/>
  <c r="O1236" i="2"/>
  <c r="AQ1229" i="2"/>
  <c r="AO1229" i="2"/>
  <c r="U666" i="2"/>
  <c r="AC666" i="2" s="1"/>
  <c r="AB666" i="2"/>
  <c r="V667" i="2"/>
  <c r="AD667" i="2" s="1"/>
  <c r="S666" i="2"/>
  <c r="AA666" i="2" s="1"/>
  <c r="AF666" i="2"/>
  <c r="Z665" i="2"/>
  <c r="AG666" i="2"/>
  <c r="Y665" i="2"/>
  <c r="W665" i="2"/>
  <c r="R666" i="2" s="1"/>
  <c r="K1237" i="2"/>
  <c r="N1237" i="2" s="1"/>
  <c r="L1237" i="2"/>
  <c r="J1237" i="2"/>
  <c r="M1236" i="2"/>
  <c r="C1230" i="2"/>
  <c r="B1231" i="2"/>
  <c r="P1237" i="2" l="1"/>
  <c r="O1237" i="2"/>
  <c r="AQ1230" i="2"/>
  <c r="AO1230" i="2"/>
  <c r="AH666" i="2"/>
  <c r="Z666" i="2"/>
  <c r="AF667" i="2"/>
  <c r="AG667" i="2"/>
  <c r="S667" i="2"/>
  <c r="AA667" i="2" s="1"/>
  <c r="Q666" i="2"/>
  <c r="AE666" i="2"/>
  <c r="T667" i="2"/>
  <c r="U667" i="2"/>
  <c r="L1238" i="2"/>
  <c r="J1238" i="2"/>
  <c r="M1237" i="2"/>
  <c r="K1238" i="2"/>
  <c r="N1238" i="2" s="1"/>
  <c r="C1231" i="2"/>
  <c r="B1232" i="2"/>
  <c r="P1238" i="2" l="1"/>
  <c r="O1238" i="2"/>
  <c r="AO1231" i="2"/>
  <c r="AQ1231" i="2"/>
  <c r="AH667" i="2"/>
  <c r="W666" i="2"/>
  <c r="R667" i="2" s="1"/>
  <c r="Y666" i="2"/>
  <c r="AE667" i="2"/>
  <c r="U668" i="2"/>
  <c r="AC668" i="2" s="1"/>
  <c r="AC667" i="2"/>
  <c r="AB667" i="2"/>
  <c r="V668" i="2"/>
  <c r="AD668" i="2" s="1"/>
  <c r="K1239" i="2"/>
  <c r="N1239" i="2" s="1"/>
  <c r="J1239" i="2"/>
  <c r="M1238" i="2"/>
  <c r="L1239" i="2"/>
  <c r="C1232" i="2"/>
  <c r="B1233" i="2"/>
  <c r="P1239" i="2" l="1"/>
  <c r="O1239" i="2"/>
  <c r="AO1232" i="2"/>
  <c r="AQ1232" i="2"/>
  <c r="Z667" i="2"/>
  <c r="AF668" i="2"/>
  <c r="AG668" i="2"/>
  <c r="S668" i="2"/>
  <c r="AA668" i="2" s="1"/>
  <c r="Q667" i="2"/>
  <c r="T668" i="2"/>
  <c r="L1240" i="2"/>
  <c r="J1240" i="2"/>
  <c r="M1239" i="2"/>
  <c r="K1240" i="2"/>
  <c r="N1240" i="2" s="1"/>
  <c r="C1233" i="2"/>
  <c r="B1234" i="2"/>
  <c r="P1240" i="2" l="1"/>
  <c r="O1240" i="2"/>
  <c r="AQ1233" i="2"/>
  <c r="AO1233" i="2"/>
  <c r="AH668" i="2"/>
  <c r="AB668" i="2"/>
  <c r="V669" i="2"/>
  <c r="Y667" i="2"/>
  <c r="W667" i="2"/>
  <c r="Q668" i="2" s="1"/>
  <c r="U669" i="2"/>
  <c r="AC669" i="2" s="1"/>
  <c r="K1241" i="2"/>
  <c r="N1241" i="2" s="1"/>
  <c r="J1241" i="2"/>
  <c r="M1240" i="2"/>
  <c r="L1241" i="2"/>
  <c r="C1234" i="2"/>
  <c r="B1235" i="2"/>
  <c r="O1241" i="2" l="1"/>
  <c r="P1241" i="2"/>
  <c r="AQ1234" i="2"/>
  <c r="AO1234" i="2"/>
  <c r="R668" i="2"/>
  <c r="S669" i="2" s="1"/>
  <c r="AA669" i="2" s="1"/>
  <c r="AE668" i="2"/>
  <c r="Y668" i="2"/>
  <c r="AD669" i="2"/>
  <c r="L1242" i="2"/>
  <c r="J1242" i="2"/>
  <c r="M1241" i="2"/>
  <c r="K1242" i="2"/>
  <c r="N1242" i="2" s="1"/>
  <c r="C1235" i="2"/>
  <c r="B1236" i="2"/>
  <c r="P1242" i="2" l="1"/>
  <c r="O1242" i="2"/>
  <c r="AQ1235" i="2"/>
  <c r="AO1235" i="2"/>
  <c r="T669" i="2"/>
  <c r="U670" i="2" s="1"/>
  <c r="AC670" i="2" s="1"/>
  <c r="AG669" i="2"/>
  <c r="AF669" i="2"/>
  <c r="Z668" i="2"/>
  <c r="W668" i="2"/>
  <c r="AE669" i="2" s="1"/>
  <c r="AH669" i="2"/>
  <c r="J1243" i="2"/>
  <c r="M1242" i="2"/>
  <c r="K1243" i="2"/>
  <c r="N1243" i="2" s="1"/>
  <c r="L1243" i="2"/>
  <c r="C1236" i="2"/>
  <c r="B1237" i="2"/>
  <c r="O1243" i="2" l="1"/>
  <c r="P1243" i="2"/>
  <c r="AO1236" i="2"/>
  <c r="AQ1236" i="2"/>
  <c r="AB669" i="2"/>
  <c r="V670" i="2"/>
  <c r="Q669" i="2"/>
  <c r="R669" i="2"/>
  <c r="AD670" i="2"/>
  <c r="K1244" i="2"/>
  <c r="N1244" i="2" s="1"/>
  <c r="L1244" i="2"/>
  <c r="J1244" i="2"/>
  <c r="M1243" i="2"/>
  <c r="C1237" i="2"/>
  <c r="B1238" i="2"/>
  <c r="P1244" i="2" l="1"/>
  <c r="O1244" i="2"/>
  <c r="AQ1237" i="2"/>
  <c r="AO1237" i="2"/>
  <c r="T670" i="2"/>
  <c r="AF670" i="2"/>
  <c r="S670" i="2"/>
  <c r="AA670" i="2" s="1"/>
  <c r="AG670" i="2"/>
  <c r="AH670" i="2" s="1"/>
  <c r="Z669" i="2"/>
  <c r="Y669" i="2"/>
  <c r="W669" i="2"/>
  <c r="Q670" i="2" s="1"/>
  <c r="Y670" i="2" s="1"/>
  <c r="L1245" i="2"/>
  <c r="J1245" i="2"/>
  <c r="M1244" i="2"/>
  <c r="K1245" i="2"/>
  <c r="N1245" i="2" s="1"/>
  <c r="C1238" i="2"/>
  <c r="B1239" i="2"/>
  <c r="P1245" i="2" l="1"/>
  <c r="O1245" i="2"/>
  <c r="AO1238" i="2"/>
  <c r="AQ1238" i="2"/>
  <c r="AB670" i="2"/>
  <c r="U671" i="2"/>
  <c r="AC671" i="2" s="1"/>
  <c r="V671" i="2"/>
  <c r="AD671" i="2" s="1"/>
  <c r="AE670" i="2"/>
  <c r="R670" i="2"/>
  <c r="J1246" i="2"/>
  <c r="M1245" i="2"/>
  <c r="K1246" i="2"/>
  <c r="N1246" i="2" s="1"/>
  <c r="L1246" i="2"/>
  <c r="C1239" i="2"/>
  <c r="B1240" i="2"/>
  <c r="P1246" i="2" l="1"/>
  <c r="O1246" i="2"/>
  <c r="AQ1239" i="2"/>
  <c r="AO1239" i="2"/>
  <c r="AG671" i="2"/>
  <c r="AF671" i="2"/>
  <c r="Z670" i="2"/>
  <c r="W670" i="2"/>
  <c r="T671" i="2"/>
  <c r="S671" i="2"/>
  <c r="AA671" i="2" s="1"/>
  <c r="K1247" i="2"/>
  <c r="N1247" i="2" s="1"/>
  <c r="L1247" i="2"/>
  <c r="J1247" i="2"/>
  <c r="M1246" i="2"/>
  <c r="C1240" i="2"/>
  <c r="B1241" i="2"/>
  <c r="P1247" i="2" l="1"/>
  <c r="O1247" i="2"/>
  <c r="AO1240" i="2"/>
  <c r="AQ1240" i="2"/>
  <c r="AH671" i="2"/>
  <c r="AB671" i="2"/>
  <c r="U672" i="2"/>
  <c r="AC672" i="2" s="1"/>
  <c r="Q671" i="2"/>
  <c r="AE671" i="2"/>
  <c r="V672" i="2"/>
  <c r="AD672" i="2" s="1"/>
  <c r="R671" i="2"/>
  <c r="L1248" i="2"/>
  <c r="J1248" i="2"/>
  <c r="M1247" i="2"/>
  <c r="K1248" i="2"/>
  <c r="N1248" i="2" s="1"/>
  <c r="C1241" i="2"/>
  <c r="B1242" i="2"/>
  <c r="P1248" i="2" l="1"/>
  <c r="O1248" i="2"/>
  <c r="AQ1241" i="2"/>
  <c r="AO1241" i="2"/>
  <c r="AF672" i="2"/>
  <c r="Z671" i="2"/>
  <c r="AG672" i="2"/>
  <c r="S672" i="2"/>
  <c r="AA672" i="2" s="1"/>
  <c r="Y671" i="2"/>
  <c r="W671" i="2"/>
  <c r="T672" i="2"/>
  <c r="J1249" i="2"/>
  <c r="M1248" i="2"/>
  <c r="K1249" i="2"/>
  <c r="N1249" i="2" s="1"/>
  <c r="L1249" i="2"/>
  <c r="C1242" i="2"/>
  <c r="B1243" i="2"/>
  <c r="P1249" i="2" l="1"/>
  <c r="O1249" i="2"/>
  <c r="AO1242" i="2"/>
  <c r="AQ1242" i="2"/>
  <c r="AH672" i="2"/>
  <c r="AB672" i="2"/>
  <c r="U673" i="2"/>
  <c r="AC673" i="2" s="1"/>
  <c r="Q672" i="2"/>
  <c r="AE672" i="2"/>
  <c r="R672" i="2"/>
  <c r="V673" i="2"/>
  <c r="AD673" i="2" s="1"/>
  <c r="L1250" i="2"/>
  <c r="K1250" i="2"/>
  <c r="N1250" i="2" s="1"/>
  <c r="J1250" i="2"/>
  <c r="M1249" i="2"/>
  <c r="C1243" i="2"/>
  <c r="B1244" i="2"/>
  <c r="P1250" i="2" l="1"/>
  <c r="O1250" i="2"/>
  <c r="AQ1243" i="2"/>
  <c r="AO1243" i="2"/>
  <c r="Y672" i="2"/>
  <c r="W672" i="2"/>
  <c r="Q673" i="2" s="1"/>
  <c r="Z672" i="2"/>
  <c r="AG673" i="2"/>
  <c r="AF673" i="2"/>
  <c r="R673" i="2"/>
  <c r="S673" i="2"/>
  <c r="T673" i="2"/>
  <c r="V674" i="2" s="1"/>
  <c r="AD674" i="2" s="1"/>
  <c r="J1251" i="2"/>
  <c r="M1250" i="2"/>
  <c r="K1251" i="2"/>
  <c r="N1251" i="2" s="1"/>
  <c r="L1251" i="2"/>
  <c r="C1244" i="2"/>
  <c r="B1245" i="2"/>
  <c r="O1251" i="2" l="1"/>
  <c r="P1251" i="2"/>
  <c r="AO1244" i="2"/>
  <c r="AQ1244" i="2"/>
  <c r="AE673" i="2"/>
  <c r="AF674" i="2"/>
  <c r="Z673" i="2"/>
  <c r="AG674" i="2"/>
  <c r="AA673" i="2"/>
  <c r="S674" i="2"/>
  <c r="AA674" i="2" s="1"/>
  <c r="AE674" i="2"/>
  <c r="R674" i="2"/>
  <c r="Z674" i="2" s="1"/>
  <c r="AH673" i="2"/>
  <c r="Y673" i="2"/>
  <c r="W673" i="2"/>
  <c r="Q674" i="2" s="1"/>
  <c r="Y674" i="2" s="1"/>
  <c r="AB673" i="2"/>
  <c r="T674" i="2"/>
  <c r="AB674" i="2" s="1"/>
  <c r="U674" i="2"/>
  <c r="K1252" i="2"/>
  <c r="N1252" i="2" s="1"/>
  <c r="L1252" i="2"/>
  <c r="J1252" i="2"/>
  <c r="M1251" i="2"/>
  <c r="C1245" i="2"/>
  <c r="B1246" i="2"/>
  <c r="P1252" i="2" l="1"/>
  <c r="O1252" i="2"/>
  <c r="AQ1245" i="2"/>
  <c r="AO1245" i="2"/>
  <c r="AH674" i="2"/>
  <c r="W674" i="2"/>
  <c r="R675" i="2" s="1"/>
  <c r="Z675" i="2" s="1"/>
  <c r="T675" i="2"/>
  <c r="AB675" i="2" s="1"/>
  <c r="AG675" i="2"/>
  <c r="AF675" i="2"/>
  <c r="AH675" i="2" s="1"/>
  <c r="AC674" i="2"/>
  <c r="U675" i="2"/>
  <c r="AC675" i="2" s="1"/>
  <c r="S675" i="2"/>
  <c r="S676" i="2" s="1"/>
  <c r="AA676" i="2" s="1"/>
  <c r="V675" i="2"/>
  <c r="AD675" i="2" s="1"/>
  <c r="Q675" i="2"/>
  <c r="Y675" i="2" s="1"/>
  <c r="AE675" i="2"/>
  <c r="L1253" i="2"/>
  <c r="J1253" i="2"/>
  <c r="M1252" i="2"/>
  <c r="K1253" i="2"/>
  <c r="N1253" i="2" s="1"/>
  <c r="C1246" i="2"/>
  <c r="B1247" i="2"/>
  <c r="P1253" i="2" l="1"/>
  <c r="O1253" i="2"/>
  <c r="AQ1246" i="2"/>
  <c r="AO1246" i="2"/>
  <c r="T676" i="2"/>
  <c r="AB676" i="2" s="1"/>
  <c r="AF676" i="2"/>
  <c r="AG676" i="2"/>
  <c r="W675" i="2"/>
  <c r="Q676" i="2" s="1"/>
  <c r="Y676" i="2" s="1"/>
  <c r="AA675" i="2"/>
  <c r="V676" i="2"/>
  <c r="U676" i="2"/>
  <c r="AC676" i="2" s="1"/>
  <c r="J1254" i="2"/>
  <c r="M1253" i="2"/>
  <c r="K1254" i="2"/>
  <c r="N1254" i="2" s="1"/>
  <c r="L1254" i="2"/>
  <c r="C1247" i="2"/>
  <c r="B1248" i="2"/>
  <c r="P1254" i="2" l="1"/>
  <c r="O1254" i="2"/>
  <c r="AQ1247" i="2"/>
  <c r="AO1247" i="2"/>
  <c r="V677" i="2"/>
  <c r="AD677" i="2" s="1"/>
  <c r="AH676" i="2"/>
  <c r="AD676" i="2"/>
  <c r="R676" i="2"/>
  <c r="S677" i="2" s="1"/>
  <c r="AA677" i="2" s="1"/>
  <c r="AE676" i="2"/>
  <c r="U677" i="2"/>
  <c r="AC677" i="2" s="1"/>
  <c r="L1255" i="2"/>
  <c r="K1255" i="2"/>
  <c r="N1255" i="2" s="1"/>
  <c r="J1255" i="2"/>
  <c r="M1254" i="2"/>
  <c r="C1248" i="2"/>
  <c r="B1249" i="2"/>
  <c r="O1255" i="2" l="1"/>
  <c r="P1255" i="2"/>
  <c r="AO1248" i="2"/>
  <c r="AQ1248" i="2"/>
  <c r="W676" i="2"/>
  <c r="R677" i="2" s="1"/>
  <c r="S678" i="2" s="1"/>
  <c r="AA678" i="2" s="1"/>
  <c r="Z676" i="2"/>
  <c r="AG677" i="2"/>
  <c r="AF677" i="2"/>
  <c r="AH677" i="2" s="1"/>
  <c r="T677" i="2"/>
  <c r="AF678" i="2"/>
  <c r="J1256" i="2"/>
  <c r="M1255" i="2"/>
  <c r="K1256" i="2"/>
  <c r="N1256" i="2" s="1"/>
  <c r="L1256" i="2"/>
  <c r="C1249" i="2"/>
  <c r="B1250" i="2"/>
  <c r="P1256" i="2" l="1"/>
  <c r="O1256" i="2"/>
  <c r="AQ1249" i="2"/>
  <c r="AO1249" i="2"/>
  <c r="AG678" i="2"/>
  <c r="Z677" i="2"/>
  <c r="T678" i="2"/>
  <c r="AB678" i="2" s="1"/>
  <c r="Q677" i="2"/>
  <c r="W677" i="2" s="1"/>
  <c r="Q678" i="2" s="1"/>
  <c r="Y678" i="2" s="1"/>
  <c r="AE677" i="2"/>
  <c r="V678" i="2"/>
  <c r="AD678" i="2" s="1"/>
  <c r="AB677" i="2"/>
  <c r="U678" i="2"/>
  <c r="AC678" i="2" s="1"/>
  <c r="AH678" i="2"/>
  <c r="L1257" i="2"/>
  <c r="K1257" i="2"/>
  <c r="N1257" i="2" s="1"/>
  <c r="J1257" i="2"/>
  <c r="M1256" i="2"/>
  <c r="C1250" i="2"/>
  <c r="B1251" i="2"/>
  <c r="P1257" i="2" l="1"/>
  <c r="O1257" i="2"/>
  <c r="AQ1250" i="2"/>
  <c r="AO1250" i="2"/>
  <c r="V679" i="2"/>
  <c r="AD679" i="2" s="1"/>
  <c r="Y677" i="2"/>
  <c r="U679" i="2"/>
  <c r="AC679" i="2" s="1"/>
  <c r="R678" i="2"/>
  <c r="W678" i="2" s="1"/>
  <c r="AE678" i="2"/>
  <c r="K1258" i="2"/>
  <c r="N1258" i="2" s="1"/>
  <c r="J1258" i="2"/>
  <c r="M1257" i="2"/>
  <c r="L1258" i="2"/>
  <c r="C1251" i="2"/>
  <c r="B1252" i="2"/>
  <c r="P1258" i="2" l="1"/>
  <c r="O1258" i="2"/>
  <c r="AO1251" i="2"/>
  <c r="AQ1251" i="2"/>
  <c r="Q679" i="2"/>
  <c r="Y679" i="2" s="1"/>
  <c r="AE679" i="2"/>
  <c r="S679" i="2"/>
  <c r="R679" i="2"/>
  <c r="AF679" i="2"/>
  <c r="T679" i="2"/>
  <c r="AG679" i="2"/>
  <c r="AH679" i="2" s="1"/>
  <c r="Z678" i="2"/>
  <c r="L1259" i="2"/>
  <c r="J1259" i="2"/>
  <c r="M1258" i="2"/>
  <c r="K1259" i="2"/>
  <c r="N1259" i="2" s="1"/>
  <c r="C1252" i="2"/>
  <c r="B1253" i="2"/>
  <c r="O1259" i="2" l="1"/>
  <c r="P1259" i="2"/>
  <c r="AO1252" i="2"/>
  <c r="AQ1252" i="2"/>
  <c r="AB679" i="2"/>
  <c r="V680" i="2"/>
  <c r="U680" i="2"/>
  <c r="T680" i="2"/>
  <c r="AB680" i="2" s="1"/>
  <c r="W679" i="2"/>
  <c r="AE680" i="2" s="1"/>
  <c r="AF680" i="2"/>
  <c r="AG680" i="2"/>
  <c r="Z679" i="2"/>
  <c r="AA679" i="2"/>
  <c r="S680" i="2"/>
  <c r="AA680" i="2" s="1"/>
  <c r="K1260" i="2"/>
  <c r="N1260" i="2" s="1"/>
  <c r="J1260" i="2"/>
  <c r="M1259" i="2"/>
  <c r="L1260" i="2"/>
  <c r="C1253" i="2"/>
  <c r="B1254" i="2"/>
  <c r="P1260" i="2" l="1"/>
  <c r="O1260" i="2"/>
  <c r="AQ1253" i="2"/>
  <c r="AO1253" i="2"/>
  <c r="AH680" i="2"/>
  <c r="R680" i="2"/>
  <c r="S681" i="2" s="1"/>
  <c r="AA681" i="2" s="1"/>
  <c r="Q680" i="2"/>
  <c r="U681" i="2"/>
  <c r="AC681" i="2" s="1"/>
  <c r="AC680" i="2"/>
  <c r="AD680" i="2"/>
  <c r="V681" i="2"/>
  <c r="AD681" i="2" s="1"/>
  <c r="J1261" i="2"/>
  <c r="M1260" i="2"/>
  <c r="L1261" i="2"/>
  <c r="K1261" i="2"/>
  <c r="N1261" i="2" s="1"/>
  <c r="C1254" i="2"/>
  <c r="B1255" i="2"/>
  <c r="P1261" i="2" l="1"/>
  <c r="O1261" i="2"/>
  <c r="AQ1254" i="2"/>
  <c r="AO1254" i="2"/>
  <c r="Z680" i="2"/>
  <c r="T681" i="2"/>
  <c r="AB681" i="2" s="1"/>
  <c r="AG681" i="2"/>
  <c r="AF681" i="2"/>
  <c r="Y680" i="2"/>
  <c r="W680" i="2"/>
  <c r="V682" i="2"/>
  <c r="AD682" i="2" s="1"/>
  <c r="K1262" i="2"/>
  <c r="N1262" i="2" s="1"/>
  <c r="L1262" i="2"/>
  <c r="J1262" i="2"/>
  <c r="M1261" i="2"/>
  <c r="C1255" i="2"/>
  <c r="B1256" i="2"/>
  <c r="P1262" i="2" l="1"/>
  <c r="O1262" i="2"/>
  <c r="AQ1255" i="2"/>
  <c r="AO1255" i="2"/>
  <c r="U682" i="2"/>
  <c r="AC682" i="2" s="1"/>
  <c r="AH681" i="2"/>
  <c r="AE681" i="2"/>
  <c r="R681" i="2"/>
  <c r="Q681" i="2"/>
  <c r="L1263" i="2"/>
  <c r="J1263" i="2"/>
  <c r="M1262" i="2"/>
  <c r="K1263" i="2"/>
  <c r="N1263" i="2" s="1"/>
  <c r="C1256" i="2"/>
  <c r="B1257" i="2"/>
  <c r="P1263" i="2" l="1"/>
  <c r="O1263" i="2"/>
  <c r="AO1256" i="2"/>
  <c r="AQ1256" i="2"/>
  <c r="Y681" i="2"/>
  <c r="W681" i="2"/>
  <c r="AG682" i="2"/>
  <c r="T682" i="2"/>
  <c r="S682" i="2"/>
  <c r="Z681" i="2"/>
  <c r="AF682" i="2"/>
  <c r="AH682" i="2" s="1"/>
  <c r="J1264" i="2"/>
  <c r="M1263" i="2"/>
  <c r="K1264" i="2"/>
  <c r="N1264" i="2" s="1"/>
  <c r="L1264" i="2"/>
  <c r="C1257" i="2"/>
  <c r="B1258" i="2"/>
  <c r="P1264" i="2" l="1"/>
  <c r="O1264" i="2"/>
  <c r="AQ1257" i="2"/>
  <c r="AO1257" i="2"/>
  <c r="AA682" i="2"/>
  <c r="AB682" i="2"/>
  <c r="V683" i="2"/>
  <c r="AD683" i="2" s="1"/>
  <c r="U683" i="2"/>
  <c r="Q682" i="2"/>
  <c r="R682" i="2"/>
  <c r="AE682" i="2"/>
  <c r="L1265" i="2"/>
  <c r="K1265" i="2"/>
  <c r="N1265" i="2" s="1"/>
  <c r="J1265" i="2"/>
  <c r="M1264" i="2"/>
  <c r="C1258" i="2"/>
  <c r="B1259" i="2"/>
  <c r="P1265" i="2" l="1"/>
  <c r="O1265" i="2"/>
  <c r="AO1258" i="2"/>
  <c r="AQ1258" i="2"/>
  <c r="W682" i="2"/>
  <c r="AE683" i="2" s="1"/>
  <c r="AF683" i="2"/>
  <c r="Z682" i="2"/>
  <c r="AG683" i="2"/>
  <c r="AH683" i="2" s="1"/>
  <c r="T683" i="2"/>
  <c r="AC683" i="2"/>
  <c r="S683" i="2"/>
  <c r="Y682" i="2"/>
  <c r="J1266" i="2"/>
  <c r="M1265" i="2"/>
  <c r="K1266" i="2"/>
  <c r="N1266" i="2" s="1"/>
  <c r="L1266" i="2"/>
  <c r="C1259" i="2"/>
  <c r="B1260" i="2"/>
  <c r="P1266" i="2" l="1"/>
  <c r="O1266" i="2"/>
  <c r="AQ1259" i="2"/>
  <c r="AO1259" i="2"/>
  <c r="U684" i="2"/>
  <c r="AC684" i="2" s="1"/>
  <c r="V684" i="2"/>
  <c r="AB683" i="2"/>
  <c r="Q683" i="2"/>
  <c r="R683" i="2"/>
  <c r="AA683" i="2"/>
  <c r="L1267" i="2"/>
  <c r="K1267" i="2"/>
  <c r="N1267" i="2" s="1"/>
  <c r="J1267" i="2"/>
  <c r="M1266" i="2"/>
  <c r="C1260" i="2"/>
  <c r="B1261" i="2"/>
  <c r="O1267" i="2" l="1"/>
  <c r="P1267" i="2"/>
  <c r="AO1260" i="2"/>
  <c r="AQ1260" i="2"/>
  <c r="Y683" i="2"/>
  <c r="W683" i="2"/>
  <c r="Q684" i="2" s="1"/>
  <c r="AE684" i="2"/>
  <c r="AG684" i="2"/>
  <c r="Z683" i="2"/>
  <c r="AF684" i="2"/>
  <c r="AH684" i="2" s="1"/>
  <c r="R684" i="2"/>
  <c r="T684" i="2"/>
  <c r="AD684" i="2"/>
  <c r="S684" i="2"/>
  <c r="K1268" i="2"/>
  <c r="N1268" i="2" s="1"/>
  <c r="J1268" i="2"/>
  <c r="M1267" i="2"/>
  <c r="L1268" i="2"/>
  <c r="C1261" i="2"/>
  <c r="B1262" i="2"/>
  <c r="P1268" i="2" l="1"/>
  <c r="O1268" i="2"/>
  <c r="AQ1261" i="2"/>
  <c r="AO1261" i="2"/>
  <c r="AB684" i="2"/>
  <c r="T685" i="2"/>
  <c r="U685" i="2"/>
  <c r="W684" i="2"/>
  <c r="AE685" i="2" s="1"/>
  <c r="AG685" i="2"/>
  <c r="R685" i="2"/>
  <c r="Z684" i="2"/>
  <c r="AF685" i="2"/>
  <c r="AA684" i="2"/>
  <c r="S685" i="2"/>
  <c r="AA685" i="2" s="1"/>
  <c r="Y684" i="2"/>
  <c r="V685" i="2"/>
  <c r="AD685" i="2" s="1"/>
  <c r="L1269" i="2"/>
  <c r="J1269" i="2"/>
  <c r="M1268" i="2"/>
  <c r="K1269" i="2"/>
  <c r="N1269" i="2" s="1"/>
  <c r="C1262" i="2"/>
  <c r="B1263" i="2"/>
  <c r="P1269" i="2" l="1"/>
  <c r="O1269" i="2"/>
  <c r="AQ1262" i="2"/>
  <c r="AO1262" i="2"/>
  <c r="Q685" i="2"/>
  <c r="Y685" i="2" s="1"/>
  <c r="AH685" i="2"/>
  <c r="S686" i="2"/>
  <c r="AG686" i="2"/>
  <c r="AF686" i="2"/>
  <c r="Z685" i="2"/>
  <c r="AC685" i="2"/>
  <c r="U686" i="2"/>
  <c r="V686" i="2"/>
  <c r="AB685" i="2"/>
  <c r="T686" i="2"/>
  <c r="K1270" i="2"/>
  <c r="N1270" i="2" s="1"/>
  <c r="J1270" i="2"/>
  <c r="M1269" i="2"/>
  <c r="L1270" i="2"/>
  <c r="C1263" i="2"/>
  <c r="B1264" i="2"/>
  <c r="P1270" i="2" l="1"/>
  <c r="O1270" i="2"/>
  <c r="AO1263" i="2"/>
  <c r="AQ1263" i="2"/>
  <c r="W685" i="2"/>
  <c r="AE686" i="2" s="1"/>
  <c r="AB686" i="2"/>
  <c r="R686" i="2"/>
  <c r="AD686" i="2"/>
  <c r="V687" i="2"/>
  <c r="AC686" i="2"/>
  <c r="U687" i="2"/>
  <c r="AH686" i="2"/>
  <c r="AA686" i="2"/>
  <c r="L1271" i="2"/>
  <c r="J1271" i="2"/>
  <c r="M1270" i="2"/>
  <c r="K1271" i="2"/>
  <c r="N1271" i="2" s="1"/>
  <c r="C1264" i="2"/>
  <c r="B1265" i="2"/>
  <c r="P1271" i="2" l="1"/>
  <c r="O1271" i="2"/>
  <c r="AO1264" i="2"/>
  <c r="AQ1264" i="2"/>
  <c r="Q686" i="2"/>
  <c r="W686" i="2" s="1"/>
  <c r="R687" i="2" s="1"/>
  <c r="AC687" i="2"/>
  <c r="AD687" i="2"/>
  <c r="AF687" i="2"/>
  <c r="AG687" i="2"/>
  <c r="Z686" i="2"/>
  <c r="S687" i="2"/>
  <c r="T687" i="2"/>
  <c r="Y686" i="2"/>
  <c r="J1272" i="2"/>
  <c r="M1271" i="2"/>
  <c r="K1272" i="2"/>
  <c r="N1272" i="2" s="1"/>
  <c r="L1272" i="2"/>
  <c r="C1265" i="2"/>
  <c r="B1266" i="2"/>
  <c r="P1272" i="2" l="1"/>
  <c r="O1272" i="2"/>
  <c r="AQ1265" i="2"/>
  <c r="AO1265" i="2"/>
  <c r="U688" i="2"/>
  <c r="AH687" i="2"/>
  <c r="AE687" i="2"/>
  <c r="Q687" i="2"/>
  <c r="Y687" i="2" s="1"/>
  <c r="AC688" i="2"/>
  <c r="AA687" i="2"/>
  <c r="S688" i="2"/>
  <c r="V688" i="2"/>
  <c r="Z687" i="2"/>
  <c r="AG688" i="2"/>
  <c r="AF688" i="2"/>
  <c r="AB687" i="2"/>
  <c r="T688" i="2"/>
  <c r="L1273" i="2"/>
  <c r="K1273" i="2"/>
  <c r="N1273" i="2" s="1"/>
  <c r="J1273" i="2"/>
  <c r="M1272" i="2"/>
  <c r="C1266" i="2"/>
  <c r="B1267" i="2"/>
  <c r="O1273" i="2" l="1"/>
  <c r="P1273" i="2"/>
  <c r="AQ1266" i="2"/>
  <c r="AO1266" i="2"/>
  <c r="W687" i="2"/>
  <c r="Q688" i="2" s="1"/>
  <c r="Y688" i="2" s="1"/>
  <c r="AH688" i="2"/>
  <c r="AD688" i="2"/>
  <c r="V689" i="2"/>
  <c r="AD689" i="2" s="1"/>
  <c r="R688" i="2"/>
  <c r="S689" i="2" s="1"/>
  <c r="AA688" i="2"/>
  <c r="AB688" i="2"/>
  <c r="U689" i="2"/>
  <c r="J1274" i="2"/>
  <c r="M1273" i="2"/>
  <c r="K1274" i="2"/>
  <c r="N1274" i="2" s="1"/>
  <c r="L1274" i="2"/>
  <c r="C1267" i="2"/>
  <c r="B1268" i="2"/>
  <c r="P1274" i="2" l="1"/>
  <c r="O1274" i="2"/>
  <c r="AQ1267" i="2"/>
  <c r="AO1267" i="2"/>
  <c r="AE688" i="2"/>
  <c r="AA689" i="2"/>
  <c r="AG689" i="2"/>
  <c r="Z688" i="2"/>
  <c r="AF689" i="2"/>
  <c r="W688" i="2"/>
  <c r="AC689" i="2"/>
  <c r="T689" i="2"/>
  <c r="U690" i="2" s="1"/>
  <c r="L1275" i="2"/>
  <c r="K1275" i="2"/>
  <c r="N1275" i="2" s="1"/>
  <c r="J1275" i="2"/>
  <c r="M1274" i="2"/>
  <c r="C1268" i="2"/>
  <c r="B1269" i="2"/>
  <c r="O1275" i="2" l="1"/>
  <c r="P1275" i="2"/>
  <c r="AO1268" i="2"/>
  <c r="AQ1268" i="2"/>
  <c r="AH689" i="2"/>
  <c r="AC690" i="2"/>
  <c r="R689" i="2"/>
  <c r="T690" i="2" s="1"/>
  <c r="AE689" i="2"/>
  <c r="Q689" i="2"/>
  <c r="V690" i="2"/>
  <c r="AB689" i="2"/>
  <c r="K1276" i="2"/>
  <c r="N1276" i="2" s="1"/>
  <c r="J1276" i="2"/>
  <c r="M1275" i="2"/>
  <c r="L1276" i="2"/>
  <c r="C1269" i="2"/>
  <c r="B1270" i="2"/>
  <c r="P1276" i="2" l="1"/>
  <c r="O1276" i="2"/>
  <c r="AQ1269" i="2"/>
  <c r="AO1269" i="2"/>
  <c r="AB690" i="2"/>
  <c r="AD690" i="2"/>
  <c r="V691" i="2"/>
  <c r="Y689" i="2"/>
  <c r="W689" i="2"/>
  <c r="R690" i="2" s="1"/>
  <c r="AF690" i="2"/>
  <c r="Z689" i="2"/>
  <c r="AG690" i="2"/>
  <c r="S690" i="2"/>
  <c r="U691" i="2" s="1"/>
  <c r="L1277" i="2"/>
  <c r="J1277" i="2"/>
  <c r="M1276" i="2"/>
  <c r="K1277" i="2"/>
  <c r="N1277" i="2" s="1"/>
  <c r="C1270" i="2"/>
  <c r="B1271" i="2"/>
  <c r="P1277" i="2" l="1"/>
  <c r="O1277" i="2"/>
  <c r="AO1270" i="2"/>
  <c r="AQ1270" i="2"/>
  <c r="Q690" i="2"/>
  <c r="W690" i="2" s="1"/>
  <c r="R691" i="2" s="1"/>
  <c r="AE690" i="2"/>
  <c r="AF691" i="2"/>
  <c r="Z690" i="2"/>
  <c r="AG691" i="2"/>
  <c r="AH691" i="2" s="1"/>
  <c r="AC691" i="2"/>
  <c r="AA690" i="2"/>
  <c r="S691" i="2"/>
  <c r="AD691" i="2"/>
  <c r="AH690" i="2"/>
  <c r="T691" i="2"/>
  <c r="V692" i="2" s="1"/>
  <c r="K1278" i="2"/>
  <c r="N1278" i="2" s="1"/>
  <c r="J1278" i="2"/>
  <c r="M1277" i="2"/>
  <c r="L1278" i="2"/>
  <c r="C1271" i="2"/>
  <c r="B1272" i="2"/>
  <c r="P1278" i="2" l="1"/>
  <c r="O1278" i="2"/>
  <c r="AO1271" i="2"/>
  <c r="AQ1271" i="2"/>
  <c r="Y690" i="2"/>
  <c r="Q691" i="2"/>
  <c r="Y691" i="2" s="1"/>
  <c r="U692" i="2"/>
  <c r="AC692" i="2" s="1"/>
  <c r="AD692" i="2"/>
  <c r="AB691" i="2"/>
  <c r="T692" i="2"/>
  <c r="AA691" i="2"/>
  <c r="S692" i="2"/>
  <c r="AE691" i="2"/>
  <c r="AF692" i="2"/>
  <c r="Z691" i="2"/>
  <c r="AG692" i="2"/>
  <c r="J1279" i="2"/>
  <c r="M1278" i="2"/>
  <c r="L1279" i="2"/>
  <c r="K1279" i="2"/>
  <c r="N1279" i="2" s="1"/>
  <c r="C1272" i="2"/>
  <c r="B1273" i="2"/>
  <c r="P1279" i="2" l="1"/>
  <c r="O1279" i="2"/>
  <c r="AO1272" i="2"/>
  <c r="AQ1272" i="2"/>
  <c r="AH692" i="2"/>
  <c r="W691" i="2"/>
  <c r="AE692" i="2" s="1"/>
  <c r="AB692" i="2"/>
  <c r="U693" i="2"/>
  <c r="AA692" i="2"/>
  <c r="V693" i="2"/>
  <c r="K1280" i="2"/>
  <c r="N1280" i="2" s="1"/>
  <c r="L1280" i="2"/>
  <c r="J1280" i="2"/>
  <c r="M1279" i="2"/>
  <c r="C1273" i="2"/>
  <c r="B1274" i="2"/>
  <c r="P1280" i="2" l="1"/>
  <c r="O1280" i="2"/>
  <c r="AQ1273" i="2"/>
  <c r="AO1273" i="2"/>
  <c r="R692" i="2"/>
  <c r="AG693" i="2" s="1"/>
  <c r="Q692" i="2"/>
  <c r="AC693" i="2"/>
  <c r="AD693" i="2"/>
  <c r="L1281" i="2"/>
  <c r="J1281" i="2"/>
  <c r="M1280" i="2"/>
  <c r="K1281" i="2"/>
  <c r="N1281" i="2" s="1"/>
  <c r="C1274" i="2"/>
  <c r="B1275" i="2"/>
  <c r="P1281" i="2" l="1"/>
  <c r="O1281" i="2"/>
  <c r="AO1274" i="2"/>
  <c r="AQ1274" i="2"/>
  <c r="AF693" i="2"/>
  <c r="AH693" i="2" s="1"/>
  <c r="Z692" i="2"/>
  <c r="T693" i="2"/>
  <c r="S693" i="2"/>
  <c r="AA693" i="2" s="1"/>
  <c r="W692" i="2"/>
  <c r="Y692" i="2"/>
  <c r="J1282" i="2"/>
  <c r="M1281" i="2"/>
  <c r="K1282" i="2"/>
  <c r="N1282" i="2" s="1"/>
  <c r="L1282" i="2"/>
  <c r="C1275" i="2"/>
  <c r="B1276" i="2"/>
  <c r="P1282" i="2" l="1"/>
  <c r="O1282" i="2"/>
  <c r="AQ1275" i="2"/>
  <c r="AO1275" i="2"/>
  <c r="V694" i="2"/>
  <c r="AD694" i="2" s="1"/>
  <c r="U694" i="2"/>
  <c r="AC694" i="2" s="1"/>
  <c r="AB693" i="2"/>
  <c r="R693" i="2"/>
  <c r="AE693" i="2"/>
  <c r="Q693" i="2"/>
  <c r="K1283" i="2"/>
  <c r="N1283" i="2" s="1"/>
  <c r="L1283" i="2"/>
  <c r="J1283" i="2"/>
  <c r="M1282" i="2"/>
  <c r="C1276" i="2"/>
  <c r="B1277" i="2"/>
  <c r="O1283" i="2" l="1"/>
  <c r="P1283" i="2"/>
  <c r="AO1276" i="2"/>
  <c r="AQ1276" i="2"/>
  <c r="W693" i="2"/>
  <c r="AE694" i="2" s="1"/>
  <c r="Q694" i="2"/>
  <c r="Y693" i="2"/>
  <c r="T694" i="2"/>
  <c r="R694" i="2"/>
  <c r="S694" i="2"/>
  <c r="AG694" i="2"/>
  <c r="AH694" i="2" s="1"/>
  <c r="Z693" i="2"/>
  <c r="AF694" i="2"/>
  <c r="L1284" i="2"/>
  <c r="J1284" i="2"/>
  <c r="M1283" i="2"/>
  <c r="K1284" i="2"/>
  <c r="N1284" i="2" s="1"/>
  <c r="C1277" i="2"/>
  <c r="B1278" i="2"/>
  <c r="P1284" i="2" l="1"/>
  <c r="O1284" i="2"/>
  <c r="AQ1277" i="2"/>
  <c r="AO1277" i="2"/>
  <c r="AA694" i="2"/>
  <c r="S695" i="2"/>
  <c r="Z694" i="2"/>
  <c r="AG695" i="2"/>
  <c r="AF695" i="2"/>
  <c r="AB694" i="2"/>
  <c r="V695" i="2"/>
  <c r="T695" i="2"/>
  <c r="U695" i="2"/>
  <c r="Y694" i="2"/>
  <c r="W694" i="2"/>
  <c r="AE695" i="2" s="1"/>
  <c r="J1285" i="2"/>
  <c r="M1284" i="2"/>
  <c r="K1285" i="2"/>
  <c r="N1285" i="2" s="1"/>
  <c r="L1285" i="2"/>
  <c r="C1278" i="2"/>
  <c r="B1279" i="2"/>
  <c r="P1285" i="2" l="1"/>
  <c r="O1285" i="2"/>
  <c r="AQ1278" i="2"/>
  <c r="AO1278" i="2"/>
  <c r="AD695" i="2"/>
  <c r="V696" i="2"/>
  <c r="R695" i="2"/>
  <c r="Q695" i="2"/>
  <c r="AH695" i="2"/>
  <c r="AC695" i="2"/>
  <c r="U696" i="2"/>
  <c r="AA695" i="2"/>
  <c r="AB695" i="2"/>
  <c r="L1286" i="2"/>
  <c r="K1286" i="2"/>
  <c r="N1286" i="2" s="1"/>
  <c r="J1286" i="2"/>
  <c r="M1285" i="2"/>
  <c r="C1279" i="2"/>
  <c r="B1280" i="2"/>
  <c r="P1286" i="2" l="1"/>
  <c r="O1286" i="2"/>
  <c r="AQ1279" i="2"/>
  <c r="AO1279" i="2"/>
  <c r="AC696" i="2"/>
  <c r="W695" i="2"/>
  <c r="R696" i="2" s="1"/>
  <c r="Y695" i="2"/>
  <c r="AF696" i="2"/>
  <c r="Z695" i="2"/>
  <c r="AG696" i="2"/>
  <c r="AD696" i="2"/>
  <c r="T696" i="2"/>
  <c r="V697" i="2" s="1"/>
  <c r="S696" i="2"/>
  <c r="K1287" i="2"/>
  <c r="N1287" i="2" s="1"/>
  <c r="J1287" i="2"/>
  <c r="M1286" i="2"/>
  <c r="L1287" i="2"/>
  <c r="C1280" i="2"/>
  <c r="B1281" i="2"/>
  <c r="O1287" i="2" l="1"/>
  <c r="P1287" i="2"/>
  <c r="AO1280" i="2"/>
  <c r="AQ1280" i="2"/>
  <c r="Q696" i="2"/>
  <c r="Y696" i="2" s="1"/>
  <c r="AE696" i="2"/>
  <c r="S697" i="2"/>
  <c r="AA697" i="2" s="1"/>
  <c r="AA696" i="2"/>
  <c r="AB696" i="2"/>
  <c r="T697" i="2"/>
  <c r="AB697" i="2" s="1"/>
  <c r="AG697" i="2"/>
  <c r="Z696" i="2"/>
  <c r="AF697" i="2"/>
  <c r="AD697" i="2"/>
  <c r="U697" i="2"/>
  <c r="AH696" i="2"/>
  <c r="L1288" i="2"/>
  <c r="J1288" i="2"/>
  <c r="M1287" i="2"/>
  <c r="K1288" i="2"/>
  <c r="N1288" i="2" s="1"/>
  <c r="C1281" i="2"/>
  <c r="B1282" i="2"/>
  <c r="P1288" i="2" l="1"/>
  <c r="O1288" i="2"/>
  <c r="AQ1281" i="2"/>
  <c r="AO1281" i="2"/>
  <c r="W696" i="2"/>
  <c r="R697" i="2" s="1"/>
  <c r="AG698" i="2" s="1"/>
  <c r="AH697" i="2"/>
  <c r="AC697" i="2"/>
  <c r="U698" i="2"/>
  <c r="AC698" i="2" s="1"/>
  <c r="AE697" i="2"/>
  <c r="Q697" i="2"/>
  <c r="V698" i="2"/>
  <c r="AD698" i="2" s="1"/>
  <c r="J1289" i="2"/>
  <c r="M1288" i="2"/>
  <c r="K1289" i="2"/>
  <c r="N1289" i="2" s="1"/>
  <c r="L1289" i="2"/>
  <c r="C1282" i="2"/>
  <c r="B1283" i="2"/>
  <c r="P1289" i="2" l="1"/>
  <c r="O1289" i="2"/>
  <c r="AQ1282" i="2"/>
  <c r="AO1282" i="2"/>
  <c r="T698" i="2"/>
  <c r="AB698" i="2" s="1"/>
  <c r="S698" i="2"/>
  <c r="AA698" i="2" s="1"/>
  <c r="AF698" i="2"/>
  <c r="AH698" i="2" s="1"/>
  <c r="Z697" i="2"/>
  <c r="U699" i="2"/>
  <c r="AC699" i="2" s="1"/>
  <c r="W697" i="2"/>
  <c r="Q698" i="2" s="1"/>
  <c r="Y698" i="2" s="1"/>
  <c r="Y697" i="2"/>
  <c r="V699" i="2"/>
  <c r="AD699" i="2" s="1"/>
  <c r="L1290" i="2"/>
  <c r="K1290" i="2"/>
  <c r="N1290" i="2" s="1"/>
  <c r="J1290" i="2"/>
  <c r="M1289" i="2"/>
  <c r="C1283" i="2"/>
  <c r="B1284" i="2"/>
  <c r="P1290" i="2" l="1"/>
  <c r="O1290" i="2"/>
  <c r="AO1283" i="2"/>
  <c r="AQ1283" i="2"/>
  <c r="AE698" i="2"/>
  <c r="R698" i="2"/>
  <c r="T699" i="2" s="1"/>
  <c r="K1291" i="2"/>
  <c r="N1291" i="2" s="1"/>
  <c r="J1291" i="2"/>
  <c r="M1290" i="2"/>
  <c r="L1291" i="2"/>
  <c r="C1284" i="2"/>
  <c r="B1285" i="2"/>
  <c r="O1291" i="2" l="1"/>
  <c r="P1291" i="2"/>
  <c r="AO1284" i="2"/>
  <c r="AQ1284" i="2"/>
  <c r="AB699" i="2"/>
  <c r="V700" i="2"/>
  <c r="AD700" i="2" s="1"/>
  <c r="W698" i="2"/>
  <c r="R699" i="2" s="1"/>
  <c r="Z699" i="2" s="1"/>
  <c r="AG699" i="2"/>
  <c r="S699" i="2"/>
  <c r="AA699" i="2" s="1"/>
  <c r="AF699" i="2"/>
  <c r="Z698" i="2"/>
  <c r="Q699" i="2"/>
  <c r="Y699" i="2" s="1"/>
  <c r="L1292" i="2"/>
  <c r="J1292" i="2"/>
  <c r="M1291" i="2"/>
  <c r="K1292" i="2"/>
  <c r="N1292" i="2" s="1"/>
  <c r="C1285" i="2"/>
  <c r="B1286" i="2"/>
  <c r="P1292" i="2" l="1"/>
  <c r="O1292" i="2"/>
  <c r="AQ1285" i="2"/>
  <c r="AO1285" i="2"/>
  <c r="AE699" i="2"/>
  <c r="T700" i="2"/>
  <c r="AB700" i="2" s="1"/>
  <c r="AG700" i="2"/>
  <c r="AH699" i="2"/>
  <c r="U700" i="2"/>
  <c r="AC700" i="2" s="1"/>
  <c r="S700" i="2"/>
  <c r="AA700" i="2" s="1"/>
  <c r="AF700" i="2"/>
  <c r="W699" i="2"/>
  <c r="R700" i="2" s="1"/>
  <c r="Z700" i="2" s="1"/>
  <c r="J1293" i="2"/>
  <c r="M1292" i="2"/>
  <c r="K1293" i="2"/>
  <c r="N1293" i="2" s="1"/>
  <c r="L1293" i="2"/>
  <c r="C1286" i="2"/>
  <c r="B1287" i="2"/>
  <c r="P1293" i="2" l="1"/>
  <c r="O1293" i="2"/>
  <c r="AQ1286" i="2"/>
  <c r="AO1286" i="2"/>
  <c r="Q700" i="2"/>
  <c r="Y700" i="2" s="1"/>
  <c r="V701" i="2"/>
  <c r="AD701" i="2" s="1"/>
  <c r="U701" i="2"/>
  <c r="AC701" i="2" s="1"/>
  <c r="AG701" i="2"/>
  <c r="S701" i="2"/>
  <c r="AA701" i="2" s="1"/>
  <c r="AF701" i="2"/>
  <c r="AH701" i="2" s="1"/>
  <c r="AE700" i="2"/>
  <c r="AH700" i="2"/>
  <c r="T701" i="2"/>
  <c r="L1294" i="2"/>
  <c r="K1294" i="2"/>
  <c r="N1294" i="2" s="1"/>
  <c r="J1294" i="2"/>
  <c r="M1293" i="2"/>
  <c r="C1287" i="2"/>
  <c r="B1288" i="2"/>
  <c r="P1294" i="2" l="1"/>
  <c r="O1294" i="2"/>
  <c r="AQ1287" i="2"/>
  <c r="AO1287" i="2"/>
  <c r="W700" i="2"/>
  <c r="Q701" i="2" s="1"/>
  <c r="Y701" i="2" s="1"/>
  <c r="U702" i="2"/>
  <c r="AC702" i="2" s="1"/>
  <c r="V702" i="2"/>
  <c r="AD702" i="2" s="1"/>
  <c r="AB701" i="2"/>
  <c r="R701" i="2"/>
  <c r="W701" i="2" s="1"/>
  <c r="R702" i="2" s="1"/>
  <c r="AF703" i="2" s="1"/>
  <c r="K1295" i="2"/>
  <c r="N1295" i="2" s="1"/>
  <c r="J1295" i="2"/>
  <c r="M1294" i="2"/>
  <c r="L1295" i="2"/>
  <c r="C1288" i="2"/>
  <c r="B1289" i="2"/>
  <c r="P1295" i="2" l="1"/>
  <c r="O1295" i="2"/>
  <c r="AO1288" i="2"/>
  <c r="AQ1288" i="2"/>
  <c r="AE701" i="2"/>
  <c r="AE702" i="2"/>
  <c r="Z702" i="2"/>
  <c r="T702" i="2"/>
  <c r="T703" i="2" s="1"/>
  <c r="AB703" i="2" s="1"/>
  <c r="AG703" i="2"/>
  <c r="AH703" i="2" s="1"/>
  <c r="AG702" i="2"/>
  <c r="AF702" i="2"/>
  <c r="Q702" i="2"/>
  <c r="Y702" i="2" s="1"/>
  <c r="Z701" i="2"/>
  <c r="S702" i="2"/>
  <c r="J1296" i="2"/>
  <c r="M1295" i="2"/>
  <c r="L1296" i="2"/>
  <c r="K1296" i="2"/>
  <c r="N1296" i="2" s="1"/>
  <c r="C1289" i="2"/>
  <c r="B1290" i="2"/>
  <c r="P1296" i="2" l="1"/>
  <c r="O1296" i="2"/>
  <c r="AQ1289" i="2"/>
  <c r="AO1289" i="2"/>
  <c r="AB702" i="2"/>
  <c r="AH702" i="2"/>
  <c r="V703" i="2"/>
  <c r="AD703" i="2" s="1"/>
  <c r="S703" i="2"/>
  <c r="AA703" i="2" s="1"/>
  <c r="AA702" i="2"/>
  <c r="U703" i="2"/>
  <c r="W702" i="2"/>
  <c r="Q703" i="2" s="1"/>
  <c r="Y703" i="2" s="1"/>
  <c r="L1297" i="2"/>
  <c r="K1297" i="2"/>
  <c r="N1297" i="2" s="1"/>
  <c r="J1297" i="2"/>
  <c r="M1296" i="2"/>
  <c r="C1290" i="2"/>
  <c r="B1291" i="2"/>
  <c r="P1297" i="2" l="1"/>
  <c r="O1297" i="2"/>
  <c r="AO1290" i="2"/>
  <c r="AQ1290" i="2"/>
  <c r="R703" i="2"/>
  <c r="T704" i="2" s="1"/>
  <c r="V704" i="2"/>
  <c r="AD704" i="2" s="1"/>
  <c r="AE703" i="2"/>
  <c r="U704" i="2"/>
  <c r="AC704" i="2" s="1"/>
  <c r="AC703" i="2"/>
  <c r="J1298" i="2"/>
  <c r="M1297" i="2"/>
  <c r="K1298" i="2"/>
  <c r="N1298" i="2" s="1"/>
  <c r="L1298" i="2"/>
  <c r="C1291" i="2"/>
  <c r="B1292" i="2"/>
  <c r="P1298" i="2" l="1"/>
  <c r="O1298" i="2"/>
  <c r="AQ1291" i="2"/>
  <c r="AO1291" i="2"/>
  <c r="S704" i="2"/>
  <c r="AA704" i="2" s="1"/>
  <c r="AF704" i="2"/>
  <c r="AG704" i="2"/>
  <c r="Z703" i="2"/>
  <c r="W703" i="2"/>
  <c r="R704" i="2" s="1"/>
  <c r="T705" i="2" s="1"/>
  <c r="AB704" i="2"/>
  <c r="V705" i="2"/>
  <c r="L1299" i="2"/>
  <c r="K1299" i="2"/>
  <c r="N1299" i="2" s="1"/>
  <c r="J1299" i="2"/>
  <c r="M1298" i="2"/>
  <c r="C1292" i="2"/>
  <c r="B1293" i="2"/>
  <c r="O1299" i="2" l="1"/>
  <c r="P1299" i="2"/>
  <c r="AO1292" i="2"/>
  <c r="AQ1292" i="2"/>
  <c r="AH704" i="2"/>
  <c r="U705" i="2"/>
  <c r="AC705" i="2" s="1"/>
  <c r="AE704" i="2"/>
  <c r="Q704" i="2"/>
  <c r="Y704" i="2" s="1"/>
  <c r="S705" i="2"/>
  <c r="AA705" i="2" s="1"/>
  <c r="V706" i="2"/>
  <c r="AD705" i="2"/>
  <c r="AB705" i="2"/>
  <c r="Z704" i="2"/>
  <c r="AF705" i="2"/>
  <c r="AG705" i="2"/>
  <c r="J1300" i="2"/>
  <c r="M1299" i="2"/>
  <c r="K1300" i="2"/>
  <c r="N1300" i="2" s="1"/>
  <c r="L1300" i="2"/>
  <c r="C1293" i="2"/>
  <c r="B1294" i="2"/>
  <c r="P1300" i="2" l="1"/>
  <c r="O1300" i="2"/>
  <c r="AQ1293" i="2"/>
  <c r="AO1293" i="2"/>
  <c r="W704" i="2"/>
  <c r="AE705" i="2" s="1"/>
  <c r="AH705" i="2"/>
  <c r="U706" i="2"/>
  <c r="AC706" i="2" s="1"/>
  <c r="AD706" i="2"/>
  <c r="L1301" i="2"/>
  <c r="K1301" i="2"/>
  <c r="N1301" i="2" s="1"/>
  <c r="J1301" i="2"/>
  <c r="M1300" i="2"/>
  <c r="C1294" i="2"/>
  <c r="B1295" i="2"/>
  <c r="P1301" i="2" l="1"/>
  <c r="O1301" i="2"/>
  <c r="AQ1294" i="2"/>
  <c r="AO1294" i="2"/>
  <c r="Q705" i="2"/>
  <c r="Y705" i="2" s="1"/>
  <c r="R705" i="2"/>
  <c r="T706" i="2" s="1"/>
  <c r="AB706" i="2" s="1"/>
  <c r="K1302" i="2"/>
  <c r="N1302" i="2" s="1"/>
  <c r="J1302" i="2"/>
  <c r="M1301" i="2"/>
  <c r="L1302" i="2"/>
  <c r="C1295" i="2"/>
  <c r="B1296" i="2"/>
  <c r="P1302" i="2" l="1"/>
  <c r="O1302" i="2"/>
  <c r="AQ1295" i="2"/>
  <c r="AO1295" i="2"/>
  <c r="Z705" i="2"/>
  <c r="AF706" i="2"/>
  <c r="S706" i="2"/>
  <c r="U707" i="2" s="1"/>
  <c r="AC707" i="2" s="1"/>
  <c r="W705" i="2"/>
  <c r="R706" i="2" s="1"/>
  <c r="Z706" i="2" s="1"/>
  <c r="AG706" i="2"/>
  <c r="V707" i="2"/>
  <c r="AD707" i="2" s="1"/>
  <c r="L1303" i="2"/>
  <c r="J1303" i="2"/>
  <c r="M1302" i="2"/>
  <c r="K1303" i="2"/>
  <c r="N1303" i="2" s="1"/>
  <c r="C1296" i="2"/>
  <c r="B1297" i="2"/>
  <c r="P1303" i="2" l="1"/>
  <c r="O1303" i="2"/>
  <c r="AO1296" i="2"/>
  <c r="AQ1296" i="2"/>
  <c r="AE706" i="2"/>
  <c r="AH706" i="2"/>
  <c r="AA706" i="2"/>
  <c r="AF707" i="2"/>
  <c r="S707" i="2"/>
  <c r="AA707" i="2" s="1"/>
  <c r="T707" i="2"/>
  <c r="V708" i="2" s="1"/>
  <c r="AD708" i="2" s="1"/>
  <c r="Q706" i="2"/>
  <c r="W706" i="2" s="1"/>
  <c r="R707" i="2" s="1"/>
  <c r="Z707" i="2" s="1"/>
  <c r="AG707" i="2"/>
  <c r="J1304" i="2"/>
  <c r="M1303" i="2"/>
  <c r="K1304" i="2"/>
  <c r="N1304" i="2" s="1"/>
  <c r="L1304" i="2"/>
  <c r="C1297" i="2"/>
  <c r="B1298" i="2"/>
  <c r="P1304" i="2" l="1"/>
  <c r="O1304" i="2"/>
  <c r="AQ1297" i="2"/>
  <c r="AO1297" i="2"/>
  <c r="AH707" i="2"/>
  <c r="U708" i="2"/>
  <c r="AC708" i="2" s="1"/>
  <c r="AB707" i="2"/>
  <c r="AF708" i="2"/>
  <c r="S708" i="2"/>
  <c r="AA708" i="2" s="1"/>
  <c r="Q707" i="2"/>
  <c r="Y707" i="2" s="1"/>
  <c r="AE707" i="2"/>
  <c r="Y706" i="2"/>
  <c r="AG708" i="2"/>
  <c r="T708" i="2"/>
  <c r="V709" i="2" s="1"/>
  <c r="AD709" i="2" s="1"/>
  <c r="L1305" i="2"/>
  <c r="K1305" i="2"/>
  <c r="N1305" i="2" s="1"/>
  <c r="J1305" i="2"/>
  <c r="M1304" i="2"/>
  <c r="C1298" i="2"/>
  <c r="B1299" i="2"/>
  <c r="O1305" i="2" l="1"/>
  <c r="P1305" i="2"/>
  <c r="AO1298" i="2"/>
  <c r="AQ1298" i="2"/>
  <c r="AH708" i="2"/>
  <c r="W707" i="2"/>
  <c r="Q708" i="2" s="1"/>
  <c r="Y708" i="2" s="1"/>
  <c r="AB708" i="2"/>
  <c r="U709" i="2"/>
  <c r="AC709" i="2" s="1"/>
  <c r="J1306" i="2"/>
  <c r="M1305" i="2"/>
  <c r="K1306" i="2"/>
  <c r="N1306" i="2" s="1"/>
  <c r="L1306" i="2"/>
  <c r="C1299" i="2"/>
  <c r="B1300" i="2"/>
  <c r="P1306" i="2" l="1"/>
  <c r="O1306" i="2"/>
  <c r="AO1299" i="2"/>
  <c r="AQ1299" i="2"/>
  <c r="AE708" i="2"/>
  <c r="R708" i="2"/>
  <c r="AG709" i="2" s="1"/>
  <c r="L1307" i="2"/>
  <c r="K1307" i="2"/>
  <c r="N1307" i="2" s="1"/>
  <c r="J1307" i="2"/>
  <c r="M1306" i="2"/>
  <c r="C1300" i="2"/>
  <c r="B1301" i="2"/>
  <c r="O1307" i="2" l="1"/>
  <c r="P1307" i="2"/>
  <c r="AO1300" i="2"/>
  <c r="AQ1300" i="2"/>
  <c r="T709" i="2"/>
  <c r="AB709" i="2" s="1"/>
  <c r="W708" i="2"/>
  <c r="AE709" i="2" s="1"/>
  <c r="S709" i="2"/>
  <c r="AA709" i="2" s="1"/>
  <c r="AF709" i="2"/>
  <c r="AH709" i="2" s="1"/>
  <c r="Z708" i="2"/>
  <c r="J1308" i="2"/>
  <c r="M1307" i="2"/>
  <c r="K1308" i="2"/>
  <c r="N1308" i="2" s="1"/>
  <c r="L1308" i="2"/>
  <c r="C1301" i="2"/>
  <c r="B1302" i="2"/>
  <c r="P1308" i="2" l="1"/>
  <c r="O1308" i="2"/>
  <c r="AQ1301" i="2"/>
  <c r="AO1301" i="2"/>
  <c r="R709" i="2"/>
  <c r="S710" i="2" s="1"/>
  <c r="U710" i="2"/>
  <c r="AC710" i="2" s="1"/>
  <c r="V710" i="2"/>
  <c r="AD710" i="2" s="1"/>
  <c r="Q709" i="2"/>
  <c r="K1309" i="2"/>
  <c r="N1309" i="2" s="1"/>
  <c r="L1309" i="2"/>
  <c r="J1309" i="2"/>
  <c r="M1308" i="2"/>
  <c r="C1302" i="2"/>
  <c r="B1303" i="2"/>
  <c r="P1309" i="2" l="1"/>
  <c r="O1309" i="2"/>
  <c r="AQ1302" i="2"/>
  <c r="AO1302" i="2"/>
  <c r="W709" i="2"/>
  <c r="AE710" i="2" s="1"/>
  <c r="T710" i="2"/>
  <c r="AB710" i="2" s="1"/>
  <c r="AG710" i="2"/>
  <c r="Z709" i="2"/>
  <c r="AF710" i="2"/>
  <c r="Y709" i="2"/>
  <c r="Q710" i="2"/>
  <c r="Y710" i="2" s="1"/>
  <c r="R710" i="2"/>
  <c r="S711" i="2" s="1"/>
  <c r="AA710" i="2"/>
  <c r="J1310" i="2"/>
  <c r="M1309" i="2"/>
  <c r="L1310" i="2"/>
  <c r="K1310" i="2"/>
  <c r="N1310" i="2" s="1"/>
  <c r="C1303" i="2"/>
  <c r="B1304" i="2"/>
  <c r="P1310" i="2" l="1"/>
  <c r="O1310" i="2"/>
  <c r="AQ1303" i="2"/>
  <c r="AO1303" i="2"/>
  <c r="U711" i="2"/>
  <c r="AC711" i="2" s="1"/>
  <c r="V711" i="2"/>
  <c r="AD711" i="2" s="1"/>
  <c r="AH710" i="2"/>
  <c r="AA711" i="2"/>
  <c r="T711" i="2"/>
  <c r="Z710" i="2"/>
  <c r="AG711" i="2"/>
  <c r="AF711" i="2"/>
  <c r="W710" i="2"/>
  <c r="R711" i="2" s="1"/>
  <c r="K1311" i="2"/>
  <c r="N1311" i="2" s="1"/>
  <c r="L1311" i="2"/>
  <c r="J1311" i="2"/>
  <c r="M1310" i="2"/>
  <c r="C1304" i="2"/>
  <c r="B1305" i="2"/>
  <c r="P1311" i="2" l="1"/>
  <c r="O1311" i="2"/>
  <c r="AO1304" i="2"/>
  <c r="AQ1304" i="2"/>
  <c r="Z711" i="2"/>
  <c r="AG712" i="2"/>
  <c r="AF712" i="2"/>
  <c r="S712" i="2"/>
  <c r="AB711" i="2"/>
  <c r="T712" i="2"/>
  <c r="V712" i="2"/>
  <c r="U712" i="2"/>
  <c r="AE711" i="2"/>
  <c r="Q711" i="2"/>
  <c r="AH711" i="2"/>
  <c r="J1312" i="2"/>
  <c r="M1311" i="2"/>
  <c r="L1312" i="2"/>
  <c r="K1312" i="2"/>
  <c r="N1312" i="2" s="1"/>
  <c r="C1305" i="2"/>
  <c r="B1306" i="2"/>
  <c r="P1312" i="2" l="1"/>
  <c r="O1312" i="2"/>
  <c r="AQ1305" i="2"/>
  <c r="AO1305" i="2"/>
  <c r="AC712" i="2"/>
  <c r="U713" i="2"/>
  <c r="AD712" i="2"/>
  <c r="V713" i="2"/>
  <c r="AB712" i="2"/>
  <c r="AA712" i="2"/>
  <c r="W711" i="2"/>
  <c r="R712" i="2" s="1"/>
  <c r="T713" i="2" s="1"/>
  <c r="Y711" i="2"/>
  <c r="AH712" i="2"/>
  <c r="K1313" i="2"/>
  <c r="N1313" i="2" s="1"/>
  <c r="L1313" i="2"/>
  <c r="J1313" i="2"/>
  <c r="M1312" i="2"/>
  <c r="C1306" i="2"/>
  <c r="B1307" i="2"/>
  <c r="O1313" i="2" l="1"/>
  <c r="P1313" i="2"/>
  <c r="AO1306" i="2"/>
  <c r="AQ1306" i="2"/>
  <c r="AB713" i="2"/>
  <c r="S713" i="2"/>
  <c r="U714" i="2" s="1"/>
  <c r="AC714" i="2" s="1"/>
  <c r="AE712" i="2"/>
  <c r="AD713" i="2"/>
  <c r="V714" i="2"/>
  <c r="Q712" i="2"/>
  <c r="AC713" i="2"/>
  <c r="AG713" i="2"/>
  <c r="AF713" i="2"/>
  <c r="Z712" i="2"/>
  <c r="L1314" i="2"/>
  <c r="J1314" i="2"/>
  <c r="M1313" i="2"/>
  <c r="K1314" i="2"/>
  <c r="N1314" i="2" s="1"/>
  <c r="C1307" i="2"/>
  <c r="B1308" i="2"/>
  <c r="P1314" i="2" l="1"/>
  <c r="O1314" i="2"/>
  <c r="AQ1307" i="2"/>
  <c r="AO1307" i="2"/>
  <c r="Y712" i="2"/>
  <c r="W712" i="2"/>
  <c r="Q713" i="2" s="1"/>
  <c r="AD714" i="2"/>
  <c r="AA713" i="2"/>
  <c r="AH713" i="2"/>
  <c r="K1315" i="2"/>
  <c r="N1315" i="2" s="1"/>
  <c r="J1315" i="2"/>
  <c r="M1314" i="2"/>
  <c r="L1315" i="2"/>
  <c r="C1308" i="2"/>
  <c r="B1309" i="2"/>
  <c r="O1315" i="2" l="1"/>
  <c r="P1315" i="2"/>
  <c r="AO1308" i="2"/>
  <c r="AQ1308" i="2"/>
  <c r="R713" i="2"/>
  <c r="Z713" i="2" s="1"/>
  <c r="AE713" i="2"/>
  <c r="Y713" i="2"/>
  <c r="L1316" i="2"/>
  <c r="J1316" i="2"/>
  <c r="M1315" i="2"/>
  <c r="K1316" i="2"/>
  <c r="N1316" i="2" s="1"/>
  <c r="C1309" i="2"/>
  <c r="B1310" i="2"/>
  <c r="P1316" i="2" l="1"/>
  <c r="O1316" i="2"/>
  <c r="AQ1309" i="2"/>
  <c r="AO1309" i="2"/>
  <c r="W713" i="2"/>
  <c r="R714" i="2" s="1"/>
  <c r="AG715" i="2" s="1"/>
  <c r="S714" i="2"/>
  <c r="T714" i="2"/>
  <c r="AG714" i="2"/>
  <c r="AF714" i="2"/>
  <c r="K1317" i="2"/>
  <c r="N1317" i="2" s="1"/>
  <c r="J1317" i="2"/>
  <c r="M1316" i="2"/>
  <c r="L1317" i="2"/>
  <c r="C1310" i="2"/>
  <c r="B1311" i="2"/>
  <c r="O1317" i="2" l="1"/>
  <c r="P1317" i="2"/>
  <c r="AQ1310" i="2"/>
  <c r="AO1310" i="2"/>
  <c r="Q714" i="2"/>
  <c r="W714" i="2" s="1"/>
  <c r="R715" i="2" s="1"/>
  <c r="AH714" i="2"/>
  <c r="Z714" i="2"/>
  <c r="AF715" i="2"/>
  <c r="AH715" i="2" s="1"/>
  <c r="T715" i="2"/>
  <c r="AB715" i="2" s="1"/>
  <c r="AE714" i="2"/>
  <c r="AB714" i="2"/>
  <c r="V715" i="2"/>
  <c r="S715" i="2"/>
  <c r="AA715" i="2" s="1"/>
  <c r="AA714" i="2"/>
  <c r="U715" i="2"/>
  <c r="L1318" i="2"/>
  <c r="J1318" i="2"/>
  <c r="M1317" i="2"/>
  <c r="K1318" i="2"/>
  <c r="N1318" i="2" s="1"/>
  <c r="C1311" i="2"/>
  <c r="B1312" i="2"/>
  <c r="P1318" i="2" l="1"/>
  <c r="O1318" i="2"/>
  <c r="AQ1311" i="2"/>
  <c r="AO1311" i="2"/>
  <c r="Y714" i="2"/>
  <c r="V716" i="2"/>
  <c r="AD716" i="2" s="1"/>
  <c r="AD715" i="2"/>
  <c r="U716" i="2"/>
  <c r="AC716" i="2" s="1"/>
  <c r="AC715" i="2"/>
  <c r="T716" i="2"/>
  <c r="V717" i="2" s="1"/>
  <c r="AF716" i="2"/>
  <c r="AG716" i="2"/>
  <c r="Z715" i="2"/>
  <c r="Q715" i="2"/>
  <c r="S716" i="2"/>
  <c r="AE715" i="2"/>
  <c r="K1319" i="2"/>
  <c r="N1319" i="2" s="1"/>
  <c r="J1319" i="2"/>
  <c r="M1318" i="2"/>
  <c r="L1319" i="2"/>
  <c r="C1312" i="2"/>
  <c r="B1313" i="2"/>
  <c r="P1319" i="2" l="1"/>
  <c r="O1319" i="2"/>
  <c r="AO1312" i="2"/>
  <c r="AQ1312" i="2"/>
  <c r="U717" i="2"/>
  <c r="AC717" i="2" s="1"/>
  <c r="AD717" i="2"/>
  <c r="AA716" i="2"/>
  <c r="AH716" i="2"/>
  <c r="W715" i="2"/>
  <c r="R716" i="2" s="1"/>
  <c r="Y715" i="2"/>
  <c r="AB716" i="2"/>
  <c r="J1320" i="2"/>
  <c r="M1319" i="2"/>
  <c r="L1320" i="2"/>
  <c r="K1320" i="2"/>
  <c r="N1320" i="2" s="1"/>
  <c r="C1313" i="2"/>
  <c r="B1314" i="2"/>
  <c r="P1320" i="2" l="1"/>
  <c r="O1320" i="2"/>
  <c r="AQ1313" i="2"/>
  <c r="AO1313" i="2"/>
  <c r="AE716" i="2"/>
  <c r="Z716" i="2"/>
  <c r="AG717" i="2"/>
  <c r="AF717" i="2"/>
  <c r="S717" i="2"/>
  <c r="T717" i="2"/>
  <c r="Q716" i="2"/>
  <c r="K1321" i="2"/>
  <c r="N1321" i="2" s="1"/>
  <c r="L1321" i="2"/>
  <c r="J1321" i="2"/>
  <c r="M1320" i="2"/>
  <c r="C1314" i="2"/>
  <c r="B1315" i="2"/>
  <c r="O1321" i="2" l="1"/>
  <c r="P1321" i="2"/>
  <c r="AO1314" i="2"/>
  <c r="AQ1314" i="2"/>
  <c r="AH717" i="2"/>
  <c r="Y716" i="2"/>
  <c r="W716" i="2"/>
  <c r="AE717" i="2" s="1"/>
  <c r="AB717" i="2"/>
  <c r="V718" i="2"/>
  <c r="U718" i="2"/>
  <c r="AA717" i="2"/>
  <c r="J1322" i="2"/>
  <c r="M1321" i="2"/>
  <c r="L1322" i="2"/>
  <c r="K1322" i="2"/>
  <c r="N1322" i="2" s="1"/>
  <c r="C1315" i="2"/>
  <c r="B1316" i="2"/>
  <c r="P1322" i="2" l="1"/>
  <c r="O1322" i="2"/>
  <c r="AQ1315" i="2"/>
  <c r="AO1315" i="2"/>
  <c r="R717" i="2"/>
  <c r="S718" i="2" s="1"/>
  <c r="AA718" i="2" s="1"/>
  <c r="AC718" i="2"/>
  <c r="AD718" i="2"/>
  <c r="Q717" i="2"/>
  <c r="K1323" i="2"/>
  <c r="N1323" i="2" s="1"/>
  <c r="L1323" i="2"/>
  <c r="J1323" i="2"/>
  <c r="M1322" i="2"/>
  <c r="C1316" i="2"/>
  <c r="B1317" i="2"/>
  <c r="O1323" i="2" l="1"/>
  <c r="P1323" i="2"/>
  <c r="AO1316" i="2"/>
  <c r="AQ1316" i="2"/>
  <c r="AF718" i="2"/>
  <c r="AG718" i="2"/>
  <c r="T718" i="2"/>
  <c r="U719" i="2" s="1"/>
  <c r="Z717" i="2"/>
  <c r="Y717" i="2"/>
  <c r="W717" i="2"/>
  <c r="AE718" i="2" s="1"/>
  <c r="J1324" i="2"/>
  <c r="M1323" i="2"/>
  <c r="L1324" i="2"/>
  <c r="K1324" i="2"/>
  <c r="N1324" i="2" s="1"/>
  <c r="C1317" i="2"/>
  <c r="B1318" i="2"/>
  <c r="O1324" i="2" l="1"/>
  <c r="P1324" i="2"/>
  <c r="AQ1317" i="2"/>
  <c r="AO1317" i="2"/>
  <c r="V719" i="2"/>
  <c r="AD719" i="2" s="1"/>
  <c r="AB718" i="2"/>
  <c r="AH718" i="2"/>
  <c r="R718" i="2"/>
  <c r="T719" i="2" s="1"/>
  <c r="AC719" i="2"/>
  <c r="Q718" i="2"/>
  <c r="K1325" i="2"/>
  <c r="N1325" i="2" s="1"/>
  <c r="L1325" i="2"/>
  <c r="J1325" i="2"/>
  <c r="M1324" i="2"/>
  <c r="C1318" i="2"/>
  <c r="B1319" i="2"/>
  <c r="O1325" i="2" l="1"/>
  <c r="P1325" i="2"/>
  <c r="AQ1318" i="2"/>
  <c r="AO1318" i="2"/>
  <c r="V720" i="2"/>
  <c r="AD720" i="2" s="1"/>
  <c r="AG719" i="2"/>
  <c r="S719" i="2"/>
  <c r="U720" i="2" s="1"/>
  <c r="Z718" i="2"/>
  <c r="AF719" i="2"/>
  <c r="AB719" i="2"/>
  <c r="Y718" i="2"/>
  <c r="W718" i="2"/>
  <c r="R719" i="2" s="1"/>
  <c r="L1326" i="2"/>
  <c r="J1326" i="2"/>
  <c r="M1325" i="2"/>
  <c r="K1326" i="2"/>
  <c r="N1326" i="2" s="1"/>
  <c r="C1319" i="2"/>
  <c r="B1320" i="2"/>
  <c r="P1326" i="2" l="1"/>
  <c r="O1326" i="2"/>
  <c r="AQ1319" i="2"/>
  <c r="AO1319" i="2"/>
  <c r="AA719" i="2"/>
  <c r="AH719" i="2"/>
  <c r="Q719" i="2"/>
  <c r="Y719" i="2" s="1"/>
  <c r="AE719" i="2"/>
  <c r="Z719" i="2"/>
  <c r="AG720" i="2"/>
  <c r="AF720" i="2"/>
  <c r="T720" i="2"/>
  <c r="S720" i="2"/>
  <c r="AC720" i="2"/>
  <c r="J1327" i="2"/>
  <c r="M1326" i="2"/>
  <c r="K1327" i="2"/>
  <c r="N1327" i="2" s="1"/>
  <c r="L1327" i="2"/>
  <c r="C1320" i="2"/>
  <c r="B1321" i="2"/>
  <c r="P1327" i="2" l="1"/>
  <c r="O1327" i="2"/>
  <c r="AO1320" i="2"/>
  <c r="AQ1320" i="2"/>
  <c r="W719" i="2"/>
  <c r="Q720" i="2" s="1"/>
  <c r="Y720" i="2" s="1"/>
  <c r="AB720" i="2"/>
  <c r="V721" i="2"/>
  <c r="AH720" i="2"/>
  <c r="U721" i="2"/>
  <c r="AA720" i="2"/>
  <c r="L1328" i="2"/>
  <c r="K1328" i="2"/>
  <c r="N1328" i="2" s="1"/>
  <c r="J1328" i="2"/>
  <c r="M1327" i="2"/>
  <c r="C1321" i="2"/>
  <c r="B1322" i="2"/>
  <c r="P1328" i="2" l="1"/>
  <c r="O1328" i="2"/>
  <c r="AQ1321" i="2"/>
  <c r="AO1321" i="2"/>
  <c r="AE720" i="2"/>
  <c r="R720" i="2"/>
  <c r="W720" i="2" s="1"/>
  <c r="AD721" i="2"/>
  <c r="AC721" i="2"/>
  <c r="K1329" i="2"/>
  <c r="N1329" i="2" s="1"/>
  <c r="J1329" i="2"/>
  <c r="M1328" i="2"/>
  <c r="L1329" i="2"/>
  <c r="C1322" i="2"/>
  <c r="B1323" i="2"/>
  <c r="O1329" i="2" l="1"/>
  <c r="P1329" i="2"/>
  <c r="AO1322" i="2"/>
  <c r="AQ1322" i="2"/>
  <c r="Q721" i="2"/>
  <c r="Y721" i="2" s="1"/>
  <c r="AE721" i="2"/>
  <c r="T721" i="2"/>
  <c r="S721" i="2"/>
  <c r="AA721" i="2" s="1"/>
  <c r="AG721" i="2"/>
  <c r="Z720" i="2"/>
  <c r="AF721" i="2"/>
  <c r="R721" i="2"/>
  <c r="Z721" i="2" s="1"/>
  <c r="L1330" i="2"/>
  <c r="J1330" i="2"/>
  <c r="M1329" i="2"/>
  <c r="K1330" i="2"/>
  <c r="N1330" i="2" s="1"/>
  <c r="C1323" i="2"/>
  <c r="B1324" i="2"/>
  <c r="P1330" i="2" l="1"/>
  <c r="O1330" i="2"/>
  <c r="AQ1323" i="2"/>
  <c r="AO1323" i="2"/>
  <c r="AH721" i="2"/>
  <c r="AB721" i="2"/>
  <c r="V722" i="2"/>
  <c r="AD722" i="2" s="1"/>
  <c r="U722" i="2"/>
  <c r="AC722" i="2" s="1"/>
  <c r="AG722" i="2"/>
  <c r="AF722" i="2"/>
  <c r="S722" i="2"/>
  <c r="AA722" i="2" s="1"/>
  <c r="T722" i="2"/>
  <c r="W721" i="2"/>
  <c r="J1331" i="2"/>
  <c r="M1330" i="2"/>
  <c r="K1331" i="2"/>
  <c r="N1331" i="2" s="1"/>
  <c r="L1331" i="2"/>
  <c r="C1324" i="2"/>
  <c r="B1325" i="2"/>
  <c r="O1331" i="2" l="1"/>
  <c r="P1331" i="2"/>
  <c r="AO1324" i="2"/>
  <c r="AQ1324" i="2"/>
  <c r="AH722" i="2"/>
  <c r="AE722" i="2"/>
  <c r="R722" i="2"/>
  <c r="Q722" i="2"/>
  <c r="V723" i="2"/>
  <c r="AD723" i="2" s="1"/>
  <c r="U723" i="2"/>
  <c r="AC723" i="2" s="1"/>
  <c r="AB722" i="2"/>
  <c r="K1332" i="2"/>
  <c r="N1332" i="2" s="1"/>
  <c r="L1332" i="2"/>
  <c r="J1332" i="2"/>
  <c r="M1331" i="2"/>
  <c r="C1325" i="2"/>
  <c r="B1326" i="2"/>
  <c r="P1332" i="2" l="1"/>
  <c r="O1332" i="2"/>
  <c r="AQ1325" i="2"/>
  <c r="AO1325" i="2"/>
  <c r="W722" i="2"/>
  <c r="Y722" i="2"/>
  <c r="S723" i="2"/>
  <c r="T723" i="2"/>
  <c r="Z722" i="2"/>
  <c r="AF723" i="2"/>
  <c r="AG723" i="2"/>
  <c r="J1333" i="2"/>
  <c r="M1332" i="2"/>
  <c r="L1333" i="2"/>
  <c r="K1333" i="2"/>
  <c r="N1333" i="2" s="1"/>
  <c r="C1326" i="2"/>
  <c r="B1327" i="2"/>
  <c r="O1333" i="2" l="1"/>
  <c r="P1333" i="2"/>
  <c r="AO1326" i="2"/>
  <c r="AQ1326" i="2"/>
  <c r="AH723" i="2"/>
  <c r="AA723" i="2"/>
  <c r="V724" i="2"/>
  <c r="AB723" i="2"/>
  <c r="Q723" i="2"/>
  <c r="R723" i="2"/>
  <c r="AE723" i="2"/>
  <c r="U724" i="2"/>
  <c r="L1334" i="2"/>
  <c r="K1334" i="2"/>
  <c r="N1334" i="2" s="1"/>
  <c r="J1334" i="2"/>
  <c r="M1333" i="2"/>
  <c r="C1327" i="2"/>
  <c r="B1328" i="2"/>
  <c r="P1334" i="2" l="1"/>
  <c r="O1334" i="2"/>
  <c r="AQ1327" i="2"/>
  <c r="AO1327" i="2"/>
  <c r="Y723" i="2"/>
  <c r="W723" i="2"/>
  <c r="AE724" i="2" s="1"/>
  <c r="AD724" i="2"/>
  <c r="Z723" i="2"/>
  <c r="AG724" i="2"/>
  <c r="AF724" i="2"/>
  <c r="T724" i="2"/>
  <c r="AB724" i="2" s="1"/>
  <c r="S724" i="2"/>
  <c r="AA724" i="2" s="1"/>
  <c r="AC724" i="2"/>
  <c r="K1335" i="2"/>
  <c r="N1335" i="2" s="1"/>
  <c r="J1335" i="2"/>
  <c r="M1334" i="2"/>
  <c r="L1335" i="2"/>
  <c r="C1328" i="2"/>
  <c r="B1329" i="2"/>
  <c r="P1335" i="2" l="1"/>
  <c r="O1335" i="2"/>
  <c r="AO1328" i="2"/>
  <c r="AQ1328" i="2"/>
  <c r="V725" i="2"/>
  <c r="AD725" i="2" s="1"/>
  <c r="R724" i="2"/>
  <c r="Z724" i="2" s="1"/>
  <c r="Q724" i="2"/>
  <c r="Y724" i="2" s="1"/>
  <c r="U725" i="2"/>
  <c r="AC725" i="2" s="1"/>
  <c r="AH724" i="2"/>
  <c r="L1336" i="2"/>
  <c r="J1336" i="2"/>
  <c r="M1335" i="2"/>
  <c r="K1336" i="2"/>
  <c r="N1336" i="2" s="1"/>
  <c r="C1329" i="2"/>
  <c r="B1330" i="2"/>
  <c r="P1336" i="2" l="1"/>
  <c r="O1336" i="2"/>
  <c r="AQ1329" i="2"/>
  <c r="AO1329" i="2"/>
  <c r="T725" i="2"/>
  <c r="V726" i="2" s="1"/>
  <c r="AD726" i="2" s="1"/>
  <c r="AG725" i="2"/>
  <c r="AF725" i="2"/>
  <c r="S725" i="2"/>
  <c r="AA725" i="2" s="1"/>
  <c r="W724" i="2"/>
  <c r="K1337" i="2"/>
  <c r="N1337" i="2" s="1"/>
  <c r="J1337" i="2"/>
  <c r="M1336" i="2"/>
  <c r="L1337" i="2"/>
  <c r="C1330" i="2"/>
  <c r="B1331" i="2"/>
  <c r="O1337" i="2" l="1"/>
  <c r="P1337" i="2"/>
  <c r="AO1330" i="2"/>
  <c r="AQ1330" i="2"/>
  <c r="AH725" i="2"/>
  <c r="AB725" i="2"/>
  <c r="U726" i="2"/>
  <c r="AC726" i="2" s="1"/>
  <c r="R725" i="2"/>
  <c r="AE725" i="2"/>
  <c r="Q725" i="2"/>
  <c r="L1338" i="2"/>
  <c r="J1338" i="2"/>
  <c r="M1337" i="2"/>
  <c r="K1338" i="2"/>
  <c r="N1338" i="2" s="1"/>
  <c r="C1331" i="2"/>
  <c r="B1332" i="2"/>
  <c r="P1338" i="2" l="1"/>
  <c r="O1338" i="2"/>
  <c r="AQ1331" i="2"/>
  <c r="AO1331" i="2"/>
  <c r="Y725" i="2"/>
  <c r="W725" i="2"/>
  <c r="T726" i="2"/>
  <c r="AF726" i="2"/>
  <c r="Z725" i="2"/>
  <c r="S726" i="2"/>
  <c r="AG726" i="2"/>
  <c r="K1339" i="2"/>
  <c r="N1339" i="2" s="1"/>
  <c r="J1339" i="2"/>
  <c r="M1338" i="2"/>
  <c r="L1339" i="2"/>
  <c r="C1332" i="2"/>
  <c r="B1333" i="2"/>
  <c r="O1339" i="2" l="1"/>
  <c r="P1339" i="2"/>
  <c r="AO1332" i="2"/>
  <c r="AQ1332" i="2"/>
  <c r="AH726" i="2"/>
  <c r="AA726" i="2"/>
  <c r="AB726" i="2"/>
  <c r="U727" i="2"/>
  <c r="V727" i="2"/>
  <c r="R726" i="2"/>
  <c r="Q726" i="2"/>
  <c r="AE726" i="2"/>
  <c r="L1340" i="2"/>
  <c r="J1340" i="2"/>
  <c r="M1339" i="2"/>
  <c r="K1340" i="2"/>
  <c r="N1340" i="2" s="1"/>
  <c r="C1333" i="2"/>
  <c r="B1334" i="2"/>
  <c r="P1340" i="2" l="1"/>
  <c r="O1340" i="2"/>
  <c r="AQ1333" i="2"/>
  <c r="AO1333" i="2"/>
  <c r="Y726" i="2"/>
  <c r="W726" i="2"/>
  <c r="AE727" i="2" s="1"/>
  <c r="AD727" i="2"/>
  <c r="AC727" i="2"/>
  <c r="AF727" i="2"/>
  <c r="Z726" i="2"/>
  <c r="AG727" i="2"/>
  <c r="S727" i="2"/>
  <c r="AA727" i="2" s="1"/>
  <c r="T727" i="2"/>
  <c r="AB727" i="2" s="1"/>
  <c r="J1341" i="2"/>
  <c r="M1340" i="2"/>
  <c r="K1341" i="2"/>
  <c r="N1341" i="2" s="1"/>
  <c r="L1341" i="2"/>
  <c r="C1334" i="2"/>
  <c r="B1335" i="2"/>
  <c r="O1341" i="2" l="1"/>
  <c r="P1341" i="2"/>
  <c r="AQ1334" i="2"/>
  <c r="AO1334" i="2"/>
  <c r="Q727" i="2"/>
  <c r="Y727" i="2" s="1"/>
  <c r="R727" i="2"/>
  <c r="U728" i="2"/>
  <c r="AC728" i="2" s="1"/>
  <c r="V728" i="2"/>
  <c r="AD728" i="2" s="1"/>
  <c r="AH727" i="2"/>
  <c r="K1342" i="2"/>
  <c r="N1342" i="2" s="1"/>
  <c r="L1342" i="2"/>
  <c r="J1342" i="2"/>
  <c r="M1341" i="2"/>
  <c r="C1335" i="2"/>
  <c r="B1336" i="2"/>
  <c r="P1342" i="2" l="1"/>
  <c r="O1342" i="2"/>
  <c r="AQ1335" i="2"/>
  <c r="AO1335" i="2"/>
  <c r="W727" i="2"/>
  <c r="AE728" i="2" s="1"/>
  <c r="T728" i="2"/>
  <c r="S728" i="2"/>
  <c r="AA728" i="2" s="1"/>
  <c r="Z727" i="2"/>
  <c r="AG728" i="2"/>
  <c r="AF728" i="2"/>
  <c r="L1343" i="2"/>
  <c r="J1343" i="2"/>
  <c r="M1342" i="2"/>
  <c r="K1343" i="2"/>
  <c r="N1343" i="2" s="1"/>
  <c r="C1336" i="2"/>
  <c r="B1337" i="2"/>
  <c r="P1343" i="2" l="1"/>
  <c r="O1343" i="2"/>
  <c r="AO1336" i="2"/>
  <c r="AQ1336" i="2"/>
  <c r="R728" i="2"/>
  <c r="AF729" i="2" s="1"/>
  <c r="Q728" i="2"/>
  <c r="Y728" i="2" s="1"/>
  <c r="AH728" i="2"/>
  <c r="V729" i="2"/>
  <c r="AB728" i="2"/>
  <c r="U729" i="2"/>
  <c r="AC729" i="2" s="1"/>
  <c r="K1344" i="2"/>
  <c r="N1344" i="2" s="1"/>
  <c r="J1344" i="2"/>
  <c r="M1343" i="2"/>
  <c r="L1344" i="2"/>
  <c r="C1337" i="2"/>
  <c r="B1338" i="2"/>
  <c r="P1344" i="2" l="1"/>
  <c r="O1344" i="2"/>
  <c r="AQ1337" i="2"/>
  <c r="AO1337" i="2"/>
  <c r="S729" i="2"/>
  <c r="AA729" i="2" s="1"/>
  <c r="Z728" i="2"/>
  <c r="AG729" i="2"/>
  <c r="AH729" i="2" s="1"/>
  <c r="T729" i="2"/>
  <c r="AB729" i="2" s="1"/>
  <c r="W728" i="2"/>
  <c r="AE729" i="2" s="1"/>
  <c r="AD729" i="2"/>
  <c r="J1345" i="2"/>
  <c r="M1344" i="2"/>
  <c r="L1345" i="2"/>
  <c r="K1345" i="2"/>
  <c r="N1345" i="2" s="1"/>
  <c r="C1338" i="2"/>
  <c r="B1339" i="2"/>
  <c r="P1345" i="2" l="1"/>
  <c r="O1345" i="2"/>
  <c r="AO1338" i="2"/>
  <c r="AQ1338" i="2"/>
  <c r="R729" i="2"/>
  <c r="T730" i="2" s="1"/>
  <c r="AB730" i="2" s="1"/>
  <c r="Q729" i="2"/>
  <c r="Y729" i="2" s="1"/>
  <c r="U730" i="2"/>
  <c r="AC730" i="2" s="1"/>
  <c r="V730" i="2"/>
  <c r="AD730" i="2" s="1"/>
  <c r="K1346" i="2"/>
  <c r="N1346" i="2" s="1"/>
  <c r="L1346" i="2"/>
  <c r="J1346" i="2"/>
  <c r="M1345" i="2"/>
  <c r="C1339" i="2"/>
  <c r="B1340" i="2"/>
  <c r="P1346" i="2" l="1"/>
  <c r="O1346" i="2"/>
  <c r="AO1339" i="2"/>
  <c r="AQ1339" i="2"/>
  <c r="Z729" i="2"/>
  <c r="S730" i="2"/>
  <c r="AA730" i="2" s="1"/>
  <c r="AF730" i="2"/>
  <c r="AG730" i="2"/>
  <c r="W729" i="2"/>
  <c r="Q730" i="2" s="1"/>
  <c r="Y730" i="2" s="1"/>
  <c r="V731" i="2"/>
  <c r="AD731" i="2" s="1"/>
  <c r="L1347" i="2"/>
  <c r="J1347" i="2"/>
  <c r="M1346" i="2"/>
  <c r="K1347" i="2"/>
  <c r="N1347" i="2" s="1"/>
  <c r="C1340" i="2"/>
  <c r="B1341" i="2"/>
  <c r="O1347" i="2" l="1"/>
  <c r="P1347" i="2"/>
  <c r="AO1340" i="2"/>
  <c r="AQ1340" i="2"/>
  <c r="U731" i="2"/>
  <c r="AC731" i="2" s="1"/>
  <c r="AH730" i="2"/>
  <c r="AE730" i="2"/>
  <c r="R730" i="2"/>
  <c r="T731" i="2" s="1"/>
  <c r="V732" i="2" s="1"/>
  <c r="AD732" i="2" s="1"/>
  <c r="J1348" i="2"/>
  <c r="M1347" i="2"/>
  <c r="K1348" i="2"/>
  <c r="N1348" i="2" s="1"/>
  <c r="L1348" i="2"/>
  <c r="C1341" i="2"/>
  <c r="B1342" i="2"/>
  <c r="O1348" i="2" l="1"/>
  <c r="P1348" i="2"/>
  <c r="AQ1341" i="2"/>
  <c r="AO1341" i="2"/>
  <c r="W730" i="2"/>
  <c r="R731" i="2" s="1"/>
  <c r="Z731" i="2" s="1"/>
  <c r="S731" i="2"/>
  <c r="AA731" i="2" s="1"/>
  <c r="AB731" i="2"/>
  <c r="AG731" i="2"/>
  <c r="AF731" i="2"/>
  <c r="Z730" i="2"/>
  <c r="AE731" i="2"/>
  <c r="L1349" i="2"/>
  <c r="K1349" i="2"/>
  <c r="N1349" i="2" s="1"/>
  <c r="J1349" i="2"/>
  <c r="M1348" i="2"/>
  <c r="C1342" i="2"/>
  <c r="B1343" i="2"/>
  <c r="O1349" i="2" l="1"/>
  <c r="P1349" i="2"/>
  <c r="AO1342" i="2"/>
  <c r="AQ1342" i="2"/>
  <c r="Q731" i="2"/>
  <c r="Y731" i="2" s="1"/>
  <c r="AH731" i="2"/>
  <c r="AF732" i="2"/>
  <c r="T732" i="2"/>
  <c r="AB732" i="2" s="1"/>
  <c r="AG732" i="2"/>
  <c r="U732" i="2"/>
  <c r="AC732" i="2" s="1"/>
  <c r="S732" i="2"/>
  <c r="AA732" i="2" s="1"/>
  <c r="J1350" i="2"/>
  <c r="M1349" i="2"/>
  <c r="K1350" i="2"/>
  <c r="N1350" i="2" s="1"/>
  <c r="L1350" i="2"/>
  <c r="C1343" i="2"/>
  <c r="B1344" i="2"/>
  <c r="P1350" i="2" l="1"/>
  <c r="O1350" i="2"/>
  <c r="AQ1343" i="2"/>
  <c r="AO1343" i="2"/>
  <c r="W731" i="2"/>
  <c r="AE732" i="2" s="1"/>
  <c r="V733" i="2"/>
  <c r="AD733" i="2" s="1"/>
  <c r="AH732" i="2"/>
  <c r="U733" i="2"/>
  <c r="AC733" i="2" s="1"/>
  <c r="K1351" i="2"/>
  <c r="N1351" i="2" s="1"/>
  <c r="L1351" i="2"/>
  <c r="J1351" i="2"/>
  <c r="M1350" i="2"/>
  <c r="C1344" i="2"/>
  <c r="B1345" i="2"/>
  <c r="P1351" i="2" l="1"/>
  <c r="O1351" i="2"/>
  <c r="AO1344" i="2"/>
  <c r="AQ1344" i="2"/>
  <c r="Q732" i="2"/>
  <c r="Y732" i="2" s="1"/>
  <c r="R732" i="2"/>
  <c r="S733" i="2" s="1"/>
  <c r="AA733" i="2" s="1"/>
  <c r="J1352" i="2"/>
  <c r="M1351" i="2"/>
  <c r="L1352" i="2"/>
  <c r="K1352" i="2"/>
  <c r="N1352" i="2" s="1"/>
  <c r="C1345" i="2"/>
  <c r="B1346" i="2"/>
  <c r="P1352" i="2" l="1"/>
  <c r="O1352" i="2"/>
  <c r="AQ1345" i="2"/>
  <c r="AO1345" i="2"/>
  <c r="Z732" i="2"/>
  <c r="AF733" i="2"/>
  <c r="AG733" i="2"/>
  <c r="T733" i="2"/>
  <c r="AB733" i="2" s="1"/>
  <c r="W732" i="2"/>
  <c r="AE733" i="2" s="1"/>
  <c r="K1353" i="2"/>
  <c r="N1353" i="2" s="1"/>
  <c r="L1353" i="2"/>
  <c r="J1353" i="2"/>
  <c r="M1352" i="2"/>
  <c r="C1346" i="2"/>
  <c r="B1347" i="2"/>
  <c r="O1353" i="2" l="1"/>
  <c r="P1353" i="2"/>
  <c r="AO1346" i="2"/>
  <c r="AQ1346" i="2"/>
  <c r="AH733" i="2"/>
  <c r="V734" i="2"/>
  <c r="AD734" i="2" s="1"/>
  <c r="U734" i="2"/>
  <c r="AC734" i="2" s="1"/>
  <c r="R733" i="2"/>
  <c r="T734" i="2" s="1"/>
  <c r="AB734" i="2" s="1"/>
  <c r="Q733" i="2"/>
  <c r="Y733" i="2" s="1"/>
  <c r="L1354" i="2"/>
  <c r="J1354" i="2"/>
  <c r="M1353" i="2"/>
  <c r="K1354" i="2"/>
  <c r="N1354" i="2" s="1"/>
  <c r="C1347" i="2"/>
  <c r="B1348" i="2"/>
  <c r="P1354" i="2" l="1"/>
  <c r="O1354" i="2"/>
  <c r="AQ1347" i="2"/>
  <c r="AO1347" i="2"/>
  <c r="S734" i="2"/>
  <c r="AA734" i="2" s="1"/>
  <c r="Z733" i="2"/>
  <c r="AG734" i="2"/>
  <c r="AF734" i="2"/>
  <c r="V735" i="2"/>
  <c r="AD735" i="2" s="1"/>
  <c r="W733" i="2"/>
  <c r="R734" i="2" s="1"/>
  <c r="T735" i="2" s="1"/>
  <c r="AB735" i="2" s="1"/>
  <c r="K1355" i="2"/>
  <c r="N1355" i="2" s="1"/>
  <c r="J1355" i="2"/>
  <c r="M1354" i="2"/>
  <c r="L1355" i="2"/>
  <c r="C1348" i="2"/>
  <c r="B1349" i="2"/>
  <c r="O1355" i="2" l="1"/>
  <c r="P1355" i="2"/>
  <c r="AO1348" i="2"/>
  <c r="AQ1348" i="2"/>
  <c r="AH734" i="2"/>
  <c r="U735" i="2"/>
  <c r="AC735" i="2" s="1"/>
  <c r="AE734" i="2"/>
  <c r="Q734" i="2"/>
  <c r="Y734" i="2" s="1"/>
  <c r="S735" i="2"/>
  <c r="AA735" i="2" s="1"/>
  <c r="AG735" i="2"/>
  <c r="AF735" i="2"/>
  <c r="Z734" i="2"/>
  <c r="V736" i="2"/>
  <c r="AD736" i="2" s="1"/>
  <c r="J1356" i="2"/>
  <c r="M1355" i="2"/>
  <c r="L1356" i="2"/>
  <c r="K1356" i="2"/>
  <c r="N1356" i="2" s="1"/>
  <c r="C1349" i="2"/>
  <c r="B1350" i="2"/>
  <c r="P1356" i="2" l="1"/>
  <c r="O1356" i="2"/>
  <c r="AQ1349" i="2"/>
  <c r="AO1349" i="2"/>
  <c r="U736" i="2"/>
  <c r="AC736" i="2" s="1"/>
  <c r="AH735" i="2"/>
  <c r="W734" i="2"/>
  <c r="Q735" i="2" s="1"/>
  <c r="Y735" i="2" s="1"/>
  <c r="K1357" i="2"/>
  <c r="N1357" i="2" s="1"/>
  <c r="L1357" i="2"/>
  <c r="J1357" i="2"/>
  <c r="M1356" i="2"/>
  <c r="C1350" i="2"/>
  <c r="B1351" i="2"/>
  <c r="O1357" i="2" l="1"/>
  <c r="P1357" i="2"/>
  <c r="AO1350" i="2"/>
  <c r="AQ1350" i="2"/>
  <c r="AE735" i="2"/>
  <c r="R735" i="2"/>
  <c r="T736" i="2" s="1"/>
  <c r="V737" i="2" s="1"/>
  <c r="AD737" i="2" s="1"/>
  <c r="J1358" i="2"/>
  <c r="M1357" i="2"/>
  <c r="L1358" i="2"/>
  <c r="K1358" i="2"/>
  <c r="N1358" i="2" s="1"/>
  <c r="C1351" i="2"/>
  <c r="B1352" i="2"/>
  <c r="P1358" i="2" l="1"/>
  <c r="O1358" i="2"/>
  <c r="AQ1351" i="2"/>
  <c r="AO1351" i="2"/>
  <c r="AF736" i="2"/>
  <c r="Z735" i="2"/>
  <c r="AB736" i="2"/>
  <c r="AG736" i="2"/>
  <c r="AH736" i="2" s="1"/>
  <c r="S736" i="2"/>
  <c r="AA736" i="2" s="1"/>
  <c r="W735" i="2"/>
  <c r="L1359" i="2"/>
  <c r="K1359" i="2"/>
  <c r="N1359" i="2" s="1"/>
  <c r="J1359" i="2"/>
  <c r="M1358" i="2"/>
  <c r="C1352" i="2"/>
  <c r="B1353" i="2"/>
  <c r="P1359" i="2" l="1"/>
  <c r="O1359" i="2"/>
  <c r="AO1352" i="2"/>
  <c r="AQ1352" i="2"/>
  <c r="U737" i="2"/>
  <c r="AC737" i="2" s="1"/>
  <c r="Q736" i="2"/>
  <c r="AE736" i="2"/>
  <c r="R736" i="2"/>
  <c r="J1360" i="2"/>
  <c r="M1359" i="2"/>
  <c r="K1360" i="2"/>
  <c r="N1360" i="2" s="1"/>
  <c r="L1360" i="2"/>
  <c r="C1353" i="2"/>
  <c r="B1354" i="2"/>
  <c r="P1360" i="2" l="1"/>
  <c r="O1360" i="2"/>
  <c r="AQ1353" i="2"/>
  <c r="AO1353" i="2"/>
  <c r="T737" i="2"/>
  <c r="Z736" i="2"/>
  <c r="AG737" i="2"/>
  <c r="AF737" i="2"/>
  <c r="S737" i="2"/>
  <c r="W736" i="2"/>
  <c r="Y736" i="2"/>
  <c r="K1361" i="2"/>
  <c r="N1361" i="2" s="1"/>
  <c r="L1361" i="2"/>
  <c r="J1361" i="2"/>
  <c r="M1360" i="2"/>
  <c r="C1354" i="2"/>
  <c r="B1355" i="2"/>
  <c r="P1361" i="2" l="1"/>
  <c r="O1361" i="2"/>
  <c r="AO1354" i="2"/>
  <c r="AQ1354" i="2"/>
  <c r="R737" i="2"/>
  <c r="T738" i="2" s="1"/>
  <c r="AB738" i="2" s="1"/>
  <c r="Q737" i="2"/>
  <c r="AE737" i="2"/>
  <c r="AA737" i="2"/>
  <c r="AH737" i="2"/>
  <c r="AB737" i="2"/>
  <c r="U738" i="2"/>
  <c r="V738" i="2"/>
  <c r="J1362" i="2"/>
  <c r="M1361" i="2"/>
  <c r="L1362" i="2"/>
  <c r="K1362" i="2"/>
  <c r="N1362" i="2" s="1"/>
  <c r="C1355" i="2"/>
  <c r="B1356" i="2"/>
  <c r="P1362" i="2" l="1"/>
  <c r="O1362" i="2"/>
  <c r="AQ1355" i="2"/>
  <c r="AO1355" i="2"/>
  <c r="S738" i="2"/>
  <c r="AA738" i="2" s="1"/>
  <c r="AD738" i="2"/>
  <c r="V739" i="2"/>
  <c r="AD739" i="2" s="1"/>
  <c r="Y737" i="2"/>
  <c r="W737" i="2"/>
  <c r="R738" i="2" s="1"/>
  <c r="AF739" i="2" s="1"/>
  <c r="AC738" i="2"/>
  <c r="U739" i="2"/>
  <c r="AC739" i="2" s="1"/>
  <c r="AF738" i="2"/>
  <c r="Z737" i="2"/>
  <c r="AG738" i="2"/>
  <c r="L1363" i="2"/>
  <c r="K1363" i="2"/>
  <c r="N1363" i="2" s="1"/>
  <c r="J1363" i="2"/>
  <c r="M1362" i="2"/>
  <c r="C1356" i="2"/>
  <c r="B1357" i="2"/>
  <c r="P1363" i="2" l="1"/>
  <c r="O1363" i="2"/>
  <c r="AO1356" i="2"/>
  <c r="AQ1356" i="2"/>
  <c r="T739" i="2"/>
  <c r="AB739" i="2" s="1"/>
  <c r="Z738" i="2"/>
  <c r="Q738" i="2"/>
  <c r="AE738" i="2"/>
  <c r="S739" i="2"/>
  <c r="AA739" i="2" s="1"/>
  <c r="AG739" i="2"/>
  <c r="AH739" i="2" s="1"/>
  <c r="AH738" i="2"/>
  <c r="K1364" i="2"/>
  <c r="N1364" i="2" s="1"/>
  <c r="J1364" i="2"/>
  <c r="M1363" i="2"/>
  <c r="L1364" i="2"/>
  <c r="C1357" i="2"/>
  <c r="B1358" i="2"/>
  <c r="P1364" i="2" l="1"/>
  <c r="O1364" i="2"/>
  <c r="AQ1357" i="2"/>
  <c r="AO1357" i="2"/>
  <c r="V740" i="2"/>
  <c r="AD740" i="2" s="1"/>
  <c r="Y738" i="2"/>
  <c r="W738" i="2"/>
  <c r="R739" i="2" s="1"/>
  <c r="T740" i="2" s="1"/>
  <c r="AB740" i="2" s="1"/>
  <c r="U740" i="2"/>
  <c r="AC740" i="2" s="1"/>
  <c r="J1365" i="2"/>
  <c r="M1364" i="2"/>
  <c r="L1365" i="2"/>
  <c r="K1365" i="2"/>
  <c r="N1365" i="2" s="1"/>
  <c r="C1358" i="2"/>
  <c r="B1359" i="2"/>
  <c r="O1365" i="2" l="1"/>
  <c r="P1365" i="2"/>
  <c r="AQ1358" i="2"/>
  <c r="AO1358" i="2"/>
  <c r="AF740" i="2"/>
  <c r="AG740" i="2"/>
  <c r="Z739" i="2"/>
  <c r="S740" i="2"/>
  <c r="AA740" i="2" s="1"/>
  <c r="AE739" i="2"/>
  <c r="Q739" i="2"/>
  <c r="V741" i="2"/>
  <c r="AD741" i="2" s="1"/>
  <c r="L1366" i="2"/>
  <c r="K1366" i="2"/>
  <c r="N1366" i="2" s="1"/>
  <c r="J1366" i="2"/>
  <c r="M1365" i="2"/>
  <c r="C1359" i="2"/>
  <c r="B1360" i="2"/>
  <c r="P1366" i="2" l="1"/>
  <c r="O1366" i="2"/>
  <c r="AQ1359" i="2"/>
  <c r="AO1359" i="2"/>
  <c r="AH740" i="2"/>
  <c r="U741" i="2"/>
  <c r="AC741" i="2" s="1"/>
  <c r="Y739" i="2"/>
  <c r="W739" i="2"/>
  <c r="AE740" i="2" s="1"/>
  <c r="K1367" i="2"/>
  <c r="N1367" i="2" s="1"/>
  <c r="J1367" i="2"/>
  <c r="M1366" i="2"/>
  <c r="L1367" i="2"/>
  <c r="C1360" i="2"/>
  <c r="B1361" i="2"/>
  <c r="P1367" i="2" l="1"/>
  <c r="O1367" i="2"/>
  <c r="AO1360" i="2"/>
  <c r="AQ1360" i="2"/>
  <c r="Q740" i="2"/>
  <c r="Y740" i="2" s="1"/>
  <c r="R740" i="2"/>
  <c r="S741" i="2" s="1"/>
  <c r="AA741" i="2" s="1"/>
  <c r="L1368" i="2"/>
  <c r="J1368" i="2"/>
  <c r="M1367" i="2"/>
  <c r="K1368" i="2"/>
  <c r="N1368" i="2" s="1"/>
  <c r="C1361" i="2"/>
  <c r="B1362" i="2"/>
  <c r="P1368" i="2" l="1"/>
  <c r="O1368" i="2"/>
  <c r="AQ1361" i="2"/>
  <c r="AO1361" i="2"/>
  <c r="W740" i="2"/>
  <c r="Z740" i="2"/>
  <c r="AF741" i="2"/>
  <c r="T741" i="2"/>
  <c r="AG741" i="2"/>
  <c r="J1369" i="2"/>
  <c r="M1368" i="2"/>
  <c r="K1369" i="2"/>
  <c r="N1369" i="2" s="1"/>
  <c r="L1369" i="2"/>
  <c r="C1362" i="2"/>
  <c r="B1363" i="2"/>
  <c r="P1369" i="2" l="1"/>
  <c r="O1369" i="2"/>
  <c r="AO1362" i="2"/>
  <c r="AQ1362" i="2"/>
  <c r="AH741" i="2"/>
  <c r="Q741" i="2"/>
  <c r="Y741" i="2" s="1"/>
  <c r="AE741" i="2"/>
  <c r="R741" i="2"/>
  <c r="V742" i="2"/>
  <c r="U742" i="2"/>
  <c r="AC742" i="2" s="1"/>
  <c r="AB741" i="2"/>
  <c r="L1370" i="2"/>
  <c r="K1370" i="2"/>
  <c r="N1370" i="2" s="1"/>
  <c r="J1370" i="2"/>
  <c r="M1369" i="2"/>
  <c r="C1363" i="2"/>
  <c r="B1364" i="2"/>
  <c r="P1370" i="2" l="1"/>
  <c r="O1370" i="2"/>
  <c r="AO1363" i="2"/>
  <c r="AQ1363" i="2"/>
  <c r="AF742" i="2"/>
  <c r="S742" i="2"/>
  <c r="Z741" i="2"/>
  <c r="AG742" i="2"/>
  <c r="T742" i="2"/>
  <c r="AB742" i="2" s="1"/>
  <c r="W741" i="2"/>
  <c r="AD742" i="2"/>
  <c r="K1371" i="2"/>
  <c r="N1371" i="2" s="1"/>
  <c r="J1371" i="2"/>
  <c r="M1370" i="2"/>
  <c r="L1371" i="2"/>
  <c r="C1364" i="2"/>
  <c r="B1365" i="2"/>
  <c r="O1371" i="2" l="1"/>
  <c r="P1371" i="2"/>
  <c r="AO1364" i="2"/>
  <c r="AQ1364" i="2"/>
  <c r="AH742" i="2"/>
  <c r="Q742" i="2"/>
  <c r="AE742" i="2"/>
  <c r="U743" i="2"/>
  <c r="AC743" i="2" s="1"/>
  <c r="V743" i="2"/>
  <c r="AD743" i="2" s="1"/>
  <c r="AA742" i="2"/>
  <c r="R742" i="2"/>
  <c r="S743" i="2" s="1"/>
  <c r="AA743" i="2" s="1"/>
  <c r="L1372" i="2"/>
  <c r="J1372" i="2"/>
  <c r="M1371" i="2"/>
  <c r="K1372" i="2"/>
  <c r="N1372" i="2" s="1"/>
  <c r="C1365" i="2"/>
  <c r="B1366" i="2"/>
  <c r="P1372" i="2" l="1"/>
  <c r="O1372" i="2"/>
  <c r="AQ1365" i="2"/>
  <c r="AO1365" i="2"/>
  <c r="T743" i="2"/>
  <c r="AB743" i="2" s="1"/>
  <c r="W742" i="2"/>
  <c r="Q743" i="2" s="1"/>
  <c r="Y743" i="2" s="1"/>
  <c r="AF743" i="2"/>
  <c r="AG743" i="2"/>
  <c r="Z742" i="2"/>
  <c r="Y742" i="2"/>
  <c r="AG747" i="2"/>
  <c r="AF747" i="2"/>
  <c r="T747" i="2"/>
  <c r="U747" i="2"/>
  <c r="S747" i="2"/>
  <c r="V747" i="2"/>
  <c r="J1373" i="2"/>
  <c r="M1372" i="2"/>
  <c r="K1373" i="2"/>
  <c r="N1373" i="2" s="1"/>
  <c r="L1373" i="2"/>
  <c r="C1366" i="2"/>
  <c r="B1367" i="2"/>
  <c r="O1373" i="2" l="1"/>
  <c r="P1373" i="2"/>
  <c r="AQ1366" i="2"/>
  <c r="AO1366" i="2"/>
  <c r="AE743" i="2"/>
  <c r="R743" i="2"/>
  <c r="S744" i="2" s="1"/>
  <c r="AA744" i="2" s="1"/>
  <c r="V744" i="2"/>
  <c r="AD744" i="2" s="1"/>
  <c r="U744" i="2"/>
  <c r="AC744" i="2" s="1"/>
  <c r="AH743" i="2"/>
  <c r="AF744" i="2"/>
  <c r="Z743" i="2"/>
  <c r="W743" i="2"/>
  <c r="AE747" i="2"/>
  <c r="Q747" i="2"/>
  <c r="W747" i="2" s="1"/>
  <c r="Q748" i="2" s="1"/>
  <c r="U748" i="2"/>
  <c r="AC747" i="2"/>
  <c r="T748" i="2"/>
  <c r="AB747" i="2"/>
  <c r="Z747" i="2"/>
  <c r="AF748" i="2"/>
  <c r="AG748" i="2"/>
  <c r="AD747" i="2"/>
  <c r="V748" i="2"/>
  <c r="AH747" i="2"/>
  <c r="AA747" i="2"/>
  <c r="S748" i="2"/>
  <c r="L1374" i="2"/>
  <c r="K1374" i="2"/>
  <c r="N1374" i="2" s="1"/>
  <c r="J1374" i="2"/>
  <c r="M1373" i="2"/>
  <c r="C1367" i="2"/>
  <c r="B1368" i="2"/>
  <c r="P1374" i="2" l="1"/>
  <c r="O1374" i="2"/>
  <c r="AQ1367" i="2"/>
  <c r="AO1367" i="2"/>
  <c r="T744" i="2"/>
  <c r="AG744" i="2"/>
  <c r="AH744" i="2" s="1"/>
  <c r="AE744" i="2"/>
  <c r="Q744" i="2"/>
  <c r="R744" i="2"/>
  <c r="U745" i="2"/>
  <c r="AC745" i="2" s="1"/>
  <c r="AB744" i="2"/>
  <c r="V745" i="2"/>
  <c r="AD745" i="2" s="1"/>
  <c r="AE748" i="2"/>
  <c r="Y747" i="2"/>
  <c r="R748" i="2"/>
  <c r="AG749" i="2" s="1"/>
  <c r="AA748" i="2"/>
  <c r="AB748" i="2"/>
  <c r="AD748" i="2"/>
  <c r="V749" i="2"/>
  <c r="Y748" i="2"/>
  <c r="AH748" i="2"/>
  <c r="U749" i="2"/>
  <c r="AC748" i="2"/>
  <c r="K1375" i="2"/>
  <c r="N1375" i="2" s="1"/>
  <c r="J1375" i="2"/>
  <c r="M1374" i="2"/>
  <c r="L1375" i="2"/>
  <c r="C1368" i="2"/>
  <c r="B1369" i="2"/>
  <c r="P1375" i="2" l="1"/>
  <c r="O1375" i="2"/>
  <c r="AO1368" i="2"/>
  <c r="AQ1368" i="2"/>
  <c r="Z744" i="2"/>
  <c r="S745" i="2"/>
  <c r="AA745" i="2" s="1"/>
  <c r="AG745" i="2"/>
  <c r="AF745" i="2"/>
  <c r="T745" i="2"/>
  <c r="AB745" i="2" s="1"/>
  <c r="Y744" i="2"/>
  <c r="W744" i="2"/>
  <c r="T749" i="2"/>
  <c r="S749" i="2"/>
  <c r="W748" i="2"/>
  <c r="AF749" i="2"/>
  <c r="AH749" i="2" s="1"/>
  <c r="Z748" i="2"/>
  <c r="AD749" i="2"/>
  <c r="R749" i="2"/>
  <c r="AA749" i="2"/>
  <c r="AC749" i="2"/>
  <c r="J1376" i="2"/>
  <c r="M1375" i="2"/>
  <c r="L1376" i="2"/>
  <c r="K1376" i="2"/>
  <c r="N1376" i="2" s="1"/>
  <c r="C1369" i="2"/>
  <c r="B1370" i="2"/>
  <c r="P1376" i="2" l="1"/>
  <c r="O1376" i="2"/>
  <c r="AQ1369" i="2"/>
  <c r="AO1369" i="2"/>
  <c r="AH745" i="2"/>
  <c r="AE745" i="2"/>
  <c r="Q745" i="2"/>
  <c r="R745" i="2"/>
  <c r="U746" i="2"/>
  <c r="AC746" i="2" s="1"/>
  <c r="V746" i="2"/>
  <c r="AD746" i="2" s="1"/>
  <c r="U750" i="2"/>
  <c r="AB749" i="2"/>
  <c r="V750" i="2"/>
  <c r="AD750" i="2" s="1"/>
  <c r="AE749" i="2"/>
  <c r="Q749" i="2"/>
  <c r="Y749" i="2" s="1"/>
  <c r="T750" i="2"/>
  <c r="V751" i="2" s="1"/>
  <c r="AC750" i="2"/>
  <c r="S750" i="2"/>
  <c r="AF750" i="2"/>
  <c r="AG750" i="2"/>
  <c r="AH750" i="2" s="1"/>
  <c r="Z749" i="2"/>
  <c r="K1377" i="2"/>
  <c r="N1377" i="2" s="1"/>
  <c r="L1377" i="2"/>
  <c r="J1377" i="2"/>
  <c r="M1376" i="2"/>
  <c r="C1370" i="2"/>
  <c r="B1371" i="2"/>
  <c r="P1377" i="2" l="1"/>
  <c r="O1377" i="2"/>
  <c r="AO1370" i="2"/>
  <c r="AQ1370" i="2"/>
  <c r="AG746" i="2"/>
  <c r="S746" i="2"/>
  <c r="AA746" i="2" s="1"/>
  <c r="Z745" i="2"/>
  <c r="AF746" i="2"/>
  <c r="Y745" i="2"/>
  <c r="W745" i="2"/>
  <c r="AE746" i="2" s="1"/>
  <c r="T746" i="2"/>
  <c r="AB746" i="2" s="1"/>
  <c r="W749" i="2"/>
  <c r="AB750" i="2"/>
  <c r="AA750" i="2"/>
  <c r="U751" i="2"/>
  <c r="AD751" i="2"/>
  <c r="L1378" i="2"/>
  <c r="J1378" i="2"/>
  <c r="M1377" i="2"/>
  <c r="K1378" i="2"/>
  <c r="N1378" i="2" s="1"/>
  <c r="C1371" i="2"/>
  <c r="B1372" i="2"/>
  <c r="P1378" i="2" l="1"/>
  <c r="O1378" i="2"/>
  <c r="AQ1371" i="2"/>
  <c r="AO1371" i="2"/>
  <c r="AH746" i="2"/>
  <c r="R746" i="2"/>
  <c r="Z746" i="2" s="1"/>
  <c r="Q746" i="2"/>
  <c r="Q750" i="2"/>
  <c r="AE750" i="2"/>
  <c r="R750" i="2"/>
  <c r="AC751" i="2"/>
  <c r="K1379" i="2"/>
  <c r="N1379" i="2" s="1"/>
  <c r="J1379" i="2"/>
  <c r="M1378" i="2"/>
  <c r="L1379" i="2"/>
  <c r="C1372" i="2"/>
  <c r="B1373" i="2"/>
  <c r="P1379" i="2" l="1"/>
  <c r="O1379" i="2"/>
  <c r="AO1372" i="2"/>
  <c r="AQ1372" i="2"/>
  <c r="W746" i="2"/>
  <c r="R747" i="2" s="1"/>
  <c r="Y746" i="2"/>
  <c r="T751" i="2"/>
  <c r="S751" i="2"/>
  <c r="AA751" i="2" s="1"/>
  <c r="Z750" i="2"/>
  <c r="AG751" i="2"/>
  <c r="AF751" i="2"/>
  <c r="W750" i="2"/>
  <c r="Y750" i="2"/>
  <c r="J1380" i="2"/>
  <c r="M1379" i="2"/>
  <c r="L1380" i="2"/>
  <c r="K1380" i="2"/>
  <c r="N1380" i="2" s="1"/>
  <c r="C1373" i="2"/>
  <c r="B1374" i="2"/>
  <c r="P1380" i="2" l="1"/>
  <c r="O1380" i="2"/>
  <c r="AQ1373" i="2"/>
  <c r="AO1373" i="2"/>
  <c r="Q751" i="2"/>
  <c r="R751" i="2"/>
  <c r="AE751" i="2"/>
  <c r="AH751" i="2"/>
  <c r="S752" i="2"/>
  <c r="AA752" i="2" s="1"/>
  <c r="AB751" i="2"/>
  <c r="V752" i="2"/>
  <c r="AD752" i="2" s="1"/>
  <c r="U752" i="2"/>
  <c r="AC752" i="2" s="1"/>
  <c r="K1381" i="2"/>
  <c r="N1381" i="2" s="1"/>
  <c r="L1381" i="2"/>
  <c r="J1381" i="2"/>
  <c r="M1380" i="2"/>
  <c r="C1374" i="2"/>
  <c r="B1375" i="2"/>
  <c r="O1381" i="2" l="1"/>
  <c r="P1381" i="2"/>
  <c r="AQ1374" i="2"/>
  <c r="AO1374" i="2"/>
  <c r="W751" i="2"/>
  <c r="Q752" i="2" s="1"/>
  <c r="AF752" i="2"/>
  <c r="R752" i="2"/>
  <c r="AG752" i="2"/>
  <c r="AH752" i="2" s="1"/>
  <c r="Z751" i="2"/>
  <c r="T752" i="2"/>
  <c r="Y751" i="2"/>
  <c r="AE752" i="2"/>
  <c r="J1382" i="2"/>
  <c r="M1381" i="2"/>
  <c r="L1382" i="2"/>
  <c r="K1382" i="2"/>
  <c r="N1382" i="2" s="1"/>
  <c r="C1375" i="2"/>
  <c r="B1376" i="2"/>
  <c r="P1382" i="2" l="1"/>
  <c r="O1382" i="2"/>
  <c r="AQ1375" i="2"/>
  <c r="AO1375" i="2"/>
  <c r="Y752" i="2"/>
  <c r="W752" i="2"/>
  <c r="R753" i="2" s="1"/>
  <c r="AB752" i="2"/>
  <c r="U753" i="2"/>
  <c r="T753" i="2"/>
  <c r="Z752" i="2"/>
  <c r="AG753" i="2"/>
  <c r="AF753" i="2"/>
  <c r="S753" i="2"/>
  <c r="V753" i="2"/>
  <c r="L1383" i="2"/>
  <c r="K1383" i="2"/>
  <c r="N1383" i="2" s="1"/>
  <c r="J1383" i="2"/>
  <c r="M1382" i="2"/>
  <c r="C1376" i="2"/>
  <c r="B1377" i="2"/>
  <c r="P1383" i="2" l="1"/>
  <c r="O1383" i="2"/>
  <c r="AO1376" i="2"/>
  <c r="AQ1376" i="2"/>
  <c r="Q753" i="2"/>
  <c r="Y753" i="2" s="1"/>
  <c r="AB753" i="2"/>
  <c r="T754" i="2"/>
  <c r="AC753" i="2"/>
  <c r="U754" i="2"/>
  <c r="V754" i="2"/>
  <c r="AD753" i="2"/>
  <c r="AF754" i="2"/>
  <c r="AG754" i="2"/>
  <c r="Z753" i="2"/>
  <c r="AA753" i="2"/>
  <c r="S754" i="2"/>
  <c r="AA754" i="2" s="1"/>
  <c r="AE753" i="2"/>
  <c r="AH753" i="2"/>
  <c r="K1384" i="2"/>
  <c r="N1384" i="2" s="1"/>
  <c r="J1384" i="2"/>
  <c r="M1383" i="2"/>
  <c r="L1384" i="2"/>
  <c r="C1377" i="2"/>
  <c r="B1378" i="2"/>
  <c r="P1384" i="2" l="1"/>
  <c r="O1384" i="2"/>
  <c r="AQ1377" i="2"/>
  <c r="AO1377" i="2"/>
  <c r="W753" i="2"/>
  <c r="R754" i="2" s="1"/>
  <c r="T755" i="2" s="1"/>
  <c r="AB755" i="2" s="1"/>
  <c r="Q754" i="2"/>
  <c r="AD754" i="2"/>
  <c r="V755" i="2"/>
  <c r="AC754" i="2"/>
  <c r="U755" i="2"/>
  <c r="AB754" i="2"/>
  <c r="AH754" i="2"/>
  <c r="AE754" i="2"/>
  <c r="L1385" i="2"/>
  <c r="J1385" i="2"/>
  <c r="M1384" i="2"/>
  <c r="K1385" i="2"/>
  <c r="N1385" i="2" s="1"/>
  <c r="C1378" i="2"/>
  <c r="B1379" i="2"/>
  <c r="O1385" i="2" l="1"/>
  <c r="P1385" i="2"/>
  <c r="AO1378" i="2"/>
  <c r="AQ1378" i="2"/>
  <c r="AC755" i="2"/>
  <c r="AD755" i="2"/>
  <c r="V756" i="2"/>
  <c r="AD756" i="2" s="1"/>
  <c r="Y754" i="2"/>
  <c r="W754" i="2"/>
  <c r="S755" i="2"/>
  <c r="AA755" i="2" s="1"/>
  <c r="AG755" i="2"/>
  <c r="AF755" i="2"/>
  <c r="Z754" i="2"/>
  <c r="J1386" i="2"/>
  <c r="M1385" i="2"/>
  <c r="K1386" i="2"/>
  <c r="N1386" i="2" s="1"/>
  <c r="L1386" i="2"/>
  <c r="C1379" i="2"/>
  <c r="B1380" i="2"/>
  <c r="P1386" i="2" l="1"/>
  <c r="O1386" i="2"/>
  <c r="AQ1379" i="2"/>
  <c r="AO1379" i="2"/>
  <c r="AH755" i="2"/>
  <c r="Q755" i="2"/>
  <c r="AE755" i="2"/>
  <c r="R755" i="2"/>
  <c r="S756" i="2" s="1"/>
  <c r="AA756" i="2" s="1"/>
  <c r="U756" i="2"/>
  <c r="AC756" i="2" s="1"/>
  <c r="L1387" i="2"/>
  <c r="K1387" i="2"/>
  <c r="N1387" i="2" s="1"/>
  <c r="J1387" i="2"/>
  <c r="M1386" i="2"/>
  <c r="C1380" i="2"/>
  <c r="B1381" i="2"/>
  <c r="P1387" i="2" l="1"/>
  <c r="O1387" i="2"/>
  <c r="AO1380" i="2"/>
  <c r="AQ1380" i="2"/>
  <c r="AF756" i="2"/>
  <c r="AG756" i="2"/>
  <c r="T756" i="2"/>
  <c r="U757" i="2" s="1"/>
  <c r="AC757" i="2" s="1"/>
  <c r="Z755" i="2"/>
  <c r="Y755" i="2"/>
  <c r="W755" i="2"/>
  <c r="J1388" i="2"/>
  <c r="M1387" i="2"/>
  <c r="K1388" i="2"/>
  <c r="N1388" i="2" s="1"/>
  <c r="L1388" i="2"/>
  <c r="C1381" i="2"/>
  <c r="B1382" i="2"/>
  <c r="P1388" i="2" l="1"/>
  <c r="O1388" i="2"/>
  <c r="AQ1381" i="2"/>
  <c r="AO1381" i="2"/>
  <c r="AH756" i="2"/>
  <c r="AE756" i="2"/>
  <c r="Q756" i="2"/>
  <c r="V757" i="2"/>
  <c r="AB756" i="2"/>
  <c r="R756" i="2"/>
  <c r="K1389" i="2"/>
  <c r="N1389" i="2" s="1"/>
  <c r="L1389" i="2"/>
  <c r="J1389" i="2"/>
  <c r="M1388" i="2"/>
  <c r="C1382" i="2"/>
  <c r="B1383" i="2"/>
  <c r="O1389" i="2" l="1"/>
  <c r="P1389" i="2"/>
  <c r="AQ1382" i="2"/>
  <c r="AO1382" i="2"/>
  <c r="S757" i="2"/>
  <c r="AA757" i="2" s="1"/>
  <c r="Z756" i="2"/>
  <c r="AG757" i="2"/>
  <c r="AF757" i="2"/>
  <c r="T757" i="2"/>
  <c r="V758" i="2" s="1"/>
  <c r="AD758" i="2" s="1"/>
  <c r="AD757" i="2"/>
  <c r="W756" i="2"/>
  <c r="Q757" i="2" s="1"/>
  <c r="Y757" i="2" s="1"/>
  <c r="Y756" i="2"/>
  <c r="J1390" i="2"/>
  <c r="M1389" i="2"/>
  <c r="L1390" i="2"/>
  <c r="K1390" i="2"/>
  <c r="N1390" i="2" s="1"/>
  <c r="C1383" i="2"/>
  <c r="B1384" i="2"/>
  <c r="P1390" i="2" l="1"/>
  <c r="O1390" i="2"/>
  <c r="AQ1383" i="2"/>
  <c r="AO1383" i="2"/>
  <c r="AB757" i="2"/>
  <c r="U758" i="2"/>
  <c r="AC758" i="2" s="1"/>
  <c r="R757" i="2"/>
  <c r="W757" i="2" s="1"/>
  <c r="AH757" i="2"/>
  <c r="AE757" i="2"/>
  <c r="L1391" i="2"/>
  <c r="K1391" i="2"/>
  <c r="N1391" i="2" s="1"/>
  <c r="J1391" i="2"/>
  <c r="M1390" i="2"/>
  <c r="C1384" i="2"/>
  <c r="B1385" i="2"/>
  <c r="P1391" i="2" l="1"/>
  <c r="O1391" i="2"/>
  <c r="AO1384" i="2"/>
  <c r="AQ1384" i="2"/>
  <c r="Q758" i="2"/>
  <c r="AE758" i="2"/>
  <c r="Z757" i="2"/>
  <c r="AG758" i="2"/>
  <c r="S758" i="2"/>
  <c r="AA758" i="2" s="1"/>
  <c r="AF758" i="2"/>
  <c r="R758" i="2"/>
  <c r="T758" i="2"/>
  <c r="Y758" i="2"/>
  <c r="J1392" i="2"/>
  <c r="M1391" i="2"/>
  <c r="K1392" i="2"/>
  <c r="N1392" i="2" s="1"/>
  <c r="L1392" i="2"/>
  <c r="C1385" i="2"/>
  <c r="B1386" i="2"/>
  <c r="P1392" i="2" l="1"/>
  <c r="O1392" i="2"/>
  <c r="AQ1385" i="2"/>
  <c r="AO1385" i="2"/>
  <c r="U759" i="2"/>
  <c r="AC759" i="2" s="1"/>
  <c r="AB758" i="2"/>
  <c r="V759" i="2"/>
  <c r="T759" i="2"/>
  <c r="AB759" i="2" s="1"/>
  <c r="S759" i="2"/>
  <c r="AA759" i="2" s="1"/>
  <c r="AG759" i="2"/>
  <c r="AF759" i="2"/>
  <c r="AH758" i="2"/>
  <c r="W758" i="2"/>
  <c r="AE759" i="2" s="1"/>
  <c r="Z758" i="2"/>
  <c r="K1393" i="2"/>
  <c r="N1393" i="2" s="1"/>
  <c r="L1393" i="2"/>
  <c r="J1393" i="2"/>
  <c r="M1392" i="2"/>
  <c r="C1386" i="2"/>
  <c r="B1387" i="2"/>
  <c r="P1393" i="2" l="1"/>
  <c r="O1393" i="2"/>
  <c r="AO1386" i="2"/>
  <c r="AQ1386" i="2"/>
  <c r="U760" i="2"/>
  <c r="AC760" i="2" s="1"/>
  <c r="Q759" i="2"/>
  <c r="Y759" i="2" s="1"/>
  <c r="AH759" i="2"/>
  <c r="R759" i="2"/>
  <c r="T760" i="2" s="1"/>
  <c r="V761" i="2" s="1"/>
  <c r="AD761" i="2" s="1"/>
  <c r="AD759" i="2"/>
  <c r="V760" i="2"/>
  <c r="AD760" i="2" s="1"/>
  <c r="L1394" i="2"/>
  <c r="J1394" i="2"/>
  <c r="M1393" i="2"/>
  <c r="K1394" i="2"/>
  <c r="N1394" i="2" s="1"/>
  <c r="C1387" i="2"/>
  <c r="B1388" i="2"/>
  <c r="P1394" i="2" l="1"/>
  <c r="O1394" i="2"/>
  <c r="AQ1387" i="2"/>
  <c r="AO1387" i="2"/>
  <c r="Z759" i="2"/>
  <c r="AF760" i="2"/>
  <c r="AG760" i="2"/>
  <c r="AH760" i="2" s="1"/>
  <c r="S760" i="2"/>
  <c r="AA760" i="2" s="1"/>
  <c r="AB760" i="2"/>
  <c r="W759" i="2"/>
  <c r="R760" i="2" s="1"/>
  <c r="Q760" i="2"/>
  <c r="AE760" i="2"/>
  <c r="K1395" i="2"/>
  <c r="N1395" i="2" s="1"/>
  <c r="J1395" i="2"/>
  <c r="M1394" i="2"/>
  <c r="L1395" i="2"/>
  <c r="C1388" i="2"/>
  <c r="B1389" i="2"/>
  <c r="P1395" i="2" l="1"/>
  <c r="O1395" i="2"/>
  <c r="AO1388" i="2"/>
  <c r="AQ1388" i="2"/>
  <c r="U761" i="2"/>
  <c r="AC761" i="2" s="1"/>
  <c r="AG761" i="2"/>
  <c r="Z760" i="2"/>
  <c r="AF761" i="2"/>
  <c r="T761" i="2"/>
  <c r="S761" i="2"/>
  <c r="AA761" i="2" s="1"/>
  <c r="Y760" i="2"/>
  <c r="W760" i="2"/>
  <c r="R761" i="2" s="1"/>
  <c r="L1396" i="2"/>
  <c r="J1396" i="2"/>
  <c r="M1395" i="2"/>
  <c r="K1396" i="2"/>
  <c r="N1396" i="2" s="1"/>
  <c r="C1389" i="2"/>
  <c r="B1390" i="2"/>
  <c r="P1396" i="2" l="1"/>
  <c r="O1396" i="2"/>
  <c r="AQ1389" i="2"/>
  <c r="AO1389" i="2"/>
  <c r="AB761" i="2"/>
  <c r="V762" i="2"/>
  <c r="U762" i="2"/>
  <c r="T762" i="2"/>
  <c r="AB762" i="2" s="1"/>
  <c r="S762" i="2"/>
  <c r="AA762" i="2" s="1"/>
  <c r="AG762" i="2"/>
  <c r="AF762" i="2"/>
  <c r="Z761" i="2"/>
  <c r="AH761" i="2"/>
  <c r="AE761" i="2"/>
  <c r="Q761" i="2"/>
  <c r="K1397" i="2"/>
  <c r="N1397" i="2" s="1"/>
  <c r="J1397" i="2"/>
  <c r="M1396" i="2"/>
  <c r="L1397" i="2"/>
  <c r="C1390" i="2"/>
  <c r="B1391" i="2"/>
  <c r="O1397" i="2" l="1"/>
  <c r="P1397" i="2"/>
  <c r="AO1390" i="2"/>
  <c r="AQ1390" i="2"/>
  <c r="AH762" i="2"/>
  <c r="W761" i="2"/>
  <c r="Q762" i="2" s="1"/>
  <c r="Y761" i="2"/>
  <c r="AE762" i="2"/>
  <c r="AC762" i="2"/>
  <c r="U763" i="2"/>
  <c r="AC763" i="2" s="1"/>
  <c r="R762" i="2"/>
  <c r="Z762" i="2" s="1"/>
  <c r="AD762" i="2"/>
  <c r="V763" i="2"/>
  <c r="AD763" i="2" s="1"/>
  <c r="L1398" i="2"/>
  <c r="J1398" i="2"/>
  <c r="M1397" i="2"/>
  <c r="K1398" i="2"/>
  <c r="N1398" i="2" s="1"/>
  <c r="C1391" i="2"/>
  <c r="B1392" i="2"/>
  <c r="P1398" i="2" l="1"/>
  <c r="O1398" i="2"/>
  <c r="AQ1391" i="2"/>
  <c r="AO1391" i="2"/>
  <c r="AG763" i="2"/>
  <c r="W762" i="2"/>
  <c r="R763" i="2" s="1"/>
  <c r="T763" i="2"/>
  <c r="V764" i="2" s="1"/>
  <c r="Y762" i="2"/>
  <c r="S763" i="2"/>
  <c r="AA763" i="2" s="1"/>
  <c r="AF763" i="2"/>
  <c r="AB763" i="2"/>
  <c r="Q763" i="2"/>
  <c r="J1399" i="2"/>
  <c r="M1398" i="2"/>
  <c r="K1399" i="2"/>
  <c r="N1399" i="2" s="1"/>
  <c r="L1399" i="2"/>
  <c r="C1392" i="2"/>
  <c r="B1393" i="2"/>
  <c r="P1399" i="2" l="1"/>
  <c r="O1399" i="2"/>
  <c r="AO1392" i="2"/>
  <c r="AQ1392" i="2"/>
  <c r="AH763" i="2"/>
  <c r="AF764" i="2"/>
  <c r="Z763" i="2"/>
  <c r="AE763" i="2"/>
  <c r="U764" i="2"/>
  <c r="AC764" i="2" s="1"/>
  <c r="AG764" i="2"/>
  <c r="AH764" i="2" s="1"/>
  <c r="S764" i="2"/>
  <c r="AA764" i="2" s="1"/>
  <c r="T764" i="2"/>
  <c r="AB764" i="2" s="1"/>
  <c r="AD764" i="2"/>
  <c r="Y763" i="2"/>
  <c r="W763" i="2"/>
  <c r="R764" i="2" s="1"/>
  <c r="L1400" i="2"/>
  <c r="K1400" i="2"/>
  <c r="N1400" i="2" s="1"/>
  <c r="J1400" i="2"/>
  <c r="M1399" i="2"/>
  <c r="C1393" i="2"/>
  <c r="B1394" i="2"/>
  <c r="P1400" i="2" l="1"/>
  <c r="O1400" i="2"/>
  <c r="AQ1393" i="2"/>
  <c r="AO1393" i="2"/>
  <c r="U765" i="2"/>
  <c r="V765" i="2"/>
  <c r="AE764" i="2"/>
  <c r="AG765" i="2"/>
  <c r="Z764" i="2"/>
  <c r="AF765" i="2"/>
  <c r="S765" i="2"/>
  <c r="AC765" i="2"/>
  <c r="AD765" i="2"/>
  <c r="T765" i="2"/>
  <c r="Q764" i="2"/>
  <c r="J1401" i="2"/>
  <c r="M1400" i="2"/>
  <c r="K1401" i="2"/>
  <c r="N1401" i="2" s="1"/>
  <c r="L1401" i="2"/>
  <c r="C1394" i="2"/>
  <c r="B1395" i="2"/>
  <c r="P1401" i="2" l="1"/>
  <c r="O1401" i="2"/>
  <c r="AO1394" i="2"/>
  <c r="AQ1394" i="2"/>
  <c r="U766" i="2"/>
  <c r="AC766" i="2" s="1"/>
  <c r="AA765" i="2"/>
  <c r="W764" i="2"/>
  <c r="R765" i="2" s="1"/>
  <c r="Q765" i="2"/>
  <c r="Y764" i="2"/>
  <c r="AE765" i="2"/>
  <c r="AB765" i="2"/>
  <c r="V766" i="2"/>
  <c r="AH765" i="2"/>
  <c r="L1402" i="2"/>
  <c r="K1402" i="2"/>
  <c r="N1402" i="2" s="1"/>
  <c r="J1402" i="2"/>
  <c r="M1401" i="2"/>
  <c r="C1395" i="2"/>
  <c r="B1396" i="2"/>
  <c r="P1402" i="2" l="1"/>
  <c r="O1402" i="2"/>
  <c r="AQ1395" i="2"/>
  <c r="AO1395" i="2"/>
  <c r="Z765" i="2"/>
  <c r="AG766" i="2"/>
  <c r="AF766" i="2"/>
  <c r="T766" i="2"/>
  <c r="S766" i="2"/>
  <c r="Y765" i="2"/>
  <c r="W765" i="2"/>
  <c r="R766" i="2" s="1"/>
  <c r="AD766" i="2"/>
  <c r="K1403" i="2"/>
  <c r="N1403" i="2" s="1"/>
  <c r="J1403" i="2"/>
  <c r="M1402" i="2"/>
  <c r="L1403" i="2"/>
  <c r="C1396" i="2"/>
  <c r="B1397" i="2"/>
  <c r="O1403" i="2" l="1"/>
  <c r="P1403" i="2"/>
  <c r="AO1396" i="2"/>
  <c r="AQ1396" i="2"/>
  <c r="AH766" i="2"/>
  <c r="AF767" i="2"/>
  <c r="Z766" i="2"/>
  <c r="AG767" i="2"/>
  <c r="Q766" i="2"/>
  <c r="S767" i="2"/>
  <c r="AA766" i="2"/>
  <c r="T767" i="2"/>
  <c r="AB766" i="2"/>
  <c r="U767" i="2"/>
  <c r="V767" i="2"/>
  <c r="AE766" i="2"/>
  <c r="J1404" i="2"/>
  <c r="M1403" i="2"/>
  <c r="L1404" i="2"/>
  <c r="K1404" i="2"/>
  <c r="N1404" i="2" s="1"/>
  <c r="C1397" i="2"/>
  <c r="B1398" i="2"/>
  <c r="P1404" i="2" l="1"/>
  <c r="O1404" i="2"/>
  <c r="AQ1397" i="2"/>
  <c r="AO1397" i="2"/>
  <c r="AB767" i="2"/>
  <c r="AA767" i="2"/>
  <c r="Y766" i="2"/>
  <c r="W766" i="2"/>
  <c r="AE767" i="2" s="1"/>
  <c r="V768" i="2"/>
  <c r="AD767" i="2"/>
  <c r="AC767" i="2"/>
  <c r="U768" i="2"/>
  <c r="AH767" i="2"/>
  <c r="K1405" i="2"/>
  <c r="N1405" i="2" s="1"/>
  <c r="L1405" i="2"/>
  <c r="J1405" i="2"/>
  <c r="M1404" i="2"/>
  <c r="C1398" i="2"/>
  <c r="B1399" i="2"/>
  <c r="O1405" i="2" l="1"/>
  <c r="P1405" i="2"/>
  <c r="AQ1398" i="2"/>
  <c r="AO1398" i="2"/>
  <c r="AD768" i="2"/>
  <c r="Q767" i="2"/>
  <c r="R767" i="2"/>
  <c r="AC768" i="2"/>
  <c r="J1406" i="2"/>
  <c r="M1405" i="2"/>
  <c r="L1406" i="2"/>
  <c r="K1406" i="2"/>
  <c r="N1406" i="2" s="1"/>
  <c r="C1399" i="2"/>
  <c r="B1400" i="2"/>
  <c r="P1406" i="2" l="1"/>
  <c r="O1406" i="2"/>
  <c r="AQ1399" i="2"/>
  <c r="AO1399" i="2"/>
  <c r="Z767" i="2"/>
  <c r="AF768" i="2"/>
  <c r="AG768" i="2"/>
  <c r="AH768" i="2" s="1"/>
  <c r="T768" i="2"/>
  <c r="S768" i="2"/>
  <c r="Y767" i="2"/>
  <c r="W767" i="2"/>
  <c r="AE768" i="2" s="1"/>
  <c r="K1407" i="2"/>
  <c r="N1407" i="2" s="1"/>
  <c r="L1407" i="2"/>
  <c r="J1407" i="2"/>
  <c r="M1406" i="2"/>
  <c r="C1400" i="2"/>
  <c r="B1401" i="2"/>
  <c r="P1407" i="2" l="1"/>
  <c r="O1407" i="2"/>
  <c r="AO1400" i="2"/>
  <c r="AQ1400" i="2"/>
  <c r="AA768" i="2"/>
  <c r="AB768" i="2"/>
  <c r="V769" i="2"/>
  <c r="U769" i="2"/>
  <c r="R768" i="2"/>
  <c r="Q768" i="2"/>
  <c r="J1408" i="2"/>
  <c r="M1407" i="2"/>
  <c r="L1408" i="2"/>
  <c r="K1408" i="2"/>
  <c r="N1408" i="2" s="1"/>
  <c r="C1401" i="2"/>
  <c r="B1402" i="2"/>
  <c r="P1408" i="2" l="1"/>
  <c r="O1408" i="2"/>
  <c r="AQ1401" i="2"/>
  <c r="AO1401" i="2"/>
  <c r="Z768" i="2"/>
  <c r="AF769" i="2"/>
  <c r="AG769" i="2"/>
  <c r="AH769" i="2" s="1"/>
  <c r="AC769" i="2"/>
  <c r="AD769" i="2"/>
  <c r="T769" i="2"/>
  <c r="W768" i="2"/>
  <c r="R769" i="2" s="1"/>
  <c r="Y768" i="2"/>
  <c r="S769" i="2"/>
  <c r="K1409" i="2"/>
  <c r="N1409" i="2" s="1"/>
  <c r="L1409" i="2"/>
  <c r="J1409" i="2"/>
  <c r="M1408" i="2"/>
  <c r="C1402" i="2"/>
  <c r="B1403" i="2"/>
  <c r="P1409" i="2" l="1"/>
  <c r="O1409" i="2"/>
  <c r="AO1402" i="2"/>
  <c r="AQ1402" i="2"/>
  <c r="Q769" i="2"/>
  <c r="Y769" i="2" s="1"/>
  <c r="AB769" i="2"/>
  <c r="T770" i="2"/>
  <c r="V770" i="2"/>
  <c r="AA769" i="2"/>
  <c r="S770" i="2"/>
  <c r="U770" i="2"/>
  <c r="AG770" i="2"/>
  <c r="Z769" i="2"/>
  <c r="AF770" i="2"/>
  <c r="AE769" i="2"/>
  <c r="L1410" i="2"/>
  <c r="J1410" i="2"/>
  <c r="M1409" i="2"/>
  <c r="K1410" i="2"/>
  <c r="N1410" i="2" s="1"/>
  <c r="C1403" i="2"/>
  <c r="B1404" i="2"/>
  <c r="P1410" i="2" l="1"/>
  <c r="O1410" i="2"/>
  <c r="AO1403" i="2"/>
  <c r="AQ1403" i="2"/>
  <c r="W769" i="2"/>
  <c r="Q770" i="2" s="1"/>
  <c r="Y770" i="2" s="1"/>
  <c r="AC770" i="2"/>
  <c r="U771" i="2"/>
  <c r="AA770" i="2"/>
  <c r="AD770" i="2"/>
  <c r="V771" i="2"/>
  <c r="AH770" i="2"/>
  <c r="AB770" i="2"/>
  <c r="J1411" i="2"/>
  <c r="M1410" i="2"/>
  <c r="K1411" i="2"/>
  <c r="N1411" i="2" s="1"/>
  <c r="L1411" i="2"/>
  <c r="C1404" i="2"/>
  <c r="B1405" i="2"/>
  <c r="P1411" i="2" l="1"/>
  <c r="O1411" i="2"/>
  <c r="AO1404" i="2"/>
  <c r="AQ1404" i="2"/>
  <c r="R770" i="2"/>
  <c r="W770" i="2" s="1"/>
  <c r="R771" i="2" s="1"/>
  <c r="AE770" i="2"/>
  <c r="AC771" i="2"/>
  <c r="AD771" i="2"/>
  <c r="K1412" i="2"/>
  <c r="N1412" i="2" s="1"/>
  <c r="L1412" i="2"/>
  <c r="J1412" i="2"/>
  <c r="M1411" i="2"/>
  <c r="C1405" i="2"/>
  <c r="B1406" i="2"/>
  <c r="P1412" i="2" l="1"/>
  <c r="O1412" i="2"/>
  <c r="AQ1405" i="2"/>
  <c r="AO1405" i="2"/>
  <c r="T771" i="2"/>
  <c r="T772" i="2" s="1"/>
  <c r="S771" i="2"/>
  <c r="AF771" i="2"/>
  <c r="AG771" i="2"/>
  <c r="Z770" i="2"/>
  <c r="AG772" i="2"/>
  <c r="AF772" i="2"/>
  <c r="Z771" i="2"/>
  <c r="AB771" i="2"/>
  <c r="AA771" i="2"/>
  <c r="S772" i="2"/>
  <c r="AA772" i="2" s="1"/>
  <c r="AE771" i="2"/>
  <c r="Q771" i="2"/>
  <c r="V772" i="2"/>
  <c r="AH771" i="2"/>
  <c r="J1413" i="2"/>
  <c r="M1412" i="2"/>
  <c r="L1413" i="2"/>
  <c r="K1413" i="2"/>
  <c r="N1413" i="2" s="1"/>
  <c r="C1406" i="2"/>
  <c r="B1407" i="2"/>
  <c r="O1413" i="2" l="1"/>
  <c r="P1413" i="2"/>
  <c r="AQ1406" i="2"/>
  <c r="AO1406" i="2"/>
  <c r="U772" i="2"/>
  <c r="U773" i="2" s="1"/>
  <c r="AB772" i="2"/>
  <c r="AD772" i="2"/>
  <c r="V773" i="2"/>
  <c r="Y771" i="2"/>
  <c r="W771" i="2"/>
  <c r="R772" i="2" s="1"/>
  <c r="AH772" i="2"/>
  <c r="K1414" i="2"/>
  <c r="N1414" i="2" s="1"/>
  <c r="L1414" i="2"/>
  <c r="J1414" i="2"/>
  <c r="M1413" i="2"/>
  <c r="C1407" i="2"/>
  <c r="B1408" i="2"/>
  <c r="P1414" i="2" l="1"/>
  <c r="O1414" i="2"/>
  <c r="AQ1407" i="2"/>
  <c r="AO1407" i="2"/>
  <c r="AC772" i="2"/>
  <c r="Q772" i="2"/>
  <c r="Y772" i="2" s="1"/>
  <c r="AE772" i="2"/>
  <c r="S773" i="2"/>
  <c r="AG773" i="2"/>
  <c r="AF773" i="2"/>
  <c r="Z772" i="2"/>
  <c r="T773" i="2"/>
  <c r="V774" i="2" s="1"/>
  <c r="AD773" i="2"/>
  <c r="AC773" i="2"/>
  <c r="J1415" i="2"/>
  <c r="M1414" i="2"/>
  <c r="L1415" i="2"/>
  <c r="K1415" i="2"/>
  <c r="N1415" i="2" s="1"/>
  <c r="C1408" i="2"/>
  <c r="B1409" i="2"/>
  <c r="P1415" i="2" l="1"/>
  <c r="O1415" i="2"/>
  <c r="AO1408" i="2"/>
  <c r="AQ1408" i="2"/>
  <c r="W772" i="2"/>
  <c r="R773" i="2" s="1"/>
  <c r="Z773" i="2" s="1"/>
  <c r="AD774" i="2"/>
  <c r="AB773" i="2"/>
  <c r="U774" i="2"/>
  <c r="AH773" i="2"/>
  <c r="AA773" i="2"/>
  <c r="L1416" i="2"/>
  <c r="K1416" i="2"/>
  <c r="N1416" i="2" s="1"/>
  <c r="J1416" i="2"/>
  <c r="M1415" i="2"/>
  <c r="C1409" i="2"/>
  <c r="B1410" i="2"/>
  <c r="P1416" i="2" l="1"/>
  <c r="O1416" i="2"/>
  <c r="AQ1409" i="2"/>
  <c r="AO1409" i="2"/>
  <c r="AE773" i="2"/>
  <c r="Q773" i="2"/>
  <c r="T774" i="2"/>
  <c r="AG774" i="2"/>
  <c r="S774" i="2"/>
  <c r="AA774" i="2" s="1"/>
  <c r="AF774" i="2"/>
  <c r="AH774" i="2" s="1"/>
  <c r="Y773" i="2"/>
  <c r="W773" i="2"/>
  <c r="R774" i="2" s="1"/>
  <c r="S775" i="2" s="1"/>
  <c r="AC774" i="2"/>
  <c r="K1417" i="2"/>
  <c r="N1417" i="2" s="1"/>
  <c r="J1417" i="2"/>
  <c r="M1416" i="2"/>
  <c r="L1417" i="2"/>
  <c r="C1410" i="2"/>
  <c r="B1411" i="2"/>
  <c r="O1417" i="2" l="1"/>
  <c r="P1417" i="2"/>
  <c r="AO1410" i="2"/>
  <c r="AQ1410" i="2"/>
  <c r="AE774" i="2"/>
  <c r="U775" i="2"/>
  <c r="AC775" i="2" s="1"/>
  <c r="Q774" i="2"/>
  <c r="W774" i="2" s="1"/>
  <c r="R775" i="2" s="1"/>
  <c r="AB774" i="2"/>
  <c r="V775" i="2"/>
  <c r="AD775" i="2" s="1"/>
  <c r="AA775" i="2"/>
  <c r="Z774" i="2"/>
  <c r="AG775" i="2"/>
  <c r="AF775" i="2"/>
  <c r="T775" i="2"/>
  <c r="J1418" i="2"/>
  <c r="M1417" i="2"/>
  <c r="L1418" i="2"/>
  <c r="K1418" i="2"/>
  <c r="N1418" i="2" s="1"/>
  <c r="C1411" i="2"/>
  <c r="B1412" i="2"/>
  <c r="P1418" i="2" l="1"/>
  <c r="O1418" i="2"/>
  <c r="AQ1411" i="2"/>
  <c r="AO1411" i="2"/>
  <c r="AE775" i="2"/>
  <c r="Y774" i="2"/>
  <c r="Q775" i="2"/>
  <c r="Y775" i="2" s="1"/>
  <c r="AH775" i="2"/>
  <c r="AF776" i="2"/>
  <c r="AG776" i="2"/>
  <c r="Z775" i="2"/>
  <c r="AB775" i="2"/>
  <c r="T776" i="2"/>
  <c r="V776" i="2"/>
  <c r="S776" i="2"/>
  <c r="U776" i="2"/>
  <c r="L1419" i="2"/>
  <c r="K1419" i="2"/>
  <c r="N1419" i="2" s="1"/>
  <c r="J1419" i="2"/>
  <c r="M1418" i="2"/>
  <c r="C1412" i="2"/>
  <c r="B1413" i="2"/>
  <c r="P1419" i="2" l="1"/>
  <c r="O1419" i="2"/>
  <c r="AO1412" i="2"/>
  <c r="AQ1412" i="2"/>
  <c r="AH776" i="2"/>
  <c r="W775" i="2"/>
  <c r="AC776" i="2"/>
  <c r="U777" i="2"/>
  <c r="AA776" i="2"/>
  <c r="AD776" i="2"/>
  <c r="V777" i="2"/>
  <c r="AB776" i="2"/>
  <c r="K1420" i="2"/>
  <c r="N1420" i="2" s="1"/>
  <c r="J1420" i="2"/>
  <c r="M1419" i="2"/>
  <c r="L1420" i="2"/>
  <c r="C1413" i="2"/>
  <c r="B1414" i="2"/>
  <c r="P1420" i="2" l="1"/>
  <c r="O1420" i="2"/>
  <c r="AQ1413" i="2"/>
  <c r="AO1413" i="2"/>
  <c r="R776" i="2"/>
  <c r="Q776" i="2"/>
  <c r="AE776" i="2"/>
  <c r="AC777" i="2"/>
  <c r="AD777" i="2"/>
  <c r="J1421" i="2"/>
  <c r="M1420" i="2"/>
  <c r="L1421" i="2"/>
  <c r="K1421" i="2"/>
  <c r="N1421" i="2" s="1"/>
  <c r="C1414" i="2"/>
  <c r="B1415" i="2"/>
  <c r="O1421" i="2" l="1"/>
  <c r="P1421" i="2"/>
  <c r="AO1414" i="2"/>
  <c r="AQ1414" i="2"/>
  <c r="W776" i="2"/>
  <c r="R777" i="2" s="1"/>
  <c r="Y776" i="2"/>
  <c r="AG777" i="2"/>
  <c r="Z776" i="2"/>
  <c r="AF777" i="2"/>
  <c r="S777" i="2"/>
  <c r="T777" i="2"/>
  <c r="K1422" i="2"/>
  <c r="N1422" i="2" s="1"/>
  <c r="L1422" i="2"/>
  <c r="J1422" i="2"/>
  <c r="M1421" i="2"/>
  <c r="C1415" i="2"/>
  <c r="B1416" i="2"/>
  <c r="P1422" i="2" l="1"/>
  <c r="O1422" i="2"/>
  <c r="AQ1415" i="2"/>
  <c r="AO1415" i="2"/>
  <c r="AA777" i="2"/>
  <c r="S778" i="2"/>
  <c r="AA778" i="2" s="1"/>
  <c r="AH777" i="2"/>
  <c r="Z777" i="2"/>
  <c r="AF778" i="2"/>
  <c r="AG778" i="2"/>
  <c r="AH778" i="2" s="1"/>
  <c r="AE777" i="2"/>
  <c r="U778" i="2"/>
  <c r="AB777" i="2"/>
  <c r="T778" i="2"/>
  <c r="AB778" i="2" s="1"/>
  <c r="V778" i="2"/>
  <c r="Q777" i="2"/>
  <c r="L1423" i="2"/>
  <c r="J1423" i="2"/>
  <c r="M1422" i="2"/>
  <c r="K1423" i="2"/>
  <c r="N1423" i="2" s="1"/>
  <c r="C1416" i="2"/>
  <c r="B1417" i="2"/>
  <c r="P1423" i="2" l="1"/>
  <c r="O1423" i="2"/>
  <c r="AO1416" i="2"/>
  <c r="AQ1416" i="2"/>
  <c r="AC778" i="2"/>
  <c r="U779" i="2"/>
  <c r="AC779" i="2" s="1"/>
  <c r="W777" i="2"/>
  <c r="Y777" i="2"/>
  <c r="V779" i="2"/>
  <c r="AD779" i="2" s="1"/>
  <c r="AD778" i="2"/>
  <c r="K1424" i="2"/>
  <c r="N1424" i="2" s="1"/>
  <c r="J1424" i="2"/>
  <c r="M1423" i="2"/>
  <c r="L1424" i="2"/>
  <c r="C1417" i="2"/>
  <c r="B1418" i="2"/>
  <c r="P1424" i="2" l="1"/>
  <c r="O1424" i="2"/>
  <c r="AQ1417" i="2"/>
  <c r="AO1417" i="2"/>
  <c r="AE778" i="2"/>
  <c r="R778" i="2"/>
  <c r="Q778" i="2"/>
  <c r="L1425" i="2"/>
  <c r="J1425" i="2"/>
  <c r="M1424" i="2"/>
  <c r="K1425" i="2"/>
  <c r="N1425" i="2" s="1"/>
  <c r="C1418" i="2"/>
  <c r="B1419" i="2"/>
  <c r="P1425" i="2" l="1"/>
  <c r="O1425" i="2"/>
  <c r="AO1418" i="2"/>
  <c r="AQ1418" i="2"/>
  <c r="Y778" i="2"/>
  <c r="W778" i="2"/>
  <c r="Q779" i="2" s="1"/>
  <c r="AG779" i="2"/>
  <c r="Z778" i="2"/>
  <c r="R779" i="2"/>
  <c r="S779" i="2"/>
  <c r="T779" i="2"/>
  <c r="AF779" i="2"/>
  <c r="J1426" i="2"/>
  <c r="M1425" i="2"/>
  <c r="K1426" i="2"/>
  <c r="N1426" i="2" s="1"/>
  <c r="L1426" i="2"/>
  <c r="C1419" i="2"/>
  <c r="B1420" i="2"/>
  <c r="P1426" i="2" l="1"/>
  <c r="O1426" i="2"/>
  <c r="AQ1419" i="2"/>
  <c r="AO1419" i="2"/>
  <c r="AE779" i="2"/>
  <c r="AH779" i="2"/>
  <c r="W779" i="2"/>
  <c r="AE780" i="2" s="1"/>
  <c r="Y779" i="2"/>
  <c r="Q780" i="2"/>
  <c r="Y780" i="2" s="1"/>
  <c r="AA779" i="2"/>
  <c r="S780" i="2"/>
  <c r="AA780" i="2" s="1"/>
  <c r="AF780" i="2"/>
  <c r="Z779" i="2"/>
  <c r="AG780" i="2"/>
  <c r="R780" i="2"/>
  <c r="Z780" i="2" s="1"/>
  <c r="V780" i="2"/>
  <c r="AB779" i="2"/>
  <c r="T780" i="2"/>
  <c r="AB780" i="2" s="1"/>
  <c r="U780" i="2"/>
  <c r="AF781" i="2"/>
  <c r="K1427" i="2"/>
  <c r="N1427" i="2" s="1"/>
  <c r="L1427" i="2"/>
  <c r="J1427" i="2"/>
  <c r="M1426" i="2"/>
  <c r="C1420" i="2"/>
  <c r="B1421" i="2"/>
  <c r="P1427" i="2" l="1"/>
  <c r="O1427" i="2"/>
  <c r="AO1420" i="2"/>
  <c r="AQ1420" i="2"/>
  <c r="AG781" i="2"/>
  <c r="AH780" i="2"/>
  <c r="AH781" i="2"/>
  <c r="W780" i="2"/>
  <c r="R781" i="2" s="1"/>
  <c r="Z781" i="2" s="1"/>
  <c r="S781" i="2"/>
  <c r="AA781" i="2" s="1"/>
  <c r="U781" i="2"/>
  <c r="AC781" i="2" s="1"/>
  <c r="AC780" i="2"/>
  <c r="AD780" i="2"/>
  <c r="V781" i="2"/>
  <c r="AD781" i="2" s="1"/>
  <c r="T781" i="2"/>
  <c r="AB781" i="2" s="1"/>
  <c r="J1428" i="2"/>
  <c r="M1427" i="2"/>
  <c r="L1428" i="2"/>
  <c r="K1428" i="2"/>
  <c r="N1428" i="2" s="1"/>
  <c r="C1421" i="2"/>
  <c r="B1422" i="2"/>
  <c r="P1428" i="2" l="1"/>
  <c r="O1428" i="2"/>
  <c r="AQ1421" i="2"/>
  <c r="AO1421" i="2"/>
  <c r="AE781" i="2"/>
  <c r="S782" i="2"/>
  <c r="AA782" i="2" s="1"/>
  <c r="Q781" i="2"/>
  <c r="W781" i="2" s="1"/>
  <c r="R782" i="2" s="1"/>
  <c r="AF782" i="2"/>
  <c r="AG782" i="2"/>
  <c r="AH782" i="2" s="1"/>
  <c r="U782" i="2"/>
  <c r="AC782" i="2" s="1"/>
  <c r="V782" i="2"/>
  <c r="AD782" i="2" s="1"/>
  <c r="T782" i="2"/>
  <c r="U783" i="2" s="1"/>
  <c r="K1429" i="2"/>
  <c r="N1429" i="2" s="1"/>
  <c r="L1429" i="2"/>
  <c r="J1429" i="2"/>
  <c r="M1428" i="2"/>
  <c r="C1422" i="2"/>
  <c r="B1423" i="2"/>
  <c r="O1429" i="2" l="1"/>
  <c r="P1429" i="2"/>
  <c r="AQ1422" i="2"/>
  <c r="AO1422" i="2"/>
  <c r="T783" i="2"/>
  <c r="Y781" i="2"/>
  <c r="AB782" i="2"/>
  <c r="V783" i="2"/>
  <c r="AD783" i="2" s="1"/>
  <c r="Q782" i="2"/>
  <c r="Y782" i="2" s="1"/>
  <c r="AE782" i="2"/>
  <c r="AC783" i="2"/>
  <c r="AG783" i="2"/>
  <c r="AF783" i="2"/>
  <c r="Z782" i="2"/>
  <c r="AB783" i="2"/>
  <c r="S783" i="2"/>
  <c r="J1430" i="2"/>
  <c r="M1429" i="2"/>
  <c r="L1430" i="2"/>
  <c r="K1430" i="2"/>
  <c r="N1430" i="2" s="1"/>
  <c r="C1423" i="2"/>
  <c r="B1424" i="2"/>
  <c r="P1430" i="2" l="1"/>
  <c r="O1430" i="2"/>
  <c r="AQ1423" i="2"/>
  <c r="AO1423" i="2"/>
  <c r="W782" i="2"/>
  <c r="V784" i="2"/>
  <c r="AH783" i="2"/>
  <c r="AA783" i="2"/>
  <c r="AD784" i="2"/>
  <c r="U784" i="2"/>
  <c r="L1431" i="2"/>
  <c r="K1431" i="2"/>
  <c r="N1431" i="2" s="1"/>
  <c r="J1431" i="2"/>
  <c r="M1430" i="2"/>
  <c r="C1424" i="2"/>
  <c r="B1425" i="2"/>
  <c r="P1431" i="2" l="1"/>
  <c r="O1431" i="2"/>
  <c r="AO1424" i="2"/>
  <c r="AQ1424" i="2"/>
  <c r="R783" i="2"/>
  <c r="Q783" i="2"/>
  <c r="AE783" i="2"/>
  <c r="AC784" i="2"/>
  <c r="K1432" i="2"/>
  <c r="N1432" i="2" s="1"/>
  <c r="J1432" i="2"/>
  <c r="M1431" i="2"/>
  <c r="L1432" i="2"/>
  <c r="C1425" i="2"/>
  <c r="B1426" i="2"/>
  <c r="P1432" i="2" l="1"/>
  <c r="O1432" i="2"/>
  <c r="AQ1425" i="2"/>
  <c r="AO1425" i="2"/>
  <c r="Y783" i="2"/>
  <c r="W783" i="2"/>
  <c r="R784" i="2" s="1"/>
  <c r="AE784" i="2"/>
  <c r="Q784" i="2"/>
  <c r="Z783" i="2"/>
  <c r="AF784" i="2"/>
  <c r="AG784" i="2"/>
  <c r="AH784" i="2" s="1"/>
  <c r="S784" i="2"/>
  <c r="T784" i="2"/>
  <c r="J1433" i="2"/>
  <c r="M1432" i="2"/>
  <c r="L1433" i="2"/>
  <c r="K1433" i="2"/>
  <c r="N1433" i="2" s="1"/>
  <c r="C1426" i="2"/>
  <c r="B1427" i="2"/>
  <c r="P1433" i="2" l="1"/>
  <c r="O1433" i="2"/>
  <c r="AO1426" i="2"/>
  <c r="AQ1426" i="2"/>
  <c r="S785" i="2"/>
  <c r="AA784" i="2"/>
  <c r="Y784" i="2"/>
  <c r="W784" i="2"/>
  <c r="AE785" i="2" s="1"/>
  <c r="Q785" i="2"/>
  <c r="R785" i="2"/>
  <c r="V785" i="2"/>
  <c r="AB784" i="2"/>
  <c r="T785" i="2"/>
  <c r="U785" i="2"/>
  <c r="Z784" i="2"/>
  <c r="AG785" i="2"/>
  <c r="AF785" i="2"/>
  <c r="K1434" i="2"/>
  <c r="N1434" i="2" s="1"/>
  <c r="L1434" i="2"/>
  <c r="J1434" i="2"/>
  <c r="M1433" i="2"/>
  <c r="C1427" i="2"/>
  <c r="B1428" i="2"/>
  <c r="P1434" i="2" l="1"/>
  <c r="O1434" i="2"/>
  <c r="AO1427" i="2"/>
  <c r="AQ1427" i="2"/>
  <c r="V786" i="2"/>
  <c r="AD785" i="2"/>
  <c r="Z785" i="2"/>
  <c r="AF786" i="2"/>
  <c r="AG786" i="2"/>
  <c r="AH786" i="2" s="1"/>
  <c r="Y785" i="2"/>
  <c r="W785" i="2"/>
  <c r="AE786" i="2" s="1"/>
  <c r="AH785" i="2"/>
  <c r="U786" i="2"/>
  <c r="AC785" i="2"/>
  <c r="AB785" i="2"/>
  <c r="T786" i="2"/>
  <c r="AB786" i="2" s="1"/>
  <c r="S786" i="2"/>
  <c r="AA786" i="2" s="1"/>
  <c r="AA785" i="2"/>
  <c r="J1435" i="2"/>
  <c r="M1434" i="2"/>
  <c r="L1435" i="2"/>
  <c r="K1435" i="2"/>
  <c r="N1435" i="2" s="1"/>
  <c r="C1428" i="2"/>
  <c r="B1429" i="2"/>
  <c r="O1435" i="2" l="1"/>
  <c r="P1435" i="2"/>
  <c r="AO1428" i="2"/>
  <c r="AQ1428" i="2"/>
  <c r="Q786" i="2"/>
  <c r="R786" i="2"/>
  <c r="T787" i="2" s="1"/>
  <c r="AC786" i="2"/>
  <c r="U787" i="2"/>
  <c r="AC787" i="2" s="1"/>
  <c r="AD786" i="2"/>
  <c r="V787" i="2"/>
  <c r="AD787" i="2" s="1"/>
  <c r="K1436" i="2"/>
  <c r="N1436" i="2" s="1"/>
  <c r="L1436" i="2"/>
  <c r="J1436" i="2"/>
  <c r="M1435" i="2"/>
  <c r="C1429" i="2"/>
  <c r="B1430" i="2"/>
  <c r="P1436" i="2" l="1"/>
  <c r="O1436" i="2"/>
  <c r="AQ1429" i="2"/>
  <c r="AO1429" i="2"/>
  <c r="S787" i="2"/>
  <c r="AA787" i="2" s="1"/>
  <c r="V788" i="2"/>
  <c r="AD788" i="2" s="1"/>
  <c r="AB787" i="2"/>
  <c r="W786" i="2"/>
  <c r="Q787" i="2" s="1"/>
  <c r="AF787" i="2"/>
  <c r="Z786" i="2"/>
  <c r="R787" i="2"/>
  <c r="T788" i="2" s="1"/>
  <c r="AG787" i="2"/>
  <c r="U788" i="2"/>
  <c r="AC788" i="2" s="1"/>
  <c r="Y786" i="2"/>
  <c r="L1437" i="2"/>
  <c r="J1437" i="2"/>
  <c r="M1436" i="2"/>
  <c r="K1437" i="2"/>
  <c r="N1437" i="2" s="1"/>
  <c r="C1430" i="2"/>
  <c r="B1431" i="2"/>
  <c r="O1437" i="2" l="1"/>
  <c r="P1437" i="2"/>
  <c r="AQ1430" i="2"/>
  <c r="AO1430" i="2"/>
  <c r="AE787" i="2"/>
  <c r="AH787" i="2"/>
  <c r="W787" i="2"/>
  <c r="S788" i="2"/>
  <c r="R788" i="2"/>
  <c r="AF788" i="2"/>
  <c r="Z787" i="2"/>
  <c r="AG788" i="2"/>
  <c r="AH788" i="2" s="1"/>
  <c r="V789" i="2"/>
  <c r="AD789" i="2" s="1"/>
  <c r="AB788" i="2"/>
  <c r="Y787" i="2"/>
  <c r="Q788" i="2"/>
  <c r="AE788" i="2"/>
  <c r="U789" i="2"/>
  <c r="AC789" i="2" s="1"/>
  <c r="J1438" i="2"/>
  <c r="M1437" i="2"/>
  <c r="K1438" i="2"/>
  <c r="N1438" i="2" s="1"/>
  <c r="L1438" i="2"/>
  <c r="C1431" i="2"/>
  <c r="B1432" i="2"/>
  <c r="P1438" i="2" l="1"/>
  <c r="O1438" i="2"/>
  <c r="AQ1431" i="2"/>
  <c r="AO1431" i="2"/>
  <c r="AF789" i="2"/>
  <c r="AG789" i="2"/>
  <c r="AH789" i="2" s="1"/>
  <c r="Z788" i="2"/>
  <c r="AA788" i="2"/>
  <c r="S789" i="2"/>
  <c r="AA789" i="2" s="1"/>
  <c r="Y788" i="2"/>
  <c r="W788" i="2"/>
  <c r="Q789" i="2" s="1"/>
  <c r="T789" i="2"/>
  <c r="AB789" i="2" s="1"/>
  <c r="L1439" i="2"/>
  <c r="K1439" i="2"/>
  <c r="N1439" i="2" s="1"/>
  <c r="J1439" i="2"/>
  <c r="M1438" i="2"/>
  <c r="C1432" i="2"/>
  <c r="B1433" i="2"/>
  <c r="P1439" i="2" l="1"/>
  <c r="O1439" i="2"/>
  <c r="AO1432" i="2"/>
  <c r="AQ1432" i="2"/>
  <c r="R789" i="2"/>
  <c r="W789" i="2" s="1"/>
  <c r="Y789" i="2"/>
  <c r="AE789" i="2"/>
  <c r="AG790" i="2"/>
  <c r="AF790" i="2"/>
  <c r="S790" i="2"/>
  <c r="AA790" i="2" s="1"/>
  <c r="U790" i="2"/>
  <c r="AC790" i="2" s="1"/>
  <c r="Z789" i="2"/>
  <c r="T790" i="2"/>
  <c r="V790" i="2"/>
  <c r="AD790" i="2" s="1"/>
  <c r="J1440" i="2"/>
  <c r="M1439" i="2"/>
  <c r="K1440" i="2"/>
  <c r="N1440" i="2" s="1"/>
  <c r="L1440" i="2"/>
  <c r="C1433" i="2"/>
  <c r="B1434" i="2"/>
  <c r="P1440" i="2" l="1"/>
  <c r="O1440" i="2"/>
  <c r="AQ1433" i="2"/>
  <c r="AO1433" i="2"/>
  <c r="Q790" i="2"/>
  <c r="AE790" i="2"/>
  <c r="R790" i="2"/>
  <c r="T791" i="2" s="1"/>
  <c r="V791" i="2"/>
  <c r="AD791" i="2" s="1"/>
  <c r="AB790" i="2"/>
  <c r="S791" i="2"/>
  <c r="AA791" i="2" s="1"/>
  <c r="AH790" i="2"/>
  <c r="U791" i="2"/>
  <c r="K1441" i="2"/>
  <c r="N1441" i="2" s="1"/>
  <c r="L1441" i="2"/>
  <c r="J1441" i="2"/>
  <c r="M1440" i="2"/>
  <c r="C1434" i="2"/>
  <c r="B1435" i="2"/>
  <c r="P1441" i="2" l="1"/>
  <c r="O1441" i="2"/>
  <c r="AO1434" i="2"/>
  <c r="AQ1434" i="2"/>
  <c r="AB791" i="2"/>
  <c r="V792" i="2"/>
  <c r="AD792" i="2" s="1"/>
  <c r="AF791" i="2"/>
  <c r="Z790" i="2"/>
  <c r="AG791" i="2"/>
  <c r="AH791" i="2" s="1"/>
  <c r="U792" i="2"/>
  <c r="AC792" i="2" s="1"/>
  <c r="Y790" i="2"/>
  <c r="W790" i="2"/>
  <c r="AE791" i="2" s="1"/>
  <c r="AC791" i="2"/>
  <c r="L1442" i="2"/>
  <c r="J1442" i="2"/>
  <c r="M1441" i="2"/>
  <c r="K1442" i="2"/>
  <c r="N1442" i="2" s="1"/>
  <c r="C1435" i="2"/>
  <c r="B1436" i="2"/>
  <c r="P1442" i="2" l="1"/>
  <c r="O1442" i="2"/>
  <c r="AQ1435" i="2"/>
  <c r="AO1435" i="2"/>
  <c r="R791" i="2"/>
  <c r="Q791" i="2"/>
  <c r="K1443" i="2"/>
  <c r="N1443" i="2" s="1"/>
  <c r="J1443" i="2"/>
  <c r="M1442" i="2"/>
  <c r="L1443" i="2"/>
  <c r="C1436" i="2"/>
  <c r="B1437" i="2"/>
  <c r="P1443" i="2" l="1"/>
  <c r="O1443" i="2"/>
  <c r="AQ1436" i="2"/>
  <c r="AO1436" i="2"/>
  <c r="Y791" i="2"/>
  <c r="W791" i="2"/>
  <c r="AE792" i="2" s="1"/>
  <c r="Q792" i="2"/>
  <c r="Z791" i="2"/>
  <c r="AF792" i="2"/>
  <c r="AG792" i="2"/>
  <c r="AH792" i="2" s="1"/>
  <c r="R792" i="2"/>
  <c r="T792" i="2"/>
  <c r="S792" i="2"/>
  <c r="J1444" i="2"/>
  <c r="M1443" i="2"/>
  <c r="L1444" i="2"/>
  <c r="K1444" i="2"/>
  <c r="N1444" i="2" s="1"/>
  <c r="C1437" i="2"/>
  <c r="B1438" i="2"/>
  <c r="P1444" i="2" l="1"/>
  <c r="O1444" i="2"/>
  <c r="AO1437" i="2"/>
  <c r="AQ1437" i="2"/>
  <c r="AB792" i="2"/>
  <c r="V793" i="2"/>
  <c r="U793" i="2"/>
  <c r="T793" i="2"/>
  <c r="AB793" i="2" s="1"/>
  <c r="AG793" i="2"/>
  <c r="Z792" i="2"/>
  <c r="AF793" i="2"/>
  <c r="R793" i="2"/>
  <c r="S794" i="2" s="1"/>
  <c r="AA794" i="2" s="1"/>
  <c r="W792" i="2"/>
  <c r="Y792" i="2"/>
  <c r="AA792" i="2"/>
  <c r="S793" i="2"/>
  <c r="AA793" i="2" s="1"/>
  <c r="K1445" i="2"/>
  <c r="N1445" i="2" s="1"/>
  <c r="L1445" i="2"/>
  <c r="J1445" i="2"/>
  <c r="M1444" i="2"/>
  <c r="C1438" i="2"/>
  <c r="B1439" i="2"/>
  <c r="O1445" i="2" l="1"/>
  <c r="P1445" i="2"/>
  <c r="AQ1438" i="2"/>
  <c r="AO1438" i="2"/>
  <c r="AH793" i="2"/>
  <c r="T794" i="2"/>
  <c r="AC793" i="2"/>
  <c r="U794" i="2"/>
  <c r="AC794" i="2" s="1"/>
  <c r="Z793" i="2"/>
  <c r="AG794" i="2"/>
  <c r="AH794" i="2" s="1"/>
  <c r="AD793" i="2"/>
  <c r="V794" i="2"/>
  <c r="AD794" i="2" s="1"/>
  <c r="AF794" i="2"/>
  <c r="AE793" i="2"/>
  <c r="Q793" i="2"/>
  <c r="AB794" i="2"/>
  <c r="L1446" i="2"/>
  <c r="J1446" i="2"/>
  <c r="M1445" i="2"/>
  <c r="K1446" i="2"/>
  <c r="N1446" i="2" s="1"/>
  <c r="C1439" i="2"/>
  <c r="B1440" i="2"/>
  <c r="P1446" i="2" l="1"/>
  <c r="O1446" i="2"/>
  <c r="AQ1439" i="2"/>
  <c r="AO1439" i="2"/>
  <c r="U795" i="2"/>
  <c r="V795" i="2"/>
  <c r="W793" i="2"/>
  <c r="Y793" i="2"/>
  <c r="AC795" i="2"/>
  <c r="AD795" i="2"/>
  <c r="J1447" i="2"/>
  <c r="M1446" i="2"/>
  <c r="K1447" i="2"/>
  <c r="N1447" i="2" s="1"/>
  <c r="L1447" i="2"/>
  <c r="C1440" i="2"/>
  <c r="B1441" i="2"/>
  <c r="P1447" i="2" l="1"/>
  <c r="O1447" i="2"/>
  <c r="AQ1440" i="2"/>
  <c r="AO1440" i="2"/>
  <c r="R794" i="2"/>
  <c r="Q794" i="2"/>
  <c r="AE794" i="2"/>
  <c r="L1448" i="2"/>
  <c r="K1448" i="2"/>
  <c r="N1448" i="2" s="1"/>
  <c r="J1448" i="2"/>
  <c r="M1447" i="2"/>
  <c r="C1441" i="2"/>
  <c r="B1442" i="2"/>
  <c r="P1448" i="2" l="1"/>
  <c r="O1448" i="2"/>
  <c r="AO1441" i="2"/>
  <c r="AQ1441" i="2"/>
  <c r="W794" i="2"/>
  <c r="Y794" i="2"/>
  <c r="AE795" i="2"/>
  <c r="Q795" i="2"/>
  <c r="AF795" i="2"/>
  <c r="AG795" i="2"/>
  <c r="AH795" i="2" s="1"/>
  <c r="Z794" i="2"/>
  <c r="S795" i="2"/>
  <c r="T795" i="2"/>
  <c r="R795" i="2"/>
  <c r="K1449" i="2"/>
  <c r="N1449" i="2" s="1"/>
  <c r="J1449" i="2"/>
  <c r="M1448" i="2"/>
  <c r="L1449" i="2"/>
  <c r="C1442" i="2"/>
  <c r="B1443" i="2"/>
  <c r="O1449" i="2" l="1"/>
  <c r="P1449" i="2"/>
  <c r="AQ1442" i="2"/>
  <c r="AO1442" i="2"/>
  <c r="AA795" i="2"/>
  <c r="S796" i="2"/>
  <c r="W795" i="2"/>
  <c r="AE796" i="2" s="1"/>
  <c r="Y795" i="2"/>
  <c r="Q796" i="2"/>
  <c r="AF796" i="2"/>
  <c r="AG796" i="2"/>
  <c r="AH796" i="2" s="1"/>
  <c r="Z795" i="2"/>
  <c r="AB795" i="2"/>
  <c r="U796" i="2"/>
  <c r="T796" i="2"/>
  <c r="V796" i="2"/>
  <c r="L1450" i="2"/>
  <c r="J1450" i="2"/>
  <c r="M1449" i="2"/>
  <c r="K1450" i="2"/>
  <c r="N1450" i="2" s="1"/>
  <c r="C1443" i="2"/>
  <c r="B1444" i="2"/>
  <c r="P1450" i="2" l="1"/>
  <c r="O1450" i="2"/>
  <c r="AO1443" i="2"/>
  <c r="AQ1443" i="2"/>
  <c r="Y796" i="2"/>
  <c r="V797" i="2"/>
  <c r="AD796" i="2"/>
  <c r="AB796" i="2"/>
  <c r="T797" i="2"/>
  <c r="AB797" i="2" s="1"/>
  <c r="AC796" i="2"/>
  <c r="U797" i="2"/>
  <c r="AA796" i="2"/>
  <c r="R796" i="2"/>
  <c r="S797" i="2" s="1"/>
  <c r="J1451" i="2"/>
  <c r="M1450" i="2"/>
  <c r="K1451" i="2"/>
  <c r="N1451" i="2" s="1"/>
  <c r="L1451" i="2"/>
  <c r="C1444" i="2"/>
  <c r="B1445" i="2"/>
  <c r="P1451" i="2" l="1"/>
  <c r="O1451" i="2"/>
  <c r="AO1444" i="2"/>
  <c r="AQ1444" i="2"/>
  <c r="AA797" i="2"/>
  <c r="V798" i="2"/>
  <c r="AD798" i="2" s="1"/>
  <c r="AD797" i="2"/>
  <c r="W796" i="2"/>
  <c r="Z796" i="2"/>
  <c r="AG797" i="2"/>
  <c r="AH797" i="2" s="1"/>
  <c r="AF797" i="2"/>
  <c r="AC797" i="2"/>
  <c r="U798" i="2"/>
  <c r="AC798" i="2" s="1"/>
  <c r="K1452" i="2"/>
  <c r="N1452" i="2" s="1"/>
  <c r="L1452" i="2"/>
  <c r="J1452" i="2"/>
  <c r="M1451" i="2"/>
  <c r="C1445" i="2"/>
  <c r="B1446" i="2"/>
  <c r="P1452" i="2" l="1"/>
  <c r="O1452" i="2"/>
  <c r="AO1445" i="2"/>
  <c r="AQ1445" i="2"/>
  <c r="AE797" i="2"/>
  <c r="Q797" i="2"/>
  <c r="R797" i="2"/>
  <c r="J1453" i="2"/>
  <c r="M1452" i="2"/>
  <c r="L1453" i="2"/>
  <c r="K1453" i="2"/>
  <c r="N1453" i="2" s="1"/>
  <c r="C1446" i="2"/>
  <c r="B1447" i="2"/>
  <c r="O1453" i="2" l="1"/>
  <c r="P1453" i="2"/>
  <c r="AQ1446" i="2"/>
  <c r="AO1446" i="2"/>
  <c r="AF798" i="2"/>
  <c r="AG798" i="2"/>
  <c r="AH798" i="2" s="1"/>
  <c r="Z797" i="2"/>
  <c r="S798" i="2"/>
  <c r="T798" i="2"/>
  <c r="Y797" i="2"/>
  <c r="W797" i="2"/>
  <c r="R798" i="2" s="1"/>
  <c r="L1454" i="2"/>
  <c r="K1454" i="2"/>
  <c r="N1454" i="2" s="1"/>
  <c r="J1454" i="2"/>
  <c r="M1453" i="2"/>
  <c r="C1447" i="2"/>
  <c r="B1448" i="2"/>
  <c r="P1454" i="2" l="1"/>
  <c r="O1454" i="2"/>
  <c r="AQ1447" i="2"/>
  <c r="AO1447" i="2"/>
  <c r="AE798" i="2"/>
  <c r="AF799" i="2"/>
  <c r="AG799" i="2"/>
  <c r="AH799" i="2" s="1"/>
  <c r="Z798" i="2"/>
  <c r="AB798" i="2"/>
  <c r="T799" i="2"/>
  <c r="U799" i="2"/>
  <c r="V799" i="2"/>
  <c r="S799" i="2"/>
  <c r="AA798" i="2"/>
  <c r="Q798" i="2"/>
  <c r="J1455" i="2"/>
  <c r="M1454" i="2"/>
  <c r="K1455" i="2"/>
  <c r="N1455" i="2" s="1"/>
  <c r="L1455" i="2"/>
  <c r="C1448" i="2"/>
  <c r="B1449" i="2"/>
  <c r="P1455" i="2" l="1"/>
  <c r="O1455" i="2"/>
  <c r="AQ1448" i="2"/>
  <c r="AO1448" i="2"/>
  <c r="AD799" i="2"/>
  <c r="V800" i="2"/>
  <c r="AD800" i="2" s="1"/>
  <c r="AC799" i="2"/>
  <c r="U800" i="2"/>
  <c r="AB799" i="2"/>
  <c r="Y798" i="2"/>
  <c r="W798" i="2"/>
  <c r="R799" i="2" s="1"/>
  <c r="AA799" i="2"/>
  <c r="L1456" i="2"/>
  <c r="K1456" i="2"/>
  <c r="N1456" i="2" s="1"/>
  <c r="J1456" i="2"/>
  <c r="M1455" i="2"/>
  <c r="C1449" i="2"/>
  <c r="B1450" i="2"/>
  <c r="P1456" i="2" l="1"/>
  <c r="O1456" i="2"/>
  <c r="AO1449" i="2"/>
  <c r="AQ1449" i="2"/>
  <c r="Z799" i="2"/>
  <c r="AF800" i="2"/>
  <c r="AG800" i="2"/>
  <c r="AH800" i="2" s="1"/>
  <c r="T800" i="2"/>
  <c r="S800" i="2"/>
  <c r="AC800" i="2"/>
  <c r="U801" i="2"/>
  <c r="AC801" i="2" s="1"/>
  <c r="Q799" i="2"/>
  <c r="AE799" i="2"/>
  <c r="J1457" i="2"/>
  <c r="M1456" i="2"/>
  <c r="K1457" i="2"/>
  <c r="N1457" i="2" s="1"/>
  <c r="L1457" i="2"/>
  <c r="C1450" i="2"/>
  <c r="B1451" i="2"/>
  <c r="P1457" i="2" l="1"/>
  <c r="O1457" i="2"/>
  <c r="AQ1450" i="2"/>
  <c r="AO1450" i="2"/>
  <c r="W799" i="2"/>
  <c r="R800" i="2" s="1"/>
  <c r="Q800" i="2"/>
  <c r="Y799" i="2"/>
  <c r="AE800" i="2"/>
  <c r="AA800" i="2"/>
  <c r="S801" i="2"/>
  <c r="V801" i="2"/>
  <c r="AD801" i="2" s="1"/>
  <c r="AB800" i="2"/>
  <c r="L1458" i="2"/>
  <c r="K1458" i="2"/>
  <c r="N1458" i="2" s="1"/>
  <c r="J1458" i="2"/>
  <c r="M1457" i="2"/>
  <c r="C1451" i="2"/>
  <c r="B1452" i="2"/>
  <c r="P1458" i="2" l="1"/>
  <c r="O1458" i="2"/>
  <c r="AO1451" i="2"/>
  <c r="AQ1451" i="2"/>
  <c r="AA801" i="2"/>
  <c r="Y800" i="2"/>
  <c r="W800" i="2"/>
  <c r="R801" i="2" s="1"/>
  <c r="Q801" i="2"/>
  <c r="AE801" i="2"/>
  <c r="T801" i="2"/>
  <c r="Z800" i="2"/>
  <c r="AG801" i="2"/>
  <c r="AF801" i="2"/>
  <c r="K1459" i="2"/>
  <c r="N1459" i="2" s="1"/>
  <c r="J1459" i="2"/>
  <c r="M1458" i="2"/>
  <c r="L1459" i="2"/>
  <c r="C1452" i="2"/>
  <c r="B1453" i="2"/>
  <c r="P1459" i="2" l="1"/>
  <c r="O1459" i="2"/>
  <c r="AO1452" i="2"/>
  <c r="AQ1452" i="2"/>
  <c r="V802" i="2"/>
  <c r="AB801" i="2"/>
  <c r="T802" i="2"/>
  <c r="AB802" i="2" s="1"/>
  <c r="U802" i="2"/>
  <c r="Y801" i="2"/>
  <c r="W801" i="2"/>
  <c r="AE802" i="2" s="1"/>
  <c r="Z801" i="2"/>
  <c r="AF802" i="2"/>
  <c r="AG802" i="2"/>
  <c r="S802" i="2"/>
  <c r="AA802" i="2" s="1"/>
  <c r="AH801" i="2"/>
  <c r="L1460" i="2"/>
  <c r="J1460" i="2"/>
  <c r="M1459" i="2"/>
  <c r="K1460" i="2"/>
  <c r="N1460" i="2" s="1"/>
  <c r="C1453" i="2"/>
  <c r="B1454" i="2"/>
  <c r="P1460" i="2" l="1"/>
  <c r="O1460" i="2"/>
  <c r="AO1453" i="2"/>
  <c r="AQ1453" i="2"/>
  <c r="AC802" i="2"/>
  <c r="U803" i="2"/>
  <c r="Q802" i="2"/>
  <c r="R802" i="2"/>
  <c r="AH802" i="2"/>
  <c r="AD802" i="2"/>
  <c r="V803" i="2"/>
  <c r="K1461" i="2"/>
  <c r="N1461" i="2" s="1"/>
  <c r="J1461" i="2"/>
  <c r="M1460" i="2"/>
  <c r="L1461" i="2"/>
  <c r="C1454" i="2"/>
  <c r="B1455" i="2"/>
  <c r="O1461" i="2" l="1"/>
  <c r="P1461" i="2"/>
  <c r="AQ1454" i="2"/>
  <c r="AO1454" i="2"/>
  <c r="S803" i="2"/>
  <c r="AA803" i="2" s="1"/>
  <c r="AG803" i="2"/>
  <c r="AF803" i="2"/>
  <c r="AH803" i="2" s="1"/>
  <c r="Z802" i="2"/>
  <c r="T803" i="2"/>
  <c r="AB803" i="2" s="1"/>
  <c r="AD803" i="2"/>
  <c r="V804" i="2"/>
  <c r="AD804" i="2" s="1"/>
  <c r="AC803" i="2"/>
  <c r="Y802" i="2"/>
  <c r="W802" i="2"/>
  <c r="AE803" i="2" s="1"/>
  <c r="R803" i="2"/>
  <c r="AF804" i="2" s="1"/>
  <c r="L1462" i="2"/>
  <c r="J1462" i="2"/>
  <c r="M1461" i="2"/>
  <c r="K1462" i="2"/>
  <c r="N1462" i="2" s="1"/>
  <c r="C1455" i="2"/>
  <c r="B1456" i="2"/>
  <c r="P1462" i="2" l="1"/>
  <c r="O1462" i="2"/>
  <c r="AQ1455" i="2"/>
  <c r="AO1455" i="2"/>
  <c r="S804" i="2"/>
  <c r="AA804" i="2" s="1"/>
  <c r="Q803" i="2"/>
  <c r="T804" i="2"/>
  <c r="AG804" i="2"/>
  <c r="AH804" i="2" s="1"/>
  <c r="Z803" i="2"/>
  <c r="U804" i="2"/>
  <c r="AC804" i="2" s="1"/>
  <c r="AB804" i="2"/>
  <c r="V805" i="2"/>
  <c r="AD805" i="2" s="1"/>
  <c r="K1463" i="2"/>
  <c r="N1463" i="2" s="1"/>
  <c r="J1463" i="2"/>
  <c r="M1462" i="2"/>
  <c r="L1463" i="2"/>
  <c r="C1456" i="2"/>
  <c r="B1457" i="2"/>
  <c r="P1463" i="2" l="1"/>
  <c r="O1463" i="2"/>
  <c r="AO1456" i="2"/>
  <c r="AQ1456" i="2"/>
  <c r="Y803" i="2"/>
  <c r="W803" i="2"/>
  <c r="U805" i="2"/>
  <c r="AC805" i="2" s="1"/>
  <c r="L1464" i="2"/>
  <c r="J1464" i="2"/>
  <c r="M1463" i="2"/>
  <c r="K1464" i="2"/>
  <c r="N1464" i="2" s="1"/>
  <c r="C1457" i="2"/>
  <c r="B1458" i="2"/>
  <c r="P1464" i="2" l="1"/>
  <c r="O1464" i="2"/>
  <c r="AO1457" i="2"/>
  <c r="AQ1457" i="2"/>
  <c r="Q804" i="2"/>
  <c r="AE804" i="2"/>
  <c r="R804" i="2"/>
  <c r="J1465" i="2"/>
  <c r="M1464" i="2"/>
  <c r="K1465" i="2"/>
  <c r="N1465" i="2" s="1"/>
  <c r="L1465" i="2"/>
  <c r="C1458" i="2"/>
  <c r="B1459" i="2"/>
  <c r="P1465" i="2" l="1"/>
  <c r="O1465" i="2"/>
  <c r="AQ1458" i="2"/>
  <c r="AO1458" i="2"/>
  <c r="S805" i="2"/>
  <c r="Z804" i="2"/>
  <c r="AG805" i="2"/>
  <c r="T805" i="2"/>
  <c r="AF805" i="2"/>
  <c r="Y804" i="2"/>
  <c r="W804" i="2"/>
  <c r="K1466" i="2"/>
  <c r="N1466" i="2" s="1"/>
  <c r="L1466" i="2"/>
  <c r="J1466" i="2"/>
  <c r="M1465" i="2"/>
  <c r="C1459" i="2"/>
  <c r="B1460" i="2"/>
  <c r="P1466" i="2" l="1"/>
  <c r="O1466" i="2"/>
  <c r="AO1459" i="2"/>
  <c r="AQ1459" i="2"/>
  <c r="R805" i="2"/>
  <c r="AE805" i="2"/>
  <c r="Q805" i="2"/>
  <c r="V806" i="2"/>
  <c r="AB805" i="2"/>
  <c r="T806" i="2"/>
  <c r="AB806" i="2" s="1"/>
  <c r="U806" i="2"/>
  <c r="AH805" i="2"/>
  <c r="AA805" i="2"/>
  <c r="S806" i="2"/>
  <c r="AA806" i="2" s="1"/>
  <c r="L1467" i="2"/>
  <c r="J1467" i="2"/>
  <c r="M1466" i="2"/>
  <c r="K1467" i="2"/>
  <c r="N1467" i="2" s="1"/>
  <c r="C1460" i="2"/>
  <c r="B1461" i="2"/>
  <c r="O1467" i="2" l="1"/>
  <c r="P1467" i="2"/>
  <c r="AO1460" i="2"/>
  <c r="AQ1460" i="2"/>
  <c r="AD806" i="2"/>
  <c r="V807" i="2"/>
  <c r="AD807" i="2" s="1"/>
  <c r="AC806" i="2"/>
  <c r="U807" i="2"/>
  <c r="AC807" i="2" s="1"/>
  <c r="W805" i="2"/>
  <c r="AE806" i="2" s="1"/>
  <c r="Y805" i="2"/>
  <c r="R806" i="2"/>
  <c r="AG807" i="2" s="1"/>
  <c r="AF806" i="2"/>
  <c r="AG806" i="2"/>
  <c r="AH806" i="2" s="1"/>
  <c r="Z805" i="2"/>
  <c r="J1468" i="2"/>
  <c r="M1467" i="2"/>
  <c r="K1468" i="2"/>
  <c r="N1468" i="2" s="1"/>
  <c r="L1468" i="2"/>
  <c r="C1461" i="2"/>
  <c r="B1462" i="2"/>
  <c r="P1468" i="2" l="1"/>
  <c r="O1468" i="2"/>
  <c r="AO1461" i="2"/>
  <c r="AQ1461" i="2"/>
  <c r="S807" i="2"/>
  <c r="AA807" i="2" s="1"/>
  <c r="Z806" i="2"/>
  <c r="Q806" i="2"/>
  <c r="Y806" i="2" s="1"/>
  <c r="T807" i="2"/>
  <c r="AB807" i="2" s="1"/>
  <c r="AF807" i="2"/>
  <c r="AH807" i="2" s="1"/>
  <c r="W806" i="2"/>
  <c r="AE807" i="2"/>
  <c r="R807" i="2"/>
  <c r="K1469" i="2"/>
  <c r="N1469" i="2" s="1"/>
  <c r="L1469" i="2"/>
  <c r="J1469" i="2"/>
  <c r="M1468" i="2"/>
  <c r="C1462" i="2"/>
  <c r="B1463" i="2"/>
  <c r="O1469" i="2" l="1"/>
  <c r="P1469" i="2"/>
  <c r="AQ1462" i="2"/>
  <c r="AO1462" i="2"/>
  <c r="U808" i="2"/>
  <c r="AC808" i="2" s="1"/>
  <c r="Q807" i="2"/>
  <c r="R808" i="2" s="1"/>
  <c r="V808" i="2"/>
  <c r="AD808" i="2" s="1"/>
  <c r="W807" i="2"/>
  <c r="AE808" i="2" s="1"/>
  <c r="AG808" i="2"/>
  <c r="Z807" i="2"/>
  <c r="AF808" i="2"/>
  <c r="T808" i="2"/>
  <c r="U809" i="2" s="1"/>
  <c r="AC809" i="2" s="1"/>
  <c r="S808" i="2"/>
  <c r="L1470" i="2"/>
  <c r="J1470" i="2"/>
  <c r="M1469" i="2"/>
  <c r="K1470" i="2"/>
  <c r="N1470" i="2" s="1"/>
  <c r="C1463" i="2"/>
  <c r="B1464" i="2"/>
  <c r="P1470" i="2" l="1"/>
  <c r="O1470" i="2"/>
  <c r="AQ1463" i="2"/>
  <c r="AO1463" i="2"/>
  <c r="Y807" i="2"/>
  <c r="AH808" i="2"/>
  <c r="S809" i="2"/>
  <c r="AA808" i="2"/>
  <c r="AG809" i="2"/>
  <c r="Z808" i="2"/>
  <c r="AF809" i="2"/>
  <c r="AB808" i="2"/>
  <c r="T809" i="2"/>
  <c r="V809" i="2"/>
  <c r="Q808" i="2"/>
  <c r="K1471" i="2"/>
  <c r="N1471" i="2" s="1"/>
  <c r="J1471" i="2"/>
  <c r="M1470" i="2"/>
  <c r="L1471" i="2"/>
  <c r="C1464" i="2"/>
  <c r="B1465" i="2"/>
  <c r="P1471" i="2" l="1"/>
  <c r="O1471" i="2"/>
  <c r="AQ1464" i="2"/>
  <c r="AO1464" i="2"/>
  <c r="AH809" i="2"/>
  <c r="U810" i="2"/>
  <c r="AB809" i="2"/>
  <c r="W808" i="2"/>
  <c r="R809" i="2" s="1"/>
  <c r="Y808" i="2"/>
  <c r="Q809" i="2"/>
  <c r="AE809" i="2"/>
  <c r="AA809" i="2"/>
  <c r="V810" i="2"/>
  <c r="AD809" i="2"/>
  <c r="L1472" i="2"/>
  <c r="J1472" i="2"/>
  <c r="M1471" i="2"/>
  <c r="K1472" i="2"/>
  <c r="N1472" i="2" s="1"/>
  <c r="C1465" i="2"/>
  <c r="B1466" i="2"/>
  <c r="P1472" i="2" l="1"/>
  <c r="O1472" i="2"/>
  <c r="AO1465" i="2"/>
  <c r="AQ1465" i="2"/>
  <c r="W809" i="2"/>
  <c r="AE810" i="2" s="1"/>
  <c r="Y809" i="2"/>
  <c r="AD810" i="2"/>
  <c r="AC810" i="2"/>
  <c r="Z809" i="2"/>
  <c r="AG810" i="2"/>
  <c r="AF810" i="2"/>
  <c r="R810" i="2"/>
  <c r="S810" i="2"/>
  <c r="T810" i="2"/>
  <c r="V811" i="2" s="1"/>
  <c r="AD811" i="2" s="1"/>
  <c r="K1473" i="2"/>
  <c r="N1473" i="2" s="1"/>
  <c r="J1473" i="2"/>
  <c r="M1472" i="2"/>
  <c r="L1473" i="2"/>
  <c r="C1466" i="2"/>
  <c r="B1467" i="2"/>
  <c r="P1473" i="2" l="1"/>
  <c r="O1473" i="2"/>
  <c r="AQ1466" i="2"/>
  <c r="AO1466" i="2"/>
  <c r="Q810" i="2"/>
  <c r="W810" i="2" s="1"/>
  <c r="AE811" i="2" s="1"/>
  <c r="U811" i="2"/>
  <c r="AA810" i="2"/>
  <c r="S811" i="2"/>
  <c r="AB810" i="2"/>
  <c r="T811" i="2"/>
  <c r="AG811" i="2"/>
  <c r="AF811" i="2"/>
  <c r="Z810" i="2"/>
  <c r="AH810" i="2"/>
  <c r="L1474" i="2"/>
  <c r="J1474" i="2"/>
  <c r="M1473" i="2"/>
  <c r="K1474" i="2"/>
  <c r="N1474" i="2" s="1"/>
  <c r="C1467" i="2"/>
  <c r="B1468" i="2"/>
  <c r="P1474" i="2" l="1"/>
  <c r="O1474" i="2"/>
  <c r="AO1467" i="2"/>
  <c r="AQ1467" i="2"/>
  <c r="Y810" i="2"/>
  <c r="AH811" i="2"/>
  <c r="AA811" i="2"/>
  <c r="V812" i="2"/>
  <c r="AB811" i="2"/>
  <c r="Q811" i="2"/>
  <c r="R811" i="2"/>
  <c r="S812" i="2" s="1"/>
  <c r="AC811" i="2"/>
  <c r="U812" i="2"/>
  <c r="J1475" i="2"/>
  <c r="M1474" i="2"/>
  <c r="K1475" i="2"/>
  <c r="N1475" i="2" s="1"/>
  <c r="L1475" i="2"/>
  <c r="C1468" i="2"/>
  <c r="B1469" i="2"/>
  <c r="P1475" i="2" l="1"/>
  <c r="O1475" i="2"/>
  <c r="AO1468" i="2"/>
  <c r="AQ1468" i="2"/>
  <c r="AA812" i="2"/>
  <c r="W811" i="2"/>
  <c r="AE812" i="2" s="1"/>
  <c r="Y811" i="2"/>
  <c r="Q812" i="2"/>
  <c r="T812" i="2"/>
  <c r="AB812" i="2" s="1"/>
  <c r="AD812" i="2"/>
  <c r="AF812" i="2"/>
  <c r="Z811" i="2"/>
  <c r="AG812" i="2"/>
  <c r="AC812" i="2"/>
  <c r="L1476" i="2"/>
  <c r="K1476" i="2"/>
  <c r="N1476" i="2" s="1"/>
  <c r="J1476" i="2"/>
  <c r="M1475" i="2"/>
  <c r="C1469" i="2"/>
  <c r="B1470" i="2"/>
  <c r="P1476" i="2" l="1"/>
  <c r="O1476" i="2"/>
  <c r="AO1469" i="2"/>
  <c r="AQ1469" i="2"/>
  <c r="R812" i="2"/>
  <c r="Z812" i="2" s="1"/>
  <c r="U813" i="2"/>
  <c r="V813" i="2"/>
  <c r="AD813" i="2" s="1"/>
  <c r="AH812" i="2"/>
  <c r="AC813" i="2"/>
  <c r="Y812" i="2"/>
  <c r="W812" i="2"/>
  <c r="R813" i="2" s="1"/>
  <c r="T813" i="2"/>
  <c r="AF813" i="2"/>
  <c r="AG813" i="2"/>
  <c r="J1477" i="2"/>
  <c r="M1476" i="2"/>
  <c r="K1477" i="2"/>
  <c r="N1477" i="2" s="1"/>
  <c r="L1477" i="2"/>
  <c r="C1470" i="2"/>
  <c r="B1471" i="2"/>
  <c r="O1477" i="2" l="1"/>
  <c r="P1477" i="2"/>
  <c r="AQ1470" i="2"/>
  <c r="AO1470" i="2"/>
  <c r="S813" i="2"/>
  <c r="Z813" i="2"/>
  <c r="AF814" i="2"/>
  <c r="AG814" i="2"/>
  <c r="AH814" i="2" s="1"/>
  <c r="AB813" i="2"/>
  <c r="T814" i="2"/>
  <c r="AA813" i="2"/>
  <c r="S814" i="2"/>
  <c r="V814" i="2"/>
  <c r="Q813" i="2"/>
  <c r="AH813" i="2"/>
  <c r="AE813" i="2"/>
  <c r="U814" i="2"/>
  <c r="L1478" i="2"/>
  <c r="K1478" i="2"/>
  <c r="N1478" i="2" s="1"/>
  <c r="J1478" i="2"/>
  <c r="M1477" i="2"/>
  <c r="C1471" i="2"/>
  <c r="B1472" i="2"/>
  <c r="P1478" i="2" l="1"/>
  <c r="O1478" i="2"/>
  <c r="AQ1471" i="2"/>
  <c r="AO1471" i="2"/>
  <c r="AA814" i="2"/>
  <c r="AB814" i="2"/>
  <c r="AC814" i="2"/>
  <c r="U815" i="2"/>
  <c r="AD814" i="2"/>
  <c r="V815" i="2"/>
  <c r="Y813" i="2"/>
  <c r="W813" i="2"/>
  <c r="R814" i="2" s="1"/>
  <c r="T815" i="2" s="1"/>
  <c r="K1479" i="2"/>
  <c r="N1479" i="2" s="1"/>
  <c r="J1479" i="2"/>
  <c r="M1478" i="2"/>
  <c r="L1479" i="2"/>
  <c r="C1472" i="2"/>
  <c r="B1473" i="2"/>
  <c r="P1479" i="2" l="1"/>
  <c r="O1479" i="2"/>
  <c r="AQ1472" i="2"/>
  <c r="AO1472" i="2"/>
  <c r="AE814" i="2"/>
  <c r="Q814" i="2"/>
  <c r="W814" i="2" s="1"/>
  <c r="AB815" i="2"/>
  <c r="AC815" i="2"/>
  <c r="AD815" i="2"/>
  <c r="V816" i="2"/>
  <c r="AG815" i="2"/>
  <c r="Z814" i="2"/>
  <c r="AF815" i="2"/>
  <c r="S815" i="2"/>
  <c r="J1480" i="2"/>
  <c r="M1479" i="2"/>
  <c r="L1480" i="2"/>
  <c r="K1480" i="2"/>
  <c r="N1480" i="2" s="1"/>
  <c r="C1473" i="2"/>
  <c r="B1474" i="2"/>
  <c r="P1480" i="2" l="1"/>
  <c r="O1480" i="2"/>
  <c r="AO1473" i="2"/>
  <c r="AQ1473" i="2"/>
  <c r="Y814" i="2"/>
  <c r="R815" i="2"/>
  <c r="T816" i="2" s="1"/>
  <c r="AB816" i="2" s="1"/>
  <c r="Q815" i="2"/>
  <c r="W815" i="2" s="1"/>
  <c r="Q816" i="2" s="1"/>
  <c r="AA815" i="2"/>
  <c r="AD816" i="2"/>
  <c r="U816" i="2"/>
  <c r="AH815" i="2"/>
  <c r="AE815" i="2"/>
  <c r="K1481" i="2"/>
  <c r="N1481" i="2" s="1"/>
  <c r="L1481" i="2"/>
  <c r="J1481" i="2"/>
  <c r="M1480" i="2"/>
  <c r="C1474" i="2"/>
  <c r="B1475" i="2"/>
  <c r="O1481" i="2" l="1"/>
  <c r="P1481" i="2"/>
  <c r="AQ1474" i="2"/>
  <c r="AO1474" i="2"/>
  <c r="AG816" i="2"/>
  <c r="AF816" i="2"/>
  <c r="Z815" i="2"/>
  <c r="Y815" i="2"/>
  <c r="V817" i="2"/>
  <c r="S816" i="2"/>
  <c r="AA816" i="2" s="1"/>
  <c r="Y816" i="2"/>
  <c r="AD817" i="2"/>
  <c r="AC816" i="2"/>
  <c r="AE816" i="2"/>
  <c r="R816" i="2"/>
  <c r="L1482" i="2"/>
  <c r="J1482" i="2"/>
  <c r="M1481" i="2"/>
  <c r="K1482" i="2"/>
  <c r="N1482" i="2" s="1"/>
  <c r="C1475" i="2"/>
  <c r="B1476" i="2"/>
  <c r="P1482" i="2" l="1"/>
  <c r="O1482" i="2"/>
  <c r="AO1475" i="2"/>
  <c r="AQ1475" i="2"/>
  <c r="U817" i="2"/>
  <c r="AH816" i="2"/>
  <c r="S817" i="2"/>
  <c r="AA817" i="2" s="1"/>
  <c r="Z816" i="2"/>
  <c r="AF817" i="2"/>
  <c r="AG817" i="2"/>
  <c r="T817" i="2"/>
  <c r="U818" i="2" s="1"/>
  <c r="W816" i="2"/>
  <c r="AC817" i="2"/>
  <c r="J1483" i="2"/>
  <c r="M1482" i="2"/>
  <c r="K1483" i="2"/>
  <c r="N1483" i="2" s="1"/>
  <c r="L1483" i="2"/>
  <c r="C1476" i="2"/>
  <c r="B1477" i="2"/>
  <c r="P1483" i="2" l="1"/>
  <c r="O1483" i="2"/>
  <c r="AO1476" i="2"/>
  <c r="AQ1476" i="2"/>
  <c r="Q817" i="2"/>
  <c r="AE817" i="2"/>
  <c r="R817" i="2"/>
  <c r="T818" i="2" s="1"/>
  <c r="AB817" i="2"/>
  <c r="V818" i="2"/>
  <c r="AH817" i="2"/>
  <c r="AC818" i="2"/>
  <c r="L1484" i="2"/>
  <c r="K1484" i="2"/>
  <c r="N1484" i="2" s="1"/>
  <c r="J1484" i="2"/>
  <c r="M1483" i="2"/>
  <c r="C1477" i="2"/>
  <c r="B1478" i="2"/>
  <c r="P1484" i="2" l="1"/>
  <c r="O1484" i="2"/>
  <c r="AO1477" i="2"/>
  <c r="AQ1477" i="2"/>
  <c r="AB818" i="2"/>
  <c r="AD818" i="2"/>
  <c r="V819" i="2"/>
  <c r="S818" i="2"/>
  <c r="AG818" i="2"/>
  <c r="Z817" i="2"/>
  <c r="AF818" i="2"/>
  <c r="Y817" i="2"/>
  <c r="W817" i="2"/>
  <c r="R818" i="2" s="1"/>
  <c r="K1485" i="2"/>
  <c r="N1485" i="2" s="1"/>
  <c r="J1485" i="2"/>
  <c r="M1484" i="2"/>
  <c r="L1485" i="2"/>
  <c r="C1478" i="2"/>
  <c r="B1479" i="2"/>
  <c r="O1485" i="2" l="1"/>
  <c r="P1485" i="2"/>
  <c r="AQ1478" i="2"/>
  <c r="AO1478" i="2"/>
  <c r="Q818" i="2"/>
  <c r="Y818" i="2" s="1"/>
  <c r="AE818" i="2"/>
  <c r="AH818" i="2"/>
  <c r="AF819" i="2"/>
  <c r="Z818" i="2"/>
  <c r="AG819" i="2"/>
  <c r="AH819" i="2" s="1"/>
  <c r="T819" i="2"/>
  <c r="AA818" i="2"/>
  <c r="S819" i="2"/>
  <c r="AD819" i="2"/>
  <c r="U819" i="2"/>
  <c r="L1486" i="2"/>
  <c r="J1486" i="2"/>
  <c r="M1485" i="2"/>
  <c r="K1486" i="2"/>
  <c r="N1486" i="2" s="1"/>
  <c r="C1479" i="2"/>
  <c r="B1480" i="2"/>
  <c r="P1486" i="2" l="1"/>
  <c r="O1486" i="2"/>
  <c r="AQ1479" i="2"/>
  <c r="AO1479" i="2"/>
  <c r="W818" i="2"/>
  <c r="AB819" i="2"/>
  <c r="AA819" i="2"/>
  <c r="AC819" i="2"/>
  <c r="U820" i="2"/>
  <c r="V820" i="2"/>
  <c r="J1487" i="2"/>
  <c r="M1486" i="2"/>
  <c r="K1487" i="2"/>
  <c r="N1487" i="2" s="1"/>
  <c r="L1487" i="2"/>
  <c r="C1480" i="2"/>
  <c r="B1481" i="2"/>
  <c r="P1487" i="2" l="1"/>
  <c r="O1487" i="2"/>
  <c r="AQ1480" i="2"/>
  <c r="AO1480" i="2"/>
  <c r="R819" i="2"/>
  <c r="Q819" i="2"/>
  <c r="AE819" i="2"/>
  <c r="AD820" i="2"/>
  <c r="AC820" i="2"/>
  <c r="L1488" i="2"/>
  <c r="K1488" i="2"/>
  <c r="N1488" i="2" s="1"/>
  <c r="J1488" i="2"/>
  <c r="M1487" i="2"/>
  <c r="C1481" i="2"/>
  <c r="B1482" i="2"/>
  <c r="P1488" i="2" l="1"/>
  <c r="O1488" i="2"/>
  <c r="AO1481" i="2"/>
  <c r="AQ1481" i="2"/>
  <c r="W819" i="2"/>
  <c r="Y819" i="2"/>
  <c r="AG820" i="2"/>
  <c r="S820" i="2"/>
  <c r="Z819" i="2"/>
  <c r="AF820" i="2"/>
  <c r="AH820" i="2" s="1"/>
  <c r="T820" i="2"/>
  <c r="K1489" i="2"/>
  <c r="N1489" i="2" s="1"/>
  <c r="J1489" i="2"/>
  <c r="M1488" i="2"/>
  <c r="L1489" i="2"/>
  <c r="C1482" i="2"/>
  <c r="B1483" i="2"/>
  <c r="P1489" i="2" l="1"/>
  <c r="O1489" i="2"/>
  <c r="AQ1482" i="2"/>
  <c r="AO1482" i="2"/>
  <c r="AA820" i="2"/>
  <c r="AB820" i="2"/>
  <c r="V821" i="2"/>
  <c r="U821" i="2"/>
  <c r="Q820" i="2"/>
  <c r="AE820" i="2"/>
  <c r="R820" i="2"/>
  <c r="S821" i="2" s="1"/>
  <c r="L1490" i="2"/>
  <c r="J1490" i="2"/>
  <c r="M1489" i="2"/>
  <c r="K1490" i="2"/>
  <c r="N1490" i="2" s="1"/>
  <c r="C1483" i="2"/>
  <c r="B1484" i="2"/>
  <c r="P1490" i="2" l="1"/>
  <c r="O1490" i="2"/>
  <c r="AO1483" i="2"/>
  <c r="AQ1483" i="2"/>
  <c r="AA821" i="2"/>
  <c r="Y820" i="2"/>
  <c r="AC821" i="2"/>
  <c r="AD821" i="2"/>
  <c r="T821" i="2"/>
  <c r="U822" i="2" s="1"/>
  <c r="AC822" i="2" s="1"/>
  <c r="W820" i="2"/>
  <c r="Q821" i="2" s="1"/>
  <c r="Z820" i="2"/>
  <c r="AG821" i="2"/>
  <c r="AF821" i="2"/>
  <c r="J1491" i="2"/>
  <c r="M1490" i="2"/>
  <c r="K1491" i="2"/>
  <c r="N1491" i="2" s="1"/>
  <c r="L1491" i="2"/>
  <c r="C1484" i="2"/>
  <c r="B1485" i="2"/>
  <c r="P1491" i="2" l="1"/>
  <c r="O1491" i="2"/>
  <c r="AO1484" i="2"/>
  <c r="AQ1484" i="2"/>
  <c r="AE821" i="2"/>
  <c r="R821" i="2"/>
  <c r="W821" i="2" s="1"/>
  <c r="AH821" i="2"/>
  <c r="V822" i="2"/>
  <c r="AD822" i="2" s="1"/>
  <c r="AG822" i="2"/>
  <c r="AF822" i="2"/>
  <c r="Y821" i="2"/>
  <c r="AB821" i="2"/>
  <c r="K1492" i="2"/>
  <c r="N1492" i="2" s="1"/>
  <c r="L1492" i="2"/>
  <c r="J1492" i="2"/>
  <c r="M1491" i="2"/>
  <c r="C1485" i="2"/>
  <c r="B1486" i="2"/>
  <c r="P1492" i="2" l="1"/>
  <c r="O1492" i="2"/>
  <c r="AO1485" i="2"/>
  <c r="AQ1485" i="2"/>
  <c r="Z821" i="2"/>
  <c r="T822" i="2"/>
  <c r="S822" i="2"/>
  <c r="U823" i="2"/>
  <c r="AH822" i="2"/>
  <c r="AC823" i="2"/>
  <c r="AA822" i="2"/>
  <c r="Q822" i="2"/>
  <c r="AE822" i="2"/>
  <c r="AB822" i="2"/>
  <c r="V823" i="2"/>
  <c r="R822" i="2"/>
  <c r="S823" i="2" s="1"/>
  <c r="J1493" i="2"/>
  <c r="M1492" i="2"/>
  <c r="L1493" i="2"/>
  <c r="K1493" i="2"/>
  <c r="N1493" i="2" s="1"/>
  <c r="C1486" i="2"/>
  <c r="B1487" i="2"/>
  <c r="O1493" i="2" l="1"/>
  <c r="P1493" i="2"/>
  <c r="AQ1486" i="2"/>
  <c r="AO1486" i="2"/>
  <c r="T823" i="2"/>
  <c r="AB823" i="2" s="1"/>
  <c r="Y822" i="2"/>
  <c r="W822" i="2"/>
  <c r="R823" i="2" s="1"/>
  <c r="T824" i="2" s="1"/>
  <c r="AB824" i="2" s="1"/>
  <c r="AA823" i="2"/>
  <c r="AG823" i="2"/>
  <c r="Z822" i="2"/>
  <c r="AF823" i="2"/>
  <c r="U824" i="2"/>
  <c r="AD823" i="2"/>
  <c r="V824" i="2"/>
  <c r="L1494" i="2"/>
  <c r="K1494" i="2"/>
  <c r="N1494" i="2" s="1"/>
  <c r="J1494" i="2"/>
  <c r="M1493" i="2"/>
  <c r="C1487" i="2"/>
  <c r="B1488" i="2"/>
  <c r="P1494" i="2" l="1"/>
  <c r="O1494" i="2"/>
  <c r="AQ1487" i="2"/>
  <c r="AO1487" i="2"/>
  <c r="AH823" i="2"/>
  <c r="S824" i="2"/>
  <c r="AA824" i="2" s="1"/>
  <c r="AD824" i="2"/>
  <c r="V825" i="2"/>
  <c r="AD825" i="2" s="1"/>
  <c r="AE823" i="2"/>
  <c r="AC824" i="2"/>
  <c r="U825" i="2"/>
  <c r="AC825" i="2" s="1"/>
  <c r="Q823" i="2"/>
  <c r="AG824" i="2"/>
  <c r="Z823" i="2"/>
  <c r="AF824" i="2"/>
  <c r="AH824" i="2" s="1"/>
  <c r="J1495" i="2"/>
  <c r="M1494" i="2"/>
  <c r="K1495" i="2"/>
  <c r="N1495" i="2" s="1"/>
  <c r="L1495" i="2"/>
  <c r="C1488" i="2"/>
  <c r="B1489" i="2"/>
  <c r="P1495" i="2" l="1"/>
  <c r="O1495" i="2"/>
  <c r="AQ1488" i="2"/>
  <c r="AO1488" i="2"/>
  <c r="Y823" i="2"/>
  <c r="W823" i="2"/>
  <c r="AE824" i="2" s="1"/>
  <c r="Q824" i="2"/>
  <c r="R824" i="2"/>
  <c r="K1496" i="2"/>
  <c r="N1496" i="2" s="1"/>
  <c r="L1496" i="2"/>
  <c r="J1496" i="2"/>
  <c r="M1495" i="2"/>
  <c r="C1489" i="2"/>
  <c r="B1490" i="2"/>
  <c r="P1496" i="2" l="1"/>
  <c r="O1496" i="2"/>
  <c r="AO1489" i="2"/>
  <c r="AQ1489" i="2"/>
  <c r="AF825" i="2"/>
  <c r="Z824" i="2"/>
  <c r="T825" i="2"/>
  <c r="S825" i="2"/>
  <c r="AG825" i="2"/>
  <c r="AH825" i="2" s="1"/>
  <c r="Y824" i="2"/>
  <c r="W824" i="2"/>
  <c r="R825" i="2" s="1"/>
  <c r="L1497" i="2"/>
  <c r="J1497" i="2"/>
  <c r="M1496" i="2"/>
  <c r="K1497" i="2"/>
  <c r="N1497" i="2" s="1"/>
  <c r="C1490" i="2"/>
  <c r="B1491" i="2"/>
  <c r="P1497" i="2" l="1"/>
  <c r="O1497" i="2"/>
  <c r="AQ1490" i="2"/>
  <c r="AO1490" i="2"/>
  <c r="AA825" i="2"/>
  <c r="S826" i="2"/>
  <c r="AE825" i="2"/>
  <c r="T826" i="2"/>
  <c r="U826" i="2"/>
  <c r="AB825" i="2"/>
  <c r="V826" i="2"/>
  <c r="AG826" i="2"/>
  <c r="AH826" i="2" s="1"/>
  <c r="AF826" i="2"/>
  <c r="Z825" i="2"/>
  <c r="Q825" i="2"/>
  <c r="J1498" i="2"/>
  <c r="M1497" i="2"/>
  <c r="K1498" i="2"/>
  <c r="N1498" i="2" s="1"/>
  <c r="L1498" i="2"/>
  <c r="C1491" i="2"/>
  <c r="B1492" i="2"/>
  <c r="P1498" i="2" l="1"/>
  <c r="O1498" i="2"/>
  <c r="AO1491" i="2"/>
  <c r="AQ1491" i="2"/>
  <c r="V827" i="2"/>
  <c r="AD826" i="2"/>
  <c r="U827" i="2"/>
  <c r="AC826" i="2"/>
  <c r="AB826" i="2"/>
  <c r="Y825" i="2"/>
  <c r="W825" i="2"/>
  <c r="R826" i="2" s="1"/>
  <c r="AA826" i="2"/>
  <c r="L1499" i="2"/>
  <c r="K1499" i="2"/>
  <c r="N1499" i="2" s="1"/>
  <c r="J1499" i="2"/>
  <c r="M1498" i="2"/>
  <c r="C1492" i="2"/>
  <c r="B1493" i="2"/>
  <c r="O1499" i="2" l="1"/>
  <c r="P1499" i="2"/>
  <c r="AQ1492" i="2"/>
  <c r="AO1492" i="2"/>
  <c r="Z826" i="2"/>
  <c r="AG827" i="2"/>
  <c r="AF827" i="2"/>
  <c r="T827" i="2"/>
  <c r="AB827" i="2" s="1"/>
  <c r="S827" i="2"/>
  <c r="AC827" i="2"/>
  <c r="U828" i="2"/>
  <c r="Q826" i="2"/>
  <c r="AE826" i="2"/>
  <c r="AD827" i="2"/>
  <c r="J1500" i="2"/>
  <c r="M1499" i="2"/>
  <c r="K1500" i="2"/>
  <c r="N1500" i="2" s="1"/>
  <c r="L1500" i="2"/>
  <c r="C1493" i="2"/>
  <c r="B1494" i="2"/>
  <c r="P1500" i="2" l="1"/>
  <c r="O1500" i="2"/>
  <c r="AO1493" i="2"/>
  <c r="AQ1493" i="2"/>
  <c r="W826" i="2"/>
  <c r="R827" i="2" s="1"/>
  <c r="S828" i="2" s="1"/>
  <c r="Y826" i="2"/>
  <c r="AC828" i="2"/>
  <c r="AA827" i="2"/>
  <c r="V828" i="2"/>
  <c r="AH827" i="2"/>
  <c r="K1501" i="2"/>
  <c r="N1501" i="2" s="1"/>
  <c r="L1501" i="2"/>
  <c r="J1501" i="2"/>
  <c r="M1500" i="2"/>
  <c r="C1494" i="2"/>
  <c r="B1495" i="2"/>
  <c r="O1501" i="2" l="1"/>
  <c r="P1501" i="2"/>
  <c r="AQ1494" i="2"/>
  <c r="AO1494" i="2"/>
  <c r="AA828" i="2"/>
  <c r="AD828" i="2"/>
  <c r="AE827" i="2"/>
  <c r="Q827" i="2"/>
  <c r="T828" i="2"/>
  <c r="AF828" i="2"/>
  <c r="AG828" i="2"/>
  <c r="Z827" i="2"/>
  <c r="J1502" i="2"/>
  <c r="M1501" i="2"/>
  <c r="L1502" i="2"/>
  <c r="K1502" i="2"/>
  <c r="N1502" i="2" s="1"/>
  <c r="C1495" i="2"/>
  <c r="B1496" i="2"/>
  <c r="P1502" i="2" l="1"/>
  <c r="O1502" i="2"/>
  <c r="AQ1495" i="2"/>
  <c r="AO1495" i="2"/>
  <c r="AB828" i="2"/>
  <c r="U829" i="2"/>
  <c r="W827" i="2"/>
  <c r="R828" i="2" s="1"/>
  <c r="Y827" i="2"/>
  <c r="Q828" i="2"/>
  <c r="AE828" i="2"/>
  <c r="V829" i="2"/>
  <c r="AH828" i="2"/>
  <c r="L1503" i="2"/>
  <c r="K1503" i="2"/>
  <c r="N1503" i="2" s="1"/>
  <c r="J1503" i="2"/>
  <c r="M1502" i="2"/>
  <c r="C1496" i="2"/>
  <c r="B1497" i="2"/>
  <c r="P1503" i="2" l="1"/>
  <c r="O1503" i="2"/>
  <c r="AQ1496" i="2"/>
  <c r="AO1496" i="2"/>
  <c r="AD829" i="2"/>
  <c r="Y828" i="2"/>
  <c r="W828" i="2"/>
  <c r="R829" i="2" s="1"/>
  <c r="Z828" i="2"/>
  <c r="AG829" i="2"/>
  <c r="AF829" i="2"/>
  <c r="S829" i="2"/>
  <c r="T829" i="2"/>
  <c r="AB829" i="2" s="1"/>
  <c r="AC829" i="2"/>
  <c r="K1504" i="2"/>
  <c r="N1504" i="2" s="1"/>
  <c r="J1504" i="2"/>
  <c r="M1503" i="2"/>
  <c r="L1504" i="2"/>
  <c r="C1497" i="2"/>
  <c r="B1498" i="2"/>
  <c r="P1504" i="2" l="1"/>
  <c r="O1504" i="2"/>
  <c r="AO1497" i="2"/>
  <c r="AQ1497" i="2"/>
  <c r="U830" i="2"/>
  <c r="AH829" i="2"/>
  <c r="AE829" i="2"/>
  <c r="T830" i="2"/>
  <c r="AB830" i="2" s="1"/>
  <c r="AF830" i="2"/>
  <c r="AG830" i="2"/>
  <c r="AH830" i="2" s="1"/>
  <c r="Z829" i="2"/>
  <c r="Q829" i="2"/>
  <c r="AC830" i="2"/>
  <c r="AA829" i="2"/>
  <c r="S830" i="2"/>
  <c r="V830" i="2"/>
  <c r="L1505" i="2"/>
  <c r="J1505" i="2"/>
  <c r="M1504" i="2"/>
  <c r="K1505" i="2"/>
  <c r="N1505" i="2" s="1"/>
  <c r="C1498" i="2"/>
  <c r="B1499" i="2"/>
  <c r="P1505" i="2" l="1"/>
  <c r="O1505" i="2"/>
  <c r="AQ1498" i="2"/>
  <c r="AO1498" i="2"/>
  <c r="U831" i="2"/>
  <c r="AC831" i="2" s="1"/>
  <c r="Y829" i="2"/>
  <c r="W829" i="2"/>
  <c r="Q830" i="2"/>
  <c r="AE830" i="2"/>
  <c r="R830" i="2"/>
  <c r="V831" i="2"/>
  <c r="AD830" i="2"/>
  <c r="AA830" i="2"/>
  <c r="J1506" i="2"/>
  <c r="M1505" i="2"/>
  <c r="K1506" i="2"/>
  <c r="N1506" i="2" s="1"/>
  <c r="L1506" i="2"/>
  <c r="C1499" i="2"/>
  <c r="B1500" i="2"/>
  <c r="P1506" i="2" l="1"/>
  <c r="O1506" i="2"/>
  <c r="AQ1499" i="2"/>
  <c r="AO1499" i="2"/>
  <c r="AD831" i="2"/>
  <c r="T831" i="2"/>
  <c r="AF831" i="2"/>
  <c r="Z830" i="2"/>
  <c r="AG831" i="2"/>
  <c r="Y830" i="2"/>
  <c r="W830" i="2"/>
  <c r="AE831" i="2" s="1"/>
  <c r="S831" i="2"/>
  <c r="L1507" i="2"/>
  <c r="K1507" i="2"/>
  <c r="N1507" i="2" s="1"/>
  <c r="J1507" i="2"/>
  <c r="M1506" i="2"/>
  <c r="C1500" i="2"/>
  <c r="B1501" i="2"/>
  <c r="P1507" i="2" l="1"/>
  <c r="O1507" i="2"/>
  <c r="AO1500" i="2"/>
  <c r="AQ1500" i="2"/>
  <c r="AH831" i="2"/>
  <c r="R831" i="2"/>
  <c r="AG832" i="2" s="1"/>
  <c r="Q831" i="2"/>
  <c r="U832" i="2"/>
  <c r="AA831" i="2"/>
  <c r="AB831" i="2"/>
  <c r="T832" i="2"/>
  <c r="V832" i="2"/>
  <c r="Y831" i="2"/>
  <c r="K1508" i="2"/>
  <c r="N1508" i="2" s="1"/>
  <c r="J1508" i="2"/>
  <c r="M1507" i="2"/>
  <c r="L1508" i="2"/>
  <c r="C1501" i="2"/>
  <c r="B1502" i="2"/>
  <c r="P1508" i="2" l="1"/>
  <c r="O1508" i="2"/>
  <c r="AO1501" i="2"/>
  <c r="AQ1501" i="2"/>
  <c r="S832" i="2"/>
  <c r="AA832" i="2" s="1"/>
  <c r="Z831" i="2"/>
  <c r="W831" i="2"/>
  <c r="AF832" i="2"/>
  <c r="R832" i="2"/>
  <c r="S833" i="2" s="1"/>
  <c r="AC832" i="2"/>
  <c r="U833" i="2"/>
  <c r="AD832" i="2"/>
  <c r="V833" i="2"/>
  <c r="AB832" i="2"/>
  <c r="AH832" i="2"/>
  <c r="L1509" i="2"/>
  <c r="J1509" i="2"/>
  <c r="M1508" i="2"/>
  <c r="K1509" i="2"/>
  <c r="N1509" i="2" s="1"/>
  <c r="C1502" i="2"/>
  <c r="B1503" i="2"/>
  <c r="O1509" i="2" l="1"/>
  <c r="P1509" i="2"/>
  <c r="AQ1502" i="2"/>
  <c r="AO1502" i="2"/>
  <c r="Q832" i="2"/>
  <c r="AE832" i="2"/>
  <c r="AG833" i="2"/>
  <c r="T833" i="2"/>
  <c r="AB833" i="2" s="1"/>
  <c r="AF833" i="2"/>
  <c r="AA833" i="2"/>
  <c r="Z832" i="2"/>
  <c r="AC833" i="2"/>
  <c r="AD833" i="2"/>
  <c r="K1510" i="2"/>
  <c r="N1510" i="2" s="1"/>
  <c r="J1510" i="2"/>
  <c r="M1509" i="2"/>
  <c r="L1510" i="2"/>
  <c r="C1503" i="2"/>
  <c r="B1504" i="2"/>
  <c r="P1510" i="2" l="1"/>
  <c r="O1510" i="2"/>
  <c r="AO1503" i="2"/>
  <c r="AQ1503" i="2"/>
  <c r="Y832" i="2"/>
  <c r="W832" i="2"/>
  <c r="V834" i="2"/>
  <c r="AD834" i="2" s="1"/>
  <c r="U834" i="2"/>
  <c r="AC834" i="2" s="1"/>
  <c r="AH833" i="2"/>
  <c r="L1511" i="2"/>
  <c r="J1511" i="2"/>
  <c r="M1510" i="2"/>
  <c r="K1511" i="2"/>
  <c r="N1511" i="2" s="1"/>
  <c r="C1504" i="2"/>
  <c r="B1505" i="2"/>
  <c r="P1511" i="2" l="1"/>
  <c r="O1511" i="2"/>
  <c r="AQ1504" i="2"/>
  <c r="AO1504" i="2"/>
  <c r="AE833" i="2"/>
  <c r="R833" i="2"/>
  <c r="Q833" i="2"/>
  <c r="J1512" i="2"/>
  <c r="M1511" i="2"/>
  <c r="K1512" i="2"/>
  <c r="N1512" i="2" s="1"/>
  <c r="L1512" i="2"/>
  <c r="C1505" i="2"/>
  <c r="B1506" i="2"/>
  <c r="P1512" i="2" l="1"/>
  <c r="O1512" i="2"/>
  <c r="AO1505" i="2"/>
  <c r="AQ1505" i="2"/>
  <c r="Y833" i="2"/>
  <c r="W833" i="2"/>
  <c r="AG834" i="2"/>
  <c r="AF834" i="2"/>
  <c r="Z833" i="2"/>
  <c r="S834" i="2"/>
  <c r="R834" i="2"/>
  <c r="T834" i="2"/>
  <c r="K1513" i="2"/>
  <c r="N1513" i="2" s="1"/>
  <c r="L1513" i="2"/>
  <c r="J1513" i="2"/>
  <c r="M1512" i="2"/>
  <c r="C1506" i="2"/>
  <c r="B1507" i="2"/>
  <c r="O1513" i="2" l="1"/>
  <c r="P1513" i="2"/>
  <c r="AQ1506" i="2"/>
  <c r="AO1506" i="2"/>
  <c r="V835" i="2"/>
  <c r="AB834" i="2"/>
  <c r="U835" i="2"/>
  <c r="T835" i="2"/>
  <c r="AB835" i="2" s="1"/>
  <c r="AG835" i="2"/>
  <c r="Z834" i="2"/>
  <c r="AF835" i="2"/>
  <c r="AA834" i="2"/>
  <c r="S835" i="2"/>
  <c r="AA835" i="2" s="1"/>
  <c r="AH834" i="2"/>
  <c r="Q834" i="2"/>
  <c r="AE834" i="2"/>
  <c r="J1514" i="2"/>
  <c r="M1513" i="2"/>
  <c r="L1514" i="2"/>
  <c r="K1514" i="2"/>
  <c r="N1514" i="2" s="1"/>
  <c r="C1507" i="2"/>
  <c r="B1508" i="2"/>
  <c r="P1514" i="2" l="1"/>
  <c r="O1514" i="2"/>
  <c r="AO1507" i="2"/>
  <c r="AQ1507" i="2"/>
  <c r="AH835" i="2"/>
  <c r="Y834" i="2"/>
  <c r="W834" i="2"/>
  <c r="AE835" i="2" s="1"/>
  <c r="Q835" i="2"/>
  <c r="AC835" i="2"/>
  <c r="U836" i="2"/>
  <c r="AC836" i="2" s="1"/>
  <c r="R835" i="2"/>
  <c r="T836" i="2" s="1"/>
  <c r="AD835" i="2"/>
  <c r="V836" i="2"/>
  <c r="AD836" i="2" s="1"/>
  <c r="K1515" i="2"/>
  <c r="N1515" i="2" s="1"/>
  <c r="L1515" i="2"/>
  <c r="J1515" i="2"/>
  <c r="M1514" i="2"/>
  <c r="C1508" i="2"/>
  <c r="B1509" i="2"/>
  <c r="P1515" i="2" l="1"/>
  <c r="O1515" i="2"/>
  <c r="AQ1508" i="2"/>
  <c r="AO1508" i="2"/>
  <c r="V837" i="2"/>
  <c r="AD837" i="2" s="1"/>
  <c r="AB836" i="2"/>
  <c r="R836" i="2"/>
  <c r="T837" i="2" s="1"/>
  <c r="AG836" i="2"/>
  <c r="AF836" i="2"/>
  <c r="AH836" i="2" s="1"/>
  <c r="S836" i="2"/>
  <c r="AA836" i="2" s="1"/>
  <c r="Z835" i="2"/>
  <c r="Y835" i="2"/>
  <c r="W835" i="2"/>
  <c r="S837" i="2"/>
  <c r="L1516" i="2"/>
  <c r="J1516" i="2"/>
  <c r="M1515" i="2"/>
  <c r="K1516" i="2"/>
  <c r="N1516" i="2" s="1"/>
  <c r="C1509" i="2"/>
  <c r="B1510" i="2"/>
  <c r="P1516" i="2" l="1"/>
  <c r="O1516" i="2"/>
  <c r="AO1509" i="2"/>
  <c r="AQ1509" i="2"/>
  <c r="AF837" i="2"/>
  <c r="AG837" i="2"/>
  <c r="Z836" i="2"/>
  <c r="U837" i="2"/>
  <c r="AC837" i="2" s="1"/>
  <c r="AE836" i="2"/>
  <c r="Q836" i="2"/>
  <c r="AA837" i="2"/>
  <c r="AH837" i="2"/>
  <c r="AB837" i="2"/>
  <c r="U838" i="2"/>
  <c r="V838" i="2"/>
  <c r="J1517" i="2"/>
  <c r="M1516" i="2"/>
  <c r="K1517" i="2"/>
  <c r="N1517" i="2" s="1"/>
  <c r="L1517" i="2"/>
  <c r="C1510" i="2"/>
  <c r="B1511" i="2"/>
  <c r="O1517" i="2" l="1"/>
  <c r="P1517" i="2"/>
  <c r="AQ1510" i="2"/>
  <c r="AO1510" i="2"/>
  <c r="W836" i="2"/>
  <c r="Q837" i="2" s="1"/>
  <c r="Y837" i="2" s="1"/>
  <c r="Y836" i="2"/>
  <c r="AE837" i="2"/>
  <c r="R837" i="2"/>
  <c r="T838" i="2" s="1"/>
  <c r="U839" i="2" s="1"/>
  <c r="S838" i="2"/>
  <c r="AC838" i="2"/>
  <c r="AD838" i="2"/>
  <c r="K1518" i="2"/>
  <c r="N1518" i="2" s="1"/>
  <c r="L1518" i="2"/>
  <c r="J1518" i="2"/>
  <c r="M1517" i="2"/>
  <c r="C1511" i="2"/>
  <c r="B1512" i="2"/>
  <c r="P1518" i="2" l="1"/>
  <c r="O1518" i="2"/>
  <c r="AQ1511" i="2"/>
  <c r="AO1511" i="2"/>
  <c r="AF838" i="2"/>
  <c r="Z837" i="2"/>
  <c r="AG838" i="2"/>
  <c r="AH838" i="2" s="1"/>
  <c r="W837" i="2"/>
  <c r="Q838" i="2" s="1"/>
  <c r="AC839" i="2"/>
  <c r="AB838" i="2"/>
  <c r="AA838" i="2"/>
  <c r="AE838" i="2"/>
  <c r="V839" i="2"/>
  <c r="J1519" i="2"/>
  <c r="M1518" i="2"/>
  <c r="L1519" i="2"/>
  <c r="K1519" i="2"/>
  <c r="N1519" i="2" s="1"/>
  <c r="C1512" i="2"/>
  <c r="B1513" i="2"/>
  <c r="P1519" i="2" l="1"/>
  <c r="O1519" i="2"/>
  <c r="AQ1512" i="2"/>
  <c r="AO1512" i="2"/>
  <c r="R838" i="2"/>
  <c r="T839" i="2" s="1"/>
  <c r="AB839" i="2" s="1"/>
  <c r="S839" i="2"/>
  <c r="Y838" i="2"/>
  <c r="W838" i="2"/>
  <c r="R839" i="2" s="1"/>
  <c r="Q839" i="2"/>
  <c r="AE839" i="2"/>
  <c r="AA839" i="2"/>
  <c r="Z838" i="2"/>
  <c r="AG839" i="2"/>
  <c r="AF839" i="2"/>
  <c r="AD839" i="2"/>
  <c r="V840" i="2"/>
  <c r="L1520" i="2"/>
  <c r="K1520" i="2"/>
  <c r="N1520" i="2" s="1"/>
  <c r="J1520" i="2"/>
  <c r="M1519" i="2"/>
  <c r="C1513" i="2"/>
  <c r="B1514" i="2"/>
  <c r="P1520" i="2" l="1"/>
  <c r="O1520" i="2"/>
  <c r="AO1513" i="2"/>
  <c r="AQ1513" i="2"/>
  <c r="U840" i="2"/>
  <c r="AC840" i="2" s="1"/>
  <c r="AH839" i="2"/>
  <c r="AD840" i="2"/>
  <c r="W839" i="2"/>
  <c r="R840" i="2" s="1"/>
  <c r="Y839" i="2"/>
  <c r="Q840" i="2"/>
  <c r="AE840" i="2"/>
  <c r="Z839" i="2"/>
  <c r="AG840" i="2"/>
  <c r="AH840" i="2" s="1"/>
  <c r="AF840" i="2"/>
  <c r="T840" i="2"/>
  <c r="V841" i="2" s="1"/>
  <c r="S840" i="2"/>
  <c r="K1521" i="2"/>
  <c r="N1521" i="2" s="1"/>
  <c r="J1521" i="2"/>
  <c r="M1520" i="2"/>
  <c r="L1521" i="2"/>
  <c r="C1514" i="2"/>
  <c r="B1515" i="2"/>
  <c r="P1521" i="2" l="1"/>
  <c r="O1521" i="2"/>
  <c r="AQ1514" i="2"/>
  <c r="AO1514" i="2"/>
  <c r="AD841" i="2"/>
  <c r="W840" i="2"/>
  <c r="R841" i="2" s="1"/>
  <c r="AE841" i="2"/>
  <c r="Y840" i="2"/>
  <c r="Q841" i="2"/>
  <c r="AF841" i="2"/>
  <c r="Z840" i="2"/>
  <c r="AG841" i="2"/>
  <c r="AA840" i="2"/>
  <c r="S841" i="2"/>
  <c r="AB840" i="2"/>
  <c r="T841" i="2"/>
  <c r="U841" i="2"/>
  <c r="J1522" i="2"/>
  <c r="M1521" i="2"/>
  <c r="L1522" i="2"/>
  <c r="K1522" i="2"/>
  <c r="N1522" i="2" s="1"/>
  <c r="C1515" i="2"/>
  <c r="B1516" i="2"/>
  <c r="P1522" i="2" l="1"/>
  <c r="O1522" i="2"/>
  <c r="AQ1515" i="2"/>
  <c r="AO1515" i="2"/>
  <c r="AC841" i="2"/>
  <c r="U842" i="2"/>
  <c r="AC842" i="2" s="1"/>
  <c r="Y841" i="2"/>
  <c r="W841" i="2"/>
  <c r="AB841" i="2"/>
  <c r="T842" i="2"/>
  <c r="AA841" i="2"/>
  <c r="S842" i="2"/>
  <c r="AF842" i="2"/>
  <c r="Z841" i="2"/>
  <c r="AG842" i="2"/>
  <c r="V842" i="2"/>
  <c r="AH841" i="2"/>
  <c r="L1523" i="2"/>
  <c r="K1523" i="2"/>
  <c r="N1523" i="2" s="1"/>
  <c r="J1523" i="2"/>
  <c r="M1522" i="2"/>
  <c r="C1516" i="2"/>
  <c r="B1517" i="2"/>
  <c r="P1523" i="2" l="1"/>
  <c r="O1523" i="2"/>
  <c r="AO1516" i="2"/>
  <c r="AQ1516" i="2"/>
  <c r="AA842" i="2"/>
  <c r="U843" i="2"/>
  <c r="AB842" i="2"/>
  <c r="AD842" i="2"/>
  <c r="V843" i="2"/>
  <c r="R842" i="2"/>
  <c r="Q842" i="2"/>
  <c r="AE842" i="2"/>
  <c r="AH842" i="2"/>
  <c r="K1524" i="2"/>
  <c r="N1524" i="2" s="1"/>
  <c r="J1524" i="2"/>
  <c r="M1523" i="2"/>
  <c r="L1524" i="2"/>
  <c r="C1517" i="2"/>
  <c r="B1518" i="2"/>
  <c r="P1524" i="2" l="1"/>
  <c r="O1524" i="2"/>
  <c r="AO1517" i="2"/>
  <c r="AQ1517" i="2"/>
  <c r="AF843" i="2"/>
  <c r="Z842" i="2"/>
  <c r="AG843" i="2"/>
  <c r="AH843" i="2" s="1"/>
  <c r="AD843" i="2"/>
  <c r="T843" i="2"/>
  <c r="AB843" i="2" s="1"/>
  <c r="R843" i="2"/>
  <c r="AG844" i="2" s="1"/>
  <c r="AC843" i="2"/>
  <c r="S843" i="2"/>
  <c r="AA843" i="2" s="1"/>
  <c r="Y842" i="2"/>
  <c r="W842" i="2"/>
  <c r="L1525" i="2"/>
  <c r="J1525" i="2"/>
  <c r="M1524" i="2"/>
  <c r="K1525" i="2"/>
  <c r="N1525" i="2" s="1"/>
  <c r="C1518" i="2"/>
  <c r="B1519" i="2"/>
  <c r="O1525" i="2" l="1"/>
  <c r="P1525" i="2"/>
  <c r="AQ1518" i="2"/>
  <c r="AO1518" i="2"/>
  <c r="T844" i="2"/>
  <c r="AF844" i="2"/>
  <c r="AH844" i="2" s="1"/>
  <c r="V844" i="2"/>
  <c r="AD844" i="2" s="1"/>
  <c r="Q843" i="2"/>
  <c r="AE843" i="2"/>
  <c r="S844" i="2"/>
  <c r="AA844" i="2" s="1"/>
  <c r="Z843" i="2"/>
  <c r="U844" i="2"/>
  <c r="AC844" i="2" s="1"/>
  <c r="AB844" i="2"/>
  <c r="J1526" i="2"/>
  <c r="M1525" i="2"/>
  <c r="K1526" i="2"/>
  <c r="N1526" i="2" s="1"/>
  <c r="L1526" i="2"/>
  <c r="C1519" i="2"/>
  <c r="B1520" i="2"/>
  <c r="P1526" i="2" l="1"/>
  <c r="O1526" i="2"/>
  <c r="AQ1519" i="2"/>
  <c r="AO1519" i="2"/>
  <c r="V845" i="2"/>
  <c r="AD845" i="2" s="1"/>
  <c r="Y843" i="2"/>
  <c r="W843" i="2"/>
  <c r="R844" i="2" s="1"/>
  <c r="Z844" i="2" s="1"/>
  <c r="U845" i="2"/>
  <c r="AC845" i="2" s="1"/>
  <c r="Q844" i="2"/>
  <c r="W844" i="2" s="1"/>
  <c r="Q845" i="2" s="1"/>
  <c r="AE844" i="2"/>
  <c r="S845" i="2"/>
  <c r="AG845" i="2"/>
  <c r="K1527" i="2"/>
  <c r="N1527" i="2" s="1"/>
  <c r="L1527" i="2"/>
  <c r="J1527" i="2"/>
  <c r="M1526" i="2"/>
  <c r="C1520" i="2"/>
  <c r="B1521" i="2"/>
  <c r="P1527" i="2" l="1"/>
  <c r="O1527" i="2"/>
  <c r="AO1520" i="2"/>
  <c r="AQ1520" i="2"/>
  <c r="Y844" i="2"/>
  <c r="T845" i="2"/>
  <c r="AB845" i="2" s="1"/>
  <c r="AF845" i="2"/>
  <c r="AE845" i="2"/>
  <c r="V846" i="2"/>
  <c r="AD846" i="2" s="1"/>
  <c r="Y845" i="2"/>
  <c r="R845" i="2"/>
  <c r="AH845" i="2"/>
  <c r="AA845" i="2"/>
  <c r="L1528" i="2"/>
  <c r="J1528" i="2"/>
  <c r="M1527" i="2"/>
  <c r="K1528" i="2"/>
  <c r="N1528" i="2" s="1"/>
  <c r="C1521" i="2"/>
  <c r="B1522" i="2"/>
  <c r="P1528" i="2" l="1"/>
  <c r="O1528" i="2"/>
  <c r="AO1521" i="2"/>
  <c r="AQ1521" i="2"/>
  <c r="U846" i="2"/>
  <c r="AC846" i="2" s="1"/>
  <c r="T846" i="2"/>
  <c r="AG846" i="2"/>
  <c r="Z845" i="2"/>
  <c r="AF846" i="2"/>
  <c r="W845" i="2"/>
  <c r="S846" i="2"/>
  <c r="K1529" i="2"/>
  <c r="N1529" i="2" s="1"/>
  <c r="J1529" i="2"/>
  <c r="M1528" i="2"/>
  <c r="L1529" i="2"/>
  <c r="C1522" i="2"/>
  <c r="B1523" i="2"/>
  <c r="P1529" i="2" l="1"/>
  <c r="O1529" i="2"/>
  <c r="AQ1522" i="2"/>
  <c r="AO1522" i="2"/>
  <c r="AA846" i="2"/>
  <c r="R846" i="2"/>
  <c r="Q846" i="2"/>
  <c r="AE846" i="2"/>
  <c r="AH846" i="2"/>
  <c r="AB846" i="2"/>
  <c r="T847" i="2"/>
  <c r="V847" i="2"/>
  <c r="U847" i="2"/>
  <c r="L1530" i="2"/>
  <c r="J1530" i="2"/>
  <c r="M1529" i="2"/>
  <c r="K1530" i="2"/>
  <c r="N1530" i="2" s="1"/>
  <c r="C1523" i="2"/>
  <c r="B1524" i="2"/>
  <c r="P1530" i="2" l="1"/>
  <c r="O1530" i="2"/>
  <c r="AO1523" i="2"/>
  <c r="AQ1523" i="2"/>
  <c r="AB847" i="2"/>
  <c r="Y846" i="2"/>
  <c r="W846" i="2"/>
  <c r="R847" i="2" s="1"/>
  <c r="AG847" i="2"/>
  <c r="AF847" i="2"/>
  <c r="Z846" i="2"/>
  <c r="AC847" i="2"/>
  <c r="S847" i="2"/>
  <c r="AA847" i="2" s="1"/>
  <c r="AD847" i="2"/>
  <c r="V848" i="2"/>
  <c r="J1531" i="2"/>
  <c r="M1530" i="2"/>
  <c r="K1531" i="2"/>
  <c r="N1531" i="2" s="1"/>
  <c r="L1531" i="2"/>
  <c r="C1524" i="2"/>
  <c r="B1525" i="2"/>
  <c r="O1531" i="2" l="1"/>
  <c r="P1531" i="2"/>
  <c r="AQ1524" i="2"/>
  <c r="AO1524" i="2"/>
  <c r="AH847" i="2"/>
  <c r="S848" i="2"/>
  <c r="Z847" i="2"/>
  <c r="AF848" i="2"/>
  <c r="AG848" i="2"/>
  <c r="T848" i="2"/>
  <c r="AB848" i="2" s="1"/>
  <c r="Q847" i="2"/>
  <c r="U848" i="2"/>
  <c r="AE847" i="2"/>
  <c r="AD848" i="2"/>
  <c r="L1532" i="2"/>
  <c r="K1532" i="2"/>
  <c r="N1532" i="2" s="1"/>
  <c r="J1532" i="2"/>
  <c r="M1531" i="2"/>
  <c r="C1525" i="2"/>
  <c r="B1526" i="2"/>
  <c r="P1532" i="2" l="1"/>
  <c r="O1532" i="2"/>
  <c r="AO1525" i="2"/>
  <c r="AQ1525" i="2"/>
  <c r="AH848" i="2"/>
  <c r="U849" i="2"/>
  <c r="AC848" i="2"/>
  <c r="W847" i="2"/>
  <c r="Q848" i="2" s="1"/>
  <c r="Y847" i="2"/>
  <c r="AE848" i="2"/>
  <c r="R848" i="2"/>
  <c r="V849" i="2"/>
  <c r="AA848" i="2"/>
  <c r="J1533" i="2"/>
  <c r="M1532" i="2"/>
  <c r="K1533" i="2"/>
  <c r="N1533" i="2" s="1"/>
  <c r="L1533" i="2"/>
  <c r="C1526" i="2"/>
  <c r="B1527" i="2"/>
  <c r="O1533" i="2" l="1"/>
  <c r="P1533" i="2"/>
  <c r="AQ1526" i="2"/>
  <c r="AO1526" i="2"/>
  <c r="AD849" i="2"/>
  <c r="T849" i="2"/>
  <c r="AF849" i="2"/>
  <c r="AG849" i="2"/>
  <c r="AH849" i="2" s="1"/>
  <c r="Z848" i="2"/>
  <c r="Y848" i="2"/>
  <c r="W848" i="2"/>
  <c r="Q849" i="2" s="1"/>
  <c r="S849" i="2"/>
  <c r="AC849" i="2"/>
  <c r="K1534" i="2"/>
  <c r="N1534" i="2" s="1"/>
  <c r="L1534" i="2"/>
  <c r="J1534" i="2"/>
  <c r="M1533" i="2"/>
  <c r="C1527" i="2"/>
  <c r="B1528" i="2"/>
  <c r="P1534" i="2" l="1"/>
  <c r="O1534" i="2"/>
  <c r="AO1527" i="2"/>
  <c r="AQ1527" i="2"/>
  <c r="U850" i="2"/>
  <c r="AC850" i="2" s="1"/>
  <c r="AE849" i="2"/>
  <c r="R849" i="2"/>
  <c r="S850" i="2" s="1"/>
  <c r="AA849" i="2"/>
  <c r="AB849" i="2"/>
  <c r="T850" i="2"/>
  <c r="Y849" i="2"/>
  <c r="V850" i="2"/>
  <c r="AD850" i="2" s="1"/>
  <c r="J1535" i="2"/>
  <c r="M1534" i="2"/>
  <c r="L1535" i="2"/>
  <c r="K1535" i="2"/>
  <c r="N1535" i="2" s="1"/>
  <c r="C1528" i="2"/>
  <c r="B1529" i="2"/>
  <c r="P1535" i="2" l="1"/>
  <c r="O1535" i="2"/>
  <c r="AO1528" i="2"/>
  <c r="AQ1528" i="2"/>
  <c r="AF850" i="2"/>
  <c r="AG850" i="2"/>
  <c r="Z849" i="2"/>
  <c r="W849" i="2"/>
  <c r="AE850" i="2" s="1"/>
  <c r="AA850" i="2"/>
  <c r="Q850" i="2"/>
  <c r="AH850" i="2"/>
  <c r="V851" i="2"/>
  <c r="AD851" i="2" s="1"/>
  <c r="AB850" i="2"/>
  <c r="U851" i="2"/>
  <c r="K1536" i="2"/>
  <c r="N1536" i="2" s="1"/>
  <c r="L1536" i="2"/>
  <c r="J1536" i="2"/>
  <c r="M1535" i="2"/>
  <c r="C1529" i="2"/>
  <c r="B1530" i="2"/>
  <c r="P1536" i="2" l="1"/>
  <c r="O1536" i="2"/>
  <c r="AO1529" i="2"/>
  <c r="AQ1529" i="2"/>
  <c r="R850" i="2"/>
  <c r="T851" i="2" s="1"/>
  <c r="V852" i="2" s="1"/>
  <c r="AD852" i="2" s="1"/>
  <c r="Y850" i="2"/>
  <c r="AC851" i="2"/>
  <c r="L1537" i="2"/>
  <c r="J1537" i="2"/>
  <c r="M1536" i="2"/>
  <c r="K1537" i="2"/>
  <c r="N1537" i="2" s="1"/>
  <c r="C1530" i="2"/>
  <c r="B1531" i="2"/>
  <c r="P1537" i="2" l="1"/>
  <c r="O1537" i="2"/>
  <c r="AQ1530" i="2"/>
  <c r="AO1530" i="2"/>
  <c r="W850" i="2"/>
  <c r="R851" i="2" s="1"/>
  <c r="T852" i="2" s="1"/>
  <c r="AB852" i="2" s="1"/>
  <c r="S851" i="2"/>
  <c r="U852" i="2" s="1"/>
  <c r="AC852" i="2" s="1"/>
  <c r="Z850" i="2"/>
  <c r="AB851" i="2"/>
  <c r="AG851" i="2"/>
  <c r="AF851" i="2"/>
  <c r="AA851" i="2"/>
  <c r="Q851" i="2"/>
  <c r="Y851" i="2" s="1"/>
  <c r="AE851" i="2"/>
  <c r="V853" i="2"/>
  <c r="AF852" i="2"/>
  <c r="AG852" i="2"/>
  <c r="Z851" i="2"/>
  <c r="S852" i="2"/>
  <c r="K1538" i="2"/>
  <c r="N1538" i="2" s="1"/>
  <c r="J1538" i="2"/>
  <c r="M1537" i="2"/>
  <c r="L1538" i="2"/>
  <c r="C1531" i="2"/>
  <c r="B1532" i="2"/>
  <c r="P1538" i="2" l="1"/>
  <c r="O1538" i="2"/>
  <c r="AQ1531" i="2"/>
  <c r="AO1531" i="2"/>
  <c r="AH851" i="2"/>
  <c r="W851" i="2"/>
  <c r="R852" i="2" s="1"/>
  <c r="AG853" i="2" s="1"/>
  <c r="U853" i="2"/>
  <c r="AA852" i="2"/>
  <c r="AH852" i="2"/>
  <c r="AD853" i="2"/>
  <c r="J1539" i="2"/>
  <c r="M1538" i="2"/>
  <c r="L1539" i="2"/>
  <c r="K1539" i="2"/>
  <c r="N1539" i="2" s="1"/>
  <c r="C1532" i="2"/>
  <c r="B1533" i="2"/>
  <c r="P1539" i="2" l="1"/>
  <c r="O1539" i="2"/>
  <c r="AO1532" i="2"/>
  <c r="AQ1532" i="2"/>
  <c r="T853" i="2"/>
  <c r="V854" i="2" s="1"/>
  <c r="AD854" i="2" s="1"/>
  <c r="AF853" i="2"/>
  <c r="Z852" i="2"/>
  <c r="S853" i="2"/>
  <c r="AA853" i="2" s="1"/>
  <c r="AE852" i="2"/>
  <c r="Q852" i="2"/>
  <c r="AB853" i="2"/>
  <c r="AC853" i="2"/>
  <c r="AH853" i="2"/>
  <c r="K1540" i="2"/>
  <c r="N1540" i="2" s="1"/>
  <c r="L1540" i="2"/>
  <c r="J1540" i="2"/>
  <c r="M1539" i="2"/>
  <c r="C1533" i="2"/>
  <c r="B1534" i="2"/>
  <c r="P1540" i="2" l="1"/>
  <c r="O1540" i="2"/>
  <c r="AO1533" i="2"/>
  <c r="AQ1533" i="2"/>
  <c r="U854" i="2"/>
  <c r="AC854" i="2" s="1"/>
  <c r="W852" i="2"/>
  <c r="Y852" i="2"/>
  <c r="J1541" i="2"/>
  <c r="M1540" i="2"/>
  <c r="L1541" i="2"/>
  <c r="K1541" i="2"/>
  <c r="N1541" i="2" s="1"/>
  <c r="C1534" i="2"/>
  <c r="B1535" i="2"/>
  <c r="O1541" i="2" l="1"/>
  <c r="P1541" i="2"/>
  <c r="AQ1534" i="2"/>
  <c r="AO1534" i="2"/>
  <c r="Q853" i="2"/>
  <c r="AE853" i="2"/>
  <c r="R853" i="2"/>
  <c r="L1542" i="2"/>
  <c r="K1542" i="2"/>
  <c r="N1542" i="2" s="1"/>
  <c r="J1542" i="2"/>
  <c r="M1541" i="2"/>
  <c r="C1535" i="2"/>
  <c r="B1536" i="2"/>
  <c r="P1542" i="2" l="1"/>
  <c r="O1542" i="2"/>
  <c r="AO1535" i="2"/>
  <c r="AQ1535" i="2"/>
  <c r="T854" i="2"/>
  <c r="AF854" i="2"/>
  <c r="AG854" i="2"/>
  <c r="AH854" i="2" s="1"/>
  <c r="Z853" i="2"/>
  <c r="S854" i="2"/>
  <c r="Y853" i="2"/>
  <c r="W853" i="2"/>
  <c r="R854" i="2" s="1"/>
  <c r="K1543" i="2"/>
  <c r="N1543" i="2" s="1"/>
  <c r="J1543" i="2"/>
  <c r="M1542" i="2"/>
  <c r="L1543" i="2"/>
  <c r="C1536" i="2"/>
  <c r="B1537" i="2"/>
  <c r="P1543" i="2" l="1"/>
  <c r="O1543" i="2"/>
  <c r="AQ1536" i="2"/>
  <c r="AO1536" i="2"/>
  <c r="U855" i="2"/>
  <c r="AA854" i="2"/>
  <c r="S855" i="2"/>
  <c r="AA855" i="2" s="1"/>
  <c r="AB854" i="2"/>
  <c r="V855" i="2"/>
  <c r="T855" i="2"/>
  <c r="AB855" i="2" s="1"/>
  <c r="AE854" i="2"/>
  <c r="AG855" i="2"/>
  <c r="AH855" i="2" s="1"/>
  <c r="AF855" i="2"/>
  <c r="Z854" i="2"/>
  <c r="Q854" i="2"/>
  <c r="L1544" i="2"/>
  <c r="J1544" i="2"/>
  <c r="M1543" i="2"/>
  <c r="K1544" i="2"/>
  <c r="N1544" i="2" s="1"/>
  <c r="C1537" i="2"/>
  <c r="B1538" i="2"/>
  <c r="P1544" i="2" l="1"/>
  <c r="O1544" i="2"/>
  <c r="AO1537" i="2"/>
  <c r="AQ1537" i="2"/>
  <c r="AD855" i="2"/>
  <c r="V856" i="2"/>
  <c r="AD856" i="2" s="1"/>
  <c r="W854" i="2"/>
  <c r="R855" i="2" s="1"/>
  <c r="Y854" i="2"/>
  <c r="Q855" i="2"/>
  <c r="AE855" i="2"/>
  <c r="AC855" i="2"/>
  <c r="U856" i="2"/>
  <c r="K1545" i="2"/>
  <c r="N1545" i="2" s="1"/>
  <c r="J1545" i="2"/>
  <c r="M1544" i="2"/>
  <c r="L1545" i="2"/>
  <c r="C1538" i="2"/>
  <c r="B1539" i="2"/>
  <c r="O1545" i="2" l="1"/>
  <c r="P1545" i="2"/>
  <c r="AQ1538" i="2"/>
  <c r="AO1538" i="2"/>
  <c r="AC856" i="2"/>
  <c r="W855" i="2"/>
  <c r="AE856" i="2" s="1"/>
  <c r="Y855" i="2"/>
  <c r="T856" i="2"/>
  <c r="S856" i="2"/>
  <c r="AG856" i="2"/>
  <c r="AH856" i="2" s="1"/>
  <c r="Z855" i="2"/>
  <c r="R856" i="2"/>
  <c r="AF856" i="2"/>
  <c r="L1546" i="2"/>
  <c r="J1546" i="2"/>
  <c r="M1545" i="2"/>
  <c r="K1546" i="2"/>
  <c r="N1546" i="2" s="1"/>
  <c r="C1539" i="2"/>
  <c r="B1540" i="2"/>
  <c r="P1546" i="2" l="1"/>
  <c r="O1546" i="2"/>
  <c r="AO1539" i="2"/>
  <c r="AQ1539" i="2"/>
  <c r="AA856" i="2"/>
  <c r="S857" i="2"/>
  <c r="AB856" i="2"/>
  <c r="T857" i="2"/>
  <c r="V857" i="2"/>
  <c r="Q856" i="2"/>
  <c r="Z856" i="2"/>
  <c r="AF857" i="2"/>
  <c r="AG857" i="2"/>
  <c r="U857" i="2"/>
  <c r="K1547" i="2"/>
  <c r="N1547" i="2" s="1"/>
  <c r="J1547" i="2"/>
  <c r="M1546" i="2"/>
  <c r="L1547" i="2"/>
  <c r="C1540" i="2"/>
  <c r="B1541" i="2"/>
  <c r="O1547" i="2" l="1"/>
  <c r="P1547" i="2"/>
  <c r="AQ1540" i="2"/>
  <c r="AO1540" i="2"/>
  <c r="W856" i="2"/>
  <c r="R857" i="2" s="1"/>
  <c r="S858" i="2" s="1"/>
  <c r="Y856" i="2"/>
  <c r="AD857" i="2"/>
  <c r="V858" i="2"/>
  <c r="AB857" i="2"/>
  <c r="AC857" i="2"/>
  <c r="U858" i="2"/>
  <c r="AH857" i="2"/>
  <c r="AA857" i="2"/>
  <c r="J1548" i="2"/>
  <c r="M1547" i="2"/>
  <c r="L1548" i="2"/>
  <c r="K1548" i="2"/>
  <c r="N1548" i="2" s="1"/>
  <c r="C1541" i="2"/>
  <c r="B1542" i="2"/>
  <c r="P1548" i="2" l="1"/>
  <c r="O1548" i="2"/>
  <c r="AO1541" i="2"/>
  <c r="AQ1541" i="2"/>
  <c r="AA858" i="2"/>
  <c r="T858" i="2"/>
  <c r="AB858" i="2" s="1"/>
  <c r="AD858" i="2"/>
  <c r="V859" i="2"/>
  <c r="Q857" i="2"/>
  <c r="AC858" i="2"/>
  <c r="U859" i="2"/>
  <c r="AC859" i="2" s="1"/>
  <c r="AE857" i="2"/>
  <c r="Z857" i="2"/>
  <c r="AG858" i="2"/>
  <c r="AF858" i="2"/>
  <c r="L1549" i="2"/>
  <c r="K1549" i="2"/>
  <c r="N1549" i="2" s="1"/>
  <c r="J1549" i="2"/>
  <c r="M1548" i="2"/>
  <c r="C1542" i="2"/>
  <c r="B1543" i="2"/>
  <c r="O1549" i="2" l="1"/>
  <c r="P1549" i="2"/>
  <c r="AQ1542" i="2"/>
  <c r="AO1542" i="2"/>
  <c r="W857" i="2"/>
  <c r="AE858" i="2" s="1"/>
  <c r="Y857" i="2"/>
  <c r="AD859" i="2"/>
  <c r="AH858" i="2"/>
  <c r="K1550" i="2"/>
  <c r="N1550" i="2" s="1"/>
  <c r="J1550" i="2"/>
  <c r="M1549" i="2"/>
  <c r="L1550" i="2"/>
  <c r="C1543" i="2"/>
  <c r="B1544" i="2"/>
  <c r="P1550" i="2" l="1"/>
  <c r="O1550" i="2"/>
  <c r="AQ1543" i="2"/>
  <c r="AO1543" i="2"/>
  <c r="Q858" i="2"/>
  <c r="R858" i="2"/>
  <c r="L1551" i="2"/>
  <c r="J1551" i="2"/>
  <c r="M1550" i="2"/>
  <c r="K1551" i="2"/>
  <c r="N1551" i="2" s="1"/>
  <c r="C1544" i="2"/>
  <c r="B1545" i="2"/>
  <c r="O1551" i="2" l="1"/>
  <c r="P1551" i="2"/>
  <c r="AQ1544" i="2"/>
  <c r="AO1544" i="2"/>
  <c r="T859" i="2"/>
  <c r="Z858" i="2"/>
  <c r="AF859" i="2"/>
  <c r="AG859" i="2"/>
  <c r="AH859" i="2" s="1"/>
  <c r="S859" i="2"/>
  <c r="Y858" i="2"/>
  <c r="W858" i="2"/>
  <c r="AE859" i="2" s="1"/>
  <c r="J1552" i="2"/>
  <c r="M1551" i="2"/>
  <c r="K1552" i="2"/>
  <c r="N1552" i="2" s="1"/>
  <c r="L1552" i="2"/>
  <c r="C1545" i="2"/>
  <c r="B1546" i="2"/>
  <c r="P1552" i="2" l="1"/>
  <c r="O1552" i="2"/>
  <c r="AO1545" i="2"/>
  <c r="AQ1545" i="2"/>
  <c r="U860" i="2"/>
  <c r="AA859" i="2"/>
  <c r="R859" i="2"/>
  <c r="T860" i="2" s="1"/>
  <c r="Q859" i="2"/>
  <c r="AB859" i="2"/>
  <c r="V860" i="2"/>
  <c r="L1553" i="2"/>
  <c r="K1553" i="2"/>
  <c r="N1553" i="2" s="1"/>
  <c r="J1553" i="2"/>
  <c r="M1552" i="2"/>
  <c r="C1546" i="2"/>
  <c r="B1547" i="2"/>
  <c r="P1553" i="2" l="1"/>
  <c r="O1553" i="2"/>
  <c r="AQ1546" i="2"/>
  <c r="AO1546" i="2"/>
  <c r="AD860" i="2"/>
  <c r="V861" i="2"/>
  <c r="AB860" i="2"/>
  <c r="Y859" i="2"/>
  <c r="W859" i="2"/>
  <c r="AE860" i="2" s="1"/>
  <c r="AF860" i="2"/>
  <c r="AG860" i="2"/>
  <c r="AH860" i="2" s="1"/>
  <c r="Z859" i="2"/>
  <c r="S860" i="2"/>
  <c r="AA860" i="2" s="1"/>
  <c r="AC860" i="2"/>
  <c r="K1554" i="2"/>
  <c r="N1554" i="2" s="1"/>
  <c r="J1554" i="2"/>
  <c r="M1553" i="2"/>
  <c r="L1554" i="2"/>
  <c r="C1547" i="2"/>
  <c r="B1548" i="2"/>
  <c r="P1554" i="2" l="1"/>
  <c r="O1554" i="2"/>
  <c r="AQ1547" i="2"/>
  <c r="AO1547" i="2"/>
  <c r="U861" i="2"/>
  <c r="AC861" i="2" s="1"/>
  <c r="Q860" i="2"/>
  <c r="AD861" i="2"/>
  <c r="R860" i="2"/>
  <c r="J1555" i="2"/>
  <c r="M1554" i="2"/>
  <c r="L1555" i="2"/>
  <c r="K1555" i="2"/>
  <c r="N1555" i="2" s="1"/>
  <c r="C1548" i="2"/>
  <c r="B1549" i="2"/>
  <c r="O1555" i="2" l="1"/>
  <c r="P1555" i="2"/>
  <c r="AQ1548" i="2"/>
  <c r="AO1548" i="2"/>
  <c r="S861" i="2"/>
  <c r="AF861" i="2"/>
  <c r="AG861" i="2"/>
  <c r="AH861" i="2" s="1"/>
  <c r="Z860" i="2"/>
  <c r="T861" i="2"/>
  <c r="Y860" i="2"/>
  <c r="W860" i="2"/>
  <c r="AE861" i="2" s="1"/>
  <c r="L1556" i="2"/>
  <c r="K1556" i="2"/>
  <c r="N1556" i="2" s="1"/>
  <c r="J1556" i="2"/>
  <c r="M1555" i="2"/>
  <c r="C1549" i="2"/>
  <c r="B1550" i="2"/>
  <c r="P1556" i="2" l="1"/>
  <c r="O1556" i="2"/>
  <c r="AO1549" i="2"/>
  <c r="AQ1549" i="2"/>
  <c r="R861" i="2"/>
  <c r="Z861" i="2" s="1"/>
  <c r="Q861" i="2"/>
  <c r="Y861" i="2" s="1"/>
  <c r="AB861" i="2"/>
  <c r="U862" i="2"/>
  <c r="V862" i="2"/>
  <c r="AF862" i="2"/>
  <c r="W861" i="2"/>
  <c r="Q862" i="2" s="1"/>
  <c r="AA861" i="2"/>
  <c r="S862" i="2"/>
  <c r="K1557" i="2"/>
  <c r="N1557" i="2" s="1"/>
  <c r="J1557" i="2"/>
  <c r="M1556" i="2"/>
  <c r="L1557" i="2"/>
  <c r="C1550" i="2"/>
  <c r="B1551" i="2"/>
  <c r="O1557" i="2" l="1"/>
  <c r="P1557" i="2"/>
  <c r="AQ1550" i="2"/>
  <c r="AO1550" i="2"/>
  <c r="AE862" i="2"/>
  <c r="AG862" i="2"/>
  <c r="T862" i="2"/>
  <c r="U863" i="2" s="1"/>
  <c r="R862" i="2"/>
  <c r="S863" i="2" s="1"/>
  <c r="AA862" i="2"/>
  <c r="AH862" i="2"/>
  <c r="AD862" i="2"/>
  <c r="Y862" i="2"/>
  <c r="AC862" i="2"/>
  <c r="L1558" i="2"/>
  <c r="J1558" i="2"/>
  <c r="M1557" i="2"/>
  <c r="K1558" i="2"/>
  <c r="N1558" i="2" s="1"/>
  <c r="C1551" i="2"/>
  <c r="B1552" i="2"/>
  <c r="P1558" i="2" l="1"/>
  <c r="O1558" i="2"/>
  <c r="AO1551" i="2"/>
  <c r="AQ1551" i="2"/>
  <c r="T863" i="2"/>
  <c r="AB862" i="2"/>
  <c r="AF863" i="2"/>
  <c r="W862" i="2"/>
  <c r="V863" i="2"/>
  <c r="AD863" i="2" s="1"/>
  <c r="Z862" i="2"/>
  <c r="AG863" i="2"/>
  <c r="AH863" i="2" s="1"/>
  <c r="AC863" i="2"/>
  <c r="U864" i="2"/>
  <c r="AA863" i="2"/>
  <c r="AB863" i="2"/>
  <c r="J1559" i="2"/>
  <c r="M1558" i="2"/>
  <c r="K1559" i="2"/>
  <c r="N1559" i="2" s="1"/>
  <c r="L1559" i="2"/>
  <c r="C1552" i="2"/>
  <c r="B1553" i="2"/>
  <c r="O1559" i="2" l="1"/>
  <c r="P1559" i="2"/>
  <c r="AQ1552" i="2"/>
  <c r="AO1552" i="2"/>
  <c r="V864" i="2"/>
  <c r="AD864" i="2" s="1"/>
  <c r="R863" i="2"/>
  <c r="Q863" i="2"/>
  <c r="AE863" i="2"/>
  <c r="AC864" i="2"/>
  <c r="K1560" i="2"/>
  <c r="N1560" i="2" s="1"/>
  <c r="L1560" i="2"/>
  <c r="J1560" i="2"/>
  <c r="M1559" i="2"/>
  <c r="C1553" i="2"/>
  <c r="B1554" i="2"/>
  <c r="P1560" i="2" l="1"/>
  <c r="O1560" i="2"/>
  <c r="AO1553" i="2"/>
  <c r="AQ1553" i="2"/>
  <c r="Y863" i="2"/>
  <c r="W863" i="2"/>
  <c r="S864" i="2"/>
  <c r="T864" i="2"/>
  <c r="Z863" i="2"/>
  <c r="AG864" i="2"/>
  <c r="AF864" i="2"/>
  <c r="L1561" i="2"/>
  <c r="J1561" i="2"/>
  <c r="M1560" i="2"/>
  <c r="K1561" i="2"/>
  <c r="N1561" i="2" s="1"/>
  <c r="C1554" i="2"/>
  <c r="B1555" i="2"/>
  <c r="O1561" i="2" l="1"/>
  <c r="P1561" i="2"/>
  <c r="AQ1554" i="2"/>
  <c r="AO1554" i="2"/>
  <c r="AH864" i="2"/>
  <c r="V865" i="2"/>
  <c r="U865" i="2"/>
  <c r="AB864" i="2"/>
  <c r="AA864" i="2"/>
  <c r="R864" i="2"/>
  <c r="AE864" i="2"/>
  <c r="Q864" i="2"/>
  <c r="J1562" i="2"/>
  <c r="M1561" i="2"/>
  <c r="K1562" i="2"/>
  <c r="N1562" i="2" s="1"/>
  <c r="L1562" i="2"/>
  <c r="C1555" i="2"/>
  <c r="B1556" i="2"/>
  <c r="P1562" i="2" l="1"/>
  <c r="O1562" i="2"/>
  <c r="AO1555" i="2"/>
  <c r="AQ1555" i="2"/>
  <c r="Z864" i="2"/>
  <c r="AF865" i="2"/>
  <c r="AG865" i="2"/>
  <c r="AH865" i="2" s="1"/>
  <c r="T865" i="2"/>
  <c r="AB865" i="2" s="1"/>
  <c r="S865" i="2"/>
  <c r="AA865" i="2" s="1"/>
  <c r="R865" i="2"/>
  <c r="AF866" i="2" s="1"/>
  <c r="AC865" i="2"/>
  <c r="Y864" i="2"/>
  <c r="W864" i="2"/>
  <c r="AE865" i="2" s="1"/>
  <c r="AD865" i="2"/>
  <c r="K1563" i="2"/>
  <c r="N1563" i="2" s="1"/>
  <c r="L1563" i="2"/>
  <c r="J1563" i="2"/>
  <c r="M1562" i="2"/>
  <c r="C1556" i="2"/>
  <c r="B1557" i="2"/>
  <c r="O1563" i="2" l="1"/>
  <c r="P1563" i="2"/>
  <c r="AQ1556" i="2"/>
  <c r="AO1556" i="2"/>
  <c r="U866" i="2"/>
  <c r="AC866" i="2" s="1"/>
  <c r="AG866" i="2"/>
  <c r="AH866" i="2" s="1"/>
  <c r="Z865" i="2"/>
  <c r="V866" i="2"/>
  <c r="AD866" i="2" s="1"/>
  <c r="S866" i="2"/>
  <c r="AA866" i="2" s="1"/>
  <c r="T866" i="2"/>
  <c r="U867" i="2" s="1"/>
  <c r="Q865" i="2"/>
  <c r="L1564" i="2"/>
  <c r="J1564" i="2"/>
  <c r="M1563" i="2"/>
  <c r="K1564" i="2"/>
  <c r="N1564" i="2" s="1"/>
  <c r="C1557" i="2"/>
  <c r="B1558" i="2"/>
  <c r="P1564" i="2" l="1"/>
  <c r="O1564" i="2"/>
  <c r="AO1557" i="2"/>
  <c r="AQ1557" i="2"/>
  <c r="V867" i="2"/>
  <c r="AD867" i="2" s="1"/>
  <c r="Y865" i="2"/>
  <c r="W865" i="2"/>
  <c r="R866" i="2" s="1"/>
  <c r="AE866" i="2"/>
  <c r="Q866" i="2"/>
  <c r="W866" i="2" s="1"/>
  <c r="Q867" i="2" s="1"/>
  <c r="AB866" i="2"/>
  <c r="AC867" i="2"/>
  <c r="K1565" i="2"/>
  <c r="N1565" i="2" s="1"/>
  <c r="J1565" i="2"/>
  <c r="M1564" i="2"/>
  <c r="L1565" i="2"/>
  <c r="C1558" i="2"/>
  <c r="B1559" i="2"/>
  <c r="O1565" i="2" l="1"/>
  <c r="P1565" i="2"/>
  <c r="AQ1558" i="2"/>
  <c r="AO1558" i="2"/>
  <c r="Y866" i="2"/>
  <c r="AE867" i="2"/>
  <c r="R867" i="2"/>
  <c r="AG868" i="2" s="1"/>
  <c r="AG867" i="2"/>
  <c r="S867" i="2"/>
  <c r="AA867" i="2" s="1"/>
  <c r="T867" i="2"/>
  <c r="AF867" i="2"/>
  <c r="Z866" i="2"/>
  <c r="Y867" i="2"/>
  <c r="L1566" i="2"/>
  <c r="J1566" i="2"/>
  <c r="M1565" i="2"/>
  <c r="K1566" i="2"/>
  <c r="N1566" i="2" s="1"/>
  <c r="C1559" i="2"/>
  <c r="B1560" i="2"/>
  <c r="P1566" i="2" l="1"/>
  <c r="O1566" i="2"/>
  <c r="AO1559" i="2"/>
  <c r="AQ1559" i="2"/>
  <c r="AF868" i="2"/>
  <c r="Z867" i="2"/>
  <c r="S868" i="2"/>
  <c r="AA868" i="2" s="1"/>
  <c r="W867" i="2"/>
  <c r="AE868" i="2" s="1"/>
  <c r="U868" i="2"/>
  <c r="AC868" i="2" s="1"/>
  <c r="V868" i="2"/>
  <c r="AB867" i="2"/>
  <c r="AH867" i="2"/>
  <c r="T868" i="2"/>
  <c r="AB868" i="2" s="1"/>
  <c r="AH868" i="2"/>
  <c r="K1567" i="2"/>
  <c r="N1567" i="2" s="1"/>
  <c r="J1567" i="2"/>
  <c r="M1566" i="2"/>
  <c r="L1567" i="2"/>
  <c r="C1560" i="2"/>
  <c r="B1561" i="2"/>
  <c r="O1567" i="2" l="1"/>
  <c r="P1567" i="2"/>
  <c r="AO1560" i="2"/>
  <c r="AQ1560" i="2"/>
  <c r="Q868" i="2"/>
  <c r="Y868" i="2" s="1"/>
  <c r="R868" i="2"/>
  <c r="T869" i="2" s="1"/>
  <c r="AB869" i="2" s="1"/>
  <c r="U869" i="2"/>
  <c r="AC869" i="2" s="1"/>
  <c r="V869" i="2"/>
  <c r="AD868" i="2"/>
  <c r="Z868" i="2"/>
  <c r="S869" i="2"/>
  <c r="AA869" i="2" s="1"/>
  <c r="AF869" i="2"/>
  <c r="L1568" i="2"/>
  <c r="J1568" i="2"/>
  <c r="M1567" i="2"/>
  <c r="K1568" i="2"/>
  <c r="N1568" i="2" s="1"/>
  <c r="C1561" i="2"/>
  <c r="B1562" i="2"/>
  <c r="P1568" i="2" l="1"/>
  <c r="O1568" i="2"/>
  <c r="AO1561" i="2"/>
  <c r="AQ1561" i="2"/>
  <c r="W868" i="2"/>
  <c r="R869" i="2" s="1"/>
  <c r="Z869" i="2" s="1"/>
  <c r="AG869" i="2"/>
  <c r="AH869" i="2" s="1"/>
  <c r="Q869" i="2"/>
  <c r="AD869" i="2"/>
  <c r="V870" i="2"/>
  <c r="AD870" i="2" s="1"/>
  <c r="U870" i="2"/>
  <c r="AE869" i="2"/>
  <c r="K1569" i="2"/>
  <c r="N1569" i="2" s="1"/>
  <c r="J1569" i="2"/>
  <c r="M1568" i="2"/>
  <c r="L1569" i="2"/>
  <c r="C1562" i="2"/>
  <c r="B1563" i="2"/>
  <c r="P1569" i="2" l="1"/>
  <c r="O1569" i="2"/>
  <c r="AQ1562" i="2"/>
  <c r="AO1562" i="2"/>
  <c r="S870" i="2"/>
  <c r="AA870" i="2" s="1"/>
  <c r="AF870" i="2"/>
  <c r="AG870" i="2"/>
  <c r="AH870" i="2" s="1"/>
  <c r="T870" i="2"/>
  <c r="AB870" i="2" s="1"/>
  <c r="Y869" i="2"/>
  <c r="W869" i="2"/>
  <c r="AC870" i="2"/>
  <c r="L1570" i="2"/>
  <c r="J1570" i="2"/>
  <c r="M1569" i="2"/>
  <c r="K1570" i="2"/>
  <c r="N1570" i="2" s="1"/>
  <c r="C1563" i="2"/>
  <c r="B1564" i="2"/>
  <c r="P1570" i="2" l="1"/>
  <c r="O1570" i="2"/>
  <c r="AQ1563" i="2"/>
  <c r="AO1563" i="2"/>
  <c r="V871" i="2"/>
  <c r="AD871" i="2" s="1"/>
  <c r="U871" i="2"/>
  <c r="AC871" i="2" s="1"/>
  <c r="Q870" i="2"/>
  <c r="AE870" i="2"/>
  <c r="R870" i="2"/>
  <c r="K1571" i="2"/>
  <c r="N1571" i="2" s="1"/>
  <c r="J1571" i="2"/>
  <c r="M1570" i="2"/>
  <c r="L1571" i="2"/>
  <c r="C1564" i="2"/>
  <c r="B1565" i="2"/>
  <c r="O1571" i="2" l="1"/>
  <c r="P1571" i="2"/>
  <c r="AO1564" i="2"/>
  <c r="AQ1564" i="2"/>
  <c r="W870" i="2"/>
  <c r="AG871" i="2"/>
  <c r="R871" i="2"/>
  <c r="Z870" i="2"/>
  <c r="S871" i="2"/>
  <c r="AA871" i="2" s="1"/>
  <c r="T871" i="2"/>
  <c r="AF871" i="2"/>
  <c r="Y870" i="2"/>
  <c r="Q871" i="2"/>
  <c r="AE871" i="2"/>
  <c r="J1572" i="2"/>
  <c r="M1571" i="2"/>
  <c r="L1572" i="2"/>
  <c r="K1572" i="2"/>
  <c r="N1572" i="2" s="1"/>
  <c r="C1565" i="2"/>
  <c r="B1566" i="2"/>
  <c r="P1572" i="2" l="1"/>
  <c r="O1572" i="2"/>
  <c r="AO1565" i="2"/>
  <c r="AQ1565" i="2"/>
  <c r="U872" i="2"/>
  <c r="T872" i="2"/>
  <c r="AB871" i="2"/>
  <c r="V872" i="2"/>
  <c r="S872" i="2"/>
  <c r="AG872" i="2"/>
  <c r="Z871" i="2"/>
  <c r="AF872" i="2"/>
  <c r="AH871" i="2"/>
  <c r="Y871" i="2"/>
  <c r="W871" i="2"/>
  <c r="R872" i="2" s="1"/>
  <c r="K1573" i="2"/>
  <c r="N1573" i="2" s="1"/>
  <c r="L1573" i="2"/>
  <c r="J1573" i="2"/>
  <c r="M1572" i="2"/>
  <c r="C1566" i="2"/>
  <c r="B1567" i="2"/>
  <c r="O1573" i="2" l="1"/>
  <c r="P1573" i="2"/>
  <c r="AQ1566" i="2"/>
  <c r="AO1566" i="2"/>
  <c r="AH872" i="2"/>
  <c r="Z872" i="2"/>
  <c r="AF873" i="2"/>
  <c r="AG873" i="2"/>
  <c r="AH873" i="2" s="1"/>
  <c r="AA872" i="2"/>
  <c r="S873" i="2"/>
  <c r="Q872" i="2"/>
  <c r="AD872" i="2"/>
  <c r="V873" i="2"/>
  <c r="AE872" i="2"/>
  <c r="AB872" i="2"/>
  <c r="T873" i="2"/>
  <c r="AC872" i="2"/>
  <c r="U873" i="2"/>
  <c r="J1574" i="2"/>
  <c r="M1573" i="2"/>
  <c r="L1574" i="2"/>
  <c r="K1574" i="2"/>
  <c r="N1574" i="2" s="1"/>
  <c r="C1567" i="2"/>
  <c r="B1568" i="2"/>
  <c r="P1574" i="2" l="1"/>
  <c r="O1574" i="2"/>
  <c r="AO1567" i="2"/>
  <c r="AQ1567" i="2"/>
  <c r="W872" i="2"/>
  <c r="R873" i="2" s="1"/>
  <c r="T874" i="2" s="1"/>
  <c r="Y872" i="2"/>
  <c r="Q873" i="2"/>
  <c r="AE873" i="2"/>
  <c r="AA873" i="2"/>
  <c r="AC873" i="2"/>
  <c r="U874" i="2"/>
  <c r="AB873" i="2"/>
  <c r="AD873" i="2"/>
  <c r="V874" i="2"/>
  <c r="L1575" i="2"/>
  <c r="K1575" i="2"/>
  <c r="N1575" i="2" s="1"/>
  <c r="J1575" i="2"/>
  <c r="M1574" i="2"/>
  <c r="C1568" i="2"/>
  <c r="B1569" i="2"/>
  <c r="O1575" i="2" l="1"/>
  <c r="P1575" i="2"/>
  <c r="AQ1568" i="2"/>
  <c r="AO1568" i="2"/>
  <c r="AB874" i="2"/>
  <c r="S874" i="2"/>
  <c r="U875" i="2" s="1"/>
  <c r="AC875" i="2" s="1"/>
  <c r="AD874" i="2"/>
  <c r="V875" i="2"/>
  <c r="AD875" i="2" s="1"/>
  <c r="W873" i="2"/>
  <c r="Q874" i="2" s="1"/>
  <c r="Y873" i="2"/>
  <c r="AE874" i="2"/>
  <c r="AC874" i="2"/>
  <c r="AG874" i="2"/>
  <c r="AF874" i="2"/>
  <c r="AH874" i="2" s="1"/>
  <c r="Z873" i="2"/>
  <c r="K1576" i="2"/>
  <c r="N1576" i="2" s="1"/>
  <c r="J1576" i="2"/>
  <c r="M1575" i="2"/>
  <c r="L1576" i="2"/>
  <c r="C1569" i="2"/>
  <c r="B1570" i="2"/>
  <c r="P1576" i="2" l="1"/>
  <c r="O1576" i="2"/>
  <c r="AO1569" i="2"/>
  <c r="AQ1569" i="2"/>
  <c r="R874" i="2"/>
  <c r="W874" i="2" s="1"/>
  <c r="R875" i="2" s="1"/>
  <c r="Y874" i="2"/>
  <c r="AG875" i="2"/>
  <c r="AF875" i="2"/>
  <c r="Z874" i="2"/>
  <c r="AA874" i="2"/>
  <c r="S875" i="2"/>
  <c r="T875" i="2"/>
  <c r="L1577" i="2"/>
  <c r="J1577" i="2"/>
  <c r="M1576" i="2"/>
  <c r="K1577" i="2"/>
  <c r="N1577" i="2" s="1"/>
  <c r="C1570" i="2"/>
  <c r="B1571" i="2"/>
  <c r="O1577" i="2" l="1"/>
  <c r="P1577" i="2"/>
  <c r="AQ1570" i="2"/>
  <c r="AO1570" i="2"/>
  <c r="AH875" i="2"/>
  <c r="V876" i="2"/>
  <c r="AB875" i="2"/>
  <c r="T876" i="2"/>
  <c r="AB876" i="2" s="1"/>
  <c r="AA875" i="2"/>
  <c r="S876" i="2"/>
  <c r="AA876" i="2" s="1"/>
  <c r="AF876" i="2"/>
  <c r="Z875" i="2"/>
  <c r="AG876" i="2"/>
  <c r="U876" i="2"/>
  <c r="AE875" i="2"/>
  <c r="Q875" i="2"/>
  <c r="J1578" i="2"/>
  <c r="M1577" i="2"/>
  <c r="K1578" i="2"/>
  <c r="N1578" i="2" s="1"/>
  <c r="L1578" i="2"/>
  <c r="C1571" i="2"/>
  <c r="B1572" i="2"/>
  <c r="P1578" i="2" l="1"/>
  <c r="O1578" i="2"/>
  <c r="AQ1571" i="2"/>
  <c r="AO1571" i="2"/>
  <c r="AH876" i="2"/>
  <c r="W875" i="2"/>
  <c r="Q876" i="2" s="1"/>
  <c r="Y876" i="2" s="1"/>
  <c r="Y875" i="2"/>
  <c r="U877" i="2"/>
  <c r="AC877" i="2" s="1"/>
  <c r="AC876" i="2"/>
  <c r="AD876" i="2"/>
  <c r="V877" i="2"/>
  <c r="AD877" i="2" s="1"/>
  <c r="K1579" i="2"/>
  <c r="N1579" i="2" s="1"/>
  <c r="L1579" i="2"/>
  <c r="J1579" i="2"/>
  <c r="M1578" i="2"/>
  <c r="C1572" i="2"/>
  <c r="B1573" i="2"/>
  <c r="O1579" i="2" l="1"/>
  <c r="P1579" i="2"/>
  <c r="AQ1572" i="2"/>
  <c r="AO1572" i="2"/>
  <c r="AE876" i="2"/>
  <c r="R876" i="2"/>
  <c r="J1580" i="2"/>
  <c r="M1579" i="2"/>
  <c r="L1580" i="2"/>
  <c r="K1580" i="2"/>
  <c r="N1580" i="2" s="1"/>
  <c r="C1573" i="2"/>
  <c r="B1574" i="2"/>
  <c r="P1580" i="2" l="1"/>
  <c r="O1580" i="2"/>
  <c r="AO1573" i="2"/>
  <c r="AQ1573" i="2"/>
  <c r="AF877" i="2"/>
  <c r="AG877" i="2"/>
  <c r="AH877" i="2" s="1"/>
  <c r="Z876" i="2"/>
  <c r="S877" i="2"/>
  <c r="AA877" i="2" s="1"/>
  <c r="T877" i="2"/>
  <c r="W876" i="2"/>
  <c r="K1581" i="2"/>
  <c r="N1581" i="2" s="1"/>
  <c r="L1581" i="2"/>
  <c r="J1581" i="2"/>
  <c r="M1580" i="2"/>
  <c r="C1574" i="2"/>
  <c r="B1575" i="2"/>
  <c r="O1581" i="2" l="1"/>
  <c r="P1581" i="2"/>
  <c r="AQ1574" i="2"/>
  <c r="AO1574" i="2"/>
  <c r="AE877" i="2"/>
  <c r="Q877" i="2"/>
  <c r="R877" i="2"/>
  <c r="S878" i="2" s="1"/>
  <c r="AB877" i="2"/>
  <c r="V878" i="2"/>
  <c r="U878" i="2"/>
  <c r="L1582" i="2"/>
  <c r="J1582" i="2"/>
  <c r="M1581" i="2"/>
  <c r="K1582" i="2"/>
  <c r="N1582" i="2" s="1"/>
  <c r="C1575" i="2"/>
  <c r="B1576" i="2"/>
  <c r="P1582" i="2" l="1"/>
  <c r="O1582" i="2"/>
  <c r="AQ1575" i="2"/>
  <c r="AO1575" i="2"/>
  <c r="AA878" i="2"/>
  <c r="AC878" i="2"/>
  <c r="AD878" i="2"/>
  <c r="T878" i="2"/>
  <c r="AB878" i="2" s="1"/>
  <c r="AF878" i="2"/>
  <c r="AG878" i="2"/>
  <c r="AH878" i="2" s="1"/>
  <c r="Z877" i="2"/>
  <c r="W877" i="2"/>
  <c r="Y877" i="2"/>
  <c r="K1583" i="2"/>
  <c r="N1583" i="2" s="1"/>
  <c r="J1583" i="2"/>
  <c r="M1582" i="2"/>
  <c r="L1583" i="2"/>
  <c r="C1576" i="2"/>
  <c r="B1577" i="2"/>
  <c r="O1583" i="2" l="1"/>
  <c r="P1583" i="2"/>
  <c r="AO1576" i="2"/>
  <c r="AQ1576" i="2"/>
  <c r="V879" i="2"/>
  <c r="U879" i="2"/>
  <c r="Q878" i="2"/>
  <c r="AE878" i="2"/>
  <c r="R878" i="2"/>
  <c r="L1584" i="2"/>
  <c r="J1584" i="2"/>
  <c r="M1583" i="2"/>
  <c r="K1584" i="2"/>
  <c r="N1584" i="2" s="1"/>
  <c r="C1577" i="2"/>
  <c r="B1578" i="2"/>
  <c r="P1584" i="2" l="1"/>
  <c r="O1584" i="2"/>
  <c r="AO1577" i="2"/>
  <c r="AQ1577" i="2"/>
  <c r="AG879" i="2"/>
  <c r="AF879" i="2"/>
  <c r="Z878" i="2"/>
  <c r="S879" i="2"/>
  <c r="AA879" i="2" s="1"/>
  <c r="Y878" i="2"/>
  <c r="W878" i="2"/>
  <c r="R879" i="2" s="1"/>
  <c r="AC879" i="2"/>
  <c r="AD879" i="2"/>
  <c r="T879" i="2"/>
  <c r="AB879" i="2" s="1"/>
  <c r="K1585" i="2"/>
  <c r="N1585" i="2" s="1"/>
  <c r="J1585" i="2"/>
  <c r="M1584" i="2"/>
  <c r="L1585" i="2"/>
  <c r="C1578" i="2"/>
  <c r="B1579" i="2"/>
  <c r="P1585" i="2" l="1"/>
  <c r="O1585" i="2"/>
  <c r="AQ1578" i="2"/>
  <c r="AO1578" i="2"/>
  <c r="AE879" i="2"/>
  <c r="Z879" i="2"/>
  <c r="AG880" i="2"/>
  <c r="AF880" i="2"/>
  <c r="AH879" i="2"/>
  <c r="V880" i="2"/>
  <c r="AD880" i="2" s="1"/>
  <c r="S880" i="2"/>
  <c r="AA880" i="2" s="1"/>
  <c r="T880" i="2"/>
  <c r="AB880" i="2" s="1"/>
  <c r="U880" i="2"/>
  <c r="AC880" i="2" s="1"/>
  <c r="Q879" i="2"/>
  <c r="L1586" i="2"/>
  <c r="J1586" i="2"/>
  <c r="M1585" i="2"/>
  <c r="K1586" i="2"/>
  <c r="N1586" i="2" s="1"/>
  <c r="C1579" i="2"/>
  <c r="B1580" i="2"/>
  <c r="P1586" i="2" l="1"/>
  <c r="O1586" i="2"/>
  <c r="AQ1579" i="2"/>
  <c r="AO1579" i="2"/>
  <c r="AH880" i="2"/>
  <c r="U881" i="2"/>
  <c r="V881" i="2"/>
  <c r="W879" i="2"/>
  <c r="Y879" i="2"/>
  <c r="AC881" i="2"/>
  <c r="AD881" i="2"/>
  <c r="J1587" i="2"/>
  <c r="M1586" i="2"/>
  <c r="K1587" i="2"/>
  <c r="N1587" i="2" s="1"/>
  <c r="L1587" i="2"/>
  <c r="C1580" i="2"/>
  <c r="B1581" i="2"/>
  <c r="O1587" i="2" l="1"/>
  <c r="P1587" i="2"/>
  <c r="AQ1580" i="2"/>
  <c r="AO1580" i="2"/>
  <c r="R880" i="2"/>
  <c r="Q880" i="2"/>
  <c r="AE880" i="2"/>
  <c r="L1588" i="2"/>
  <c r="K1588" i="2"/>
  <c r="N1588" i="2" s="1"/>
  <c r="J1588" i="2"/>
  <c r="M1587" i="2"/>
  <c r="C1581" i="2"/>
  <c r="B1582" i="2"/>
  <c r="P1588" i="2" l="1"/>
  <c r="O1588" i="2"/>
  <c r="AO1581" i="2"/>
  <c r="AQ1581" i="2"/>
  <c r="W880" i="2"/>
  <c r="Y880" i="2"/>
  <c r="Z880" i="2"/>
  <c r="AG881" i="2"/>
  <c r="AF881" i="2"/>
  <c r="S881" i="2"/>
  <c r="T881" i="2"/>
  <c r="K1589" i="2"/>
  <c r="N1589" i="2" s="1"/>
  <c r="J1589" i="2"/>
  <c r="M1588" i="2"/>
  <c r="L1589" i="2"/>
  <c r="C1582" i="2"/>
  <c r="B1583" i="2"/>
  <c r="P1589" i="2" l="1"/>
  <c r="O1589" i="2"/>
  <c r="AQ1582" i="2"/>
  <c r="AO1582" i="2"/>
  <c r="AH881" i="2"/>
  <c r="U882" i="2"/>
  <c r="AB881" i="2"/>
  <c r="V882" i="2"/>
  <c r="AA881" i="2"/>
  <c r="Q881" i="2"/>
  <c r="AE881" i="2"/>
  <c r="R881" i="2"/>
  <c r="S882" i="2" s="1"/>
  <c r="L1590" i="2"/>
  <c r="J1590" i="2"/>
  <c r="M1589" i="2"/>
  <c r="K1590" i="2"/>
  <c r="N1590" i="2" s="1"/>
  <c r="C1583" i="2"/>
  <c r="B1584" i="2"/>
  <c r="O1590" i="2" l="1"/>
  <c r="P1590" i="2"/>
  <c r="AO1583" i="2"/>
  <c r="AQ1583" i="2"/>
  <c r="AA882" i="2"/>
  <c r="W881" i="2"/>
  <c r="R882" i="2" s="1"/>
  <c r="AE882" i="2"/>
  <c r="Y881" i="2"/>
  <c r="Q882" i="2"/>
  <c r="AC882" i="2"/>
  <c r="U883" i="2"/>
  <c r="AC883" i="2" s="1"/>
  <c r="Z881" i="2"/>
  <c r="AG882" i="2"/>
  <c r="AF882" i="2"/>
  <c r="T882" i="2"/>
  <c r="V883" i="2" s="1"/>
  <c r="AD882" i="2"/>
  <c r="J1591" i="2"/>
  <c r="M1590" i="2"/>
  <c r="K1591" i="2"/>
  <c r="N1591" i="2" s="1"/>
  <c r="L1591" i="2"/>
  <c r="C1584" i="2"/>
  <c r="B1585" i="2"/>
  <c r="O1591" i="2" l="1"/>
  <c r="P1591" i="2"/>
  <c r="AQ1584" i="2"/>
  <c r="AO1584" i="2"/>
  <c r="AD883" i="2"/>
  <c r="Y882" i="2"/>
  <c r="W882" i="2"/>
  <c r="AE883" i="2" s="1"/>
  <c r="AF883" i="2"/>
  <c r="AG883" i="2"/>
  <c r="AH883" i="2" s="1"/>
  <c r="Z882" i="2"/>
  <c r="AB882" i="2"/>
  <c r="T883" i="2"/>
  <c r="S883" i="2"/>
  <c r="AA883" i="2" s="1"/>
  <c r="AH882" i="2"/>
  <c r="L1592" i="2"/>
  <c r="K1592" i="2"/>
  <c r="N1592" i="2" s="1"/>
  <c r="J1592" i="2"/>
  <c r="M1591" i="2"/>
  <c r="C1585" i="2"/>
  <c r="B1586" i="2"/>
  <c r="P1592" i="2" l="1"/>
  <c r="O1592" i="2"/>
  <c r="AO1585" i="2"/>
  <c r="AQ1585" i="2"/>
  <c r="R883" i="2"/>
  <c r="Z883" i="2" s="1"/>
  <c r="T884" i="2"/>
  <c r="AB884" i="2" s="1"/>
  <c r="U884" i="2"/>
  <c r="AC884" i="2" s="1"/>
  <c r="AB883" i="2"/>
  <c r="V884" i="2"/>
  <c r="AD884" i="2" s="1"/>
  <c r="S884" i="2"/>
  <c r="AA884" i="2" s="1"/>
  <c r="Q883" i="2"/>
  <c r="K1593" i="2"/>
  <c r="N1593" i="2" s="1"/>
  <c r="J1593" i="2"/>
  <c r="M1592" i="2"/>
  <c r="L1593" i="2"/>
  <c r="C1586" i="2"/>
  <c r="B1587" i="2"/>
  <c r="P1593" i="2" l="1"/>
  <c r="O1593" i="2"/>
  <c r="AQ1586" i="2"/>
  <c r="AO1586" i="2"/>
  <c r="AF884" i="2"/>
  <c r="AG884" i="2"/>
  <c r="V885" i="2"/>
  <c r="AD885" i="2" s="1"/>
  <c r="AH884" i="2"/>
  <c r="Y883" i="2"/>
  <c r="W883" i="2"/>
  <c r="Q884" i="2" s="1"/>
  <c r="Y884" i="2" s="1"/>
  <c r="U885" i="2"/>
  <c r="AC885" i="2" s="1"/>
  <c r="R884" i="2"/>
  <c r="Z884" i="2" s="1"/>
  <c r="L1594" i="2"/>
  <c r="J1594" i="2"/>
  <c r="M1593" i="2"/>
  <c r="K1594" i="2"/>
  <c r="N1594" i="2" s="1"/>
  <c r="C1587" i="2"/>
  <c r="B1588" i="2"/>
  <c r="P1594" i="2" l="1"/>
  <c r="O1594" i="2"/>
  <c r="AO1587" i="2"/>
  <c r="AQ1587" i="2"/>
  <c r="AE884" i="2"/>
  <c r="AF885" i="2"/>
  <c r="AG885" i="2"/>
  <c r="AH885" i="2" s="1"/>
  <c r="S885" i="2"/>
  <c r="T885" i="2"/>
  <c r="W884" i="2"/>
  <c r="AE885" i="2" s="1"/>
  <c r="Q885" i="2"/>
  <c r="AA885" i="2"/>
  <c r="K1595" i="2"/>
  <c r="N1595" i="2" s="1"/>
  <c r="J1595" i="2"/>
  <c r="M1594" i="2"/>
  <c r="L1595" i="2"/>
  <c r="C1588" i="2"/>
  <c r="B1589" i="2"/>
  <c r="O1595" i="2" l="1"/>
  <c r="P1595" i="2"/>
  <c r="AQ1588" i="2"/>
  <c r="AO1588" i="2"/>
  <c r="R885" i="2"/>
  <c r="S886" i="2" s="1"/>
  <c r="AA886" i="2" s="1"/>
  <c r="AB885" i="2"/>
  <c r="U886" i="2"/>
  <c r="V886" i="2"/>
  <c r="AC886" i="2"/>
  <c r="AD886" i="2"/>
  <c r="W885" i="2"/>
  <c r="Y885" i="2"/>
  <c r="AG886" i="2"/>
  <c r="AF886" i="2"/>
  <c r="Z885" i="2"/>
  <c r="L1596" i="2"/>
  <c r="J1596" i="2"/>
  <c r="M1595" i="2"/>
  <c r="K1596" i="2"/>
  <c r="N1596" i="2" s="1"/>
  <c r="C1589" i="2"/>
  <c r="B1590" i="2"/>
  <c r="P1596" i="2" l="1"/>
  <c r="O1596" i="2"/>
  <c r="AO1589" i="2"/>
  <c r="AQ1589" i="2"/>
  <c r="T886" i="2"/>
  <c r="AH886" i="2"/>
  <c r="Q886" i="2"/>
  <c r="AE886" i="2"/>
  <c r="R886" i="2"/>
  <c r="J1597" i="2"/>
  <c r="M1596" i="2"/>
  <c r="K1597" i="2"/>
  <c r="N1597" i="2" s="1"/>
  <c r="L1597" i="2"/>
  <c r="C1590" i="2"/>
  <c r="B1591" i="2"/>
  <c r="P1597" i="2" l="1"/>
  <c r="O1597" i="2"/>
  <c r="AQ1590" i="2"/>
  <c r="AO1590" i="2"/>
  <c r="AB886" i="2"/>
  <c r="V887" i="2"/>
  <c r="AD887" i="2" s="1"/>
  <c r="U887" i="2"/>
  <c r="AC887" i="2" s="1"/>
  <c r="Z886" i="2"/>
  <c r="AF887" i="2"/>
  <c r="T887" i="2"/>
  <c r="AG887" i="2"/>
  <c r="AH887" i="2" s="1"/>
  <c r="S887" i="2"/>
  <c r="AA887" i="2" s="1"/>
  <c r="Y886" i="2"/>
  <c r="W886" i="2"/>
  <c r="L1598" i="2"/>
  <c r="K1598" i="2"/>
  <c r="N1598" i="2" s="1"/>
  <c r="J1598" i="2"/>
  <c r="M1597" i="2"/>
  <c r="C1591" i="2"/>
  <c r="B1592" i="2"/>
  <c r="P1598" i="2" l="1"/>
  <c r="O1598" i="2"/>
  <c r="AQ1591" i="2"/>
  <c r="AO1591" i="2"/>
  <c r="AE887" i="2"/>
  <c r="Q887" i="2"/>
  <c r="R887" i="2"/>
  <c r="AB887" i="2"/>
  <c r="V888" i="2"/>
  <c r="AD888" i="2" s="1"/>
  <c r="U888" i="2"/>
  <c r="AC888" i="2" s="1"/>
  <c r="K1599" i="2"/>
  <c r="N1599" i="2" s="1"/>
  <c r="J1599" i="2"/>
  <c r="M1598" i="2"/>
  <c r="L1599" i="2"/>
  <c r="C1592" i="2"/>
  <c r="B1593" i="2"/>
  <c r="O1599" i="2" l="1"/>
  <c r="P1599" i="2"/>
  <c r="AO1592" i="2"/>
  <c r="AQ1592" i="2"/>
  <c r="AF888" i="2"/>
  <c r="AG888" i="2"/>
  <c r="Z887" i="2"/>
  <c r="T888" i="2"/>
  <c r="AB888" i="2" s="1"/>
  <c r="S888" i="2"/>
  <c r="AA888" i="2" s="1"/>
  <c r="Y887" i="2"/>
  <c r="W887" i="2"/>
  <c r="L1600" i="2"/>
  <c r="J1600" i="2"/>
  <c r="M1599" i="2"/>
  <c r="K1600" i="2"/>
  <c r="N1600" i="2" s="1"/>
  <c r="C1593" i="2"/>
  <c r="B1594" i="2"/>
  <c r="P1600" i="2" l="1"/>
  <c r="O1600" i="2"/>
  <c r="AO1593" i="2"/>
  <c r="AQ1593" i="2"/>
  <c r="AH888" i="2"/>
  <c r="V889" i="2"/>
  <c r="U889" i="2"/>
  <c r="AE888" i="2"/>
  <c r="Q888" i="2"/>
  <c r="R888" i="2"/>
  <c r="K1601" i="2"/>
  <c r="N1601" i="2" s="1"/>
  <c r="J1601" i="2"/>
  <c r="M1600" i="2"/>
  <c r="L1601" i="2"/>
  <c r="C1594" i="2"/>
  <c r="B1595" i="2"/>
  <c r="P1601" i="2" l="1"/>
  <c r="O1601" i="2"/>
  <c r="AQ1594" i="2"/>
  <c r="AO1594" i="2"/>
  <c r="T889" i="2"/>
  <c r="Z888" i="2"/>
  <c r="AG889" i="2"/>
  <c r="AF889" i="2"/>
  <c r="Y888" i="2"/>
  <c r="W888" i="2"/>
  <c r="AC889" i="2"/>
  <c r="AD889" i="2"/>
  <c r="S889" i="2"/>
  <c r="J1602" i="2"/>
  <c r="M1601" i="2"/>
  <c r="L1602" i="2"/>
  <c r="K1602" i="2"/>
  <c r="N1602" i="2" s="1"/>
  <c r="C1595" i="2"/>
  <c r="B1596" i="2"/>
  <c r="P1602" i="2" l="1"/>
  <c r="O1602" i="2"/>
  <c r="AQ1595" i="2"/>
  <c r="AO1595" i="2"/>
  <c r="U890" i="2"/>
  <c r="AC890" i="2" s="1"/>
  <c r="V890" i="2"/>
  <c r="AD890" i="2" s="1"/>
  <c r="R889" i="2"/>
  <c r="T890" i="2" s="1"/>
  <c r="AB890" i="2" s="1"/>
  <c r="AE889" i="2"/>
  <c r="Q889" i="2"/>
  <c r="AA889" i="2"/>
  <c r="S890" i="2"/>
  <c r="AH889" i="2"/>
  <c r="AB889" i="2"/>
  <c r="K1603" i="2"/>
  <c r="N1603" i="2" s="1"/>
  <c r="L1603" i="2"/>
  <c r="J1603" i="2"/>
  <c r="M1602" i="2"/>
  <c r="C1596" i="2"/>
  <c r="B1597" i="2"/>
  <c r="P1603" i="2" l="1"/>
  <c r="O1603" i="2"/>
  <c r="AQ1596" i="2"/>
  <c r="AO1596" i="2"/>
  <c r="U891" i="2"/>
  <c r="AC891" i="2" s="1"/>
  <c r="AA890" i="2"/>
  <c r="W889" i="2"/>
  <c r="Q890" i="2" s="1"/>
  <c r="AE890" i="2"/>
  <c r="Y889" i="2"/>
  <c r="V891" i="2"/>
  <c r="AD891" i="2" s="1"/>
  <c r="AG890" i="2"/>
  <c r="AF890" i="2"/>
  <c r="Z889" i="2"/>
  <c r="R890" i="2"/>
  <c r="T891" i="2" s="1"/>
  <c r="L1604" i="2"/>
  <c r="J1604" i="2"/>
  <c r="M1603" i="2"/>
  <c r="K1604" i="2"/>
  <c r="N1604" i="2" s="1"/>
  <c r="C1597" i="2"/>
  <c r="B1598" i="2"/>
  <c r="P1604" i="2" l="1"/>
  <c r="O1604" i="2"/>
  <c r="AO1597" i="2"/>
  <c r="AQ1597" i="2"/>
  <c r="AH890" i="2"/>
  <c r="AB891" i="2"/>
  <c r="W890" i="2"/>
  <c r="AE891" i="2" s="1"/>
  <c r="Y890" i="2"/>
  <c r="Z890" i="2"/>
  <c r="AG891" i="2"/>
  <c r="AF891" i="2"/>
  <c r="S891" i="2"/>
  <c r="V892" i="2"/>
  <c r="AD892" i="2" s="1"/>
  <c r="J1605" i="2"/>
  <c r="M1604" i="2"/>
  <c r="K1605" i="2"/>
  <c r="N1605" i="2" s="1"/>
  <c r="L1605" i="2"/>
  <c r="C1598" i="2"/>
  <c r="B1599" i="2"/>
  <c r="O1605" i="2" l="1"/>
  <c r="P1605" i="2"/>
  <c r="AQ1598" i="2"/>
  <c r="AO1598" i="2"/>
  <c r="AH891" i="2"/>
  <c r="Q891" i="2"/>
  <c r="AA891" i="2"/>
  <c r="R891" i="2"/>
  <c r="U892" i="2"/>
  <c r="L1606" i="2"/>
  <c r="K1606" i="2"/>
  <c r="N1606" i="2" s="1"/>
  <c r="J1606" i="2"/>
  <c r="M1605" i="2"/>
  <c r="C1599" i="2"/>
  <c r="B1600" i="2"/>
  <c r="P1606" i="2" l="1"/>
  <c r="O1606" i="2"/>
  <c r="AO1599" i="2"/>
  <c r="AQ1599" i="2"/>
  <c r="AC892" i="2"/>
  <c r="W891" i="2"/>
  <c r="AE892" i="2" s="1"/>
  <c r="AF892" i="2"/>
  <c r="Z891" i="2"/>
  <c r="R892" i="2"/>
  <c r="AG892" i="2"/>
  <c r="AH892" i="2" s="1"/>
  <c r="T892" i="2"/>
  <c r="S892" i="2"/>
  <c r="Y891" i="2"/>
  <c r="Q892" i="2"/>
  <c r="J1607" i="2"/>
  <c r="M1606" i="2"/>
  <c r="K1607" i="2"/>
  <c r="N1607" i="2" s="1"/>
  <c r="L1607" i="2"/>
  <c r="C1600" i="2"/>
  <c r="B1601" i="2"/>
  <c r="P1607" i="2" l="1"/>
  <c r="O1607" i="2"/>
  <c r="AQ1600" i="2"/>
  <c r="AO1600" i="2"/>
  <c r="T893" i="2"/>
  <c r="AB893" i="2" s="1"/>
  <c r="AB892" i="2"/>
  <c r="V893" i="2"/>
  <c r="Z892" i="2"/>
  <c r="AG893" i="2"/>
  <c r="AF893" i="2"/>
  <c r="W892" i="2"/>
  <c r="AE893" i="2" s="1"/>
  <c r="Y892" i="2"/>
  <c r="U893" i="2"/>
  <c r="AA892" i="2"/>
  <c r="S893" i="2"/>
  <c r="L1608" i="2"/>
  <c r="K1608" i="2"/>
  <c r="N1608" i="2" s="1"/>
  <c r="J1608" i="2"/>
  <c r="M1607" i="2"/>
  <c r="C1601" i="2"/>
  <c r="B1602" i="2"/>
  <c r="P1608" i="2" l="1"/>
  <c r="O1608" i="2"/>
  <c r="AO1601" i="2"/>
  <c r="AQ1601" i="2"/>
  <c r="Q893" i="2"/>
  <c r="Y893" i="2" s="1"/>
  <c r="R893" i="2"/>
  <c r="AF894" i="2" s="1"/>
  <c r="AG894" i="2"/>
  <c r="AA893" i="2"/>
  <c r="AH893" i="2"/>
  <c r="AC893" i="2"/>
  <c r="U894" i="2"/>
  <c r="AD893" i="2"/>
  <c r="V894" i="2"/>
  <c r="J1609" i="2"/>
  <c r="M1608" i="2"/>
  <c r="K1609" i="2"/>
  <c r="N1609" i="2" s="1"/>
  <c r="L1609" i="2"/>
  <c r="C1602" i="2"/>
  <c r="B1603" i="2"/>
  <c r="O1609" i="2" l="1"/>
  <c r="P1609" i="2"/>
  <c r="AQ1602" i="2"/>
  <c r="AO1602" i="2"/>
  <c r="Z893" i="2"/>
  <c r="AH894" i="2"/>
  <c r="T894" i="2"/>
  <c r="AB894" i="2" s="1"/>
  <c r="W893" i="2"/>
  <c r="R894" i="2" s="1"/>
  <c r="S894" i="2"/>
  <c r="AA894" i="2" s="1"/>
  <c r="AD894" i="2"/>
  <c r="V895" i="2"/>
  <c r="AC894" i="2"/>
  <c r="K1610" i="2"/>
  <c r="N1610" i="2" s="1"/>
  <c r="L1610" i="2"/>
  <c r="J1610" i="2"/>
  <c r="M1609" i="2"/>
  <c r="C1603" i="2"/>
  <c r="B1604" i="2"/>
  <c r="P1610" i="2" l="1"/>
  <c r="O1610" i="2"/>
  <c r="AO1603" i="2"/>
  <c r="AQ1603" i="2"/>
  <c r="S895" i="2"/>
  <c r="AA895" i="2" s="1"/>
  <c r="AG895" i="2"/>
  <c r="Z894" i="2"/>
  <c r="AF895" i="2"/>
  <c r="T895" i="2"/>
  <c r="AB895" i="2" s="1"/>
  <c r="U895" i="2"/>
  <c r="U896" i="2" s="1"/>
  <c r="AC896" i="2" s="1"/>
  <c r="AE894" i="2"/>
  <c r="Q894" i="2"/>
  <c r="AD895" i="2"/>
  <c r="L1611" i="2"/>
  <c r="J1611" i="2"/>
  <c r="M1610" i="2"/>
  <c r="K1611" i="2"/>
  <c r="N1611" i="2" s="1"/>
  <c r="C1604" i="2"/>
  <c r="B1605" i="2"/>
  <c r="O1611" i="2" l="1"/>
  <c r="P1611" i="2"/>
  <c r="AQ1604" i="2"/>
  <c r="AO1604" i="2"/>
  <c r="AC895" i="2"/>
  <c r="V896" i="2"/>
  <c r="AD896" i="2" s="1"/>
  <c r="AH895" i="2"/>
  <c r="W894" i="2"/>
  <c r="Q895" i="2"/>
  <c r="AE895" i="2"/>
  <c r="Y894" i="2"/>
  <c r="R895" i="2"/>
  <c r="J1612" i="2"/>
  <c r="M1611" i="2"/>
  <c r="K1612" i="2"/>
  <c r="N1612" i="2" s="1"/>
  <c r="L1612" i="2"/>
  <c r="C1605" i="2"/>
  <c r="B1606" i="2"/>
  <c r="P1612" i="2" l="1"/>
  <c r="O1612" i="2"/>
  <c r="AO1605" i="2"/>
  <c r="AQ1605" i="2"/>
  <c r="Y895" i="2"/>
  <c r="W895" i="2"/>
  <c r="AE896" i="2" s="1"/>
  <c r="S896" i="2"/>
  <c r="AA896" i="2" s="1"/>
  <c r="AF896" i="2"/>
  <c r="AG896" i="2"/>
  <c r="AH896" i="2" s="1"/>
  <c r="T896" i="2"/>
  <c r="Z895" i="2"/>
  <c r="R896" i="2"/>
  <c r="Z896" i="2" s="1"/>
  <c r="L1613" i="2"/>
  <c r="K1613" i="2"/>
  <c r="N1613" i="2" s="1"/>
  <c r="J1613" i="2"/>
  <c r="M1612" i="2"/>
  <c r="C1606" i="2"/>
  <c r="B1607" i="2"/>
  <c r="O1613" i="2" l="1"/>
  <c r="P1613" i="2"/>
  <c r="AQ1606" i="2"/>
  <c r="AO1606" i="2"/>
  <c r="AF897" i="2"/>
  <c r="AG897" i="2"/>
  <c r="AH897" i="2" s="1"/>
  <c r="S897" i="2"/>
  <c r="AA897" i="2" s="1"/>
  <c r="AB896" i="2"/>
  <c r="V897" i="2"/>
  <c r="T897" i="2"/>
  <c r="AB897" i="2" s="1"/>
  <c r="U897" i="2"/>
  <c r="AC897" i="2" s="1"/>
  <c r="Q896" i="2"/>
  <c r="J1614" i="2"/>
  <c r="M1613" i="2"/>
  <c r="K1614" i="2"/>
  <c r="N1614" i="2" s="1"/>
  <c r="L1614" i="2"/>
  <c r="C1607" i="2"/>
  <c r="B1608" i="2"/>
  <c r="P1614" i="2" l="1"/>
  <c r="O1614" i="2"/>
  <c r="AQ1607" i="2"/>
  <c r="AO1607" i="2"/>
  <c r="AD897" i="2"/>
  <c r="V898" i="2"/>
  <c r="AD898" i="2" s="1"/>
  <c r="U898" i="2"/>
  <c r="AC898" i="2" s="1"/>
  <c r="W896" i="2"/>
  <c r="Q897" i="2" s="1"/>
  <c r="Y897" i="2" s="1"/>
  <c r="Y896" i="2"/>
  <c r="L1615" i="2"/>
  <c r="K1615" i="2"/>
  <c r="N1615" i="2" s="1"/>
  <c r="J1615" i="2"/>
  <c r="M1614" i="2"/>
  <c r="C1608" i="2"/>
  <c r="B1609" i="2"/>
  <c r="P1615" i="2" l="1"/>
  <c r="O1615" i="2"/>
  <c r="AO1608" i="2"/>
  <c r="AQ1608" i="2"/>
  <c r="R897" i="2"/>
  <c r="AE897" i="2"/>
  <c r="K1616" i="2"/>
  <c r="N1616" i="2" s="1"/>
  <c r="J1616" i="2"/>
  <c r="M1615" i="2"/>
  <c r="L1616" i="2"/>
  <c r="C1609" i="2"/>
  <c r="B1610" i="2"/>
  <c r="P1616" i="2" l="1"/>
  <c r="O1616" i="2"/>
  <c r="AO1609" i="2"/>
  <c r="AQ1609" i="2"/>
  <c r="AG898" i="2"/>
  <c r="AF898" i="2"/>
  <c r="AH898" i="2" s="1"/>
  <c r="T898" i="2"/>
  <c r="S898" i="2"/>
  <c r="W897" i="2"/>
  <c r="Z897" i="2"/>
  <c r="J1617" i="2"/>
  <c r="M1616" i="2"/>
  <c r="L1617" i="2"/>
  <c r="K1617" i="2"/>
  <c r="N1617" i="2" s="1"/>
  <c r="C1610" i="2"/>
  <c r="B1611" i="2"/>
  <c r="P1617" i="2" l="1"/>
  <c r="O1617" i="2"/>
  <c r="AQ1610" i="2"/>
  <c r="AO1610" i="2"/>
  <c r="AE898" i="2"/>
  <c r="Q898" i="2"/>
  <c r="AA898" i="2"/>
  <c r="V899" i="2"/>
  <c r="U899" i="2"/>
  <c r="AC899" i="2" s="1"/>
  <c r="AB898" i="2"/>
  <c r="R898" i="2"/>
  <c r="S899" i="2" s="1"/>
  <c r="L1618" i="2"/>
  <c r="K1618" i="2"/>
  <c r="N1618" i="2" s="1"/>
  <c r="J1618" i="2"/>
  <c r="M1617" i="2"/>
  <c r="C1611" i="2"/>
  <c r="B1612" i="2"/>
  <c r="P1618" i="2" l="1"/>
  <c r="O1618" i="2"/>
  <c r="AQ1611" i="2"/>
  <c r="AO1611" i="2"/>
  <c r="AA899" i="2"/>
  <c r="AD899" i="2"/>
  <c r="T899" i="2"/>
  <c r="Y898" i="2"/>
  <c r="W898" i="2"/>
  <c r="R899" i="2" s="1"/>
  <c r="Z898" i="2"/>
  <c r="AF899" i="2"/>
  <c r="AG899" i="2"/>
  <c r="AH899" i="2" s="1"/>
  <c r="J1619" i="2"/>
  <c r="M1618" i="2"/>
  <c r="K1619" i="2"/>
  <c r="N1619" i="2" s="1"/>
  <c r="L1619" i="2"/>
  <c r="C1612" i="2"/>
  <c r="B1613" i="2"/>
  <c r="P1619" i="2" l="1"/>
  <c r="O1619" i="2"/>
  <c r="AO1612" i="2"/>
  <c r="AQ1612" i="2"/>
  <c r="AE899" i="2"/>
  <c r="Q899" i="2"/>
  <c r="W899" i="2" s="1"/>
  <c r="U900" i="2"/>
  <c r="AC900" i="2" s="1"/>
  <c r="AB899" i="2"/>
  <c r="T900" i="2"/>
  <c r="V900" i="2"/>
  <c r="AG900" i="2"/>
  <c r="Z899" i="2"/>
  <c r="AF900" i="2"/>
  <c r="S900" i="2"/>
  <c r="K1620" i="2"/>
  <c r="N1620" i="2" s="1"/>
  <c r="L1620" i="2"/>
  <c r="J1620" i="2"/>
  <c r="M1619" i="2"/>
  <c r="C1613" i="2"/>
  <c r="B1614" i="2"/>
  <c r="P1620" i="2" l="1"/>
  <c r="O1620" i="2"/>
  <c r="AO1613" i="2"/>
  <c r="AQ1613" i="2"/>
  <c r="Y899" i="2"/>
  <c r="R900" i="2"/>
  <c r="T901" i="2" s="1"/>
  <c r="AB901" i="2" s="1"/>
  <c r="AE900" i="2"/>
  <c r="Q900" i="2"/>
  <c r="AH900" i="2"/>
  <c r="AD900" i="2"/>
  <c r="V901" i="2"/>
  <c r="U901" i="2"/>
  <c r="AB900" i="2"/>
  <c r="S901" i="2"/>
  <c r="AA900" i="2"/>
  <c r="AF901" i="2"/>
  <c r="AG901" i="2"/>
  <c r="AH901" i="2" s="1"/>
  <c r="Z900" i="2"/>
  <c r="J1621" i="2"/>
  <c r="M1620" i="2"/>
  <c r="L1621" i="2"/>
  <c r="K1621" i="2"/>
  <c r="N1621" i="2" s="1"/>
  <c r="C1614" i="2"/>
  <c r="B1615" i="2"/>
  <c r="O1621" i="2" l="1"/>
  <c r="P1621" i="2"/>
  <c r="AQ1614" i="2"/>
  <c r="AO1614" i="2"/>
  <c r="W900" i="2"/>
  <c r="Q901" i="2" s="1"/>
  <c r="Y901" i="2" s="1"/>
  <c r="Y900" i="2"/>
  <c r="AA901" i="2"/>
  <c r="AC901" i="2"/>
  <c r="U902" i="2"/>
  <c r="AE901" i="2"/>
  <c r="V902" i="2"/>
  <c r="AD901" i="2"/>
  <c r="K1622" i="2"/>
  <c r="N1622" i="2" s="1"/>
  <c r="L1622" i="2"/>
  <c r="J1622" i="2"/>
  <c r="M1621" i="2"/>
  <c r="C1615" i="2"/>
  <c r="B1616" i="2"/>
  <c r="P1622" i="2" l="1"/>
  <c r="O1622" i="2"/>
  <c r="AO1615" i="2"/>
  <c r="AQ1615" i="2"/>
  <c r="R901" i="2"/>
  <c r="AD902" i="2"/>
  <c r="AC902" i="2"/>
  <c r="J1623" i="2"/>
  <c r="M1622" i="2"/>
  <c r="L1623" i="2"/>
  <c r="K1623" i="2"/>
  <c r="N1623" i="2" s="1"/>
  <c r="C1616" i="2"/>
  <c r="B1617" i="2"/>
  <c r="P1623" i="2" l="1"/>
  <c r="O1623" i="2"/>
  <c r="AQ1616" i="2"/>
  <c r="AO1616" i="2"/>
  <c r="AF902" i="2"/>
  <c r="Z901" i="2"/>
  <c r="T902" i="2"/>
  <c r="S902" i="2"/>
  <c r="W901" i="2"/>
  <c r="AG902" i="2"/>
  <c r="AH902" i="2" s="1"/>
  <c r="L1624" i="2"/>
  <c r="K1624" i="2"/>
  <c r="N1624" i="2" s="1"/>
  <c r="J1624" i="2"/>
  <c r="M1623" i="2"/>
  <c r="C1617" i="2"/>
  <c r="B1618" i="2"/>
  <c r="P1624" i="2" l="1"/>
  <c r="O1624" i="2"/>
  <c r="AO1617" i="2"/>
  <c r="AQ1617" i="2"/>
  <c r="R902" i="2"/>
  <c r="AE902" i="2"/>
  <c r="Q902" i="2"/>
  <c r="AA902" i="2"/>
  <c r="S903" i="2"/>
  <c r="AA903" i="2" s="1"/>
  <c r="V903" i="2"/>
  <c r="U903" i="2"/>
  <c r="AB902" i="2"/>
  <c r="T903" i="2"/>
  <c r="AB903" i="2" s="1"/>
  <c r="K1625" i="2"/>
  <c r="N1625" i="2" s="1"/>
  <c r="J1625" i="2"/>
  <c r="M1624" i="2"/>
  <c r="L1625" i="2"/>
  <c r="C1618" i="2"/>
  <c r="B1619" i="2"/>
  <c r="P1625" i="2" l="1"/>
  <c r="O1625" i="2"/>
  <c r="AQ1618" i="2"/>
  <c r="AO1618" i="2"/>
  <c r="AC903" i="2"/>
  <c r="U904" i="2"/>
  <c r="V904" i="2"/>
  <c r="AD903" i="2"/>
  <c r="W902" i="2"/>
  <c r="Q903" i="2" s="1"/>
  <c r="Y902" i="2"/>
  <c r="AE903" i="2"/>
  <c r="Z902" i="2"/>
  <c r="AG903" i="2"/>
  <c r="AF903" i="2"/>
  <c r="L1626" i="2"/>
  <c r="J1626" i="2"/>
  <c r="M1625" i="2"/>
  <c r="K1626" i="2"/>
  <c r="N1626" i="2" s="1"/>
  <c r="C1619" i="2"/>
  <c r="B1620" i="2"/>
  <c r="P1626" i="2" l="1"/>
  <c r="O1626" i="2"/>
  <c r="AQ1619" i="2"/>
  <c r="AO1619" i="2"/>
  <c r="Y903" i="2"/>
  <c r="R903" i="2"/>
  <c r="AD904" i="2"/>
  <c r="AH903" i="2"/>
  <c r="AC904" i="2"/>
  <c r="J1627" i="2"/>
  <c r="M1626" i="2"/>
  <c r="K1627" i="2"/>
  <c r="N1627" i="2" s="1"/>
  <c r="L1627" i="2"/>
  <c r="C1620" i="2"/>
  <c r="B1621" i="2"/>
  <c r="O1627" i="2" l="1"/>
  <c r="P1627" i="2"/>
  <c r="AQ1620" i="2"/>
  <c r="AO1620" i="2"/>
  <c r="AF904" i="2"/>
  <c r="AG904" i="2"/>
  <c r="AH904" i="2" s="1"/>
  <c r="Z903" i="2"/>
  <c r="S904" i="2"/>
  <c r="T904" i="2"/>
  <c r="W903" i="2"/>
  <c r="K1628" i="2"/>
  <c r="N1628" i="2" s="1"/>
  <c r="L1628" i="2"/>
  <c r="J1628" i="2"/>
  <c r="M1627" i="2"/>
  <c r="C1621" i="2"/>
  <c r="B1622" i="2"/>
  <c r="P1628" i="2" l="1"/>
  <c r="O1628" i="2"/>
  <c r="AO1621" i="2"/>
  <c r="AQ1621" i="2"/>
  <c r="R904" i="2"/>
  <c r="AE904" i="2"/>
  <c r="Q904" i="2"/>
  <c r="T905" i="2"/>
  <c r="AB904" i="2"/>
  <c r="U905" i="2"/>
  <c r="V905" i="2"/>
  <c r="AA904" i="2"/>
  <c r="S905" i="2"/>
  <c r="AA905" i="2" s="1"/>
  <c r="L1629" i="2"/>
  <c r="J1629" i="2"/>
  <c r="M1628" i="2"/>
  <c r="K1629" i="2"/>
  <c r="N1629" i="2" s="1"/>
  <c r="C1622" i="2"/>
  <c r="B1623" i="2"/>
  <c r="O1629" i="2" l="1"/>
  <c r="P1629" i="2"/>
  <c r="AQ1622" i="2"/>
  <c r="AO1622" i="2"/>
  <c r="AD905" i="2"/>
  <c r="V906" i="2"/>
  <c r="AC905" i="2"/>
  <c r="U906" i="2"/>
  <c r="AB905" i="2"/>
  <c r="Y904" i="2"/>
  <c r="W904" i="2"/>
  <c r="Q905" i="2" s="1"/>
  <c r="AG905" i="2"/>
  <c r="AF905" i="2"/>
  <c r="Z904" i="2"/>
  <c r="K1630" i="2"/>
  <c r="N1630" i="2" s="1"/>
  <c r="J1630" i="2"/>
  <c r="M1629" i="2"/>
  <c r="L1630" i="2"/>
  <c r="C1623" i="2"/>
  <c r="B1624" i="2"/>
  <c r="P1630" i="2" l="1"/>
  <c r="O1630" i="2"/>
  <c r="AO1623" i="2"/>
  <c r="AQ1623" i="2"/>
  <c r="AE905" i="2"/>
  <c r="R905" i="2"/>
  <c r="T906" i="2" s="1"/>
  <c r="AB906" i="2" s="1"/>
  <c r="AC906" i="2"/>
  <c r="S906" i="2"/>
  <c r="AF906" i="2"/>
  <c r="Z905" i="2"/>
  <c r="AG906" i="2"/>
  <c r="AH905" i="2"/>
  <c r="AD906" i="2"/>
  <c r="W905" i="2"/>
  <c r="Q906" i="2" s="1"/>
  <c r="Y905" i="2"/>
  <c r="J1631" i="2"/>
  <c r="M1630" i="2"/>
  <c r="L1631" i="2"/>
  <c r="K1631" i="2"/>
  <c r="N1631" i="2" s="1"/>
  <c r="C1624" i="2"/>
  <c r="B1625" i="2"/>
  <c r="P1631" i="2" l="1"/>
  <c r="O1631" i="2"/>
  <c r="AO1624" i="2"/>
  <c r="AQ1624" i="2"/>
  <c r="V907" i="2"/>
  <c r="Y906" i="2"/>
  <c r="AE906" i="2"/>
  <c r="R906" i="2"/>
  <c r="AA906" i="2"/>
  <c r="S907" i="2"/>
  <c r="AD907" i="2"/>
  <c r="U907" i="2"/>
  <c r="AH906" i="2"/>
  <c r="L1632" i="2"/>
  <c r="K1632" i="2"/>
  <c r="N1632" i="2" s="1"/>
  <c r="J1632" i="2"/>
  <c r="M1631" i="2"/>
  <c r="C1625" i="2"/>
  <c r="B1626" i="2"/>
  <c r="P1632" i="2" l="1"/>
  <c r="O1632" i="2"/>
  <c r="AO1625" i="2"/>
  <c r="AQ1625" i="2"/>
  <c r="AA907" i="2"/>
  <c r="AG907" i="2"/>
  <c r="AF907" i="2"/>
  <c r="Z906" i="2"/>
  <c r="T907" i="2"/>
  <c r="U908" i="2" s="1"/>
  <c r="AC907" i="2"/>
  <c r="W906" i="2"/>
  <c r="J1633" i="2"/>
  <c r="M1632" i="2"/>
  <c r="K1633" i="2"/>
  <c r="N1633" i="2" s="1"/>
  <c r="L1633" i="2"/>
  <c r="C1626" i="2"/>
  <c r="B1627" i="2"/>
  <c r="P1633" i="2" l="1"/>
  <c r="O1633" i="2"/>
  <c r="AQ1626" i="2"/>
  <c r="AO1626" i="2"/>
  <c r="AH907" i="2"/>
  <c r="AC908" i="2"/>
  <c r="AB907" i="2"/>
  <c r="V908" i="2"/>
  <c r="R907" i="2"/>
  <c r="AE907" i="2"/>
  <c r="Q907" i="2"/>
  <c r="K1634" i="2"/>
  <c r="N1634" i="2" s="1"/>
  <c r="L1634" i="2"/>
  <c r="J1634" i="2"/>
  <c r="M1633" i="2"/>
  <c r="C1627" i="2"/>
  <c r="B1628" i="2"/>
  <c r="P1634" i="2" l="1"/>
  <c r="O1634" i="2"/>
  <c r="AQ1627" i="2"/>
  <c r="AO1627" i="2"/>
  <c r="W907" i="2"/>
  <c r="Q908" i="2" s="1"/>
  <c r="Y907" i="2"/>
  <c r="AE908" i="2"/>
  <c r="T908" i="2"/>
  <c r="V909" i="2" s="1"/>
  <c r="Z907" i="2"/>
  <c r="AG908" i="2"/>
  <c r="AF908" i="2"/>
  <c r="R908" i="2"/>
  <c r="S908" i="2"/>
  <c r="AD908" i="2"/>
  <c r="J1635" i="2"/>
  <c r="M1634" i="2"/>
  <c r="L1635" i="2"/>
  <c r="K1635" i="2"/>
  <c r="N1635" i="2" s="1"/>
  <c r="C1628" i="2"/>
  <c r="B1629" i="2"/>
  <c r="P1635" i="2" l="1"/>
  <c r="O1635" i="2"/>
  <c r="AO1628" i="2"/>
  <c r="AQ1628" i="2"/>
  <c r="T909" i="2"/>
  <c r="Z908" i="2"/>
  <c r="AF909" i="2"/>
  <c r="AG909" i="2"/>
  <c r="AH908" i="2"/>
  <c r="AB908" i="2"/>
  <c r="U909" i="2"/>
  <c r="AD909" i="2"/>
  <c r="V910" i="2"/>
  <c r="AA908" i="2"/>
  <c r="S909" i="2"/>
  <c r="Y908" i="2"/>
  <c r="W908" i="2"/>
  <c r="R909" i="2" s="1"/>
  <c r="Q909" i="2"/>
  <c r="AE909" i="2"/>
  <c r="L1636" i="2"/>
  <c r="K1636" i="2"/>
  <c r="N1636" i="2" s="1"/>
  <c r="J1636" i="2"/>
  <c r="M1635" i="2"/>
  <c r="C1629" i="2"/>
  <c r="B1630" i="2"/>
  <c r="P1636" i="2" l="1"/>
  <c r="O1636" i="2"/>
  <c r="AO1629" i="2"/>
  <c r="AQ1629" i="2"/>
  <c r="AF910" i="2"/>
  <c r="AG910" i="2"/>
  <c r="AH910" i="2" s="1"/>
  <c r="Z909" i="2"/>
  <c r="U910" i="2"/>
  <c r="AC909" i="2"/>
  <c r="Y909" i="2"/>
  <c r="W909" i="2"/>
  <c r="R910" i="2" s="1"/>
  <c r="AA909" i="2"/>
  <c r="S910" i="2"/>
  <c r="AH909" i="2"/>
  <c r="AD910" i="2"/>
  <c r="AB909" i="2"/>
  <c r="T910" i="2"/>
  <c r="V911" i="2" s="1"/>
  <c r="K1637" i="2"/>
  <c r="N1637" i="2" s="1"/>
  <c r="J1637" i="2"/>
  <c r="M1636" i="2"/>
  <c r="L1637" i="2"/>
  <c r="C1630" i="2"/>
  <c r="B1631" i="2"/>
  <c r="O1637" i="2" l="1"/>
  <c r="P1637" i="2"/>
  <c r="AQ1630" i="2"/>
  <c r="AO1630" i="2"/>
  <c r="Q910" i="2"/>
  <c r="AE910" i="2"/>
  <c r="W910" i="2"/>
  <c r="R911" i="2" s="1"/>
  <c r="AF911" i="2"/>
  <c r="AG911" i="2"/>
  <c r="AH911" i="2" s="1"/>
  <c r="Z910" i="2"/>
  <c r="Y910" i="2"/>
  <c r="AE911" i="2"/>
  <c r="AC910" i="2"/>
  <c r="U911" i="2"/>
  <c r="AA910" i="2"/>
  <c r="S911" i="2"/>
  <c r="AD911" i="2"/>
  <c r="T911" i="2"/>
  <c r="AB910" i="2"/>
  <c r="L1638" i="2"/>
  <c r="J1638" i="2"/>
  <c r="M1637" i="2"/>
  <c r="K1638" i="2"/>
  <c r="N1638" i="2" s="1"/>
  <c r="C1631" i="2"/>
  <c r="B1632" i="2"/>
  <c r="P1638" i="2" l="1"/>
  <c r="O1638" i="2"/>
  <c r="AO1631" i="2"/>
  <c r="AQ1631" i="2"/>
  <c r="Q911" i="2"/>
  <c r="Y911" i="2" s="1"/>
  <c r="W911" i="2"/>
  <c r="R912" i="2" s="1"/>
  <c r="AB911" i="2"/>
  <c r="T912" i="2"/>
  <c r="V912" i="2"/>
  <c r="S912" i="2"/>
  <c r="AA911" i="2"/>
  <c r="AC911" i="2"/>
  <c r="U912" i="2"/>
  <c r="Z911" i="2"/>
  <c r="AF912" i="2"/>
  <c r="AG912" i="2"/>
  <c r="AH912" i="2" s="1"/>
  <c r="K1639" i="2"/>
  <c r="N1639" i="2" s="1"/>
  <c r="J1639" i="2"/>
  <c r="M1638" i="2"/>
  <c r="L1639" i="2"/>
  <c r="C1632" i="2"/>
  <c r="B1633" i="2"/>
  <c r="P1639" i="2" l="1"/>
  <c r="O1639" i="2"/>
  <c r="AQ1632" i="2"/>
  <c r="AO1632" i="2"/>
  <c r="Q912" i="2"/>
  <c r="AE912" i="2"/>
  <c r="S913" i="2"/>
  <c r="AA912" i="2"/>
  <c r="AD912" i="2"/>
  <c r="V913" i="2"/>
  <c r="T913" i="2"/>
  <c r="AB912" i="2"/>
  <c r="Y912" i="2"/>
  <c r="W912" i="2"/>
  <c r="Q913" i="2" s="1"/>
  <c r="U913" i="2"/>
  <c r="AC912" i="2"/>
  <c r="Z912" i="2"/>
  <c r="AG913" i="2"/>
  <c r="AF913" i="2"/>
  <c r="R913" i="2"/>
  <c r="L1640" i="2"/>
  <c r="J1640" i="2"/>
  <c r="M1639" i="2"/>
  <c r="K1640" i="2"/>
  <c r="N1640" i="2" s="1"/>
  <c r="C1633" i="2"/>
  <c r="B1634" i="2"/>
  <c r="P1640" i="2" l="1"/>
  <c r="O1640" i="2"/>
  <c r="AO1633" i="2"/>
  <c r="AQ1633" i="2"/>
  <c r="Y913" i="2"/>
  <c r="W913" i="2"/>
  <c r="R914" i="2" s="1"/>
  <c r="Q914" i="2"/>
  <c r="AE914" i="2"/>
  <c r="AH913" i="2"/>
  <c r="AF914" i="2"/>
  <c r="Z913" i="2"/>
  <c r="AG914" i="2"/>
  <c r="AH914" i="2" s="1"/>
  <c r="AB913" i="2"/>
  <c r="T914" i="2"/>
  <c r="V914" i="2"/>
  <c r="AD913" i="2"/>
  <c r="U914" i="2"/>
  <c r="AC913" i="2"/>
  <c r="AE913" i="2"/>
  <c r="AA913" i="2"/>
  <c r="S914" i="2"/>
  <c r="AA914" i="2" s="1"/>
  <c r="K1641" i="2"/>
  <c r="N1641" i="2" s="1"/>
  <c r="J1641" i="2"/>
  <c r="M1640" i="2"/>
  <c r="L1641" i="2"/>
  <c r="C1634" i="2"/>
  <c r="B1635" i="2"/>
  <c r="O1641" i="2" l="1"/>
  <c r="P1641" i="2"/>
  <c r="AQ1634" i="2"/>
  <c r="AO1634" i="2"/>
  <c r="AC914" i="2"/>
  <c r="U915" i="2"/>
  <c r="Y914" i="2"/>
  <c r="W914" i="2"/>
  <c r="Q915" i="2" s="1"/>
  <c r="AE915" i="2"/>
  <c r="V915" i="2"/>
  <c r="AD915" i="2" s="1"/>
  <c r="AD914" i="2"/>
  <c r="AB914" i="2"/>
  <c r="T915" i="2"/>
  <c r="S915" i="2"/>
  <c r="AG915" i="2"/>
  <c r="Z914" i="2"/>
  <c r="AF915" i="2"/>
  <c r="R915" i="2"/>
  <c r="L1642" i="2"/>
  <c r="J1642" i="2"/>
  <c r="M1641" i="2"/>
  <c r="K1642" i="2"/>
  <c r="N1642" i="2" s="1"/>
  <c r="C1635" i="2"/>
  <c r="B1636" i="2"/>
  <c r="P1642" i="2" l="1"/>
  <c r="O1642" i="2"/>
  <c r="AQ1635" i="2"/>
  <c r="AO1635" i="2"/>
  <c r="AH915" i="2"/>
  <c r="AF916" i="2"/>
  <c r="AG916" i="2"/>
  <c r="AH916" i="2" s="1"/>
  <c r="Z915" i="2"/>
  <c r="Y915" i="2"/>
  <c r="W915" i="2"/>
  <c r="AA915" i="2"/>
  <c r="S916" i="2"/>
  <c r="AA916" i="2" s="1"/>
  <c r="AC915" i="2"/>
  <c r="U916" i="2"/>
  <c r="V916" i="2"/>
  <c r="AB915" i="2"/>
  <c r="T916" i="2"/>
  <c r="AB916" i="2" s="1"/>
  <c r="K1643" i="2"/>
  <c r="N1643" i="2" s="1"/>
  <c r="J1643" i="2"/>
  <c r="M1642" i="2"/>
  <c r="L1643" i="2"/>
  <c r="C1636" i="2"/>
  <c r="B1637" i="2"/>
  <c r="P1643" i="2" l="1"/>
  <c r="O1643" i="2"/>
  <c r="AQ1636" i="2"/>
  <c r="AO1636" i="2"/>
  <c r="Q916" i="2"/>
  <c r="AE916" i="2"/>
  <c r="R916" i="2"/>
  <c r="AD916" i="2"/>
  <c r="V917" i="2"/>
  <c r="AD917" i="2" s="1"/>
  <c r="AC916" i="2"/>
  <c r="U917" i="2"/>
  <c r="L1644" i="2"/>
  <c r="J1644" i="2"/>
  <c r="M1643" i="2"/>
  <c r="K1644" i="2"/>
  <c r="N1644" i="2" s="1"/>
  <c r="C1637" i="2"/>
  <c r="B1638" i="2"/>
  <c r="P1644" i="2" l="1"/>
  <c r="O1644" i="2"/>
  <c r="AO1637" i="2"/>
  <c r="AQ1637" i="2"/>
  <c r="AC917" i="2"/>
  <c r="T917" i="2"/>
  <c r="Z916" i="2"/>
  <c r="AF917" i="2"/>
  <c r="AG917" i="2"/>
  <c r="AH917" i="2" s="1"/>
  <c r="W916" i="2"/>
  <c r="AE917" i="2" s="1"/>
  <c r="Y916" i="2"/>
  <c r="S917" i="2"/>
  <c r="AA917" i="2" s="1"/>
  <c r="J1645" i="2"/>
  <c r="M1644" i="2"/>
  <c r="K1645" i="2"/>
  <c r="N1645" i="2" s="1"/>
  <c r="L1645" i="2"/>
  <c r="C1638" i="2"/>
  <c r="B1639" i="2"/>
  <c r="O1645" i="2" l="1"/>
  <c r="P1645" i="2"/>
  <c r="AQ1638" i="2"/>
  <c r="AO1638" i="2"/>
  <c r="R917" i="2"/>
  <c r="AF918" i="2" s="1"/>
  <c r="S918" i="2"/>
  <c r="AA918" i="2" s="1"/>
  <c r="Z917" i="2"/>
  <c r="AG918" i="2"/>
  <c r="AH918" i="2" s="1"/>
  <c r="Q917" i="2"/>
  <c r="V918" i="2"/>
  <c r="AD918" i="2" s="1"/>
  <c r="AB917" i="2"/>
  <c r="U918" i="2"/>
  <c r="AC918" i="2" s="1"/>
  <c r="L1646" i="2"/>
  <c r="K1646" i="2"/>
  <c r="N1646" i="2" s="1"/>
  <c r="J1646" i="2"/>
  <c r="M1645" i="2"/>
  <c r="C1639" i="2"/>
  <c r="B1640" i="2"/>
  <c r="P1646" i="2" l="1"/>
  <c r="O1646" i="2"/>
  <c r="AQ1639" i="2"/>
  <c r="AO1639" i="2"/>
  <c r="T918" i="2"/>
  <c r="AB918" i="2" s="1"/>
  <c r="W917" i="2"/>
  <c r="Y917" i="2"/>
  <c r="U919" i="2"/>
  <c r="AC919" i="2" s="1"/>
  <c r="V919" i="2"/>
  <c r="AD919" i="2" s="1"/>
  <c r="Q918" i="2"/>
  <c r="Y918" i="2" s="1"/>
  <c r="K1647" i="2"/>
  <c r="N1647" i="2" s="1"/>
  <c r="J1647" i="2"/>
  <c r="M1646" i="2"/>
  <c r="L1647" i="2"/>
  <c r="C1640" i="2"/>
  <c r="B1641" i="2"/>
  <c r="P1647" i="2" l="1"/>
  <c r="O1647" i="2"/>
  <c r="AO1640" i="2"/>
  <c r="AQ1640" i="2"/>
  <c r="AE918" i="2"/>
  <c r="R918" i="2"/>
  <c r="L1648" i="2"/>
  <c r="J1648" i="2"/>
  <c r="M1647" i="2"/>
  <c r="K1648" i="2"/>
  <c r="N1648" i="2" s="1"/>
  <c r="C1641" i="2"/>
  <c r="B1642" i="2"/>
  <c r="P1648" i="2" l="1"/>
  <c r="O1648" i="2"/>
  <c r="AO1641" i="2"/>
  <c r="AQ1641" i="2"/>
  <c r="T919" i="2"/>
  <c r="S919" i="2"/>
  <c r="AF919" i="2"/>
  <c r="Z918" i="2"/>
  <c r="AG919" i="2"/>
  <c r="AH919" i="2" s="1"/>
  <c r="W918" i="2"/>
  <c r="K1649" i="2"/>
  <c r="N1649" i="2" s="1"/>
  <c r="J1649" i="2"/>
  <c r="M1648" i="2"/>
  <c r="L1649" i="2"/>
  <c r="C1642" i="2"/>
  <c r="B1643" i="2"/>
  <c r="AH1643" i="2" s="1"/>
  <c r="P1649" i="2" l="1"/>
  <c r="O1649" i="2"/>
  <c r="AQ1642" i="2"/>
  <c r="AO1642" i="2"/>
  <c r="Q919" i="2"/>
  <c r="AE919" i="2"/>
  <c r="U920" i="2"/>
  <c r="AA919" i="2"/>
  <c r="V920" i="2"/>
  <c r="AB919" i="2"/>
  <c r="R919" i="2"/>
  <c r="J1650" i="2"/>
  <c r="M1649" i="2"/>
  <c r="L1650" i="2"/>
  <c r="K1650" i="2"/>
  <c r="N1650" i="2" s="1"/>
  <c r="R1643" i="2"/>
  <c r="T1643" i="2"/>
  <c r="S1643" i="2"/>
  <c r="C1643" i="2"/>
  <c r="B1644" i="2"/>
  <c r="AH1644" i="2" s="1"/>
  <c r="P1650" i="2" l="1"/>
  <c r="O1650" i="2"/>
  <c r="AQ1643" i="2"/>
  <c r="AO1643" i="2"/>
  <c r="AD920" i="2"/>
  <c r="S920" i="2"/>
  <c r="Z919" i="2"/>
  <c r="AF920" i="2"/>
  <c r="AG920" i="2"/>
  <c r="AH920" i="2" s="1"/>
  <c r="T920" i="2"/>
  <c r="AC920" i="2"/>
  <c r="Y919" i="2"/>
  <c r="W919" i="2"/>
  <c r="L1651" i="2"/>
  <c r="K1651" i="2"/>
  <c r="N1651" i="2" s="1"/>
  <c r="J1651" i="2"/>
  <c r="M1650" i="2"/>
  <c r="T1644" i="2"/>
  <c r="S1644" i="2"/>
  <c r="R1644" i="2"/>
  <c r="C1644" i="2"/>
  <c r="B1645" i="2"/>
  <c r="AH1645" i="2" s="1"/>
  <c r="P1651" i="2" l="1"/>
  <c r="O1651" i="2"/>
  <c r="AO1644" i="2"/>
  <c r="AQ1644" i="2"/>
  <c r="AB920" i="2"/>
  <c r="R920" i="2"/>
  <c r="Q920" i="2"/>
  <c r="AE920" i="2"/>
  <c r="AA920" i="2"/>
  <c r="S921" i="2"/>
  <c r="V921" i="2"/>
  <c r="U921" i="2"/>
  <c r="K1652" i="2"/>
  <c r="N1652" i="2" s="1"/>
  <c r="J1652" i="2"/>
  <c r="M1651" i="2"/>
  <c r="L1652" i="2"/>
  <c r="T1645" i="2"/>
  <c r="S1645" i="2"/>
  <c r="R1645" i="2"/>
  <c r="C1645" i="2"/>
  <c r="B1646" i="2"/>
  <c r="AH1646" i="2" s="1"/>
  <c r="P1652" i="2" l="1"/>
  <c r="O1652" i="2"/>
  <c r="AO1645" i="2"/>
  <c r="AQ1645" i="2"/>
  <c r="AD921" i="2"/>
  <c r="AA921" i="2"/>
  <c r="W920" i="2"/>
  <c r="R921" i="2" s="1"/>
  <c r="Y920" i="2"/>
  <c r="Q921" i="2"/>
  <c r="AE921" i="2"/>
  <c r="AF921" i="2"/>
  <c r="AG921" i="2"/>
  <c r="AH921" i="2" s="1"/>
  <c r="Z920" i="2"/>
  <c r="T921" i="2"/>
  <c r="AC921" i="2"/>
  <c r="U922" i="2"/>
  <c r="J1653" i="2"/>
  <c r="M1652" i="2"/>
  <c r="L1653" i="2"/>
  <c r="K1653" i="2"/>
  <c r="N1653" i="2" s="1"/>
  <c r="T1646" i="2"/>
  <c r="S1646" i="2"/>
  <c r="R1646" i="2"/>
  <c r="C1646" i="2"/>
  <c r="B1647" i="2"/>
  <c r="AH1647" i="2" s="1"/>
  <c r="O1653" i="2" l="1"/>
  <c r="P1653" i="2"/>
  <c r="AQ1646" i="2"/>
  <c r="AO1646" i="2"/>
  <c r="Z921" i="2"/>
  <c r="AG922" i="2"/>
  <c r="AF922" i="2"/>
  <c r="S922" i="2"/>
  <c r="Y921" i="2"/>
  <c r="W921" i="2"/>
  <c r="Q922" i="2" s="1"/>
  <c r="AB921" i="2"/>
  <c r="T922" i="2"/>
  <c r="U923" i="2" s="1"/>
  <c r="AC923" i="2" s="1"/>
  <c r="V922" i="2"/>
  <c r="AC922" i="2"/>
  <c r="L1654" i="2"/>
  <c r="K1654" i="2"/>
  <c r="N1654" i="2" s="1"/>
  <c r="J1654" i="2"/>
  <c r="M1653" i="2"/>
  <c r="T1647" i="2"/>
  <c r="S1647" i="2"/>
  <c r="R1647" i="2"/>
  <c r="C1647" i="2"/>
  <c r="B1648" i="2"/>
  <c r="AH1648" i="2" s="1"/>
  <c r="P1654" i="2" l="1"/>
  <c r="O1654" i="2"/>
  <c r="AO1647" i="2"/>
  <c r="AQ1647" i="2"/>
  <c r="AE922" i="2"/>
  <c r="Y922" i="2"/>
  <c r="AA922" i="2"/>
  <c r="AD922" i="2"/>
  <c r="V923" i="2"/>
  <c r="R922" i="2"/>
  <c r="T923" i="2" s="1"/>
  <c r="AB922" i="2"/>
  <c r="AH922" i="2"/>
  <c r="J1655" i="2"/>
  <c r="M1654" i="2"/>
  <c r="K1655" i="2"/>
  <c r="N1655" i="2" s="1"/>
  <c r="L1655" i="2"/>
  <c r="S1648" i="2"/>
  <c r="R1648" i="2"/>
  <c r="T1648" i="2"/>
  <c r="C1648" i="2"/>
  <c r="B1649" i="2"/>
  <c r="AH1649" i="2" s="1"/>
  <c r="P1655" i="2" l="1"/>
  <c r="O1655" i="2"/>
  <c r="AQ1648" i="2"/>
  <c r="AO1648" i="2"/>
  <c r="S923" i="2"/>
  <c r="U924" i="2" s="1"/>
  <c r="AC924" i="2" s="1"/>
  <c r="AA923" i="2"/>
  <c r="AB923" i="2"/>
  <c r="W922" i="2"/>
  <c r="Z922" i="2"/>
  <c r="AG923" i="2"/>
  <c r="AF923" i="2"/>
  <c r="AD923" i="2"/>
  <c r="V924" i="2"/>
  <c r="L1656" i="2"/>
  <c r="K1656" i="2"/>
  <c r="N1656" i="2" s="1"/>
  <c r="J1656" i="2"/>
  <c r="M1655" i="2"/>
  <c r="T1649" i="2"/>
  <c r="S1649" i="2"/>
  <c r="R1649" i="2"/>
  <c r="C1649" i="2"/>
  <c r="B1650" i="2"/>
  <c r="AH1650" i="2" s="1"/>
  <c r="P1656" i="2" l="1"/>
  <c r="O1656" i="2"/>
  <c r="AO1649" i="2"/>
  <c r="AQ1649" i="2"/>
  <c r="AE923" i="2"/>
  <c r="Q923" i="2"/>
  <c r="AD924" i="2"/>
  <c r="R923" i="2"/>
  <c r="AH923" i="2"/>
  <c r="K1657" i="2"/>
  <c r="N1657" i="2" s="1"/>
  <c r="J1657" i="2"/>
  <c r="M1656" i="2"/>
  <c r="L1657" i="2"/>
  <c r="T1650" i="2"/>
  <c r="S1650" i="2"/>
  <c r="R1650" i="2"/>
  <c r="C1650" i="2"/>
  <c r="B1651" i="2"/>
  <c r="AH1651" i="2" s="1"/>
  <c r="P1657" i="2" l="1"/>
  <c r="O1657" i="2"/>
  <c r="AQ1650" i="2"/>
  <c r="AO1650" i="2"/>
  <c r="AF924" i="2"/>
  <c r="AG924" i="2"/>
  <c r="AH924" i="2" s="1"/>
  <c r="Z923" i="2"/>
  <c r="S924" i="2"/>
  <c r="AA924" i="2" s="1"/>
  <c r="T924" i="2"/>
  <c r="W923" i="2"/>
  <c r="AE924" i="2" s="1"/>
  <c r="Y923" i="2"/>
  <c r="L1658" i="2"/>
  <c r="J1658" i="2"/>
  <c r="M1657" i="2"/>
  <c r="K1658" i="2"/>
  <c r="N1658" i="2" s="1"/>
  <c r="R1651" i="2"/>
  <c r="T1651" i="2"/>
  <c r="S1651" i="2"/>
  <c r="C1651" i="2"/>
  <c r="B1652" i="2"/>
  <c r="AH1652" i="2" s="1"/>
  <c r="P1658" i="2" l="1"/>
  <c r="O1658" i="2"/>
  <c r="AO1651" i="2"/>
  <c r="AQ1651" i="2"/>
  <c r="AB924" i="2"/>
  <c r="U925" i="2"/>
  <c r="V925" i="2"/>
  <c r="R924" i="2"/>
  <c r="Q924" i="2"/>
  <c r="J1659" i="2"/>
  <c r="M1658" i="2"/>
  <c r="K1659" i="2"/>
  <c r="N1659" i="2" s="1"/>
  <c r="L1659" i="2"/>
  <c r="T1652" i="2"/>
  <c r="S1652" i="2"/>
  <c r="R1652" i="2"/>
  <c r="C1652" i="2"/>
  <c r="B1653" i="2"/>
  <c r="AH1653" i="2" s="1"/>
  <c r="O1659" i="2" l="1"/>
  <c r="P1659" i="2"/>
  <c r="AQ1652" i="2"/>
  <c r="AO1652" i="2"/>
  <c r="W924" i="2"/>
  <c r="Q925" i="2" s="1"/>
  <c r="AE925" i="2"/>
  <c r="Y924" i="2"/>
  <c r="S925" i="2"/>
  <c r="AG925" i="2"/>
  <c r="AF925" i="2"/>
  <c r="R925" i="2"/>
  <c r="Z924" i="2"/>
  <c r="AD925" i="2"/>
  <c r="AC925" i="2"/>
  <c r="T925" i="2"/>
  <c r="K1660" i="2"/>
  <c r="N1660" i="2" s="1"/>
  <c r="L1660" i="2"/>
  <c r="J1660" i="2"/>
  <c r="M1659" i="2"/>
  <c r="T1653" i="2"/>
  <c r="S1653" i="2"/>
  <c r="R1653" i="2"/>
  <c r="C1653" i="2"/>
  <c r="B1654" i="2"/>
  <c r="AH1654" i="2" s="1"/>
  <c r="P1660" i="2" l="1"/>
  <c r="O1660" i="2"/>
  <c r="AO1653" i="2"/>
  <c r="AQ1653" i="2"/>
  <c r="Z925" i="2"/>
  <c r="AG926" i="2"/>
  <c r="AF926" i="2"/>
  <c r="AB925" i="2"/>
  <c r="T926" i="2"/>
  <c r="AH925" i="2"/>
  <c r="AA925" i="2"/>
  <c r="S926" i="2"/>
  <c r="U926" i="2"/>
  <c r="V926" i="2"/>
  <c r="Y925" i="2"/>
  <c r="W925" i="2"/>
  <c r="R926" i="2" s="1"/>
  <c r="AE926" i="2"/>
  <c r="Q926" i="2"/>
  <c r="L1661" i="2"/>
  <c r="J1661" i="2"/>
  <c r="M1660" i="2"/>
  <c r="K1661" i="2"/>
  <c r="N1661" i="2" s="1"/>
  <c r="T1654" i="2"/>
  <c r="S1654" i="2"/>
  <c r="R1654" i="2"/>
  <c r="C1654" i="2"/>
  <c r="B1655" i="2"/>
  <c r="AH1655" i="2" s="1"/>
  <c r="O1661" i="2" l="1"/>
  <c r="P1661" i="2"/>
  <c r="AQ1654" i="2"/>
  <c r="AO1654" i="2"/>
  <c r="AA926" i="2"/>
  <c r="S927" i="2"/>
  <c r="Y926" i="2"/>
  <c r="W926" i="2"/>
  <c r="Q927" i="2" s="1"/>
  <c r="AE927" i="2"/>
  <c r="AB926" i="2"/>
  <c r="T927" i="2"/>
  <c r="AG927" i="2"/>
  <c r="AH927" i="2" s="1"/>
  <c r="Z926" i="2"/>
  <c r="AF927" i="2"/>
  <c r="AD926" i="2"/>
  <c r="V927" i="2"/>
  <c r="AH926" i="2"/>
  <c r="AC926" i="2"/>
  <c r="U927" i="2"/>
  <c r="J1662" i="2"/>
  <c r="M1661" i="2"/>
  <c r="K1662" i="2"/>
  <c r="N1662" i="2" s="1"/>
  <c r="L1662" i="2"/>
  <c r="T1655" i="2"/>
  <c r="S1655" i="2"/>
  <c r="R1655" i="2"/>
  <c r="C1655" i="2"/>
  <c r="B1656" i="2"/>
  <c r="AH1656" i="2" s="1"/>
  <c r="P1662" i="2" l="1"/>
  <c r="O1662" i="2"/>
  <c r="AO1655" i="2"/>
  <c r="AQ1655" i="2"/>
  <c r="R927" i="2"/>
  <c r="W927" i="2" s="1"/>
  <c r="AC927" i="2"/>
  <c r="U928" i="2"/>
  <c r="AB927" i="2"/>
  <c r="T928" i="2"/>
  <c r="AD927" i="2"/>
  <c r="V928" i="2"/>
  <c r="Y927" i="2"/>
  <c r="AF928" i="2"/>
  <c r="AG928" i="2"/>
  <c r="AH928" i="2" s="1"/>
  <c r="Z927" i="2"/>
  <c r="AA927" i="2"/>
  <c r="S928" i="2"/>
  <c r="K1663" i="2"/>
  <c r="N1663" i="2" s="1"/>
  <c r="L1663" i="2"/>
  <c r="J1663" i="2"/>
  <c r="M1662" i="2"/>
  <c r="S1656" i="2"/>
  <c r="R1656" i="2"/>
  <c r="T1656" i="2"/>
  <c r="C1656" i="2"/>
  <c r="B1657" i="2"/>
  <c r="AH1657" i="2" s="1"/>
  <c r="P1663" i="2" l="1"/>
  <c r="O1663" i="2"/>
  <c r="AO1656" i="2"/>
  <c r="AQ1656" i="2"/>
  <c r="Q928" i="2"/>
  <c r="Y928" i="2" s="1"/>
  <c r="AE928" i="2"/>
  <c r="AA928" i="2"/>
  <c r="AD928" i="2"/>
  <c r="V929" i="2"/>
  <c r="T929" i="2"/>
  <c r="AB928" i="2"/>
  <c r="R928" i="2"/>
  <c r="S929" i="2" s="1"/>
  <c r="AC928" i="2"/>
  <c r="U929" i="2"/>
  <c r="J1664" i="2"/>
  <c r="M1663" i="2"/>
  <c r="L1664" i="2"/>
  <c r="K1664" i="2"/>
  <c r="N1664" i="2" s="1"/>
  <c r="T1657" i="2"/>
  <c r="S1657" i="2"/>
  <c r="R1657" i="2"/>
  <c r="C1657" i="2"/>
  <c r="B1658" i="2"/>
  <c r="AH1658" i="2" s="1"/>
  <c r="P1664" i="2" l="1"/>
  <c r="O1664" i="2"/>
  <c r="AO1657" i="2"/>
  <c r="AQ1657" i="2"/>
  <c r="AA929" i="2"/>
  <c r="AB929" i="2"/>
  <c r="AD929" i="2"/>
  <c r="V930" i="2"/>
  <c r="U930" i="2"/>
  <c r="AC929" i="2"/>
  <c r="Z928" i="2"/>
  <c r="AG929" i="2"/>
  <c r="AF929" i="2"/>
  <c r="W928" i="2"/>
  <c r="L1665" i="2"/>
  <c r="K1665" i="2"/>
  <c r="N1665" i="2" s="1"/>
  <c r="J1665" i="2"/>
  <c r="M1664" i="2"/>
  <c r="T1658" i="2"/>
  <c r="S1658" i="2"/>
  <c r="R1658" i="2"/>
  <c r="C1658" i="2"/>
  <c r="B1659" i="2"/>
  <c r="AH1659" i="2" s="1"/>
  <c r="P1665" i="2" l="1"/>
  <c r="O1665" i="2"/>
  <c r="AQ1658" i="2"/>
  <c r="AO1658" i="2"/>
  <c r="AH929" i="2"/>
  <c r="AC930" i="2"/>
  <c r="AD930" i="2"/>
  <c r="Q929" i="2"/>
  <c r="AE929" i="2"/>
  <c r="R929" i="2"/>
  <c r="K1666" i="2"/>
  <c r="N1666" i="2" s="1"/>
  <c r="J1666" i="2"/>
  <c r="M1665" i="2"/>
  <c r="L1666" i="2"/>
  <c r="R1659" i="2"/>
  <c r="T1659" i="2"/>
  <c r="S1659" i="2"/>
  <c r="C1659" i="2"/>
  <c r="B1660" i="2"/>
  <c r="AH1660" i="2" s="1"/>
  <c r="P1666" i="2" l="1"/>
  <c r="O1666" i="2"/>
  <c r="AQ1659" i="2"/>
  <c r="AO1659" i="2"/>
  <c r="W929" i="2"/>
  <c r="AG930" i="2"/>
  <c r="AF930" i="2"/>
  <c r="Z929" i="2"/>
  <c r="R930" i="2"/>
  <c r="S930" i="2"/>
  <c r="T930" i="2"/>
  <c r="Y929" i="2"/>
  <c r="Q930" i="2"/>
  <c r="AE930" i="2"/>
  <c r="L1667" i="2"/>
  <c r="J1667" i="2"/>
  <c r="M1666" i="2"/>
  <c r="K1667" i="2"/>
  <c r="N1667" i="2" s="1"/>
  <c r="T1660" i="2"/>
  <c r="S1660" i="2"/>
  <c r="R1660" i="2"/>
  <c r="C1660" i="2"/>
  <c r="B1661" i="2"/>
  <c r="AH1661" i="2" s="1"/>
  <c r="P1667" i="2" l="1"/>
  <c r="O1667" i="2"/>
  <c r="AO1660" i="2"/>
  <c r="AQ1660" i="2"/>
  <c r="AB930" i="2"/>
  <c r="T931" i="2"/>
  <c r="U931" i="2"/>
  <c r="V931" i="2"/>
  <c r="AA930" i="2"/>
  <c r="S931" i="2"/>
  <c r="AF931" i="2"/>
  <c r="AG931" i="2"/>
  <c r="AH931" i="2" s="1"/>
  <c r="Z930" i="2"/>
  <c r="AH930" i="2"/>
  <c r="W930" i="2"/>
  <c r="R931" i="2" s="1"/>
  <c r="Y930" i="2"/>
  <c r="AE931" i="2"/>
  <c r="Q931" i="2"/>
  <c r="K1668" i="2"/>
  <c r="N1668" i="2" s="1"/>
  <c r="J1668" i="2"/>
  <c r="M1667" i="2"/>
  <c r="L1668" i="2"/>
  <c r="T1661" i="2"/>
  <c r="S1661" i="2"/>
  <c r="R1661" i="2"/>
  <c r="C1661" i="2"/>
  <c r="B1662" i="2"/>
  <c r="AH1662" i="2" s="1"/>
  <c r="P1668" i="2" l="1"/>
  <c r="O1668" i="2"/>
  <c r="AO1661" i="2"/>
  <c r="AQ1661" i="2"/>
  <c r="AA931" i="2"/>
  <c r="S932" i="2"/>
  <c r="W931" i="2"/>
  <c r="AE932" i="2" s="1"/>
  <c r="Q932" i="2"/>
  <c r="Y931" i="2"/>
  <c r="V932" i="2"/>
  <c r="AD931" i="2"/>
  <c r="AG932" i="2"/>
  <c r="AH932" i="2" s="1"/>
  <c r="AF932" i="2"/>
  <c r="Z931" i="2"/>
  <c r="R932" i="2"/>
  <c r="AC931" i="2"/>
  <c r="U932" i="2"/>
  <c r="AB931" i="2"/>
  <c r="T932" i="2"/>
  <c r="L1669" i="2"/>
  <c r="J1669" i="2"/>
  <c r="M1668" i="2"/>
  <c r="K1669" i="2"/>
  <c r="N1669" i="2" s="1"/>
  <c r="T1662" i="2"/>
  <c r="S1662" i="2"/>
  <c r="R1662" i="2"/>
  <c r="C1662" i="2"/>
  <c r="B1663" i="2"/>
  <c r="AH1663" i="2" s="1"/>
  <c r="O1669" i="2" l="1"/>
  <c r="P1669" i="2"/>
  <c r="AQ1662" i="2"/>
  <c r="AO1662" i="2"/>
  <c r="AB932" i="2"/>
  <c r="T933" i="2"/>
  <c r="AD932" i="2"/>
  <c r="V933" i="2"/>
  <c r="AC932" i="2"/>
  <c r="U933" i="2"/>
  <c r="Y932" i="2"/>
  <c r="W932" i="2"/>
  <c r="R933" i="2" s="1"/>
  <c r="S934" i="2" s="1"/>
  <c r="AA934" i="2" s="1"/>
  <c r="AG933" i="2"/>
  <c r="AF933" i="2"/>
  <c r="Z932" i="2"/>
  <c r="AA932" i="2"/>
  <c r="S933" i="2"/>
  <c r="AA933" i="2" s="1"/>
  <c r="AE933" i="2"/>
  <c r="K1670" i="2"/>
  <c r="N1670" i="2" s="1"/>
  <c r="J1670" i="2"/>
  <c r="M1669" i="2"/>
  <c r="L1670" i="2"/>
  <c r="T1663" i="2"/>
  <c r="S1663" i="2"/>
  <c r="R1663" i="2"/>
  <c r="C1663" i="2"/>
  <c r="B1664" i="2"/>
  <c r="AH1664" i="2" s="1"/>
  <c r="P1670" i="2" l="1"/>
  <c r="O1670" i="2"/>
  <c r="AO1663" i="2"/>
  <c r="AQ1663" i="2"/>
  <c r="AC933" i="2"/>
  <c r="U934" i="2"/>
  <c r="Q933" i="2"/>
  <c r="AD933" i="2"/>
  <c r="V934" i="2"/>
  <c r="AF934" i="2"/>
  <c r="AG934" i="2"/>
  <c r="AH934" i="2" s="1"/>
  <c r="AB933" i="2"/>
  <c r="T934" i="2"/>
  <c r="AB934" i="2" s="1"/>
  <c r="Z933" i="2"/>
  <c r="AH933" i="2"/>
  <c r="J1671" i="2"/>
  <c r="M1670" i="2"/>
  <c r="L1671" i="2"/>
  <c r="K1671" i="2"/>
  <c r="N1671" i="2" s="1"/>
  <c r="S1664" i="2"/>
  <c r="R1664" i="2"/>
  <c r="T1664" i="2"/>
  <c r="C1664" i="2"/>
  <c r="B1665" i="2"/>
  <c r="AH1665" i="2" s="1"/>
  <c r="P1671" i="2" l="1"/>
  <c r="O1671" i="2"/>
  <c r="AQ1664" i="2"/>
  <c r="AO1664" i="2"/>
  <c r="V935" i="2"/>
  <c r="AD935" i="2" s="1"/>
  <c r="AD934" i="2"/>
  <c r="W933" i="2"/>
  <c r="Q934" i="2" s="1"/>
  <c r="Y933" i="2"/>
  <c r="R934" i="2"/>
  <c r="U935" i="2"/>
  <c r="AC935" i="2" s="1"/>
  <c r="AC934" i="2"/>
  <c r="K1672" i="2"/>
  <c r="N1672" i="2" s="1"/>
  <c r="L1672" i="2"/>
  <c r="J1672" i="2"/>
  <c r="M1671" i="2"/>
  <c r="T1665" i="2"/>
  <c r="S1665" i="2"/>
  <c r="R1665" i="2"/>
  <c r="C1665" i="2"/>
  <c r="B1666" i="2"/>
  <c r="AH1666" i="2" s="1"/>
  <c r="P1672" i="2" l="1"/>
  <c r="O1672" i="2"/>
  <c r="AO1665" i="2"/>
  <c r="AQ1665" i="2"/>
  <c r="AE934" i="2"/>
  <c r="S935" i="2"/>
  <c r="Z934" i="2"/>
  <c r="T935" i="2"/>
  <c r="AF935" i="2"/>
  <c r="AG935" i="2"/>
  <c r="AH935" i="2" s="1"/>
  <c r="AE935" i="2"/>
  <c r="Y934" i="2"/>
  <c r="W934" i="2"/>
  <c r="R935" i="2" s="1"/>
  <c r="L1673" i="2"/>
  <c r="J1673" i="2"/>
  <c r="M1672" i="2"/>
  <c r="K1673" i="2"/>
  <c r="N1673" i="2" s="1"/>
  <c r="T1666" i="2"/>
  <c r="S1666" i="2"/>
  <c r="R1666" i="2"/>
  <c r="C1666" i="2"/>
  <c r="B1667" i="2"/>
  <c r="AH1667" i="2" s="1"/>
  <c r="O1673" i="2" l="1"/>
  <c r="P1673" i="2"/>
  <c r="AQ1666" i="2"/>
  <c r="AO1666" i="2"/>
  <c r="V936" i="2"/>
  <c r="AB935" i="2"/>
  <c r="T936" i="2"/>
  <c r="AB936" i="2" s="1"/>
  <c r="U936" i="2"/>
  <c r="S936" i="2"/>
  <c r="AA936" i="2" s="1"/>
  <c r="AA935" i="2"/>
  <c r="AF936" i="2"/>
  <c r="AG936" i="2"/>
  <c r="Z935" i="2"/>
  <c r="Q935" i="2"/>
  <c r="K1674" i="2"/>
  <c r="N1674" i="2" s="1"/>
  <c r="J1674" i="2"/>
  <c r="M1673" i="2"/>
  <c r="L1674" i="2"/>
  <c r="R1667" i="2"/>
  <c r="T1667" i="2"/>
  <c r="S1667" i="2"/>
  <c r="C1667" i="2"/>
  <c r="B1668" i="2"/>
  <c r="AH1668" i="2" s="1"/>
  <c r="P1674" i="2" l="1"/>
  <c r="O1674" i="2"/>
  <c r="AQ1667" i="2"/>
  <c r="AO1667" i="2"/>
  <c r="AH936" i="2"/>
  <c r="AC936" i="2"/>
  <c r="U937" i="2"/>
  <c r="AC937" i="2" s="1"/>
  <c r="W935" i="2"/>
  <c r="Y935" i="2"/>
  <c r="AD936" i="2"/>
  <c r="V937" i="2"/>
  <c r="L1675" i="2"/>
  <c r="J1675" i="2"/>
  <c r="M1674" i="2"/>
  <c r="K1675" i="2"/>
  <c r="N1675" i="2" s="1"/>
  <c r="T1668" i="2"/>
  <c r="S1668" i="2"/>
  <c r="R1668" i="2"/>
  <c r="C1668" i="2"/>
  <c r="B1669" i="2"/>
  <c r="AH1669" i="2" s="1"/>
  <c r="P1675" i="2" l="1"/>
  <c r="O1675" i="2"/>
  <c r="AQ1668" i="2"/>
  <c r="AO1668" i="2"/>
  <c r="AD937" i="2"/>
  <c r="R936" i="2"/>
  <c r="Q936" i="2"/>
  <c r="AE936" i="2"/>
  <c r="J1676" i="2"/>
  <c r="M1675" i="2"/>
  <c r="K1676" i="2"/>
  <c r="N1676" i="2" s="1"/>
  <c r="L1676" i="2"/>
  <c r="T1669" i="2"/>
  <c r="S1669" i="2"/>
  <c r="R1669" i="2"/>
  <c r="C1669" i="2"/>
  <c r="B1670" i="2"/>
  <c r="AH1670" i="2" s="1"/>
  <c r="P1676" i="2" l="1"/>
  <c r="O1676" i="2"/>
  <c r="AO1669" i="2"/>
  <c r="AQ1669" i="2"/>
  <c r="Y936" i="2"/>
  <c r="W936" i="2"/>
  <c r="AE937" i="2"/>
  <c r="T937" i="2"/>
  <c r="Z936" i="2"/>
  <c r="AG937" i="2"/>
  <c r="AF937" i="2"/>
  <c r="S937" i="2"/>
  <c r="K1677" i="2"/>
  <c r="N1677" i="2" s="1"/>
  <c r="L1677" i="2"/>
  <c r="J1677" i="2"/>
  <c r="M1676" i="2"/>
  <c r="T1670" i="2"/>
  <c r="S1670" i="2"/>
  <c r="R1670" i="2"/>
  <c r="C1670" i="2"/>
  <c r="B1671" i="2"/>
  <c r="AH1671" i="2" s="1"/>
  <c r="O1677" i="2" l="1"/>
  <c r="P1677" i="2"/>
  <c r="AQ1670" i="2"/>
  <c r="AO1670" i="2"/>
  <c r="U938" i="2"/>
  <c r="AC938" i="2" s="1"/>
  <c r="AA937" i="2"/>
  <c r="AH937" i="2"/>
  <c r="AB937" i="2"/>
  <c r="V938" i="2"/>
  <c r="AD938" i="2" s="1"/>
  <c r="Q937" i="2"/>
  <c r="R937" i="2"/>
  <c r="J1678" i="2"/>
  <c r="M1677" i="2"/>
  <c r="L1678" i="2"/>
  <c r="K1678" i="2"/>
  <c r="N1678" i="2" s="1"/>
  <c r="T1671" i="2"/>
  <c r="S1671" i="2"/>
  <c r="R1671" i="2"/>
  <c r="C1671" i="2"/>
  <c r="B1672" i="2"/>
  <c r="AH1672" i="2" s="1"/>
  <c r="P1678" i="2" l="1"/>
  <c r="O1678" i="2"/>
  <c r="AQ1671" i="2"/>
  <c r="AO1671" i="2"/>
  <c r="AG938" i="2"/>
  <c r="Z937" i="2"/>
  <c r="AF938" i="2"/>
  <c r="T938" i="2"/>
  <c r="Y937" i="2"/>
  <c r="W937" i="2"/>
  <c r="Q938" i="2" s="1"/>
  <c r="AE938" i="2"/>
  <c r="S938" i="2"/>
  <c r="AA938" i="2" s="1"/>
  <c r="K1679" i="2"/>
  <c r="N1679" i="2" s="1"/>
  <c r="L1679" i="2"/>
  <c r="J1679" i="2"/>
  <c r="M1678" i="2"/>
  <c r="S1672" i="2"/>
  <c r="R1672" i="2"/>
  <c r="T1672" i="2"/>
  <c r="C1672" i="2"/>
  <c r="B1673" i="2"/>
  <c r="AH1673" i="2" s="1"/>
  <c r="P1679" i="2" l="1"/>
  <c r="O1679" i="2"/>
  <c r="AO1672" i="2"/>
  <c r="AQ1672" i="2"/>
  <c r="Y938" i="2"/>
  <c r="V939" i="2"/>
  <c r="AD939" i="2" s="1"/>
  <c r="U939" i="2"/>
  <c r="AC939" i="2" s="1"/>
  <c r="AB938" i="2"/>
  <c r="R938" i="2"/>
  <c r="AH938" i="2"/>
  <c r="J1680" i="2"/>
  <c r="M1679" i="2"/>
  <c r="L1680" i="2"/>
  <c r="K1680" i="2"/>
  <c r="N1680" i="2" s="1"/>
  <c r="T1673" i="2"/>
  <c r="S1673" i="2"/>
  <c r="R1673" i="2"/>
  <c r="C1673" i="2"/>
  <c r="B1674" i="2"/>
  <c r="AH1674" i="2" s="1"/>
  <c r="P1680" i="2" l="1"/>
  <c r="O1680" i="2"/>
  <c r="AO1673" i="2"/>
  <c r="AQ1673" i="2"/>
  <c r="S939" i="2"/>
  <c r="AA939" i="2" s="1"/>
  <c r="AF939" i="2"/>
  <c r="AG939" i="2"/>
  <c r="AH939" i="2" s="1"/>
  <c r="Z938" i="2"/>
  <c r="T939" i="2"/>
  <c r="U940" i="2" s="1"/>
  <c r="W938" i="2"/>
  <c r="L1681" i="2"/>
  <c r="K1681" i="2"/>
  <c r="N1681" i="2" s="1"/>
  <c r="J1681" i="2"/>
  <c r="M1680" i="2"/>
  <c r="T1674" i="2"/>
  <c r="S1674" i="2"/>
  <c r="R1674" i="2"/>
  <c r="C1674" i="2"/>
  <c r="B1675" i="2"/>
  <c r="AH1675" i="2" s="1"/>
  <c r="P1681" i="2" l="1"/>
  <c r="O1681" i="2"/>
  <c r="AQ1674" i="2"/>
  <c r="AO1674" i="2"/>
  <c r="AC940" i="2"/>
  <c r="R939" i="2"/>
  <c r="Q939" i="2"/>
  <c r="AE939" i="2"/>
  <c r="V940" i="2"/>
  <c r="AB939" i="2"/>
  <c r="T940" i="2"/>
  <c r="K1682" i="2"/>
  <c r="N1682" i="2" s="1"/>
  <c r="J1682" i="2"/>
  <c r="M1681" i="2"/>
  <c r="L1682" i="2"/>
  <c r="R1675" i="2"/>
  <c r="T1675" i="2"/>
  <c r="S1675" i="2"/>
  <c r="C1675" i="2"/>
  <c r="B1676" i="2"/>
  <c r="AH1676" i="2" s="1"/>
  <c r="P1682" i="2" l="1"/>
  <c r="O1682" i="2"/>
  <c r="AQ1675" i="2"/>
  <c r="AO1675" i="2"/>
  <c r="AB940" i="2"/>
  <c r="AD940" i="2"/>
  <c r="V941" i="2"/>
  <c r="W939" i="2"/>
  <c r="R940" i="2" s="1"/>
  <c r="Y939" i="2"/>
  <c r="Q940" i="2"/>
  <c r="AE940" i="2"/>
  <c r="S940" i="2"/>
  <c r="U941" i="2" s="1"/>
  <c r="Z939" i="2"/>
  <c r="AF940" i="2"/>
  <c r="AG940" i="2"/>
  <c r="AH940" i="2" s="1"/>
  <c r="L1683" i="2"/>
  <c r="J1683" i="2"/>
  <c r="M1682" i="2"/>
  <c r="K1683" i="2"/>
  <c r="N1683" i="2" s="1"/>
  <c r="T1676" i="2"/>
  <c r="S1676" i="2"/>
  <c r="R1676" i="2"/>
  <c r="C1676" i="2"/>
  <c r="B1677" i="2"/>
  <c r="AH1677" i="2" s="1"/>
  <c r="P1683" i="2" l="1"/>
  <c r="O1683" i="2"/>
  <c r="AQ1676" i="2"/>
  <c r="AO1676" i="2"/>
  <c r="Y940" i="2"/>
  <c r="W940" i="2"/>
  <c r="Q941" i="2" s="1"/>
  <c r="AE941" i="2"/>
  <c r="AG941" i="2"/>
  <c r="Z940" i="2"/>
  <c r="AF941" i="2"/>
  <c r="R941" i="2"/>
  <c r="AD941" i="2"/>
  <c r="AC941" i="2"/>
  <c r="AA940" i="2"/>
  <c r="S941" i="2"/>
  <c r="T941" i="2"/>
  <c r="V942" i="2" s="1"/>
  <c r="K1684" i="2"/>
  <c r="N1684" i="2" s="1"/>
  <c r="J1684" i="2"/>
  <c r="M1683" i="2"/>
  <c r="L1684" i="2"/>
  <c r="T1677" i="2"/>
  <c r="S1677" i="2"/>
  <c r="R1677" i="2"/>
  <c r="C1677" i="2"/>
  <c r="B1678" i="2"/>
  <c r="AH1678" i="2" s="1"/>
  <c r="P1684" i="2" l="1"/>
  <c r="O1684" i="2"/>
  <c r="AO1677" i="2"/>
  <c r="AQ1677" i="2"/>
  <c r="AD942" i="2"/>
  <c r="AG942" i="2"/>
  <c r="AF942" i="2"/>
  <c r="Z941" i="2"/>
  <c r="AB941" i="2"/>
  <c r="T942" i="2"/>
  <c r="S942" i="2"/>
  <c r="AA941" i="2"/>
  <c r="AH941" i="2"/>
  <c r="U942" i="2"/>
  <c r="W941" i="2"/>
  <c r="Q942" i="2" s="1"/>
  <c r="Y941" i="2"/>
  <c r="AE942" i="2"/>
  <c r="L1685" i="2"/>
  <c r="J1685" i="2"/>
  <c r="M1684" i="2"/>
  <c r="K1685" i="2"/>
  <c r="N1685" i="2" s="1"/>
  <c r="T1678" i="2"/>
  <c r="S1678" i="2"/>
  <c r="R1678" i="2"/>
  <c r="C1678" i="2"/>
  <c r="B1679" i="2"/>
  <c r="AH1679" i="2" s="1"/>
  <c r="O1685" i="2" l="1"/>
  <c r="P1685" i="2"/>
  <c r="AQ1678" i="2"/>
  <c r="AO1678" i="2"/>
  <c r="Y942" i="2"/>
  <c r="AB942" i="2"/>
  <c r="R942" i="2"/>
  <c r="AC942" i="2"/>
  <c r="U943" i="2"/>
  <c r="AH942" i="2"/>
  <c r="V943" i="2"/>
  <c r="AA942" i="2"/>
  <c r="K1686" i="2"/>
  <c r="N1686" i="2" s="1"/>
  <c r="J1686" i="2"/>
  <c r="M1685" i="2"/>
  <c r="L1686" i="2"/>
  <c r="T1679" i="2"/>
  <c r="S1679" i="2"/>
  <c r="R1679" i="2"/>
  <c r="C1679" i="2"/>
  <c r="B1680" i="2"/>
  <c r="AH1680" i="2" s="1"/>
  <c r="P1686" i="2" l="1"/>
  <c r="O1686" i="2"/>
  <c r="AO1679" i="2"/>
  <c r="AQ1679" i="2"/>
  <c r="AC943" i="2"/>
  <c r="AF943" i="2"/>
  <c r="AG943" i="2"/>
  <c r="Z942" i="2"/>
  <c r="T943" i="2"/>
  <c r="S943" i="2"/>
  <c r="W942" i="2"/>
  <c r="R943" i="2" s="1"/>
  <c r="AD943" i="2"/>
  <c r="L1687" i="2"/>
  <c r="J1687" i="2"/>
  <c r="M1686" i="2"/>
  <c r="K1687" i="2"/>
  <c r="N1687" i="2" s="1"/>
  <c r="S1680" i="2"/>
  <c r="R1680" i="2"/>
  <c r="T1680" i="2"/>
  <c r="C1680" i="2"/>
  <c r="B1681" i="2"/>
  <c r="AH1681" i="2" s="1"/>
  <c r="P1687" i="2" l="1"/>
  <c r="O1687" i="2"/>
  <c r="AO1680" i="2"/>
  <c r="AQ1680" i="2"/>
  <c r="AH943" i="2"/>
  <c r="S944" i="2"/>
  <c r="AA943" i="2"/>
  <c r="AB943" i="2"/>
  <c r="T944" i="2"/>
  <c r="AF944" i="2"/>
  <c r="AG944" i="2"/>
  <c r="AH944" i="2" s="1"/>
  <c r="Z943" i="2"/>
  <c r="V944" i="2"/>
  <c r="U944" i="2"/>
  <c r="Q943" i="2"/>
  <c r="W943" i="2" s="1"/>
  <c r="R944" i="2" s="1"/>
  <c r="AE943" i="2"/>
  <c r="K1688" i="2"/>
  <c r="N1688" i="2" s="1"/>
  <c r="J1688" i="2"/>
  <c r="M1687" i="2"/>
  <c r="L1688" i="2"/>
  <c r="T1681" i="2"/>
  <c r="S1681" i="2"/>
  <c r="R1681" i="2"/>
  <c r="C1681" i="2"/>
  <c r="B1682" i="2"/>
  <c r="AH1682" i="2" s="1"/>
  <c r="P1688" i="2" l="1"/>
  <c r="O1688" i="2"/>
  <c r="AO1681" i="2"/>
  <c r="AQ1681" i="2"/>
  <c r="AG945" i="2"/>
  <c r="AF945" i="2"/>
  <c r="Z944" i="2"/>
  <c r="AB944" i="2"/>
  <c r="T945" i="2"/>
  <c r="AB945" i="2" s="1"/>
  <c r="Y943" i="2"/>
  <c r="AE944" i="2"/>
  <c r="Q944" i="2"/>
  <c r="AC944" i="2"/>
  <c r="U945" i="2"/>
  <c r="V945" i="2"/>
  <c r="AD944" i="2"/>
  <c r="AA944" i="2"/>
  <c r="S945" i="2"/>
  <c r="L1689" i="2"/>
  <c r="J1689" i="2"/>
  <c r="M1688" i="2"/>
  <c r="K1689" i="2"/>
  <c r="N1689" i="2" s="1"/>
  <c r="T1682" i="2"/>
  <c r="S1682" i="2"/>
  <c r="R1682" i="2"/>
  <c r="C1682" i="2"/>
  <c r="B1683" i="2"/>
  <c r="AH1683" i="2" s="1"/>
  <c r="P1689" i="2" l="1"/>
  <c r="O1689" i="2"/>
  <c r="AQ1682" i="2"/>
  <c r="AO1682" i="2"/>
  <c r="Y944" i="2"/>
  <c r="W944" i="2"/>
  <c r="R945" i="2" s="1"/>
  <c r="S946" i="2" s="1"/>
  <c r="AA945" i="2"/>
  <c r="V946" i="2"/>
  <c r="AD945" i="2"/>
  <c r="U946" i="2"/>
  <c r="AC945" i="2"/>
  <c r="AH945" i="2"/>
  <c r="J1690" i="2"/>
  <c r="M1689" i="2"/>
  <c r="K1690" i="2"/>
  <c r="N1690" i="2" s="1"/>
  <c r="L1690" i="2"/>
  <c r="R1683" i="2"/>
  <c r="T1683" i="2"/>
  <c r="S1683" i="2"/>
  <c r="C1683" i="2"/>
  <c r="B1684" i="2"/>
  <c r="AH1684" i="2" s="1"/>
  <c r="P1690" i="2" l="1"/>
  <c r="O1690" i="2"/>
  <c r="AO1683" i="2"/>
  <c r="AQ1683" i="2"/>
  <c r="AA946" i="2"/>
  <c r="AD946" i="2"/>
  <c r="T946" i="2"/>
  <c r="Z945" i="2"/>
  <c r="AG946" i="2"/>
  <c r="AH946" i="2" s="1"/>
  <c r="AF946" i="2"/>
  <c r="Q945" i="2"/>
  <c r="AC946" i="2"/>
  <c r="AE945" i="2"/>
  <c r="L1691" i="2"/>
  <c r="K1691" i="2"/>
  <c r="N1691" i="2" s="1"/>
  <c r="J1691" i="2"/>
  <c r="M1690" i="2"/>
  <c r="T1684" i="2"/>
  <c r="S1684" i="2"/>
  <c r="R1684" i="2"/>
  <c r="C1684" i="2"/>
  <c r="B1685" i="2"/>
  <c r="AH1685" i="2" s="1"/>
  <c r="O1691" i="2" l="1"/>
  <c r="P1691" i="2"/>
  <c r="AQ1684" i="2"/>
  <c r="AO1684" i="2"/>
  <c r="AB946" i="2"/>
  <c r="U947" i="2"/>
  <c r="V947" i="2"/>
  <c r="W945" i="2"/>
  <c r="AE946" i="2" s="1"/>
  <c r="Y945" i="2"/>
  <c r="R946" i="2"/>
  <c r="J1692" i="2"/>
  <c r="M1691" i="2"/>
  <c r="K1692" i="2"/>
  <c r="N1692" i="2" s="1"/>
  <c r="L1692" i="2"/>
  <c r="T1685" i="2"/>
  <c r="S1685" i="2"/>
  <c r="R1685" i="2"/>
  <c r="C1685" i="2"/>
  <c r="B1686" i="2"/>
  <c r="AH1686" i="2" s="1"/>
  <c r="P1692" i="2" l="1"/>
  <c r="O1692" i="2"/>
  <c r="AO1685" i="2"/>
  <c r="AQ1685" i="2"/>
  <c r="Q946" i="2"/>
  <c r="AF947" i="2"/>
  <c r="Z946" i="2"/>
  <c r="AG947" i="2"/>
  <c r="AH947" i="2" s="1"/>
  <c r="S947" i="2"/>
  <c r="Y946" i="2"/>
  <c r="W946" i="2"/>
  <c r="AE947" i="2" s="1"/>
  <c r="Q947" i="2"/>
  <c r="AD947" i="2"/>
  <c r="AC947" i="2"/>
  <c r="T947" i="2"/>
  <c r="L1693" i="2"/>
  <c r="K1693" i="2"/>
  <c r="N1693" i="2" s="1"/>
  <c r="J1693" i="2"/>
  <c r="M1692" i="2"/>
  <c r="T1686" i="2"/>
  <c r="S1686" i="2"/>
  <c r="R1686" i="2"/>
  <c r="C1686" i="2"/>
  <c r="B1687" i="2"/>
  <c r="AH1687" i="2" s="1"/>
  <c r="O1693" i="2" l="1"/>
  <c r="P1693" i="2"/>
  <c r="AQ1686" i="2"/>
  <c r="AO1686" i="2"/>
  <c r="Y947" i="2"/>
  <c r="AB947" i="2"/>
  <c r="U948" i="2"/>
  <c r="R947" i="2"/>
  <c r="AA947" i="2"/>
  <c r="V948" i="2"/>
  <c r="J1694" i="2"/>
  <c r="M1693" i="2"/>
  <c r="K1694" i="2"/>
  <c r="N1694" i="2" s="1"/>
  <c r="L1694" i="2"/>
  <c r="T1687" i="2"/>
  <c r="S1687" i="2"/>
  <c r="R1687" i="2"/>
  <c r="C1687" i="2"/>
  <c r="B1688" i="2"/>
  <c r="AH1688" i="2" s="1"/>
  <c r="P1694" i="2" l="1"/>
  <c r="O1694" i="2"/>
  <c r="AQ1687" i="2"/>
  <c r="AO1687" i="2"/>
  <c r="AF948" i="2"/>
  <c r="AG948" i="2"/>
  <c r="AH948" i="2" s="1"/>
  <c r="Z947" i="2"/>
  <c r="R948" i="2"/>
  <c r="AC948" i="2"/>
  <c r="T948" i="2"/>
  <c r="AD948" i="2"/>
  <c r="S948" i="2"/>
  <c r="AA948" i="2" s="1"/>
  <c r="W947" i="2"/>
  <c r="L1695" i="2"/>
  <c r="K1695" i="2"/>
  <c r="N1695" i="2" s="1"/>
  <c r="J1695" i="2"/>
  <c r="M1694" i="2"/>
  <c r="S1688" i="2"/>
  <c r="R1688" i="2"/>
  <c r="T1688" i="2"/>
  <c r="C1688" i="2"/>
  <c r="B1689" i="2"/>
  <c r="AH1689" i="2" s="1"/>
  <c r="P1695" i="2" l="1"/>
  <c r="O1695" i="2"/>
  <c r="AO1688" i="2"/>
  <c r="AQ1688" i="2"/>
  <c r="AB948" i="2"/>
  <c r="T949" i="2"/>
  <c r="AB949" i="2" s="1"/>
  <c r="U949" i="2"/>
  <c r="S949" i="2"/>
  <c r="AF949" i="2"/>
  <c r="AG949" i="2"/>
  <c r="AH949" i="2" s="1"/>
  <c r="Z948" i="2"/>
  <c r="Q948" i="2"/>
  <c r="AE948" i="2"/>
  <c r="V949" i="2"/>
  <c r="J1696" i="2"/>
  <c r="M1695" i="2"/>
  <c r="K1696" i="2"/>
  <c r="N1696" i="2" s="1"/>
  <c r="L1696" i="2"/>
  <c r="T1689" i="2"/>
  <c r="S1689" i="2"/>
  <c r="R1689" i="2"/>
  <c r="C1689" i="2"/>
  <c r="B1690" i="2"/>
  <c r="AH1690" i="2" s="1"/>
  <c r="P1696" i="2" l="1"/>
  <c r="O1696" i="2"/>
  <c r="AO1689" i="2"/>
  <c r="AQ1689" i="2"/>
  <c r="AA949" i="2"/>
  <c r="AD949" i="2"/>
  <c r="V950" i="2"/>
  <c r="AC949" i="2"/>
  <c r="U950" i="2"/>
  <c r="AC950" i="2" s="1"/>
  <c r="W948" i="2"/>
  <c r="R949" i="2" s="1"/>
  <c r="Y948" i="2"/>
  <c r="L1697" i="2"/>
  <c r="K1697" i="2"/>
  <c r="N1697" i="2" s="1"/>
  <c r="J1697" i="2"/>
  <c r="M1696" i="2"/>
  <c r="T1690" i="2"/>
  <c r="S1690" i="2"/>
  <c r="R1690" i="2"/>
  <c r="C1690" i="2"/>
  <c r="B1691" i="2"/>
  <c r="AH1691" i="2" s="1"/>
  <c r="P1697" i="2" l="1"/>
  <c r="O1697" i="2"/>
  <c r="AQ1690" i="2"/>
  <c r="AO1690" i="2"/>
  <c r="AE949" i="2"/>
  <c r="T950" i="2"/>
  <c r="AG950" i="2"/>
  <c r="AF950" i="2"/>
  <c r="Z949" i="2"/>
  <c r="V951" i="2"/>
  <c r="AD950" i="2"/>
  <c r="Q949" i="2"/>
  <c r="S950" i="2"/>
  <c r="J1698" i="2"/>
  <c r="M1697" i="2"/>
  <c r="K1698" i="2"/>
  <c r="N1698" i="2" s="1"/>
  <c r="L1698" i="2"/>
  <c r="R1691" i="2"/>
  <c r="T1691" i="2"/>
  <c r="S1691" i="2"/>
  <c r="C1691" i="2"/>
  <c r="B1692" i="2"/>
  <c r="AH1692" i="2" s="1"/>
  <c r="P1698" i="2" l="1"/>
  <c r="O1698" i="2"/>
  <c r="AQ1691" i="2"/>
  <c r="AO1691" i="2"/>
  <c r="AD951" i="2"/>
  <c r="AH950" i="2"/>
  <c r="U951" i="2"/>
  <c r="AA950" i="2"/>
  <c r="AB950" i="2"/>
  <c r="Y949" i="2"/>
  <c r="W949" i="2"/>
  <c r="Q950" i="2" s="1"/>
  <c r="L1699" i="2"/>
  <c r="K1699" i="2"/>
  <c r="N1699" i="2" s="1"/>
  <c r="J1699" i="2"/>
  <c r="M1698" i="2"/>
  <c r="T1692" i="2"/>
  <c r="S1692" i="2"/>
  <c r="R1692" i="2"/>
  <c r="C1692" i="2"/>
  <c r="B1693" i="2"/>
  <c r="AH1693" i="2" s="1"/>
  <c r="P1699" i="2" l="1"/>
  <c r="O1699" i="2"/>
  <c r="AQ1692" i="2"/>
  <c r="AO1692" i="2"/>
  <c r="AC951" i="2"/>
  <c r="Y950" i="2"/>
  <c r="AE950" i="2"/>
  <c r="R950" i="2"/>
  <c r="J1700" i="2"/>
  <c r="M1699" i="2"/>
  <c r="K1700" i="2"/>
  <c r="N1700" i="2" s="1"/>
  <c r="L1700" i="2"/>
  <c r="T1693" i="2"/>
  <c r="S1693" i="2"/>
  <c r="R1693" i="2"/>
  <c r="C1693" i="2"/>
  <c r="B1694" i="2"/>
  <c r="AH1694" i="2" s="1"/>
  <c r="P1700" i="2" l="1"/>
  <c r="O1700" i="2"/>
  <c r="AO1693" i="2"/>
  <c r="AQ1693" i="2"/>
  <c r="S951" i="2"/>
  <c r="Z950" i="2"/>
  <c r="AF951" i="2"/>
  <c r="AG951" i="2"/>
  <c r="AH951" i="2" s="1"/>
  <c r="T951" i="2"/>
  <c r="W950" i="2"/>
  <c r="L1701" i="2"/>
  <c r="K1701" i="2"/>
  <c r="N1701" i="2" s="1"/>
  <c r="J1701" i="2"/>
  <c r="M1700" i="2"/>
  <c r="T1694" i="2"/>
  <c r="S1694" i="2"/>
  <c r="R1694" i="2"/>
  <c r="C1694" i="2"/>
  <c r="B1695" i="2"/>
  <c r="AH1695" i="2" s="1"/>
  <c r="O1701" i="2" l="1"/>
  <c r="P1701" i="2"/>
  <c r="AQ1694" i="2"/>
  <c r="AO1694" i="2"/>
  <c r="R951" i="2"/>
  <c r="AE951" i="2"/>
  <c r="Q951" i="2"/>
  <c r="AB951" i="2"/>
  <c r="T952" i="2"/>
  <c r="V952" i="2"/>
  <c r="U952" i="2"/>
  <c r="AA951" i="2"/>
  <c r="S952" i="2"/>
  <c r="J1702" i="2"/>
  <c r="M1701" i="2"/>
  <c r="K1702" i="2"/>
  <c r="N1702" i="2" s="1"/>
  <c r="L1702" i="2"/>
  <c r="T1695" i="2"/>
  <c r="S1695" i="2"/>
  <c r="R1695" i="2"/>
  <c r="C1695" i="2"/>
  <c r="B1696" i="2"/>
  <c r="AH1696" i="2" s="1"/>
  <c r="P1702" i="2" l="1"/>
  <c r="O1702" i="2"/>
  <c r="AO1695" i="2"/>
  <c r="AQ1695" i="2"/>
  <c r="AC952" i="2"/>
  <c r="U953" i="2"/>
  <c r="AD952" i="2"/>
  <c r="V953" i="2"/>
  <c r="AB952" i="2"/>
  <c r="W951" i="2"/>
  <c r="Q952" i="2" s="1"/>
  <c r="Y951" i="2"/>
  <c r="AA952" i="2"/>
  <c r="AG952" i="2"/>
  <c r="AF952" i="2"/>
  <c r="Z951" i="2"/>
  <c r="L1703" i="2"/>
  <c r="K1703" i="2"/>
  <c r="N1703" i="2" s="1"/>
  <c r="J1703" i="2"/>
  <c r="M1702" i="2"/>
  <c r="S1696" i="2"/>
  <c r="R1696" i="2"/>
  <c r="T1696" i="2"/>
  <c r="C1696" i="2"/>
  <c r="B1697" i="2"/>
  <c r="AH1697" i="2" s="1"/>
  <c r="P1703" i="2" l="1"/>
  <c r="O1703" i="2"/>
  <c r="AQ1696" i="2"/>
  <c r="AO1696" i="2"/>
  <c r="R952" i="2"/>
  <c r="W952" i="2" s="1"/>
  <c r="Y952" i="2"/>
  <c r="AG953" i="2"/>
  <c r="AF953" i="2"/>
  <c r="Z952" i="2"/>
  <c r="T953" i="2"/>
  <c r="U954" i="2" s="1"/>
  <c r="AH952" i="2"/>
  <c r="S953" i="2"/>
  <c r="AD953" i="2"/>
  <c r="V954" i="2"/>
  <c r="AE952" i="2"/>
  <c r="AC953" i="2"/>
  <c r="J1704" i="2"/>
  <c r="M1703" i="2"/>
  <c r="K1704" i="2"/>
  <c r="N1704" i="2" s="1"/>
  <c r="L1704" i="2"/>
  <c r="T1697" i="2"/>
  <c r="S1697" i="2"/>
  <c r="R1697" i="2"/>
  <c r="C1697" i="2"/>
  <c r="B1698" i="2"/>
  <c r="AH1698" i="2" s="1"/>
  <c r="P1704" i="2" l="1"/>
  <c r="O1704" i="2"/>
  <c r="AO1697" i="2"/>
  <c r="AQ1697" i="2"/>
  <c r="AE953" i="2"/>
  <c r="Q953" i="2"/>
  <c r="W953" i="2" s="1"/>
  <c r="R953" i="2"/>
  <c r="Z953" i="2" s="1"/>
  <c r="AC954" i="2"/>
  <c r="AH953" i="2"/>
  <c r="AD954" i="2"/>
  <c r="AG954" i="2"/>
  <c r="AA953" i="2"/>
  <c r="Y953" i="2"/>
  <c r="T954" i="2"/>
  <c r="AB953" i="2"/>
  <c r="L1705" i="2"/>
  <c r="K1705" i="2"/>
  <c r="N1705" i="2" s="1"/>
  <c r="J1705" i="2"/>
  <c r="M1704" i="2"/>
  <c r="T1698" i="2"/>
  <c r="S1698" i="2"/>
  <c r="R1698" i="2"/>
  <c r="C1698" i="2"/>
  <c r="B1699" i="2"/>
  <c r="AH1699" i="2" s="1"/>
  <c r="O1705" i="2" l="1"/>
  <c r="P1705" i="2"/>
  <c r="AQ1698" i="2"/>
  <c r="AO1698" i="2"/>
  <c r="AE954" i="2"/>
  <c r="Q954" i="2"/>
  <c r="AF954" i="2"/>
  <c r="AH954" i="2" s="1"/>
  <c r="S954" i="2"/>
  <c r="AA954" i="2" s="1"/>
  <c r="Y954" i="2"/>
  <c r="V955" i="2"/>
  <c r="AB954" i="2"/>
  <c r="R954" i="2"/>
  <c r="W954" i="2" s="1"/>
  <c r="J1706" i="2"/>
  <c r="M1705" i="2"/>
  <c r="K1706" i="2"/>
  <c r="N1706" i="2" s="1"/>
  <c r="L1706" i="2"/>
  <c r="R1699" i="2"/>
  <c r="T1699" i="2"/>
  <c r="S1699" i="2"/>
  <c r="C1699" i="2"/>
  <c r="B1700" i="2"/>
  <c r="AH1700" i="2" s="1"/>
  <c r="P1706" i="2" l="1"/>
  <c r="O1706" i="2"/>
  <c r="AQ1699" i="2"/>
  <c r="AO1699" i="2"/>
  <c r="U955" i="2"/>
  <c r="AC955" i="2" s="1"/>
  <c r="S955" i="2"/>
  <c r="Q955" i="2"/>
  <c r="AE955" i="2"/>
  <c r="AA955" i="2"/>
  <c r="AD955" i="2"/>
  <c r="V956" i="2"/>
  <c r="AF955" i="2"/>
  <c r="AG955" i="2"/>
  <c r="Z954" i="2"/>
  <c r="R955" i="2"/>
  <c r="S956" i="2" s="1"/>
  <c r="AA956" i="2" s="1"/>
  <c r="T955" i="2"/>
  <c r="K1707" i="2"/>
  <c r="N1707" i="2" s="1"/>
  <c r="L1707" i="2"/>
  <c r="J1707" i="2"/>
  <c r="M1706" i="2"/>
  <c r="T1700" i="2"/>
  <c r="S1700" i="2"/>
  <c r="R1700" i="2"/>
  <c r="C1700" i="2"/>
  <c r="B1701" i="2"/>
  <c r="AH1701" i="2" s="1"/>
  <c r="P1707" i="2" l="1"/>
  <c r="O1707" i="2"/>
  <c r="AQ1700" i="2"/>
  <c r="AO1700" i="2"/>
  <c r="AH955" i="2"/>
  <c r="AD956" i="2"/>
  <c r="AB955" i="2"/>
  <c r="T956" i="2"/>
  <c r="U956" i="2"/>
  <c r="Z955" i="2"/>
  <c r="AF956" i="2"/>
  <c r="AG956" i="2"/>
  <c r="AH956" i="2" s="1"/>
  <c r="Y955" i="2"/>
  <c r="W955" i="2"/>
  <c r="R956" i="2" s="1"/>
  <c r="AE956" i="2"/>
  <c r="Q956" i="2"/>
  <c r="J1708" i="2"/>
  <c r="M1707" i="2"/>
  <c r="L1708" i="2"/>
  <c r="K1708" i="2"/>
  <c r="N1708" i="2" s="1"/>
  <c r="T1701" i="2"/>
  <c r="S1701" i="2"/>
  <c r="R1701" i="2"/>
  <c r="C1701" i="2"/>
  <c r="B1702" i="2"/>
  <c r="AH1702" i="2" s="1"/>
  <c r="P1708" i="2" l="1"/>
  <c r="O1708" i="2"/>
  <c r="AO1701" i="2"/>
  <c r="AQ1701" i="2"/>
  <c r="S957" i="2"/>
  <c r="Z956" i="2"/>
  <c r="AF957" i="2"/>
  <c r="AG957" i="2"/>
  <c r="AH957" i="2" s="1"/>
  <c r="Y956" i="2"/>
  <c r="W956" i="2"/>
  <c r="AE957" i="2" s="1"/>
  <c r="AC956" i="2"/>
  <c r="U957" i="2"/>
  <c r="AB956" i="2"/>
  <c r="T957" i="2"/>
  <c r="AB957" i="2" s="1"/>
  <c r="V957" i="2"/>
  <c r="K1709" i="2"/>
  <c r="N1709" i="2" s="1"/>
  <c r="L1709" i="2"/>
  <c r="J1709" i="2"/>
  <c r="M1708" i="2"/>
  <c r="T1702" i="2"/>
  <c r="S1702" i="2"/>
  <c r="R1702" i="2"/>
  <c r="C1702" i="2"/>
  <c r="B1703" i="2"/>
  <c r="AH1703" i="2" s="1"/>
  <c r="O1709" i="2" l="1"/>
  <c r="P1709" i="2"/>
  <c r="AQ1702" i="2"/>
  <c r="AO1702" i="2"/>
  <c r="V958" i="2"/>
  <c r="AD957" i="2"/>
  <c r="R957" i="2"/>
  <c r="S958" i="2" s="1"/>
  <c r="AA957" i="2"/>
  <c r="U958" i="2"/>
  <c r="AC957" i="2"/>
  <c r="Q957" i="2"/>
  <c r="L1710" i="2"/>
  <c r="J1710" i="2"/>
  <c r="M1709" i="2"/>
  <c r="K1710" i="2"/>
  <c r="N1710" i="2" s="1"/>
  <c r="T1703" i="2"/>
  <c r="S1703" i="2"/>
  <c r="R1703" i="2"/>
  <c r="C1703" i="2"/>
  <c r="B1704" i="2"/>
  <c r="AH1704" i="2" s="1"/>
  <c r="P1710" i="2" l="1"/>
  <c r="O1710" i="2"/>
  <c r="AQ1703" i="2"/>
  <c r="AO1703" i="2"/>
  <c r="AC958" i="2"/>
  <c r="AA958" i="2"/>
  <c r="T958" i="2"/>
  <c r="Z957" i="2"/>
  <c r="AG958" i="2"/>
  <c r="AF958" i="2"/>
  <c r="W957" i="2"/>
  <c r="R958" i="2" s="1"/>
  <c r="Y957" i="2"/>
  <c r="AD958" i="2"/>
  <c r="V959" i="2"/>
  <c r="AD959" i="2" s="1"/>
  <c r="J1711" i="2"/>
  <c r="M1710" i="2"/>
  <c r="K1711" i="2"/>
  <c r="N1711" i="2" s="1"/>
  <c r="L1711" i="2"/>
  <c r="S1704" i="2"/>
  <c r="R1704" i="2"/>
  <c r="T1704" i="2"/>
  <c r="C1704" i="2"/>
  <c r="B1705" i="2"/>
  <c r="AH1705" i="2" s="1"/>
  <c r="P1711" i="2" l="1"/>
  <c r="O1711" i="2"/>
  <c r="AO1704" i="2"/>
  <c r="AQ1704" i="2"/>
  <c r="AE958" i="2"/>
  <c r="AG959" i="2"/>
  <c r="AF959" i="2"/>
  <c r="Z958" i="2"/>
  <c r="S959" i="2"/>
  <c r="AH958" i="2"/>
  <c r="AB958" i="2"/>
  <c r="T959" i="2"/>
  <c r="Q958" i="2"/>
  <c r="U959" i="2"/>
  <c r="L1712" i="2"/>
  <c r="K1712" i="2"/>
  <c r="N1712" i="2" s="1"/>
  <c r="J1712" i="2"/>
  <c r="M1711" i="2"/>
  <c r="T1705" i="2"/>
  <c r="S1705" i="2"/>
  <c r="R1705" i="2"/>
  <c r="C1705" i="2"/>
  <c r="B1706" i="2"/>
  <c r="AH1706" i="2" s="1"/>
  <c r="P1712" i="2" l="1"/>
  <c r="O1712" i="2"/>
  <c r="AO1705" i="2"/>
  <c r="AQ1705" i="2"/>
  <c r="AA959" i="2"/>
  <c r="U960" i="2"/>
  <c r="AC959" i="2"/>
  <c r="V960" i="2"/>
  <c r="AD960" i="2" s="1"/>
  <c r="AB959" i="2"/>
  <c r="Y958" i="2"/>
  <c r="W958" i="2"/>
  <c r="AE959" i="2"/>
  <c r="AH959" i="2"/>
  <c r="K1713" i="2"/>
  <c r="N1713" i="2" s="1"/>
  <c r="J1713" i="2"/>
  <c r="M1712" i="2"/>
  <c r="L1713" i="2"/>
  <c r="T1706" i="2"/>
  <c r="S1706" i="2"/>
  <c r="R1706" i="2"/>
  <c r="C1706" i="2"/>
  <c r="B1707" i="2"/>
  <c r="AH1707" i="2" s="1"/>
  <c r="P1713" i="2" l="1"/>
  <c r="O1713" i="2"/>
  <c r="AQ1706" i="2"/>
  <c r="AO1706" i="2"/>
  <c r="AC960" i="2"/>
  <c r="Q959" i="2"/>
  <c r="R959" i="2"/>
  <c r="L1714" i="2"/>
  <c r="J1714" i="2"/>
  <c r="M1713" i="2"/>
  <c r="K1714" i="2"/>
  <c r="N1714" i="2" s="1"/>
  <c r="R1707" i="2"/>
  <c r="T1707" i="2"/>
  <c r="S1707" i="2"/>
  <c r="C1707" i="2"/>
  <c r="B1708" i="2"/>
  <c r="AH1708" i="2" s="1"/>
  <c r="P1714" i="2" l="1"/>
  <c r="O1714" i="2"/>
  <c r="AQ1707" i="2"/>
  <c r="AO1707" i="2"/>
  <c r="AF960" i="2"/>
  <c r="AG960" i="2"/>
  <c r="AH960" i="2" s="1"/>
  <c r="Z959" i="2"/>
  <c r="S960" i="2"/>
  <c r="T960" i="2"/>
  <c r="W959" i="2"/>
  <c r="R960" i="2" s="1"/>
  <c r="Y959" i="2"/>
  <c r="Q960" i="2"/>
  <c r="J1715" i="2"/>
  <c r="M1714" i="2"/>
  <c r="K1715" i="2"/>
  <c r="N1715" i="2" s="1"/>
  <c r="L1715" i="2"/>
  <c r="T1708" i="2"/>
  <c r="S1708" i="2"/>
  <c r="R1708" i="2"/>
  <c r="C1708" i="2"/>
  <c r="B1709" i="2"/>
  <c r="AH1709" i="2" s="1"/>
  <c r="P1715" i="2" l="1"/>
  <c r="O1715" i="2"/>
  <c r="AO1708" i="2"/>
  <c r="AQ1708" i="2"/>
  <c r="V961" i="2"/>
  <c r="T961" i="2"/>
  <c r="AB960" i="2"/>
  <c r="U961" i="2"/>
  <c r="W960" i="2"/>
  <c r="R961" i="2" s="1"/>
  <c r="Y960" i="2"/>
  <c r="Q961" i="2"/>
  <c r="AE961" i="2"/>
  <c r="S961" i="2"/>
  <c r="AA960" i="2"/>
  <c r="AG961" i="2"/>
  <c r="Z960" i="2"/>
  <c r="AF961" i="2"/>
  <c r="AE960" i="2"/>
  <c r="L1716" i="2"/>
  <c r="K1716" i="2"/>
  <c r="N1716" i="2" s="1"/>
  <c r="J1716" i="2"/>
  <c r="M1715" i="2"/>
  <c r="T1709" i="2"/>
  <c r="S1709" i="2"/>
  <c r="R1709" i="2"/>
  <c r="C1709" i="2"/>
  <c r="B1710" i="2"/>
  <c r="AH1710" i="2" s="1"/>
  <c r="P1716" i="2" l="1"/>
  <c r="O1716" i="2"/>
  <c r="AO1709" i="2"/>
  <c r="AQ1709" i="2"/>
  <c r="Y961" i="2"/>
  <c r="W961" i="2"/>
  <c r="Q962" i="2" s="1"/>
  <c r="AE962" i="2"/>
  <c r="AF962" i="2"/>
  <c r="R962" i="2"/>
  <c r="Z961" i="2"/>
  <c r="AG962" i="2"/>
  <c r="AH962" i="2" s="1"/>
  <c r="AC961" i="2"/>
  <c r="U962" i="2"/>
  <c r="AH961" i="2"/>
  <c r="AB961" i="2"/>
  <c r="T962" i="2"/>
  <c r="AA961" i="2"/>
  <c r="S962" i="2"/>
  <c r="AD961" i="2"/>
  <c r="V962" i="2"/>
  <c r="AD962" i="2" s="1"/>
  <c r="J1717" i="2"/>
  <c r="M1716" i="2"/>
  <c r="K1717" i="2"/>
  <c r="N1717" i="2" s="1"/>
  <c r="L1717" i="2"/>
  <c r="T1710" i="2"/>
  <c r="S1710" i="2"/>
  <c r="R1710" i="2"/>
  <c r="C1710" i="2"/>
  <c r="B1711" i="2"/>
  <c r="AH1711" i="2" s="1"/>
  <c r="O1717" i="2" l="1"/>
  <c r="P1717" i="2"/>
  <c r="AQ1710" i="2"/>
  <c r="AO1710" i="2"/>
  <c r="S963" i="2"/>
  <c r="AA962" i="2"/>
  <c r="V963" i="2"/>
  <c r="AD963" i="2" s="1"/>
  <c r="AB962" i="2"/>
  <c r="T963" i="2"/>
  <c r="AF963" i="2"/>
  <c r="Z962" i="2"/>
  <c r="R963" i="2"/>
  <c r="AG963" i="2"/>
  <c r="Y962" i="2"/>
  <c r="W962" i="2"/>
  <c r="AE963" i="2" s="1"/>
  <c r="AC962" i="2"/>
  <c r="U963" i="2"/>
  <c r="L1718" i="2"/>
  <c r="K1718" i="2"/>
  <c r="N1718" i="2" s="1"/>
  <c r="J1718" i="2"/>
  <c r="M1717" i="2"/>
  <c r="T1711" i="2"/>
  <c r="S1711" i="2"/>
  <c r="R1711" i="2"/>
  <c r="C1711" i="2"/>
  <c r="B1712" i="2"/>
  <c r="AH1712" i="2" s="1"/>
  <c r="P1718" i="2" l="1"/>
  <c r="O1718" i="2"/>
  <c r="AO1711" i="2"/>
  <c r="AQ1711" i="2"/>
  <c r="Q963" i="2"/>
  <c r="U964" i="2"/>
  <c r="AC963" i="2"/>
  <c r="AF964" i="2"/>
  <c r="Z963" i="2"/>
  <c r="AG964" i="2"/>
  <c r="AH964" i="2" s="1"/>
  <c r="AE964" i="2"/>
  <c r="W963" i="2"/>
  <c r="R964" i="2" s="1"/>
  <c r="Y963" i="2"/>
  <c r="V964" i="2"/>
  <c r="T964" i="2"/>
  <c r="AB963" i="2"/>
  <c r="AH963" i="2"/>
  <c r="AA963" i="2"/>
  <c r="S964" i="2"/>
  <c r="J1719" i="2"/>
  <c r="M1718" i="2"/>
  <c r="K1719" i="2"/>
  <c r="N1719" i="2" s="1"/>
  <c r="L1719" i="2"/>
  <c r="S1712" i="2"/>
  <c r="R1712" i="2"/>
  <c r="T1712" i="2"/>
  <c r="C1712" i="2"/>
  <c r="B1713" i="2"/>
  <c r="AH1713" i="2" s="1"/>
  <c r="P1719" i="2" l="1"/>
  <c r="O1719" i="2"/>
  <c r="AQ1712" i="2"/>
  <c r="AO1712" i="2"/>
  <c r="AG965" i="2"/>
  <c r="AF965" i="2"/>
  <c r="Z964" i="2"/>
  <c r="T965" i="2"/>
  <c r="AB964" i="2"/>
  <c r="AA964" i="2"/>
  <c r="S965" i="2"/>
  <c r="AD964" i="2"/>
  <c r="V965" i="2"/>
  <c r="Q964" i="2"/>
  <c r="AC964" i="2"/>
  <c r="U965" i="2"/>
  <c r="L1720" i="2"/>
  <c r="K1720" i="2"/>
  <c r="N1720" i="2" s="1"/>
  <c r="J1720" i="2"/>
  <c r="M1719" i="2"/>
  <c r="T1713" i="2"/>
  <c r="S1713" i="2"/>
  <c r="R1713" i="2"/>
  <c r="C1713" i="2"/>
  <c r="B1714" i="2"/>
  <c r="AH1714" i="2" s="1"/>
  <c r="P1720" i="2" l="1"/>
  <c r="O1720" i="2"/>
  <c r="AO1713" i="2"/>
  <c r="AQ1713" i="2"/>
  <c r="AA965" i="2"/>
  <c r="AC965" i="2"/>
  <c r="U966" i="2"/>
  <c r="AC966" i="2" s="1"/>
  <c r="AB965" i="2"/>
  <c r="Y964" i="2"/>
  <c r="W964" i="2"/>
  <c r="Q965" i="2" s="1"/>
  <c r="V966" i="2"/>
  <c r="AD965" i="2"/>
  <c r="AH965" i="2"/>
  <c r="J1721" i="2"/>
  <c r="M1720" i="2"/>
  <c r="K1721" i="2"/>
  <c r="N1721" i="2" s="1"/>
  <c r="L1721" i="2"/>
  <c r="T1714" i="2"/>
  <c r="S1714" i="2"/>
  <c r="R1714" i="2"/>
  <c r="C1714" i="2"/>
  <c r="B1715" i="2"/>
  <c r="AH1715" i="2" s="1"/>
  <c r="P1721" i="2" l="1"/>
  <c r="O1721" i="2"/>
  <c r="AQ1714" i="2"/>
  <c r="AO1714" i="2"/>
  <c r="AE965" i="2"/>
  <c r="AD966" i="2"/>
  <c r="Y965" i="2"/>
  <c r="R965" i="2"/>
  <c r="K1722" i="2"/>
  <c r="N1722" i="2" s="1"/>
  <c r="L1722" i="2"/>
  <c r="J1722" i="2"/>
  <c r="M1721" i="2"/>
  <c r="R1715" i="2"/>
  <c r="T1715" i="2"/>
  <c r="S1715" i="2"/>
  <c r="C1715" i="2"/>
  <c r="B1716" i="2"/>
  <c r="AH1716" i="2" s="1"/>
  <c r="P1722" i="2" l="1"/>
  <c r="O1722" i="2"/>
  <c r="AQ1715" i="2"/>
  <c r="AO1715" i="2"/>
  <c r="AG966" i="2"/>
  <c r="Z965" i="2"/>
  <c r="AF966" i="2"/>
  <c r="S966" i="2"/>
  <c r="T966" i="2"/>
  <c r="W965" i="2"/>
  <c r="J1723" i="2"/>
  <c r="M1722" i="2"/>
  <c r="L1723" i="2"/>
  <c r="K1723" i="2"/>
  <c r="N1723" i="2" s="1"/>
  <c r="T1716" i="2"/>
  <c r="S1716" i="2"/>
  <c r="R1716" i="2"/>
  <c r="C1716" i="2"/>
  <c r="B1717" i="2"/>
  <c r="AH1717" i="2" s="1"/>
  <c r="O1723" i="2" l="1"/>
  <c r="P1723" i="2"/>
  <c r="AQ1716" i="2"/>
  <c r="AO1716" i="2"/>
  <c r="Q966" i="2"/>
  <c r="AE966" i="2"/>
  <c r="U967" i="2"/>
  <c r="AB966" i="2"/>
  <c r="V967" i="2"/>
  <c r="AA966" i="2"/>
  <c r="R966" i="2"/>
  <c r="T967" i="2" s="1"/>
  <c r="AH966" i="2"/>
  <c r="K1724" i="2"/>
  <c r="N1724" i="2" s="1"/>
  <c r="L1724" i="2"/>
  <c r="J1724" i="2"/>
  <c r="M1723" i="2"/>
  <c r="T1717" i="2"/>
  <c r="S1717" i="2"/>
  <c r="R1717" i="2"/>
  <c r="C1717" i="2"/>
  <c r="B1718" i="2"/>
  <c r="AH1718" i="2" s="1"/>
  <c r="P1724" i="2" l="1"/>
  <c r="O1724" i="2"/>
  <c r="AO1717" i="2"/>
  <c r="AQ1717" i="2"/>
  <c r="S967" i="2"/>
  <c r="AB967" i="2"/>
  <c r="AD967" i="2"/>
  <c r="V968" i="2"/>
  <c r="AC967" i="2"/>
  <c r="U968" i="2"/>
  <c r="AA967" i="2"/>
  <c r="Z966" i="2"/>
  <c r="AG967" i="2"/>
  <c r="AH967" i="2" s="1"/>
  <c r="AF967" i="2"/>
  <c r="Y966" i="2"/>
  <c r="W966" i="2"/>
  <c r="R967" i="2" s="1"/>
  <c r="S968" i="2" s="1"/>
  <c r="Q967" i="2"/>
  <c r="AE967" i="2"/>
  <c r="J1725" i="2"/>
  <c r="M1724" i="2"/>
  <c r="L1725" i="2"/>
  <c r="K1725" i="2"/>
  <c r="N1725" i="2" s="1"/>
  <c r="T1718" i="2"/>
  <c r="S1718" i="2"/>
  <c r="R1718" i="2"/>
  <c r="C1718" i="2"/>
  <c r="B1719" i="2"/>
  <c r="AH1719" i="2" s="1"/>
  <c r="O1725" i="2" l="1"/>
  <c r="P1725" i="2"/>
  <c r="AQ1718" i="2"/>
  <c r="AO1718" i="2"/>
  <c r="AA968" i="2"/>
  <c r="AC968" i="2"/>
  <c r="AG968" i="2"/>
  <c r="Z967" i="2"/>
  <c r="AF968" i="2"/>
  <c r="AD968" i="2"/>
  <c r="Y967" i="2"/>
  <c r="W967" i="2"/>
  <c r="AE968" i="2" s="1"/>
  <c r="T968" i="2"/>
  <c r="V969" i="2" s="1"/>
  <c r="L1726" i="2"/>
  <c r="K1726" i="2"/>
  <c r="N1726" i="2" s="1"/>
  <c r="J1726" i="2"/>
  <c r="M1725" i="2"/>
  <c r="T1719" i="2"/>
  <c r="S1719" i="2"/>
  <c r="R1719" i="2"/>
  <c r="C1719" i="2"/>
  <c r="B1720" i="2"/>
  <c r="AH1720" i="2" s="1"/>
  <c r="P1726" i="2" l="1"/>
  <c r="O1726" i="2"/>
  <c r="AO1719" i="2"/>
  <c r="AQ1719" i="2"/>
  <c r="Q968" i="2"/>
  <c r="AD969" i="2"/>
  <c r="AH968" i="2"/>
  <c r="Y968" i="2"/>
  <c r="R968" i="2"/>
  <c r="U969" i="2"/>
  <c r="AB968" i="2"/>
  <c r="K1727" i="2"/>
  <c r="N1727" i="2" s="1"/>
  <c r="J1727" i="2"/>
  <c r="M1726" i="2"/>
  <c r="L1727" i="2"/>
  <c r="S1720" i="2"/>
  <c r="R1720" i="2"/>
  <c r="T1720" i="2"/>
  <c r="C1720" i="2"/>
  <c r="B1721" i="2"/>
  <c r="AH1721" i="2" s="1"/>
  <c r="P1727" i="2" l="1"/>
  <c r="O1727" i="2"/>
  <c r="AO1720" i="2"/>
  <c r="AQ1720" i="2"/>
  <c r="AC969" i="2"/>
  <c r="AG969" i="2"/>
  <c r="Z968" i="2"/>
  <c r="AF969" i="2"/>
  <c r="S969" i="2"/>
  <c r="W968" i="2"/>
  <c r="T969" i="2"/>
  <c r="L1728" i="2"/>
  <c r="J1728" i="2"/>
  <c r="M1727" i="2"/>
  <c r="K1728" i="2"/>
  <c r="N1728" i="2" s="1"/>
  <c r="T1721" i="2"/>
  <c r="S1721" i="2"/>
  <c r="R1721" i="2"/>
  <c r="C1721" i="2"/>
  <c r="B1722" i="2"/>
  <c r="AH1722" i="2" s="1"/>
  <c r="P1728" i="2" l="1"/>
  <c r="O1728" i="2"/>
  <c r="AO1721" i="2"/>
  <c r="AQ1721" i="2"/>
  <c r="AE969" i="2"/>
  <c r="Q969" i="2"/>
  <c r="AA969" i="2"/>
  <c r="R969" i="2"/>
  <c r="T970" i="2" s="1"/>
  <c r="AH969" i="2"/>
  <c r="AB969" i="2"/>
  <c r="V970" i="2"/>
  <c r="U970" i="2"/>
  <c r="J1729" i="2"/>
  <c r="M1728" i="2"/>
  <c r="K1729" i="2"/>
  <c r="N1729" i="2" s="1"/>
  <c r="L1729" i="2"/>
  <c r="T1722" i="2"/>
  <c r="S1722" i="2"/>
  <c r="R1722" i="2"/>
  <c r="C1722" i="2"/>
  <c r="B1723" i="2"/>
  <c r="AH1723" i="2" s="1"/>
  <c r="P1729" i="2" l="1"/>
  <c r="O1729" i="2"/>
  <c r="AQ1722" i="2"/>
  <c r="AO1722" i="2"/>
  <c r="AB970" i="2"/>
  <c r="AG970" i="2"/>
  <c r="AF970" i="2"/>
  <c r="AH970" i="2" s="1"/>
  <c r="Z969" i="2"/>
  <c r="S970" i="2"/>
  <c r="AC970" i="2"/>
  <c r="W969" i="2"/>
  <c r="AE970" i="2" s="1"/>
  <c r="Y969" i="2"/>
  <c r="V971" i="2"/>
  <c r="AD970" i="2"/>
  <c r="L1730" i="2"/>
  <c r="K1730" i="2"/>
  <c r="N1730" i="2" s="1"/>
  <c r="J1730" i="2"/>
  <c r="M1729" i="2"/>
  <c r="R1723" i="2"/>
  <c r="T1723" i="2"/>
  <c r="S1723" i="2"/>
  <c r="C1723" i="2"/>
  <c r="B1724" i="2"/>
  <c r="AH1724" i="2" s="1"/>
  <c r="P1730" i="2" l="1"/>
  <c r="O1730" i="2"/>
  <c r="AQ1723" i="2"/>
  <c r="AO1723" i="2"/>
  <c r="R970" i="2"/>
  <c r="Q970" i="2"/>
  <c r="Y970" i="2" s="1"/>
  <c r="AA970" i="2"/>
  <c r="S971" i="2"/>
  <c r="AG971" i="2"/>
  <c r="AF971" i="2"/>
  <c r="AH971" i="2" s="1"/>
  <c r="Z970" i="2"/>
  <c r="R971" i="2"/>
  <c r="AD971" i="2"/>
  <c r="W970" i="2"/>
  <c r="AE971" i="2" s="1"/>
  <c r="Q971" i="2"/>
  <c r="T971" i="2"/>
  <c r="V972" i="2" s="1"/>
  <c r="U971" i="2"/>
  <c r="K1731" i="2"/>
  <c r="N1731" i="2" s="1"/>
  <c r="J1731" i="2"/>
  <c r="M1730" i="2"/>
  <c r="L1731" i="2"/>
  <c r="T1724" i="2"/>
  <c r="S1724" i="2"/>
  <c r="R1724" i="2"/>
  <c r="C1724" i="2"/>
  <c r="B1725" i="2"/>
  <c r="AH1725" i="2" s="1"/>
  <c r="P1731" i="2" l="1"/>
  <c r="O1731" i="2"/>
  <c r="AQ1724" i="2"/>
  <c r="AO1724" i="2"/>
  <c r="AD972" i="2"/>
  <c r="Z971" i="2"/>
  <c r="AF972" i="2"/>
  <c r="AG972" i="2"/>
  <c r="AH972" i="2" s="1"/>
  <c r="R972" i="2"/>
  <c r="AB971" i="2"/>
  <c r="T972" i="2"/>
  <c r="AC971" i="2"/>
  <c r="U972" i="2"/>
  <c r="Y971" i="2"/>
  <c r="W971" i="2"/>
  <c r="Q972" i="2"/>
  <c r="AE972" i="2"/>
  <c r="AA971" i="2"/>
  <c r="S972" i="2"/>
  <c r="L1732" i="2"/>
  <c r="J1732" i="2"/>
  <c r="M1731" i="2"/>
  <c r="K1732" i="2"/>
  <c r="N1732" i="2" s="1"/>
  <c r="T1725" i="2"/>
  <c r="S1725" i="2"/>
  <c r="R1725" i="2"/>
  <c r="C1725" i="2"/>
  <c r="B1726" i="2"/>
  <c r="AH1726" i="2" s="1"/>
  <c r="P1732" i="2" l="1"/>
  <c r="O1732" i="2"/>
  <c r="AO1725" i="2"/>
  <c r="AQ1725" i="2"/>
  <c r="AA972" i="2"/>
  <c r="S973" i="2"/>
  <c r="AB972" i="2"/>
  <c r="T973" i="2"/>
  <c r="AF973" i="2"/>
  <c r="AG973" i="2"/>
  <c r="AH973" i="2" s="1"/>
  <c r="Z972" i="2"/>
  <c r="Y972" i="2"/>
  <c r="W972" i="2"/>
  <c r="R973" i="2" s="1"/>
  <c r="AE973" i="2"/>
  <c r="Q973" i="2"/>
  <c r="AC972" i="2"/>
  <c r="U973" i="2"/>
  <c r="V973" i="2"/>
  <c r="J1733" i="2"/>
  <c r="M1732" i="2"/>
  <c r="K1733" i="2"/>
  <c r="N1733" i="2" s="1"/>
  <c r="L1733" i="2"/>
  <c r="T1726" i="2"/>
  <c r="S1726" i="2"/>
  <c r="R1726" i="2"/>
  <c r="C1726" i="2"/>
  <c r="B1727" i="2"/>
  <c r="AH1727" i="2" s="1"/>
  <c r="O1733" i="2" l="1"/>
  <c r="P1733" i="2"/>
  <c r="AQ1726" i="2"/>
  <c r="AO1726" i="2"/>
  <c r="AD973" i="2"/>
  <c r="V974" i="2"/>
  <c r="AC973" i="2"/>
  <c r="U974" i="2"/>
  <c r="AB973" i="2"/>
  <c r="T974" i="2"/>
  <c r="W973" i="2"/>
  <c r="AE974" i="2" s="1"/>
  <c r="Y973" i="2"/>
  <c r="AA973" i="2"/>
  <c r="S974" i="2"/>
  <c r="AF974" i="2"/>
  <c r="Z973" i="2"/>
  <c r="AG974" i="2"/>
  <c r="AH974" i="2" s="1"/>
  <c r="R974" i="2"/>
  <c r="L1734" i="2"/>
  <c r="K1734" i="2"/>
  <c r="N1734" i="2" s="1"/>
  <c r="J1734" i="2"/>
  <c r="M1733" i="2"/>
  <c r="T1727" i="2"/>
  <c r="S1727" i="2"/>
  <c r="R1727" i="2"/>
  <c r="C1727" i="2"/>
  <c r="B1728" i="2"/>
  <c r="AH1728" i="2" s="1"/>
  <c r="P1734" i="2" l="1"/>
  <c r="O1734" i="2"/>
  <c r="AO1727" i="2"/>
  <c r="AQ1727" i="2"/>
  <c r="AB974" i="2"/>
  <c r="T975" i="2"/>
  <c r="AC974" i="2"/>
  <c r="U975" i="2"/>
  <c r="AA974" i="2"/>
  <c r="S975" i="2"/>
  <c r="AF975" i="2"/>
  <c r="AG975" i="2"/>
  <c r="Z974" i="2"/>
  <c r="AD974" i="2"/>
  <c r="V975" i="2"/>
  <c r="Q974" i="2"/>
  <c r="J1735" i="2"/>
  <c r="M1734" i="2"/>
  <c r="K1735" i="2"/>
  <c r="N1735" i="2" s="1"/>
  <c r="L1735" i="2"/>
  <c r="S1728" i="2"/>
  <c r="R1728" i="2"/>
  <c r="T1728" i="2"/>
  <c r="C1728" i="2"/>
  <c r="B1729" i="2"/>
  <c r="AH1729" i="2" s="1"/>
  <c r="P1735" i="2" l="1"/>
  <c r="O1735" i="2"/>
  <c r="AQ1728" i="2"/>
  <c r="AO1728" i="2"/>
  <c r="AH975" i="2"/>
  <c r="AA975" i="2"/>
  <c r="W974" i="2"/>
  <c r="Q975" i="2" s="1"/>
  <c r="Y974" i="2"/>
  <c r="AE975" i="2"/>
  <c r="AC975" i="2"/>
  <c r="U976" i="2"/>
  <c r="R975" i="2"/>
  <c r="S976" i="2" s="1"/>
  <c r="AB975" i="2"/>
  <c r="AD975" i="2"/>
  <c r="V976" i="2"/>
  <c r="L1736" i="2"/>
  <c r="K1736" i="2"/>
  <c r="N1736" i="2" s="1"/>
  <c r="J1736" i="2"/>
  <c r="M1735" i="2"/>
  <c r="T1729" i="2"/>
  <c r="S1729" i="2"/>
  <c r="R1729" i="2"/>
  <c r="C1729" i="2"/>
  <c r="B1730" i="2"/>
  <c r="AH1730" i="2" s="1"/>
  <c r="P1736" i="2" l="1"/>
  <c r="O1736" i="2"/>
  <c r="AO1729" i="2"/>
  <c r="AQ1729" i="2"/>
  <c r="AA976" i="2"/>
  <c r="AC976" i="2"/>
  <c r="AD976" i="2"/>
  <c r="Y975" i="2"/>
  <c r="W975" i="2"/>
  <c r="R976" i="2" s="1"/>
  <c r="T976" i="2"/>
  <c r="U977" i="2" s="1"/>
  <c r="AF976" i="2"/>
  <c r="AG976" i="2"/>
  <c r="Z975" i="2"/>
  <c r="J1737" i="2"/>
  <c r="M1736" i="2"/>
  <c r="K1737" i="2"/>
  <c r="N1737" i="2" s="1"/>
  <c r="L1737" i="2"/>
  <c r="T1730" i="2"/>
  <c r="S1730" i="2"/>
  <c r="R1730" i="2"/>
  <c r="C1730" i="2"/>
  <c r="B1731" i="2"/>
  <c r="AH1731" i="2" s="1"/>
  <c r="O1737" i="2" l="1"/>
  <c r="P1737" i="2"/>
  <c r="AQ1730" i="2"/>
  <c r="AO1730" i="2"/>
  <c r="V977" i="2"/>
  <c r="AH976" i="2"/>
  <c r="AC977" i="2"/>
  <c r="AF977" i="2"/>
  <c r="AG977" i="2"/>
  <c r="AH977" i="2" s="1"/>
  <c r="Z976" i="2"/>
  <c r="AD977" i="2"/>
  <c r="V978" i="2"/>
  <c r="AD978" i="2" s="1"/>
  <c r="AB976" i="2"/>
  <c r="T977" i="2"/>
  <c r="AB977" i="2" s="1"/>
  <c r="AE976" i="2"/>
  <c r="S977" i="2"/>
  <c r="AA977" i="2" s="1"/>
  <c r="Q976" i="2"/>
  <c r="K1738" i="2"/>
  <c r="N1738" i="2" s="1"/>
  <c r="L1738" i="2"/>
  <c r="J1738" i="2"/>
  <c r="M1737" i="2"/>
  <c r="R1731" i="2"/>
  <c r="T1731" i="2"/>
  <c r="S1731" i="2"/>
  <c r="C1731" i="2"/>
  <c r="B1732" i="2"/>
  <c r="AH1732" i="2" s="1"/>
  <c r="P1738" i="2" l="1"/>
  <c r="O1738" i="2"/>
  <c r="AO1731" i="2"/>
  <c r="AQ1731" i="2"/>
  <c r="Y976" i="2"/>
  <c r="W976" i="2"/>
  <c r="AE977" i="2" s="1"/>
  <c r="R977" i="2"/>
  <c r="U978" i="2"/>
  <c r="AC978" i="2" s="1"/>
  <c r="J1739" i="2"/>
  <c r="M1738" i="2"/>
  <c r="L1739" i="2"/>
  <c r="K1739" i="2"/>
  <c r="N1739" i="2" s="1"/>
  <c r="T1732" i="2"/>
  <c r="S1732" i="2"/>
  <c r="R1732" i="2"/>
  <c r="C1732" i="2"/>
  <c r="B1733" i="2"/>
  <c r="AH1733" i="2" s="1"/>
  <c r="P1739" i="2" l="1"/>
  <c r="O1739" i="2"/>
  <c r="AQ1732" i="2"/>
  <c r="AO1732" i="2"/>
  <c r="T978" i="2"/>
  <c r="Z977" i="2"/>
  <c r="AG978" i="2"/>
  <c r="AF978" i="2"/>
  <c r="S978" i="2"/>
  <c r="AA978" i="2" s="1"/>
  <c r="U979" i="2"/>
  <c r="AC979" i="2" s="1"/>
  <c r="Q977" i="2"/>
  <c r="K1740" i="2"/>
  <c r="N1740" i="2" s="1"/>
  <c r="L1740" i="2"/>
  <c r="J1740" i="2"/>
  <c r="M1739" i="2"/>
  <c r="T1733" i="2"/>
  <c r="S1733" i="2"/>
  <c r="R1733" i="2"/>
  <c r="C1733" i="2"/>
  <c r="B1734" i="2"/>
  <c r="AH1734" i="2" s="1"/>
  <c r="P1740" i="2" l="1"/>
  <c r="O1740" i="2"/>
  <c r="AO1733" i="2"/>
  <c r="AQ1733" i="2"/>
  <c r="AH978" i="2"/>
  <c r="Y977" i="2"/>
  <c r="W977" i="2"/>
  <c r="R978" i="2" s="1"/>
  <c r="AE978" i="2"/>
  <c r="Q978" i="2"/>
  <c r="AB978" i="2"/>
  <c r="V979" i="2"/>
  <c r="AD979" i="2" s="1"/>
  <c r="J1741" i="2"/>
  <c r="M1740" i="2"/>
  <c r="L1741" i="2"/>
  <c r="K1741" i="2"/>
  <c r="N1741" i="2" s="1"/>
  <c r="T1734" i="2"/>
  <c r="S1734" i="2"/>
  <c r="R1734" i="2"/>
  <c r="C1734" i="2"/>
  <c r="B1735" i="2"/>
  <c r="AH1735" i="2" s="1"/>
  <c r="O1741" i="2" l="1"/>
  <c r="P1741" i="2"/>
  <c r="AQ1734" i="2"/>
  <c r="AO1734" i="2"/>
  <c r="S979" i="2"/>
  <c r="AA979" i="2" s="1"/>
  <c r="T979" i="2"/>
  <c r="AF979" i="2"/>
  <c r="Z978" i="2"/>
  <c r="AG979" i="2"/>
  <c r="AH979" i="2" s="1"/>
  <c r="W978" i="2"/>
  <c r="Q979" i="2" s="1"/>
  <c r="Y979" i="2" s="1"/>
  <c r="Y978" i="2"/>
  <c r="L1742" i="2"/>
  <c r="K1742" i="2"/>
  <c r="N1742" i="2" s="1"/>
  <c r="J1742" i="2"/>
  <c r="M1741" i="2"/>
  <c r="T1735" i="2"/>
  <c r="S1735" i="2"/>
  <c r="R1735" i="2"/>
  <c r="C1735" i="2"/>
  <c r="B1736" i="2"/>
  <c r="AH1736" i="2" s="1"/>
  <c r="P1742" i="2" l="1"/>
  <c r="O1742" i="2"/>
  <c r="AQ1735" i="2"/>
  <c r="AO1735" i="2"/>
  <c r="R979" i="2"/>
  <c r="W979" i="2" s="1"/>
  <c r="V980" i="2"/>
  <c r="AD980" i="2" s="1"/>
  <c r="AB979" i="2"/>
  <c r="U980" i="2"/>
  <c r="AC980" i="2" s="1"/>
  <c r="AE979" i="2"/>
  <c r="J1743" i="2"/>
  <c r="M1742" i="2"/>
  <c r="K1743" i="2"/>
  <c r="N1743" i="2" s="1"/>
  <c r="L1743" i="2"/>
  <c r="S1736" i="2"/>
  <c r="R1736" i="2"/>
  <c r="T1736" i="2"/>
  <c r="C1736" i="2"/>
  <c r="B1737" i="2"/>
  <c r="AH1737" i="2" s="1"/>
  <c r="P1743" i="2" l="1"/>
  <c r="O1743" i="2"/>
  <c r="AO1736" i="2"/>
  <c r="AQ1736" i="2"/>
  <c r="Q980" i="2"/>
  <c r="AE980" i="2"/>
  <c r="R980" i="2"/>
  <c r="AG981" i="2" s="1"/>
  <c r="S980" i="2"/>
  <c r="AG980" i="2"/>
  <c r="AF980" i="2"/>
  <c r="Z979" i="2"/>
  <c r="T980" i="2"/>
  <c r="Y980" i="2"/>
  <c r="L1744" i="2"/>
  <c r="K1744" i="2"/>
  <c r="N1744" i="2" s="1"/>
  <c r="J1744" i="2"/>
  <c r="M1743" i="2"/>
  <c r="T1737" i="2"/>
  <c r="S1737" i="2"/>
  <c r="R1737" i="2"/>
  <c r="C1737" i="2"/>
  <c r="B1738" i="2"/>
  <c r="AH1738" i="2" s="1"/>
  <c r="P1744" i="2" l="1"/>
  <c r="O1744" i="2"/>
  <c r="AO1737" i="2"/>
  <c r="AQ1737" i="2"/>
  <c r="Z980" i="2"/>
  <c r="AB980" i="2"/>
  <c r="T981" i="2"/>
  <c r="AB981" i="2" s="1"/>
  <c r="V981" i="2"/>
  <c r="U981" i="2"/>
  <c r="W980" i="2"/>
  <c r="Q981" i="2" s="1"/>
  <c r="Y981" i="2" s="1"/>
  <c r="AH980" i="2"/>
  <c r="AA980" i="2"/>
  <c r="S981" i="2"/>
  <c r="AA981" i="2" s="1"/>
  <c r="AF981" i="2"/>
  <c r="AH981" i="2"/>
  <c r="J1745" i="2"/>
  <c r="M1744" i="2"/>
  <c r="K1745" i="2"/>
  <c r="N1745" i="2" s="1"/>
  <c r="L1745" i="2"/>
  <c r="T1738" i="2"/>
  <c r="S1738" i="2"/>
  <c r="R1738" i="2"/>
  <c r="C1738" i="2"/>
  <c r="B1739" i="2"/>
  <c r="AH1739" i="2" s="1"/>
  <c r="P1745" i="2" l="1"/>
  <c r="O1745" i="2"/>
  <c r="AQ1738" i="2"/>
  <c r="AO1738" i="2"/>
  <c r="AE981" i="2"/>
  <c r="AC981" i="2"/>
  <c r="U982" i="2"/>
  <c r="AC982" i="2" s="1"/>
  <c r="AD981" i="2"/>
  <c r="V982" i="2"/>
  <c r="AD982" i="2" s="1"/>
  <c r="R981" i="2"/>
  <c r="AG982" i="2" s="1"/>
  <c r="L1746" i="2"/>
  <c r="K1746" i="2"/>
  <c r="N1746" i="2" s="1"/>
  <c r="J1746" i="2"/>
  <c r="M1745" i="2"/>
  <c r="R1739" i="2"/>
  <c r="T1739" i="2"/>
  <c r="S1739" i="2"/>
  <c r="C1739" i="2"/>
  <c r="B1740" i="2"/>
  <c r="AH1740" i="2" s="1"/>
  <c r="P1746" i="2" l="1"/>
  <c r="O1746" i="2"/>
  <c r="AQ1739" i="2"/>
  <c r="AO1739" i="2"/>
  <c r="AF982" i="2"/>
  <c r="Z981" i="2"/>
  <c r="AH982" i="2"/>
  <c r="S982" i="2"/>
  <c r="AA982" i="2" s="1"/>
  <c r="T982" i="2"/>
  <c r="W981" i="2"/>
  <c r="R982" i="2" s="1"/>
  <c r="T983" i="2" s="1"/>
  <c r="AB983" i="2" s="1"/>
  <c r="AE982" i="2"/>
  <c r="K1747" i="2"/>
  <c r="N1747" i="2" s="1"/>
  <c r="J1747" i="2"/>
  <c r="M1746" i="2"/>
  <c r="L1747" i="2"/>
  <c r="T1740" i="2"/>
  <c r="S1740" i="2"/>
  <c r="R1740" i="2"/>
  <c r="C1740" i="2"/>
  <c r="B1741" i="2"/>
  <c r="AH1741" i="2" s="1"/>
  <c r="P1747" i="2" l="1"/>
  <c r="O1747" i="2"/>
  <c r="AO1740" i="2"/>
  <c r="AQ1740" i="2"/>
  <c r="S983" i="2"/>
  <c r="AA983" i="2" s="1"/>
  <c r="AG983" i="2"/>
  <c r="AB982" i="2"/>
  <c r="V983" i="2"/>
  <c r="U983" i="2"/>
  <c r="Q982" i="2"/>
  <c r="Y982" i="2" s="1"/>
  <c r="AF983" i="2"/>
  <c r="AH983" i="2" s="1"/>
  <c r="Z982" i="2"/>
  <c r="L1748" i="2"/>
  <c r="J1748" i="2"/>
  <c r="M1747" i="2"/>
  <c r="K1748" i="2"/>
  <c r="N1748" i="2" s="1"/>
  <c r="T1741" i="2"/>
  <c r="S1741" i="2"/>
  <c r="R1741" i="2"/>
  <c r="C1741" i="2"/>
  <c r="B1742" i="2"/>
  <c r="AH1742" i="2" s="1"/>
  <c r="P1748" i="2" l="1"/>
  <c r="O1748" i="2"/>
  <c r="AO1741" i="2"/>
  <c r="AQ1741" i="2"/>
  <c r="AC983" i="2"/>
  <c r="U984" i="2"/>
  <c r="AC984" i="2" s="1"/>
  <c r="AD983" i="2"/>
  <c r="V984" i="2"/>
  <c r="AD984" i="2" s="1"/>
  <c r="W982" i="2"/>
  <c r="R983" i="2" s="1"/>
  <c r="AF984" i="2" s="1"/>
  <c r="J1749" i="2"/>
  <c r="M1748" i="2"/>
  <c r="K1749" i="2"/>
  <c r="N1749" i="2" s="1"/>
  <c r="L1749" i="2"/>
  <c r="T1742" i="2"/>
  <c r="S1742" i="2"/>
  <c r="R1742" i="2"/>
  <c r="C1742" i="2"/>
  <c r="B1743" i="2"/>
  <c r="AH1743" i="2" s="1"/>
  <c r="O1749" i="2" l="1"/>
  <c r="P1749" i="2"/>
  <c r="AQ1742" i="2"/>
  <c r="AO1742" i="2"/>
  <c r="Q983" i="2"/>
  <c r="T984" i="2"/>
  <c r="S984" i="2"/>
  <c r="AA984" i="2" s="1"/>
  <c r="AG984" i="2"/>
  <c r="AH984" i="2" s="1"/>
  <c r="Z983" i="2"/>
  <c r="AE983" i="2"/>
  <c r="AB984" i="2"/>
  <c r="W983" i="2"/>
  <c r="R984" i="2" s="1"/>
  <c r="Y983" i="2"/>
  <c r="L1750" i="2"/>
  <c r="K1750" i="2"/>
  <c r="N1750" i="2" s="1"/>
  <c r="J1750" i="2"/>
  <c r="M1749" i="2"/>
  <c r="T1743" i="2"/>
  <c r="S1743" i="2"/>
  <c r="R1743" i="2"/>
  <c r="C1743" i="2"/>
  <c r="B1744" i="2"/>
  <c r="AH1744" i="2" s="1"/>
  <c r="P1750" i="2" l="1"/>
  <c r="O1750" i="2"/>
  <c r="AO1743" i="2"/>
  <c r="AQ1743" i="2"/>
  <c r="AE984" i="2"/>
  <c r="U985" i="2"/>
  <c r="AC985" i="2" s="1"/>
  <c r="V985" i="2"/>
  <c r="AD985" i="2" s="1"/>
  <c r="T985" i="2"/>
  <c r="S985" i="2"/>
  <c r="AA985" i="2" s="1"/>
  <c r="Z984" i="2"/>
  <c r="AG985" i="2"/>
  <c r="AF985" i="2"/>
  <c r="Q984" i="2"/>
  <c r="K1751" i="2"/>
  <c r="N1751" i="2" s="1"/>
  <c r="J1751" i="2"/>
  <c r="M1750" i="2"/>
  <c r="L1751" i="2"/>
  <c r="S1744" i="2"/>
  <c r="R1744" i="2"/>
  <c r="T1744" i="2"/>
  <c r="C1744" i="2"/>
  <c r="B1745" i="2"/>
  <c r="AH1745" i="2" s="1"/>
  <c r="P1751" i="2" l="1"/>
  <c r="O1751" i="2"/>
  <c r="AQ1744" i="2"/>
  <c r="AO1744" i="2"/>
  <c r="AH985" i="2"/>
  <c r="Y984" i="2"/>
  <c r="W984" i="2"/>
  <c r="Q985" i="2" s="1"/>
  <c r="AE985" i="2"/>
  <c r="R985" i="2"/>
  <c r="V986" i="2"/>
  <c r="AD986" i="2" s="1"/>
  <c r="AB985" i="2"/>
  <c r="U986" i="2"/>
  <c r="AC986" i="2" s="1"/>
  <c r="J1752" i="2"/>
  <c r="M1751" i="2"/>
  <c r="L1752" i="2"/>
  <c r="K1752" i="2"/>
  <c r="N1752" i="2" s="1"/>
  <c r="T1745" i="2"/>
  <c r="S1745" i="2"/>
  <c r="R1745" i="2"/>
  <c r="C1745" i="2"/>
  <c r="B1746" i="2"/>
  <c r="AH1746" i="2" s="1"/>
  <c r="P1752" i="2" l="1"/>
  <c r="O1752" i="2"/>
  <c r="AO1745" i="2"/>
  <c r="AQ1745" i="2"/>
  <c r="S986" i="2"/>
  <c r="AA986" i="2" s="1"/>
  <c r="AF986" i="2"/>
  <c r="AG986" i="2"/>
  <c r="Z985" i="2"/>
  <c r="T986" i="2"/>
  <c r="Y985" i="2"/>
  <c r="W985" i="2"/>
  <c r="AE986" i="2" s="1"/>
  <c r="L1753" i="2"/>
  <c r="K1753" i="2"/>
  <c r="N1753" i="2" s="1"/>
  <c r="J1753" i="2"/>
  <c r="M1752" i="2"/>
  <c r="T1746" i="2"/>
  <c r="S1746" i="2"/>
  <c r="R1746" i="2"/>
  <c r="C1746" i="2"/>
  <c r="B1747" i="2"/>
  <c r="AH1747" i="2" s="1"/>
  <c r="P1753" i="2" l="1"/>
  <c r="O1753" i="2"/>
  <c r="AQ1746" i="2"/>
  <c r="AO1746" i="2"/>
  <c r="AH986" i="2"/>
  <c r="V987" i="2"/>
  <c r="AD987" i="2" s="1"/>
  <c r="AB986" i="2"/>
  <c r="R986" i="2"/>
  <c r="Q986" i="2"/>
  <c r="U987" i="2"/>
  <c r="AC987" i="2" s="1"/>
  <c r="J1754" i="2"/>
  <c r="M1753" i="2"/>
  <c r="K1754" i="2"/>
  <c r="N1754" i="2" s="1"/>
  <c r="L1754" i="2"/>
  <c r="R1747" i="2"/>
  <c r="T1747" i="2"/>
  <c r="S1747" i="2"/>
  <c r="C1747" i="2"/>
  <c r="B1748" i="2"/>
  <c r="AH1748" i="2" s="1"/>
  <c r="P1754" i="2" l="1"/>
  <c r="O1754" i="2"/>
  <c r="AQ1747" i="2"/>
  <c r="AO1747" i="2"/>
  <c r="Y986" i="2"/>
  <c r="W986" i="2"/>
  <c r="R987" i="2" s="1"/>
  <c r="AE987" i="2"/>
  <c r="Z986" i="2"/>
  <c r="AF987" i="2"/>
  <c r="AG987" i="2"/>
  <c r="AH987" i="2" s="1"/>
  <c r="S987" i="2"/>
  <c r="T987" i="2"/>
  <c r="L1755" i="2"/>
  <c r="K1755" i="2"/>
  <c r="N1755" i="2" s="1"/>
  <c r="J1755" i="2"/>
  <c r="M1754" i="2"/>
  <c r="T1748" i="2"/>
  <c r="S1748" i="2"/>
  <c r="R1748" i="2"/>
  <c r="C1748" i="2"/>
  <c r="B1749" i="2"/>
  <c r="AH1749" i="2" s="1"/>
  <c r="O1755" i="2" l="1"/>
  <c r="P1755" i="2"/>
  <c r="AO1748" i="2"/>
  <c r="AQ1748" i="2"/>
  <c r="Q987" i="2"/>
  <c r="S988" i="2"/>
  <c r="AA988" i="2" s="1"/>
  <c r="AA987" i="2"/>
  <c r="Y987" i="2"/>
  <c r="W987" i="2"/>
  <c r="Q988" i="2"/>
  <c r="Y988" i="2" s="1"/>
  <c r="AB987" i="2"/>
  <c r="V988" i="2"/>
  <c r="T988" i="2"/>
  <c r="AB988" i="2" s="1"/>
  <c r="AG988" i="2"/>
  <c r="Z987" i="2"/>
  <c r="AF988" i="2"/>
  <c r="U988" i="2"/>
  <c r="K1756" i="2"/>
  <c r="N1756" i="2" s="1"/>
  <c r="J1756" i="2"/>
  <c r="M1755" i="2"/>
  <c r="L1756" i="2"/>
  <c r="T1749" i="2"/>
  <c r="S1749" i="2"/>
  <c r="R1749" i="2"/>
  <c r="C1749" i="2"/>
  <c r="B1750" i="2"/>
  <c r="AH1750" i="2" s="1"/>
  <c r="P1756" i="2" l="1"/>
  <c r="O1756" i="2"/>
  <c r="AO1749" i="2"/>
  <c r="AQ1749" i="2"/>
  <c r="AD988" i="2"/>
  <c r="V989" i="2"/>
  <c r="AD989" i="2" s="1"/>
  <c r="U989" i="2"/>
  <c r="AC989" i="2" s="1"/>
  <c r="AC988" i="2"/>
  <c r="AE988" i="2"/>
  <c r="R988" i="2"/>
  <c r="T989" i="2" s="1"/>
  <c r="AH988" i="2"/>
  <c r="L1757" i="2"/>
  <c r="J1757" i="2"/>
  <c r="M1756" i="2"/>
  <c r="K1757" i="2"/>
  <c r="N1757" i="2" s="1"/>
  <c r="T1750" i="2"/>
  <c r="S1750" i="2"/>
  <c r="R1750" i="2"/>
  <c r="C1750" i="2"/>
  <c r="B1751" i="2"/>
  <c r="AH1751" i="2" s="1"/>
  <c r="O1757" i="2" l="1"/>
  <c r="P1757" i="2"/>
  <c r="AQ1750" i="2"/>
  <c r="AO1750" i="2"/>
  <c r="AB989" i="2"/>
  <c r="V990" i="2"/>
  <c r="W988" i="2"/>
  <c r="AF989" i="2"/>
  <c r="S989" i="2"/>
  <c r="AA989" i="2" s="1"/>
  <c r="Z988" i="2"/>
  <c r="AG989" i="2"/>
  <c r="AH989" i="2" s="1"/>
  <c r="AD990" i="2"/>
  <c r="K1758" i="2"/>
  <c r="N1758" i="2" s="1"/>
  <c r="J1758" i="2"/>
  <c r="M1757" i="2"/>
  <c r="L1758" i="2"/>
  <c r="T1751" i="2"/>
  <c r="S1751" i="2"/>
  <c r="R1751" i="2"/>
  <c r="C1751" i="2"/>
  <c r="B1752" i="2"/>
  <c r="AH1752" i="2" s="1"/>
  <c r="P1758" i="2" l="1"/>
  <c r="O1758" i="2"/>
  <c r="AQ1751" i="2"/>
  <c r="AO1751" i="2"/>
  <c r="Q989" i="2"/>
  <c r="AE989" i="2"/>
  <c r="U990" i="2"/>
  <c r="R989" i="2"/>
  <c r="J1759" i="2"/>
  <c r="M1758" i="2"/>
  <c r="L1759" i="2"/>
  <c r="K1759" i="2"/>
  <c r="N1759" i="2" s="1"/>
  <c r="S1752" i="2"/>
  <c r="R1752" i="2"/>
  <c r="T1752" i="2"/>
  <c r="C1752" i="2"/>
  <c r="B1753" i="2"/>
  <c r="AH1753" i="2" s="1"/>
  <c r="P1759" i="2" l="1"/>
  <c r="O1759" i="2"/>
  <c r="AO1752" i="2"/>
  <c r="AQ1752" i="2"/>
  <c r="T990" i="2"/>
  <c r="AF990" i="2"/>
  <c r="Z989" i="2"/>
  <c r="AG990" i="2"/>
  <c r="AH990" i="2" s="1"/>
  <c r="S990" i="2"/>
  <c r="AA990" i="2" s="1"/>
  <c r="AC990" i="2"/>
  <c r="Y989" i="2"/>
  <c r="W989" i="2"/>
  <c r="K1760" i="2"/>
  <c r="N1760" i="2" s="1"/>
  <c r="L1760" i="2"/>
  <c r="J1760" i="2"/>
  <c r="M1759" i="2"/>
  <c r="T1753" i="2"/>
  <c r="S1753" i="2"/>
  <c r="R1753" i="2"/>
  <c r="C1753" i="2"/>
  <c r="B1754" i="2"/>
  <c r="AH1754" i="2" s="1"/>
  <c r="P1760" i="2" l="1"/>
  <c r="O1760" i="2"/>
  <c r="AQ1753" i="2"/>
  <c r="AO1753" i="2"/>
  <c r="U991" i="2"/>
  <c r="AC991" i="2" s="1"/>
  <c r="Q990" i="2"/>
  <c r="AE990" i="2"/>
  <c r="V991" i="2"/>
  <c r="AD991" i="2" s="1"/>
  <c r="AB990" i="2"/>
  <c r="R990" i="2"/>
  <c r="L1761" i="2"/>
  <c r="J1761" i="2"/>
  <c r="M1760" i="2"/>
  <c r="K1761" i="2"/>
  <c r="N1761" i="2" s="1"/>
  <c r="T1754" i="2"/>
  <c r="S1754" i="2"/>
  <c r="R1754" i="2"/>
  <c r="C1754" i="2"/>
  <c r="B1755" i="2"/>
  <c r="AH1755" i="2" s="1"/>
  <c r="P1761" i="2" l="1"/>
  <c r="O1761" i="2"/>
  <c r="AO1754" i="2"/>
  <c r="AQ1754" i="2"/>
  <c r="Z990" i="2"/>
  <c r="AG991" i="2"/>
  <c r="AF991" i="2"/>
  <c r="T991" i="2"/>
  <c r="V992" i="2" s="1"/>
  <c r="Y990" i="2"/>
  <c r="W990" i="2"/>
  <c r="R991" i="2" s="1"/>
  <c r="S991" i="2"/>
  <c r="AA991" i="2" s="1"/>
  <c r="J1762" i="2"/>
  <c r="M1761" i="2"/>
  <c r="K1762" i="2"/>
  <c r="N1762" i="2" s="1"/>
  <c r="L1762" i="2"/>
  <c r="R1755" i="2"/>
  <c r="T1755" i="2"/>
  <c r="S1755" i="2"/>
  <c r="C1755" i="2"/>
  <c r="B1756" i="2"/>
  <c r="AH1756" i="2" s="1"/>
  <c r="P1762" i="2" l="1"/>
  <c r="O1762" i="2"/>
  <c r="AQ1755" i="2"/>
  <c r="AO1755" i="2"/>
  <c r="S992" i="2"/>
  <c r="AF992" i="2"/>
  <c r="AG992" i="2"/>
  <c r="Z991" i="2"/>
  <c r="AD992" i="2"/>
  <c r="V993" i="2"/>
  <c r="AD993" i="2" s="1"/>
  <c r="Q991" i="2"/>
  <c r="AE991" i="2"/>
  <c r="AB991" i="2"/>
  <c r="T992" i="2"/>
  <c r="AB992" i="2" s="1"/>
  <c r="U992" i="2"/>
  <c r="AC992" i="2" s="1"/>
  <c r="AH991" i="2"/>
  <c r="AA992" i="2"/>
  <c r="K1763" i="2"/>
  <c r="N1763" i="2" s="1"/>
  <c r="L1763" i="2"/>
  <c r="J1763" i="2"/>
  <c r="M1762" i="2"/>
  <c r="T1756" i="2"/>
  <c r="S1756" i="2"/>
  <c r="R1756" i="2"/>
  <c r="C1756" i="2"/>
  <c r="B1757" i="2"/>
  <c r="AH1757" i="2" s="1"/>
  <c r="P1763" i="2" l="1"/>
  <c r="O1763" i="2"/>
  <c r="AQ1756" i="2"/>
  <c r="AO1756" i="2"/>
  <c r="Y991" i="2"/>
  <c r="W991" i="2"/>
  <c r="AE992" i="2" s="1"/>
  <c r="Q992" i="2"/>
  <c r="R992" i="2"/>
  <c r="AH992" i="2"/>
  <c r="U993" i="2"/>
  <c r="AC993" i="2" s="1"/>
  <c r="J1764" i="2"/>
  <c r="M1763" i="2"/>
  <c r="L1764" i="2"/>
  <c r="K1764" i="2"/>
  <c r="N1764" i="2" s="1"/>
  <c r="T1757" i="2"/>
  <c r="S1757" i="2"/>
  <c r="R1757" i="2"/>
  <c r="C1757" i="2"/>
  <c r="B1758" i="2"/>
  <c r="AH1758" i="2" s="1"/>
  <c r="P1764" i="2" l="1"/>
  <c r="O1764" i="2"/>
  <c r="AQ1757" i="2"/>
  <c r="AO1757" i="2"/>
  <c r="AF993" i="2"/>
  <c r="S993" i="2"/>
  <c r="AG993" i="2"/>
  <c r="AH993" i="2" s="1"/>
  <c r="Z992" i="2"/>
  <c r="T993" i="2"/>
  <c r="Y992" i="2"/>
  <c r="W992" i="2"/>
  <c r="R993" i="2" s="1"/>
  <c r="K1765" i="2"/>
  <c r="N1765" i="2" s="1"/>
  <c r="L1765" i="2"/>
  <c r="J1765" i="2"/>
  <c r="M1764" i="2"/>
  <c r="T1758" i="2"/>
  <c r="S1758" i="2"/>
  <c r="R1758" i="2"/>
  <c r="C1758" i="2"/>
  <c r="B1759" i="2"/>
  <c r="AH1759" i="2" s="1"/>
  <c r="O1765" i="2" l="1"/>
  <c r="P1765" i="2"/>
  <c r="AO1758" i="2"/>
  <c r="AQ1758" i="2"/>
  <c r="Q993" i="2"/>
  <c r="AF994" i="2"/>
  <c r="AG994" i="2"/>
  <c r="AH994" i="2" s="1"/>
  <c r="Z993" i="2"/>
  <c r="Y993" i="2"/>
  <c r="W993" i="2"/>
  <c r="Q994" i="2" s="1"/>
  <c r="Y994" i="2" s="1"/>
  <c r="AE994" i="2"/>
  <c r="T994" i="2"/>
  <c r="AB994" i="2" s="1"/>
  <c r="V994" i="2"/>
  <c r="AB993" i="2"/>
  <c r="U994" i="2"/>
  <c r="S994" i="2"/>
  <c r="AA994" i="2" s="1"/>
  <c r="AA993" i="2"/>
  <c r="AE993" i="2"/>
  <c r="L1766" i="2"/>
  <c r="J1766" i="2"/>
  <c r="M1765" i="2"/>
  <c r="K1766" i="2"/>
  <c r="N1766" i="2" s="1"/>
  <c r="T1759" i="2"/>
  <c r="S1759" i="2"/>
  <c r="R1759" i="2"/>
  <c r="C1759" i="2"/>
  <c r="B1760" i="2"/>
  <c r="AH1760" i="2" s="1"/>
  <c r="P1766" i="2" l="1"/>
  <c r="O1766" i="2"/>
  <c r="AQ1759" i="2"/>
  <c r="AO1759" i="2"/>
  <c r="AD994" i="2"/>
  <c r="V995" i="2"/>
  <c r="AD995" i="2" s="1"/>
  <c r="U995" i="2"/>
  <c r="AC995" i="2" s="1"/>
  <c r="AC994" i="2"/>
  <c r="R994" i="2"/>
  <c r="J1767" i="2"/>
  <c r="M1766" i="2"/>
  <c r="K1767" i="2"/>
  <c r="N1767" i="2" s="1"/>
  <c r="L1767" i="2"/>
  <c r="S1760" i="2"/>
  <c r="R1760" i="2"/>
  <c r="T1760" i="2"/>
  <c r="C1760" i="2"/>
  <c r="B1761" i="2"/>
  <c r="AH1761" i="2" s="1"/>
  <c r="P1767" i="2" l="1"/>
  <c r="O1767" i="2"/>
  <c r="AQ1760" i="2"/>
  <c r="AO1760" i="2"/>
  <c r="W994" i="2"/>
  <c r="Z994" i="2"/>
  <c r="AF995" i="2"/>
  <c r="AG995" i="2"/>
  <c r="AH995" i="2" s="1"/>
  <c r="R995" i="2"/>
  <c r="S995" i="2"/>
  <c r="T995" i="2"/>
  <c r="U996" i="2" s="1"/>
  <c r="L1768" i="2"/>
  <c r="K1768" i="2"/>
  <c r="N1768" i="2" s="1"/>
  <c r="J1768" i="2"/>
  <c r="M1767" i="2"/>
  <c r="T1761" i="2"/>
  <c r="S1761" i="2"/>
  <c r="R1761" i="2"/>
  <c r="C1761" i="2"/>
  <c r="B1762" i="2"/>
  <c r="AH1762" i="2" s="1"/>
  <c r="P1768" i="2" l="1"/>
  <c r="O1768" i="2"/>
  <c r="AQ1761" i="2"/>
  <c r="AO1761" i="2"/>
  <c r="AC996" i="2"/>
  <c r="T996" i="2"/>
  <c r="AB995" i="2"/>
  <c r="V996" i="2"/>
  <c r="AA995" i="2"/>
  <c r="S996" i="2"/>
  <c r="Z995" i="2"/>
  <c r="AF996" i="2"/>
  <c r="AG996" i="2"/>
  <c r="Q995" i="2"/>
  <c r="AE995" i="2"/>
  <c r="K1769" i="2"/>
  <c r="N1769" i="2" s="1"/>
  <c r="J1769" i="2"/>
  <c r="M1768" i="2"/>
  <c r="L1769" i="2"/>
  <c r="T1762" i="2"/>
  <c r="S1762" i="2"/>
  <c r="R1762" i="2"/>
  <c r="C1762" i="2"/>
  <c r="B1763" i="2"/>
  <c r="AH1763" i="2" s="1"/>
  <c r="O1769" i="2" l="1"/>
  <c r="P1769" i="2"/>
  <c r="AO1762" i="2"/>
  <c r="AQ1762" i="2"/>
  <c r="AH996" i="2"/>
  <c r="AA996" i="2"/>
  <c r="AD996" i="2"/>
  <c r="V997" i="2"/>
  <c r="Y995" i="2"/>
  <c r="W995" i="2"/>
  <c r="AE996" i="2" s="1"/>
  <c r="Q996" i="2"/>
  <c r="R996" i="2"/>
  <c r="AB996" i="2"/>
  <c r="U997" i="2"/>
  <c r="L1770" i="2"/>
  <c r="J1770" i="2"/>
  <c r="M1769" i="2"/>
  <c r="K1770" i="2"/>
  <c r="N1770" i="2" s="1"/>
  <c r="R1763" i="2"/>
  <c r="T1763" i="2"/>
  <c r="S1763" i="2"/>
  <c r="C1763" i="2"/>
  <c r="B1764" i="2"/>
  <c r="AH1764" i="2" s="1"/>
  <c r="P1770" i="2" l="1"/>
  <c r="O1770" i="2"/>
  <c r="AO1763" i="2"/>
  <c r="AQ1763" i="2"/>
  <c r="AF997" i="2"/>
  <c r="AG997" i="2"/>
  <c r="AH997" i="2" s="1"/>
  <c r="Z996" i="2"/>
  <c r="Y996" i="2"/>
  <c r="W996" i="2"/>
  <c r="AE997" i="2" s="1"/>
  <c r="AD997" i="2"/>
  <c r="AC997" i="2"/>
  <c r="T997" i="2"/>
  <c r="S997" i="2"/>
  <c r="AA997" i="2" s="1"/>
  <c r="J1771" i="2"/>
  <c r="M1770" i="2"/>
  <c r="K1771" i="2"/>
  <c r="N1771" i="2" s="1"/>
  <c r="L1771" i="2"/>
  <c r="T1764" i="2"/>
  <c r="S1764" i="2"/>
  <c r="R1764" i="2"/>
  <c r="C1764" i="2"/>
  <c r="B1765" i="2"/>
  <c r="AH1765" i="2" s="1"/>
  <c r="P1771" i="2" l="1"/>
  <c r="O1771" i="2"/>
  <c r="AQ1764" i="2"/>
  <c r="AO1764" i="2"/>
  <c r="Q997" i="2"/>
  <c r="Y997" i="2" s="1"/>
  <c r="AB997" i="2"/>
  <c r="R997" i="2"/>
  <c r="U998" i="2"/>
  <c r="V998" i="2"/>
  <c r="L1772" i="2"/>
  <c r="K1772" i="2"/>
  <c r="N1772" i="2" s="1"/>
  <c r="J1772" i="2"/>
  <c r="M1771" i="2"/>
  <c r="T1765" i="2"/>
  <c r="S1765" i="2"/>
  <c r="R1765" i="2"/>
  <c r="C1765" i="2"/>
  <c r="B1766" i="2"/>
  <c r="AH1766" i="2" s="1"/>
  <c r="P1772" i="2" l="1"/>
  <c r="O1772" i="2"/>
  <c r="AO1765" i="2"/>
  <c r="AQ1765" i="2"/>
  <c r="AD998" i="2"/>
  <c r="AC998" i="2"/>
  <c r="S998" i="2"/>
  <c r="AF998" i="2"/>
  <c r="R998" i="2"/>
  <c r="AG998" i="2"/>
  <c r="AH998" i="2" s="1"/>
  <c r="Z997" i="2"/>
  <c r="T998" i="2"/>
  <c r="U999" i="2" s="1"/>
  <c r="W997" i="2"/>
  <c r="K1773" i="2"/>
  <c r="N1773" i="2" s="1"/>
  <c r="J1773" i="2"/>
  <c r="M1772" i="2"/>
  <c r="L1773" i="2"/>
  <c r="R1766" i="2"/>
  <c r="S1766" i="2"/>
  <c r="T1766" i="2"/>
  <c r="C1766" i="2"/>
  <c r="B1767" i="2"/>
  <c r="AH1767" i="2" s="1"/>
  <c r="O1773" i="2" l="1"/>
  <c r="P1773" i="2"/>
  <c r="AQ1766" i="2"/>
  <c r="AO1766" i="2"/>
  <c r="AC999" i="2"/>
  <c r="AG999" i="2"/>
  <c r="AF999" i="2"/>
  <c r="Z998" i="2"/>
  <c r="AA998" i="2"/>
  <c r="S999" i="2"/>
  <c r="AE998" i="2"/>
  <c r="Q998" i="2"/>
  <c r="AB998" i="2"/>
  <c r="T999" i="2"/>
  <c r="V999" i="2"/>
  <c r="J1774" i="2"/>
  <c r="M1773" i="2"/>
  <c r="L1774" i="2"/>
  <c r="K1774" i="2"/>
  <c r="N1774" i="2" s="1"/>
  <c r="S1767" i="2"/>
  <c r="R1767" i="2"/>
  <c r="T1767" i="2"/>
  <c r="C1767" i="2"/>
  <c r="B1768" i="2"/>
  <c r="AH1768" i="2" s="1"/>
  <c r="P1774" i="2" l="1"/>
  <c r="O1774" i="2"/>
  <c r="AQ1767" i="2"/>
  <c r="AO1767" i="2"/>
  <c r="V1000" i="2"/>
  <c r="AD999" i="2"/>
  <c r="AB999" i="2"/>
  <c r="AH999" i="2"/>
  <c r="AA999" i="2"/>
  <c r="W998" i="2"/>
  <c r="Y998" i="2"/>
  <c r="U1000" i="2"/>
  <c r="L1775" i="2"/>
  <c r="K1775" i="2"/>
  <c r="N1775" i="2" s="1"/>
  <c r="J1775" i="2"/>
  <c r="M1774" i="2"/>
  <c r="T1768" i="2"/>
  <c r="S1768" i="2"/>
  <c r="R1768" i="2"/>
  <c r="C1768" i="2"/>
  <c r="B1769" i="2"/>
  <c r="AH1769" i="2" s="1"/>
  <c r="P1775" i="2" l="1"/>
  <c r="O1775" i="2"/>
  <c r="AQ1768" i="2"/>
  <c r="AO1768" i="2"/>
  <c r="Q999" i="2"/>
  <c r="R999" i="2"/>
  <c r="AC1000" i="2"/>
  <c r="AE999" i="2"/>
  <c r="AD1000" i="2"/>
  <c r="K1776" i="2"/>
  <c r="N1776" i="2" s="1"/>
  <c r="J1776" i="2"/>
  <c r="M1775" i="2"/>
  <c r="L1776" i="2"/>
  <c r="T1769" i="2"/>
  <c r="R1769" i="2"/>
  <c r="S1769" i="2"/>
  <c r="C1769" i="2"/>
  <c r="B1770" i="2"/>
  <c r="AH1770" i="2" s="1"/>
  <c r="P1776" i="2" l="1"/>
  <c r="O1776" i="2"/>
  <c r="AQ1769" i="2"/>
  <c r="AO1769" i="2"/>
  <c r="Z999" i="2"/>
  <c r="AG1000" i="2"/>
  <c r="AF1000" i="2"/>
  <c r="T1000" i="2"/>
  <c r="S1000" i="2"/>
  <c r="Y999" i="2"/>
  <c r="W999" i="2"/>
  <c r="Q1000" i="2" s="1"/>
  <c r="L1777" i="2"/>
  <c r="J1777" i="2"/>
  <c r="M1776" i="2"/>
  <c r="K1777" i="2"/>
  <c r="N1777" i="2" s="1"/>
  <c r="T1770" i="2"/>
  <c r="R1770" i="2"/>
  <c r="S1770" i="2"/>
  <c r="C1770" i="2"/>
  <c r="B1771" i="2"/>
  <c r="AH1771" i="2" s="1"/>
  <c r="P1777" i="2" l="1"/>
  <c r="O1777" i="2"/>
  <c r="AO1770" i="2"/>
  <c r="AQ1770" i="2"/>
  <c r="Y1000" i="2"/>
  <c r="AA1000" i="2"/>
  <c r="AB1000" i="2"/>
  <c r="U1001" i="2"/>
  <c r="V1001" i="2"/>
  <c r="AH1000" i="2"/>
  <c r="AE1000" i="2"/>
  <c r="R1000" i="2"/>
  <c r="S1001" i="2" s="1"/>
  <c r="J1778" i="2"/>
  <c r="M1777" i="2"/>
  <c r="K1778" i="2"/>
  <c r="N1778" i="2" s="1"/>
  <c r="L1778" i="2"/>
  <c r="S1771" i="2"/>
  <c r="R1771" i="2"/>
  <c r="T1771" i="2"/>
  <c r="C1771" i="2"/>
  <c r="B1772" i="2"/>
  <c r="AH1772" i="2" s="1"/>
  <c r="P1778" i="2" l="1"/>
  <c r="O1778" i="2"/>
  <c r="AO1771" i="2"/>
  <c r="AQ1771" i="2"/>
  <c r="AA1001" i="2"/>
  <c r="AC1001" i="2"/>
  <c r="T1001" i="2"/>
  <c r="V1002" i="2" s="1"/>
  <c r="AG1001" i="2"/>
  <c r="Z1000" i="2"/>
  <c r="AF1001" i="2"/>
  <c r="W1000" i="2"/>
  <c r="AD1001" i="2"/>
  <c r="K1779" i="2"/>
  <c r="N1779" i="2" s="1"/>
  <c r="L1779" i="2"/>
  <c r="J1779" i="2"/>
  <c r="M1778" i="2"/>
  <c r="T1772" i="2"/>
  <c r="S1772" i="2"/>
  <c r="R1772" i="2"/>
  <c r="C1772" i="2"/>
  <c r="B1773" i="2"/>
  <c r="AH1773" i="2" s="1"/>
  <c r="P1779" i="2" l="1"/>
  <c r="O1779" i="2"/>
  <c r="AQ1772" i="2"/>
  <c r="AO1772" i="2"/>
  <c r="AH1001" i="2"/>
  <c r="AB1001" i="2"/>
  <c r="AD1002" i="2"/>
  <c r="U1002" i="2"/>
  <c r="AE1001" i="2"/>
  <c r="Q1001" i="2"/>
  <c r="R1001" i="2"/>
  <c r="T1002" i="2" s="1"/>
  <c r="L1780" i="2"/>
  <c r="J1780" i="2"/>
  <c r="M1779" i="2"/>
  <c r="K1780" i="2"/>
  <c r="N1780" i="2" s="1"/>
  <c r="T1773" i="2"/>
  <c r="S1773" i="2"/>
  <c r="R1773" i="2"/>
  <c r="C1773" i="2"/>
  <c r="B1774" i="2"/>
  <c r="AH1774" i="2" s="1"/>
  <c r="P1780" i="2" l="1"/>
  <c r="O1780" i="2"/>
  <c r="AQ1773" i="2"/>
  <c r="AO1773" i="2"/>
  <c r="AB1002" i="2"/>
  <c r="V1003" i="2"/>
  <c r="Y1001" i="2"/>
  <c r="W1001" i="2"/>
  <c r="AE1002" i="2" s="1"/>
  <c r="Q1002" i="2"/>
  <c r="AC1002" i="2"/>
  <c r="AG1002" i="2"/>
  <c r="Z1001" i="2"/>
  <c r="AF1002" i="2"/>
  <c r="S1002" i="2"/>
  <c r="U1003" i="2" s="1"/>
  <c r="J1781" i="2"/>
  <c r="M1780" i="2"/>
  <c r="K1781" i="2"/>
  <c r="N1781" i="2" s="1"/>
  <c r="L1781" i="2"/>
  <c r="R1774" i="2"/>
  <c r="S1774" i="2"/>
  <c r="T1774" i="2"/>
  <c r="C1774" i="2"/>
  <c r="B1775" i="2"/>
  <c r="AH1775" i="2" s="1"/>
  <c r="O1781" i="2" l="1"/>
  <c r="P1781" i="2"/>
  <c r="AO1774" i="2"/>
  <c r="AQ1774" i="2"/>
  <c r="R1002" i="2"/>
  <c r="W1002" i="2" s="1"/>
  <c r="AC1003" i="2"/>
  <c r="Y1002" i="2"/>
  <c r="Z1002" i="2"/>
  <c r="AG1003" i="2"/>
  <c r="AF1003" i="2"/>
  <c r="AD1003" i="2"/>
  <c r="AA1002" i="2"/>
  <c r="S1003" i="2"/>
  <c r="AH1002" i="2"/>
  <c r="K1782" i="2"/>
  <c r="N1782" i="2" s="1"/>
  <c r="L1782" i="2"/>
  <c r="J1782" i="2"/>
  <c r="M1781" i="2"/>
  <c r="S1775" i="2"/>
  <c r="R1775" i="2"/>
  <c r="T1775" i="2"/>
  <c r="C1775" i="2"/>
  <c r="B1776" i="2"/>
  <c r="AH1776" i="2" s="1"/>
  <c r="P1782" i="2" l="1"/>
  <c r="O1782" i="2"/>
  <c r="AQ1775" i="2"/>
  <c r="AO1775" i="2"/>
  <c r="AH1003" i="2"/>
  <c r="T1003" i="2"/>
  <c r="V1004" i="2" s="1"/>
  <c r="R1003" i="2"/>
  <c r="Z1003" i="2" s="1"/>
  <c r="AE1003" i="2"/>
  <c r="AG1004" i="2"/>
  <c r="AD1004" i="2"/>
  <c r="Q1003" i="2"/>
  <c r="AB1003" i="2"/>
  <c r="AA1003" i="2"/>
  <c r="S1004" i="2"/>
  <c r="J1783" i="2"/>
  <c r="M1782" i="2"/>
  <c r="L1783" i="2"/>
  <c r="K1783" i="2"/>
  <c r="N1783" i="2" s="1"/>
  <c r="T1776" i="2"/>
  <c r="S1776" i="2"/>
  <c r="R1776" i="2"/>
  <c r="C1776" i="2"/>
  <c r="B1777" i="2"/>
  <c r="AH1777" i="2" s="1"/>
  <c r="P1783" i="2" l="1"/>
  <c r="O1783" i="2"/>
  <c r="AO1776" i="2"/>
  <c r="AQ1776" i="2"/>
  <c r="U1004" i="2"/>
  <c r="AF1004" i="2"/>
  <c r="AH1004" i="2" s="1"/>
  <c r="T1004" i="2"/>
  <c r="V1005" i="2" s="1"/>
  <c r="Y1003" i="2"/>
  <c r="W1003" i="2"/>
  <c r="R1004" i="2" s="1"/>
  <c r="AE1004" i="2"/>
  <c r="Q1004" i="2"/>
  <c r="AA1004" i="2"/>
  <c r="AC1004" i="2"/>
  <c r="K1784" i="2"/>
  <c r="N1784" i="2" s="1"/>
  <c r="L1784" i="2"/>
  <c r="J1784" i="2"/>
  <c r="M1783" i="2"/>
  <c r="T1777" i="2"/>
  <c r="R1777" i="2"/>
  <c r="S1777" i="2"/>
  <c r="C1777" i="2"/>
  <c r="B1778" i="2"/>
  <c r="AH1778" i="2" s="1"/>
  <c r="P1784" i="2" l="1"/>
  <c r="O1784" i="2"/>
  <c r="AQ1777" i="2"/>
  <c r="AO1777" i="2"/>
  <c r="U1005" i="2"/>
  <c r="AB1004" i="2"/>
  <c r="Y1004" i="2"/>
  <c r="W1004" i="2"/>
  <c r="Q1005" i="2" s="1"/>
  <c r="Z1004" i="2"/>
  <c r="AG1005" i="2"/>
  <c r="AF1005" i="2"/>
  <c r="R1005" i="2"/>
  <c r="AC1005" i="2"/>
  <c r="T1005" i="2"/>
  <c r="V1006" i="2" s="1"/>
  <c r="AD1005" i="2"/>
  <c r="S1005" i="2"/>
  <c r="J1785" i="2"/>
  <c r="M1784" i="2"/>
  <c r="L1785" i="2"/>
  <c r="K1785" i="2"/>
  <c r="N1785" i="2" s="1"/>
  <c r="T1778" i="2"/>
  <c r="R1778" i="2"/>
  <c r="S1778" i="2"/>
  <c r="C1778" i="2"/>
  <c r="B1779" i="2"/>
  <c r="AH1779" i="2" s="1"/>
  <c r="P1785" i="2" l="1"/>
  <c r="O1785" i="2"/>
  <c r="AO1778" i="2"/>
  <c r="AQ1778" i="2"/>
  <c r="AD1006" i="2"/>
  <c r="AA1005" i="2"/>
  <c r="S1006" i="2"/>
  <c r="AH1005" i="2"/>
  <c r="AG1006" i="2"/>
  <c r="Z1005" i="2"/>
  <c r="AF1006" i="2"/>
  <c r="Y1005" i="2"/>
  <c r="W1005" i="2"/>
  <c r="R1006" i="2" s="1"/>
  <c r="AE1006" i="2"/>
  <c r="AB1005" i="2"/>
  <c r="T1006" i="2"/>
  <c r="U1006" i="2"/>
  <c r="AE1005" i="2"/>
  <c r="L1786" i="2"/>
  <c r="K1786" i="2"/>
  <c r="N1786" i="2" s="1"/>
  <c r="J1786" i="2"/>
  <c r="M1785" i="2"/>
  <c r="S1779" i="2"/>
  <c r="R1779" i="2"/>
  <c r="T1779" i="2"/>
  <c r="C1779" i="2"/>
  <c r="B1780" i="2"/>
  <c r="AH1780" i="2" s="1"/>
  <c r="P1786" i="2" l="1"/>
  <c r="O1786" i="2"/>
  <c r="AQ1779" i="2"/>
  <c r="AO1779" i="2"/>
  <c r="AC1006" i="2"/>
  <c r="U1007" i="2"/>
  <c r="AB1006" i="2"/>
  <c r="T1007" i="2"/>
  <c r="AH1006" i="2"/>
  <c r="AA1006" i="2"/>
  <c r="S1007" i="2"/>
  <c r="Q1006" i="2"/>
  <c r="AF1007" i="2"/>
  <c r="AG1007" i="2"/>
  <c r="AH1007" i="2" s="1"/>
  <c r="Z1006" i="2"/>
  <c r="V1007" i="2"/>
  <c r="K1787" i="2"/>
  <c r="N1787" i="2" s="1"/>
  <c r="J1787" i="2"/>
  <c r="M1786" i="2"/>
  <c r="L1787" i="2"/>
  <c r="T1780" i="2"/>
  <c r="S1780" i="2"/>
  <c r="R1780" i="2"/>
  <c r="C1780" i="2"/>
  <c r="B1781" i="2"/>
  <c r="AH1781" i="2" s="1"/>
  <c r="O1787" i="2" l="1"/>
  <c r="P1787" i="2"/>
  <c r="AQ1780" i="2"/>
  <c r="AO1780" i="2"/>
  <c r="Y1006" i="2"/>
  <c r="W1006" i="2"/>
  <c r="AE1007" i="2" s="1"/>
  <c r="Q1007" i="2"/>
  <c r="AA1007" i="2"/>
  <c r="AD1007" i="2"/>
  <c r="V1008" i="2"/>
  <c r="R1007" i="2"/>
  <c r="AB1007" i="2"/>
  <c r="AC1007" i="2"/>
  <c r="U1008" i="2"/>
  <c r="L1788" i="2"/>
  <c r="J1788" i="2"/>
  <c r="M1787" i="2"/>
  <c r="K1788" i="2"/>
  <c r="N1788" i="2" s="1"/>
  <c r="T1781" i="2"/>
  <c r="S1781" i="2"/>
  <c r="R1781" i="2"/>
  <c r="C1781" i="2"/>
  <c r="B1782" i="2"/>
  <c r="AH1782" i="2" s="1"/>
  <c r="P1788" i="2" l="1"/>
  <c r="O1788" i="2"/>
  <c r="AQ1781" i="2"/>
  <c r="AO1781" i="2"/>
  <c r="AG1008" i="2"/>
  <c r="Z1007" i="2"/>
  <c r="AF1008" i="2"/>
  <c r="AD1008" i="2"/>
  <c r="S1008" i="2"/>
  <c r="AC1008" i="2"/>
  <c r="Y1007" i="2"/>
  <c r="W1007" i="2"/>
  <c r="R1008" i="2" s="1"/>
  <c r="T1008" i="2"/>
  <c r="K1789" i="2"/>
  <c r="N1789" i="2" s="1"/>
  <c r="J1789" i="2"/>
  <c r="M1788" i="2"/>
  <c r="L1789" i="2"/>
  <c r="R1782" i="2"/>
  <c r="S1782" i="2"/>
  <c r="T1782" i="2"/>
  <c r="C1782" i="2"/>
  <c r="B1783" i="2"/>
  <c r="AH1783" i="2" s="1"/>
  <c r="O1789" i="2" l="1"/>
  <c r="P1789" i="2"/>
  <c r="AQ1782" i="2"/>
  <c r="AO1782" i="2"/>
  <c r="AE1008" i="2"/>
  <c r="Q1008" i="2"/>
  <c r="AF1009" i="2"/>
  <c r="Z1008" i="2"/>
  <c r="AG1009" i="2"/>
  <c r="AH1009" i="2" s="1"/>
  <c r="R1009" i="2"/>
  <c r="AA1008" i="2"/>
  <c r="S1009" i="2"/>
  <c r="T1009" i="2"/>
  <c r="AB1009" i="2" s="1"/>
  <c r="AB1008" i="2"/>
  <c r="V1009" i="2"/>
  <c r="W1008" i="2"/>
  <c r="Q1009" i="2" s="1"/>
  <c r="Y1008" i="2"/>
  <c r="AE1009" i="2"/>
  <c r="U1009" i="2"/>
  <c r="AH1008" i="2"/>
  <c r="J1790" i="2"/>
  <c r="M1789" i="2"/>
  <c r="L1790" i="2"/>
  <c r="K1790" i="2"/>
  <c r="N1790" i="2" s="1"/>
  <c r="S1783" i="2"/>
  <c r="R1783" i="2"/>
  <c r="T1783" i="2"/>
  <c r="C1783" i="2"/>
  <c r="B1784" i="2"/>
  <c r="AH1784" i="2" s="1"/>
  <c r="P1790" i="2" l="1"/>
  <c r="O1790" i="2"/>
  <c r="AQ1783" i="2"/>
  <c r="AO1783" i="2"/>
  <c r="AA1009" i="2"/>
  <c r="S1010" i="2"/>
  <c r="AC1009" i="2"/>
  <c r="U1010" i="2"/>
  <c r="T1010" i="2"/>
  <c r="AF1010" i="2"/>
  <c r="Z1009" i="2"/>
  <c r="AG1010" i="2"/>
  <c r="Y1009" i="2"/>
  <c r="W1009" i="2"/>
  <c r="Q1010" i="2" s="1"/>
  <c r="AD1009" i="2"/>
  <c r="V1010" i="2"/>
  <c r="L1791" i="2"/>
  <c r="K1791" i="2"/>
  <c r="N1791" i="2" s="1"/>
  <c r="J1791" i="2"/>
  <c r="M1790" i="2"/>
  <c r="T1784" i="2"/>
  <c r="S1784" i="2"/>
  <c r="R1784" i="2"/>
  <c r="C1784" i="2"/>
  <c r="B1785" i="2"/>
  <c r="AH1785" i="2" s="1"/>
  <c r="P1791" i="2" l="1"/>
  <c r="O1791" i="2"/>
  <c r="AO1784" i="2"/>
  <c r="AQ1784" i="2"/>
  <c r="AE1010" i="2"/>
  <c r="Y1010" i="2"/>
  <c r="AD1010" i="2"/>
  <c r="V1011" i="2"/>
  <c r="AB1010" i="2"/>
  <c r="AC1010" i="2"/>
  <c r="U1011" i="2"/>
  <c r="AA1010" i="2"/>
  <c r="AH1010" i="2"/>
  <c r="R1010" i="2"/>
  <c r="T1011" i="2" s="1"/>
  <c r="J1792" i="2"/>
  <c r="M1791" i="2"/>
  <c r="K1792" i="2"/>
  <c r="N1792" i="2" s="1"/>
  <c r="L1792" i="2"/>
  <c r="T1785" i="2"/>
  <c r="R1785" i="2"/>
  <c r="S1785" i="2"/>
  <c r="C1785" i="2"/>
  <c r="B1786" i="2"/>
  <c r="AH1786" i="2" s="1"/>
  <c r="P1792" i="2" l="1"/>
  <c r="O1792" i="2"/>
  <c r="AQ1785" i="2"/>
  <c r="AO1785" i="2"/>
  <c r="AB1011" i="2"/>
  <c r="AG1011" i="2"/>
  <c r="Z1010" i="2"/>
  <c r="AF1011" i="2"/>
  <c r="R1011" i="2"/>
  <c r="AD1011" i="2"/>
  <c r="V1012" i="2"/>
  <c r="S1011" i="2"/>
  <c r="U1012" i="2" s="1"/>
  <c r="AC1012" i="2" s="1"/>
  <c r="AC1011" i="2"/>
  <c r="W1010" i="2"/>
  <c r="L1793" i="2"/>
  <c r="K1793" i="2"/>
  <c r="N1793" i="2" s="1"/>
  <c r="J1793" i="2"/>
  <c r="M1792" i="2"/>
  <c r="T1786" i="2"/>
  <c r="R1786" i="2"/>
  <c r="S1786" i="2"/>
  <c r="C1786" i="2"/>
  <c r="B1787" i="2"/>
  <c r="AH1787" i="2" s="1"/>
  <c r="P1793" i="2" l="1"/>
  <c r="O1793" i="2"/>
  <c r="AO1786" i="2"/>
  <c r="AQ1786" i="2"/>
  <c r="AD1012" i="2"/>
  <c r="Z1011" i="2"/>
  <c r="AG1012" i="2"/>
  <c r="AF1012" i="2"/>
  <c r="Q1011" i="2"/>
  <c r="AE1011" i="2"/>
  <c r="AH1011" i="2"/>
  <c r="T1012" i="2"/>
  <c r="AA1011" i="2"/>
  <c r="S1012" i="2"/>
  <c r="J1794" i="2"/>
  <c r="M1793" i="2"/>
  <c r="K1794" i="2"/>
  <c r="N1794" i="2" s="1"/>
  <c r="L1794" i="2"/>
  <c r="S1787" i="2"/>
  <c r="R1787" i="2"/>
  <c r="T1787" i="2"/>
  <c r="C1787" i="2"/>
  <c r="B1788" i="2"/>
  <c r="AH1788" i="2" s="1"/>
  <c r="P1794" i="2" l="1"/>
  <c r="O1794" i="2"/>
  <c r="AQ1787" i="2"/>
  <c r="AO1787" i="2"/>
  <c r="Y1011" i="2"/>
  <c r="W1011" i="2"/>
  <c r="R1012" i="2" s="1"/>
  <c r="Q1012" i="2"/>
  <c r="AE1012" i="2"/>
  <c r="AH1012" i="2"/>
  <c r="U1013" i="2"/>
  <c r="AA1012" i="2"/>
  <c r="S1013" i="2"/>
  <c r="AA1013" i="2" s="1"/>
  <c r="AB1012" i="2"/>
  <c r="V1013" i="2"/>
  <c r="K1795" i="2"/>
  <c r="N1795" i="2" s="1"/>
  <c r="L1795" i="2"/>
  <c r="J1795" i="2"/>
  <c r="M1794" i="2"/>
  <c r="T1788" i="2"/>
  <c r="S1788" i="2"/>
  <c r="R1788" i="2"/>
  <c r="C1788" i="2"/>
  <c r="B1789" i="2"/>
  <c r="AH1789" i="2" s="1"/>
  <c r="P1795" i="2" l="1"/>
  <c r="O1795" i="2"/>
  <c r="AQ1788" i="2"/>
  <c r="AO1788" i="2"/>
  <c r="AC1013" i="2"/>
  <c r="AD1013" i="2"/>
  <c r="Y1012" i="2"/>
  <c r="W1012" i="2"/>
  <c r="Q1013" i="2" s="1"/>
  <c r="AF1013" i="2"/>
  <c r="AG1013" i="2"/>
  <c r="AH1013" i="2" s="1"/>
  <c r="Z1012" i="2"/>
  <c r="T1013" i="2"/>
  <c r="L1796" i="2"/>
  <c r="J1796" i="2"/>
  <c r="M1795" i="2"/>
  <c r="K1796" i="2"/>
  <c r="N1796" i="2" s="1"/>
  <c r="T1789" i="2"/>
  <c r="S1789" i="2"/>
  <c r="R1789" i="2"/>
  <c r="C1789" i="2"/>
  <c r="B1790" i="2"/>
  <c r="AH1790" i="2" s="1"/>
  <c r="P1796" i="2" l="1"/>
  <c r="O1796" i="2"/>
  <c r="AO1789" i="2"/>
  <c r="AQ1789" i="2"/>
  <c r="Y1013" i="2"/>
  <c r="AE1013" i="2"/>
  <c r="AB1013" i="2"/>
  <c r="R1013" i="2"/>
  <c r="V1014" i="2"/>
  <c r="U1014" i="2"/>
  <c r="K1797" i="2"/>
  <c r="N1797" i="2" s="1"/>
  <c r="J1797" i="2"/>
  <c r="M1796" i="2"/>
  <c r="L1797" i="2"/>
  <c r="R1790" i="2"/>
  <c r="S1790" i="2"/>
  <c r="T1790" i="2"/>
  <c r="C1790" i="2"/>
  <c r="B1791" i="2"/>
  <c r="AH1791" i="2" s="1"/>
  <c r="O1797" i="2" l="1"/>
  <c r="P1797" i="2"/>
  <c r="AO1790" i="2"/>
  <c r="AQ1790" i="2"/>
  <c r="AD1014" i="2"/>
  <c r="AF1014" i="2"/>
  <c r="AG1014" i="2"/>
  <c r="AH1014" i="2" s="1"/>
  <c r="Z1013" i="2"/>
  <c r="S1014" i="2"/>
  <c r="R1014" i="2"/>
  <c r="T1014" i="2"/>
  <c r="AC1014" i="2"/>
  <c r="W1013" i="2"/>
  <c r="L1798" i="2"/>
  <c r="J1798" i="2"/>
  <c r="M1797" i="2"/>
  <c r="K1798" i="2"/>
  <c r="N1798" i="2" s="1"/>
  <c r="S1791" i="2"/>
  <c r="R1791" i="2"/>
  <c r="T1791" i="2"/>
  <c r="C1791" i="2"/>
  <c r="B1792" i="2"/>
  <c r="AH1792" i="2" s="1"/>
  <c r="P1798" i="2" l="1"/>
  <c r="O1798" i="2"/>
  <c r="AQ1791" i="2"/>
  <c r="AO1791" i="2"/>
  <c r="AB1014" i="2"/>
  <c r="T1015" i="2"/>
  <c r="Z1014" i="2"/>
  <c r="AF1015" i="2"/>
  <c r="AG1015" i="2"/>
  <c r="AH1015" i="2" s="1"/>
  <c r="AA1014" i="2"/>
  <c r="S1015" i="2"/>
  <c r="AE1014" i="2"/>
  <c r="Q1014" i="2"/>
  <c r="U1015" i="2"/>
  <c r="V1015" i="2"/>
  <c r="K1799" i="2"/>
  <c r="N1799" i="2" s="1"/>
  <c r="J1799" i="2"/>
  <c r="M1798" i="2"/>
  <c r="L1799" i="2"/>
  <c r="T1792" i="2"/>
  <c r="S1792" i="2"/>
  <c r="R1792" i="2"/>
  <c r="C1792" i="2"/>
  <c r="B1793" i="2"/>
  <c r="AH1793" i="2" s="1"/>
  <c r="P1799" i="2" l="1"/>
  <c r="O1799" i="2"/>
  <c r="AQ1792" i="2"/>
  <c r="AO1792" i="2"/>
  <c r="AA1015" i="2"/>
  <c r="AD1015" i="2"/>
  <c r="V1016" i="2"/>
  <c r="AC1015" i="2"/>
  <c r="U1016" i="2"/>
  <c r="Y1014" i="2"/>
  <c r="W1014" i="2"/>
  <c r="R1015" i="2" s="1"/>
  <c r="T1016" i="2" s="1"/>
  <c r="AB1015" i="2"/>
  <c r="L1800" i="2"/>
  <c r="J1800" i="2"/>
  <c r="M1799" i="2"/>
  <c r="K1800" i="2"/>
  <c r="N1800" i="2" s="1"/>
  <c r="T1793" i="2"/>
  <c r="R1793" i="2"/>
  <c r="S1793" i="2"/>
  <c r="C1793" i="2"/>
  <c r="B1794" i="2"/>
  <c r="AH1794" i="2" s="1"/>
  <c r="P1800" i="2" l="1"/>
  <c r="O1800" i="2"/>
  <c r="AQ1793" i="2"/>
  <c r="AO1793" i="2"/>
  <c r="AB1016" i="2"/>
  <c r="AC1016" i="2"/>
  <c r="V1017" i="2"/>
  <c r="AD1017" i="2" s="1"/>
  <c r="AD1016" i="2"/>
  <c r="AG1016" i="2"/>
  <c r="Z1015" i="2"/>
  <c r="AF1016" i="2"/>
  <c r="Q1015" i="2"/>
  <c r="S1016" i="2"/>
  <c r="U1017" i="2" s="1"/>
  <c r="AC1017" i="2" s="1"/>
  <c r="AE1015" i="2"/>
  <c r="J1801" i="2"/>
  <c r="M1800" i="2"/>
  <c r="K1801" i="2"/>
  <c r="N1801" i="2" s="1"/>
  <c r="L1801" i="2"/>
  <c r="T1794" i="2"/>
  <c r="R1794" i="2"/>
  <c r="S1794" i="2"/>
  <c r="C1794" i="2"/>
  <c r="B1795" i="2"/>
  <c r="AH1795" i="2" s="1"/>
  <c r="O1801" i="2" l="1"/>
  <c r="P1801" i="2"/>
  <c r="AO1794" i="2"/>
  <c r="AQ1794" i="2"/>
  <c r="AH1016" i="2"/>
  <c r="AA1016" i="2"/>
  <c r="W1015" i="2"/>
  <c r="R1016" i="2" s="1"/>
  <c r="Y1015" i="2"/>
  <c r="AE1016" i="2"/>
  <c r="Q1016" i="2"/>
  <c r="K1802" i="2"/>
  <c r="N1802" i="2" s="1"/>
  <c r="L1802" i="2"/>
  <c r="J1802" i="2"/>
  <c r="M1801" i="2"/>
  <c r="S1795" i="2"/>
  <c r="R1795" i="2"/>
  <c r="T1795" i="2"/>
  <c r="C1795" i="2"/>
  <c r="B1796" i="2"/>
  <c r="AH1796" i="2" s="1"/>
  <c r="P1802" i="2" l="1"/>
  <c r="O1802" i="2"/>
  <c r="AQ1795" i="2"/>
  <c r="AO1795" i="2"/>
  <c r="Y1016" i="2"/>
  <c r="W1016" i="2"/>
  <c r="Q1017" i="2" s="1"/>
  <c r="Z1016" i="2"/>
  <c r="AG1017" i="2"/>
  <c r="AF1017" i="2"/>
  <c r="T1017" i="2"/>
  <c r="AE1017" i="2"/>
  <c r="S1017" i="2"/>
  <c r="AA1017" i="2" s="1"/>
  <c r="L1803" i="2"/>
  <c r="J1803" i="2"/>
  <c r="M1802" i="2"/>
  <c r="K1803" i="2"/>
  <c r="N1803" i="2" s="1"/>
  <c r="T1796" i="2"/>
  <c r="S1796" i="2"/>
  <c r="R1796" i="2"/>
  <c r="C1796" i="2"/>
  <c r="B1797" i="2"/>
  <c r="AH1797" i="2" s="1"/>
  <c r="P1803" i="2" l="1"/>
  <c r="O1803" i="2"/>
  <c r="AQ1796" i="2"/>
  <c r="AO1796" i="2"/>
  <c r="Y1017" i="2"/>
  <c r="U1018" i="2"/>
  <c r="AC1018" i="2" s="1"/>
  <c r="AB1017" i="2"/>
  <c r="V1018" i="2"/>
  <c r="AD1018" i="2" s="1"/>
  <c r="AH1017" i="2"/>
  <c r="R1017" i="2"/>
  <c r="K1804" i="2"/>
  <c r="N1804" i="2" s="1"/>
  <c r="J1804" i="2"/>
  <c r="M1803" i="2"/>
  <c r="L1804" i="2"/>
  <c r="T1797" i="2"/>
  <c r="S1797" i="2"/>
  <c r="R1797" i="2"/>
  <c r="C1797" i="2"/>
  <c r="B1798" i="2"/>
  <c r="AH1798" i="2" s="1"/>
  <c r="P1804" i="2" l="1"/>
  <c r="O1804" i="2"/>
  <c r="AO1797" i="2"/>
  <c r="AQ1797" i="2"/>
  <c r="S1018" i="2"/>
  <c r="AF1018" i="2"/>
  <c r="Z1017" i="2"/>
  <c r="AG1018" i="2"/>
  <c r="AH1018" i="2" s="1"/>
  <c r="T1018" i="2"/>
  <c r="V1019" i="2" s="1"/>
  <c r="W1017" i="2"/>
  <c r="L1805" i="2"/>
  <c r="J1805" i="2"/>
  <c r="M1804" i="2"/>
  <c r="K1805" i="2"/>
  <c r="N1805" i="2" s="1"/>
  <c r="R1798" i="2"/>
  <c r="S1798" i="2"/>
  <c r="T1798" i="2"/>
  <c r="C1798" i="2"/>
  <c r="B1799" i="2"/>
  <c r="AH1799" i="2" s="1"/>
  <c r="O1805" i="2" l="1"/>
  <c r="P1805" i="2"/>
  <c r="AQ1798" i="2"/>
  <c r="AO1798" i="2"/>
  <c r="AD1019" i="2"/>
  <c r="AE1018" i="2"/>
  <c r="Q1018" i="2"/>
  <c r="U1019" i="2"/>
  <c r="AB1018" i="2"/>
  <c r="R1018" i="2"/>
  <c r="AA1018" i="2"/>
  <c r="K1806" i="2"/>
  <c r="N1806" i="2" s="1"/>
  <c r="J1806" i="2"/>
  <c r="M1805" i="2"/>
  <c r="L1806" i="2"/>
  <c r="S1799" i="2"/>
  <c r="R1799" i="2"/>
  <c r="T1799" i="2"/>
  <c r="C1799" i="2"/>
  <c r="B1800" i="2"/>
  <c r="AH1800" i="2" s="1"/>
  <c r="P1806" i="2" l="1"/>
  <c r="O1806" i="2"/>
  <c r="AQ1799" i="2"/>
  <c r="AO1799" i="2"/>
  <c r="Z1018" i="2"/>
  <c r="AF1019" i="2"/>
  <c r="AG1019" i="2"/>
  <c r="AC1019" i="2"/>
  <c r="T1019" i="2"/>
  <c r="W1018" i="2"/>
  <c r="Q1019" i="2" s="1"/>
  <c r="Y1018" i="2"/>
  <c r="S1019" i="2"/>
  <c r="L1807" i="2"/>
  <c r="J1807" i="2"/>
  <c r="M1806" i="2"/>
  <c r="K1807" i="2"/>
  <c r="N1807" i="2" s="1"/>
  <c r="T1800" i="2"/>
  <c r="S1800" i="2"/>
  <c r="R1800" i="2"/>
  <c r="C1800" i="2"/>
  <c r="B1801" i="2"/>
  <c r="AH1801" i="2" s="1"/>
  <c r="P1807" i="2" l="1"/>
  <c r="O1807" i="2"/>
  <c r="AO1800" i="2"/>
  <c r="AQ1800" i="2"/>
  <c r="Y1019" i="2"/>
  <c r="AB1019" i="2"/>
  <c r="V1020" i="2"/>
  <c r="U1020" i="2"/>
  <c r="R1019" i="2"/>
  <c r="AA1019" i="2"/>
  <c r="AH1019" i="2"/>
  <c r="AE1019" i="2"/>
  <c r="K1808" i="2"/>
  <c r="N1808" i="2" s="1"/>
  <c r="J1808" i="2"/>
  <c r="M1807" i="2"/>
  <c r="L1808" i="2"/>
  <c r="T1801" i="2"/>
  <c r="R1801" i="2"/>
  <c r="S1801" i="2"/>
  <c r="C1801" i="2"/>
  <c r="B1802" i="2"/>
  <c r="AH1802" i="2" s="1"/>
  <c r="P1808" i="2" l="1"/>
  <c r="O1808" i="2"/>
  <c r="AQ1801" i="2"/>
  <c r="AO1801" i="2"/>
  <c r="T1020" i="2"/>
  <c r="AF1020" i="2"/>
  <c r="Z1019" i="2"/>
  <c r="AG1020" i="2"/>
  <c r="AH1020" i="2" s="1"/>
  <c r="AC1020" i="2"/>
  <c r="U1021" i="2"/>
  <c r="V1021" i="2"/>
  <c r="AD1020" i="2"/>
  <c r="W1019" i="2"/>
  <c r="S1020" i="2"/>
  <c r="L1809" i="2"/>
  <c r="J1809" i="2"/>
  <c r="M1808" i="2"/>
  <c r="K1809" i="2"/>
  <c r="N1809" i="2" s="1"/>
  <c r="T1802" i="2"/>
  <c r="R1802" i="2"/>
  <c r="S1802" i="2"/>
  <c r="C1802" i="2"/>
  <c r="B1803" i="2"/>
  <c r="AH1803" i="2" s="1"/>
  <c r="P1809" i="2" l="1"/>
  <c r="O1809" i="2"/>
  <c r="AO1802" i="2"/>
  <c r="AQ1802" i="2"/>
  <c r="AD1021" i="2"/>
  <c r="AC1021" i="2"/>
  <c r="AA1020" i="2"/>
  <c r="R1020" i="2"/>
  <c r="AE1020" i="2"/>
  <c r="Q1020" i="2"/>
  <c r="AB1020" i="2"/>
  <c r="K1810" i="2"/>
  <c r="N1810" i="2" s="1"/>
  <c r="J1810" i="2"/>
  <c r="M1809" i="2"/>
  <c r="L1810" i="2"/>
  <c r="S1803" i="2"/>
  <c r="R1803" i="2"/>
  <c r="T1803" i="2"/>
  <c r="C1803" i="2"/>
  <c r="B1804" i="2"/>
  <c r="AH1804" i="2" s="1"/>
  <c r="P1810" i="2" l="1"/>
  <c r="O1810" i="2"/>
  <c r="AO1803" i="2"/>
  <c r="AQ1803" i="2"/>
  <c r="AF1021" i="2"/>
  <c r="Z1020" i="2"/>
  <c r="AG1021" i="2"/>
  <c r="AH1021" i="2" s="1"/>
  <c r="R1021" i="2"/>
  <c r="S1021" i="2"/>
  <c r="T1021" i="2"/>
  <c r="AE1021" i="2"/>
  <c r="Y1020" i="2"/>
  <c r="W1020" i="2"/>
  <c r="Q1021" i="2" s="1"/>
  <c r="J1811" i="2"/>
  <c r="M1810" i="2"/>
  <c r="L1811" i="2"/>
  <c r="K1811" i="2"/>
  <c r="N1811" i="2" s="1"/>
  <c r="T1804" i="2"/>
  <c r="S1804" i="2"/>
  <c r="R1804" i="2"/>
  <c r="C1804" i="2"/>
  <c r="B1805" i="2"/>
  <c r="AH1805" i="2" s="1"/>
  <c r="P1811" i="2" l="1"/>
  <c r="O1811" i="2"/>
  <c r="AQ1804" i="2"/>
  <c r="AO1804" i="2"/>
  <c r="AB1021" i="2"/>
  <c r="T1022" i="2"/>
  <c r="V1022" i="2"/>
  <c r="AD1022" i="2" s="1"/>
  <c r="U1022" i="2"/>
  <c r="AA1021" i="2"/>
  <c r="S1022" i="2"/>
  <c r="Z1021" i="2"/>
  <c r="AF1022" i="2"/>
  <c r="AG1022" i="2"/>
  <c r="Y1021" i="2"/>
  <c r="W1021" i="2"/>
  <c r="R1022" i="2" s="1"/>
  <c r="AE1022" i="2"/>
  <c r="Q1022" i="2"/>
  <c r="K1812" i="2"/>
  <c r="N1812" i="2" s="1"/>
  <c r="L1812" i="2"/>
  <c r="J1812" i="2"/>
  <c r="M1811" i="2"/>
  <c r="T1805" i="2"/>
  <c r="S1805" i="2"/>
  <c r="R1805" i="2"/>
  <c r="C1805" i="2"/>
  <c r="B1806" i="2"/>
  <c r="AH1806" i="2" s="1"/>
  <c r="P1812" i="2" l="1"/>
  <c r="O1812" i="2"/>
  <c r="AQ1805" i="2"/>
  <c r="AO1805" i="2"/>
  <c r="AA1022" i="2"/>
  <c r="S1023" i="2"/>
  <c r="Y1022" i="2"/>
  <c r="W1022" i="2"/>
  <c r="Q1023" i="2" s="1"/>
  <c r="AE1023" i="2"/>
  <c r="AC1022" i="2"/>
  <c r="U1023" i="2"/>
  <c r="Z1022" i="2"/>
  <c r="AF1023" i="2"/>
  <c r="AG1023" i="2"/>
  <c r="AH1023" i="2" s="1"/>
  <c r="V1023" i="2"/>
  <c r="T1023" i="2"/>
  <c r="AB1022" i="2"/>
  <c r="AH1022" i="2"/>
  <c r="J1813" i="2"/>
  <c r="M1812" i="2"/>
  <c r="L1813" i="2"/>
  <c r="K1813" i="2"/>
  <c r="N1813" i="2" s="1"/>
  <c r="R1806" i="2"/>
  <c r="S1806" i="2"/>
  <c r="T1806" i="2"/>
  <c r="C1806" i="2"/>
  <c r="B1807" i="2"/>
  <c r="AH1807" i="2" s="1"/>
  <c r="O1813" i="2" l="1"/>
  <c r="P1813" i="2"/>
  <c r="AQ1806" i="2"/>
  <c r="AO1806" i="2"/>
  <c r="Y1023" i="2"/>
  <c r="U1024" i="2"/>
  <c r="AC1023" i="2"/>
  <c r="AB1023" i="2"/>
  <c r="AD1023" i="2"/>
  <c r="V1024" i="2"/>
  <c r="R1023" i="2"/>
  <c r="S1024" i="2" s="1"/>
  <c r="AA1024" i="2" s="1"/>
  <c r="AA1023" i="2"/>
  <c r="K1814" i="2"/>
  <c r="N1814" i="2" s="1"/>
  <c r="L1814" i="2"/>
  <c r="J1814" i="2"/>
  <c r="M1813" i="2"/>
  <c r="S1807" i="2"/>
  <c r="R1807" i="2"/>
  <c r="T1807" i="2"/>
  <c r="C1807" i="2"/>
  <c r="B1808" i="2"/>
  <c r="AH1808" i="2" s="1"/>
  <c r="P1814" i="2" l="1"/>
  <c r="O1814" i="2"/>
  <c r="AQ1807" i="2"/>
  <c r="AO1807" i="2"/>
  <c r="T1024" i="2"/>
  <c r="AB1024" i="2" s="1"/>
  <c r="AC1024" i="2"/>
  <c r="U1025" i="2"/>
  <c r="AC1025" i="2" s="1"/>
  <c r="AF1024" i="2"/>
  <c r="Z1023" i="2"/>
  <c r="AG1024" i="2"/>
  <c r="AH1024" i="2" s="1"/>
  <c r="R1024" i="2"/>
  <c r="AD1024" i="2"/>
  <c r="V1025" i="2"/>
  <c r="AD1025" i="2" s="1"/>
  <c r="W1023" i="2"/>
  <c r="J1815" i="2"/>
  <c r="M1814" i="2"/>
  <c r="L1815" i="2"/>
  <c r="K1815" i="2"/>
  <c r="N1815" i="2" s="1"/>
  <c r="T1808" i="2"/>
  <c r="S1808" i="2"/>
  <c r="R1808" i="2"/>
  <c r="C1808" i="2"/>
  <c r="B1809" i="2"/>
  <c r="AH1809" i="2" s="1"/>
  <c r="P1815" i="2" l="1"/>
  <c r="O1815" i="2"/>
  <c r="AQ1808" i="2"/>
  <c r="AO1808" i="2"/>
  <c r="Z1024" i="2"/>
  <c r="AF1025" i="2"/>
  <c r="AG1025" i="2"/>
  <c r="AH1025" i="2" s="1"/>
  <c r="T1025" i="2"/>
  <c r="AE1024" i="2"/>
  <c r="Q1024" i="2"/>
  <c r="S1025" i="2"/>
  <c r="L1816" i="2"/>
  <c r="K1816" i="2"/>
  <c r="N1816" i="2" s="1"/>
  <c r="J1816" i="2"/>
  <c r="M1815" i="2"/>
  <c r="T1809" i="2"/>
  <c r="R1809" i="2"/>
  <c r="S1809" i="2"/>
  <c r="C1809" i="2"/>
  <c r="B1810" i="2"/>
  <c r="AH1810" i="2" s="1"/>
  <c r="P1816" i="2" l="1"/>
  <c r="O1816" i="2"/>
  <c r="AQ1809" i="2"/>
  <c r="AO1809" i="2"/>
  <c r="AA1025" i="2"/>
  <c r="Y1024" i="2"/>
  <c r="W1024" i="2"/>
  <c r="R1025" i="2" s="1"/>
  <c r="AE1025" i="2"/>
  <c r="V1026" i="2"/>
  <c r="AB1025" i="2"/>
  <c r="U1026" i="2"/>
  <c r="J1817" i="2"/>
  <c r="M1816" i="2"/>
  <c r="K1817" i="2"/>
  <c r="N1817" i="2" s="1"/>
  <c r="L1817" i="2"/>
  <c r="T1810" i="2"/>
  <c r="R1810" i="2"/>
  <c r="S1810" i="2"/>
  <c r="C1810" i="2"/>
  <c r="B1811" i="2"/>
  <c r="AH1811" i="2" s="1"/>
  <c r="P1817" i="2" l="1"/>
  <c r="O1817" i="2"/>
  <c r="AO1810" i="2"/>
  <c r="AQ1810" i="2"/>
  <c r="AD1026" i="2"/>
  <c r="AF1026" i="2"/>
  <c r="Z1025" i="2"/>
  <c r="AG1026" i="2"/>
  <c r="AH1026" i="2" s="1"/>
  <c r="Q1025" i="2"/>
  <c r="AC1026" i="2"/>
  <c r="S1026" i="2"/>
  <c r="T1026" i="2"/>
  <c r="AB1026" i="2" s="1"/>
  <c r="K1818" i="2"/>
  <c r="N1818" i="2" s="1"/>
  <c r="L1818" i="2"/>
  <c r="J1818" i="2"/>
  <c r="M1817" i="2"/>
  <c r="S1811" i="2"/>
  <c r="R1811" i="2"/>
  <c r="T1811" i="2"/>
  <c r="C1811" i="2"/>
  <c r="B1812" i="2"/>
  <c r="AH1812" i="2" s="1"/>
  <c r="P1818" i="2" l="1"/>
  <c r="O1818" i="2"/>
  <c r="AQ1811" i="2"/>
  <c r="AO1811" i="2"/>
  <c r="Y1025" i="2"/>
  <c r="W1025" i="2"/>
  <c r="AE1026" i="2" s="1"/>
  <c r="R1026" i="2"/>
  <c r="S1027" i="2" s="1"/>
  <c r="AA1027" i="2" s="1"/>
  <c r="AA1026" i="2"/>
  <c r="V1027" i="2"/>
  <c r="U1027" i="2"/>
  <c r="L1819" i="2"/>
  <c r="J1819" i="2"/>
  <c r="M1818" i="2"/>
  <c r="K1819" i="2"/>
  <c r="N1819" i="2" s="1"/>
  <c r="T1812" i="2"/>
  <c r="S1812" i="2"/>
  <c r="R1812" i="2"/>
  <c r="C1812" i="2"/>
  <c r="B1813" i="2"/>
  <c r="AH1813" i="2" s="1"/>
  <c r="O1819" i="2" l="1"/>
  <c r="P1819" i="2"/>
  <c r="AQ1812" i="2"/>
  <c r="AO1812" i="2"/>
  <c r="AC1027" i="2"/>
  <c r="AD1027" i="2"/>
  <c r="T1027" i="2"/>
  <c r="Z1026" i="2"/>
  <c r="AF1027" i="2"/>
  <c r="AG1027" i="2"/>
  <c r="Q1026" i="2"/>
  <c r="K1820" i="2"/>
  <c r="N1820" i="2" s="1"/>
  <c r="J1820" i="2"/>
  <c r="M1819" i="2"/>
  <c r="L1820" i="2"/>
  <c r="T1813" i="2"/>
  <c r="S1813" i="2"/>
  <c r="R1813" i="2"/>
  <c r="C1813" i="2"/>
  <c r="B1814" i="2"/>
  <c r="AH1814" i="2" s="1"/>
  <c r="P1820" i="2" l="1"/>
  <c r="O1820" i="2"/>
  <c r="AQ1813" i="2"/>
  <c r="AO1813" i="2"/>
  <c r="AH1027" i="2"/>
  <c r="AB1027" i="2"/>
  <c r="V1028" i="2"/>
  <c r="Y1026" i="2"/>
  <c r="W1026" i="2"/>
  <c r="R1027" i="2" s="1"/>
  <c r="AE1027" i="2"/>
  <c r="Q1027" i="2"/>
  <c r="U1028" i="2"/>
  <c r="L1821" i="2"/>
  <c r="J1821" i="2"/>
  <c r="M1820" i="2"/>
  <c r="K1821" i="2"/>
  <c r="N1821" i="2" s="1"/>
  <c r="R1814" i="2"/>
  <c r="S1814" i="2"/>
  <c r="T1814" i="2"/>
  <c r="C1814" i="2"/>
  <c r="B1815" i="2"/>
  <c r="AH1815" i="2" s="1"/>
  <c r="O1821" i="2" l="1"/>
  <c r="P1821" i="2"/>
  <c r="AO1814" i="2"/>
  <c r="AQ1814" i="2"/>
  <c r="Z1027" i="2"/>
  <c r="AG1028" i="2"/>
  <c r="AF1028" i="2"/>
  <c r="S1028" i="2"/>
  <c r="T1028" i="2"/>
  <c r="W1027" i="2"/>
  <c r="AE1028" i="2" s="1"/>
  <c r="Y1027" i="2"/>
  <c r="AD1028" i="2"/>
  <c r="AC1028" i="2"/>
  <c r="J1822" i="2"/>
  <c r="M1821" i="2"/>
  <c r="K1822" i="2"/>
  <c r="N1822" i="2" s="1"/>
  <c r="L1822" i="2"/>
  <c r="S1815" i="2"/>
  <c r="R1815" i="2"/>
  <c r="T1815" i="2"/>
  <c r="C1815" i="2"/>
  <c r="B1816" i="2"/>
  <c r="AH1816" i="2" s="1"/>
  <c r="P1822" i="2" l="1"/>
  <c r="O1822" i="2"/>
  <c r="AQ1815" i="2"/>
  <c r="AO1815" i="2"/>
  <c r="AB1028" i="2"/>
  <c r="U1029" i="2"/>
  <c r="R1028" i="2"/>
  <c r="S1029" i="2" s="1"/>
  <c r="AA1028" i="2"/>
  <c r="V1029" i="2"/>
  <c r="AH1028" i="2"/>
  <c r="Q1028" i="2"/>
  <c r="K1823" i="2"/>
  <c r="N1823" i="2" s="1"/>
  <c r="L1823" i="2"/>
  <c r="J1823" i="2"/>
  <c r="M1822" i="2"/>
  <c r="T1816" i="2"/>
  <c r="S1816" i="2"/>
  <c r="R1816" i="2"/>
  <c r="C1816" i="2"/>
  <c r="B1817" i="2"/>
  <c r="AH1817" i="2" s="1"/>
  <c r="P1823" i="2" l="1"/>
  <c r="O1823" i="2"/>
  <c r="AO1816" i="2"/>
  <c r="AQ1816" i="2"/>
  <c r="AA1029" i="2"/>
  <c r="AD1029" i="2"/>
  <c r="AF1029" i="2"/>
  <c r="Z1028" i="2"/>
  <c r="AG1029" i="2"/>
  <c r="AH1029" i="2" s="1"/>
  <c r="R1029" i="2"/>
  <c r="AC1029" i="2"/>
  <c r="T1029" i="2"/>
  <c r="V1030" i="2" s="1"/>
  <c r="W1028" i="2"/>
  <c r="Q1029" i="2" s="1"/>
  <c r="Y1028" i="2"/>
  <c r="AE1029" i="2"/>
  <c r="L1824" i="2"/>
  <c r="J1824" i="2"/>
  <c r="M1823" i="2"/>
  <c r="K1824" i="2"/>
  <c r="N1824" i="2" s="1"/>
  <c r="T1817" i="2"/>
  <c r="R1817" i="2"/>
  <c r="S1817" i="2"/>
  <c r="C1817" i="2"/>
  <c r="B1818" i="2"/>
  <c r="AH1818" i="2" s="1"/>
  <c r="P1824" i="2" l="1"/>
  <c r="O1824" i="2"/>
  <c r="AQ1817" i="2"/>
  <c r="AO1817" i="2"/>
  <c r="AD1030" i="2"/>
  <c r="W1029" i="2"/>
  <c r="Q1030" i="2" s="1"/>
  <c r="Z1029" i="2"/>
  <c r="AF1030" i="2"/>
  <c r="AG1030" i="2"/>
  <c r="AH1030" i="2" s="1"/>
  <c r="R1030" i="2"/>
  <c r="Y1029" i="2"/>
  <c r="AB1029" i="2"/>
  <c r="T1030" i="2"/>
  <c r="U1030" i="2"/>
  <c r="S1030" i="2"/>
  <c r="J1825" i="2"/>
  <c r="M1824" i="2"/>
  <c r="K1825" i="2"/>
  <c r="N1825" i="2" s="1"/>
  <c r="L1825" i="2"/>
  <c r="T1818" i="2"/>
  <c r="R1818" i="2"/>
  <c r="S1818" i="2"/>
  <c r="C1818" i="2"/>
  <c r="B1819" i="2"/>
  <c r="AH1819" i="2" s="1"/>
  <c r="P1825" i="2" l="1"/>
  <c r="O1825" i="2"/>
  <c r="AO1818" i="2"/>
  <c r="AQ1818" i="2"/>
  <c r="Y1030" i="2"/>
  <c r="W1030" i="2"/>
  <c r="AE1031" i="2" s="1"/>
  <c r="AF1031" i="2"/>
  <c r="AG1031" i="2"/>
  <c r="Z1030" i="2"/>
  <c r="R1031" i="2"/>
  <c r="S1031" i="2"/>
  <c r="AA1030" i="2"/>
  <c r="AC1030" i="2"/>
  <c r="U1031" i="2"/>
  <c r="T1031" i="2"/>
  <c r="AB1030" i="2"/>
  <c r="AE1030" i="2"/>
  <c r="V1031" i="2"/>
  <c r="K1826" i="2"/>
  <c r="N1826" i="2" s="1"/>
  <c r="L1826" i="2"/>
  <c r="J1826" i="2"/>
  <c r="M1825" i="2"/>
  <c r="S1819" i="2"/>
  <c r="R1819" i="2"/>
  <c r="T1819" i="2"/>
  <c r="C1819" i="2"/>
  <c r="B1820" i="2"/>
  <c r="AH1820" i="2" s="1"/>
  <c r="P1826" i="2" l="1"/>
  <c r="O1826" i="2"/>
  <c r="AQ1819" i="2"/>
  <c r="AO1819" i="2"/>
  <c r="AH1031" i="2"/>
  <c r="Q1031" i="2"/>
  <c r="Y1031" i="2" s="1"/>
  <c r="S1032" i="2"/>
  <c r="AA1032" i="2" s="1"/>
  <c r="AA1031" i="2"/>
  <c r="AF1032" i="2"/>
  <c r="Z1031" i="2"/>
  <c r="AG1032" i="2"/>
  <c r="AH1032" i="2" s="1"/>
  <c r="AB1031" i="2"/>
  <c r="T1032" i="2"/>
  <c r="W1031" i="2"/>
  <c r="R1032" i="2" s="1"/>
  <c r="S1033" i="2" s="1"/>
  <c r="AA1033" i="2" s="1"/>
  <c r="AD1031" i="2"/>
  <c r="V1032" i="2"/>
  <c r="AC1031" i="2"/>
  <c r="U1032" i="2"/>
  <c r="L1827" i="2"/>
  <c r="J1827" i="2"/>
  <c r="M1826" i="2"/>
  <c r="K1827" i="2"/>
  <c r="N1827" i="2" s="1"/>
  <c r="T1820" i="2"/>
  <c r="S1820" i="2"/>
  <c r="R1820" i="2"/>
  <c r="C1820" i="2"/>
  <c r="B1821" i="2"/>
  <c r="AH1821" i="2" s="1"/>
  <c r="P1827" i="2" l="1"/>
  <c r="O1827" i="2"/>
  <c r="AQ1820" i="2"/>
  <c r="AO1820" i="2"/>
  <c r="AB1032" i="2"/>
  <c r="T1033" i="2"/>
  <c r="AB1033" i="2" s="1"/>
  <c r="AC1032" i="2"/>
  <c r="U1033" i="2"/>
  <c r="AF1033" i="2"/>
  <c r="Z1032" i="2"/>
  <c r="AD1032" i="2"/>
  <c r="V1033" i="2"/>
  <c r="AG1033" i="2"/>
  <c r="Q1032" i="2"/>
  <c r="AE1032" i="2"/>
  <c r="AH1033" i="2"/>
  <c r="J1828" i="2"/>
  <c r="M1828" i="2" s="1"/>
  <c r="M1827" i="2"/>
  <c r="K1828" i="2"/>
  <c r="N1828" i="2" s="1"/>
  <c r="L1828" i="2"/>
  <c r="T1821" i="2"/>
  <c r="S1821" i="2"/>
  <c r="R1821" i="2"/>
  <c r="C1821" i="2"/>
  <c r="B1822" i="2"/>
  <c r="AH1822" i="2" s="1"/>
  <c r="P1828" i="2" l="1"/>
  <c r="O1828" i="2"/>
  <c r="AO1821" i="2"/>
  <c r="AQ1821" i="2"/>
  <c r="AD1033" i="2"/>
  <c r="V1034" i="2"/>
  <c r="AD1034" i="2" s="1"/>
  <c r="U1034" i="2"/>
  <c r="AC1034" i="2" s="1"/>
  <c r="AC1033" i="2"/>
  <c r="Y1032" i="2"/>
  <c r="W1032" i="2"/>
  <c r="AE1033" i="2" s="1"/>
  <c r="R1822" i="2"/>
  <c r="S1822" i="2"/>
  <c r="T1822" i="2"/>
  <c r="C1822" i="2"/>
  <c r="B1823" i="2"/>
  <c r="AH1823" i="2" s="1"/>
  <c r="AO1822" i="2" l="1"/>
  <c r="AQ1822" i="2"/>
  <c r="R1033" i="2"/>
  <c r="Q1033" i="2"/>
  <c r="S1823" i="2"/>
  <c r="R1823" i="2"/>
  <c r="T1823" i="2"/>
  <c r="C1823" i="2"/>
  <c r="B1824" i="2"/>
  <c r="AH1824" i="2" s="1"/>
  <c r="AQ1823" i="2" l="1"/>
  <c r="AO1823" i="2"/>
  <c r="W1033" i="2"/>
  <c r="Y1033" i="2"/>
  <c r="S1034" i="2"/>
  <c r="AA1034" i="2" s="1"/>
  <c r="Z1033" i="2"/>
  <c r="AF1034" i="2"/>
  <c r="AG1034" i="2"/>
  <c r="AH1034" i="2" s="1"/>
  <c r="T1034" i="2"/>
  <c r="T1824" i="2"/>
  <c r="S1824" i="2"/>
  <c r="R1824" i="2"/>
  <c r="C1824" i="2"/>
  <c r="B1825" i="2"/>
  <c r="AH1825" i="2" s="1"/>
  <c r="AQ1824" i="2" l="1"/>
  <c r="AO1824" i="2"/>
  <c r="AB1034" i="2"/>
  <c r="U1035" i="2"/>
  <c r="AC1035" i="2" s="1"/>
  <c r="V1035" i="2"/>
  <c r="AD1035" i="2" s="1"/>
  <c r="AE1034" i="2"/>
  <c r="R1034" i="2"/>
  <c r="Q1034" i="2"/>
  <c r="T1825" i="2"/>
  <c r="R1825" i="2"/>
  <c r="S1825" i="2"/>
  <c r="C1825" i="2"/>
  <c r="B1826" i="2"/>
  <c r="AH1826" i="2" s="1"/>
  <c r="AQ1825" i="2" l="1"/>
  <c r="AO1825" i="2"/>
  <c r="W1034" i="2"/>
  <c r="AE1035" i="2" s="1"/>
  <c r="Q1035" i="2"/>
  <c r="Y1034" i="2"/>
  <c r="AG1035" i="2"/>
  <c r="R1035" i="2"/>
  <c r="AF1035" i="2"/>
  <c r="Z1034" i="2"/>
  <c r="T1035" i="2"/>
  <c r="S1035" i="2"/>
  <c r="T1826" i="2"/>
  <c r="R1826" i="2"/>
  <c r="S1826" i="2"/>
  <c r="C1826" i="2"/>
  <c r="B1827" i="2"/>
  <c r="AH1827" i="2" s="1"/>
  <c r="AO1826" i="2" l="1"/>
  <c r="AQ1826" i="2"/>
  <c r="T1036" i="2"/>
  <c r="AB1035" i="2"/>
  <c r="V1036" i="2"/>
  <c r="Z1035" i="2"/>
  <c r="AG1036" i="2"/>
  <c r="AF1036" i="2"/>
  <c r="R1036" i="2"/>
  <c r="AH1035" i="2"/>
  <c r="U1036" i="2"/>
  <c r="Y1035" i="2"/>
  <c r="W1035" i="2"/>
  <c r="AE1036" i="2" s="1"/>
  <c r="AA1035" i="2"/>
  <c r="S1036" i="2"/>
  <c r="S1827" i="2"/>
  <c r="R1827" i="2"/>
  <c r="T1827" i="2"/>
  <c r="C1827" i="2"/>
  <c r="B1828" i="2"/>
  <c r="AH1828" i="2" s="1"/>
  <c r="AQ1827" i="2" l="1"/>
  <c r="AO1827" i="2"/>
  <c r="AG1037" i="2"/>
  <c r="AF1037" i="2"/>
  <c r="Z1036" i="2"/>
  <c r="AH1036" i="2"/>
  <c r="V1037" i="2"/>
  <c r="AD1036" i="2"/>
  <c r="S1037" i="2"/>
  <c r="AA1037" i="2" s="1"/>
  <c r="AA1036" i="2"/>
  <c r="AC1036" i="2"/>
  <c r="U1037" i="2"/>
  <c r="AB1036" i="2"/>
  <c r="T1037" i="2"/>
  <c r="AB1037" i="2" s="1"/>
  <c r="Q1036" i="2"/>
  <c r="T1828" i="2"/>
  <c r="S1828" i="2"/>
  <c r="R1828" i="2"/>
  <c r="C1828" i="2"/>
  <c r="AQ1828" i="2" l="1"/>
  <c r="AO1828" i="2"/>
  <c r="Y1036" i="2"/>
  <c r="W1036" i="2"/>
  <c r="Q1037" i="2" s="1"/>
  <c r="AD1037" i="2"/>
  <c r="V1038" i="2"/>
  <c r="AC1037" i="2"/>
  <c r="U1038" i="2"/>
  <c r="AC1038" i="2" s="1"/>
  <c r="AH1037" i="2"/>
  <c r="AD1038" i="2" l="1"/>
  <c r="AE1037" i="2"/>
  <c r="Y1037" i="2"/>
  <c r="R1037" i="2"/>
  <c r="W1037" i="2" s="1"/>
  <c r="Q1038" i="2" s="1"/>
  <c r="Y1038" i="2" l="1"/>
  <c r="AE1038" i="2"/>
  <c r="Z1037" i="2"/>
  <c r="T1038" i="2"/>
  <c r="AG1038" i="2"/>
  <c r="AF1038" i="2"/>
  <c r="R1038" i="2"/>
  <c r="S1038" i="2"/>
  <c r="AH1038" i="2" l="1"/>
  <c r="AB1038" i="2"/>
  <c r="U1039" i="2"/>
  <c r="V1039" i="2"/>
  <c r="T1039" i="2"/>
  <c r="AA1038" i="2"/>
  <c r="S1039" i="2"/>
  <c r="AF1039" i="2"/>
  <c r="AG1039" i="2"/>
  <c r="Z1038" i="2"/>
  <c r="W1038" i="2"/>
  <c r="Q1039" i="2" s="1"/>
  <c r="AB1039" i="2" l="1"/>
  <c r="Y1039" i="2"/>
  <c r="AD1039" i="2"/>
  <c r="V1040" i="2"/>
  <c r="AC1039" i="2"/>
  <c r="U1040" i="2"/>
  <c r="R1039" i="2"/>
  <c r="W1039" i="2" s="1"/>
  <c r="AA1039" i="2"/>
  <c r="AH1039" i="2"/>
  <c r="AE1039" i="2"/>
  <c r="S1040" i="2" l="1"/>
  <c r="AA1040" i="2" s="1"/>
  <c r="AE1040" i="2"/>
  <c r="Q1040" i="2"/>
  <c r="AD1040" i="2"/>
  <c r="AF1040" i="2"/>
  <c r="AG1040" i="2"/>
  <c r="Z1039" i="2"/>
  <c r="R1040" i="2"/>
  <c r="AC1040" i="2"/>
  <c r="T1040" i="2"/>
  <c r="AB1040" i="2" s="1"/>
  <c r="AH1040" i="2" l="1"/>
  <c r="T1041" i="2"/>
  <c r="Z1040" i="2"/>
  <c r="AF1041" i="2"/>
  <c r="AG1041" i="2"/>
  <c r="AH1041" i="2" s="1"/>
  <c r="R1041" i="2"/>
  <c r="U1041" i="2"/>
  <c r="V1041" i="2"/>
  <c r="Y1040" i="2"/>
  <c r="W1040" i="2"/>
  <c r="S1041" i="2"/>
  <c r="AC1041" i="2" l="1"/>
  <c r="U1042" i="2"/>
  <c r="AF1042" i="2"/>
  <c r="Z1041" i="2"/>
  <c r="AG1042" i="2"/>
  <c r="AH1042" i="2" s="1"/>
  <c r="AD1041" i="2"/>
  <c r="V1042" i="2"/>
  <c r="S1042" i="2"/>
  <c r="AA1042" i="2" s="1"/>
  <c r="AA1041" i="2"/>
  <c r="Q1041" i="2"/>
  <c r="AE1041" i="2"/>
  <c r="AB1041" i="2"/>
  <c r="T1042" i="2"/>
  <c r="AB1042" i="2" s="1"/>
  <c r="V1043" i="2" l="1"/>
  <c r="AD1043" i="2" s="1"/>
  <c r="AD1042" i="2"/>
  <c r="AC1042" i="2"/>
  <c r="U1043" i="2"/>
  <c r="AC1043" i="2" s="1"/>
  <c r="W1041" i="2"/>
  <c r="R1042" i="2" s="1"/>
  <c r="Y1041" i="2"/>
  <c r="AE1042" i="2"/>
  <c r="S1043" i="2" l="1"/>
  <c r="AA1043" i="2" s="1"/>
  <c r="AF1043" i="2"/>
  <c r="Z1042" i="2"/>
  <c r="AG1043" i="2"/>
  <c r="AH1043" i="2" s="1"/>
  <c r="T1043" i="2"/>
  <c r="Q1042" i="2"/>
  <c r="W1042" i="2" l="1"/>
  <c r="AE1043" i="2" s="1"/>
  <c r="Y1042" i="2"/>
  <c r="U1044" i="2"/>
  <c r="AC1044" i="2" s="1"/>
  <c r="AB1043" i="2"/>
  <c r="V1044" i="2"/>
  <c r="R1043" i="2"/>
  <c r="T1044" i="2" l="1"/>
  <c r="AB1044" i="2" s="1"/>
  <c r="AF1044" i="2"/>
  <c r="AG1044" i="2"/>
  <c r="AH1044" i="2" s="1"/>
  <c r="S1044" i="2"/>
  <c r="U1045" i="2" s="1"/>
  <c r="Z1043" i="2"/>
  <c r="AD1044" i="2"/>
  <c r="V1045" i="2"/>
  <c r="Q1043" i="2"/>
  <c r="AD1045" i="2" l="1"/>
  <c r="AA1044" i="2"/>
  <c r="AC1045" i="2"/>
  <c r="Y1043" i="2"/>
  <c r="W1043" i="2"/>
  <c r="R1044" i="2" s="1"/>
  <c r="S1045" i="2" s="1"/>
  <c r="AA1045" i="2" s="1"/>
  <c r="T1045" i="2" l="1"/>
  <c r="AG1045" i="2"/>
  <c r="AF1045" i="2"/>
  <c r="Z1044" i="2"/>
  <c r="AE1044" i="2"/>
  <c r="Q1044" i="2"/>
  <c r="AH1045" i="2" l="1"/>
  <c r="Y1044" i="2"/>
  <c r="W1044" i="2"/>
  <c r="AE1045" i="2" s="1"/>
  <c r="AB1045" i="2"/>
  <c r="U1046" i="2"/>
  <c r="AC1046" i="2" s="1"/>
  <c r="V1046" i="2"/>
  <c r="AD1046" i="2" s="1"/>
  <c r="Q1045" i="2" l="1"/>
  <c r="R1045" i="2"/>
  <c r="Z1045" i="2" l="1"/>
  <c r="AF1046" i="2"/>
  <c r="AG1046" i="2"/>
  <c r="AH1046" i="2" s="1"/>
  <c r="T1046" i="2"/>
  <c r="S1046" i="2"/>
  <c r="Y1045" i="2"/>
  <c r="W1045" i="2"/>
  <c r="Q1046" i="2" s="1"/>
  <c r="Y1046" i="2" l="1"/>
  <c r="AA1046" i="2"/>
  <c r="AB1046" i="2"/>
  <c r="U1047" i="2"/>
  <c r="V1047" i="2"/>
  <c r="R1046" i="2"/>
  <c r="T1047" i="2" s="1"/>
  <c r="AE1046" i="2"/>
  <c r="AB1047" i="2" l="1"/>
  <c r="Z1046" i="2"/>
  <c r="AG1047" i="2"/>
  <c r="AF1047" i="2"/>
  <c r="S1047" i="2"/>
  <c r="AD1047" i="2"/>
  <c r="V1048" i="2"/>
  <c r="AC1047" i="2"/>
  <c r="W1046" i="2"/>
  <c r="AH1047" i="2" l="1"/>
  <c r="AD1048" i="2"/>
  <c r="R1047" i="2"/>
  <c r="AE1047" i="2"/>
  <c r="Q1047" i="2"/>
  <c r="AA1047" i="2"/>
  <c r="U1048" i="2"/>
  <c r="AC1048" i="2" l="1"/>
  <c r="AG1048" i="2"/>
  <c r="AF1048" i="2"/>
  <c r="Z1047" i="2"/>
  <c r="T1048" i="2"/>
  <c r="R1048" i="2"/>
  <c r="S1048" i="2"/>
  <c r="Y1047" i="2"/>
  <c r="W1047" i="2"/>
  <c r="AE1048" i="2" s="1"/>
  <c r="AA1048" i="2" l="1"/>
  <c r="S1049" i="2"/>
  <c r="AB1048" i="2"/>
  <c r="V1049" i="2"/>
  <c r="T1049" i="2"/>
  <c r="AF1049" i="2"/>
  <c r="AG1049" i="2"/>
  <c r="AH1049" i="2" s="1"/>
  <c r="Z1048" i="2"/>
  <c r="AH1048" i="2"/>
  <c r="Q1048" i="2"/>
  <c r="U1049" i="2"/>
  <c r="AB1049" i="2" l="1"/>
  <c r="AD1049" i="2"/>
  <c r="V1050" i="2"/>
  <c r="Y1048" i="2"/>
  <c r="W1048" i="2"/>
  <c r="R1049" i="2" s="1"/>
  <c r="AE1049" i="2"/>
  <c r="AC1049" i="2"/>
  <c r="U1050" i="2"/>
  <c r="AA1049" i="2"/>
  <c r="Z1049" i="2" l="1"/>
  <c r="AF1050" i="2"/>
  <c r="AG1050" i="2"/>
  <c r="AH1050" i="2" s="1"/>
  <c r="Q1049" i="2"/>
  <c r="AD1050" i="2"/>
  <c r="S1050" i="2"/>
  <c r="AA1050" i="2" s="1"/>
  <c r="T1050" i="2"/>
  <c r="AB1050" i="2" s="1"/>
  <c r="AC1050" i="2"/>
  <c r="W1049" i="2" l="1"/>
  <c r="Q1050" i="2" s="1"/>
  <c r="Y1049" i="2"/>
  <c r="AE1050" i="2"/>
  <c r="U1051" i="2"/>
  <c r="AC1051" i="2" s="1"/>
  <c r="V1051" i="2"/>
  <c r="AD1051" i="2" s="1"/>
  <c r="R1050" i="2"/>
  <c r="Z1050" i="2" l="1"/>
  <c r="AF1051" i="2"/>
  <c r="AG1051" i="2"/>
  <c r="Y1050" i="2"/>
  <c r="W1050" i="2"/>
  <c r="AE1051" i="2" s="1"/>
  <c r="T1051" i="2"/>
  <c r="AB1051" i="2" s="1"/>
  <c r="S1051" i="2"/>
  <c r="AA1051" i="2" s="1"/>
  <c r="V1052" i="2" l="1"/>
  <c r="AD1052" i="2" s="1"/>
  <c r="Q1051" i="2"/>
  <c r="U1052" i="2"/>
  <c r="AC1052" i="2" s="1"/>
  <c r="R1051" i="2"/>
  <c r="AH1051" i="2"/>
  <c r="T1052" i="2" l="1"/>
  <c r="AF1052" i="2"/>
  <c r="AG1052" i="2"/>
  <c r="AH1052" i="2" s="1"/>
  <c r="Z1051" i="2"/>
  <c r="S1052" i="2"/>
  <c r="W1051" i="2"/>
  <c r="AE1052" i="2" s="1"/>
  <c r="Y1051" i="2"/>
  <c r="Q1052" i="2" l="1"/>
  <c r="Y1052" i="2" s="1"/>
  <c r="AA1052" i="2"/>
  <c r="R1052" i="2"/>
  <c r="W1052" i="2" s="1"/>
  <c r="AE1053" i="2" s="1"/>
  <c r="V1053" i="2"/>
  <c r="AB1052" i="2"/>
  <c r="U1053" i="2"/>
  <c r="AD1053" i="2" l="1"/>
  <c r="AG1053" i="2"/>
  <c r="AF1053" i="2"/>
  <c r="Z1052" i="2"/>
  <c r="R1053" i="2"/>
  <c r="Q1053" i="2"/>
  <c r="T1053" i="2"/>
  <c r="AC1053" i="2"/>
  <c r="S1053" i="2"/>
  <c r="T1054" i="2" l="1"/>
  <c r="AB1054" i="2" s="1"/>
  <c r="AB1053" i="2"/>
  <c r="AH1053" i="2"/>
  <c r="W1053" i="2"/>
  <c r="Q1054" i="2" s="1"/>
  <c r="Y1053" i="2"/>
  <c r="AE1054" i="2"/>
  <c r="U1054" i="2"/>
  <c r="V1054" i="2"/>
  <c r="AF1054" i="2"/>
  <c r="AG1054" i="2"/>
  <c r="Z1053" i="2"/>
  <c r="AA1053" i="2"/>
  <c r="S1054" i="2"/>
  <c r="R1054" i="2" l="1"/>
  <c r="V1055" i="2"/>
  <c r="AD1054" i="2"/>
  <c r="AA1054" i="2"/>
  <c r="S1055" i="2"/>
  <c r="Y1054" i="2"/>
  <c r="W1054" i="2"/>
  <c r="Q1055" i="2" s="1"/>
  <c r="Y1055" i="2" s="1"/>
  <c r="U1055" i="2"/>
  <c r="AC1054" i="2"/>
  <c r="AH1054" i="2"/>
  <c r="T1055" i="2"/>
  <c r="AF1055" i="2"/>
  <c r="AG1055" i="2"/>
  <c r="AH1055" i="2" s="1"/>
  <c r="Z1054" i="2"/>
  <c r="AC1055" i="2" l="1"/>
  <c r="U1056" i="2"/>
  <c r="R1055" i="2"/>
  <c r="S1056" i="2" s="1"/>
  <c r="AA1056" i="2" s="1"/>
  <c r="AB1055" i="2"/>
  <c r="AA1055" i="2"/>
  <c r="AD1055" i="2"/>
  <c r="V1056" i="2"/>
  <c r="AE1055" i="2"/>
  <c r="Z1055" i="2" l="1"/>
  <c r="AF1056" i="2"/>
  <c r="AG1056" i="2"/>
  <c r="AH1056" i="2" s="1"/>
  <c r="T1056" i="2"/>
  <c r="AB1056" i="2" s="1"/>
  <c r="AC1056" i="2"/>
  <c r="W1055" i="2"/>
  <c r="AD1056" i="2"/>
  <c r="U1057" i="2" l="1"/>
  <c r="AC1057" i="2" s="1"/>
  <c r="Q1056" i="2"/>
  <c r="AE1056" i="2"/>
  <c r="R1056" i="2"/>
  <c r="V1057" i="2"/>
  <c r="AD1057" i="2" s="1"/>
  <c r="S1057" i="2" l="1"/>
  <c r="AG1057" i="2"/>
  <c r="Z1056" i="2"/>
  <c r="AF1057" i="2"/>
  <c r="T1057" i="2"/>
  <c r="Y1056" i="2"/>
  <c r="W1056" i="2"/>
  <c r="V1058" i="2" l="1"/>
  <c r="AB1057" i="2"/>
  <c r="U1058" i="2"/>
  <c r="Q1057" i="2"/>
  <c r="AE1057" i="2"/>
  <c r="R1057" i="2"/>
  <c r="AH1057" i="2"/>
  <c r="AA1057" i="2"/>
  <c r="AG1058" i="2" l="1"/>
  <c r="AF1058" i="2"/>
  <c r="Z1057" i="2"/>
  <c r="AC1058" i="2"/>
  <c r="W1057" i="2"/>
  <c r="AE1058" i="2" s="1"/>
  <c r="Y1057" i="2"/>
  <c r="V1059" i="2"/>
  <c r="AD1059" i="2" s="1"/>
  <c r="AD1058" i="2"/>
  <c r="S1058" i="2"/>
  <c r="AA1058" i="2" s="1"/>
  <c r="T1058" i="2"/>
  <c r="AB1058" i="2" s="1"/>
  <c r="U1059" i="2" l="1"/>
  <c r="AC1059" i="2" s="1"/>
  <c r="R1058" i="2"/>
  <c r="S1059" i="2" s="1"/>
  <c r="Q1058" i="2"/>
  <c r="AH1058" i="2"/>
  <c r="AA1059" i="2" l="1"/>
  <c r="Y1058" i="2"/>
  <c r="W1058" i="2"/>
  <c r="R1059" i="2" s="1"/>
  <c r="AF1059" i="2"/>
  <c r="AG1059" i="2"/>
  <c r="AH1059" i="2" s="1"/>
  <c r="Z1058" i="2"/>
  <c r="T1059" i="2"/>
  <c r="AF1060" i="2" l="1"/>
  <c r="AG1060" i="2"/>
  <c r="AH1060" i="2" s="1"/>
  <c r="Z1059" i="2"/>
  <c r="Q1059" i="2"/>
  <c r="T1060" i="2"/>
  <c r="AB1059" i="2"/>
  <c r="U1060" i="2"/>
  <c r="V1060" i="2"/>
  <c r="S1060" i="2"/>
  <c r="AE1059" i="2"/>
  <c r="AD1060" i="2" l="1"/>
  <c r="V1061" i="2"/>
  <c r="AC1060" i="2"/>
  <c r="U1061" i="2"/>
  <c r="AB1060" i="2"/>
  <c r="W1059" i="2"/>
  <c r="R1060" i="2" s="1"/>
  <c r="Y1059" i="2"/>
  <c r="AA1060" i="2"/>
  <c r="AG1061" i="2" l="1"/>
  <c r="Z1060" i="2"/>
  <c r="AF1061" i="2"/>
  <c r="T1061" i="2"/>
  <c r="AC1061" i="2"/>
  <c r="S1061" i="2"/>
  <c r="AE1060" i="2"/>
  <c r="AD1061" i="2"/>
  <c r="Q1060" i="2"/>
  <c r="AB1061" i="2" l="1"/>
  <c r="AA1061" i="2"/>
  <c r="W1060" i="2"/>
  <c r="Q1061" i="2" s="1"/>
  <c r="Y1060" i="2"/>
  <c r="AE1061" i="2"/>
  <c r="R1061" i="2"/>
  <c r="V1062" i="2"/>
  <c r="U1062" i="2"/>
  <c r="AH1061" i="2"/>
  <c r="AF1062" i="2" l="1"/>
  <c r="AG1062" i="2"/>
  <c r="AH1062" i="2" s="1"/>
  <c r="Z1061" i="2"/>
  <c r="S1062" i="2"/>
  <c r="Y1061" i="2"/>
  <c r="W1061" i="2"/>
  <c r="AE1062" i="2" s="1"/>
  <c r="AC1062" i="2"/>
  <c r="T1062" i="2"/>
  <c r="AD1062" i="2"/>
  <c r="AA1062" i="2" l="1"/>
  <c r="R1062" i="2"/>
  <c r="AB1062" i="2"/>
  <c r="Q1062" i="2"/>
  <c r="U1063" i="2"/>
  <c r="V1063" i="2"/>
  <c r="AC1063" i="2" l="1"/>
  <c r="W1062" i="2"/>
  <c r="Q1063" i="2" s="1"/>
  <c r="AF1063" i="2"/>
  <c r="Z1062" i="2"/>
  <c r="R1063" i="2"/>
  <c r="AG1063" i="2"/>
  <c r="AH1063" i="2" s="1"/>
  <c r="Y1062" i="2"/>
  <c r="S1063" i="2"/>
  <c r="AD1063" i="2"/>
  <c r="T1063" i="2"/>
  <c r="W1063" i="2" l="1"/>
  <c r="R1064" i="2" s="1"/>
  <c r="AE1064" i="2"/>
  <c r="Q1064" i="2"/>
  <c r="Y1063" i="2"/>
  <c r="AF1064" i="2"/>
  <c r="AG1064" i="2"/>
  <c r="AH1064" i="2" s="1"/>
  <c r="Z1063" i="2"/>
  <c r="AB1063" i="2"/>
  <c r="T1064" i="2"/>
  <c r="S1064" i="2"/>
  <c r="AA1063" i="2"/>
  <c r="AE1063" i="2"/>
  <c r="U1064" i="2"/>
  <c r="V1064" i="2"/>
  <c r="U1065" i="2" l="1"/>
  <c r="AC1064" i="2"/>
  <c r="AD1064" i="2"/>
  <c r="V1065" i="2"/>
  <c r="W1064" i="2"/>
  <c r="Q1065" i="2" s="1"/>
  <c r="Y1064" i="2"/>
  <c r="AE1065" i="2"/>
  <c r="S1065" i="2"/>
  <c r="AA1064" i="2"/>
  <c r="AB1064" i="2"/>
  <c r="T1065" i="2"/>
  <c r="AB1065" i="2" s="1"/>
  <c r="AG1065" i="2"/>
  <c r="AF1065" i="2"/>
  <c r="Z1064" i="2"/>
  <c r="R1065" i="2"/>
  <c r="AA1065" i="2" l="1"/>
  <c r="S1066" i="2"/>
  <c r="Y1065" i="2"/>
  <c r="W1065" i="2"/>
  <c r="R1066" i="2" s="1"/>
  <c r="Q1066" i="2"/>
  <c r="AE1066" i="2"/>
  <c r="AD1065" i="2"/>
  <c r="V1066" i="2"/>
  <c r="T1066" i="2"/>
  <c r="AB1066" i="2" s="1"/>
  <c r="AG1066" i="2"/>
  <c r="Z1065" i="2"/>
  <c r="AF1066" i="2"/>
  <c r="AH1065" i="2"/>
  <c r="AC1065" i="2"/>
  <c r="U1066" i="2"/>
  <c r="AD1066" i="2" l="1"/>
  <c r="V1067" i="2"/>
  <c r="W1066" i="2"/>
  <c r="AE1067" i="2" s="1"/>
  <c r="Y1066" i="2"/>
  <c r="U1067" i="2"/>
  <c r="AC1066" i="2"/>
  <c r="AH1066" i="2"/>
  <c r="T1067" i="2"/>
  <c r="Z1066" i="2"/>
  <c r="AF1067" i="2"/>
  <c r="AG1067" i="2"/>
  <c r="AH1067" i="2" s="1"/>
  <c r="R1067" i="2"/>
  <c r="AA1066" i="2"/>
  <c r="S1067" i="2"/>
  <c r="AA1067" i="2" s="1"/>
  <c r="Q1067" i="2"/>
  <c r="W1067" i="2" s="1"/>
  <c r="AB1067" i="2" l="1"/>
  <c r="T1068" i="2"/>
  <c r="AB1068" i="2" s="1"/>
  <c r="U1068" i="2"/>
  <c r="AC1067" i="2"/>
  <c r="S1068" i="2"/>
  <c r="AA1068" i="2" s="1"/>
  <c r="Z1067" i="2"/>
  <c r="AF1068" i="2"/>
  <c r="AG1068" i="2"/>
  <c r="R1068" i="2"/>
  <c r="Q1068" i="2"/>
  <c r="Y1067" i="2"/>
  <c r="AD1067" i="2"/>
  <c r="V1068" i="2"/>
  <c r="AE1068" i="2"/>
  <c r="AG1069" i="2"/>
  <c r="AF1069" i="2"/>
  <c r="Z1068" i="2"/>
  <c r="T1069" i="2"/>
  <c r="W1068" i="2" l="1"/>
  <c r="Q1069" i="2" s="1"/>
  <c r="Y1068" i="2"/>
  <c r="AH1068" i="2"/>
  <c r="AD1068" i="2"/>
  <c r="V1069" i="2"/>
  <c r="AC1068" i="2"/>
  <c r="U1069" i="2"/>
  <c r="AC1069" i="2" s="1"/>
  <c r="S1069" i="2"/>
  <c r="U1070" i="2" s="1"/>
  <c r="AC1070" i="2" s="1"/>
  <c r="Y1069" i="2"/>
  <c r="AB1069" i="2"/>
  <c r="AE1069" i="2"/>
  <c r="AH1069" i="2"/>
  <c r="R1069" i="2"/>
  <c r="S1070" i="2" l="1"/>
  <c r="AD1069" i="2"/>
  <c r="V1070" i="2"/>
  <c r="AD1070" i="2" s="1"/>
  <c r="AA1069" i="2"/>
  <c r="AA1070" i="2"/>
  <c r="Z1069" i="2"/>
  <c r="AF1070" i="2"/>
  <c r="AG1070" i="2"/>
  <c r="AH1070" i="2" s="1"/>
  <c r="W1069" i="2"/>
  <c r="R1070" i="2" s="1"/>
  <c r="T1070" i="2"/>
  <c r="T1071" i="2" l="1"/>
  <c r="AG1071" i="2"/>
  <c r="AF1071" i="2"/>
  <c r="Z1070" i="2"/>
  <c r="S1071" i="2"/>
  <c r="AB1070" i="2"/>
  <c r="U1071" i="2"/>
  <c r="AC1071" i="2" s="1"/>
  <c r="V1071" i="2"/>
  <c r="AE1070" i="2"/>
  <c r="Q1070" i="2"/>
  <c r="U1072" i="2" l="1"/>
  <c r="AC1072" i="2" s="1"/>
  <c r="AA1071" i="2"/>
  <c r="AH1071" i="2"/>
  <c r="W1070" i="2"/>
  <c r="Q1071" i="2" s="1"/>
  <c r="Y1070" i="2"/>
  <c r="AD1071" i="2"/>
  <c r="V1072" i="2"/>
  <c r="AB1071" i="2"/>
  <c r="AE1071" i="2" l="1"/>
  <c r="Y1071" i="2"/>
  <c r="AD1072" i="2"/>
  <c r="R1071" i="2"/>
  <c r="W1071" i="2" l="1"/>
  <c r="Z1071" i="2"/>
  <c r="R1072" i="2"/>
  <c r="AF1072" i="2"/>
  <c r="AG1072" i="2"/>
  <c r="T1072" i="2"/>
  <c r="S1072" i="2"/>
  <c r="AH1072" i="2" l="1"/>
  <c r="U1073" i="2"/>
  <c r="T1073" i="2"/>
  <c r="AB1072" i="2"/>
  <c r="V1073" i="2"/>
  <c r="S1073" i="2"/>
  <c r="AA1073" i="2" s="1"/>
  <c r="AA1072" i="2"/>
  <c r="AG1073" i="2"/>
  <c r="AH1073" i="2" s="1"/>
  <c r="Z1072" i="2"/>
  <c r="AF1073" i="2"/>
  <c r="AE1072" i="2"/>
  <c r="Q1072" i="2"/>
  <c r="AD1073" i="2" l="1"/>
  <c r="V1074" i="2"/>
  <c r="AB1073" i="2"/>
  <c r="Y1072" i="2"/>
  <c r="W1072" i="2"/>
  <c r="AE1073" i="2" s="1"/>
  <c r="AC1073" i="2"/>
  <c r="U1074" i="2"/>
  <c r="Q1073" i="2" l="1"/>
  <c r="AD1074" i="2"/>
  <c r="AC1074" i="2"/>
  <c r="R1073" i="2"/>
  <c r="S1074" i="2" l="1"/>
  <c r="AF1074" i="2"/>
  <c r="AG1074" i="2"/>
  <c r="AH1074" i="2" s="1"/>
  <c r="Z1073" i="2"/>
  <c r="T1074" i="2"/>
  <c r="Y1073" i="2"/>
  <c r="W1073" i="2"/>
  <c r="Q1074" i="2" s="1"/>
  <c r="AB1074" i="2" l="1"/>
  <c r="V1075" i="2"/>
  <c r="U1075" i="2"/>
  <c r="Y1074" i="2"/>
  <c r="R1074" i="2"/>
  <c r="AE1074" i="2"/>
  <c r="AA1074" i="2"/>
  <c r="AC1075" i="2" l="1"/>
  <c r="T1075" i="2"/>
  <c r="AG1075" i="2"/>
  <c r="AF1075" i="2"/>
  <c r="Z1074" i="2"/>
  <c r="W1074" i="2"/>
  <c r="AD1075" i="2"/>
  <c r="S1075" i="2"/>
  <c r="R1075" i="2" l="1"/>
  <c r="AE1075" i="2"/>
  <c r="Q1075" i="2"/>
  <c r="AH1075" i="2"/>
  <c r="AB1075" i="2"/>
  <c r="T1076" i="2"/>
  <c r="AA1075" i="2"/>
  <c r="S1076" i="2"/>
  <c r="U1076" i="2"/>
  <c r="V1076" i="2"/>
  <c r="AA1076" i="2" l="1"/>
  <c r="AB1076" i="2"/>
  <c r="W1075" i="2"/>
  <c r="R1076" i="2" s="1"/>
  <c r="Y1075" i="2"/>
  <c r="Q1076" i="2"/>
  <c r="AE1076" i="2"/>
  <c r="AD1076" i="2"/>
  <c r="V1077" i="2"/>
  <c r="AC1076" i="2"/>
  <c r="U1077" i="2"/>
  <c r="Z1075" i="2"/>
  <c r="AF1076" i="2"/>
  <c r="AG1076" i="2"/>
  <c r="AH1076" i="2" s="1"/>
  <c r="Y1076" i="2" l="1"/>
  <c r="W1076" i="2"/>
  <c r="R1077" i="2" s="1"/>
  <c r="AE1077" i="2"/>
  <c r="Q1077" i="2"/>
  <c r="Z1076" i="2"/>
  <c r="AG1077" i="2"/>
  <c r="AF1077" i="2"/>
  <c r="T1077" i="2"/>
  <c r="S1077" i="2"/>
  <c r="AC1077" i="2"/>
  <c r="AD1077" i="2"/>
  <c r="AB1077" i="2" l="1"/>
  <c r="T1078" i="2"/>
  <c r="V1078" i="2"/>
  <c r="Y1077" i="2"/>
  <c r="W1077" i="2"/>
  <c r="Q1078" i="2" s="1"/>
  <c r="U1078" i="2"/>
  <c r="AH1077" i="2"/>
  <c r="AG1078" i="2"/>
  <c r="AF1078" i="2"/>
  <c r="Z1077" i="2"/>
  <c r="S1078" i="2"/>
  <c r="AA1077" i="2"/>
  <c r="AH1078" i="2" l="1"/>
  <c r="AE1078" i="2"/>
  <c r="Y1078" i="2"/>
  <c r="AC1078" i="2"/>
  <c r="U1079" i="2"/>
  <c r="R1078" i="2"/>
  <c r="W1078" i="2" s="1"/>
  <c r="AD1078" i="2"/>
  <c r="V1079" i="2"/>
  <c r="AB1078" i="2"/>
  <c r="AA1078" i="2"/>
  <c r="AE1079" i="2" l="1"/>
  <c r="Q1079" i="2"/>
  <c r="AC1079" i="2"/>
  <c r="T1079" i="2"/>
  <c r="S1079" i="2"/>
  <c r="AG1079" i="2"/>
  <c r="AF1079" i="2"/>
  <c r="Z1078" i="2"/>
  <c r="R1079" i="2"/>
  <c r="AD1079" i="2"/>
  <c r="AH1079" i="2" l="1"/>
  <c r="AA1079" i="2"/>
  <c r="S1080" i="2"/>
  <c r="AB1079" i="2"/>
  <c r="T1080" i="2"/>
  <c r="U1080" i="2"/>
  <c r="V1080" i="2"/>
  <c r="Y1079" i="2"/>
  <c r="W1079" i="2"/>
  <c r="AE1080" i="2" s="1"/>
  <c r="Z1079" i="2"/>
  <c r="AF1080" i="2"/>
  <c r="AG1080" i="2"/>
  <c r="AH1080" i="2" s="1"/>
  <c r="AC1080" i="2" l="1"/>
  <c r="U1081" i="2"/>
  <c r="AB1080" i="2"/>
  <c r="R1080" i="2"/>
  <c r="AA1080" i="2"/>
  <c r="AD1080" i="2"/>
  <c r="V1081" i="2"/>
  <c r="Q1080" i="2"/>
  <c r="AF1081" i="2" l="1"/>
  <c r="AG1081" i="2"/>
  <c r="AH1081" i="2" s="1"/>
  <c r="Z1080" i="2"/>
  <c r="T1081" i="2"/>
  <c r="AC1081" i="2"/>
  <c r="S1081" i="2"/>
  <c r="Y1080" i="2"/>
  <c r="W1080" i="2"/>
  <c r="AE1081" i="2" s="1"/>
  <c r="AD1081" i="2"/>
  <c r="U1082" i="2" l="1"/>
  <c r="Q1081" i="2"/>
  <c r="Y1081" i="2" s="1"/>
  <c r="AC1082" i="2"/>
  <c r="AA1081" i="2"/>
  <c r="V1082" i="2"/>
  <c r="AB1081" i="2"/>
  <c r="R1081" i="2"/>
  <c r="T1082" i="2" s="1"/>
  <c r="AB1082" i="2" l="1"/>
  <c r="S1082" i="2"/>
  <c r="AF1082" i="2"/>
  <c r="Z1081" i="2"/>
  <c r="AG1082" i="2"/>
  <c r="AH1082" i="2" s="1"/>
  <c r="R1082" i="2"/>
  <c r="AD1082" i="2"/>
  <c r="V1083" i="2"/>
  <c r="W1081" i="2"/>
  <c r="T1083" i="2" l="1"/>
  <c r="Z1082" i="2"/>
  <c r="AF1083" i="2"/>
  <c r="AG1083" i="2"/>
  <c r="AA1082" i="2"/>
  <c r="S1083" i="2"/>
  <c r="Q1082" i="2"/>
  <c r="AE1082" i="2"/>
  <c r="U1083" i="2"/>
  <c r="AD1083" i="2"/>
  <c r="V1084" i="2"/>
  <c r="AH1083" i="2" l="1"/>
  <c r="AA1083" i="2"/>
  <c r="Y1082" i="2"/>
  <c r="W1082" i="2"/>
  <c r="R1083" i="2" s="1"/>
  <c r="AE1083" i="2"/>
  <c r="AD1084" i="2"/>
  <c r="AC1083" i="2"/>
  <c r="U1084" i="2"/>
  <c r="AB1083" i="2"/>
  <c r="Q1083" i="2" l="1"/>
  <c r="Z1083" i="2"/>
  <c r="AG1084" i="2"/>
  <c r="AF1084" i="2"/>
  <c r="T1084" i="2"/>
  <c r="U1085" i="2" s="1"/>
  <c r="S1084" i="2"/>
  <c r="AC1084" i="2"/>
  <c r="AC1085" i="2" l="1"/>
  <c r="AA1084" i="2"/>
  <c r="AH1084" i="2"/>
  <c r="AB1084" i="2"/>
  <c r="V1085" i="2"/>
  <c r="W1083" i="2"/>
  <c r="R1084" i="2" s="1"/>
  <c r="T1085" i="2" s="1"/>
  <c r="Y1083" i="2"/>
  <c r="AE1084" i="2" l="1"/>
  <c r="S1085" i="2"/>
  <c r="U1086" i="2" s="1"/>
  <c r="Q1084" i="2"/>
  <c r="Y1084" i="2" s="1"/>
  <c r="AD1085" i="2"/>
  <c r="V1086" i="2"/>
  <c r="AB1085" i="2"/>
  <c r="Z1084" i="2"/>
  <c r="AF1085" i="2"/>
  <c r="AG1085" i="2"/>
  <c r="AH1085" i="2" s="1"/>
  <c r="AA1085" i="2" l="1"/>
  <c r="W1084" i="2"/>
  <c r="AC1086" i="2"/>
  <c r="AD1086" i="2"/>
  <c r="Q1085" i="2" l="1"/>
  <c r="R1085" i="2"/>
  <c r="AE1085" i="2"/>
  <c r="AG1086" i="2" l="1"/>
  <c r="S1086" i="2"/>
  <c r="T1086" i="2"/>
  <c r="Z1085" i="2"/>
  <c r="AF1086" i="2"/>
  <c r="W1085" i="2"/>
  <c r="R1086" i="2" s="1"/>
  <c r="Y1085" i="2"/>
  <c r="Q1086" i="2" l="1"/>
  <c r="AG1087" i="2"/>
  <c r="AF1087" i="2"/>
  <c r="Z1086" i="2"/>
  <c r="W1086" i="2"/>
  <c r="R1087" i="2" s="1"/>
  <c r="Y1086" i="2"/>
  <c r="AE1087" i="2"/>
  <c r="V1087" i="2"/>
  <c r="T1087" i="2"/>
  <c r="AB1086" i="2"/>
  <c r="U1087" i="2"/>
  <c r="AC1087" i="2" s="1"/>
  <c r="AA1086" i="2"/>
  <c r="S1087" i="2"/>
  <c r="AE1086" i="2"/>
  <c r="AH1086" i="2"/>
  <c r="AG1088" i="2" l="1"/>
  <c r="Z1087" i="2"/>
  <c r="AF1088" i="2"/>
  <c r="Q1087" i="2"/>
  <c r="U1088" i="2"/>
  <c r="T1088" i="2"/>
  <c r="AB1087" i="2"/>
  <c r="S1088" i="2"/>
  <c r="AA1087" i="2"/>
  <c r="AD1087" i="2"/>
  <c r="V1088" i="2"/>
  <c r="AH1087" i="2"/>
  <c r="W1087" i="2" l="1"/>
  <c r="Y1087" i="2"/>
  <c r="Q1088" i="2"/>
  <c r="AE1088" i="2"/>
  <c r="AD1088" i="2"/>
  <c r="V1089" i="2"/>
  <c r="R1088" i="2"/>
  <c r="AC1088" i="2"/>
  <c r="U1089" i="2"/>
  <c r="AB1088" i="2"/>
  <c r="AA1088" i="2"/>
  <c r="AH1088" i="2"/>
  <c r="Z1088" i="2" l="1"/>
  <c r="AF1089" i="2"/>
  <c r="AG1089" i="2"/>
  <c r="AH1089" i="2" s="1"/>
  <c r="AD1089" i="2"/>
  <c r="V1090" i="2"/>
  <c r="Y1088" i="2"/>
  <c r="W1088" i="2"/>
  <c r="R1089" i="2" s="1"/>
  <c r="S1089" i="2"/>
  <c r="T1089" i="2"/>
  <c r="AC1089" i="2"/>
  <c r="AF1090" i="2" l="1"/>
  <c r="Z1089" i="2"/>
  <c r="AG1090" i="2"/>
  <c r="AH1090" i="2" s="1"/>
  <c r="AD1090" i="2"/>
  <c r="AB1089" i="2"/>
  <c r="T1090" i="2"/>
  <c r="AE1089" i="2"/>
  <c r="AA1089" i="2"/>
  <c r="S1090" i="2"/>
  <c r="U1090" i="2"/>
  <c r="Q1089" i="2"/>
  <c r="AB1090" i="2" l="1"/>
  <c r="W1089" i="2"/>
  <c r="AE1090" i="2" s="1"/>
  <c r="Q1090" i="2"/>
  <c r="Y1089" i="2"/>
  <c r="R1090" i="2"/>
  <c r="V1091" i="2"/>
  <c r="AC1090" i="2"/>
  <c r="U1091" i="2"/>
  <c r="AA1090" i="2"/>
  <c r="Y1090" i="2" l="1"/>
  <c r="W1090" i="2"/>
  <c r="AE1091" i="2" s="1"/>
  <c r="Q1091" i="2"/>
  <c r="AD1091" i="2"/>
  <c r="V1092" i="2"/>
  <c r="AG1091" i="2"/>
  <c r="AF1091" i="2"/>
  <c r="Z1090" i="2"/>
  <c r="T1091" i="2"/>
  <c r="AB1091" i="2" s="1"/>
  <c r="S1091" i="2"/>
  <c r="AC1091" i="2"/>
  <c r="AH1091" i="2" l="1"/>
  <c r="AD1092" i="2"/>
  <c r="U1092" i="2"/>
  <c r="Y1091" i="2"/>
  <c r="AA1091" i="2"/>
  <c r="R1091" i="2"/>
  <c r="W1091" i="2" s="1"/>
  <c r="AE1092" i="2" s="1"/>
  <c r="R1092" i="2" l="1"/>
  <c r="Q1092" i="2"/>
  <c r="T1092" i="2"/>
  <c r="AF1092" i="2"/>
  <c r="AG1092" i="2"/>
  <c r="AH1092" i="2" s="1"/>
  <c r="Z1091" i="2"/>
  <c r="AC1092" i="2"/>
  <c r="U1093" i="2"/>
  <c r="S1092" i="2"/>
  <c r="AC1093" i="2" l="1"/>
  <c r="AB1092" i="2"/>
  <c r="T1093" i="2"/>
  <c r="V1093" i="2"/>
  <c r="W1092" i="2"/>
  <c r="Y1092" i="2"/>
  <c r="AA1092" i="2"/>
  <c r="S1093" i="2"/>
  <c r="Z1092" i="2"/>
  <c r="AG1093" i="2"/>
  <c r="AF1093" i="2"/>
  <c r="AH1093" i="2" l="1"/>
  <c r="R1093" i="2"/>
  <c r="S1094" i="2" s="1"/>
  <c r="AA1094" i="2" s="1"/>
  <c r="AE1093" i="2"/>
  <c r="Q1093" i="2"/>
  <c r="V1094" i="2"/>
  <c r="AD1093" i="2"/>
  <c r="AB1093" i="2"/>
  <c r="T1094" i="2"/>
  <c r="AB1094" i="2" s="1"/>
  <c r="U1094" i="2"/>
  <c r="AA1093" i="2"/>
  <c r="AC1094" i="2" l="1"/>
  <c r="U1095" i="2"/>
  <c r="AC1095" i="2" s="1"/>
  <c r="AD1094" i="2"/>
  <c r="V1095" i="2"/>
  <c r="W1093" i="2"/>
  <c r="R1094" i="2" s="1"/>
  <c r="T1095" i="2" s="1"/>
  <c r="AB1095" i="2" s="1"/>
  <c r="Y1093" i="2"/>
  <c r="Z1093" i="2"/>
  <c r="AG1094" i="2"/>
  <c r="AF1094" i="2"/>
  <c r="Q1094" i="2" l="1"/>
  <c r="AE1094" i="2"/>
  <c r="Z1094" i="2"/>
  <c r="AG1095" i="2"/>
  <c r="AF1095" i="2"/>
  <c r="S1095" i="2"/>
  <c r="AA1095" i="2" s="1"/>
  <c r="AD1095" i="2"/>
  <c r="V1096" i="2"/>
  <c r="AD1096" i="2" s="1"/>
  <c r="AH1094" i="2"/>
  <c r="AH1095" i="2" l="1"/>
  <c r="U1096" i="2"/>
  <c r="AC1096" i="2" s="1"/>
  <c r="Y1094" i="2"/>
  <c r="W1094" i="2"/>
  <c r="Q1095" i="2"/>
  <c r="Y1095" i="2" l="1"/>
  <c r="AE1095" i="2"/>
  <c r="R1095" i="2"/>
  <c r="T1096" i="2" l="1"/>
  <c r="Z1095" i="2"/>
  <c r="AG1096" i="2"/>
  <c r="AF1096" i="2"/>
  <c r="S1096" i="2"/>
  <c r="W1095" i="2"/>
  <c r="R1096" i="2" s="1"/>
  <c r="Z1096" i="2" l="1"/>
  <c r="AF1097" i="2"/>
  <c r="AG1097" i="2"/>
  <c r="AH1097" i="2" s="1"/>
  <c r="Q1096" i="2"/>
  <c r="AE1096" i="2"/>
  <c r="AH1096" i="2"/>
  <c r="AA1096" i="2"/>
  <c r="S1097" i="2"/>
  <c r="AB1096" i="2"/>
  <c r="U1097" i="2"/>
  <c r="V1097" i="2"/>
  <c r="T1097" i="2"/>
  <c r="Y1096" i="2" l="1"/>
  <c r="W1096" i="2"/>
  <c r="AE1097" i="2"/>
  <c r="Q1097" i="2"/>
  <c r="AB1097" i="2"/>
  <c r="AC1097" i="2"/>
  <c r="U1098" i="2"/>
  <c r="AD1097" i="2"/>
  <c r="V1098" i="2"/>
  <c r="AA1097" i="2"/>
  <c r="R1097" i="2"/>
  <c r="AC1098" i="2" l="1"/>
  <c r="Y1097" i="2"/>
  <c r="W1097" i="2"/>
  <c r="R1098" i="2" s="1"/>
  <c r="AF1098" i="2"/>
  <c r="Z1097" i="2"/>
  <c r="AG1098" i="2"/>
  <c r="S1098" i="2"/>
  <c r="T1098" i="2"/>
  <c r="V1099" i="2" s="1"/>
  <c r="AD1098" i="2"/>
  <c r="Q1098" i="2" l="1"/>
  <c r="Y1098" i="2" s="1"/>
  <c r="AD1099" i="2"/>
  <c r="W1098" i="2"/>
  <c r="R1099" i="2" s="1"/>
  <c r="Q1099" i="2"/>
  <c r="AE1099" i="2"/>
  <c r="AG1099" i="2"/>
  <c r="Z1098" i="2"/>
  <c r="AF1099" i="2"/>
  <c r="AE1098" i="2"/>
  <c r="AA1098" i="2"/>
  <c r="S1099" i="2"/>
  <c r="AB1098" i="2"/>
  <c r="T1099" i="2"/>
  <c r="AH1098" i="2"/>
  <c r="U1099" i="2"/>
  <c r="AH1099" i="2" l="1"/>
  <c r="AC1099" i="2"/>
  <c r="U1100" i="2"/>
  <c r="W1099" i="2"/>
  <c r="R1100" i="2" s="1"/>
  <c r="Y1099" i="2"/>
  <c r="AF1100" i="2"/>
  <c r="Z1099" i="2"/>
  <c r="AG1100" i="2"/>
  <c r="AB1099" i="2"/>
  <c r="T1100" i="2"/>
  <c r="V1100" i="2"/>
  <c r="AA1099" i="2"/>
  <c r="S1100" i="2"/>
  <c r="AG1101" i="2" l="1"/>
  <c r="AF1101" i="2"/>
  <c r="Z1100" i="2"/>
  <c r="AD1100" i="2"/>
  <c r="V1101" i="2"/>
  <c r="Q1100" i="2"/>
  <c r="AA1100" i="2"/>
  <c r="S1101" i="2"/>
  <c r="T1101" i="2"/>
  <c r="AB1100" i="2"/>
  <c r="AE1100" i="2"/>
  <c r="U1101" i="2"/>
  <c r="AC1101" i="2" s="1"/>
  <c r="AC1100" i="2"/>
  <c r="AH1100" i="2"/>
  <c r="U1102" i="2" l="1"/>
  <c r="AA1101" i="2"/>
  <c r="Y1100" i="2"/>
  <c r="W1100" i="2"/>
  <c r="R1101" i="2" s="1"/>
  <c r="T1102" i="2" s="1"/>
  <c r="AE1101" i="2"/>
  <c r="V1102" i="2"/>
  <c r="AD1101" i="2"/>
  <c r="AB1101" i="2"/>
  <c r="AH1101" i="2"/>
  <c r="AB1102" i="2" l="1"/>
  <c r="AD1102" i="2"/>
  <c r="V1103" i="2"/>
  <c r="AD1103" i="2" s="1"/>
  <c r="AG1102" i="2"/>
  <c r="Z1101" i="2"/>
  <c r="AF1102" i="2"/>
  <c r="S1102" i="2"/>
  <c r="U1103" i="2" s="1"/>
  <c r="AC1103" i="2" s="1"/>
  <c r="Q1101" i="2"/>
  <c r="AC1102" i="2"/>
  <c r="AH1102" i="2" l="1"/>
  <c r="W1101" i="2"/>
  <c r="Q1102" i="2"/>
  <c r="Y1101" i="2"/>
  <c r="AA1102" i="2"/>
  <c r="Y1102" i="2" l="1"/>
  <c r="AE1102" i="2"/>
  <c r="R1102" i="2"/>
  <c r="W1102" i="2" l="1"/>
  <c r="AG1103" i="2"/>
  <c r="Z1102" i="2"/>
  <c r="AF1103" i="2"/>
  <c r="R1103" i="2"/>
  <c r="T1103" i="2"/>
  <c r="S1103" i="2"/>
  <c r="AG1104" i="2" l="1"/>
  <c r="AF1104" i="2"/>
  <c r="Z1103" i="2"/>
  <c r="V1104" i="2"/>
  <c r="T1104" i="2"/>
  <c r="AB1103" i="2"/>
  <c r="U1104" i="2"/>
  <c r="AH1103" i="2"/>
  <c r="AA1103" i="2"/>
  <c r="S1104" i="2"/>
  <c r="AE1103" i="2"/>
  <c r="Q1103" i="2"/>
  <c r="AB1104" i="2" l="1"/>
  <c r="Y1103" i="2"/>
  <c r="W1103" i="2"/>
  <c r="R1104" i="2" s="1"/>
  <c r="AD1104" i="2"/>
  <c r="V1105" i="2"/>
  <c r="AC1104" i="2"/>
  <c r="U1105" i="2"/>
  <c r="AA1104" i="2"/>
  <c r="AH1104" i="2"/>
  <c r="AD1105" i="2" l="1"/>
  <c r="AE1104" i="2"/>
  <c r="AG1105" i="2"/>
  <c r="Z1104" i="2"/>
  <c r="AF1105" i="2"/>
  <c r="Q1104" i="2"/>
  <c r="AC1105" i="2"/>
  <c r="S1105" i="2"/>
  <c r="T1105" i="2"/>
  <c r="V1106" i="2" s="1"/>
  <c r="AD1106" i="2" l="1"/>
  <c r="AH1105" i="2"/>
  <c r="AA1105" i="2"/>
  <c r="Y1104" i="2"/>
  <c r="W1104" i="2"/>
  <c r="Q1105" i="2" s="1"/>
  <c r="AB1105" i="2"/>
  <c r="U1106" i="2"/>
  <c r="AE1105" i="2" l="1"/>
  <c r="AC1106" i="2"/>
  <c r="Y1105" i="2"/>
  <c r="R1105" i="2"/>
  <c r="W1105" i="2" s="1"/>
  <c r="R1106" i="2" l="1"/>
  <c r="AE1106" i="2"/>
  <c r="Q1106" i="2"/>
  <c r="Z1105" i="2"/>
  <c r="AG1106" i="2"/>
  <c r="AF1106" i="2"/>
  <c r="S1106" i="2"/>
  <c r="T1106" i="2"/>
  <c r="AH1106" i="2" l="1"/>
  <c r="W1106" i="2"/>
  <c r="R1107" i="2" s="1"/>
  <c r="AE1107" i="2"/>
  <c r="Y1106" i="2"/>
  <c r="Q1107" i="2"/>
  <c r="S1107" i="2"/>
  <c r="AA1106" i="2"/>
  <c r="T1107" i="2"/>
  <c r="AB1106" i="2"/>
  <c r="V1107" i="2"/>
  <c r="U1107" i="2"/>
  <c r="Z1106" i="2"/>
  <c r="AG1107" i="2"/>
  <c r="AF1107" i="2"/>
  <c r="AA1107" i="2" l="1"/>
  <c r="S1108" i="2"/>
  <c r="Y1107" i="2"/>
  <c r="W1107" i="2"/>
  <c r="AE1108" i="2" s="1"/>
  <c r="Q1108" i="2"/>
  <c r="AH1107" i="2"/>
  <c r="AB1107" i="2"/>
  <c r="T1108" i="2"/>
  <c r="U1108" i="2"/>
  <c r="AC1107" i="2"/>
  <c r="AD1107" i="2"/>
  <c r="V1108" i="2"/>
  <c r="AF1108" i="2"/>
  <c r="AG1108" i="2"/>
  <c r="AH1108" i="2" s="1"/>
  <c r="Z1107" i="2"/>
  <c r="R1108" i="2"/>
  <c r="AB1108" i="2" l="1"/>
  <c r="T1109" i="2"/>
  <c r="Y1108" i="2"/>
  <c r="W1108" i="2"/>
  <c r="R1109" i="2" s="1"/>
  <c r="AG1109" i="2"/>
  <c r="AF1109" i="2"/>
  <c r="Z1108" i="2"/>
  <c r="AA1108" i="2"/>
  <c r="S1109" i="2"/>
  <c r="AD1108" i="2"/>
  <c r="V1109" i="2"/>
  <c r="AC1108" i="2"/>
  <c r="U1109" i="2"/>
  <c r="Z1109" i="2" l="1"/>
  <c r="AF1110" i="2"/>
  <c r="AG1110" i="2"/>
  <c r="AH1110" i="2" s="1"/>
  <c r="AH1109" i="2"/>
  <c r="AE1109" i="2"/>
  <c r="Q1109" i="2"/>
  <c r="S1110" i="2"/>
  <c r="AA1109" i="2"/>
  <c r="T1110" i="2"/>
  <c r="AB1109" i="2"/>
  <c r="AC1109" i="2"/>
  <c r="U1110" i="2"/>
  <c r="AD1109" i="2"/>
  <c r="V1110" i="2"/>
  <c r="AA1110" i="2" l="1"/>
  <c r="Y1109" i="2"/>
  <c r="W1109" i="2"/>
  <c r="AE1110" i="2" s="1"/>
  <c r="V1111" i="2"/>
  <c r="AD1110" i="2"/>
  <c r="R1110" i="2"/>
  <c r="U1111" i="2"/>
  <c r="AC1110" i="2"/>
  <c r="AB1110" i="2"/>
  <c r="Q1110" i="2" l="1"/>
  <c r="Z1110" i="2"/>
  <c r="AF1111" i="2"/>
  <c r="AG1111" i="2"/>
  <c r="AH1111" i="2" s="1"/>
  <c r="AD1111" i="2"/>
  <c r="V1112" i="2"/>
  <c r="W1110" i="2"/>
  <c r="Q1111" i="2" s="1"/>
  <c r="AE1111" i="2"/>
  <c r="Y1110" i="2"/>
  <c r="S1111" i="2"/>
  <c r="T1111" i="2"/>
  <c r="AC1111" i="2"/>
  <c r="U1112" i="2"/>
  <c r="Y1111" i="2" l="1"/>
  <c r="AD1112" i="2"/>
  <c r="AC1112" i="2"/>
  <c r="AA1111" i="2"/>
  <c r="R1111" i="2"/>
  <c r="T1112" i="2" s="1"/>
  <c r="AB1111" i="2"/>
  <c r="S1112" i="2" l="1"/>
  <c r="AB1112" i="2"/>
  <c r="U1113" i="2"/>
  <c r="V1113" i="2"/>
  <c r="AG1112" i="2"/>
  <c r="Z1111" i="2"/>
  <c r="AF1112" i="2"/>
  <c r="R1112" i="2"/>
  <c r="AA1112" i="2"/>
  <c r="W1111" i="2"/>
  <c r="AC1113" i="2" l="1"/>
  <c r="Z1112" i="2"/>
  <c r="AF1113" i="2"/>
  <c r="AG1113" i="2"/>
  <c r="AH1113" i="2" s="1"/>
  <c r="AH1112" i="2"/>
  <c r="Q1112" i="2"/>
  <c r="AE1112" i="2"/>
  <c r="T1113" i="2"/>
  <c r="V1114" i="2" s="1"/>
  <c r="AD1113" i="2"/>
  <c r="S1113" i="2"/>
  <c r="AD1114" i="2" l="1"/>
  <c r="Y1112" i="2"/>
  <c r="W1112" i="2"/>
  <c r="R1113" i="2" s="1"/>
  <c r="Q1113" i="2"/>
  <c r="AE1113" i="2"/>
  <c r="AB1113" i="2"/>
  <c r="U1114" i="2"/>
  <c r="AA1113" i="2"/>
  <c r="AF1114" i="2" l="1"/>
  <c r="AG1114" i="2"/>
  <c r="AH1114" i="2" s="1"/>
  <c r="Z1113" i="2"/>
  <c r="T1114" i="2"/>
  <c r="S1114" i="2"/>
  <c r="AA1114" i="2" s="1"/>
  <c r="Y1113" i="2"/>
  <c r="W1113" i="2"/>
  <c r="R1114" i="2" s="1"/>
  <c r="AC1114" i="2"/>
  <c r="AE1114" i="2" l="1"/>
  <c r="AB1114" i="2"/>
  <c r="T1115" i="2"/>
  <c r="V1115" i="2"/>
  <c r="S1115" i="2"/>
  <c r="Z1114" i="2"/>
  <c r="AF1115" i="2"/>
  <c r="AG1115" i="2"/>
  <c r="AH1115" i="2" s="1"/>
  <c r="U1115" i="2"/>
  <c r="Q1114" i="2"/>
  <c r="AA1115" i="2" l="1"/>
  <c r="V1116" i="2"/>
  <c r="AD1115" i="2"/>
  <c r="Y1114" i="2"/>
  <c r="W1114" i="2"/>
  <c r="AE1115" i="2" s="1"/>
  <c r="Q1115" i="2"/>
  <c r="AB1115" i="2"/>
  <c r="AC1115" i="2"/>
  <c r="U1116" i="2"/>
  <c r="R1115" i="2" l="1"/>
  <c r="AC1116" i="2"/>
  <c r="AD1116" i="2"/>
  <c r="Y1115" i="2"/>
  <c r="W1115" i="2"/>
  <c r="Q1116" i="2" s="1"/>
  <c r="AE1116" i="2"/>
  <c r="Y1116" i="2" l="1"/>
  <c r="Z1115" i="2"/>
  <c r="AG1116" i="2"/>
  <c r="AF1116" i="2"/>
  <c r="R1116" i="2"/>
  <c r="T1116" i="2"/>
  <c r="S1116" i="2"/>
  <c r="AB1116" i="2" l="1"/>
  <c r="T1117" i="2"/>
  <c r="U1117" i="2"/>
  <c r="V1117" i="2"/>
  <c r="AH1116" i="2"/>
  <c r="W1116" i="2"/>
  <c r="Q1117" i="2" s="1"/>
  <c r="AF1117" i="2"/>
  <c r="Z1116" i="2"/>
  <c r="AG1117" i="2"/>
  <c r="AA1116" i="2"/>
  <c r="S1117" i="2"/>
  <c r="AD1117" i="2" l="1"/>
  <c r="V1118" i="2"/>
  <c r="Y1117" i="2"/>
  <c r="AC1117" i="2"/>
  <c r="U1118" i="2"/>
  <c r="AB1117" i="2"/>
  <c r="AH1117" i="2"/>
  <c r="AA1117" i="2"/>
  <c r="R1117" i="2"/>
  <c r="W1117" i="2" s="1"/>
  <c r="AE1117" i="2"/>
  <c r="R1118" i="2" l="1"/>
  <c r="AE1118" i="2"/>
  <c r="Q1118" i="2"/>
  <c r="AC1118" i="2"/>
  <c r="S1118" i="2"/>
  <c r="AG1118" i="2"/>
  <c r="Z1117" i="2"/>
  <c r="AF1118" i="2"/>
  <c r="AD1118" i="2"/>
  <c r="T1118" i="2"/>
  <c r="U1119" i="2" s="1"/>
  <c r="AH1118" i="2" l="1"/>
  <c r="AC1119" i="2"/>
  <c r="W1118" i="2"/>
  <c r="R1119" i="2" s="1"/>
  <c r="AE1119" i="2"/>
  <c r="Y1118" i="2"/>
  <c r="Q1119" i="2"/>
  <c r="AB1118" i="2"/>
  <c r="T1119" i="2"/>
  <c r="V1119" i="2"/>
  <c r="AA1118" i="2"/>
  <c r="S1119" i="2"/>
  <c r="AF1119" i="2"/>
  <c r="Z1118" i="2"/>
  <c r="AG1119" i="2"/>
  <c r="AH1119" i="2" s="1"/>
  <c r="T1120" i="2" l="1"/>
  <c r="AB1120" i="2" s="1"/>
  <c r="AB1119" i="2"/>
  <c r="Y1119" i="2"/>
  <c r="W1119" i="2"/>
  <c r="R1120" i="2" s="1"/>
  <c r="AE1120" i="2"/>
  <c r="Z1119" i="2"/>
  <c r="AF1120" i="2"/>
  <c r="AG1120" i="2"/>
  <c r="S1120" i="2"/>
  <c r="AA1119" i="2"/>
  <c r="AD1119" i="2"/>
  <c r="V1120" i="2"/>
  <c r="U1120" i="2"/>
  <c r="T1121" i="2" l="1"/>
  <c r="AG1121" i="2"/>
  <c r="Z1120" i="2"/>
  <c r="AF1121" i="2"/>
  <c r="AD1120" i="2"/>
  <c r="V1121" i="2"/>
  <c r="Q1120" i="2"/>
  <c r="AC1120" i="2"/>
  <c r="U1121" i="2"/>
  <c r="AA1120" i="2"/>
  <c r="S1121" i="2"/>
  <c r="AH1120" i="2"/>
  <c r="W1120" i="2" l="1"/>
  <c r="Q1121" i="2" s="1"/>
  <c r="Y1120" i="2"/>
  <c r="AE1121" i="2"/>
  <c r="R1121" i="2"/>
  <c r="T1122" i="2" s="1"/>
  <c r="AA1121" i="2"/>
  <c r="AC1121" i="2"/>
  <c r="U1122" i="2"/>
  <c r="AH1121" i="2"/>
  <c r="AD1121" i="2"/>
  <c r="V1122" i="2"/>
  <c r="AB1121" i="2"/>
  <c r="AB1122" i="2" l="1"/>
  <c r="AC1122" i="2"/>
  <c r="S1122" i="2"/>
  <c r="W1121" i="2"/>
  <c r="R1122" i="2"/>
  <c r="AF1122" i="2"/>
  <c r="AG1122" i="2"/>
  <c r="Z1121" i="2"/>
  <c r="AD1122" i="2"/>
  <c r="V1123" i="2"/>
  <c r="Y1121" i="2"/>
  <c r="Q1122" i="2"/>
  <c r="AE1122" i="2"/>
  <c r="AA1122" i="2" l="1"/>
  <c r="S1123" i="2"/>
  <c r="Y1122" i="2"/>
  <c r="W1122" i="2"/>
  <c r="Q1123" i="2" s="1"/>
  <c r="AE1123" i="2"/>
  <c r="U1123" i="2"/>
  <c r="R1123" i="2"/>
  <c r="Z1122" i="2"/>
  <c r="AF1123" i="2"/>
  <c r="AG1123" i="2"/>
  <c r="AH1123" i="2" s="1"/>
  <c r="AD1123" i="2"/>
  <c r="AH1122" i="2"/>
  <c r="T1123" i="2"/>
  <c r="Y1123" i="2" l="1"/>
  <c r="W1123" i="2"/>
  <c r="R1124" i="2" s="1"/>
  <c r="AE1124" i="2"/>
  <c r="Q1124" i="2"/>
  <c r="AF1124" i="2"/>
  <c r="Z1123" i="2"/>
  <c r="AG1124" i="2"/>
  <c r="AH1124" i="2" s="1"/>
  <c r="AB1123" i="2"/>
  <c r="T1124" i="2"/>
  <c r="V1124" i="2"/>
  <c r="AA1123" i="2"/>
  <c r="S1124" i="2"/>
  <c r="AC1123" i="2"/>
  <c r="U1124" i="2"/>
  <c r="AC1124" i="2" s="1"/>
  <c r="W1124" i="2" l="1"/>
  <c r="AE1125" i="2" s="1"/>
  <c r="Y1124" i="2"/>
  <c r="Q1125" i="2"/>
  <c r="AA1124" i="2"/>
  <c r="S1125" i="2"/>
  <c r="AD1124" i="2"/>
  <c r="V1125" i="2"/>
  <c r="AG1125" i="2"/>
  <c r="AH1125" i="2" s="1"/>
  <c r="Z1124" i="2"/>
  <c r="AF1125" i="2"/>
  <c r="R1125" i="2"/>
  <c r="U1125" i="2"/>
  <c r="AC1125" i="2" s="1"/>
  <c r="AB1124" i="2"/>
  <c r="T1125" i="2"/>
  <c r="U1126" i="2" l="1"/>
  <c r="AA1125" i="2"/>
  <c r="S1126" i="2"/>
  <c r="AB1125" i="2"/>
  <c r="T1126" i="2"/>
  <c r="Y1125" i="2"/>
  <c r="Q1126" i="2"/>
  <c r="AE1126" i="2"/>
  <c r="W1125" i="2"/>
  <c r="AG1126" i="2"/>
  <c r="AF1126" i="2"/>
  <c r="Z1125" i="2"/>
  <c r="R1126" i="2"/>
  <c r="AD1125" i="2"/>
  <c r="V1126" i="2"/>
  <c r="AD1126" i="2" l="1"/>
  <c r="V1127" i="2"/>
  <c r="AB1126" i="2"/>
  <c r="T1127" i="2"/>
  <c r="AF1127" i="2"/>
  <c r="AG1127" i="2"/>
  <c r="AH1127" i="2" s="1"/>
  <c r="Z1126" i="2"/>
  <c r="R1127" i="2"/>
  <c r="AA1126" i="2"/>
  <c r="S1127" i="2"/>
  <c r="W1126" i="2"/>
  <c r="AE1127" i="2" s="1"/>
  <c r="Y1126" i="2"/>
  <c r="Q1127" i="2"/>
  <c r="AH1126" i="2"/>
  <c r="AC1126" i="2"/>
  <c r="U1127" i="2"/>
  <c r="W1127" i="2" l="1"/>
  <c r="Z1127" i="2"/>
  <c r="AG1128" i="2"/>
  <c r="R1128" i="2"/>
  <c r="AF1128" i="2"/>
  <c r="Y1127" i="2"/>
  <c r="Q1128" i="2"/>
  <c r="AE1128" i="2"/>
  <c r="AB1127" i="2"/>
  <c r="T1128" i="2"/>
  <c r="U1128" i="2"/>
  <c r="AC1127" i="2"/>
  <c r="AA1127" i="2"/>
  <c r="S1128" i="2"/>
  <c r="AD1127" i="2"/>
  <c r="V1128" i="2"/>
  <c r="Y1128" i="2" l="1"/>
  <c r="W1128" i="2"/>
  <c r="R1129" i="2" s="1"/>
  <c r="Q1129" i="2"/>
  <c r="AE1129" i="2"/>
  <c r="S1129" i="2"/>
  <c r="AA1128" i="2"/>
  <c r="AD1128" i="2"/>
  <c r="V1129" i="2"/>
  <c r="Z1128" i="2"/>
  <c r="AG1129" i="2"/>
  <c r="AF1129" i="2"/>
  <c r="AC1128" i="2"/>
  <c r="U1129" i="2"/>
  <c r="AH1128" i="2"/>
  <c r="AB1128" i="2"/>
  <c r="T1129" i="2"/>
  <c r="AB1129" i="2" l="1"/>
  <c r="T1130" i="2"/>
  <c r="AD1129" i="2"/>
  <c r="V1130" i="2"/>
  <c r="AA1129" i="2"/>
  <c r="S1130" i="2"/>
  <c r="AC1129" i="2"/>
  <c r="U1130" i="2"/>
  <c r="Y1129" i="2"/>
  <c r="W1129" i="2"/>
  <c r="AE1130" i="2" s="1"/>
  <c r="Q1130" i="2"/>
  <c r="Z1129" i="2"/>
  <c r="R1130" i="2"/>
  <c r="AG1130" i="2"/>
  <c r="AH1130" i="2" s="1"/>
  <c r="AF1130" i="2"/>
  <c r="AH1129" i="2"/>
  <c r="AC1130" i="2" l="1"/>
  <c r="U1131" i="2"/>
  <c r="AA1130" i="2"/>
  <c r="S1131" i="2"/>
  <c r="AG1131" i="2"/>
  <c r="AF1131" i="2"/>
  <c r="Z1130" i="2"/>
  <c r="AD1130" i="2"/>
  <c r="V1131" i="2"/>
  <c r="Y1130" i="2"/>
  <c r="W1130" i="2"/>
  <c r="AB1130" i="2"/>
  <c r="T1131" i="2"/>
  <c r="AA1131" i="2" l="1"/>
  <c r="R1131" i="2"/>
  <c r="Q1131" i="2"/>
  <c r="AE1131" i="2"/>
  <c r="AB1131" i="2"/>
  <c r="T1132" i="2"/>
  <c r="AB1132" i="2" s="1"/>
  <c r="AC1131" i="2"/>
  <c r="U1132" i="2"/>
  <c r="AH1131" i="2"/>
  <c r="AD1131" i="2"/>
  <c r="V1132" i="2"/>
  <c r="Y1131" i="2" l="1"/>
  <c r="W1131" i="2"/>
  <c r="Q1132" i="2"/>
  <c r="Y1132" i="2" s="1"/>
  <c r="AF1132" i="2"/>
  <c r="AG1132" i="2"/>
  <c r="Z1131" i="2"/>
  <c r="S1132" i="2"/>
  <c r="AA1132" i="2" s="1"/>
  <c r="V1133" i="2"/>
  <c r="AD1133" i="2" s="1"/>
  <c r="AD1132" i="2"/>
  <c r="AC1132" i="2"/>
  <c r="AH1132" i="2" l="1"/>
  <c r="U1133" i="2"/>
  <c r="AC1133" i="2" s="1"/>
  <c r="AE1132" i="2"/>
  <c r="R1132" i="2"/>
  <c r="Z1132" i="2" l="1"/>
  <c r="AG1133" i="2"/>
  <c r="AF1133" i="2"/>
  <c r="T1133" i="2"/>
  <c r="W1132" i="2"/>
  <c r="S1133" i="2"/>
  <c r="AA1133" i="2" s="1"/>
  <c r="Q1133" i="2" l="1"/>
  <c r="AE1133" i="2"/>
  <c r="AB1133" i="2"/>
  <c r="V1134" i="2"/>
  <c r="U1134" i="2"/>
  <c r="AC1134" i="2" s="1"/>
  <c r="R1133" i="2"/>
  <c r="S1134" i="2" s="1"/>
  <c r="AH1133" i="2"/>
  <c r="AA1134" i="2" l="1"/>
  <c r="T1134" i="2"/>
  <c r="AG1134" i="2"/>
  <c r="AF1134" i="2"/>
  <c r="Z1133" i="2"/>
  <c r="U1135" i="2"/>
  <c r="AC1135" i="2" s="1"/>
  <c r="AD1134" i="2"/>
  <c r="W1133" i="2"/>
  <c r="R1134" i="2" s="1"/>
  <c r="Y1133" i="2"/>
  <c r="Q1134" i="2" l="1"/>
  <c r="AE1134" i="2"/>
  <c r="AF1135" i="2"/>
  <c r="AG1135" i="2"/>
  <c r="AH1135" i="2" s="1"/>
  <c r="Z1134" i="2"/>
  <c r="S1135" i="2"/>
  <c r="W1134" i="2"/>
  <c r="R1135" i="2" s="1"/>
  <c r="Y1134" i="2"/>
  <c r="AH1134" i="2"/>
  <c r="AB1134" i="2"/>
  <c r="T1135" i="2"/>
  <c r="V1135" i="2"/>
  <c r="AE1135" i="2" l="1"/>
  <c r="V1136" i="2"/>
  <c r="AD1135" i="2"/>
  <c r="S1136" i="2"/>
  <c r="AA1135" i="2"/>
  <c r="Q1135" i="2"/>
  <c r="AB1135" i="2"/>
  <c r="T1136" i="2"/>
  <c r="AB1136" i="2" s="1"/>
  <c r="U1136" i="2"/>
  <c r="AG1136" i="2"/>
  <c r="AF1136" i="2"/>
  <c r="AH1136" i="2" s="1"/>
  <c r="Z1135" i="2"/>
  <c r="Y1135" i="2" l="1"/>
  <c r="W1135" i="2"/>
  <c r="AE1136" i="2" s="1"/>
  <c r="Q1136" i="2"/>
  <c r="AA1136" i="2"/>
  <c r="AD1136" i="2"/>
  <c r="V1137" i="2"/>
  <c r="AC1136" i="2"/>
  <c r="U1137" i="2"/>
  <c r="R1136" i="2"/>
  <c r="S1137" i="2" s="1"/>
  <c r="AD1137" i="2" l="1"/>
  <c r="AA1137" i="2"/>
  <c r="W1136" i="2"/>
  <c r="R1137" i="2" s="1"/>
  <c r="Q1137" i="2"/>
  <c r="Y1136" i="2"/>
  <c r="AE1137" i="2"/>
  <c r="T1137" i="2"/>
  <c r="V1138" i="2" s="1"/>
  <c r="AF1137" i="2"/>
  <c r="AG1137" i="2"/>
  <c r="Z1136" i="2"/>
  <c r="AC1137" i="2"/>
  <c r="U1138" i="2" l="1"/>
  <c r="AH1137" i="2"/>
  <c r="AD1138" i="2"/>
  <c r="W1137" i="2"/>
  <c r="R1138" i="2" s="1"/>
  <c r="Q1138" i="2"/>
  <c r="AE1138" i="2"/>
  <c r="Y1137" i="2"/>
  <c r="Z1137" i="2"/>
  <c r="AG1138" i="2"/>
  <c r="AH1138" i="2" s="1"/>
  <c r="AF1138" i="2"/>
  <c r="AC1138" i="2"/>
  <c r="S1138" i="2"/>
  <c r="AB1137" i="2"/>
  <c r="T1138" i="2"/>
  <c r="AB1138" i="2" l="1"/>
  <c r="T1139" i="2"/>
  <c r="W1138" i="2"/>
  <c r="R1139" i="2" s="1"/>
  <c r="AE1139" i="2"/>
  <c r="Y1138" i="2"/>
  <c r="Q1139" i="2"/>
  <c r="AF1139" i="2"/>
  <c r="Z1138" i="2"/>
  <c r="AG1139" i="2"/>
  <c r="AA1138" i="2"/>
  <c r="S1139" i="2"/>
  <c r="U1139" i="2"/>
  <c r="V1139" i="2"/>
  <c r="W1139" i="2" l="1"/>
  <c r="R1140" i="2" s="1"/>
  <c r="Y1139" i="2"/>
  <c r="AD1139" i="2"/>
  <c r="V1140" i="2"/>
  <c r="AC1139" i="2"/>
  <c r="U1140" i="2"/>
  <c r="AG1140" i="2"/>
  <c r="Z1139" i="2"/>
  <c r="AF1140" i="2"/>
  <c r="AB1139" i="2"/>
  <c r="T1140" i="2"/>
  <c r="AA1139" i="2"/>
  <c r="S1140" i="2"/>
  <c r="AH1139" i="2"/>
  <c r="U1141" i="2" l="1"/>
  <c r="AC1140" i="2"/>
  <c r="V1141" i="2"/>
  <c r="AD1140" i="2"/>
  <c r="T1141" i="2"/>
  <c r="AB1140" i="2"/>
  <c r="S1141" i="2"/>
  <c r="AA1140" i="2"/>
  <c r="AF1141" i="2"/>
  <c r="AG1141" i="2"/>
  <c r="Z1140" i="2"/>
  <c r="Q1140" i="2"/>
  <c r="AH1140" i="2"/>
  <c r="AE1140" i="2"/>
  <c r="AA1141" i="2" l="1"/>
  <c r="AB1141" i="2"/>
  <c r="V1142" i="2"/>
  <c r="AD1142" i="2" s="1"/>
  <c r="AD1141" i="2"/>
  <c r="W1140" i="2"/>
  <c r="AE1141" i="2" s="1"/>
  <c r="Y1140" i="2"/>
  <c r="AH1141" i="2"/>
  <c r="U1142" i="2"/>
  <c r="AC1141" i="2"/>
  <c r="AC1142" i="2" l="1"/>
  <c r="Q1141" i="2"/>
  <c r="R1141" i="2"/>
  <c r="Z1141" i="2" l="1"/>
  <c r="AG1142" i="2"/>
  <c r="AF1142" i="2"/>
  <c r="S1142" i="2"/>
  <c r="T1142" i="2"/>
  <c r="Y1141" i="2"/>
  <c r="W1141" i="2"/>
  <c r="AE1142" i="2" s="1"/>
  <c r="R1142" i="2" l="1"/>
  <c r="S1143" i="2" s="1"/>
  <c r="AA1142" i="2"/>
  <c r="AH1142" i="2"/>
  <c r="V1143" i="2"/>
  <c r="T1143" i="2"/>
  <c r="AB1142" i="2"/>
  <c r="U1143" i="2"/>
  <c r="Q1142" i="2"/>
  <c r="AA1143" i="2" l="1"/>
  <c r="AC1143" i="2"/>
  <c r="U1144" i="2"/>
  <c r="AB1143" i="2"/>
  <c r="V1144" i="2"/>
  <c r="AD1143" i="2"/>
  <c r="W1142" i="2"/>
  <c r="R1143" i="2" s="1"/>
  <c r="S1144" i="2" s="1"/>
  <c r="Y1142" i="2"/>
  <c r="Z1142" i="2"/>
  <c r="AF1143" i="2"/>
  <c r="AG1143" i="2"/>
  <c r="AH1143" i="2" s="1"/>
  <c r="T1144" i="2" l="1"/>
  <c r="AE1143" i="2"/>
  <c r="Q1143" i="2"/>
  <c r="AA1144" i="2"/>
  <c r="AB1144" i="2"/>
  <c r="AD1144" i="2"/>
  <c r="V1145" i="2"/>
  <c r="AC1144" i="2"/>
  <c r="U1145" i="2"/>
  <c r="AG1144" i="2"/>
  <c r="Z1143" i="2"/>
  <c r="AF1144" i="2"/>
  <c r="Y1143" i="2" l="1"/>
  <c r="W1143" i="2"/>
  <c r="AC1145" i="2"/>
  <c r="AD1145" i="2"/>
  <c r="AH1144" i="2"/>
  <c r="Q1144" i="2" l="1"/>
  <c r="R1144" i="2"/>
  <c r="AE1144" i="2"/>
  <c r="S1145" i="2" l="1"/>
  <c r="Z1144" i="2"/>
  <c r="AF1145" i="2"/>
  <c r="AG1145" i="2"/>
  <c r="AH1145" i="2" s="1"/>
  <c r="T1145" i="2"/>
  <c r="W1144" i="2"/>
  <c r="AE1145" i="2" s="1"/>
  <c r="Y1144" i="2"/>
  <c r="Q1145" i="2" l="1"/>
  <c r="U1146" i="2"/>
  <c r="V1146" i="2"/>
  <c r="AB1145" i="2"/>
  <c r="R1145" i="2"/>
  <c r="AA1145" i="2"/>
  <c r="AF1146" i="2" l="1"/>
  <c r="AG1146" i="2"/>
  <c r="AH1146" i="2" s="1"/>
  <c r="Z1145" i="2"/>
  <c r="T1146" i="2"/>
  <c r="AD1146" i="2"/>
  <c r="V1147" i="2"/>
  <c r="AC1146" i="2"/>
  <c r="S1146" i="2"/>
  <c r="W1145" i="2"/>
  <c r="Q1146" i="2" s="1"/>
  <c r="Y1145" i="2"/>
  <c r="AD1147" i="2" l="1"/>
  <c r="AB1146" i="2"/>
  <c r="R1146" i="2"/>
  <c r="W1146" i="2" s="1"/>
  <c r="Y1146" i="2"/>
  <c r="AE1146" i="2"/>
  <c r="AA1146" i="2"/>
  <c r="U1147" i="2"/>
  <c r="AE1147" i="2" l="1"/>
  <c r="Q1147" i="2"/>
  <c r="Z1146" i="2"/>
  <c r="AG1147" i="2"/>
  <c r="AF1147" i="2"/>
  <c r="R1147" i="2"/>
  <c r="S1147" i="2"/>
  <c r="T1147" i="2"/>
  <c r="AC1147" i="2"/>
  <c r="AH1147" i="2" l="1"/>
  <c r="AB1147" i="2"/>
  <c r="T1148" i="2"/>
  <c r="V1148" i="2"/>
  <c r="R1148" i="2"/>
  <c r="AF1148" i="2"/>
  <c r="AG1148" i="2"/>
  <c r="AH1148" i="2" s="1"/>
  <c r="Z1147" i="2"/>
  <c r="Y1147" i="2"/>
  <c r="W1147" i="2"/>
  <c r="AE1148" i="2" s="1"/>
  <c r="AA1147" i="2"/>
  <c r="S1148" i="2"/>
  <c r="U1148" i="2"/>
  <c r="AG1149" i="2" l="1"/>
  <c r="AF1149" i="2"/>
  <c r="Z1148" i="2"/>
  <c r="V1149" i="2"/>
  <c r="AD1148" i="2"/>
  <c r="AC1148" i="2"/>
  <c r="U1149" i="2"/>
  <c r="AB1148" i="2"/>
  <c r="T1149" i="2"/>
  <c r="Q1148" i="2"/>
  <c r="S1149" i="2"/>
  <c r="AA1148" i="2"/>
  <c r="AC1149" i="2" l="1"/>
  <c r="U1150" i="2"/>
  <c r="AD1149" i="2"/>
  <c r="V1150" i="2"/>
  <c r="AA1149" i="2"/>
  <c r="Y1148" i="2"/>
  <c r="W1148" i="2"/>
  <c r="R1149" i="2" s="1"/>
  <c r="AE1149" i="2"/>
  <c r="Q1149" i="2"/>
  <c r="AB1149" i="2"/>
  <c r="AH1149" i="2"/>
  <c r="AF1150" i="2" l="1"/>
  <c r="AG1150" i="2"/>
  <c r="AH1150" i="2" s="1"/>
  <c r="Z1149" i="2"/>
  <c r="T1150" i="2"/>
  <c r="S1150" i="2"/>
  <c r="AD1150" i="2"/>
  <c r="V1151" i="2"/>
  <c r="AC1150" i="2"/>
  <c r="W1149" i="2"/>
  <c r="R1150" i="2" s="1"/>
  <c r="AE1150" i="2"/>
  <c r="Q1150" i="2"/>
  <c r="Y1149" i="2"/>
  <c r="AD1151" i="2" l="1"/>
  <c r="S1151" i="2"/>
  <c r="AA1150" i="2"/>
  <c r="T1151" i="2"/>
  <c r="V1152" i="2" s="1"/>
  <c r="AB1150" i="2"/>
  <c r="W1150" i="2"/>
  <c r="AE1151" i="2" s="1"/>
  <c r="Y1150" i="2"/>
  <c r="AG1151" i="2"/>
  <c r="Z1150" i="2"/>
  <c r="AF1151" i="2"/>
  <c r="U1151" i="2"/>
  <c r="AD1152" i="2" l="1"/>
  <c r="AC1151" i="2"/>
  <c r="U1152" i="2"/>
  <c r="AA1151" i="2"/>
  <c r="R1151" i="2"/>
  <c r="AB1151" i="2"/>
  <c r="AH1151" i="2"/>
  <c r="Q1151" i="2"/>
  <c r="AF1152" i="2" l="1"/>
  <c r="AG1152" i="2"/>
  <c r="AH1152" i="2" s="1"/>
  <c r="Z1151" i="2"/>
  <c r="AC1152" i="2"/>
  <c r="Y1151" i="2"/>
  <c r="W1151" i="2"/>
  <c r="AE1152" i="2" s="1"/>
  <c r="S1152" i="2"/>
  <c r="T1152" i="2"/>
  <c r="U1153" i="2" s="1"/>
  <c r="AC1153" i="2" l="1"/>
  <c r="R1152" i="2"/>
  <c r="S1153" i="2" s="1"/>
  <c r="AA1152" i="2"/>
  <c r="AB1152" i="2"/>
  <c r="V1153" i="2"/>
  <c r="T1153" i="2"/>
  <c r="Q1152" i="2"/>
  <c r="AA1153" i="2" l="1"/>
  <c r="AB1153" i="2"/>
  <c r="AG1153" i="2"/>
  <c r="Z1152" i="2"/>
  <c r="AF1153" i="2"/>
  <c r="U1154" i="2"/>
  <c r="AD1153" i="2"/>
  <c r="V1154" i="2"/>
  <c r="W1152" i="2"/>
  <c r="R1153" i="2" s="1"/>
  <c r="S1154" i="2" s="1"/>
  <c r="AA1154" i="2" s="1"/>
  <c r="Y1152" i="2"/>
  <c r="Q1153" i="2"/>
  <c r="AE1153" i="2"/>
  <c r="AC1154" i="2" l="1"/>
  <c r="Y1153" i="2"/>
  <c r="W1153" i="2"/>
  <c r="AE1154" i="2" s="1"/>
  <c r="Q1154" i="2"/>
  <c r="AH1153" i="2"/>
  <c r="T1154" i="2"/>
  <c r="U1155" i="2" s="1"/>
  <c r="AD1154" i="2"/>
  <c r="AG1154" i="2"/>
  <c r="Z1153" i="2"/>
  <c r="AF1154" i="2"/>
  <c r="R1154" i="2"/>
  <c r="AC1155" i="2" l="1"/>
  <c r="Y1154" i="2"/>
  <c r="W1154" i="2"/>
  <c r="S1155" i="2"/>
  <c r="AF1155" i="2"/>
  <c r="AG1155" i="2"/>
  <c r="AH1155" i="2" s="1"/>
  <c r="Z1154" i="2"/>
  <c r="AH1154" i="2"/>
  <c r="AB1154" i="2"/>
  <c r="T1155" i="2"/>
  <c r="U1156" i="2" s="1"/>
  <c r="V1155" i="2"/>
  <c r="AC1156" i="2" l="1"/>
  <c r="AA1155" i="2"/>
  <c r="Q1155" i="2"/>
  <c r="AE1155" i="2"/>
  <c r="AD1155" i="2"/>
  <c r="V1156" i="2"/>
  <c r="AB1155" i="2"/>
  <c r="R1155" i="2"/>
  <c r="S1156" i="2" s="1"/>
  <c r="AA1156" i="2" l="1"/>
  <c r="AD1156" i="2"/>
  <c r="Y1155" i="2"/>
  <c r="W1155" i="2"/>
  <c r="AE1156" i="2" s="1"/>
  <c r="Q1156" i="2"/>
  <c r="AG1156" i="2"/>
  <c r="AH1156" i="2" s="1"/>
  <c r="Z1155" i="2"/>
  <c r="AF1156" i="2"/>
  <c r="T1156" i="2"/>
  <c r="V1157" i="2" s="1"/>
  <c r="AD1157" i="2" s="1"/>
  <c r="R1156" i="2" l="1"/>
  <c r="Y1156" i="2"/>
  <c r="AB1156" i="2"/>
  <c r="T1157" i="2"/>
  <c r="U1157" i="2"/>
  <c r="AC1157" i="2" l="1"/>
  <c r="V1158" i="2"/>
  <c r="AB1157" i="2"/>
  <c r="W1156" i="2"/>
  <c r="AF1157" i="2"/>
  <c r="R1157" i="2"/>
  <c r="Z1156" i="2"/>
  <c r="AG1157" i="2"/>
  <c r="S1157" i="2"/>
  <c r="T1158" i="2" l="1"/>
  <c r="Z1157" i="2"/>
  <c r="AG1158" i="2"/>
  <c r="AF1158" i="2"/>
  <c r="AE1157" i="2"/>
  <c r="Q1157" i="2"/>
  <c r="AD1158" i="2"/>
  <c r="V1159" i="2"/>
  <c r="AA1157" i="2"/>
  <c r="S1158" i="2"/>
  <c r="U1158" i="2"/>
  <c r="AC1158" i="2" s="1"/>
  <c r="AH1157" i="2"/>
  <c r="W1157" i="2" l="1"/>
  <c r="Y1157" i="2"/>
  <c r="Q1158" i="2"/>
  <c r="AE1158" i="2"/>
  <c r="R1158" i="2"/>
  <c r="S1159" i="2" s="1"/>
  <c r="AH1158" i="2"/>
  <c r="AA1158" i="2"/>
  <c r="AD1159" i="2"/>
  <c r="U1159" i="2"/>
  <c r="AB1158" i="2"/>
  <c r="AA1159" i="2" l="1"/>
  <c r="W1158" i="2"/>
  <c r="Q1159" i="2" s="1"/>
  <c r="AG1159" i="2"/>
  <c r="Z1158" i="2"/>
  <c r="AF1159" i="2"/>
  <c r="R1159" i="2"/>
  <c r="T1159" i="2"/>
  <c r="Y1158" i="2"/>
  <c r="AE1159" i="2"/>
  <c r="AC1159" i="2"/>
  <c r="AB1159" i="2" l="1"/>
  <c r="T1160" i="2"/>
  <c r="V1160" i="2"/>
  <c r="AD1160" i="2" s="1"/>
  <c r="Z1159" i="2"/>
  <c r="AG1160" i="2"/>
  <c r="AF1160" i="2"/>
  <c r="AH1159" i="2"/>
  <c r="Y1159" i="2"/>
  <c r="W1159" i="2"/>
  <c r="R1160" i="2" s="1"/>
  <c r="AE1160" i="2"/>
  <c r="Q1160" i="2"/>
  <c r="S1160" i="2"/>
  <c r="U1160" i="2"/>
  <c r="AH1160" i="2" l="1"/>
  <c r="AA1160" i="2"/>
  <c r="S1161" i="2"/>
  <c r="W1160" i="2"/>
  <c r="R1161" i="2" s="1"/>
  <c r="Y1160" i="2"/>
  <c r="AE1161" i="2"/>
  <c r="Q1161" i="2"/>
  <c r="AC1160" i="2"/>
  <c r="U1161" i="2"/>
  <c r="V1161" i="2"/>
  <c r="AD1161" i="2" s="1"/>
  <c r="T1161" i="2"/>
  <c r="AB1160" i="2"/>
  <c r="AG1161" i="2"/>
  <c r="Z1160" i="2"/>
  <c r="AF1161" i="2"/>
  <c r="AH1161" i="2" s="1"/>
  <c r="W1161" i="2" l="1"/>
  <c r="Q1162" i="2" s="1"/>
  <c r="AE1162" i="2"/>
  <c r="Y1161" i="2"/>
  <c r="AG1162" i="2"/>
  <c r="AF1162" i="2"/>
  <c r="Z1161" i="2"/>
  <c r="R1162" i="2"/>
  <c r="V1162" i="2"/>
  <c r="AB1161" i="2"/>
  <c r="T1162" i="2"/>
  <c r="AA1161" i="2"/>
  <c r="S1162" i="2"/>
  <c r="AA1162" i="2" s="1"/>
  <c r="AC1161" i="2"/>
  <c r="U1162" i="2"/>
  <c r="AD1162" i="2" l="1"/>
  <c r="V1163" i="2"/>
  <c r="S1163" i="2"/>
  <c r="AA1163" i="2" s="1"/>
  <c r="AG1163" i="2"/>
  <c r="Z1162" i="2"/>
  <c r="AF1163" i="2"/>
  <c r="AH1163" i="2" s="1"/>
  <c r="AC1162" i="2"/>
  <c r="U1163" i="2"/>
  <c r="AC1163" i="2" s="1"/>
  <c r="AH1162" i="2"/>
  <c r="AB1162" i="2"/>
  <c r="T1163" i="2"/>
  <c r="Y1162" i="2"/>
  <c r="W1162" i="2"/>
  <c r="R1163" i="2" s="1"/>
  <c r="Q1163" i="2"/>
  <c r="AE1163" i="2"/>
  <c r="S1164" i="2" l="1"/>
  <c r="Z1163" i="2"/>
  <c r="AF1164" i="2"/>
  <c r="AG1164" i="2"/>
  <c r="AH1164" i="2" s="1"/>
  <c r="W1163" i="2"/>
  <c r="Q1164" i="2" s="1"/>
  <c r="Y1163" i="2"/>
  <c r="AE1164" i="2"/>
  <c r="AD1163" i="2"/>
  <c r="V1164" i="2"/>
  <c r="U1164" i="2"/>
  <c r="T1164" i="2"/>
  <c r="AB1163" i="2"/>
  <c r="Y1164" i="2" l="1"/>
  <c r="R1164" i="2"/>
  <c r="AC1164" i="2"/>
  <c r="U1165" i="2"/>
  <c r="AD1164" i="2"/>
  <c r="V1165" i="2"/>
  <c r="AB1164" i="2"/>
  <c r="AA1164" i="2"/>
  <c r="AD1165" i="2" l="1"/>
  <c r="AC1165" i="2"/>
  <c r="W1164" i="2"/>
  <c r="Z1164" i="2"/>
  <c r="AG1165" i="2"/>
  <c r="AH1165" i="2" s="1"/>
  <c r="AF1165" i="2"/>
  <c r="S1165" i="2"/>
  <c r="T1165" i="2"/>
  <c r="U1166" i="2" s="1"/>
  <c r="AC1166" i="2" l="1"/>
  <c r="AB1165" i="2"/>
  <c r="S1166" i="2"/>
  <c r="AA1165" i="2"/>
  <c r="V1166" i="2"/>
  <c r="AE1165" i="2"/>
  <c r="Q1165" i="2"/>
  <c r="R1165" i="2"/>
  <c r="T1166" i="2" s="1"/>
  <c r="AB1166" i="2" l="1"/>
  <c r="U1167" i="2"/>
  <c r="AA1166" i="2"/>
  <c r="AG1166" i="2"/>
  <c r="Z1165" i="2"/>
  <c r="AF1166" i="2"/>
  <c r="V1167" i="2"/>
  <c r="AD1166" i="2"/>
  <c r="Y1165" i="2"/>
  <c r="W1165" i="2"/>
  <c r="R1166" i="2" s="1"/>
  <c r="S1167" i="2" s="1"/>
  <c r="AA1167" i="2" s="1"/>
  <c r="Q1166" i="2"/>
  <c r="AE1166" i="2"/>
  <c r="AH1166" i="2" l="1"/>
  <c r="W1166" i="2"/>
  <c r="R1167" i="2" s="1"/>
  <c r="Y1166" i="2"/>
  <c r="Q1167" i="2"/>
  <c r="AE1167" i="2"/>
  <c r="AF1167" i="2"/>
  <c r="Z1166" i="2"/>
  <c r="AG1167" i="2"/>
  <c r="AH1167" i="2" s="1"/>
  <c r="AC1167" i="2"/>
  <c r="T1167" i="2"/>
  <c r="AD1167" i="2"/>
  <c r="W1167" i="2" l="1"/>
  <c r="Q1168" i="2" s="1"/>
  <c r="AE1168" i="2"/>
  <c r="Y1167" i="2"/>
  <c r="AB1167" i="2"/>
  <c r="T1168" i="2"/>
  <c r="S1168" i="2"/>
  <c r="Z1167" i="2"/>
  <c r="AG1168" i="2"/>
  <c r="AH1168" i="2" s="1"/>
  <c r="AF1168" i="2"/>
  <c r="R1168" i="2"/>
  <c r="V1168" i="2"/>
  <c r="U1168" i="2"/>
  <c r="AC1168" i="2" s="1"/>
  <c r="U1169" i="2" l="1"/>
  <c r="AB1168" i="2"/>
  <c r="T1169" i="2"/>
  <c r="AD1168" i="2"/>
  <c r="V1169" i="2"/>
  <c r="AA1168" i="2"/>
  <c r="S1169" i="2"/>
  <c r="AG1169" i="2"/>
  <c r="AH1169" i="2" s="1"/>
  <c r="Z1168" i="2"/>
  <c r="AF1169" i="2"/>
  <c r="Y1168" i="2"/>
  <c r="W1168" i="2"/>
  <c r="R1169" i="2" s="1"/>
  <c r="AE1169" i="2"/>
  <c r="Q1169" i="2"/>
  <c r="S1170" i="2" l="1"/>
  <c r="AA1169" i="2"/>
  <c r="AD1169" i="2"/>
  <c r="V1170" i="2"/>
  <c r="W1169" i="2"/>
  <c r="Q1170" i="2" s="1"/>
  <c r="Y1169" i="2"/>
  <c r="AE1170" i="2"/>
  <c r="AF1170" i="2"/>
  <c r="Z1169" i="2"/>
  <c r="AG1170" i="2"/>
  <c r="T1170" i="2"/>
  <c r="AB1169" i="2"/>
  <c r="AC1169" i="2"/>
  <c r="U1170" i="2"/>
  <c r="Y1170" i="2" l="1"/>
  <c r="AD1170" i="2"/>
  <c r="V1171" i="2"/>
  <c r="R1170" i="2"/>
  <c r="S1171" i="2" s="1"/>
  <c r="U1171" i="2"/>
  <c r="AC1170" i="2"/>
  <c r="AB1170" i="2"/>
  <c r="AH1170" i="2"/>
  <c r="AA1170" i="2"/>
  <c r="AA1171" i="2" l="1"/>
  <c r="AC1171" i="2"/>
  <c r="AD1171" i="2"/>
  <c r="V1172" i="2"/>
  <c r="W1170" i="2"/>
  <c r="R1171" i="2" s="1"/>
  <c r="AG1171" i="2"/>
  <c r="AH1171" i="2" s="1"/>
  <c r="Z1170" i="2"/>
  <c r="AF1171" i="2"/>
  <c r="T1171" i="2"/>
  <c r="U1172" i="2" s="1"/>
  <c r="AF1172" i="2" l="1"/>
  <c r="Z1171" i="2"/>
  <c r="AG1172" i="2"/>
  <c r="AH1172" i="2" s="1"/>
  <c r="S1172" i="2"/>
  <c r="AC1172" i="2"/>
  <c r="U1173" i="2"/>
  <c r="AD1172" i="2"/>
  <c r="Q1171" i="2"/>
  <c r="AE1171" i="2"/>
  <c r="T1172" i="2"/>
  <c r="AB1171" i="2"/>
  <c r="AC1173" i="2" l="1"/>
  <c r="AA1172" i="2"/>
  <c r="Y1171" i="2"/>
  <c r="W1171" i="2"/>
  <c r="Q1172" i="2" s="1"/>
  <c r="R1172" i="2"/>
  <c r="AB1172" i="2"/>
  <c r="V1173" i="2"/>
  <c r="Y1172" i="2" l="1"/>
  <c r="W1172" i="2"/>
  <c r="Q1173" i="2"/>
  <c r="AE1173" i="2"/>
  <c r="AE1172" i="2"/>
  <c r="AD1173" i="2"/>
  <c r="V1174" i="2"/>
  <c r="AG1173" i="2"/>
  <c r="AH1173" i="2" s="1"/>
  <c r="AF1173" i="2"/>
  <c r="Z1172" i="2"/>
  <c r="R1173" i="2"/>
  <c r="S1173" i="2"/>
  <c r="T1173" i="2"/>
  <c r="AD1174" i="2" l="1"/>
  <c r="AB1173" i="2"/>
  <c r="T1174" i="2"/>
  <c r="V1175" i="2" s="1"/>
  <c r="U1174" i="2"/>
  <c r="Y1173" i="2"/>
  <c r="W1173" i="2"/>
  <c r="R1174" i="2" s="1"/>
  <c r="AG1174" i="2"/>
  <c r="AF1174" i="2"/>
  <c r="Z1173" i="2"/>
  <c r="AA1173" i="2"/>
  <c r="S1174" i="2"/>
  <c r="AD1175" i="2" l="1"/>
  <c r="AC1174" i="2"/>
  <c r="U1175" i="2"/>
  <c r="Z1174" i="2"/>
  <c r="AF1175" i="2"/>
  <c r="AG1175" i="2"/>
  <c r="AH1175" i="2" s="1"/>
  <c r="AE1174" i="2"/>
  <c r="AH1174" i="2"/>
  <c r="AA1174" i="2"/>
  <c r="S1175" i="2"/>
  <c r="AA1175" i="2" s="1"/>
  <c r="AB1174" i="2"/>
  <c r="T1175" i="2"/>
  <c r="AB1175" i="2" s="1"/>
  <c r="Q1174" i="2"/>
  <c r="V1176" i="2" l="1"/>
  <c r="AD1176" i="2" s="1"/>
  <c r="W1174" i="2"/>
  <c r="R1175" i="2" s="1"/>
  <c r="Y1174" i="2"/>
  <c r="AE1175" i="2"/>
  <c r="Q1175" i="2"/>
  <c r="U1176" i="2"/>
  <c r="AC1176" i="2" s="1"/>
  <c r="AC1175" i="2"/>
  <c r="AF1176" i="2" l="1"/>
  <c r="Z1175" i="2"/>
  <c r="AG1176" i="2"/>
  <c r="AH1176" i="2" s="1"/>
  <c r="S1176" i="2"/>
  <c r="T1176" i="2"/>
  <c r="U1177" i="2" s="1"/>
  <c r="Q1176" i="2"/>
  <c r="W1175" i="2"/>
  <c r="R1176" i="2" s="1"/>
  <c r="Y1175" i="2"/>
  <c r="AC1177" i="2" l="1"/>
  <c r="AA1176" i="2"/>
  <c r="S1177" i="2"/>
  <c r="AA1177" i="2" s="1"/>
  <c r="W1176" i="2"/>
  <c r="AE1177" i="2" s="1"/>
  <c r="Y1176" i="2"/>
  <c r="Q1177" i="2"/>
  <c r="Y1177" i="2" s="1"/>
  <c r="T1177" i="2"/>
  <c r="AB1177" i="2" s="1"/>
  <c r="AB1176" i="2"/>
  <c r="V1177" i="2"/>
  <c r="AF1177" i="2"/>
  <c r="AG1177" i="2"/>
  <c r="AH1177" i="2" s="1"/>
  <c r="Z1176" i="2"/>
  <c r="AE1176" i="2"/>
  <c r="R1177" i="2" l="1"/>
  <c r="U1178" i="2"/>
  <c r="AC1178" i="2" s="1"/>
  <c r="V1178" i="2"/>
  <c r="AD1178" i="2" s="1"/>
  <c r="AD1177" i="2"/>
  <c r="T1178" i="2"/>
  <c r="AB1178" i="2" s="1"/>
  <c r="V1179" i="2"/>
  <c r="S1178" i="2" l="1"/>
  <c r="Z1177" i="2"/>
  <c r="AG1178" i="2"/>
  <c r="AH1178" i="2" s="1"/>
  <c r="AF1178" i="2"/>
  <c r="U1179" i="2"/>
  <c r="AC1179" i="2" s="1"/>
  <c r="W1177" i="2"/>
  <c r="R1178" i="2" s="1"/>
  <c r="AD1179" i="2"/>
  <c r="Z1178" i="2" l="1"/>
  <c r="AF1179" i="2"/>
  <c r="AG1179" i="2"/>
  <c r="AH1179" i="2" s="1"/>
  <c r="T1179" i="2"/>
  <c r="AE1178" i="2"/>
  <c r="Q1178" i="2"/>
  <c r="AA1178" i="2"/>
  <c r="S1179" i="2"/>
  <c r="AA1179" i="2" s="1"/>
  <c r="AB1179" i="2" l="1"/>
  <c r="V1180" i="2"/>
  <c r="Y1178" i="2"/>
  <c r="W1178" i="2"/>
  <c r="R1179" i="2" s="1"/>
  <c r="AE1179" i="2"/>
  <c r="U1180" i="2"/>
  <c r="AC1180" i="2" s="1"/>
  <c r="Q1179" i="2"/>
  <c r="Y1179" i="2" s="1"/>
  <c r="W1179" i="2" l="1"/>
  <c r="R1180" i="2" s="1"/>
  <c r="AD1180" i="2"/>
  <c r="T1180" i="2"/>
  <c r="AB1180" i="2" s="1"/>
  <c r="AG1180" i="2"/>
  <c r="AF1180" i="2"/>
  <c r="Z1179" i="2"/>
  <c r="S1180" i="2"/>
  <c r="Q1180" i="2"/>
  <c r="Y1180" i="2" s="1"/>
  <c r="AE1180" i="2"/>
  <c r="S1181" i="2" l="1"/>
  <c r="AA1181" i="2" s="1"/>
  <c r="AG1181" i="2"/>
  <c r="T1181" i="2"/>
  <c r="AF1181" i="2"/>
  <c r="AH1181" i="2" s="1"/>
  <c r="Z1180" i="2"/>
  <c r="V1181" i="2"/>
  <c r="AD1181" i="2" s="1"/>
  <c r="AH1180" i="2"/>
  <c r="U1181" i="2"/>
  <c r="AC1181" i="2" s="1"/>
  <c r="AA1180" i="2"/>
  <c r="W1180" i="2"/>
  <c r="R1181" i="2" s="1"/>
  <c r="Z1181" i="2" s="1"/>
  <c r="AB1181" i="2"/>
  <c r="Q1181" i="2"/>
  <c r="W1181" i="2" s="1"/>
  <c r="Q1182" i="2" s="1"/>
  <c r="AE1181" i="2"/>
  <c r="V1182" i="2" l="1"/>
  <c r="U1182" i="2"/>
  <c r="AF1182" i="2"/>
  <c r="S1182" i="2"/>
  <c r="AA1182" i="2" s="1"/>
  <c r="T1182" i="2"/>
  <c r="AB1182" i="2" s="1"/>
  <c r="AG1182" i="2"/>
  <c r="Y1182" i="2"/>
  <c r="Y1181" i="2"/>
  <c r="AE1182" i="2"/>
  <c r="AD1182" i="2"/>
  <c r="AC1182" i="2"/>
  <c r="AH1182" i="2"/>
  <c r="R1182" i="2"/>
  <c r="S1183" i="2" s="1"/>
  <c r="V1183" i="2" l="1"/>
  <c r="U1183" i="2"/>
  <c r="AC1183" i="2" s="1"/>
  <c r="AA1183" i="2"/>
  <c r="AD1183" i="2"/>
  <c r="T1183" i="2"/>
  <c r="Z1182" i="2"/>
  <c r="AG1183" i="2"/>
  <c r="AF1183" i="2"/>
  <c r="W1182" i="2"/>
  <c r="AH1183" i="2" l="1"/>
  <c r="AB1183" i="2"/>
  <c r="V1184" i="2"/>
  <c r="U1184" i="2"/>
  <c r="AC1184" i="2" s="1"/>
  <c r="AE1183" i="2"/>
  <c r="Q1183" i="2"/>
  <c r="R1183" i="2"/>
  <c r="AF1184" i="2" l="1"/>
  <c r="AG1184" i="2"/>
  <c r="Z1183" i="2"/>
  <c r="S1184" i="2"/>
  <c r="AD1184" i="2"/>
  <c r="T1184" i="2"/>
  <c r="Y1183" i="2"/>
  <c r="W1183" i="2"/>
  <c r="Q1184" i="2" s="1"/>
  <c r="AH1184" i="2" l="1"/>
  <c r="AE1184" i="2"/>
  <c r="AB1184" i="2"/>
  <c r="V1185" i="2"/>
  <c r="U1185" i="2"/>
  <c r="AC1185" i="2" s="1"/>
  <c r="AA1184" i="2"/>
  <c r="R1184" i="2"/>
  <c r="Y1184" i="2"/>
  <c r="AG1185" i="2" l="1"/>
  <c r="Z1184" i="2"/>
  <c r="AF1185" i="2"/>
  <c r="S1185" i="2"/>
  <c r="AD1185" i="2"/>
  <c r="T1185" i="2"/>
  <c r="V1186" i="2" s="1"/>
  <c r="W1184" i="2"/>
  <c r="R1185" i="2" s="1"/>
  <c r="AH1185" i="2" l="1"/>
  <c r="AD1186" i="2"/>
  <c r="Z1185" i="2"/>
  <c r="AF1186" i="2"/>
  <c r="AG1186" i="2"/>
  <c r="U1186" i="2"/>
  <c r="S1186" i="2"/>
  <c r="AA1185" i="2"/>
  <c r="AB1185" i="2"/>
  <c r="T1186" i="2"/>
  <c r="AE1185" i="2"/>
  <c r="Q1185" i="2"/>
  <c r="AC1186" i="2" l="1"/>
  <c r="U1187" i="2"/>
  <c r="AH1186" i="2"/>
  <c r="AB1186" i="2"/>
  <c r="V1187" i="2"/>
  <c r="AA1186" i="2"/>
  <c r="Y1185" i="2"/>
  <c r="W1185" i="2"/>
  <c r="AE1186" i="2" s="1"/>
  <c r="AD1187" i="2" l="1"/>
  <c r="AC1187" i="2"/>
  <c r="Q1186" i="2"/>
  <c r="R1186" i="2"/>
  <c r="Z1186" i="2" l="1"/>
  <c r="AF1187" i="2"/>
  <c r="AG1187" i="2"/>
  <c r="AH1187" i="2" s="1"/>
  <c r="S1187" i="2"/>
  <c r="AA1187" i="2" s="1"/>
  <c r="T1187" i="2"/>
  <c r="Q1187" i="2"/>
  <c r="AE1187" i="2"/>
  <c r="Y1186" i="2"/>
  <c r="W1186" i="2"/>
  <c r="R1187" i="2" s="1"/>
  <c r="S1188" i="2" l="1"/>
  <c r="AF1188" i="2"/>
  <c r="Z1187" i="2"/>
  <c r="AG1188" i="2"/>
  <c r="AH1188" i="2" s="1"/>
  <c r="AB1187" i="2"/>
  <c r="T1188" i="2"/>
  <c r="V1188" i="2"/>
  <c r="U1188" i="2"/>
  <c r="Y1187" i="2"/>
  <c r="W1187" i="2"/>
  <c r="R1188" i="2" s="1"/>
  <c r="AE1188" i="2" l="1"/>
  <c r="AD1188" i="2"/>
  <c r="V1189" i="2"/>
  <c r="AC1188" i="2"/>
  <c r="U1189" i="2"/>
  <c r="Q1188" i="2"/>
  <c r="Z1188" i="2"/>
  <c r="AG1189" i="2"/>
  <c r="AF1189" i="2"/>
  <c r="T1189" i="2"/>
  <c r="AB1188" i="2"/>
  <c r="AA1188" i="2"/>
  <c r="S1189" i="2"/>
  <c r="AH1189" i="2" l="1"/>
  <c r="Y1188" i="2"/>
  <c r="W1188" i="2"/>
  <c r="AE1189" i="2" s="1"/>
  <c r="U1190" i="2"/>
  <c r="AC1190" i="2" s="1"/>
  <c r="AC1189" i="2"/>
  <c r="V1190" i="2"/>
  <c r="AD1189" i="2"/>
  <c r="AA1189" i="2"/>
  <c r="AB1189" i="2"/>
  <c r="R1189" i="2" l="1"/>
  <c r="Z1189" i="2" s="1"/>
  <c r="AD1190" i="2"/>
  <c r="Q1189" i="2"/>
  <c r="S1190" i="2" l="1"/>
  <c r="T1190" i="2"/>
  <c r="V1191" i="2" s="1"/>
  <c r="AG1190" i="2"/>
  <c r="AF1190" i="2"/>
  <c r="AH1190" i="2" s="1"/>
  <c r="W1189" i="2"/>
  <c r="Q1190" i="2" s="1"/>
  <c r="Y1189" i="2"/>
  <c r="AB1190" i="2"/>
  <c r="U1191" i="2"/>
  <c r="AA1190" i="2"/>
  <c r="AE1190" i="2" l="1"/>
  <c r="AC1191" i="2"/>
  <c r="Y1190" i="2"/>
  <c r="AD1191" i="2"/>
  <c r="R1190" i="2"/>
  <c r="W1190" i="2" s="1"/>
  <c r="Q1191" i="2" l="1"/>
  <c r="Y1191" i="2" s="1"/>
  <c r="AE1191" i="2"/>
  <c r="Z1190" i="2"/>
  <c r="AF1191" i="2"/>
  <c r="AG1191" i="2"/>
  <c r="R1191" i="2"/>
  <c r="S1191" i="2"/>
  <c r="T1191" i="2"/>
  <c r="AH1191" i="2" l="1"/>
  <c r="AA1191" i="2"/>
  <c r="S1192" i="2"/>
  <c r="AA1192" i="2" s="1"/>
  <c r="T1192" i="2"/>
  <c r="AG1192" i="2"/>
  <c r="AF1192" i="2"/>
  <c r="Z1191" i="2"/>
  <c r="R1192" i="2"/>
  <c r="AB1191" i="2"/>
  <c r="U1192" i="2"/>
  <c r="V1192" i="2"/>
  <c r="W1191" i="2"/>
  <c r="AH1192" i="2" l="1"/>
  <c r="S1193" i="2"/>
  <c r="AG1193" i="2"/>
  <c r="AF1193" i="2"/>
  <c r="Z1192" i="2"/>
  <c r="AE1192" i="2"/>
  <c r="Q1192" i="2"/>
  <c r="AB1192" i="2"/>
  <c r="T1193" i="2"/>
  <c r="V1193" i="2"/>
  <c r="AD1192" i="2"/>
  <c r="AC1192" i="2"/>
  <c r="U1193" i="2"/>
  <c r="AH1193" i="2" l="1"/>
  <c r="Y1192" i="2"/>
  <c r="W1192" i="2"/>
  <c r="AE1193" i="2" s="1"/>
  <c r="Q1193" i="2"/>
  <c r="AC1193" i="2"/>
  <c r="U1194" i="2"/>
  <c r="R1193" i="2"/>
  <c r="S1194" i="2" s="1"/>
  <c r="AD1193" i="2"/>
  <c r="V1194" i="2"/>
  <c r="AB1193" i="2"/>
  <c r="AA1193" i="2"/>
  <c r="AA1194" i="2" l="1"/>
  <c r="AC1194" i="2"/>
  <c r="AD1194" i="2"/>
  <c r="W1193" i="2"/>
  <c r="Q1194" i="2" s="1"/>
  <c r="Y1193" i="2"/>
  <c r="AG1194" i="2"/>
  <c r="AF1194" i="2"/>
  <c r="Z1193" i="2"/>
  <c r="T1194" i="2"/>
  <c r="AB1194" i="2" s="1"/>
  <c r="AH1194" i="2" l="1"/>
  <c r="Y1194" i="2"/>
  <c r="V1195" i="2"/>
  <c r="U1195" i="2"/>
  <c r="R1194" i="2"/>
  <c r="AE1194" i="2"/>
  <c r="T1195" i="2" l="1"/>
  <c r="AG1195" i="2"/>
  <c r="AF1195" i="2"/>
  <c r="Z1194" i="2"/>
  <c r="S1195" i="2"/>
  <c r="AC1195" i="2"/>
  <c r="V1196" i="2"/>
  <c r="AD1195" i="2"/>
  <c r="W1194" i="2"/>
  <c r="R1195" i="2" s="1"/>
  <c r="AF1196" i="2" l="1"/>
  <c r="Z1195" i="2"/>
  <c r="AG1196" i="2"/>
  <c r="S1196" i="2"/>
  <c r="AA1195" i="2"/>
  <c r="U1196" i="2"/>
  <c r="Q1195" i="2"/>
  <c r="AE1195" i="2"/>
  <c r="AH1195" i="2"/>
  <c r="AD1196" i="2"/>
  <c r="AB1195" i="2"/>
  <c r="T1196" i="2"/>
  <c r="AH1196" i="2" l="1"/>
  <c r="Y1195" i="2"/>
  <c r="W1195" i="2"/>
  <c r="Q1196" i="2" s="1"/>
  <c r="AB1196" i="2"/>
  <c r="AA1196" i="2"/>
  <c r="V1197" i="2"/>
  <c r="R1196" i="2"/>
  <c r="S1197" i="2" s="1"/>
  <c r="AC1196" i="2"/>
  <c r="U1197" i="2"/>
  <c r="AA1197" i="2" l="1"/>
  <c r="W1196" i="2"/>
  <c r="AE1197" i="2" s="1"/>
  <c r="Y1196" i="2"/>
  <c r="T1197" i="2"/>
  <c r="AC1197" i="2"/>
  <c r="AE1196" i="2"/>
  <c r="Z1196" i="2"/>
  <c r="AF1197" i="2"/>
  <c r="AG1197" i="2"/>
  <c r="AD1197" i="2"/>
  <c r="AH1197" i="2" l="1"/>
  <c r="R1197" i="2"/>
  <c r="T1198" i="2" s="1"/>
  <c r="Q1197" i="2"/>
  <c r="AB1197" i="2"/>
  <c r="V1198" i="2"/>
  <c r="U1198" i="2"/>
  <c r="AC1198" i="2" l="1"/>
  <c r="AD1198" i="2"/>
  <c r="V1199" i="2"/>
  <c r="AB1198" i="2"/>
  <c r="W1197" i="2"/>
  <c r="AE1198" i="2" s="1"/>
  <c r="Y1197" i="2"/>
  <c r="Z1197" i="2"/>
  <c r="AF1198" i="2"/>
  <c r="AG1198" i="2"/>
  <c r="S1198" i="2"/>
  <c r="U1199" i="2" s="1"/>
  <c r="AH1198" i="2" l="1"/>
  <c r="AC1199" i="2"/>
  <c r="AD1199" i="2"/>
  <c r="R1198" i="2"/>
  <c r="S1199" i="2" s="1"/>
  <c r="AA1198" i="2"/>
  <c r="Q1198" i="2"/>
  <c r="AA1199" i="2" l="1"/>
  <c r="Y1198" i="2"/>
  <c r="W1198" i="2"/>
  <c r="Q1199" i="2" s="1"/>
  <c r="Z1198" i="2"/>
  <c r="AF1199" i="2"/>
  <c r="AG1199" i="2"/>
  <c r="T1199" i="2"/>
  <c r="R1199" i="2" l="1"/>
  <c r="AG1200" i="2" s="1"/>
  <c r="Y1199" i="2"/>
  <c r="AE1199" i="2"/>
  <c r="T1200" i="2"/>
  <c r="AB1199" i="2"/>
  <c r="U1200" i="2"/>
  <c r="V1200" i="2"/>
  <c r="AF1200" i="2"/>
  <c r="Z1199" i="2"/>
  <c r="AH1199" i="2"/>
  <c r="S1200" i="2"/>
  <c r="W1199" i="2" l="1"/>
  <c r="R1200" i="2" s="1"/>
  <c r="AH1200" i="2"/>
  <c r="AB1200" i="2"/>
  <c r="AA1200" i="2"/>
  <c r="AD1200" i="2"/>
  <c r="V1201" i="2"/>
  <c r="AC1200" i="2"/>
  <c r="U1201" i="2"/>
  <c r="S1201" i="2" l="1"/>
  <c r="Z1200" i="2"/>
  <c r="AF1201" i="2"/>
  <c r="Q1200" i="2"/>
  <c r="Y1200" i="2" s="1"/>
  <c r="AE1200" i="2"/>
  <c r="T1201" i="2"/>
  <c r="U1202" i="2" s="1"/>
  <c r="AG1201" i="2"/>
  <c r="AH1201" i="2" s="1"/>
  <c r="AA1201" i="2"/>
  <c r="AC1201" i="2"/>
  <c r="AD1201" i="2"/>
  <c r="W1200" i="2" l="1"/>
  <c r="V1202" i="2"/>
  <c r="AB1201" i="2"/>
  <c r="AE1201" i="2"/>
  <c r="Q1201" i="2"/>
  <c r="R1201" i="2"/>
  <c r="AD1202" i="2"/>
  <c r="AC1202" i="2"/>
  <c r="AF1202" i="2" l="1"/>
  <c r="T1202" i="2"/>
  <c r="Z1201" i="2"/>
  <c r="AG1202" i="2"/>
  <c r="AH1202" i="2" s="1"/>
  <c r="S1202" i="2"/>
  <c r="W1201" i="2"/>
  <c r="AE1202" i="2" s="1"/>
  <c r="Y1201" i="2"/>
  <c r="AA1202" i="2" l="1"/>
  <c r="U1203" i="2"/>
  <c r="AB1202" i="2"/>
  <c r="V1203" i="2"/>
  <c r="R1202" i="2"/>
  <c r="T1203" i="2" s="1"/>
  <c r="Q1202" i="2"/>
  <c r="AB1203" i="2" l="1"/>
  <c r="AD1203" i="2"/>
  <c r="V1204" i="2"/>
  <c r="AD1204" i="2" s="1"/>
  <c r="W1202" i="2"/>
  <c r="Q1203" i="2" s="1"/>
  <c r="Y1202" i="2"/>
  <c r="AE1203" i="2"/>
  <c r="AC1203" i="2"/>
  <c r="AF1203" i="2"/>
  <c r="Z1202" i="2"/>
  <c r="AG1203" i="2"/>
  <c r="S1203" i="2"/>
  <c r="AH1203" i="2" l="1"/>
  <c r="AA1203" i="2"/>
  <c r="Y1203" i="2"/>
  <c r="R1203" i="2"/>
  <c r="U1204" i="2"/>
  <c r="AC1204" i="2" l="1"/>
  <c r="W1203" i="2"/>
  <c r="Z1203" i="2"/>
  <c r="AG1204" i="2"/>
  <c r="R1204" i="2"/>
  <c r="AF1204" i="2"/>
  <c r="T1204" i="2"/>
  <c r="S1204" i="2"/>
  <c r="AF1205" i="2" l="1"/>
  <c r="AG1205" i="2"/>
  <c r="AH1205" i="2" s="1"/>
  <c r="Z1204" i="2"/>
  <c r="AH1204" i="2"/>
  <c r="AB1204" i="2"/>
  <c r="T1205" i="2"/>
  <c r="V1205" i="2"/>
  <c r="Q1204" i="2"/>
  <c r="AE1204" i="2"/>
  <c r="U1205" i="2"/>
  <c r="S1205" i="2"/>
  <c r="AA1204" i="2"/>
  <c r="AB1205" i="2" l="1"/>
  <c r="AA1205" i="2"/>
  <c r="U1206" i="2"/>
  <c r="AC1205" i="2"/>
  <c r="AD1205" i="2"/>
  <c r="V1206" i="2"/>
  <c r="Y1204" i="2"/>
  <c r="W1204" i="2"/>
  <c r="AE1205" i="2" s="1"/>
  <c r="AD1206" i="2" l="1"/>
  <c r="AC1206" i="2"/>
  <c r="Q1205" i="2"/>
  <c r="R1205" i="2"/>
  <c r="W1205" i="2" l="1"/>
  <c r="R1206" i="2" s="1"/>
  <c r="AF1206" i="2"/>
  <c r="Z1205" i="2"/>
  <c r="AG1206" i="2"/>
  <c r="AH1206" i="2" s="1"/>
  <c r="T1206" i="2"/>
  <c r="S1206" i="2"/>
  <c r="Y1205" i="2"/>
  <c r="AE1206" i="2"/>
  <c r="Q1206" i="2"/>
  <c r="AA1206" i="2" l="1"/>
  <c r="S1207" i="2"/>
  <c r="AB1206" i="2"/>
  <c r="T1207" i="2"/>
  <c r="V1207" i="2"/>
  <c r="U1207" i="2"/>
  <c r="Z1206" i="2"/>
  <c r="AG1207" i="2"/>
  <c r="AH1207" i="2" s="1"/>
  <c r="AF1207" i="2"/>
  <c r="Y1206" i="2"/>
  <c r="W1206" i="2"/>
  <c r="AE1207" i="2" s="1"/>
  <c r="Q1207" i="2" l="1"/>
  <c r="AC1207" i="2"/>
  <c r="U1208" i="2"/>
  <c r="AD1207" i="2"/>
  <c r="V1208" i="2"/>
  <c r="AB1207" i="2"/>
  <c r="AA1207" i="2"/>
  <c r="R1207" i="2"/>
  <c r="T1208" i="2" s="1"/>
  <c r="AB1208" i="2" l="1"/>
  <c r="AD1208" i="2"/>
  <c r="V1209" i="2"/>
  <c r="U1209" i="2"/>
  <c r="AC1208" i="2"/>
  <c r="AG1208" i="2"/>
  <c r="Z1207" i="2"/>
  <c r="AF1208" i="2"/>
  <c r="S1208" i="2"/>
  <c r="W1207" i="2"/>
  <c r="R1208" i="2" s="1"/>
  <c r="Y1207" i="2"/>
  <c r="AE1208" i="2"/>
  <c r="AH1208" i="2" l="1"/>
  <c r="AC1209" i="2"/>
  <c r="AD1209" i="2"/>
  <c r="Q1208" i="2"/>
  <c r="AG1209" i="2"/>
  <c r="Z1208" i="2"/>
  <c r="AF1209" i="2"/>
  <c r="S1209" i="2"/>
  <c r="AA1208" i="2"/>
  <c r="T1209" i="2"/>
  <c r="V1210" i="2" s="1"/>
  <c r="AD1210" i="2" l="1"/>
  <c r="AB1209" i="2"/>
  <c r="AH1209" i="2"/>
  <c r="U1210" i="2"/>
  <c r="Y1208" i="2"/>
  <c r="W1208" i="2"/>
  <c r="R1209" i="2" s="1"/>
  <c r="S1210" i="2" s="1"/>
  <c r="AA1209" i="2"/>
  <c r="AE1209" i="2" l="1"/>
  <c r="AA1210" i="2"/>
  <c r="AC1210" i="2"/>
  <c r="T1210" i="2"/>
  <c r="Q1209" i="2"/>
  <c r="AG1210" i="2"/>
  <c r="AF1210" i="2"/>
  <c r="Z1209" i="2"/>
  <c r="AB1210" i="2" l="1"/>
  <c r="V1211" i="2"/>
  <c r="U1211" i="2"/>
  <c r="W1209" i="2"/>
  <c r="R1210" i="2" s="1"/>
  <c r="Y1209" i="2"/>
  <c r="AE1210" i="2"/>
  <c r="AH1210" i="2"/>
  <c r="Q1210" i="2" l="1"/>
  <c r="Y1210" i="2" s="1"/>
  <c r="Z1210" i="2"/>
  <c r="AG1211" i="2"/>
  <c r="AF1211" i="2"/>
  <c r="S1211" i="2"/>
  <c r="AA1211" i="2" s="1"/>
  <c r="AC1211" i="2"/>
  <c r="AD1211" i="2"/>
  <c r="T1211" i="2"/>
  <c r="V1212" i="2" s="1"/>
  <c r="W1210" i="2" l="1"/>
  <c r="AD1212" i="2"/>
  <c r="AH1211" i="2"/>
  <c r="AB1211" i="2"/>
  <c r="AE1211" i="2"/>
  <c r="U1212" i="2"/>
  <c r="AC1212" i="2" s="1"/>
  <c r="Q1211" i="2" l="1"/>
  <c r="R1211" i="2"/>
  <c r="T1212" i="2" l="1"/>
  <c r="AG1212" i="2"/>
  <c r="S1212" i="2"/>
  <c r="Z1211" i="2"/>
  <c r="AF1212" i="2"/>
  <c r="Y1211" i="2"/>
  <c r="W1211" i="2"/>
  <c r="AE1212" i="2" s="1"/>
  <c r="AA1212" i="2" l="1"/>
  <c r="R1212" i="2"/>
  <c r="AH1212" i="2"/>
  <c r="Q1212" i="2"/>
  <c r="U1213" i="2"/>
  <c r="T1213" i="2"/>
  <c r="AB1212" i="2"/>
  <c r="V1213" i="2"/>
  <c r="AB1213" i="2" l="1"/>
  <c r="W1212" i="2"/>
  <c r="R1213" i="2" s="1"/>
  <c r="Y1212" i="2"/>
  <c r="AE1213" i="2"/>
  <c r="Q1213" i="2"/>
  <c r="AF1213" i="2"/>
  <c r="AG1213" i="2"/>
  <c r="AH1213" i="2" s="1"/>
  <c r="Z1212" i="2"/>
  <c r="AC1213" i="2"/>
  <c r="AD1213" i="2"/>
  <c r="V1214" i="2"/>
  <c r="S1213" i="2"/>
  <c r="W1213" i="2" l="1"/>
  <c r="AE1214" i="2" s="1"/>
  <c r="Y1213" i="2"/>
  <c r="AG1214" i="2"/>
  <c r="Z1213" i="2"/>
  <c r="AF1214" i="2"/>
  <c r="AA1213" i="2"/>
  <c r="S1214" i="2"/>
  <c r="AA1214" i="2" s="1"/>
  <c r="AD1214" i="2"/>
  <c r="T1214" i="2"/>
  <c r="AB1214" i="2" s="1"/>
  <c r="U1214" i="2"/>
  <c r="R1214" i="2"/>
  <c r="AF1215" i="2" s="1"/>
  <c r="Z1214" i="2" l="1"/>
  <c r="AG1215" i="2"/>
  <c r="S1215" i="2"/>
  <c r="AH1214" i="2"/>
  <c r="AC1214" i="2"/>
  <c r="U1215" i="2"/>
  <c r="AC1215" i="2" s="1"/>
  <c r="T1215" i="2"/>
  <c r="AB1215" i="2" s="1"/>
  <c r="V1215" i="2"/>
  <c r="AD1215" i="2" s="1"/>
  <c r="Q1214" i="2"/>
  <c r="AH1215" i="2"/>
  <c r="AA1215" i="2"/>
  <c r="U1216" i="2" l="1"/>
  <c r="V1216" i="2"/>
  <c r="W1214" i="2"/>
  <c r="Y1214" i="2"/>
  <c r="AD1216" i="2"/>
  <c r="AC1216" i="2"/>
  <c r="AE1215" i="2" l="1"/>
  <c r="R1215" i="2"/>
  <c r="Q1215" i="2"/>
  <c r="Y1215" i="2" l="1"/>
  <c r="W1215" i="2"/>
  <c r="AE1216" i="2" s="1"/>
  <c r="S1216" i="2"/>
  <c r="AA1216" i="2" s="1"/>
  <c r="Z1215" i="2"/>
  <c r="AG1216" i="2"/>
  <c r="T1216" i="2"/>
  <c r="AF1216" i="2"/>
  <c r="AH1216" i="2" l="1"/>
  <c r="R1216" i="2"/>
  <c r="AB1216" i="2"/>
  <c r="U1217" i="2"/>
  <c r="AC1217" i="2" s="1"/>
  <c r="V1217" i="2"/>
  <c r="AD1217" i="2" s="1"/>
  <c r="Q1216" i="2"/>
  <c r="Z1216" i="2" l="1"/>
  <c r="AG1217" i="2"/>
  <c r="S1217" i="2"/>
  <c r="AF1217" i="2"/>
  <c r="Y1216" i="2"/>
  <c r="W1216" i="2"/>
  <c r="R1217" i="2" s="1"/>
  <c r="U1218" i="2"/>
  <c r="T1217" i="2"/>
  <c r="AG1218" i="2" l="1"/>
  <c r="AF1218" i="2"/>
  <c r="Z1217" i="2"/>
  <c r="AA1217" i="2"/>
  <c r="S1218" i="2"/>
  <c r="AC1218" i="2"/>
  <c r="AH1217" i="2"/>
  <c r="AE1217" i="2"/>
  <c r="T1218" i="2"/>
  <c r="AB1217" i="2"/>
  <c r="V1218" i="2"/>
  <c r="Q1217" i="2"/>
  <c r="AA1218" i="2" l="1"/>
  <c r="W1217" i="2"/>
  <c r="R1218" i="2" s="1"/>
  <c r="Y1217" i="2"/>
  <c r="AE1218" i="2"/>
  <c r="Q1218" i="2"/>
  <c r="V1219" i="2"/>
  <c r="AD1218" i="2"/>
  <c r="AB1218" i="2"/>
  <c r="AH1218" i="2"/>
  <c r="U1219" i="2"/>
  <c r="AC1219" i="2" l="1"/>
  <c r="Z1218" i="2"/>
  <c r="AG1219" i="2"/>
  <c r="AH1219" i="2" s="1"/>
  <c r="AF1219" i="2"/>
  <c r="V1220" i="2"/>
  <c r="AD1219" i="2"/>
  <c r="W1218" i="2"/>
  <c r="R1219" i="2" s="1"/>
  <c r="Y1218" i="2"/>
  <c r="T1219" i="2"/>
  <c r="S1219" i="2"/>
  <c r="AG1220" i="2" l="1"/>
  <c r="Z1219" i="2"/>
  <c r="AF1220" i="2"/>
  <c r="AD1220" i="2"/>
  <c r="AE1219" i="2"/>
  <c r="T1220" i="2"/>
  <c r="AB1220" i="2" s="1"/>
  <c r="AB1219" i="2"/>
  <c r="Q1219" i="2"/>
  <c r="S1220" i="2"/>
  <c r="AA1219" i="2"/>
  <c r="U1220" i="2"/>
  <c r="U1221" i="2" l="1"/>
  <c r="AC1220" i="2"/>
  <c r="W1219" i="2"/>
  <c r="Y1219" i="2"/>
  <c r="Q1220" i="2"/>
  <c r="V1221" i="2"/>
  <c r="AA1220" i="2"/>
  <c r="AH1220" i="2"/>
  <c r="Y1220" i="2" l="1"/>
  <c r="AE1220" i="2"/>
  <c r="R1220" i="2"/>
  <c r="AD1221" i="2"/>
  <c r="AC1221" i="2"/>
  <c r="T1221" i="2" l="1"/>
  <c r="Z1220" i="2"/>
  <c r="AF1221" i="2"/>
  <c r="AG1221" i="2"/>
  <c r="AH1221" i="2" s="1"/>
  <c r="S1221" i="2"/>
  <c r="W1220" i="2"/>
  <c r="AE1221" i="2" l="1"/>
  <c r="Q1221" i="2"/>
  <c r="R1221" i="2"/>
  <c r="S1222" i="2" s="1"/>
  <c r="AA1221" i="2"/>
  <c r="AB1221" i="2"/>
  <c r="T1222" i="2"/>
  <c r="V1222" i="2"/>
  <c r="U1222" i="2"/>
  <c r="AA1222" i="2" l="1"/>
  <c r="AD1222" i="2"/>
  <c r="V1223" i="2"/>
  <c r="AB1222" i="2"/>
  <c r="AF1222" i="2"/>
  <c r="Z1221" i="2"/>
  <c r="AG1222" i="2"/>
  <c r="Y1221" i="2"/>
  <c r="W1221" i="2"/>
  <c r="R1222" i="2" s="1"/>
  <c r="T1223" i="2" s="1"/>
  <c r="Q1222" i="2"/>
  <c r="AE1222" i="2"/>
  <c r="AC1222" i="2"/>
  <c r="U1223" i="2"/>
  <c r="AB1223" i="2" l="1"/>
  <c r="AC1223" i="2"/>
  <c r="AD1223" i="2"/>
  <c r="V1224" i="2"/>
  <c r="AG1223" i="2"/>
  <c r="AH1223" i="2" s="1"/>
  <c r="AF1223" i="2"/>
  <c r="Z1222" i="2"/>
  <c r="W1222" i="2"/>
  <c r="R1223" i="2" s="1"/>
  <c r="Y1222" i="2"/>
  <c r="Q1223" i="2"/>
  <c r="AE1223" i="2"/>
  <c r="S1223" i="2"/>
  <c r="AH1222" i="2"/>
  <c r="AD1224" i="2" l="1"/>
  <c r="AA1223" i="2"/>
  <c r="S1224" i="2"/>
  <c r="AA1224" i="2" s="1"/>
  <c r="Y1223" i="2"/>
  <c r="W1223" i="2"/>
  <c r="Q1224" i="2" s="1"/>
  <c r="AE1224" i="2"/>
  <c r="U1224" i="2"/>
  <c r="Z1223" i="2"/>
  <c r="AG1224" i="2"/>
  <c r="AF1224" i="2"/>
  <c r="T1224" i="2"/>
  <c r="AC1224" i="2" l="1"/>
  <c r="U1225" i="2"/>
  <c r="AB1224" i="2"/>
  <c r="T1225" i="2"/>
  <c r="AB1225" i="2" s="1"/>
  <c r="AH1224" i="2"/>
  <c r="V1225" i="2"/>
  <c r="Y1224" i="2"/>
  <c r="R1224" i="2"/>
  <c r="AD1225" i="2" l="1"/>
  <c r="V1226" i="2"/>
  <c r="AD1226" i="2" s="1"/>
  <c r="AC1225" i="2"/>
  <c r="S1225" i="2"/>
  <c r="AG1225" i="2"/>
  <c r="AF1225" i="2"/>
  <c r="Z1224" i="2"/>
  <c r="W1224" i="2"/>
  <c r="AH1225" i="2" l="1"/>
  <c r="AA1225" i="2"/>
  <c r="Q1225" i="2"/>
  <c r="AE1225" i="2"/>
  <c r="U1226" i="2"/>
  <c r="R1225" i="2"/>
  <c r="W1225" i="2" l="1"/>
  <c r="AE1226" i="2" s="1"/>
  <c r="Y1225" i="2"/>
  <c r="Q1226" i="2"/>
  <c r="Z1225" i="2"/>
  <c r="AG1226" i="2"/>
  <c r="AF1226" i="2"/>
  <c r="R1226" i="2"/>
  <c r="T1226" i="2"/>
  <c r="S1226" i="2"/>
  <c r="AC1226" i="2"/>
  <c r="AB1226" i="2" l="1"/>
  <c r="T1227" i="2"/>
  <c r="V1227" i="2"/>
  <c r="AF1227" i="2"/>
  <c r="Z1226" i="2"/>
  <c r="AG1227" i="2"/>
  <c r="AH1227" i="2" s="1"/>
  <c r="AH1226" i="2"/>
  <c r="W1226" i="2"/>
  <c r="R1227" i="2" s="1"/>
  <c r="Y1226" i="2"/>
  <c r="U1227" i="2"/>
  <c r="S1227" i="2"/>
  <c r="AA1226" i="2"/>
  <c r="AG1228" i="2" l="1"/>
  <c r="Z1227" i="2"/>
  <c r="AF1228" i="2"/>
  <c r="S1228" i="2"/>
  <c r="AA1227" i="2"/>
  <c r="AC1227" i="2"/>
  <c r="U1228" i="2"/>
  <c r="AE1227" i="2"/>
  <c r="V1228" i="2"/>
  <c r="AD1227" i="2"/>
  <c r="AB1227" i="2"/>
  <c r="T1228" i="2"/>
  <c r="Q1227" i="2"/>
  <c r="U1229" i="2" l="1"/>
  <c r="AC1228" i="2"/>
  <c r="W1227" i="2"/>
  <c r="R1228" i="2" s="1"/>
  <c r="AE1228" i="2"/>
  <c r="Y1227" i="2"/>
  <c r="Q1228" i="2"/>
  <c r="S1229" i="2"/>
  <c r="AA1228" i="2"/>
  <c r="AB1228" i="2"/>
  <c r="V1229" i="2"/>
  <c r="AD1228" i="2"/>
  <c r="AH1228" i="2"/>
  <c r="AA1229" i="2" l="1"/>
  <c r="W1228" i="2"/>
  <c r="R1229" i="2" s="1"/>
  <c r="Y1228" i="2"/>
  <c r="AE1229" i="2"/>
  <c r="Q1229" i="2"/>
  <c r="Z1228" i="2"/>
  <c r="AF1229" i="2"/>
  <c r="AG1229" i="2"/>
  <c r="AD1229" i="2"/>
  <c r="T1229" i="2"/>
  <c r="V1230" i="2" s="1"/>
  <c r="AC1229" i="2"/>
  <c r="U1230" i="2"/>
  <c r="AD1230" i="2" l="1"/>
  <c r="W1229" i="2"/>
  <c r="R1230" i="2" s="1"/>
  <c r="Y1229" i="2"/>
  <c r="Q1230" i="2"/>
  <c r="AC1230" i="2"/>
  <c r="AF1230" i="2"/>
  <c r="AG1230" i="2"/>
  <c r="AH1230" i="2" s="1"/>
  <c r="Z1229" i="2"/>
  <c r="S1230" i="2"/>
  <c r="AB1229" i="2"/>
  <c r="T1230" i="2"/>
  <c r="U1231" i="2" s="1"/>
  <c r="AH1229" i="2"/>
  <c r="AC1231" i="2" l="1"/>
  <c r="W1230" i="2"/>
  <c r="R1231" i="2" s="1"/>
  <c r="Y1230" i="2"/>
  <c r="AF1231" i="2"/>
  <c r="AG1231" i="2"/>
  <c r="AH1231" i="2" s="1"/>
  <c r="Z1230" i="2"/>
  <c r="AE1230" i="2"/>
  <c r="AB1230" i="2"/>
  <c r="T1231" i="2"/>
  <c r="AA1230" i="2"/>
  <c r="S1231" i="2"/>
  <c r="V1231" i="2"/>
  <c r="V1232" i="2" l="1"/>
  <c r="AD1231" i="2"/>
  <c r="AF1232" i="2"/>
  <c r="Z1231" i="2"/>
  <c r="AG1232" i="2"/>
  <c r="AH1232" i="2" s="1"/>
  <c r="AE1231" i="2"/>
  <c r="Q1231" i="2"/>
  <c r="T1232" i="2"/>
  <c r="AB1231" i="2"/>
  <c r="S1232" i="2"/>
  <c r="AA1231" i="2"/>
  <c r="U1232" i="2"/>
  <c r="Y1231" i="2" l="1"/>
  <c r="W1231" i="2"/>
  <c r="Q1232" i="2" s="1"/>
  <c r="AE1232" i="2"/>
  <c r="U1233" i="2"/>
  <c r="AC1232" i="2"/>
  <c r="R1232" i="2"/>
  <c r="S1233" i="2" s="1"/>
  <c r="AA1232" i="2"/>
  <c r="AB1232" i="2"/>
  <c r="AD1232" i="2"/>
  <c r="V1233" i="2"/>
  <c r="AD1233" i="2" s="1"/>
  <c r="AA1233" i="2" l="1"/>
  <c r="AC1233" i="2"/>
  <c r="AF1233" i="2"/>
  <c r="Z1232" i="2"/>
  <c r="AG1233" i="2"/>
  <c r="AH1233" i="2" s="1"/>
  <c r="R1233" i="2"/>
  <c r="Y1232" i="2"/>
  <c r="W1232" i="2"/>
  <c r="Q1233" i="2"/>
  <c r="AE1233" i="2"/>
  <c r="T1233" i="2"/>
  <c r="T1234" i="2" l="1"/>
  <c r="AF1234" i="2"/>
  <c r="Z1233" i="2"/>
  <c r="AG1234" i="2"/>
  <c r="AH1234" i="2" s="1"/>
  <c r="V1234" i="2"/>
  <c r="AB1233" i="2"/>
  <c r="W1233" i="2"/>
  <c r="AE1234" i="2" s="1"/>
  <c r="Y1233" i="2"/>
  <c r="U1234" i="2"/>
  <c r="S1234" i="2"/>
  <c r="AA1234" i="2" s="1"/>
  <c r="AD1234" i="2" l="1"/>
  <c r="V1235" i="2"/>
  <c r="R1234" i="2"/>
  <c r="AC1234" i="2"/>
  <c r="U1235" i="2"/>
  <c r="Q1234" i="2"/>
  <c r="AB1234" i="2"/>
  <c r="T1235" i="2"/>
  <c r="AB1235" i="2" l="1"/>
  <c r="AC1235" i="2"/>
  <c r="S1235" i="2"/>
  <c r="Z1234" i="2"/>
  <c r="AF1235" i="2"/>
  <c r="AG1235" i="2"/>
  <c r="AH1235" i="2" s="1"/>
  <c r="Y1234" i="2"/>
  <c r="W1234" i="2"/>
  <c r="R1235" i="2" s="1"/>
  <c r="T1236" i="2" s="1"/>
  <c r="AE1235" i="2"/>
  <c r="Q1235" i="2"/>
  <c r="AD1235" i="2"/>
  <c r="V1236" i="2"/>
  <c r="AB1236" i="2" l="1"/>
  <c r="AA1235" i="2"/>
  <c r="S1236" i="2"/>
  <c r="AA1236" i="2" s="1"/>
  <c r="AD1236" i="2"/>
  <c r="V1237" i="2"/>
  <c r="AD1237" i="2" s="1"/>
  <c r="U1236" i="2"/>
  <c r="Y1235" i="2"/>
  <c r="W1235" i="2"/>
  <c r="AG1236" i="2"/>
  <c r="Z1235" i="2"/>
  <c r="AF1236" i="2"/>
  <c r="AC1236" i="2" l="1"/>
  <c r="U1237" i="2"/>
  <c r="AC1237" i="2" s="1"/>
  <c r="AH1236" i="2"/>
  <c r="AE1236" i="2"/>
  <c r="R1236" i="2"/>
  <c r="Q1236" i="2"/>
  <c r="W1236" i="2" l="1"/>
  <c r="R1237" i="2" s="1"/>
  <c r="Y1236" i="2"/>
  <c r="Q1237" i="2"/>
  <c r="AE1237" i="2"/>
  <c r="S1237" i="2"/>
  <c r="AG1237" i="2"/>
  <c r="AF1237" i="2"/>
  <c r="AH1237" i="2" s="1"/>
  <c r="Z1236" i="2"/>
  <c r="T1237" i="2"/>
  <c r="AA1237" i="2" l="1"/>
  <c r="S1238" i="2"/>
  <c r="W1237" i="2"/>
  <c r="Q1238" i="2" s="1"/>
  <c r="AE1238" i="2"/>
  <c r="Y1237" i="2"/>
  <c r="U1238" i="2"/>
  <c r="AB1237" i="2"/>
  <c r="T1238" i="2"/>
  <c r="V1238" i="2"/>
  <c r="AF1238" i="2"/>
  <c r="AG1238" i="2"/>
  <c r="AH1238" i="2" s="1"/>
  <c r="Z1237" i="2"/>
  <c r="R1238" i="2"/>
  <c r="AB1238" i="2" l="1"/>
  <c r="T1239" i="2"/>
  <c r="AC1238" i="2"/>
  <c r="U1239" i="2"/>
  <c r="W1238" i="2"/>
  <c r="R1239" i="2" s="1"/>
  <c r="AG1239" i="2"/>
  <c r="AF1239" i="2"/>
  <c r="Z1238" i="2"/>
  <c r="Y1238" i="2"/>
  <c r="AE1239" i="2"/>
  <c r="AA1238" i="2"/>
  <c r="S1239" i="2"/>
  <c r="AD1238" i="2"/>
  <c r="V1239" i="2"/>
  <c r="AD1239" i="2" s="1"/>
  <c r="AG1240" i="2" l="1"/>
  <c r="Z1239" i="2"/>
  <c r="AF1240" i="2"/>
  <c r="AH1239" i="2"/>
  <c r="AC1239" i="2"/>
  <c r="U1240" i="2"/>
  <c r="AA1239" i="2"/>
  <c r="S1240" i="2"/>
  <c r="Q1239" i="2"/>
  <c r="V1240" i="2"/>
  <c r="T1240" i="2"/>
  <c r="AB1239" i="2"/>
  <c r="AA1240" i="2" l="1"/>
  <c r="U1241" i="2"/>
  <c r="AC1240" i="2"/>
  <c r="T1241" i="2"/>
  <c r="AB1240" i="2"/>
  <c r="AD1240" i="2"/>
  <c r="V1241" i="2"/>
  <c r="Y1239" i="2"/>
  <c r="W1239" i="2"/>
  <c r="R1240" i="2" s="1"/>
  <c r="Q1240" i="2"/>
  <c r="AE1240" i="2"/>
  <c r="AH1240" i="2"/>
  <c r="AD1241" i="2" l="1"/>
  <c r="V1242" i="2"/>
  <c r="AB1241" i="2"/>
  <c r="AC1241" i="2"/>
  <c r="AG1241" i="2"/>
  <c r="AH1241" i="2" s="1"/>
  <c r="Z1240" i="2"/>
  <c r="AF1241" i="2"/>
  <c r="Y1240" i="2"/>
  <c r="W1240" i="2"/>
  <c r="R1241" i="2" s="1"/>
  <c r="T1242" i="2" s="1"/>
  <c r="Q1241" i="2"/>
  <c r="AE1241" i="2"/>
  <c r="S1241" i="2"/>
  <c r="U1242" i="2" s="1"/>
  <c r="AC1242" i="2" l="1"/>
  <c r="AB1242" i="2"/>
  <c r="AA1241" i="2"/>
  <c r="S1242" i="2"/>
  <c r="W1241" i="2"/>
  <c r="R1242" i="2" s="1"/>
  <c r="Q1242" i="2"/>
  <c r="Y1241" i="2"/>
  <c r="V1243" i="2"/>
  <c r="AD1243" i="2" s="1"/>
  <c r="AD1242" i="2"/>
  <c r="AG1242" i="2"/>
  <c r="AF1242" i="2"/>
  <c r="Z1241" i="2"/>
  <c r="Y1242" i="2" l="1"/>
  <c r="W1242" i="2"/>
  <c r="R1243" i="2" s="1"/>
  <c r="Z1242" i="2"/>
  <c r="AF1243" i="2"/>
  <c r="AG1243" i="2"/>
  <c r="AH1243" i="2" s="1"/>
  <c r="AA1242" i="2"/>
  <c r="S1243" i="2"/>
  <c r="AH1242" i="2"/>
  <c r="T1243" i="2"/>
  <c r="Q1243" i="2"/>
  <c r="W1243" i="2" s="1"/>
  <c r="Q1244" i="2" s="1"/>
  <c r="AE1243" i="2"/>
  <c r="AE1242" i="2"/>
  <c r="U1243" i="2"/>
  <c r="S1244" i="2" l="1"/>
  <c r="AA1244" i="2" s="1"/>
  <c r="AA1243" i="2"/>
  <c r="AC1243" i="2"/>
  <c r="U1244" i="2"/>
  <c r="Y1243" i="2"/>
  <c r="AF1244" i="2"/>
  <c r="AG1244" i="2"/>
  <c r="AH1244" i="2" s="1"/>
  <c r="Z1243" i="2"/>
  <c r="T1244" i="2"/>
  <c r="AB1244" i="2" s="1"/>
  <c r="AB1243" i="2"/>
  <c r="V1244" i="2"/>
  <c r="Y1244" i="2"/>
  <c r="AE1244" i="2"/>
  <c r="R1244" i="2"/>
  <c r="W1244" i="2" s="1"/>
  <c r="U1245" i="2" l="1"/>
  <c r="AC1245" i="2" s="1"/>
  <c r="AC1244" i="2"/>
  <c r="V1245" i="2"/>
  <c r="AD1245" i="2" s="1"/>
  <c r="AD1244" i="2"/>
  <c r="Q1245" i="2"/>
  <c r="AE1245" i="2"/>
  <c r="R1245" i="2"/>
  <c r="Z1244" i="2"/>
  <c r="AG1245" i="2"/>
  <c r="AF1245" i="2"/>
  <c r="S1245" i="2"/>
  <c r="T1245" i="2"/>
  <c r="T1246" i="2" l="1"/>
  <c r="AB1245" i="2"/>
  <c r="V1246" i="2"/>
  <c r="U1246" i="2"/>
  <c r="S1246" i="2"/>
  <c r="AA1245" i="2"/>
  <c r="AH1245" i="2"/>
  <c r="R1246" i="2"/>
  <c r="Z1245" i="2"/>
  <c r="AF1246" i="2"/>
  <c r="AG1246" i="2"/>
  <c r="Y1245" i="2"/>
  <c r="W1245" i="2"/>
  <c r="Q1246" i="2"/>
  <c r="AE1246" i="2"/>
  <c r="AH1246" i="2" l="1"/>
  <c r="AF1247" i="2"/>
  <c r="Z1246" i="2"/>
  <c r="AG1247" i="2"/>
  <c r="AH1247" i="2" s="1"/>
  <c r="S1247" i="2"/>
  <c r="AA1246" i="2"/>
  <c r="AC1246" i="2"/>
  <c r="U1247" i="2"/>
  <c r="AD1246" i="2"/>
  <c r="V1247" i="2"/>
  <c r="W1246" i="2"/>
  <c r="Q1247" i="2" s="1"/>
  <c r="Y1246" i="2"/>
  <c r="AE1247" i="2"/>
  <c r="T1247" i="2"/>
  <c r="AB1246" i="2"/>
  <c r="AC1247" i="2" l="1"/>
  <c r="U1248" i="2"/>
  <c r="AA1247" i="2"/>
  <c r="Y1247" i="2"/>
  <c r="AB1247" i="2"/>
  <c r="AD1247" i="2"/>
  <c r="V1248" i="2"/>
  <c r="R1247" i="2"/>
  <c r="S1248" i="2" s="1"/>
  <c r="AA1248" i="2" l="1"/>
  <c r="AD1248" i="2"/>
  <c r="W1247" i="2"/>
  <c r="R1248" i="2"/>
  <c r="AF1248" i="2"/>
  <c r="Z1247" i="2"/>
  <c r="AG1248" i="2"/>
  <c r="AC1248" i="2"/>
  <c r="T1248" i="2"/>
  <c r="U1249" i="2" s="1"/>
  <c r="AC1249" i="2" l="1"/>
  <c r="AF1249" i="2"/>
  <c r="Z1248" i="2"/>
  <c r="AG1249" i="2"/>
  <c r="AH1249" i="2" s="1"/>
  <c r="AE1248" i="2"/>
  <c r="Q1248" i="2"/>
  <c r="V1249" i="2"/>
  <c r="T1249" i="2"/>
  <c r="AB1248" i="2"/>
  <c r="AH1248" i="2"/>
  <c r="S1249" i="2"/>
  <c r="W1248" i="2" l="1"/>
  <c r="Y1248" i="2"/>
  <c r="Q1249" i="2"/>
  <c r="AE1249" i="2"/>
  <c r="R1249" i="2"/>
  <c r="S1250" i="2" s="1"/>
  <c r="AA1249" i="2"/>
  <c r="AB1249" i="2"/>
  <c r="U1250" i="2"/>
  <c r="AD1249" i="2"/>
  <c r="V1250" i="2"/>
  <c r="AA1250" i="2" l="1"/>
  <c r="T1250" i="2"/>
  <c r="U1251" i="2" s="1"/>
  <c r="AF1250" i="2"/>
  <c r="Z1249" i="2"/>
  <c r="AG1250" i="2"/>
  <c r="AH1250" i="2" s="1"/>
  <c r="W1249" i="2"/>
  <c r="Q1250" i="2" s="1"/>
  <c r="Y1249" i="2"/>
  <c r="AC1250" i="2"/>
  <c r="AD1250" i="2"/>
  <c r="V1251" i="2" l="1"/>
  <c r="AD1251" i="2" s="1"/>
  <c r="Y1250" i="2"/>
  <c r="AC1251" i="2"/>
  <c r="R1250" i="2"/>
  <c r="AB1250" i="2"/>
  <c r="AE1250" i="2"/>
  <c r="AF1251" i="2" l="1"/>
  <c r="AG1251" i="2"/>
  <c r="AH1251" i="2" s="1"/>
  <c r="Z1250" i="2"/>
  <c r="S1251" i="2"/>
  <c r="W1250" i="2"/>
  <c r="T1251" i="2"/>
  <c r="AA1251" i="2" l="1"/>
  <c r="AB1251" i="2"/>
  <c r="U1252" i="2"/>
  <c r="V1252" i="2"/>
  <c r="Q1251" i="2"/>
  <c r="AE1251" i="2"/>
  <c r="R1251" i="2"/>
  <c r="T1252" i="2" s="1"/>
  <c r="AB1252" i="2" l="1"/>
  <c r="AD1252" i="2"/>
  <c r="V1253" i="2"/>
  <c r="AC1252" i="2"/>
  <c r="Y1251" i="2"/>
  <c r="W1251" i="2"/>
  <c r="Q1252" i="2" s="1"/>
  <c r="AF1252" i="2"/>
  <c r="AG1252" i="2"/>
  <c r="AH1252" i="2" s="1"/>
  <c r="Z1251" i="2"/>
  <c r="S1252" i="2"/>
  <c r="U1253" i="2" s="1"/>
  <c r="Y1252" i="2" l="1"/>
  <c r="AC1253" i="2"/>
  <c r="AD1253" i="2"/>
  <c r="AE1252" i="2"/>
  <c r="AA1252" i="2"/>
  <c r="R1252" i="2"/>
  <c r="AG1253" i="2" l="1"/>
  <c r="AF1253" i="2"/>
  <c r="Z1252" i="2"/>
  <c r="T1253" i="2"/>
  <c r="S1253" i="2"/>
  <c r="W1252" i="2"/>
  <c r="Q1253" i="2" l="1"/>
  <c r="AE1253" i="2"/>
  <c r="AA1253" i="2"/>
  <c r="AH1253" i="2"/>
  <c r="AB1253" i="2"/>
  <c r="V1254" i="2"/>
  <c r="U1254" i="2"/>
  <c r="R1253" i="2"/>
  <c r="S1254" i="2" s="1"/>
  <c r="AA1254" i="2" l="1"/>
  <c r="AD1254" i="2"/>
  <c r="T1254" i="2"/>
  <c r="AF1254" i="2"/>
  <c r="Z1253" i="2"/>
  <c r="AG1254" i="2"/>
  <c r="AC1254" i="2"/>
  <c r="Y1253" i="2"/>
  <c r="W1253" i="2"/>
  <c r="R1254" i="2" s="1"/>
  <c r="AG1255" i="2" l="1"/>
  <c r="Z1254" i="2"/>
  <c r="AF1255" i="2"/>
  <c r="S1255" i="2"/>
  <c r="T1255" i="2"/>
  <c r="AB1254" i="2"/>
  <c r="AA1255" i="2"/>
  <c r="V1255" i="2"/>
  <c r="U1255" i="2"/>
  <c r="Q1254" i="2"/>
  <c r="AE1254" i="2"/>
  <c r="AH1254" i="2"/>
  <c r="AB1255" i="2" l="1"/>
  <c r="W1254" i="2"/>
  <c r="Q1255" i="2" s="1"/>
  <c r="AE1255" i="2"/>
  <c r="Y1254" i="2"/>
  <c r="AH1255" i="2"/>
  <c r="AC1255" i="2"/>
  <c r="U1256" i="2"/>
  <c r="AD1255" i="2"/>
  <c r="V1256" i="2"/>
  <c r="R1255" i="2"/>
  <c r="S1256" i="2" s="1"/>
  <c r="AA1256" i="2" l="1"/>
  <c r="Y1255" i="2"/>
  <c r="W1255" i="2"/>
  <c r="Q1256" i="2" s="1"/>
  <c r="AE1256" i="2"/>
  <c r="AD1256" i="2"/>
  <c r="R1256" i="2"/>
  <c r="AF1256" i="2"/>
  <c r="AG1256" i="2"/>
  <c r="AH1256" i="2" s="1"/>
  <c r="Z1255" i="2"/>
  <c r="AC1256" i="2"/>
  <c r="T1256" i="2"/>
  <c r="U1257" i="2" s="1"/>
  <c r="AC1257" i="2" l="1"/>
  <c r="Z1256" i="2"/>
  <c r="AF1257" i="2"/>
  <c r="AG1257" i="2"/>
  <c r="AH1257" i="2" s="1"/>
  <c r="V1257" i="2"/>
  <c r="Y1256" i="2"/>
  <c r="W1256" i="2"/>
  <c r="AE1257" i="2" s="1"/>
  <c r="T1257" i="2"/>
  <c r="AB1256" i="2"/>
  <c r="S1257" i="2"/>
  <c r="R1257" i="2" l="1"/>
  <c r="T1258" i="2" s="1"/>
  <c r="Q1257" i="2"/>
  <c r="W1257" i="2" s="1"/>
  <c r="Q1258" i="2" s="1"/>
  <c r="AB1257" i="2"/>
  <c r="AF1258" i="2"/>
  <c r="Z1257" i="2"/>
  <c r="AG1258" i="2"/>
  <c r="AH1258" i="2" s="1"/>
  <c r="AD1257" i="2"/>
  <c r="V1258" i="2"/>
  <c r="Y1257" i="2"/>
  <c r="U1258" i="2"/>
  <c r="S1258" i="2"/>
  <c r="AA1257" i="2"/>
  <c r="AD1258" i="2" l="1"/>
  <c r="V1259" i="2"/>
  <c r="Y1258" i="2"/>
  <c r="R1258" i="2"/>
  <c r="W1258" i="2" s="1"/>
  <c r="AC1258" i="2"/>
  <c r="U1259" i="2"/>
  <c r="AE1258" i="2"/>
  <c r="AA1258" i="2"/>
  <c r="AB1258" i="2"/>
  <c r="AE1259" i="2" l="1"/>
  <c r="Q1259" i="2"/>
  <c r="AC1259" i="2"/>
  <c r="T1259" i="2"/>
  <c r="R1259" i="2"/>
  <c r="Z1258" i="2"/>
  <c r="AG1259" i="2"/>
  <c r="AF1259" i="2"/>
  <c r="S1259" i="2"/>
  <c r="AD1259" i="2"/>
  <c r="AH1259" i="2" l="1"/>
  <c r="Z1259" i="2"/>
  <c r="AG1260" i="2"/>
  <c r="AF1260" i="2"/>
  <c r="T1260" i="2"/>
  <c r="AB1259" i="2"/>
  <c r="V1260" i="2"/>
  <c r="U1260" i="2"/>
  <c r="S1260" i="2"/>
  <c r="AA1259" i="2"/>
  <c r="Y1259" i="2"/>
  <c r="W1259" i="2"/>
  <c r="Q1260" i="2" s="1"/>
  <c r="AE1260" i="2" l="1"/>
  <c r="AC1260" i="2"/>
  <c r="U1261" i="2"/>
  <c r="AD1260" i="2"/>
  <c r="V1261" i="2"/>
  <c r="Y1260" i="2"/>
  <c r="AB1260" i="2"/>
  <c r="AH1260" i="2"/>
  <c r="AA1260" i="2"/>
  <c r="R1260" i="2"/>
  <c r="AG1261" i="2" l="1"/>
  <c r="AF1261" i="2"/>
  <c r="AD1261" i="2"/>
  <c r="W1260" i="2"/>
  <c r="Z1260" i="2"/>
  <c r="AC1261" i="2"/>
  <c r="S1261" i="2"/>
  <c r="T1261" i="2"/>
  <c r="V1262" i="2" s="1"/>
  <c r="AD1262" i="2" l="1"/>
  <c r="AB1261" i="2"/>
  <c r="AH1261" i="2"/>
  <c r="Q1261" i="2"/>
  <c r="AE1261" i="2"/>
  <c r="AA1261" i="2"/>
  <c r="U1262" i="2"/>
  <c r="R1261" i="2"/>
  <c r="T1262" i="2" s="1"/>
  <c r="AB1262" i="2" l="1"/>
  <c r="V1263" i="2"/>
  <c r="Y1261" i="2"/>
  <c r="W1261" i="2"/>
  <c r="AE1262" i="2" s="1"/>
  <c r="Z1261" i="2"/>
  <c r="AC1262" i="2"/>
  <c r="AF1262" i="2"/>
  <c r="AG1262" i="2"/>
  <c r="S1262" i="2"/>
  <c r="Q1262" i="2" l="1"/>
  <c r="Y1262" i="2" s="1"/>
  <c r="AH1262" i="2"/>
  <c r="AA1262" i="2"/>
  <c r="AD1263" i="2"/>
  <c r="R1262" i="2"/>
  <c r="U1263" i="2"/>
  <c r="AF1263" i="2" l="1"/>
  <c r="AG1263" i="2"/>
  <c r="AH1263" i="2" s="1"/>
  <c r="Z1262" i="2"/>
  <c r="T1263" i="2"/>
  <c r="S1263" i="2"/>
  <c r="W1262" i="2"/>
  <c r="AC1263" i="2"/>
  <c r="Q1263" i="2" l="1"/>
  <c r="AE1263" i="2"/>
  <c r="AA1263" i="2"/>
  <c r="AB1263" i="2"/>
  <c r="V1264" i="2"/>
  <c r="U1264" i="2"/>
  <c r="R1263" i="2"/>
  <c r="S1264" i="2" s="1"/>
  <c r="AA1264" i="2" l="1"/>
  <c r="AC1264" i="2"/>
  <c r="T1264" i="2"/>
  <c r="V1265" i="2" s="1"/>
  <c r="AD1264" i="2"/>
  <c r="R1264" i="2"/>
  <c r="AG1264" i="2"/>
  <c r="AF1264" i="2"/>
  <c r="Z1263" i="2"/>
  <c r="Y1263" i="2"/>
  <c r="W1263" i="2"/>
  <c r="Q1264" i="2" s="1"/>
  <c r="AE1264" i="2"/>
  <c r="AD1265" i="2" l="1"/>
  <c r="AF1265" i="2"/>
  <c r="Z1264" i="2"/>
  <c r="AG1265" i="2"/>
  <c r="AH1265" i="2" s="1"/>
  <c r="T1265" i="2"/>
  <c r="V1266" i="2" s="1"/>
  <c r="AB1264" i="2"/>
  <c r="U1265" i="2"/>
  <c r="Y1264" i="2"/>
  <c r="W1264" i="2"/>
  <c r="AE1265" i="2" s="1"/>
  <c r="AH1264" i="2"/>
  <c r="S1265" i="2"/>
  <c r="AD1266" i="2" l="1"/>
  <c r="AA1265" i="2"/>
  <c r="R1265" i="2"/>
  <c r="S1266" i="2" s="1"/>
  <c r="AB1265" i="2"/>
  <c r="Q1265" i="2"/>
  <c r="AC1265" i="2"/>
  <c r="U1266" i="2"/>
  <c r="AA1266" i="2" l="1"/>
  <c r="W1265" i="2"/>
  <c r="R1266" i="2" s="1"/>
  <c r="Y1265" i="2"/>
  <c r="AE1266" i="2"/>
  <c r="Q1266" i="2"/>
  <c r="T1266" i="2"/>
  <c r="AC1266" i="2"/>
  <c r="AG1266" i="2"/>
  <c r="Z1265" i="2"/>
  <c r="AF1266" i="2"/>
  <c r="AF1267" i="2" l="1"/>
  <c r="Z1266" i="2"/>
  <c r="AG1267" i="2"/>
  <c r="AH1267" i="2" s="1"/>
  <c r="S1267" i="2"/>
  <c r="T1267" i="2"/>
  <c r="AB1266" i="2"/>
  <c r="V1267" i="2"/>
  <c r="Y1266" i="2"/>
  <c r="W1266" i="2"/>
  <c r="Q1267" i="2" s="1"/>
  <c r="AH1266" i="2"/>
  <c r="U1267" i="2"/>
  <c r="AD1267" i="2" l="1"/>
  <c r="V1268" i="2"/>
  <c r="AB1267" i="2"/>
  <c r="AA1267" i="2"/>
  <c r="Y1267" i="2"/>
  <c r="AC1267" i="2"/>
  <c r="U1268" i="2"/>
  <c r="AE1267" i="2"/>
  <c r="R1267" i="2"/>
  <c r="T1268" i="2" s="1"/>
  <c r="AB1268" i="2" l="1"/>
  <c r="W1267" i="2"/>
  <c r="S1268" i="2"/>
  <c r="U1269" i="2" s="1"/>
  <c r="AC1268" i="2"/>
  <c r="R1268" i="2"/>
  <c r="Z1267" i="2"/>
  <c r="AF1268" i="2"/>
  <c r="AG1268" i="2"/>
  <c r="AD1268" i="2"/>
  <c r="V1269" i="2"/>
  <c r="AH1268" i="2" l="1"/>
  <c r="AC1269" i="2"/>
  <c r="S1269" i="2"/>
  <c r="AA1268" i="2"/>
  <c r="Q1268" i="2"/>
  <c r="AE1268" i="2"/>
  <c r="AD1269" i="2"/>
  <c r="AG1269" i="2"/>
  <c r="AF1269" i="2"/>
  <c r="Z1268" i="2"/>
  <c r="T1269" i="2"/>
  <c r="Y1268" i="2" l="1"/>
  <c r="W1268" i="2"/>
  <c r="AE1269" i="2" s="1"/>
  <c r="AA1269" i="2"/>
  <c r="AB1269" i="2"/>
  <c r="AH1269" i="2"/>
  <c r="V1270" i="2"/>
  <c r="U1270" i="2"/>
  <c r="AC1270" i="2" l="1"/>
  <c r="R1269" i="2"/>
  <c r="Q1269" i="2"/>
  <c r="AD1270" i="2"/>
  <c r="W1269" i="2" l="1"/>
  <c r="AE1270" i="2" s="1"/>
  <c r="Y1269" i="2"/>
  <c r="Q1270" i="2"/>
  <c r="R1270" i="2"/>
  <c r="AG1270" i="2"/>
  <c r="AF1270" i="2"/>
  <c r="Z1269" i="2"/>
  <c r="S1270" i="2"/>
  <c r="T1270" i="2"/>
  <c r="S1271" i="2" l="1"/>
  <c r="AA1270" i="2"/>
  <c r="AH1270" i="2"/>
  <c r="R1271" i="2"/>
  <c r="AG1271" i="2"/>
  <c r="Z1270" i="2"/>
  <c r="AF1271" i="2"/>
  <c r="Y1270" i="2"/>
  <c r="W1270" i="2"/>
  <c r="AE1271" i="2" s="1"/>
  <c r="T1271" i="2"/>
  <c r="AB1270" i="2"/>
  <c r="U1271" i="2"/>
  <c r="V1271" i="2"/>
  <c r="Q1271" i="2" l="1"/>
  <c r="AD1271" i="2"/>
  <c r="V1272" i="2"/>
  <c r="AC1271" i="2"/>
  <c r="U1272" i="2"/>
  <c r="AH1271" i="2"/>
  <c r="AG1272" i="2"/>
  <c r="AH1272" i="2" s="1"/>
  <c r="Z1271" i="2"/>
  <c r="AF1272" i="2"/>
  <c r="T1272" i="2"/>
  <c r="AB1271" i="2"/>
  <c r="Y1271" i="2"/>
  <c r="W1271" i="2"/>
  <c r="AE1272" i="2" s="1"/>
  <c r="S1272" i="2"/>
  <c r="AA1271" i="2"/>
  <c r="Q1272" i="2" l="1"/>
  <c r="Y1272" i="2" s="1"/>
  <c r="R1272" i="2"/>
  <c r="T1273" i="2" s="1"/>
  <c r="AC1272" i="2"/>
  <c r="U1273" i="2"/>
  <c r="AB1272" i="2"/>
  <c r="V1273" i="2"/>
  <c r="AD1272" i="2"/>
  <c r="AA1272" i="2"/>
  <c r="AB1273" i="2" l="1"/>
  <c r="AF1273" i="2"/>
  <c r="Z1272" i="2"/>
  <c r="AG1273" i="2"/>
  <c r="AH1273" i="2" s="1"/>
  <c r="AC1273" i="2"/>
  <c r="S1273" i="2"/>
  <c r="U1274" i="2" s="1"/>
  <c r="AD1273" i="2"/>
  <c r="V1274" i="2"/>
  <c r="W1272" i="2"/>
  <c r="R1273" i="2" s="1"/>
  <c r="AF1274" i="2" l="1"/>
  <c r="Z1273" i="2"/>
  <c r="AG1274" i="2"/>
  <c r="AH1274" i="2" s="1"/>
  <c r="T1274" i="2"/>
  <c r="U1275" i="2" s="1"/>
  <c r="AC1274" i="2"/>
  <c r="AD1274" i="2"/>
  <c r="AE1273" i="2"/>
  <c r="Q1273" i="2"/>
  <c r="S1274" i="2"/>
  <c r="AA1273" i="2"/>
  <c r="V1275" i="2" l="1"/>
  <c r="AC1275" i="2"/>
  <c r="AD1275" i="2"/>
  <c r="AB1274" i="2"/>
  <c r="AA1274" i="2"/>
  <c r="W1273" i="2"/>
  <c r="Q1274" i="2" s="1"/>
  <c r="Y1273" i="2"/>
  <c r="AE1274" i="2" l="1"/>
  <c r="Y1274" i="2"/>
  <c r="R1274" i="2"/>
  <c r="W1274" i="2" s="1"/>
  <c r="AE1275" i="2" l="1"/>
  <c r="Q1275" i="2"/>
  <c r="R1275" i="2"/>
  <c r="AG1275" i="2"/>
  <c r="Z1274" i="2"/>
  <c r="T1275" i="2"/>
  <c r="S1275" i="2"/>
  <c r="AF1275" i="2"/>
  <c r="AH1275" i="2" l="1"/>
  <c r="Z1275" i="2"/>
  <c r="AG1276" i="2"/>
  <c r="AH1276" i="2" s="1"/>
  <c r="T1276" i="2"/>
  <c r="U1276" i="2"/>
  <c r="V1276" i="2"/>
  <c r="AA1275" i="2"/>
  <c r="S1276" i="2"/>
  <c r="AF1276" i="2"/>
  <c r="W1275" i="2"/>
  <c r="AE1276" i="2" s="1"/>
  <c r="Y1275" i="2"/>
  <c r="AB1275" i="2"/>
  <c r="AD1276" i="2" l="1"/>
  <c r="V1277" i="2"/>
  <c r="AC1276" i="2"/>
  <c r="U1277" i="2"/>
  <c r="AB1276" i="2"/>
  <c r="Q1276" i="2"/>
  <c r="R1276" i="2"/>
  <c r="T1277" i="2" s="1"/>
  <c r="AA1276" i="2"/>
  <c r="AB1277" i="2" l="1"/>
  <c r="AC1277" i="2"/>
  <c r="Y1276" i="2"/>
  <c r="W1276" i="2"/>
  <c r="Q1277" i="2" s="1"/>
  <c r="AD1277" i="2"/>
  <c r="V1278" i="2"/>
  <c r="AG1277" i="2"/>
  <c r="AF1277" i="2"/>
  <c r="Z1276" i="2"/>
  <c r="S1277" i="2"/>
  <c r="Y1277" i="2" l="1"/>
  <c r="AE1277" i="2"/>
  <c r="AA1277" i="2"/>
  <c r="U1278" i="2"/>
  <c r="R1277" i="2"/>
  <c r="AH1277" i="2"/>
  <c r="AD1278" i="2"/>
  <c r="AG1278" i="2" l="1"/>
  <c r="Z1277" i="2"/>
  <c r="AF1278" i="2"/>
  <c r="T1278" i="2"/>
  <c r="AC1278" i="2"/>
  <c r="S1278" i="2"/>
  <c r="W1277" i="2"/>
  <c r="AA1278" i="2" l="1"/>
  <c r="AB1278" i="2"/>
  <c r="V1279" i="2"/>
  <c r="U1279" i="2"/>
  <c r="AH1278" i="2"/>
  <c r="Q1278" i="2"/>
  <c r="AE1278" i="2"/>
  <c r="R1278" i="2"/>
  <c r="AD1279" i="2" l="1"/>
  <c r="AC1279" i="2"/>
  <c r="AG1279" i="2"/>
  <c r="Z1278" i="2"/>
  <c r="AF1279" i="2"/>
  <c r="T1279" i="2"/>
  <c r="V1280" i="2" s="1"/>
  <c r="Y1278" i="2"/>
  <c r="W1278" i="2"/>
  <c r="R1279" i="2" s="1"/>
  <c r="S1279" i="2"/>
  <c r="Q1279" i="2" l="1"/>
  <c r="AG1280" i="2"/>
  <c r="Z1279" i="2"/>
  <c r="AD1280" i="2"/>
  <c r="AH1279" i="2"/>
  <c r="W1279" i="2"/>
  <c r="AE1280" i="2" s="1"/>
  <c r="Y1279" i="2"/>
  <c r="AF1280" i="2"/>
  <c r="U1280" i="2"/>
  <c r="S1280" i="2"/>
  <c r="AA1279" i="2"/>
  <c r="AE1279" i="2"/>
  <c r="T1280" i="2"/>
  <c r="V1281" i="2" s="1"/>
  <c r="AB1279" i="2"/>
  <c r="AD1281" i="2" l="1"/>
  <c r="AA1280" i="2"/>
  <c r="AB1280" i="2"/>
  <c r="AC1280" i="2"/>
  <c r="U1281" i="2"/>
  <c r="AH1280" i="2"/>
  <c r="Q1280" i="2"/>
  <c r="R1280" i="2"/>
  <c r="T1281" i="2" s="1"/>
  <c r="AB1281" i="2" l="1"/>
  <c r="V1282" i="2"/>
  <c r="AC1281" i="2"/>
  <c r="Z1280" i="2"/>
  <c r="AF1281" i="2"/>
  <c r="AG1281" i="2"/>
  <c r="S1281" i="2"/>
  <c r="U1282" i="2" s="1"/>
  <c r="Y1280" i="2"/>
  <c r="W1280" i="2"/>
  <c r="AE1281" i="2" s="1"/>
  <c r="AH1281" i="2" l="1"/>
  <c r="Q1281" i="2"/>
  <c r="Y1281" i="2" s="1"/>
  <c r="R1281" i="2"/>
  <c r="T1282" i="2" s="1"/>
  <c r="AC1282" i="2"/>
  <c r="AD1282" i="2"/>
  <c r="AA1281" i="2"/>
  <c r="AG1282" i="2" l="1"/>
  <c r="S1282" i="2"/>
  <c r="W1281" i="2"/>
  <c r="AE1282" i="2" s="1"/>
  <c r="Z1281" i="2"/>
  <c r="AF1282" i="2"/>
  <c r="AH1282" i="2" s="1"/>
  <c r="AB1282" i="2"/>
  <c r="R1282" i="2"/>
  <c r="Z1282" i="2" s="1"/>
  <c r="AA1282" i="2"/>
  <c r="U1283" i="2"/>
  <c r="V1283" i="2"/>
  <c r="Q1282" i="2"/>
  <c r="S1283" i="2" l="1"/>
  <c r="W1282" i="2"/>
  <c r="Q1283" i="2" s="1"/>
  <c r="AE1283" i="2"/>
  <c r="Y1282" i="2"/>
  <c r="AD1283" i="2"/>
  <c r="R1283" i="2"/>
  <c r="AF1283" i="2"/>
  <c r="AG1283" i="2"/>
  <c r="AC1283" i="2"/>
  <c r="T1283" i="2"/>
  <c r="V1284" i="2" s="1"/>
  <c r="AD1284" i="2" l="1"/>
  <c r="AG1284" i="2"/>
  <c r="AF1284" i="2"/>
  <c r="Z1283" i="2"/>
  <c r="T1284" i="2"/>
  <c r="AB1283" i="2"/>
  <c r="U1284" i="2"/>
  <c r="Y1283" i="2"/>
  <c r="W1283" i="2"/>
  <c r="AE1284" i="2" s="1"/>
  <c r="Q1284" i="2"/>
  <c r="AH1283" i="2"/>
  <c r="S1284" i="2"/>
  <c r="AA1283" i="2"/>
  <c r="AB1284" i="2" l="1"/>
  <c r="AA1284" i="2"/>
  <c r="AH1284" i="2"/>
  <c r="R1284" i="2"/>
  <c r="V1285" i="2"/>
  <c r="Y1284" i="2"/>
  <c r="AC1284" i="2"/>
  <c r="U1285" i="2"/>
  <c r="AC1285" i="2" l="1"/>
  <c r="Z1284" i="2"/>
  <c r="AG1285" i="2"/>
  <c r="AF1285" i="2"/>
  <c r="S1285" i="2"/>
  <c r="AD1285" i="2"/>
  <c r="W1284" i="2"/>
  <c r="R1285" i="2" s="1"/>
  <c r="T1285" i="2"/>
  <c r="AH1285" i="2" l="1"/>
  <c r="AG1286" i="2"/>
  <c r="AF1286" i="2"/>
  <c r="Z1285" i="2"/>
  <c r="S1286" i="2"/>
  <c r="AA1285" i="2"/>
  <c r="T1286" i="2"/>
  <c r="AB1285" i="2"/>
  <c r="AE1285" i="2"/>
  <c r="Q1285" i="2"/>
  <c r="U1286" i="2"/>
  <c r="V1286" i="2"/>
  <c r="AB1286" i="2" l="1"/>
  <c r="AA1286" i="2"/>
  <c r="AD1286" i="2"/>
  <c r="V1287" i="2"/>
  <c r="AC1286" i="2"/>
  <c r="U1287" i="2"/>
  <c r="Y1285" i="2"/>
  <c r="W1285" i="2"/>
  <c r="Q1286" i="2" s="1"/>
  <c r="AH1286" i="2"/>
  <c r="R1286" i="2" l="1"/>
  <c r="AE1286" i="2"/>
  <c r="AC1287" i="2"/>
  <c r="AF1287" i="2"/>
  <c r="Z1286" i="2"/>
  <c r="AD1287" i="2"/>
  <c r="W1286" i="2"/>
  <c r="Q1287" i="2" s="1"/>
  <c r="Y1286" i="2"/>
  <c r="S1287" i="2"/>
  <c r="AG1287" i="2"/>
  <c r="T1287" i="2"/>
  <c r="U1288" i="2" s="1"/>
  <c r="AH1287" i="2" l="1"/>
  <c r="AC1288" i="2"/>
  <c r="Y1287" i="2"/>
  <c r="AA1287" i="2"/>
  <c r="R1287" i="2"/>
  <c r="V1288" i="2"/>
  <c r="AB1287" i="2"/>
  <c r="AE1287" i="2"/>
  <c r="AF1288" i="2" l="1"/>
  <c r="Z1287" i="2"/>
  <c r="AG1288" i="2"/>
  <c r="AH1288" i="2" s="1"/>
  <c r="W1287" i="2"/>
  <c r="S1288" i="2"/>
  <c r="T1288" i="2"/>
  <c r="AD1288" i="2"/>
  <c r="AA1288" i="2" l="1"/>
  <c r="AE1288" i="2"/>
  <c r="Q1288" i="2"/>
  <c r="AB1288" i="2"/>
  <c r="U1289" i="2"/>
  <c r="V1289" i="2"/>
  <c r="R1288" i="2"/>
  <c r="T1289" i="2" s="1"/>
  <c r="AD1289" i="2" l="1"/>
  <c r="V1290" i="2"/>
  <c r="AB1289" i="2"/>
  <c r="Y1288" i="2"/>
  <c r="W1288" i="2"/>
  <c r="R1289" i="2" s="1"/>
  <c r="AC1289" i="2"/>
  <c r="Z1288" i="2"/>
  <c r="AG1289" i="2"/>
  <c r="AF1289" i="2"/>
  <c r="S1289" i="2"/>
  <c r="Q1289" i="2" l="1"/>
  <c r="Y1289" i="2" s="1"/>
  <c r="AH1289" i="2"/>
  <c r="AG1290" i="2"/>
  <c r="Z1289" i="2"/>
  <c r="AF1290" i="2"/>
  <c r="T1290" i="2"/>
  <c r="W1289" i="2"/>
  <c r="R1290" i="2" s="1"/>
  <c r="S1290" i="2"/>
  <c r="AA1289" i="2"/>
  <c r="AE1289" i="2"/>
  <c r="AD1290" i="2"/>
  <c r="U1290" i="2"/>
  <c r="AE1290" i="2" l="1"/>
  <c r="Q1290" i="2"/>
  <c r="AF1291" i="2"/>
  <c r="Z1290" i="2"/>
  <c r="AG1291" i="2"/>
  <c r="AH1291" i="2" s="1"/>
  <c r="Y1290" i="2"/>
  <c r="W1290" i="2"/>
  <c r="AE1291" i="2" s="1"/>
  <c r="T1291" i="2"/>
  <c r="AB1290" i="2"/>
  <c r="AC1290" i="2"/>
  <c r="U1291" i="2"/>
  <c r="AH1290" i="2"/>
  <c r="V1291" i="2"/>
  <c r="S1291" i="2"/>
  <c r="AA1290" i="2"/>
  <c r="AB1291" i="2" l="1"/>
  <c r="Q1291" i="2"/>
  <c r="AA1291" i="2"/>
  <c r="AC1291" i="2"/>
  <c r="U1292" i="2"/>
  <c r="AD1291" i="2"/>
  <c r="V1292" i="2"/>
  <c r="R1291" i="2"/>
  <c r="S1292" i="2" s="1"/>
  <c r="AA1292" i="2" l="1"/>
  <c r="Y1291" i="2"/>
  <c r="W1291" i="2"/>
  <c r="Q1292" i="2" s="1"/>
  <c r="AE1292" i="2"/>
  <c r="R1292" i="2"/>
  <c r="AG1292" i="2"/>
  <c r="Z1291" i="2"/>
  <c r="AF1292" i="2"/>
  <c r="AC1292" i="2"/>
  <c r="AD1292" i="2"/>
  <c r="T1292" i="2"/>
  <c r="V1293" i="2" s="1"/>
  <c r="AH1292" i="2" l="1"/>
  <c r="AD1293" i="2"/>
  <c r="W1292" i="2"/>
  <c r="AE1293" i="2" s="1"/>
  <c r="Y1292" i="2"/>
  <c r="R1293" i="2"/>
  <c r="AG1293" i="2"/>
  <c r="AF1293" i="2"/>
  <c r="Z1292" i="2"/>
  <c r="T1293" i="2"/>
  <c r="AB1292" i="2"/>
  <c r="U1293" i="2"/>
  <c r="S1293" i="2"/>
  <c r="AH1293" i="2" l="1"/>
  <c r="Z1293" i="2"/>
  <c r="AF1294" i="2"/>
  <c r="AG1294" i="2"/>
  <c r="AH1294" i="2" s="1"/>
  <c r="S1294" i="2"/>
  <c r="AA1293" i="2"/>
  <c r="AC1293" i="2"/>
  <c r="U1294" i="2"/>
  <c r="Q1293" i="2"/>
  <c r="T1294" i="2"/>
  <c r="AB1293" i="2"/>
  <c r="V1294" i="2"/>
  <c r="AC1294" i="2" l="1"/>
  <c r="U1295" i="2"/>
  <c r="AA1294" i="2"/>
  <c r="AB1294" i="2"/>
  <c r="AD1294" i="2"/>
  <c r="V1295" i="2"/>
  <c r="W1293" i="2"/>
  <c r="AE1294" i="2" s="1"/>
  <c r="Y1293" i="2"/>
  <c r="R1294" i="2" l="1"/>
  <c r="S1295" i="2" s="1"/>
  <c r="AA1295" i="2" s="1"/>
  <c r="Q1294" i="2"/>
  <c r="Y1294" i="2" s="1"/>
  <c r="AD1295" i="2"/>
  <c r="T1295" i="2"/>
  <c r="AG1295" i="2"/>
  <c r="Z1294" i="2"/>
  <c r="AF1295" i="2"/>
  <c r="AC1295" i="2"/>
  <c r="W1294" i="2" l="1"/>
  <c r="Q1295" i="2" s="1"/>
  <c r="Y1295" i="2" s="1"/>
  <c r="AE1295" i="2"/>
  <c r="AB1295" i="2"/>
  <c r="V1296" i="2"/>
  <c r="U1296" i="2"/>
  <c r="R1295" i="2"/>
  <c r="T1296" i="2" s="1"/>
  <c r="AH1295" i="2"/>
  <c r="AB1296" i="2" l="1"/>
  <c r="AD1296" i="2"/>
  <c r="V1297" i="2"/>
  <c r="R1296" i="2"/>
  <c r="Z1295" i="2"/>
  <c r="AF1296" i="2"/>
  <c r="AG1296" i="2"/>
  <c r="AH1296" i="2" s="1"/>
  <c r="S1296" i="2"/>
  <c r="U1297" i="2" s="1"/>
  <c r="W1295" i="2"/>
  <c r="AC1296" i="2"/>
  <c r="Z1296" i="2" l="1"/>
  <c r="AF1297" i="2"/>
  <c r="AG1297" i="2"/>
  <c r="AH1297" i="2" s="1"/>
  <c r="AD1297" i="2"/>
  <c r="AC1297" i="2"/>
  <c r="Q1296" i="2"/>
  <c r="AE1296" i="2"/>
  <c r="S1297" i="2"/>
  <c r="AA1296" i="2"/>
  <c r="T1297" i="2"/>
  <c r="V1298" i="2" s="1"/>
  <c r="AD1298" i="2" l="1"/>
  <c r="U1298" i="2"/>
  <c r="AB1297" i="2"/>
  <c r="AA1297" i="2"/>
  <c r="W1296" i="2"/>
  <c r="AE1297" i="2" s="1"/>
  <c r="Y1296" i="2"/>
  <c r="AC1298" i="2" l="1"/>
  <c r="Q1297" i="2"/>
  <c r="R1297" i="2"/>
  <c r="AF1298" i="2" l="1"/>
  <c r="AG1298" i="2"/>
  <c r="AH1298" i="2" s="1"/>
  <c r="Z1297" i="2"/>
  <c r="T1298" i="2"/>
  <c r="S1298" i="2"/>
  <c r="Y1297" i="2"/>
  <c r="W1297" i="2"/>
  <c r="R1298" i="2" s="1"/>
  <c r="Z1298" i="2" l="1"/>
  <c r="AF1299" i="2"/>
  <c r="AG1299" i="2"/>
  <c r="AH1299" i="2" s="1"/>
  <c r="S1299" i="2"/>
  <c r="AA1298" i="2"/>
  <c r="T1299" i="2"/>
  <c r="AB1298" i="2"/>
  <c r="V1299" i="2"/>
  <c r="U1299" i="2"/>
  <c r="AE1298" i="2"/>
  <c r="Q1298" i="2"/>
  <c r="AB1299" i="2" l="1"/>
  <c r="AA1299" i="2"/>
  <c r="AC1299" i="2"/>
  <c r="U1300" i="2"/>
  <c r="W1298" i="2"/>
  <c r="Q1299" i="2" s="1"/>
  <c r="Y1298" i="2"/>
  <c r="AD1299" i="2"/>
  <c r="V1300" i="2"/>
  <c r="AC1300" i="2" l="1"/>
  <c r="Y1299" i="2"/>
  <c r="R1299" i="2"/>
  <c r="AD1300" i="2"/>
  <c r="AE1299" i="2"/>
  <c r="AG1300" i="2" l="1"/>
  <c r="Z1299" i="2"/>
  <c r="AF1300" i="2"/>
  <c r="T1300" i="2"/>
  <c r="S1300" i="2"/>
  <c r="W1299" i="2"/>
  <c r="Q1300" i="2" l="1"/>
  <c r="AE1300" i="2"/>
  <c r="AB1300" i="2"/>
  <c r="V1301" i="2"/>
  <c r="U1301" i="2"/>
  <c r="AH1300" i="2"/>
  <c r="AA1300" i="2"/>
  <c r="R1300" i="2"/>
  <c r="T1301" i="2" s="1"/>
  <c r="S1301" i="2" l="1"/>
  <c r="AA1301" i="2" s="1"/>
  <c r="AB1301" i="2"/>
  <c r="AC1301" i="2"/>
  <c r="U1302" i="2"/>
  <c r="AD1301" i="2"/>
  <c r="V1302" i="2"/>
  <c r="AG1301" i="2"/>
  <c r="Z1300" i="2"/>
  <c r="AF1301" i="2"/>
  <c r="W1300" i="2"/>
  <c r="AE1301" i="2" s="1"/>
  <c r="Y1300" i="2"/>
  <c r="Q1301" i="2"/>
  <c r="AD1302" i="2" l="1"/>
  <c r="AC1302" i="2"/>
  <c r="Y1301" i="2"/>
  <c r="AH1301" i="2"/>
  <c r="R1301" i="2"/>
  <c r="W1301" i="2" s="1"/>
  <c r="AE1302" i="2" s="1"/>
  <c r="Q1302" i="2" l="1"/>
  <c r="R1302" i="2"/>
  <c r="Z1301" i="2"/>
  <c r="AG1302" i="2"/>
  <c r="AF1302" i="2"/>
  <c r="T1302" i="2"/>
  <c r="S1302" i="2"/>
  <c r="AH1302" i="2" l="1"/>
  <c r="T1303" i="2"/>
  <c r="AB1302" i="2"/>
  <c r="V1303" i="2"/>
  <c r="U1303" i="2"/>
  <c r="S1303" i="2"/>
  <c r="AA1302" i="2"/>
  <c r="R1303" i="2"/>
  <c r="AF1303" i="2"/>
  <c r="AG1303" i="2"/>
  <c r="AH1303" i="2" s="1"/>
  <c r="Z1302" i="2"/>
  <c r="Y1302" i="2"/>
  <c r="W1302" i="2"/>
  <c r="AE1303" i="2" s="1"/>
  <c r="Q1303" i="2"/>
  <c r="AF1304" i="2" l="1"/>
  <c r="AG1304" i="2"/>
  <c r="AH1304" i="2" s="1"/>
  <c r="S1304" i="2"/>
  <c r="AA1303" i="2"/>
  <c r="U1304" i="2"/>
  <c r="AC1303" i="2"/>
  <c r="Y1303" i="2"/>
  <c r="W1303" i="2"/>
  <c r="Q1304" i="2" s="1"/>
  <c r="AD1303" i="2"/>
  <c r="V1304" i="2"/>
  <c r="Z1303" i="2"/>
  <c r="T1304" i="2"/>
  <c r="AB1303" i="2"/>
  <c r="AC1304" i="2" l="1"/>
  <c r="U1305" i="2"/>
  <c r="AA1304" i="2"/>
  <c r="AB1304" i="2"/>
  <c r="Y1304" i="2"/>
  <c r="AD1304" i="2"/>
  <c r="V1305" i="2"/>
  <c r="AE1304" i="2"/>
  <c r="R1304" i="2"/>
  <c r="T1305" i="2" s="1"/>
  <c r="AB1305" i="2" l="1"/>
  <c r="W1304" i="2"/>
  <c r="R1305" i="2"/>
  <c r="AG1305" i="2"/>
  <c r="AF1305" i="2"/>
  <c r="Z1304" i="2"/>
  <c r="S1305" i="2"/>
  <c r="AD1305" i="2"/>
  <c r="V1306" i="2"/>
  <c r="AC1305" i="2"/>
  <c r="S1306" i="2" l="1"/>
  <c r="AA1305" i="2"/>
  <c r="AH1305" i="2"/>
  <c r="AG1306" i="2"/>
  <c r="AF1306" i="2"/>
  <c r="Z1305" i="2"/>
  <c r="Q1305" i="2"/>
  <c r="AE1305" i="2"/>
  <c r="AD1306" i="2"/>
  <c r="U1306" i="2"/>
  <c r="T1306" i="2"/>
  <c r="V1307" i="2" s="1"/>
  <c r="AH1306" i="2" l="1"/>
  <c r="AD1307" i="2"/>
  <c r="Y1305" i="2"/>
  <c r="W1305" i="2"/>
  <c r="AE1306" i="2" s="1"/>
  <c r="AC1306" i="2"/>
  <c r="U1307" i="2"/>
  <c r="AB1306" i="2"/>
  <c r="AA1306" i="2"/>
  <c r="R1306" i="2" l="1"/>
  <c r="Q1306" i="2"/>
  <c r="AC1307" i="2"/>
  <c r="Y1306" i="2" l="1"/>
  <c r="W1306" i="2"/>
  <c r="AE1307" i="2"/>
  <c r="Q1307" i="2"/>
  <c r="R1307" i="2"/>
  <c r="Z1306" i="2"/>
  <c r="AG1307" i="2"/>
  <c r="AF1307" i="2"/>
  <c r="T1307" i="2"/>
  <c r="S1307" i="2"/>
  <c r="AH1307" i="2" l="1"/>
  <c r="AF1308" i="2"/>
  <c r="Z1307" i="2"/>
  <c r="AG1308" i="2"/>
  <c r="AH1308" i="2" s="1"/>
  <c r="W1307" i="2"/>
  <c r="R1308" i="2" s="1"/>
  <c r="Y1307" i="2"/>
  <c r="AE1308" i="2"/>
  <c r="Q1308" i="2"/>
  <c r="S1308" i="2"/>
  <c r="AA1307" i="2"/>
  <c r="T1308" i="2"/>
  <c r="AB1307" i="2"/>
  <c r="V1308" i="2"/>
  <c r="U1308" i="2"/>
  <c r="AG1309" i="2" l="1"/>
  <c r="Z1308" i="2"/>
  <c r="AF1309" i="2"/>
  <c r="AC1308" i="2"/>
  <c r="U1309" i="2"/>
  <c r="T1309" i="2"/>
  <c r="AB1308" i="2"/>
  <c r="AD1308" i="2"/>
  <c r="V1309" i="2"/>
  <c r="Y1308" i="2"/>
  <c r="W1308" i="2"/>
  <c r="AE1309" i="2" s="1"/>
  <c r="S1309" i="2"/>
  <c r="AA1308" i="2"/>
  <c r="Q1309" i="2" l="1"/>
  <c r="Y1309" i="2" s="1"/>
  <c r="AH1309" i="2"/>
  <c r="AB1309" i="2"/>
  <c r="AC1309" i="2"/>
  <c r="U1310" i="2"/>
  <c r="AA1309" i="2"/>
  <c r="AD1309" i="2"/>
  <c r="V1310" i="2"/>
  <c r="R1309" i="2"/>
  <c r="S1310" i="2" s="1"/>
  <c r="AA1310" i="2" l="1"/>
  <c r="W1309" i="2"/>
  <c r="AC1310" i="2"/>
  <c r="AD1310" i="2"/>
  <c r="R1310" i="2"/>
  <c r="AF1310" i="2"/>
  <c r="AG1310" i="2"/>
  <c r="AH1310" i="2" s="1"/>
  <c r="Z1309" i="2"/>
  <c r="T1310" i="2"/>
  <c r="U1311" i="2" s="1"/>
  <c r="V1311" i="2" l="1"/>
  <c r="AD1311" i="2" s="1"/>
  <c r="AC1311" i="2"/>
  <c r="AF1311" i="2"/>
  <c r="AG1311" i="2"/>
  <c r="AH1311" i="2" s="1"/>
  <c r="Z1310" i="2"/>
  <c r="T1311" i="2"/>
  <c r="AB1310" i="2"/>
  <c r="AE1310" i="2"/>
  <c r="Q1310" i="2"/>
  <c r="S1311" i="2"/>
  <c r="AB1311" i="2" l="1"/>
  <c r="V1312" i="2"/>
  <c r="AA1311" i="2"/>
  <c r="Y1310" i="2"/>
  <c r="W1310" i="2"/>
  <c r="Q1311" i="2" s="1"/>
  <c r="U1312" i="2"/>
  <c r="AD1312" i="2" l="1"/>
  <c r="Y1311" i="2"/>
  <c r="AC1312" i="2"/>
  <c r="AE1311" i="2"/>
  <c r="R1311" i="2"/>
  <c r="W1311" i="2" s="1"/>
  <c r="Q1312" i="2" l="1"/>
  <c r="AE1312" i="2"/>
  <c r="R1312" i="2"/>
  <c r="AF1312" i="2"/>
  <c r="AG1312" i="2"/>
  <c r="Z1311" i="2"/>
  <c r="S1312" i="2"/>
  <c r="T1312" i="2"/>
  <c r="AH1312" i="2" l="1"/>
  <c r="T1313" i="2"/>
  <c r="AB1312" i="2"/>
  <c r="V1313" i="2"/>
  <c r="U1313" i="2"/>
  <c r="AG1313" i="2"/>
  <c r="Z1312" i="2"/>
  <c r="AF1313" i="2"/>
  <c r="S1313" i="2"/>
  <c r="AA1312" i="2"/>
  <c r="Y1312" i="2"/>
  <c r="W1312" i="2"/>
  <c r="AE1313" i="2" s="1"/>
  <c r="AH1313" i="2" l="1"/>
  <c r="Q1313" i="2"/>
  <c r="R1313" i="2"/>
  <c r="S1314" i="2" s="1"/>
  <c r="AC1313" i="2"/>
  <c r="U1314" i="2"/>
  <c r="AD1313" i="2"/>
  <c r="V1314" i="2"/>
  <c r="AA1313" i="2"/>
  <c r="AB1313" i="2"/>
  <c r="AA1314" i="2" l="1"/>
  <c r="AC1314" i="2"/>
  <c r="AD1314" i="2"/>
  <c r="R1314" i="2"/>
  <c r="AG1314" i="2"/>
  <c r="Z1313" i="2"/>
  <c r="AF1314" i="2"/>
  <c r="Y1313" i="2"/>
  <c r="W1313" i="2"/>
  <c r="AE1314" i="2" s="1"/>
  <c r="T1314" i="2"/>
  <c r="U1315" i="2" s="1"/>
  <c r="AH1314" i="2" l="1"/>
  <c r="AC1315" i="2"/>
  <c r="AG1315" i="2"/>
  <c r="AF1315" i="2"/>
  <c r="Z1314" i="2"/>
  <c r="V1315" i="2"/>
  <c r="T1315" i="2"/>
  <c r="AB1314" i="2"/>
  <c r="Q1314" i="2"/>
  <c r="S1315" i="2"/>
  <c r="AB1315" i="2" l="1"/>
  <c r="AH1315" i="2"/>
  <c r="AD1315" i="2"/>
  <c r="V1316" i="2"/>
  <c r="AA1315" i="2"/>
  <c r="Y1314" i="2"/>
  <c r="W1314" i="2"/>
  <c r="AE1315" i="2" s="1"/>
  <c r="U1316" i="2"/>
  <c r="AD1316" i="2" l="1"/>
  <c r="AC1316" i="2"/>
  <c r="Q1315" i="2"/>
  <c r="R1315" i="2"/>
  <c r="Y1315" i="2" l="1"/>
  <c r="W1315" i="2"/>
  <c r="AE1316" i="2" s="1"/>
  <c r="AG1316" i="2"/>
  <c r="AF1316" i="2"/>
  <c r="Z1315" i="2"/>
  <c r="T1316" i="2"/>
  <c r="S1316" i="2"/>
  <c r="R1316" i="2" l="1"/>
  <c r="Q1316" i="2"/>
  <c r="AH1316" i="2"/>
  <c r="T1317" i="2"/>
  <c r="AB1316" i="2"/>
  <c r="V1317" i="2"/>
  <c r="U1317" i="2"/>
  <c r="R1317" i="2"/>
  <c r="AF1317" i="2"/>
  <c r="Z1316" i="2"/>
  <c r="AG1317" i="2"/>
  <c r="Y1316" i="2"/>
  <c r="W1316" i="2"/>
  <c r="Q1317" i="2" s="1"/>
  <c r="AE1317" i="2"/>
  <c r="S1317" i="2"/>
  <c r="AA1316" i="2"/>
  <c r="AH1317" i="2" l="1"/>
  <c r="Z1317" i="2"/>
  <c r="AF1318" i="2"/>
  <c r="AG1318" i="2"/>
  <c r="AH1318" i="2" s="1"/>
  <c r="AC1317" i="2"/>
  <c r="U1318" i="2"/>
  <c r="AD1317" i="2"/>
  <c r="V1318" i="2"/>
  <c r="Y1317" i="2"/>
  <c r="W1317" i="2"/>
  <c r="Q1318" i="2"/>
  <c r="AE1318" i="2"/>
  <c r="S1318" i="2"/>
  <c r="AA1317" i="2"/>
  <c r="T1318" i="2"/>
  <c r="AB1317" i="2"/>
  <c r="AD1318" i="2" l="1"/>
  <c r="V1319" i="2"/>
  <c r="AB1318" i="2"/>
  <c r="AC1318" i="2"/>
  <c r="U1319" i="2"/>
  <c r="AA1318" i="2"/>
  <c r="Y1318" i="2"/>
  <c r="R1318" i="2"/>
  <c r="T1319" i="2" s="1"/>
  <c r="AB1319" i="2" l="1"/>
  <c r="S1319" i="2"/>
  <c r="W1318" i="2"/>
  <c r="R1319" i="2" s="1"/>
  <c r="Z1318" i="2"/>
  <c r="AF1319" i="2"/>
  <c r="AD1319" i="2"/>
  <c r="V1320" i="2"/>
  <c r="AC1319" i="2"/>
  <c r="AG1319" i="2"/>
  <c r="Z1319" i="2" l="1"/>
  <c r="AF1320" i="2"/>
  <c r="AG1320" i="2"/>
  <c r="AH1320" i="2" s="1"/>
  <c r="Q1319" i="2"/>
  <c r="AE1319" i="2"/>
  <c r="S1320" i="2"/>
  <c r="AA1319" i="2"/>
  <c r="AH1319" i="2"/>
  <c r="U1320" i="2"/>
  <c r="AD1320" i="2"/>
  <c r="T1320" i="2"/>
  <c r="AB1320" i="2" l="1"/>
  <c r="AA1320" i="2"/>
  <c r="V1321" i="2"/>
  <c r="W1319" i="2"/>
  <c r="R1320" i="2" s="1"/>
  <c r="AE1320" i="2"/>
  <c r="Y1319" i="2"/>
  <c r="AC1320" i="2"/>
  <c r="U1321" i="2"/>
  <c r="Q1320" i="2" l="1"/>
  <c r="W1320" i="2" s="1"/>
  <c r="Q1321" i="2" s="1"/>
  <c r="Z1320" i="2"/>
  <c r="AG1321" i="2"/>
  <c r="AF1321" i="2"/>
  <c r="S1321" i="2"/>
  <c r="T1321" i="2"/>
  <c r="U1322" i="2" s="1"/>
  <c r="AD1321" i="2"/>
  <c r="AC1321" i="2"/>
  <c r="Y1320" i="2" l="1"/>
  <c r="AC1322" i="2"/>
  <c r="AA1321" i="2"/>
  <c r="Y1321" i="2"/>
  <c r="AH1321" i="2"/>
  <c r="AB1321" i="2"/>
  <c r="V1322" i="2"/>
  <c r="AE1321" i="2"/>
  <c r="R1321" i="2"/>
  <c r="Z1321" i="2" l="1"/>
  <c r="AG1322" i="2"/>
  <c r="AF1322" i="2"/>
  <c r="W1321" i="2"/>
  <c r="AD1322" i="2"/>
  <c r="S1322" i="2"/>
  <c r="T1322" i="2"/>
  <c r="V1323" i="2" s="1"/>
  <c r="AE1322" i="2" l="1"/>
  <c r="Q1322" i="2"/>
  <c r="AD1323" i="2"/>
  <c r="AA1322" i="2"/>
  <c r="AH1322" i="2"/>
  <c r="T1323" i="2"/>
  <c r="AB1322" i="2"/>
  <c r="U1323" i="2"/>
  <c r="R1322" i="2"/>
  <c r="S1323" i="2" s="1"/>
  <c r="AA1323" i="2" l="1"/>
  <c r="AB1323" i="2"/>
  <c r="V1324" i="2"/>
  <c r="R1323" i="2"/>
  <c r="Z1322" i="2"/>
  <c r="AF1323" i="2"/>
  <c r="AG1323" i="2"/>
  <c r="Y1322" i="2"/>
  <c r="W1322" i="2"/>
  <c r="Q1323" i="2"/>
  <c r="AE1323" i="2"/>
  <c r="AC1323" i="2"/>
  <c r="U1324" i="2"/>
  <c r="Z1323" i="2" l="1"/>
  <c r="AF1324" i="2"/>
  <c r="AG1324" i="2"/>
  <c r="AH1324" i="2" s="1"/>
  <c r="AD1324" i="2"/>
  <c r="Y1323" i="2"/>
  <c r="W1323" i="2"/>
  <c r="R1324" i="2" s="1"/>
  <c r="AC1324" i="2"/>
  <c r="T1324" i="2"/>
  <c r="U1325" i="2" s="1"/>
  <c r="AH1323" i="2"/>
  <c r="S1324" i="2"/>
  <c r="AC1325" i="2" l="1"/>
  <c r="AG1325" i="2"/>
  <c r="AF1325" i="2"/>
  <c r="Z1324" i="2"/>
  <c r="V1325" i="2"/>
  <c r="S1325" i="2"/>
  <c r="AA1324" i="2"/>
  <c r="Q1324" i="2"/>
  <c r="T1325" i="2"/>
  <c r="AB1324" i="2"/>
  <c r="AE1324" i="2"/>
  <c r="AA1325" i="2" l="1"/>
  <c r="AH1325" i="2"/>
  <c r="AD1325" i="2"/>
  <c r="V1326" i="2"/>
  <c r="AB1325" i="2"/>
  <c r="W1324" i="2"/>
  <c r="AE1325" i="2" s="1"/>
  <c r="Y1324" i="2"/>
  <c r="U1326" i="2"/>
  <c r="Q1325" i="2" l="1"/>
  <c r="Y1325" i="2" s="1"/>
  <c r="AC1326" i="2"/>
  <c r="AD1326" i="2"/>
  <c r="R1325" i="2"/>
  <c r="Z1325" i="2" l="1"/>
  <c r="AG1326" i="2"/>
  <c r="AF1326" i="2"/>
  <c r="S1326" i="2"/>
  <c r="T1326" i="2"/>
  <c r="W1325" i="2"/>
  <c r="AH1326" i="2" l="1"/>
  <c r="AE1326" i="2"/>
  <c r="Q1326" i="2"/>
  <c r="AA1326" i="2"/>
  <c r="AB1326" i="2"/>
  <c r="U1327" i="2"/>
  <c r="V1327" i="2"/>
  <c r="R1326" i="2"/>
  <c r="S1327" i="2" s="1"/>
  <c r="AA1327" i="2" l="1"/>
  <c r="AD1327" i="2"/>
  <c r="AC1327" i="2"/>
  <c r="T1327" i="2"/>
  <c r="Y1326" i="2"/>
  <c r="W1326" i="2"/>
  <c r="Q1327" i="2" s="1"/>
  <c r="AE1327" i="2"/>
  <c r="R1327" i="2"/>
  <c r="Z1326" i="2"/>
  <c r="AF1327" i="2"/>
  <c r="AG1327" i="2"/>
  <c r="AH1327" i="2" s="1"/>
  <c r="T1328" i="2" l="1"/>
  <c r="AB1327" i="2"/>
  <c r="U1328" i="2"/>
  <c r="V1328" i="2"/>
  <c r="R1328" i="2"/>
  <c r="AG1328" i="2"/>
  <c r="AF1328" i="2"/>
  <c r="Z1327" i="2"/>
  <c r="Y1327" i="2"/>
  <c r="W1327" i="2"/>
  <c r="Q1328" i="2" s="1"/>
  <c r="AE1328" i="2"/>
  <c r="S1328" i="2"/>
  <c r="AH1328" i="2" l="1"/>
  <c r="Z1328" i="2"/>
  <c r="AF1329" i="2"/>
  <c r="AG1329" i="2"/>
  <c r="AH1329" i="2" s="1"/>
  <c r="S1329" i="2"/>
  <c r="AA1328" i="2"/>
  <c r="AD1328" i="2"/>
  <c r="V1329" i="2"/>
  <c r="AC1328" i="2"/>
  <c r="U1329" i="2"/>
  <c r="Y1328" i="2"/>
  <c r="W1328" i="2"/>
  <c r="Q1329" i="2" s="1"/>
  <c r="T1329" i="2"/>
  <c r="AB1328" i="2"/>
  <c r="AB1329" i="2" l="1"/>
  <c r="Y1329" i="2"/>
  <c r="AC1329" i="2"/>
  <c r="U1330" i="2"/>
  <c r="AE1329" i="2"/>
  <c r="R1329" i="2"/>
  <c r="S1330" i="2" s="1"/>
  <c r="AA1329" i="2"/>
  <c r="AD1329" i="2"/>
  <c r="V1330" i="2"/>
  <c r="AA1330" i="2" l="1"/>
  <c r="AD1330" i="2"/>
  <c r="W1329" i="2"/>
  <c r="AC1330" i="2"/>
  <c r="R1330" i="2"/>
  <c r="Z1329" i="2"/>
  <c r="AF1330" i="2"/>
  <c r="AG1330" i="2"/>
  <c r="T1330" i="2"/>
  <c r="V1331" i="2" s="1"/>
  <c r="U1331" i="2" l="1"/>
  <c r="AH1330" i="2"/>
  <c r="AD1331" i="2"/>
  <c r="AC1331" i="2"/>
  <c r="T1331" i="2"/>
  <c r="AB1330" i="2"/>
  <c r="AG1331" i="2"/>
  <c r="AF1331" i="2"/>
  <c r="Z1330" i="2"/>
  <c r="AE1330" i="2"/>
  <c r="Q1330" i="2"/>
  <c r="S1331" i="2"/>
  <c r="AH1331" i="2" l="1"/>
  <c r="AB1331" i="2"/>
  <c r="Y1330" i="2"/>
  <c r="W1330" i="2"/>
  <c r="Q1331" i="2" s="1"/>
  <c r="U1332" i="2"/>
  <c r="V1332" i="2"/>
  <c r="AA1331" i="2"/>
  <c r="Y1331" i="2" l="1"/>
  <c r="AD1332" i="2"/>
  <c r="AC1332" i="2"/>
  <c r="AE1331" i="2"/>
  <c r="R1331" i="2"/>
  <c r="Z1331" i="2" l="1"/>
  <c r="AF1332" i="2"/>
  <c r="AG1332" i="2"/>
  <c r="AH1332" i="2" s="1"/>
  <c r="T1332" i="2"/>
  <c r="S1332" i="2"/>
  <c r="W1331" i="2"/>
  <c r="AE1332" i="2" l="1"/>
  <c r="Q1332" i="2"/>
  <c r="AA1332" i="2"/>
  <c r="AB1332" i="2"/>
  <c r="V1333" i="2"/>
  <c r="U1333" i="2"/>
  <c r="R1332" i="2"/>
  <c r="S1333" i="2" s="1"/>
  <c r="AA1333" i="2" l="1"/>
  <c r="AC1333" i="2"/>
  <c r="T1333" i="2"/>
  <c r="V1334" i="2" s="1"/>
  <c r="AD1333" i="2"/>
  <c r="W1332" i="2"/>
  <c r="AE1333" i="2" s="1"/>
  <c r="Y1332" i="2"/>
  <c r="Z1332" i="2"/>
  <c r="AF1333" i="2"/>
  <c r="AG1333" i="2"/>
  <c r="AH1333" i="2" l="1"/>
  <c r="AD1334" i="2"/>
  <c r="AB1333" i="2"/>
  <c r="U1334" i="2"/>
  <c r="Q1333" i="2"/>
  <c r="R1333" i="2"/>
  <c r="T1334" i="2" s="1"/>
  <c r="AB1334" i="2" l="1"/>
  <c r="V1335" i="2"/>
  <c r="W1333" i="2"/>
  <c r="Y1333" i="2"/>
  <c r="Q1334" i="2"/>
  <c r="AE1334" i="2"/>
  <c r="R1334" i="2"/>
  <c r="AG1334" i="2"/>
  <c r="AF1334" i="2"/>
  <c r="Z1333" i="2"/>
  <c r="S1334" i="2"/>
  <c r="AC1334" i="2"/>
  <c r="U1335" i="2"/>
  <c r="AF1335" i="2" l="1"/>
  <c r="Z1334" i="2"/>
  <c r="AG1335" i="2"/>
  <c r="AH1335" i="2" s="1"/>
  <c r="Y1334" i="2"/>
  <c r="W1334" i="2"/>
  <c r="AE1335" i="2" s="1"/>
  <c r="AC1335" i="2"/>
  <c r="AD1335" i="2"/>
  <c r="S1335" i="2"/>
  <c r="AA1334" i="2"/>
  <c r="AH1334" i="2"/>
  <c r="T1335" i="2"/>
  <c r="U1336" i="2" l="1"/>
  <c r="AC1336" i="2" s="1"/>
  <c r="Q1335" i="2"/>
  <c r="Y1335" i="2" s="1"/>
  <c r="AA1335" i="2"/>
  <c r="AB1335" i="2"/>
  <c r="V1336" i="2"/>
  <c r="R1335" i="2"/>
  <c r="W1335" i="2" s="1"/>
  <c r="AE1336" i="2" l="1"/>
  <c r="Q1336" i="2"/>
  <c r="S1336" i="2"/>
  <c r="AD1336" i="2"/>
  <c r="R1336" i="2"/>
  <c r="AF1336" i="2"/>
  <c r="AG1336" i="2"/>
  <c r="AH1336" i="2" s="1"/>
  <c r="Z1335" i="2"/>
  <c r="T1336" i="2"/>
  <c r="V1337" i="2" s="1"/>
  <c r="AD1337" i="2" l="1"/>
  <c r="AG1337" i="2"/>
  <c r="Z1336" i="2"/>
  <c r="AF1337" i="2"/>
  <c r="S1337" i="2"/>
  <c r="AA1336" i="2"/>
  <c r="Y1336" i="2"/>
  <c r="W1336" i="2"/>
  <c r="Q1337" i="2" s="1"/>
  <c r="T1337" i="2"/>
  <c r="AB1336" i="2"/>
  <c r="U1337" i="2"/>
  <c r="AE1337" i="2" l="1"/>
  <c r="AA1337" i="2"/>
  <c r="AC1337" i="2"/>
  <c r="U1338" i="2"/>
  <c r="AH1337" i="2"/>
  <c r="AB1337" i="2"/>
  <c r="R1337" i="2"/>
  <c r="Y1337" i="2"/>
  <c r="V1338" i="2"/>
  <c r="Z1337" i="2" l="1"/>
  <c r="AF1338" i="2"/>
  <c r="AG1338" i="2"/>
  <c r="AH1338" i="2" s="1"/>
  <c r="AC1338" i="2"/>
  <c r="T1338" i="2"/>
  <c r="W1337" i="2"/>
  <c r="AD1338" i="2"/>
  <c r="S1338" i="2"/>
  <c r="U1339" i="2" l="1"/>
  <c r="AC1339" i="2" s="1"/>
  <c r="Q1338" i="2"/>
  <c r="AE1338" i="2"/>
  <c r="AB1338" i="2"/>
  <c r="AA1338" i="2"/>
  <c r="V1339" i="2"/>
  <c r="R1338" i="2"/>
  <c r="T1339" i="2" s="1"/>
  <c r="S1339" i="2" l="1"/>
  <c r="AA1339" i="2" s="1"/>
  <c r="AB1339" i="2"/>
  <c r="Y1338" i="2"/>
  <c r="W1338" i="2"/>
  <c r="R1339" i="2" s="1"/>
  <c r="AG1339" i="2"/>
  <c r="AF1339" i="2"/>
  <c r="Z1338" i="2"/>
  <c r="U1340" i="2"/>
  <c r="V1340" i="2"/>
  <c r="AD1339" i="2"/>
  <c r="AH1339" i="2" l="1"/>
  <c r="AE1339" i="2"/>
  <c r="Q1339" i="2"/>
  <c r="W1339" i="2" s="1"/>
  <c r="Q1340" i="2" s="1"/>
  <c r="AG1340" i="2"/>
  <c r="AF1340" i="2"/>
  <c r="Z1339" i="2"/>
  <c r="S1340" i="2"/>
  <c r="T1340" i="2"/>
  <c r="U1341" i="2" s="1"/>
  <c r="AD1340" i="2"/>
  <c r="AC1340" i="2"/>
  <c r="Y1339" i="2" l="1"/>
  <c r="AC1341" i="2"/>
  <c r="AA1340" i="2"/>
  <c r="Y1340" i="2"/>
  <c r="V1341" i="2"/>
  <c r="AH1340" i="2"/>
  <c r="AB1340" i="2"/>
  <c r="AE1340" i="2"/>
  <c r="R1340" i="2"/>
  <c r="S1341" i="2" s="1"/>
  <c r="AA1341" i="2" l="1"/>
  <c r="W1340" i="2"/>
  <c r="T1341" i="2"/>
  <c r="R1341" i="2"/>
  <c r="AF1341" i="2"/>
  <c r="Z1340" i="2"/>
  <c r="AG1341" i="2"/>
  <c r="AH1341" i="2" s="1"/>
  <c r="AD1341" i="2"/>
  <c r="AF1342" i="2" l="1"/>
  <c r="AG1342" i="2"/>
  <c r="AH1342" i="2" s="1"/>
  <c r="Z1341" i="2"/>
  <c r="T1342" i="2"/>
  <c r="AB1341" i="2"/>
  <c r="U1342" i="2"/>
  <c r="AE1341" i="2"/>
  <c r="Q1341" i="2"/>
  <c r="V1342" i="2"/>
  <c r="S1342" i="2"/>
  <c r="AB1342" i="2" l="1"/>
  <c r="AA1342" i="2"/>
  <c r="V1343" i="2"/>
  <c r="AD1342" i="2"/>
  <c r="AC1342" i="2"/>
  <c r="U1343" i="2"/>
  <c r="Y1341" i="2"/>
  <c r="W1341" i="2"/>
  <c r="AE1342" i="2" s="1"/>
  <c r="R1342" i="2" l="1"/>
  <c r="T1343" i="2" s="1"/>
  <c r="AC1343" i="2"/>
  <c r="AD1343" i="2"/>
  <c r="Q1342" i="2"/>
  <c r="S1343" i="2" l="1"/>
  <c r="AF1343" i="2"/>
  <c r="Z1342" i="2"/>
  <c r="U1344" i="2"/>
  <c r="AC1344" i="2" s="1"/>
  <c r="V1344" i="2"/>
  <c r="AG1343" i="2"/>
  <c r="AH1343" i="2" s="1"/>
  <c r="AD1344" i="2"/>
  <c r="AB1343" i="2"/>
  <c r="Y1342" i="2"/>
  <c r="W1342" i="2"/>
  <c r="AE1343" i="2" s="1"/>
  <c r="AA1343" i="2"/>
  <c r="Q1343" i="2" l="1"/>
  <c r="R1343" i="2"/>
  <c r="AF1344" i="2" l="1"/>
  <c r="Z1343" i="2"/>
  <c r="AG1344" i="2"/>
  <c r="AH1344" i="2" s="1"/>
  <c r="S1344" i="2"/>
  <c r="T1344" i="2"/>
  <c r="Y1343" i="2"/>
  <c r="W1343" i="2"/>
  <c r="AE1344" i="2" s="1"/>
  <c r="AB1344" i="2" l="1"/>
  <c r="V1345" i="2"/>
  <c r="U1345" i="2"/>
  <c r="AA1344" i="2"/>
  <c r="Q1344" i="2"/>
  <c r="R1344" i="2"/>
  <c r="S1345" i="2" s="1"/>
  <c r="AA1345" i="2" l="1"/>
  <c r="Y1344" i="2"/>
  <c r="W1344" i="2"/>
  <c r="AE1345" i="2" s="1"/>
  <c r="AD1345" i="2"/>
  <c r="R1345" i="2"/>
  <c r="Z1344" i="2"/>
  <c r="AF1345" i="2"/>
  <c r="AG1345" i="2"/>
  <c r="AC1345" i="2"/>
  <c r="T1345" i="2"/>
  <c r="Q1345" i="2" l="1"/>
  <c r="AH1345" i="2"/>
  <c r="AG1346" i="2"/>
  <c r="Z1345" i="2"/>
  <c r="AF1346" i="2"/>
  <c r="Y1345" i="2"/>
  <c r="W1345" i="2"/>
  <c r="AE1346" i="2" s="1"/>
  <c r="T1346" i="2"/>
  <c r="AB1345" i="2"/>
  <c r="U1346" i="2"/>
  <c r="V1346" i="2"/>
  <c r="S1346" i="2"/>
  <c r="Q1346" i="2" l="1"/>
  <c r="Y1346" i="2" s="1"/>
  <c r="AB1346" i="2"/>
  <c r="AD1346" i="2"/>
  <c r="V1347" i="2"/>
  <c r="AH1346" i="2"/>
  <c r="AA1346" i="2"/>
  <c r="AC1346" i="2"/>
  <c r="U1347" i="2"/>
  <c r="R1346" i="2"/>
  <c r="T1347" i="2" s="1"/>
  <c r="AB1347" i="2" l="1"/>
  <c r="AD1347" i="2"/>
  <c r="V1348" i="2"/>
  <c r="AF1347" i="2"/>
  <c r="Z1346" i="2"/>
  <c r="AG1347" i="2"/>
  <c r="AH1347" i="2" s="1"/>
  <c r="W1346" i="2"/>
  <c r="R1347" i="2" s="1"/>
  <c r="AC1347" i="2"/>
  <c r="S1347" i="2"/>
  <c r="U1348" i="2" s="1"/>
  <c r="AC1348" i="2" l="1"/>
  <c r="AD1348" i="2"/>
  <c r="AG1348" i="2"/>
  <c r="AF1348" i="2"/>
  <c r="Z1347" i="2"/>
  <c r="S1348" i="2"/>
  <c r="AA1347" i="2"/>
  <c r="AE1347" i="2"/>
  <c r="Q1347" i="2"/>
  <c r="T1348" i="2"/>
  <c r="U1349" i="2" l="1"/>
  <c r="AC1349" i="2" s="1"/>
  <c r="AH1348" i="2"/>
  <c r="Y1347" i="2"/>
  <c r="W1347" i="2"/>
  <c r="R1348" i="2" s="1"/>
  <c r="V1349" i="2"/>
  <c r="AB1348" i="2"/>
  <c r="AA1348" i="2"/>
  <c r="Q1348" i="2" l="1"/>
  <c r="Z1348" i="2"/>
  <c r="AG1349" i="2"/>
  <c r="AF1349" i="2"/>
  <c r="T1349" i="2"/>
  <c r="S1349" i="2"/>
  <c r="AE1348" i="2"/>
  <c r="Y1348" i="2"/>
  <c r="W1348" i="2"/>
  <c r="R1349" i="2" s="1"/>
  <c r="AD1349" i="2"/>
  <c r="Q1349" i="2" l="1"/>
  <c r="AE1349" i="2"/>
  <c r="Z1349" i="2"/>
  <c r="AF1350" i="2"/>
  <c r="AG1350" i="2"/>
  <c r="AH1350" i="2" s="1"/>
  <c r="S1350" i="2"/>
  <c r="AA1349" i="2"/>
  <c r="T1350" i="2"/>
  <c r="AB1349" i="2"/>
  <c r="U1350" i="2"/>
  <c r="V1350" i="2"/>
  <c r="AH1349" i="2"/>
  <c r="W1349" i="2"/>
  <c r="R1350" i="2" s="1"/>
  <c r="Y1349" i="2"/>
  <c r="AE1350" i="2"/>
  <c r="AG1351" i="2" l="1"/>
  <c r="AF1351" i="2"/>
  <c r="Z1350" i="2"/>
  <c r="Q1350" i="2"/>
  <c r="S1351" i="2"/>
  <c r="AA1350" i="2"/>
  <c r="T1351" i="2"/>
  <c r="AB1350" i="2"/>
  <c r="AD1350" i="2"/>
  <c r="V1351" i="2"/>
  <c r="AC1350" i="2"/>
  <c r="U1351" i="2"/>
  <c r="AH1351" i="2" l="1"/>
  <c r="AB1351" i="2"/>
  <c r="W1350" i="2"/>
  <c r="Y1350" i="2"/>
  <c r="Q1351" i="2"/>
  <c r="AE1351" i="2"/>
  <c r="AA1351" i="2"/>
  <c r="AD1351" i="2"/>
  <c r="V1352" i="2"/>
  <c r="AC1351" i="2"/>
  <c r="U1352" i="2"/>
  <c r="R1351" i="2"/>
  <c r="S1352" i="2" s="1"/>
  <c r="AA1352" i="2" l="1"/>
  <c r="Y1351" i="2"/>
  <c r="W1351" i="2"/>
  <c r="AE1352" i="2" s="1"/>
  <c r="Q1352" i="2"/>
  <c r="AC1352" i="2"/>
  <c r="AD1352" i="2"/>
  <c r="R1352" i="2"/>
  <c r="AG1352" i="2"/>
  <c r="AF1352" i="2"/>
  <c r="Z1351" i="2"/>
  <c r="T1352" i="2"/>
  <c r="U1353" i="2" s="1"/>
  <c r="AC1353" i="2" l="1"/>
  <c r="Y1352" i="2"/>
  <c r="W1352" i="2"/>
  <c r="AE1353" i="2" s="1"/>
  <c r="T1353" i="2"/>
  <c r="AB1352" i="2"/>
  <c r="AH1352" i="2"/>
  <c r="AF1353" i="2"/>
  <c r="Z1352" i="2"/>
  <c r="AG1353" i="2"/>
  <c r="V1353" i="2"/>
  <c r="S1353" i="2"/>
  <c r="AH1353" i="2" l="1"/>
  <c r="AB1353" i="2"/>
  <c r="AD1353" i="2"/>
  <c r="V1354" i="2"/>
  <c r="Q1353" i="2"/>
  <c r="S1354" i="2"/>
  <c r="AA1353" i="2"/>
  <c r="U1354" i="2"/>
  <c r="R1353" i="2"/>
  <c r="AC1354" i="2" l="1"/>
  <c r="AD1354" i="2"/>
  <c r="Y1353" i="2"/>
  <c r="W1353" i="2"/>
  <c r="R1354" i="2" s="1"/>
  <c r="AA1354" i="2"/>
  <c r="AG1354" i="2"/>
  <c r="AH1354" i="2" s="1"/>
  <c r="AF1354" i="2"/>
  <c r="Z1353" i="2"/>
  <c r="T1354" i="2"/>
  <c r="Q1354" i="2" l="1"/>
  <c r="AE1354" i="2"/>
  <c r="AF1355" i="2"/>
  <c r="Z1354" i="2"/>
  <c r="AG1355" i="2"/>
  <c r="AH1355" i="2" s="1"/>
  <c r="S1355" i="2"/>
  <c r="Y1354" i="2"/>
  <c r="W1354" i="2"/>
  <c r="T1355" i="2"/>
  <c r="AB1354" i="2"/>
  <c r="V1355" i="2"/>
  <c r="U1355" i="2"/>
  <c r="AC1355" i="2" l="1"/>
  <c r="U1356" i="2"/>
  <c r="AE1355" i="2"/>
  <c r="AA1355" i="2"/>
  <c r="V1356" i="2"/>
  <c r="AD1355" i="2"/>
  <c r="AB1355" i="2"/>
  <c r="Q1355" i="2"/>
  <c r="R1355" i="2"/>
  <c r="S1356" i="2" s="1"/>
  <c r="AA1356" i="2" l="1"/>
  <c r="AD1356" i="2"/>
  <c r="AC1356" i="2"/>
  <c r="AF1356" i="2"/>
  <c r="AG1356" i="2"/>
  <c r="W1355" i="2"/>
  <c r="AE1356" i="2" s="1"/>
  <c r="Y1355" i="2"/>
  <c r="T1356" i="2"/>
  <c r="V1357" i="2" s="1"/>
  <c r="Z1355" i="2"/>
  <c r="R1356" i="2" l="1"/>
  <c r="Q1356" i="2"/>
  <c r="W1356" i="2" s="1"/>
  <c r="Q1357" i="2" s="1"/>
  <c r="AD1357" i="2"/>
  <c r="AG1357" i="2"/>
  <c r="AF1357" i="2"/>
  <c r="Z1356" i="2"/>
  <c r="U1357" i="2"/>
  <c r="Y1356" i="2"/>
  <c r="T1357" i="2"/>
  <c r="AB1356" i="2"/>
  <c r="AH1356" i="2"/>
  <c r="S1357" i="2"/>
  <c r="AE1357" i="2" l="1"/>
  <c r="Y1357" i="2"/>
  <c r="AC1357" i="2"/>
  <c r="U1358" i="2"/>
  <c r="AA1357" i="2"/>
  <c r="AH1357" i="2"/>
  <c r="AB1357" i="2"/>
  <c r="R1357" i="2"/>
  <c r="S1358" i="2" s="1"/>
  <c r="V1358" i="2"/>
  <c r="AA1358" i="2" l="1"/>
  <c r="Z1357" i="2"/>
  <c r="AF1358" i="2"/>
  <c r="AG1358" i="2"/>
  <c r="AH1358" i="2" s="1"/>
  <c r="AC1358" i="2"/>
  <c r="AD1358" i="2"/>
  <c r="T1358" i="2"/>
  <c r="U1359" i="2" s="1"/>
  <c r="W1357" i="2"/>
  <c r="R1358" i="2" s="1"/>
  <c r="AF1359" i="2" l="1"/>
  <c r="AG1359" i="2"/>
  <c r="AH1359" i="2" s="1"/>
  <c r="Z1358" i="2"/>
  <c r="S1359" i="2"/>
  <c r="AC1359" i="2"/>
  <c r="T1359" i="2"/>
  <c r="AB1358" i="2"/>
  <c r="V1359" i="2"/>
  <c r="Q1358" i="2"/>
  <c r="AE1358" i="2"/>
  <c r="AB1359" i="2" l="1"/>
  <c r="AA1359" i="2"/>
  <c r="U1360" i="2"/>
  <c r="AD1359" i="2"/>
  <c r="V1360" i="2"/>
  <c r="Y1358" i="2"/>
  <c r="W1358" i="2"/>
  <c r="AE1359" i="2" s="1"/>
  <c r="Q1359" i="2" l="1"/>
  <c r="R1359" i="2"/>
  <c r="S1360" i="2" s="1"/>
  <c r="AA1360" i="2" s="1"/>
  <c r="AD1360" i="2"/>
  <c r="AC1360" i="2"/>
  <c r="Y1359" i="2"/>
  <c r="AG1360" i="2"/>
  <c r="Z1359" i="2"/>
  <c r="AF1360" i="2"/>
  <c r="W1359" i="2" l="1"/>
  <c r="AE1360" i="2" s="1"/>
  <c r="T1360" i="2"/>
  <c r="AB1360" i="2" s="1"/>
  <c r="R1360" i="2"/>
  <c r="AH1360" i="2"/>
  <c r="Q1360" i="2"/>
  <c r="V1361" i="2" l="1"/>
  <c r="U1361" i="2"/>
  <c r="AD1361" i="2"/>
  <c r="Y1360" i="2"/>
  <c r="W1360" i="2"/>
  <c r="Q1361" i="2" s="1"/>
  <c r="AE1361" i="2"/>
  <c r="AC1361" i="2"/>
  <c r="R1361" i="2"/>
  <c r="AF1361" i="2"/>
  <c r="AG1361" i="2"/>
  <c r="Z1360" i="2"/>
  <c r="S1361" i="2"/>
  <c r="T1361" i="2"/>
  <c r="V1362" i="2" s="1"/>
  <c r="AH1361" i="2" l="1"/>
  <c r="AD1362" i="2"/>
  <c r="Z1361" i="2"/>
  <c r="AG1362" i="2"/>
  <c r="AF1362" i="2"/>
  <c r="Y1361" i="2"/>
  <c r="W1361" i="2"/>
  <c r="Q1362" i="2" s="1"/>
  <c r="S1362" i="2"/>
  <c r="AA1361" i="2"/>
  <c r="U1362" i="2"/>
  <c r="T1362" i="2"/>
  <c r="V1363" i="2" s="1"/>
  <c r="AB1361" i="2"/>
  <c r="Y1362" i="2" l="1"/>
  <c r="AD1363" i="2"/>
  <c r="AH1362" i="2"/>
  <c r="AA1362" i="2"/>
  <c r="R1362" i="2"/>
  <c r="T1363" i="2" s="1"/>
  <c r="V1364" i="2" s="1"/>
  <c r="AC1362" i="2"/>
  <c r="U1363" i="2"/>
  <c r="AE1362" i="2"/>
  <c r="AB1362" i="2"/>
  <c r="S1363" i="2" l="1"/>
  <c r="AD1364" i="2"/>
  <c r="AC1363" i="2"/>
  <c r="U1364" i="2"/>
  <c r="AB1363" i="2"/>
  <c r="AA1363" i="2"/>
  <c r="AF1363" i="2"/>
  <c r="Z1362" i="2"/>
  <c r="AG1363" i="2"/>
  <c r="W1362" i="2"/>
  <c r="AH1363" i="2" l="1"/>
  <c r="Q1363" i="2"/>
  <c r="AE1363" i="2"/>
  <c r="AC1364" i="2"/>
  <c r="R1363" i="2"/>
  <c r="Z1363" i="2" l="1"/>
  <c r="AG1364" i="2"/>
  <c r="AF1364" i="2"/>
  <c r="T1364" i="2"/>
  <c r="S1364" i="2"/>
  <c r="Y1363" i="2"/>
  <c r="W1363" i="2"/>
  <c r="R1364" i="2" s="1"/>
  <c r="Z1364" i="2" l="1"/>
  <c r="AF1365" i="2"/>
  <c r="AG1365" i="2"/>
  <c r="AH1365" i="2" s="1"/>
  <c r="T1365" i="2"/>
  <c r="AB1364" i="2"/>
  <c r="V1365" i="2"/>
  <c r="U1365" i="2"/>
  <c r="AH1364" i="2"/>
  <c r="AE1364" i="2"/>
  <c r="S1365" i="2"/>
  <c r="AA1364" i="2"/>
  <c r="Q1364" i="2"/>
  <c r="AC1365" i="2" l="1"/>
  <c r="U1366" i="2"/>
  <c r="AD1365" i="2"/>
  <c r="V1366" i="2"/>
  <c r="AB1365" i="2"/>
  <c r="Y1364" i="2"/>
  <c r="W1364" i="2"/>
  <c r="Q1365" i="2" s="1"/>
  <c r="AA1365" i="2"/>
  <c r="Y1365" i="2" l="1"/>
  <c r="AD1366" i="2"/>
  <c r="R1365" i="2"/>
  <c r="AC1366" i="2"/>
  <c r="AE1365" i="2"/>
  <c r="AF1366" i="2" l="1"/>
  <c r="AG1366" i="2"/>
  <c r="AH1366" i="2" s="1"/>
  <c r="Z1365" i="2"/>
  <c r="S1366" i="2"/>
  <c r="T1366" i="2"/>
  <c r="W1365" i="2"/>
  <c r="Q1366" i="2" l="1"/>
  <c r="AE1366" i="2"/>
  <c r="AB1366" i="2"/>
  <c r="U1367" i="2"/>
  <c r="V1367" i="2"/>
  <c r="AA1366" i="2"/>
  <c r="R1366" i="2"/>
  <c r="T1367" i="2" s="1"/>
  <c r="S1367" i="2" l="1"/>
  <c r="AA1367" i="2" s="1"/>
  <c r="AB1367" i="2"/>
  <c r="AD1367" i="2"/>
  <c r="V1368" i="2"/>
  <c r="AC1367" i="2"/>
  <c r="AF1367" i="2"/>
  <c r="AG1367" i="2"/>
  <c r="Z1366" i="2"/>
  <c r="Y1366" i="2"/>
  <c r="W1366" i="2"/>
  <c r="R1367" i="2" s="1"/>
  <c r="AE1367" i="2"/>
  <c r="U1368" i="2" l="1"/>
  <c r="Q1367" i="2"/>
  <c r="W1367" i="2" s="1"/>
  <c r="AH1367" i="2"/>
  <c r="AF1368" i="2"/>
  <c r="Z1367" i="2"/>
  <c r="AG1368" i="2"/>
  <c r="AH1368" i="2" s="1"/>
  <c r="T1368" i="2"/>
  <c r="U1369" i="2" s="1"/>
  <c r="S1368" i="2"/>
  <c r="AC1368" i="2"/>
  <c r="AD1368" i="2"/>
  <c r="Y1367" i="2" l="1"/>
  <c r="R1368" i="2"/>
  <c r="S1369" i="2" s="1"/>
  <c r="Q1368" i="2"/>
  <c r="W1368" i="2" s="1"/>
  <c r="AE1369" i="2" s="1"/>
  <c r="AE1368" i="2"/>
  <c r="Z1368" i="2"/>
  <c r="AG1369" i="2"/>
  <c r="AF1369" i="2"/>
  <c r="AC1369" i="2"/>
  <c r="AA1368" i="2"/>
  <c r="T1369" i="2"/>
  <c r="AB1368" i="2"/>
  <c r="V1369" i="2"/>
  <c r="Y1368" i="2" l="1"/>
  <c r="U1370" i="2"/>
  <c r="AC1370" i="2" s="1"/>
  <c r="AA1369" i="2"/>
  <c r="AD1369" i="2"/>
  <c r="V1370" i="2"/>
  <c r="AB1369" i="2"/>
  <c r="AH1369" i="2"/>
  <c r="Q1369" i="2"/>
  <c r="R1369" i="2"/>
  <c r="T1370" i="2" s="1"/>
  <c r="AB1370" i="2" l="1"/>
  <c r="AD1370" i="2"/>
  <c r="V1371" i="2"/>
  <c r="Z1369" i="2"/>
  <c r="AG1370" i="2"/>
  <c r="AF1370" i="2"/>
  <c r="S1370" i="2"/>
  <c r="U1371" i="2" s="1"/>
  <c r="Y1369" i="2"/>
  <c r="W1369" i="2"/>
  <c r="AE1370" i="2" s="1"/>
  <c r="AC1371" i="2" l="1"/>
  <c r="AH1370" i="2"/>
  <c r="AD1371" i="2"/>
  <c r="R1370" i="2"/>
  <c r="S1371" i="2" s="1"/>
  <c r="Q1370" i="2"/>
  <c r="AA1370" i="2"/>
  <c r="AA1371" i="2" l="1"/>
  <c r="Y1370" i="2"/>
  <c r="W1370" i="2"/>
  <c r="Q1371" i="2" s="1"/>
  <c r="R1371" i="2"/>
  <c r="AF1371" i="2"/>
  <c r="AG1371" i="2"/>
  <c r="AH1371" i="2" s="1"/>
  <c r="Z1370" i="2"/>
  <c r="T1371" i="2"/>
  <c r="Z1371" i="2" l="1"/>
  <c r="AF1372" i="2"/>
  <c r="AG1372" i="2"/>
  <c r="S1372" i="2"/>
  <c r="T1372" i="2"/>
  <c r="U1372" i="2"/>
  <c r="V1372" i="2"/>
  <c r="AB1371" i="2"/>
  <c r="AE1371" i="2"/>
  <c r="Y1371" i="2"/>
  <c r="W1371" i="2"/>
  <c r="R1372" i="2" s="1"/>
  <c r="AH1372" i="2" l="1"/>
  <c r="AF1373" i="2"/>
  <c r="AG1373" i="2"/>
  <c r="AH1373" i="2" s="1"/>
  <c r="Z1372" i="2"/>
  <c r="T1373" i="2"/>
  <c r="AB1372" i="2"/>
  <c r="AE1372" i="2"/>
  <c r="Q1372" i="2"/>
  <c r="S1373" i="2"/>
  <c r="AA1372" i="2"/>
  <c r="AD1372" i="2"/>
  <c r="V1373" i="2"/>
  <c r="AC1372" i="2"/>
  <c r="U1373" i="2"/>
  <c r="Y1372" i="2" l="1"/>
  <c r="W1372" i="2"/>
  <c r="AE1373" i="2"/>
  <c r="Q1373" i="2"/>
  <c r="AB1373" i="2"/>
  <c r="AC1373" i="2"/>
  <c r="U1374" i="2"/>
  <c r="AD1373" i="2"/>
  <c r="V1374" i="2"/>
  <c r="AA1373" i="2"/>
  <c r="R1373" i="2"/>
  <c r="AF1374" i="2" l="1"/>
  <c r="AG1374" i="2"/>
  <c r="AH1374" i="2" s="1"/>
  <c r="Z1373" i="2"/>
  <c r="T1374" i="2"/>
  <c r="U1375" i="2" s="1"/>
  <c r="Y1373" i="2"/>
  <c r="W1373" i="2"/>
  <c r="R1374" i="2" s="1"/>
  <c r="Q1374" i="2"/>
  <c r="AD1374" i="2"/>
  <c r="S1374" i="2"/>
  <c r="AC1374" i="2"/>
  <c r="Z1374" i="2" l="1"/>
  <c r="AG1375" i="2"/>
  <c r="AF1375" i="2"/>
  <c r="AC1375" i="2"/>
  <c r="W1374" i="2"/>
  <c r="R1375" i="2" s="1"/>
  <c r="Y1374" i="2"/>
  <c r="T1375" i="2"/>
  <c r="U1376" i="2" s="1"/>
  <c r="AB1374" i="2"/>
  <c r="S1375" i="2"/>
  <c r="AA1374" i="2"/>
  <c r="V1375" i="2"/>
  <c r="AE1374" i="2"/>
  <c r="AG1376" i="2" l="1"/>
  <c r="AF1376" i="2"/>
  <c r="Z1375" i="2"/>
  <c r="AC1376" i="2"/>
  <c r="V1376" i="2"/>
  <c r="AD1375" i="2"/>
  <c r="T1376" i="2"/>
  <c r="AB1375" i="2"/>
  <c r="AH1375" i="2"/>
  <c r="AE1375" i="2"/>
  <c r="S1376" i="2"/>
  <c r="AA1375" i="2"/>
  <c r="Q1375" i="2"/>
  <c r="AH1376" i="2" l="1"/>
  <c r="AD1376" i="2"/>
  <c r="V1377" i="2"/>
  <c r="AA1376" i="2"/>
  <c r="U1377" i="2"/>
  <c r="W1375" i="2"/>
  <c r="Q1376" i="2" s="1"/>
  <c r="Y1375" i="2"/>
  <c r="AE1376" i="2"/>
  <c r="AB1376" i="2"/>
  <c r="AC1377" i="2" l="1"/>
  <c r="Y1376" i="2"/>
  <c r="AD1377" i="2"/>
  <c r="R1376" i="2"/>
  <c r="W1376" i="2" s="1"/>
  <c r="Q1377" i="2" l="1"/>
  <c r="AE1377" i="2"/>
  <c r="R1377" i="2"/>
  <c r="Z1376" i="2"/>
  <c r="AG1377" i="2"/>
  <c r="AF1377" i="2"/>
  <c r="T1377" i="2"/>
  <c r="S1377" i="2"/>
  <c r="AH1377" i="2" l="1"/>
  <c r="T1378" i="2"/>
  <c r="AB1377" i="2"/>
  <c r="U1378" i="2"/>
  <c r="V1378" i="2"/>
  <c r="AG1378" i="2"/>
  <c r="AF1378" i="2"/>
  <c r="Z1377" i="2"/>
  <c r="S1378" i="2"/>
  <c r="AA1377" i="2"/>
  <c r="W1377" i="2"/>
  <c r="AE1378" i="2" s="1"/>
  <c r="Y1377" i="2"/>
  <c r="AH1378" i="2" l="1"/>
  <c r="R1378" i="2"/>
  <c r="T1379" i="2" s="1"/>
  <c r="Q1378" i="2"/>
  <c r="V1379" i="2"/>
  <c r="AD1378" i="2"/>
  <c r="AC1378" i="2"/>
  <c r="U1379" i="2"/>
  <c r="S1379" i="2"/>
  <c r="AA1378" i="2"/>
  <c r="AB1378" i="2"/>
  <c r="AA1379" i="2" l="1"/>
  <c r="U1380" i="2"/>
  <c r="AC1379" i="2"/>
  <c r="V1380" i="2"/>
  <c r="AD1379" i="2"/>
  <c r="Y1378" i="2"/>
  <c r="W1378" i="2"/>
  <c r="AE1379" i="2" s="1"/>
  <c r="AB1379" i="2"/>
  <c r="AG1379" i="2"/>
  <c r="AF1379" i="2"/>
  <c r="Z1378" i="2"/>
  <c r="AH1379" i="2" l="1"/>
  <c r="R1379" i="2"/>
  <c r="AD1380" i="2"/>
  <c r="AC1380" i="2"/>
  <c r="Q1379" i="2"/>
  <c r="W1379" i="2" l="1"/>
  <c r="AE1380" i="2" s="1"/>
  <c r="Y1379" i="2"/>
  <c r="R1380" i="2"/>
  <c r="AG1380" i="2"/>
  <c r="Z1379" i="2"/>
  <c r="AF1380" i="2"/>
  <c r="S1380" i="2"/>
  <c r="T1380" i="2"/>
  <c r="Z1380" i="2" l="1"/>
  <c r="AG1381" i="2"/>
  <c r="AF1381" i="2"/>
  <c r="AH1380" i="2"/>
  <c r="T1381" i="2"/>
  <c r="AB1380" i="2"/>
  <c r="V1381" i="2"/>
  <c r="U1381" i="2"/>
  <c r="S1381" i="2"/>
  <c r="AA1381" i="2" s="1"/>
  <c r="AA1380" i="2"/>
  <c r="Q1380" i="2"/>
  <c r="AH1381" i="2" l="1"/>
  <c r="AB1381" i="2"/>
  <c r="Y1380" i="2"/>
  <c r="W1380" i="2"/>
  <c r="Q1381" i="2" s="1"/>
  <c r="AC1381" i="2"/>
  <c r="U1382" i="2"/>
  <c r="AD1381" i="2"/>
  <c r="V1382" i="2"/>
  <c r="R1381" i="2" l="1"/>
  <c r="S1382" i="2" s="1"/>
  <c r="AA1382" i="2" s="1"/>
  <c r="AE1381" i="2"/>
  <c r="AC1382" i="2"/>
  <c r="Y1381" i="2"/>
  <c r="W1381" i="2"/>
  <c r="R1382" i="2" s="1"/>
  <c r="AG1382" i="2"/>
  <c r="AF1382" i="2"/>
  <c r="Z1381" i="2"/>
  <c r="AD1382" i="2"/>
  <c r="T1382" i="2"/>
  <c r="U1383" i="2" s="1"/>
  <c r="AH1382" i="2" l="1"/>
  <c r="Z1382" i="2"/>
  <c r="AG1383" i="2"/>
  <c r="AF1383" i="2"/>
  <c r="S1383" i="2"/>
  <c r="AC1383" i="2"/>
  <c r="Q1382" i="2"/>
  <c r="AE1382" i="2"/>
  <c r="T1383" i="2"/>
  <c r="AB1382" i="2"/>
  <c r="V1383" i="2"/>
  <c r="W1382" i="2" l="1"/>
  <c r="AE1383" i="2" s="1"/>
  <c r="Y1382" i="2"/>
  <c r="Q1383" i="2"/>
  <c r="AA1383" i="2"/>
  <c r="V1384" i="2"/>
  <c r="AD1383" i="2"/>
  <c r="AH1383" i="2"/>
  <c r="U1384" i="2"/>
  <c r="AB1383" i="2"/>
  <c r="R1383" i="2"/>
  <c r="T1384" i="2" s="1"/>
  <c r="AB1384" i="2" l="1"/>
  <c r="V1385" i="2"/>
  <c r="AD1384" i="2"/>
  <c r="S1384" i="2"/>
  <c r="Y1383" i="2"/>
  <c r="W1383" i="2"/>
  <c r="AE1384" i="2" s="1"/>
  <c r="Z1383" i="2"/>
  <c r="AF1384" i="2"/>
  <c r="AG1384" i="2"/>
  <c r="AC1384" i="2"/>
  <c r="AH1384" i="2" l="1"/>
  <c r="Q1384" i="2"/>
  <c r="Y1384" i="2" s="1"/>
  <c r="AA1384" i="2"/>
  <c r="AD1385" i="2"/>
  <c r="U1385" i="2"/>
  <c r="R1384" i="2"/>
  <c r="S1385" i="2" s="1"/>
  <c r="AA1385" i="2" l="1"/>
  <c r="Z1384" i="2"/>
  <c r="AF1385" i="2"/>
  <c r="AG1385" i="2"/>
  <c r="T1385" i="2"/>
  <c r="W1384" i="2"/>
  <c r="R1385" i="2" s="1"/>
  <c r="AC1385" i="2"/>
  <c r="AF1386" i="2" l="1"/>
  <c r="Z1385" i="2"/>
  <c r="AG1386" i="2"/>
  <c r="AH1386" i="2" s="1"/>
  <c r="S1386" i="2"/>
  <c r="AH1385" i="2"/>
  <c r="Q1385" i="2"/>
  <c r="AE1385" i="2"/>
  <c r="T1386" i="2"/>
  <c r="AB1385" i="2"/>
  <c r="V1386" i="2"/>
  <c r="U1386" i="2"/>
  <c r="AA1386" i="2" l="1"/>
  <c r="W1385" i="2"/>
  <c r="Q1386" i="2" s="1"/>
  <c r="Y1385" i="2"/>
  <c r="V1387" i="2"/>
  <c r="AD1386" i="2"/>
  <c r="AC1386" i="2"/>
  <c r="U1387" i="2"/>
  <c r="AB1386" i="2"/>
  <c r="R1386" i="2" l="1"/>
  <c r="Z1386" i="2" s="1"/>
  <c r="AD1387" i="2"/>
  <c r="AG1387" i="2"/>
  <c r="AE1386" i="2"/>
  <c r="W1386" i="2"/>
  <c r="AE1387" i="2" s="1"/>
  <c r="Y1386" i="2"/>
  <c r="T1387" i="2"/>
  <c r="AC1387" i="2"/>
  <c r="S1387" i="2"/>
  <c r="Q1387" i="2" l="1"/>
  <c r="R1387" i="2"/>
  <c r="Z1387" i="2" s="1"/>
  <c r="AF1387" i="2"/>
  <c r="AH1387" i="2" s="1"/>
  <c r="AA1387" i="2"/>
  <c r="Y1387" i="2"/>
  <c r="W1387" i="2"/>
  <c r="R1388" i="2" s="1"/>
  <c r="AF1388" i="2"/>
  <c r="T1388" i="2"/>
  <c r="AB1387" i="2"/>
  <c r="V1388" i="2"/>
  <c r="U1388" i="2"/>
  <c r="S1388" i="2" l="1"/>
  <c r="AG1388" i="2"/>
  <c r="AE1388" i="2"/>
  <c r="AH1388" i="2"/>
  <c r="Q1388" i="2"/>
  <c r="Y1388" i="2" s="1"/>
  <c r="Z1388" i="2"/>
  <c r="AF1389" i="2"/>
  <c r="AG1389" i="2"/>
  <c r="T1389" i="2"/>
  <c r="AB1388" i="2"/>
  <c r="AD1388" i="2"/>
  <c r="V1389" i="2"/>
  <c r="AC1388" i="2"/>
  <c r="U1389" i="2"/>
  <c r="S1389" i="2"/>
  <c r="AA1388" i="2"/>
  <c r="AH1389" i="2" l="1"/>
  <c r="W1388" i="2"/>
  <c r="AB1389" i="2"/>
  <c r="AA1389" i="2"/>
  <c r="AC1389" i="2"/>
  <c r="U1390" i="2"/>
  <c r="V1390" i="2"/>
  <c r="AD1389" i="2"/>
  <c r="Q1389" i="2" l="1"/>
  <c r="R1389" i="2"/>
  <c r="AE1389" i="2"/>
  <c r="AC1390" i="2"/>
  <c r="AD1390" i="2"/>
  <c r="AF1390" i="2" l="1"/>
  <c r="Z1389" i="2"/>
  <c r="T1390" i="2"/>
  <c r="AG1390" i="2"/>
  <c r="AH1390" i="2" s="1"/>
  <c r="S1390" i="2"/>
  <c r="Y1389" i="2"/>
  <c r="W1389" i="2"/>
  <c r="R1390" i="2" s="1"/>
  <c r="AE1390" i="2" l="1"/>
  <c r="AF1391" i="2"/>
  <c r="AG1391" i="2"/>
  <c r="AH1391" i="2" s="1"/>
  <c r="Z1390" i="2"/>
  <c r="AB1390" i="2"/>
  <c r="T1391" i="2"/>
  <c r="V1391" i="2"/>
  <c r="U1391" i="2"/>
  <c r="AA1390" i="2"/>
  <c r="S1391" i="2"/>
  <c r="Q1390" i="2"/>
  <c r="AB1391" i="2" l="1"/>
  <c r="AD1391" i="2"/>
  <c r="V1392" i="2"/>
  <c r="Y1390" i="2"/>
  <c r="W1390" i="2"/>
  <c r="R1391" i="2" s="1"/>
  <c r="Q1391" i="2"/>
  <c r="AE1391" i="2"/>
  <c r="AC1391" i="2"/>
  <c r="U1392" i="2"/>
  <c r="AA1391" i="2"/>
  <c r="AD1392" i="2" l="1"/>
  <c r="W1391" i="2"/>
  <c r="Q1392" i="2" s="1"/>
  <c r="Y1392" i="2" s="1"/>
  <c r="Y1391" i="2"/>
  <c r="AC1392" i="2"/>
  <c r="AF1392" i="2"/>
  <c r="AG1392" i="2"/>
  <c r="Z1391" i="2"/>
  <c r="S1392" i="2"/>
  <c r="AA1392" i="2" s="1"/>
  <c r="T1392" i="2"/>
  <c r="AB1392" i="2" s="1"/>
  <c r="R1392" i="2" l="1"/>
  <c r="W1392" i="2" s="1"/>
  <c r="U1393" i="2"/>
  <c r="AC1393" i="2" s="1"/>
  <c r="Z1392" i="2"/>
  <c r="V1393" i="2"/>
  <c r="AD1393" i="2" s="1"/>
  <c r="T1393" i="2"/>
  <c r="U1394" i="2" s="1"/>
  <c r="S1393" i="2"/>
  <c r="AA1393" i="2" s="1"/>
  <c r="AF1393" i="2"/>
  <c r="AG1393" i="2"/>
  <c r="AH1393" i="2" s="1"/>
  <c r="AH1392" i="2"/>
  <c r="AE1392" i="2"/>
  <c r="R1393" i="2" l="1"/>
  <c r="AE1393" i="2"/>
  <c r="S1394" i="2"/>
  <c r="AA1394" i="2" s="1"/>
  <c r="V1394" i="2"/>
  <c r="AD1394" i="2" s="1"/>
  <c r="AB1393" i="2"/>
  <c r="T1394" i="2"/>
  <c r="AF1394" i="2"/>
  <c r="Q1393" i="2"/>
  <c r="AC1394" i="2"/>
  <c r="AG1394" i="2" l="1"/>
  <c r="AH1394" i="2" s="1"/>
  <c r="Z1393" i="2"/>
  <c r="V1395" i="2"/>
  <c r="AD1395" i="2" s="1"/>
  <c r="Y1393" i="2"/>
  <c r="W1393" i="2"/>
  <c r="R1394" i="2" s="1"/>
  <c r="AB1394" i="2"/>
  <c r="U1395" i="2"/>
  <c r="AC1395" i="2" s="1"/>
  <c r="AF1395" i="2" l="1"/>
  <c r="AG1395" i="2"/>
  <c r="AH1395" i="2" s="1"/>
  <c r="S1395" i="2"/>
  <c r="AA1395" i="2" s="1"/>
  <c r="Z1394" i="2"/>
  <c r="AE1394" i="2"/>
  <c r="Q1394" i="2"/>
  <c r="T1395" i="2"/>
  <c r="U1396" i="2" s="1"/>
  <c r="AC1396" i="2" s="1"/>
  <c r="W1394" i="2" l="1"/>
  <c r="AE1395" i="2" s="1"/>
  <c r="Q1395" i="2"/>
  <c r="Y1394" i="2"/>
  <c r="AB1395" i="2"/>
  <c r="V1396" i="2"/>
  <c r="AD1396" i="2" s="1"/>
  <c r="R1395" i="2"/>
  <c r="S1396" i="2" l="1"/>
  <c r="AG1396" i="2"/>
  <c r="T1396" i="2"/>
  <c r="V1397" i="2" s="1"/>
  <c r="AD1397" i="2" s="1"/>
  <c r="Z1395" i="2"/>
  <c r="AF1396" i="2"/>
  <c r="Y1395" i="2"/>
  <c r="W1395" i="2"/>
  <c r="R1396" i="2" l="1"/>
  <c r="Q1396" i="2"/>
  <c r="AE1396" i="2"/>
  <c r="T1397" i="2"/>
  <c r="AB1397" i="2" s="1"/>
  <c r="AB1396" i="2"/>
  <c r="U1397" i="2"/>
  <c r="AH1396" i="2"/>
  <c r="AA1396" i="2"/>
  <c r="S1397" i="2"/>
  <c r="AA1397" i="2" s="1"/>
  <c r="AC1397" i="2" l="1"/>
  <c r="U1398" i="2"/>
  <c r="AC1398" i="2" s="1"/>
  <c r="V1398" i="2"/>
  <c r="W1396" i="2"/>
  <c r="Q1397" i="2" s="1"/>
  <c r="Y1396" i="2"/>
  <c r="AG1397" i="2"/>
  <c r="Z1396" i="2"/>
  <c r="AF1397" i="2"/>
  <c r="AH1397" i="2" l="1"/>
  <c r="Y1397" i="2"/>
  <c r="AE1397" i="2"/>
  <c r="AD1398" i="2"/>
  <c r="R1397" i="2"/>
  <c r="W1397" i="2" s="1"/>
  <c r="AE1398" i="2" l="1"/>
  <c r="Q1398" i="2"/>
  <c r="T1398" i="2"/>
  <c r="AF1398" i="2"/>
  <c r="R1398" i="2"/>
  <c r="AG1398" i="2"/>
  <c r="AH1398" i="2" s="1"/>
  <c r="S1398" i="2"/>
  <c r="Z1397" i="2"/>
  <c r="T1399" i="2" l="1"/>
  <c r="AF1399" i="2"/>
  <c r="AG1399" i="2"/>
  <c r="AH1399" i="2" s="1"/>
  <c r="Z1398" i="2"/>
  <c r="R1399" i="2"/>
  <c r="AB1398" i="2"/>
  <c r="U1399" i="2"/>
  <c r="V1399" i="2"/>
  <c r="W1398" i="2"/>
  <c r="Q1399" i="2" s="1"/>
  <c r="Y1398" i="2"/>
  <c r="AA1398" i="2"/>
  <c r="S1399" i="2"/>
  <c r="AE1399" i="2" l="1"/>
  <c r="V1400" i="2"/>
  <c r="AD1399" i="2"/>
  <c r="AC1399" i="2"/>
  <c r="U1400" i="2"/>
  <c r="AC1400" i="2" s="1"/>
  <c r="W1399" i="2"/>
  <c r="R1400" i="2"/>
  <c r="Z1399" i="2"/>
  <c r="AG1400" i="2"/>
  <c r="AH1400" i="2" s="1"/>
  <c r="AF1400" i="2"/>
  <c r="AA1399" i="2"/>
  <c r="S1400" i="2"/>
  <c r="Y1399" i="2"/>
  <c r="Q1400" i="2"/>
  <c r="AE1400" i="2"/>
  <c r="AB1399" i="2"/>
  <c r="T1400" i="2"/>
  <c r="AF1401" i="2" l="1"/>
  <c r="AG1401" i="2"/>
  <c r="AH1401" i="2" s="1"/>
  <c r="Z1400" i="2"/>
  <c r="U1401" i="2"/>
  <c r="AC1401" i="2" s="1"/>
  <c r="AB1400" i="2"/>
  <c r="T1401" i="2"/>
  <c r="Y1400" i="2"/>
  <c r="W1400" i="2"/>
  <c r="Q1401" i="2" s="1"/>
  <c r="Y1401" i="2" s="1"/>
  <c r="S1401" i="2"/>
  <c r="AA1401" i="2" s="1"/>
  <c r="AA1400" i="2"/>
  <c r="AD1400" i="2"/>
  <c r="V1401" i="2"/>
  <c r="AE1401" i="2" l="1"/>
  <c r="U1402" i="2"/>
  <c r="AB1401" i="2"/>
  <c r="V1402" i="2"/>
  <c r="AD1401" i="2"/>
  <c r="R1401" i="2"/>
  <c r="AD1402" i="2" l="1"/>
  <c r="S1402" i="2"/>
  <c r="AA1402" i="2" s="1"/>
  <c r="W1401" i="2"/>
  <c r="AG1402" i="2"/>
  <c r="Z1401" i="2"/>
  <c r="AF1402" i="2"/>
  <c r="R1402" i="2"/>
  <c r="Z1402" i="2" s="1"/>
  <c r="T1402" i="2"/>
  <c r="AB1402" i="2" s="1"/>
  <c r="AC1402" i="2"/>
  <c r="U1403" i="2" l="1"/>
  <c r="AC1403" i="2" s="1"/>
  <c r="AH1402" i="2"/>
  <c r="AF1403" i="2"/>
  <c r="AE1402" i="2"/>
  <c r="Q1402" i="2"/>
  <c r="T1403" i="2"/>
  <c r="S1403" i="2"/>
  <c r="AG1403" i="2"/>
  <c r="AH1403" i="2" s="1"/>
  <c r="V1403" i="2"/>
  <c r="AD1403" i="2" s="1"/>
  <c r="W1402" i="2" l="1"/>
  <c r="Q1403" i="2" s="1"/>
  <c r="Y1402" i="2"/>
  <c r="AA1403" i="2"/>
  <c r="V1404" i="2"/>
  <c r="AD1404" i="2" s="1"/>
  <c r="U1404" i="2"/>
  <c r="AC1404" i="2" s="1"/>
  <c r="R1403" i="2"/>
  <c r="AB1403" i="2"/>
  <c r="AG1404" i="2" l="1"/>
  <c r="Z1403" i="2"/>
  <c r="AF1404" i="2"/>
  <c r="W1403" i="2"/>
  <c r="Y1403" i="2"/>
  <c r="T1404" i="2"/>
  <c r="AE1403" i="2"/>
  <c r="S1404" i="2"/>
  <c r="AB1404" i="2" l="1"/>
  <c r="V1405" i="2"/>
  <c r="R1404" i="2"/>
  <c r="Q1404" i="2"/>
  <c r="U1405" i="2"/>
  <c r="AA1404" i="2"/>
  <c r="S1405" i="2"/>
  <c r="AA1405" i="2" s="1"/>
  <c r="AE1404" i="2"/>
  <c r="AH1404" i="2"/>
  <c r="AC1405" i="2" l="1"/>
  <c r="Y1404" i="2"/>
  <c r="W1404" i="2"/>
  <c r="AE1405" i="2" s="1"/>
  <c r="AF1405" i="2"/>
  <c r="AG1405" i="2"/>
  <c r="AH1405" i="2" s="1"/>
  <c r="Z1404" i="2"/>
  <c r="AD1405" i="2"/>
  <c r="T1405" i="2"/>
  <c r="U1406" i="2" s="1"/>
  <c r="AC1406" i="2" l="1"/>
  <c r="Q1405" i="2"/>
  <c r="V1406" i="2"/>
  <c r="AB1405" i="2"/>
  <c r="R1405" i="2"/>
  <c r="S1406" i="2" l="1"/>
  <c r="AF1406" i="2"/>
  <c r="AG1406" i="2"/>
  <c r="AH1406" i="2" s="1"/>
  <c r="Z1405" i="2"/>
  <c r="AD1406" i="2"/>
  <c r="Y1405" i="2"/>
  <c r="W1405" i="2"/>
  <c r="AE1406" i="2" s="1"/>
  <c r="T1406" i="2"/>
  <c r="V1407" i="2" s="1"/>
  <c r="R1406" i="2" l="1"/>
  <c r="AD1407" i="2"/>
  <c r="AF1407" i="2"/>
  <c r="AG1407" i="2"/>
  <c r="AH1407" i="2" s="1"/>
  <c r="Z1406" i="2"/>
  <c r="AB1406" i="2"/>
  <c r="T1407" i="2"/>
  <c r="U1407" i="2"/>
  <c r="AC1407" i="2" s="1"/>
  <c r="Q1406" i="2"/>
  <c r="AA1406" i="2"/>
  <c r="S1407" i="2"/>
  <c r="U1408" i="2" l="1"/>
  <c r="AB1407" i="2"/>
  <c r="AA1407" i="2"/>
  <c r="W1406" i="2"/>
  <c r="R1407" i="2" s="1"/>
  <c r="Y1406" i="2"/>
  <c r="V1408" i="2"/>
  <c r="AF1408" i="2" l="1"/>
  <c r="AG1408" i="2"/>
  <c r="AH1408" i="2" s="1"/>
  <c r="Z1407" i="2"/>
  <c r="T1408" i="2"/>
  <c r="AB1408" i="2" s="1"/>
  <c r="S1408" i="2"/>
  <c r="AE1407" i="2"/>
  <c r="AD1408" i="2"/>
  <c r="AC1408" i="2"/>
  <c r="Q1407" i="2"/>
  <c r="V1409" i="2" l="1"/>
  <c r="AA1408" i="2"/>
  <c r="U1409" i="2"/>
  <c r="Y1407" i="2"/>
  <c r="W1407" i="2"/>
  <c r="AE1408" i="2" s="1"/>
  <c r="Q1408" i="2" l="1"/>
  <c r="AC1409" i="2"/>
  <c r="AD1409" i="2"/>
  <c r="R1408" i="2"/>
  <c r="T1409" i="2" l="1"/>
  <c r="AG1409" i="2"/>
  <c r="AF1409" i="2"/>
  <c r="Z1408" i="2"/>
  <c r="S1409" i="2"/>
  <c r="W1408" i="2"/>
  <c r="AE1409" i="2" s="1"/>
  <c r="Y1408" i="2"/>
  <c r="AA1409" i="2" l="1"/>
  <c r="R1409" i="2"/>
  <c r="T1410" i="2" s="1"/>
  <c r="AB1410" i="2" s="1"/>
  <c r="Q1409" i="2"/>
  <c r="AH1409" i="2"/>
  <c r="AB1409" i="2"/>
  <c r="U1410" i="2"/>
  <c r="V1410" i="2"/>
  <c r="AC1410" i="2" l="1"/>
  <c r="Z1409" i="2"/>
  <c r="AG1410" i="2"/>
  <c r="AF1410" i="2"/>
  <c r="Y1409" i="2"/>
  <c r="W1409" i="2"/>
  <c r="Q1410" i="2" s="1"/>
  <c r="S1410" i="2"/>
  <c r="AD1410" i="2"/>
  <c r="V1411" i="2"/>
  <c r="Y1410" i="2" l="1"/>
  <c r="AH1410" i="2"/>
  <c r="R1410" i="2"/>
  <c r="S1411" i="2" s="1"/>
  <c r="AA1410" i="2"/>
  <c r="AD1411" i="2"/>
  <c r="AE1410" i="2"/>
  <c r="U1411" i="2"/>
  <c r="AA1411" i="2" l="1"/>
  <c r="T1411" i="2"/>
  <c r="AG1411" i="2"/>
  <c r="Z1410" i="2"/>
  <c r="AF1411" i="2"/>
  <c r="AC1411" i="2"/>
  <c r="U1412" i="2"/>
  <c r="W1410" i="2"/>
  <c r="AC1412" i="2" l="1"/>
  <c r="AH1411" i="2"/>
  <c r="AB1411" i="2"/>
  <c r="V1412" i="2"/>
  <c r="R1411" i="2"/>
  <c r="T1412" i="2" s="1"/>
  <c r="AE1411" i="2"/>
  <c r="Q1411" i="2"/>
  <c r="AB1412" i="2" l="1"/>
  <c r="AD1412" i="2"/>
  <c r="V1413" i="2"/>
  <c r="AF1412" i="2"/>
  <c r="AG1412" i="2"/>
  <c r="AH1412" i="2" s="1"/>
  <c r="Z1411" i="2"/>
  <c r="S1412" i="2"/>
  <c r="U1413" i="2" s="1"/>
  <c r="Y1411" i="2"/>
  <c r="W1411" i="2"/>
  <c r="Q1412" i="2" s="1"/>
  <c r="AE1412" i="2"/>
  <c r="AC1413" i="2" l="1"/>
  <c r="AD1413" i="2"/>
  <c r="Y1412" i="2"/>
  <c r="AA1412" i="2"/>
  <c r="R1412" i="2"/>
  <c r="W1412" i="2" l="1"/>
  <c r="AF1413" i="2"/>
  <c r="AG1413" i="2"/>
  <c r="Z1412" i="2"/>
  <c r="R1413" i="2"/>
  <c r="T1413" i="2"/>
  <c r="S1413" i="2"/>
  <c r="AH1413" i="2" l="1"/>
  <c r="Z1413" i="2"/>
  <c r="AF1414" i="2"/>
  <c r="AG1414" i="2"/>
  <c r="AH1414" i="2" s="1"/>
  <c r="T1414" i="2"/>
  <c r="AB1413" i="2"/>
  <c r="U1414" i="2"/>
  <c r="V1414" i="2"/>
  <c r="AA1413" i="2"/>
  <c r="S1414" i="2"/>
  <c r="AE1413" i="2"/>
  <c r="Q1413" i="2"/>
  <c r="AD1414" i="2" l="1"/>
  <c r="V1415" i="2"/>
  <c r="U1415" i="2"/>
  <c r="AC1414" i="2"/>
  <c r="AB1414" i="2"/>
  <c r="Y1413" i="2"/>
  <c r="W1413" i="2"/>
  <c r="Q1414" i="2" s="1"/>
  <c r="AA1414" i="2"/>
  <c r="Y1414" i="2" l="1"/>
  <c r="AC1415" i="2"/>
  <c r="R1414" i="2"/>
  <c r="AD1415" i="2"/>
  <c r="AE1414" i="2"/>
  <c r="AF1415" i="2" l="1"/>
  <c r="Z1414" i="2"/>
  <c r="AG1415" i="2"/>
  <c r="AH1415" i="2" s="1"/>
  <c r="S1415" i="2"/>
  <c r="T1415" i="2"/>
  <c r="W1414" i="2"/>
  <c r="R1415" i="2" s="1"/>
  <c r="T1416" i="2" l="1"/>
  <c r="AG1416" i="2"/>
  <c r="Z1415" i="2"/>
  <c r="AF1416" i="2"/>
  <c r="AA1415" i="2"/>
  <c r="S1416" i="2"/>
  <c r="AA1416" i="2" s="1"/>
  <c r="AB1415" i="2"/>
  <c r="V1416" i="2"/>
  <c r="U1416" i="2"/>
  <c r="Q1415" i="2"/>
  <c r="AE1415" i="2"/>
  <c r="Y1415" i="2" l="1"/>
  <c r="W1415" i="2"/>
  <c r="Q1416" i="2" s="1"/>
  <c r="AC1416" i="2"/>
  <c r="U1417" i="2"/>
  <c r="AH1416" i="2"/>
  <c r="AD1416" i="2"/>
  <c r="V1417" i="2"/>
  <c r="AB1416" i="2"/>
  <c r="Y1416" i="2" l="1"/>
  <c r="AC1417" i="2"/>
  <c r="AE1416" i="2"/>
  <c r="AD1417" i="2"/>
  <c r="R1416" i="2"/>
  <c r="S1417" i="2" l="1"/>
  <c r="AF1417" i="2"/>
  <c r="AG1417" i="2"/>
  <c r="AH1417" i="2" s="1"/>
  <c r="Z1416" i="2"/>
  <c r="T1417" i="2"/>
  <c r="W1416" i="2"/>
  <c r="AB1417" i="2" l="1"/>
  <c r="V1418" i="2"/>
  <c r="U1418" i="2"/>
  <c r="R1417" i="2"/>
  <c r="Q1417" i="2"/>
  <c r="AE1417" i="2"/>
  <c r="AA1417" i="2"/>
  <c r="AC1418" i="2" l="1"/>
  <c r="AF1418" i="2"/>
  <c r="AG1418" i="2"/>
  <c r="AH1418" i="2" s="1"/>
  <c r="Z1417" i="2"/>
  <c r="R1418" i="2"/>
  <c r="AD1418" i="2"/>
  <c r="T1418" i="2"/>
  <c r="V1419" i="2" s="1"/>
  <c r="Y1417" i="2"/>
  <c r="W1417" i="2"/>
  <c r="AE1418" i="2" s="1"/>
  <c r="S1418" i="2"/>
  <c r="AA1418" i="2" s="1"/>
  <c r="Q1418" i="2" l="1"/>
  <c r="AD1419" i="2"/>
  <c r="S1419" i="2"/>
  <c r="AF1419" i="2"/>
  <c r="Z1418" i="2"/>
  <c r="AG1419" i="2"/>
  <c r="W1418" i="2"/>
  <c r="Q1419" i="2" s="1"/>
  <c r="Y1418" i="2"/>
  <c r="AB1418" i="2"/>
  <c r="T1419" i="2"/>
  <c r="U1419" i="2"/>
  <c r="AC1419" i="2" s="1"/>
  <c r="AH1419" i="2" l="1"/>
  <c r="Y1419" i="2"/>
  <c r="U1420" i="2"/>
  <c r="AB1419" i="2"/>
  <c r="AA1419" i="2"/>
  <c r="R1419" i="2"/>
  <c r="S1420" i="2" s="1"/>
  <c r="AE1419" i="2"/>
  <c r="V1420" i="2"/>
  <c r="AA1420" i="2" l="1"/>
  <c r="AC1420" i="2"/>
  <c r="AD1420" i="2"/>
  <c r="T1420" i="2"/>
  <c r="V1421" i="2" s="1"/>
  <c r="AG1420" i="2"/>
  <c r="AH1420" i="2" s="1"/>
  <c r="AF1420" i="2"/>
  <c r="Z1419" i="2"/>
  <c r="W1419" i="2"/>
  <c r="AD1421" i="2" l="1"/>
  <c r="AB1420" i="2"/>
  <c r="Q1420" i="2"/>
  <c r="AE1420" i="2"/>
  <c r="U1421" i="2"/>
  <c r="R1420" i="2"/>
  <c r="Z1420" i="2" l="1"/>
  <c r="AG1421" i="2"/>
  <c r="AF1421" i="2"/>
  <c r="S1421" i="2"/>
  <c r="Y1420" i="2"/>
  <c r="W1420" i="2"/>
  <c r="Q1421" i="2" s="1"/>
  <c r="T1421" i="2"/>
  <c r="AC1421" i="2"/>
  <c r="AE1421" i="2" l="1"/>
  <c r="AA1421" i="2"/>
  <c r="R1421" i="2"/>
  <c r="Y1421" i="2"/>
  <c r="U1422" i="2"/>
  <c r="AH1421" i="2"/>
  <c r="AB1421" i="2"/>
  <c r="V1422" i="2"/>
  <c r="AC1422" i="2" l="1"/>
  <c r="W1421" i="2"/>
  <c r="R1422" i="2"/>
  <c r="AF1422" i="2"/>
  <c r="Z1421" i="2"/>
  <c r="AG1422" i="2"/>
  <c r="AH1422" i="2" s="1"/>
  <c r="T1422" i="2"/>
  <c r="S1422" i="2"/>
  <c r="AD1422" i="2"/>
  <c r="T1423" i="2" l="1"/>
  <c r="AB1422" i="2"/>
  <c r="AG1423" i="2"/>
  <c r="AF1423" i="2"/>
  <c r="Z1422" i="2"/>
  <c r="V1423" i="2"/>
  <c r="AE1422" i="2"/>
  <c r="Q1422" i="2"/>
  <c r="U1423" i="2"/>
  <c r="S1423" i="2"/>
  <c r="AA1422" i="2"/>
  <c r="AD1423" i="2" l="1"/>
  <c r="V1424" i="2"/>
  <c r="AA1423" i="2"/>
  <c r="AH1423" i="2"/>
  <c r="AC1423" i="2"/>
  <c r="U1424" i="2"/>
  <c r="W1422" i="2"/>
  <c r="R1423" i="2" s="1"/>
  <c r="S1424" i="2" s="1"/>
  <c r="Y1422" i="2"/>
  <c r="AB1423" i="2"/>
  <c r="AA1424" i="2" l="1"/>
  <c r="AC1424" i="2"/>
  <c r="AE1423" i="2"/>
  <c r="AD1424" i="2"/>
  <c r="AG1424" i="2"/>
  <c r="Z1423" i="2"/>
  <c r="AF1424" i="2"/>
  <c r="T1424" i="2"/>
  <c r="V1425" i="2" s="1"/>
  <c r="Q1423" i="2"/>
  <c r="AD1425" i="2" l="1"/>
  <c r="U1425" i="2"/>
  <c r="AB1424" i="2"/>
  <c r="W1423" i="2"/>
  <c r="AE1424" i="2" s="1"/>
  <c r="Y1423" i="2"/>
  <c r="AH1424" i="2"/>
  <c r="AC1425" i="2" l="1"/>
  <c r="R1424" i="2"/>
  <c r="Q1424" i="2"/>
  <c r="Y1424" i="2" l="1"/>
  <c r="W1424" i="2"/>
  <c r="AE1425" i="2" s="1"/>
  <c r="R1425" i="2"/>
  <c r="AG1425" i="2"/>
  <c r="Z1424" i="2"/>
  <c r="AF1425" i="2"/>
  <c r="S1425" i="2"/>
  <c r="T1425" i="2"/>
  <c r="AH1425" i="2" l="1"/>
  <c r="Z1425" i="2"/>
  <c r="AF1426" i="2"/>
  <c r="AG1426" i="2"/>
  <c r="AH1426" i="2" s="1"/>
  <c r="Q1425" i="2"/>
  <c r="AA1425" i="2"/>
  <c r="S1426" i="2"/>
  <c r="AB1425" i="2"/>
  <c r="T1426" i="2"/>
  <c r="V1426" i="2"/>
  <c r="U1426" i="2"/>
  <c r="AA1426" i="2" l="1"/>
  <c r="U1427" i="2"/>
  <c r="AC1426" i="2"/>
  <c r="V1427" i="2"/>
  <c r="AD1426" i="2"/>
  <c r="Y1425" i="2"/>
  <c r="W1425" i="2"/>
  <c r="R1426" i="2" s="1"/>
  <c r="AB1426" i="2"/>
  <c r="Q1426" i="2" l="1"/>
  <c r="AE1426" i="2"/>
  <c r="Z1426" i="2"/>
  <c r="AG1427" i="2"/>
  <c r="AF1427" i="2"/>
  <c r="T1427" i="2"/>
  <c r="U1428" i="2" s="1"/>
  <c r="S1427" i="2"/>
  <c r="AC1427" i="2"/>
  <c r="Y1426" i="2"/>
  <c r="W1426" i="2"/>
  <c r="R1427" i="2" s="1"/>
  <c r="AE1427" i="2"/>
  <c r="AD1427" i="2"/>
  <c r="AH1427" i="2" l="1"/>
  <c r="Q1427" i="2"/>
  <c r="Z1427" i="2"/>
  <c r="AF1428" i="2"/>
  <c r="AG1428" i="2"/>
  <c r="AH1428" i="2" s="1"/>
  <c r="AC1428" i="2"/>
  <c r="AA1427" i="2"/>
  <c r="S1428" i="2"/>
  <c r="T1428" i="2"/>
  <c r="AB1427" i="2"/>
  <c r="V1428" i="2"/>
  <c r="Y1427" i="2"/>
  <c r="W1427" i="2"/>
  <c r="R1428" i="2" s="1"/>
  <c r="AF1429" i="2" l="1"/>
  <c r="AG1429" i="2"/>
  <c r="AH1429" i="2" s="1"/>
  <c r="Z1428" i="2"/>
  <c r="S1429" i="2"/>
  <c r="AA1428" i="2"/>
  <c r="U1429" i="2"/>
  <c r="Q1428" i="2"/>
  <c r="AE1428" i="2"/>
  <c r="V1429" i="2"/>
  <c r="AD1428" i="2"/>
  <c r="T1429" i="2"/>
  <c r="AB1428" i="2"/>
  <c r="Y1428" i="2" l="1"/>
  <c r="W1428" i="2"/>
  <c r="AE1429" i="2" s="1"/>
  <c r="Q1429" i="2"/>
  <c r="AC1429" i="2"/>
  <c r="U1430" i="2"/>
  <c r="AA1429" i="2"/>
  <c r="AB1429" i="2"/>
  <c r="AD1429" i="2"/>
  <c r="V1430" i="2"/>
  <c r="R1429" i="2"/>
  <c r="S1430" i="2" s="1"/>
  <c r="AA1430" i="2" l="1"/>
  <c r="T1430" i="2"/>
  <c r="U1431" i="2" s="1"/>
  <c r="AC1430" i="2"/>
  <c r="AD1430" i="2"/>
  <c r="V1431" i="2"/>
  <c r="R1430" i="2"/>
  <c r="AG1430" i="2"/>
  <c r="AF1430" i="2"/>
  <c r="Z1429" i="2"/>
  <c r="Y1429" i="2"/>
  <c r="W1429" i="2"/>
  <c r="Z1430" i="2" l="1"/>
  <c r="AG1431" i="2"/>
  <c r="AC1431" i="2"/>
  <c r="AD1431" i="2"/>
  <c r="AF1431" i="2"/>
  <c r="T1431" i="2"/>
  <c r="V1432" i="2" s="1"/>
  <c r="AB1430" i="2"/>
  <c r="AE1430" i="2"/>
  <c r="Q1430" i="2"/>
  <c r="AH1430" i="2"/>
  <c r="S1431" i="2"/>
  <c r="U1432" i="2" l="1"/>
  <c r="AC1432" i="2" s="1"/>
  <c r="AD1432" i="2"/>
  <c r="Y1430" i="2"/>
  <c r="W1430" i="2"/>
  <c r="Q1431" i="2" s="1"/>
  <c r="AA1431" i="2"/>
  <c r="AH1431" i="2"/>
  <c r="AB1431" i="2"/>
  <c r="Y1431" i="2" l="1"/>
  <c r="R1431" i="2"/>
  <c r="AE1431" i="2"/>
  <c r="Z1431" i="2" l="1"/>
  <c r="AF1432" i="2"/>
  <c r="AG1432" i="2"/>
  <c r="AH1432" i="2" s="1"/>
  <c r="T1432" i="2"/>
  <c r="S1432" i="2"/>
  <c r="W1431" i="2"/>
  <c r="AA1432" i="2" l="1"/>
  <c r="Q1432" i="2"/>
  <c r="AE1432" i="2"/>
  <c r="AB1432" i="2"/>
  <c r="U1433" i="2"/>
  <c r="V1433" i="2"/>
  <c r="R1432" i="2"/>
  <c r="T1433" i="2" s="1"/>
  <c r="V1434" i="2" l="1"/>
  <c r="AD1433" i="2"/>
  <c r="AB1433" i="2"/>
  <c r="AC1433" i="2"/>
  <c r="W1432" i="2"/>
  <c r="Q1433" i="2" s="1"/>
  <c r="Y1432" i="2"/>
  <c r="AG1433" i="2"/>
  <c r="Z1432" i="2"/>
  <c r="AF1433" i="2"/>
  <c r="S1433" i="2"/>
  <c r="Y1433" i="2" l="1"/>
  <c r="AA1433" i="2"/>
  <c r="U1434" i="2"/>
  <c r="AH1433" i="2"/>
  <c r="AE1433" i="2"/>
  <c r="R1433" i="2"/>
  <c r="W1433" i="2" s="1"/>
  <c r="AD1434" i="2"/>
  <c r="Q1434" i="2" l="1"/>
  <c r="AE1434" i="2"/>
  <c r="AC1434" i="2"/>
  <c r="S1434" i="2"/>
  <c r="R1434" i="2"/>
  <c r="AG1434" i="2"/>
  <c r="Z1433" i="2"/>
  <c r="AF1434" i="2"/>
  <c r="T1434" i="2"/>
  <c r="U1435" i="2" s="1"/>
  <c r="AH1434" i="2" l="1"/>
  <c r="AC1435" i="2"/>
  <c r="AG1435" i="2"/>
  <c r="Z1434" i="2"/>
  <c r="AF1435" i="2"/>
  <c r="S1435" i="2"/>
  <c r="AA1434" i="2"/>
  <c r="T1435" i="2"/>
  <c r="U1436" i="2" s="1"/>
  <c r="AB1434" i="2"/>
  <c r="V1435" i="2"/>
  <c r="W1434" i="2"/>
  <c r="R1435" i="2" s="1"/>
  <c r="Y1434" i="2"/>
  <c r="AE1435" i="2"/>
  <c r="Q1435" i="2"/>
  <c r="AC1436" i="2" l="1"/>
  <c r="AG1436" i="2"/>
  <c r="Z1435" i="2"/>
  <c r="AF1436" i="2"/>
  <c r="S1436" i="2"/>
  <c r="AA1435" i="2"/>
  <c r="Y1435" i="2"/>
  <c r="W1435" i="2"/>
  <c r="R1436" i="2" s="1"/>
  <c r="AH1435" i="2"/>
  <c r="AD1435" i="2"/>
  <c r="V1436" i="2"/>
  <c r="T1436" i="2"/>
  <c r="AB1435" i="2"/>
  <c r="Q1436" i="2" l="1"/>
  <c r="AE1436" i="2"/>
  <c r="AF1437" i="2"/>
  <c r="AG1437" i="2"/>
  <c r="Z1436" i="2"/>
  <c r="S1437" i="2"/>
  <c r="AA1436" i="2"/>
  <c r="AH1436" i="2"/>
  <c r="T1437" i="2"/>
  <c r="AB1436" i="2"/>
  <c r="Y1436" i="2"/>
  <c r="W1436" i="2"/>
  <c r="AE1437" i="2" s="1"/>
  <c r="V1437" i="2"/>
  <c r="AD1436" i="2"/>
  <c r="U1437" i="2"/>
  <c r="Q1437" i="2" l="1"/>
  <c r="AH1437" i="2"/>
  <c r="AB1437" i="2"/>
  <c r="AA1437" i="2"/>
  <c r="AC1437" i="2"/>
  <c r="U1438" i="2"/>
  <c r="AD1437" i="2"/>
  <c r="V1438" i="2"/>
  <c r="Y1437" i="2"/>
  <c r="R1437" i="2"/>
  <c r="AD1438" i="2" l="1"/>
  <c r="AC1438" i="2"/>
  <c r="Z1437" i="2"/>
  <c r="AF1438" i="2"/>
  <c r="AG1438" i="2"/>
  <c r="AH1438" i="2" s="1"/>
  <c r="S1438" i="2"/>
  <c r="W1437" i="2"/>
  <c r="R1438" i="2" s="1"/>
  <c r="T1438" i="2"/>
  <c r="U1439" i="2" l="1"/>
  <c r="AC1439" i="2"/>
  <c r="AG1439" i="2"/>
  <c r="Z1438" i="2"/>
  <c r="AF1439" i="2"/>
  <c r="T1439" i="2"/>
  <c r="AB1438" i="2"/>
  <c r="Q1438" i="2"/>
  <c r="AE1438" i="2"/>
  <c r="V1439" i="2"/>
  <c r="S1439" i="2"/>
  <c r="AA1438" i="2"/>
  <c r="AB1439" i="2" l="1"/>
  <c r="AH1439" i="2"/>
  <c r="AA1439" i="2"/>
  <c r="AD1439" i="2"/>
  <c r="V1440" i="2"/>
  <c r="U1440" i="2"/>
  <c r="Y1438" i="2"/>
  <c r="W1438" i="2"/>
  <c r="Q1439" i="2" s="1"/>
  <c r="AE1439" i="2" l="1"/>
  <c r="AD1440" i="2"/>
  <c r="Y1439" i="2"/>
  <c r="AC1440" i="2"/>
  <c r="R1439" i="2"/>
  <c r="W1439" i="2" s="1"/>
  <c r="AE1440" i="2" l="1"/>
  <c r="Q1440" i="2"/>
  <c r="R1440" i="2"/>
  <c r="AG1440" i="2"/>
  <c r="AF1440" i="2"/>
  <c r="Z1439" i="2"/>
  <c r="T1440" i="2"/>
  <c r="S1440" i="2"/>
  <c r="T1441" i="2" l="1"/>
  <c r="AB1440" i="2"/>
  <c r="V1441" i="2"/>
  <c r="U1441" i="2"/>
  <c r="AH1440" i="2"/>
  <c r="R1441" i="2"/>
  <c r="Z1440" i="2"/>
  <c r="AF1441" i="2"/>
  <c r="AG1441" i="2"/>
  <c r="S1441" i="2"/>
  <c r="AA1440" i="2"/>
  <c r="W1440" i="2"/>
  <c r="Q1441" i="2" s="1"/>
  <c r="AE1441" i="2"/>
  <c r="Y1440" i="2"/>
  <c r="AG1442" i="2" l="1"/>
  <c r="Z1441" i="2"/>
  <c r="AF1442" i="2"/>
  <c r="U1442" i="2"/>
  <c r="AC1441" i="2"/>
  <c r="V1442" i="2"/>
  <c r="AD1441" i="2"/>
  <c r="Y1441" i="2"/>
  <c r="W1441" i="2"/>
  <c r="R1442" i="2" s="1"/>
  <c r="AE1442" i="2"/>
  <c r="Q1442" i="2"/>
  <c r="S1442" i="2"/>
  <c r="AA1441" i="2"/>
  <c r="AH1441" i="2"/>
  <c r="T1442" i="2"/>
  <c r="AB1441" i="2"/>
  <c r="Z1442" i="2" l="1"/>
  <c r="AF1443" i="2"/>
  <c r="AG1443" i="2"/>
  <c r="AH1443" i="2" s="1"/>
  <c r="T1443" i="2"/>
  <c r="AB1442" i="2"/>
  <c r="V1443" i="2"/>
  <c r="AD1442" i="2"/>
  <c r="U1443" i="2"/>
  <c r="AC1442" i="2"/>
  <c r="Y1442" i="2"/>
  <c r="W1442" i="2"/>
  <c r="AE1443" i="2"/>
  <c r="Q1443" i="2"/>
  <c r="S1443" i="2"/>
  <c r="AA1442" i="2"/>
  <c r="AH1442" i="2"/>
  <c r="AB1443" i="2" l="1"/>
  <c r="V1444" i="2"/>
  <c r="AD1443" i="2"/>
  <c r="AA1443" i="2"/>
  <c r="Y1443" i="2"/>
  <c r="AC1443" i="2"/>
  <c r="U1444" i="2"/>
  <c r="R1443" i="2"/>
  <c r="Z1443" i="2" s="1"/>
  <c r="S1444" i="2" l="1"/>
  <c r="AD1444" i="2"/>
  <c r="AG1444" i="2"/>
  <c r="AF1444" i="2"/>
  <c r="AC1444" i="2"/>
  <c r="U1445" i="2"/>
  <c r="W1443" i="2"/>
  <c r="R1444" i="2" s="1"/>
  <c r="T1444" i="2"/>
  <c r="V1445" i="2" s="1"/>
  <c r="AH1444" i="2" l="1"/>
  <c r="AD1445" i="2"/>
  <c r="AC1445" i="2"/>
  <c r="Z1444" i="2"/>
  <c r="AG1445" i="2"/>
  <c r="AF1445" i="2"/>
  <c r="T1445" i="2"/>
  <c r="U1446" i="2" s="1"/>
  <c r="AB1444" i="2"/>
  <c r="Q1444" i="2"/>
  <c r="AE1444" i="2"/>
  <c r="S1445" i="2"/>
  <c r="AA1444" i="2"/>
  <c r="AC1446" i="2" l="1"/>
  <c r="AH1445" i="2"/>
  <c r="AA1445" i="2"/>
  <c r="W1444" i="2"/>
  <c r="Y1444" i="2"/>
  <c r="Q1445" i="2"/>
  <c r="AB1445" i="2"/>
  <c r="V1446" i="2"/>
  <c r="Y1445" i="2" l="1"/>
  <c r="AE1445" i="2"/>
  <c r="R1445" i="2"/>
  <c r="AD1446" i="2"/>
  <c r="AG1446" i="2" l="1"/>
  <c r="Z1445" i="2"/>
  <c r="AF1446" i="2"/>
  <c r="T1446" i="2"/>
  <c r="S1446" i="2"/>
  <c r="W1445" i="2"/>
  <c r="AA1446" i="2" l="1"/>
  <c r="AB1446" i="2"/>
  <c r="U1447" i="2"/>
  <c r="V1447" i="2"/>
  <c r="AH1446" i="2"/>
  <c r="Q1446" i="2"/>
  <c r="AE1446" i="2"/>
  <c r="R1446" i="2"/>
  <c r="T1447" i="2" s="1"/>
  <c r="AB1447" i="2" l="1"/>
  <c r="Y1446" i="2"/>
  <c r="W1446" i="2"/>
  <c r="Q1447" i="2" s="1"/>
  <c r="V1448" i="2"/>
  <c r="AD1447" i="2"/>
  <c r="AC1447" i="2"/>
  <c r="Z1446" i="2"/>
  <c r="AG1447" i="2"/>
  <c r="AF1447" i="2"/>
  <c r="S1447" i="2"/>
  <c r="AE1447" i="2" l="1"/>
  <c r="AD1448" i="2"/>
  <c r="Y1447" i="2"/>
  <c r="AA1447" i="2"/>
  <c r="AH1447" i="2"/>
  <c r="R1447" i="2"/>
  <c r="W1447" i="2" s="1"/>
  <c r="U1448" i="2"/>
  <c r="S1448" i="2" l="1"/>
  <c r="AE1448" i="2"/>
  <c r="Q1448" i="2"/>
  <c r="AA1448" i="2"/>
  <c r="AC1448" i="2"/>
  <c r="R1448" i="2"/>
  <c r="Z1447" i="2"/>
  <c r="AF1448" i="2"/>
  <c r="AG1448" i="2"/>
  <c r="AH1448" i="2" s="1"/>
  <c r="T1448" i="2"/>
  <c r="U1449" i="2" s="1"/>
  <c r="AC1449" i="2" l="1"/>
  <c r="AG1449" i="2"/>
  <c r="Z1448" i="2"/>
  <c r="AF1449" i="2"/>
  <c r="T1449" i="2"/>
  <c r="AB1448" i="2"/>
  <c r="V1449" i="2"/>
  <c r="S1449" i="2"/>
  <c r="Y1448" i="2"/>
  <c r="W1448" i="2"/>
  <c r="R1449" i="2" s="1"/>
  <c r="Q1449" i="2"/>
  <c r="AE1449" i="2"/>
  <c r="Z1449" i="2" l="1"/>
  <c r="AG1450" i="2"/>
  <c r="AF1450" i="2"/>
  <c r="Y1449" i="2"/>
  <c r="W1449" i="2"/>
  <c r="R1450" i="2" s="1"/>
  <c r="AE1450" i="2"/>
  <c r="AH1449" i="2"/>
  <c r="T1450" i="2"/>
  <c r="AB1449" i="2"/>
  <c r="S1450" i="2"/>
  <c r="AA1449" i="2"/>
  <c r="U1450" i="2"/>
  <c r="AD1449" i="2"/>
  <c r="V1450" i="2"/>
  <c r="Z1450" i="2" l="1"/>
  <c r="AF1451" i="2"/>
  <c r="AG1451" i="2"/>
  <c r="AH1451" i="2" s="1"/>
  <c r="AD1450" i="2"/>
  <c r="V1451" i="2"/>
  <c r="S1451" i="2"/>
  <c r="AA1450" i="2"/>
  <c r="AC1450" i="2"/>
  <c r="U1451" i="2"/>
  <c r="AH1450" i="2"/>
  <c r="T1451" i="2"/>
  <c r="AB1450" i="2"/>
  <c r="Q1450" i="2"/>
  <c r="AA1451" i="2" l="1"/>
  <c r="AB1451" i="2"/>
  <c r="W1450" i="2"/>
  <c r="R1451" i="2" s="1"/>
  <c r="Y1450" i="2"/>
  <c r="AE1451" i="2"/>
  <c r="Q1451" i="2"/>
  <c r="AC1451" i="2"/>
  <c r="U1452" i="2"/>
  <c r="AD1451" i="2"/>
  <c r="V1452" i="2"/>
  <c r="Z1451" i="2" l="1"/>
  <c r="AG1452" i="2"/>
  <c r="AF1452" i="2"/>
  <c r="S1452" i="2"/>
  <c r="T1452" i="2"/>
  <c r="U1453" i="2" s="1"/>
  <c r="W1451" i="2"/>
  <c r="Q1452" i="2" s="1"/>
  <c r="AE1452" i="2"/>
  <c r="Y1451" i="2"/>
  <c r="AD1452" i="2"/>
  <c r="AC1452" i="2"/>
  <c r="AC1453" i="2" l="1"/>
  <c r="AA1452" i="2"/>
  <c r="Y1452" i="2"/>
  <c r="AH1452" i="2"/>
  <c r="AB1452" i="2"/>
  <c r="V1453" i="2"/>
  <c r="R1452" i="2"/>
  <c r="W1452" i="2" s="1"/>
  <c r="Q1453" i="2" l="1"/>
  <c r="AE1453" i="2"/>
  <c r="R1453" i="2"/>
  <c r="AG1453" i="2"/>
  <c r="Z1452" i="2"/>
  <c r="AF1453" i="2"/>
  <c r="S1453" i="2"/>
  <c r="T1453" i="2"/>
  <c r="AD1453" i="2"/>
  <c r="T1454" i="2" l="1"/>
  <c r="AB1453" i="2"/>
  <c r="U1454" i="2"/>
  <c r="S1454" i="2"/>
  <c r="AA1453" i="2"/>
  <c r="AH1453" i="2"/>
  <c r="R1454" i="2"/>
  <c r="AG1454" i="2"/>
  <c r="AH1454" i="2" s="1"/>
  <c r="Z1453" i="2"/>
  <c r="AF1454" i="2"/>
  <c r="V1454" i="2"/>
  <c r="W1453" i="2"/>
  <c r="Y1453" i="2"/>
  <c r="Q1454" i="2"/>
  <c r="AE1454" i="2"/>
  <c r="S1455" i="2" l="1"/>
  <c r="AA1454" i="2"/>
  <c r="W1454" i="2"/>
  <c r="AE1455" i="2" s="1"/>
  <c r="Y1454" i="2"/>
  <c r="Q1455" i="2"/>
  <c r="AD1454" i="2"/>
  <c r="V1455" i="2"/>
  <c r="AC1454" i="2"/>
  <c r="U1455" i="2"/>
  <c r="Z1454" i="2"/>
  <c r="AF1455" i="2"/>
  <c r="AG1455" i="2"/>
  <c r="AH1455" i="2" s="1"/>
  <c r="T1455" i="2"/>
  <c r="AB1454" i="2"/>
  <c r="Y1455" i="2" l="1"/>
  <c r="AB1455" i="2"/>
  <c r="R1455" i="2"/>
  <c r="T1456" i="2" s="1"/>
  <c r="V1456" i="2"/>
  <c r="AD1455" i="2"/>
  <c r="AC1455" i="2"/>
  <c r="U1456" i="2"/>
  <c r="AA1455" i="2"/>
  <c r="AB1456" i="2" l="1"/>
  <c r="AD1456" i="2"/>
  <c r="V1457" i="2"/>
  <c r="AC1456" i="2"/>
  <c r="U1457" i="2"/>
  <c r="R1456" i="2"/>
  <c r="Z1455" i="2"/>
  <c r="AG1456" i="2"/>
  <c r="AF1456" i="2"/>
  <c r="S1456" i="2"/>
  <c r="W1455" i="2"/>
  <c r="AC1457" i="2" l="1"/>
  <c r="AE1456" i="2"/>
  <c r="Q1456" i="2"/>
  <c r="AD1457" i="2"/>
  <c r="S1457" i="2"/>
  <c r="AA1456" i="2"/>
  <c r="AF1457" i="2"/>
  <c r="AG1457" i="2"/>
  <c r="AH1457" i="2" s="1"/>
  <c r="Z1456" i="2"/>
  <c r="AH1456" i="2"/>
  <c r="T1457" i="2"/>
  <c r="U1458" i="2" s="1"/>
  <c r="AC1458" i="2" l="1"/>
  <c r="AA1457" i="2"/>
  <c r="V1458" i="2"/>
  <c r="Y1456" i="2"/>
  <c r="W1456" i="2"/>
  <c r="AE1457" i="2" s="1"/>
  <c r="Q1457" i="2"/>
  <c r="AB1457" i="2"/>
  <c r="AD1458" i="2" l="1"/>
  <c r="Y1457" i="2"/>
  <c r="R1457" i="2"/>
  <c r="Z1457" i="2" l="1"/>
  <c r="AG1458" i="2"/>
  <c r="AF1458" i="2"/>
  <c r="T1458" i="2"/>
  <c r="S1458" i="2"/>
  <c r="W1457" i="2"/>
  <c r="AB1458" i="2" l="1"/>
  <c r="U1459" i="2"/>
  <c r="V1459" i="2"/>
  <c r="AE1458" i="2"/>
  <c r="Q1458" i="2"/>
  <c r="AH1458" i="2"/>
  <c r="S1459" i="2"/>
  <c r="AA1458" i="2"/>
  <c r="R1458" i="2"/>
  <c r="AA1459" i="2" l="1"/>
  <c r="Y1458" i="2"/>
  <c r="W1458" i="2"/>
  <c r="R1459" i="2" s="1"/>
  <c r="Q1459" i="2"/>
  <c r="AE1459" i="2"/>
  <c r="AD1459" i="2"/>
  <c r="AC1459" i="2"/>
  <c r="AF1459" i="2"/>
  <c r="Z1458" i="2"/>
  <c r="AG1459" i="2"/>
  <c r="T1459" i="2"/>
  <c r="V1460" i="2" s="1"/>
  <c r="AH1459" i="2" l="1"/>
  <c r="AD1460" i="2"/>
  <c r="R1460" i="2"/>
  <c r="Z1459" i="2"/>
  <c r="AG1460" i="2"/>
  <c r="AF1460" i="2"/>
  <c r="S1460" i="2"/>
  <c r="Y1459" i="2"/>
  <c r="W1459" i="2"/>
  <c r="Q1460" i="2"/>
  <c r="AE1460" i="2"/>
  <c r="T1460" i="2"/>
  <c r="AB1459" i="2"/>
  <c r="U1460" i="2"/>
  <c r="S1461" i="2" l="1"/>
  <c r="AA1460" i="2"/>
  <c r="AH1460" i="2"/>
  <c r="T1461" i="2"/>
  <c r="AB1460" i="2"/>
  <c r="AC1460" i="2"/>
  <c r="U1461" i="2"/>
  <c r="AF1461" i="2"/>
  <c r="Z1460" i="2"/>
  <c r="AG1461" i="2"/>
  <c r="Y1460" i="2"/>
  <c r="W1460" i="2"/>
  <c r="AE1461" i="2" s="1"/>
  <c r="V1461" i="2"/>
  <c r="AH1461" i="2" l="1"/>
  <c r="R1461" i="2"/>
  <c r="AC1461" i="2"/>
  <c r="U1462" i="2"/>
  <c r="T1462" i="2"/>
  <c r="AB1461" i="2"/>
  <c r="AD1461" i="2"/>
  <c r="V1462" i="2"/>
  <c r="Q1461" i="2"/>
  <c r="S1462" i="2"/>
  <c r="AA1462" i="2" s="1"/>
  <c r="AA1461" i="2"/>
  <c r="AD1462" i="2" l="1"/>
  <c r="V1463" i="2"/>
  <c r="AB1462" i="2"/>
  <c r="AC1462" i="2"/>
  <c r="U1463" i="2"/>
  <c r="W1461" i="2"/>
  <c r="Q1462" i="2" s="1"/>
  <c r="Y1461" i="2"/>
  <c r="AG1462" i="2"/>
  <c r="AF1462" i="2"/>
  <c r="Z1461" i="2"/>
  <c r="Y1462" i="2" l="1"/>
  <c r="AC1463" i="2"/>
  <c r="AE1462" i="2"/>
  <c r="R1462" i="2"/>
  <c r="AD1463" i="2"/>
  <c r="AH1462" i="2"/>
  <c r="AG1463" i="2" l="1"/>
  <c r="Z1462" i="2"/>
  <c r="AF1463" i="2"/>
  <c r="S1463" i="2"/>
  <c r="T1463" i="2"/>
  <c r="W1462" i="2"/>
  <c r="Q1463" i="2" l="1"/>
  <c r="AE1463" i="2"/>
  <c r="AA1463" i="2"/>
  <c r="AH1463" i="2"/>
  <c r="AB1463" i="2"/>
  <c r="U1464" i="2"/>
  <c r="V1464" i="2"/>
  <c r="R1463" i="2"/>
  <c r="S1464" i="2" s="1"/>
  <c r="T1464" i="2" l="1"/>
  <c r="AA1464" i="2"/>
  <c r="U1465" i="2"/>
  <c r="AC1464" i="2"/>
  <c r="AB1464" i="2"/>
  <c r="AG1464" i="2"/>
  <c r="AF1464" i="2"/>
  <c r="Z1463" i="2"/>
  <c r="AD1464" i="2"/>
  <c r="V1465" i="2"/>
  <c r="Y1463" i="2"/>
  <c r="W1463" i="2"/>
  <c r="AE1464" i="2" s="1"/>
  <c r="AH1464" i="2" l="1"/>
  <c r="R1464" i="2"/>
  <c r="Q1464" i="2"/>
  <c r="AD1465" i="2"/>
  <c r="AC1465" i="2"/>
  <c r="Y1464" i="2" l="1"/>
  <c r="W1464" i="2"/>
  <c r="Q1465" i="2"/>
  <c r="AE1465" i="2"/>
  <c r="R1465" i="2"/>
  <c r="AG1465" i="2"/>
  <c r="Z1464" i="2"/>
  <c r="AF1465" i="2"/>
  <c r="S1465" i="2"/>
  <c r="T1465" i="2"/>
  <c r="AH1465" i="2" l="1"/>
  <c r="AF1466" i="2"/>
  <c r="AG1466" i="2"/>
  <c r="AH1466" i="2" s="1"/>
  <c r="Z1465" i="2"/>
  <c r="W1465" i="2"/>
  <c r="AE1466" i="2" s="1"/>
  <c r="Q1466" i="2"/>
  <c r="Y1465" i="2"/>
  <c r="T1466" i="2"/>
  <c r="AB1465" i="2"/>
  <c r="U1466" i="2"/>
  <c r="V1466" i="2"/>
  <c r="S1466" i="2"/>
  <c r="AA1465" i="2"/>
  <c r="Y1466" i="2" l="1"/>
  <c r="AA1466" i="2"/>
  <c r="AC1466" i="2"/>
  <c r="U1467" i="2"/>
  <c r="AB1466" i="2"/>
  <c r="R1466" i="2"/>
  <c r="S1467" i="2" s="1"/>
  <c r="AD1466" i="2"/>
  <c r="V1467" i="2"/>
  <c r="AA1467" i="2" l="1"/>
  <c r="AC1467" i="2"/>
  <c r="AD1467" i="2"/>
  <c r="AG1467" i="2"/>
  <c r="Z1466" i="2"/>
  <c r="AF1467" i="2"/>
  <c r="W1466" i="2"/>
  <c r="R1467" i="2" s="1"/>
  <c r="T1467" i="2"/>
  <c r="U1468" i="2" s="1"/>
  <c r="AH1467" i="2" l="1"/>
  <c r="AC1468" i="2"/>
  <c r="V1468" i="2"/>
  <c r="T1468" i="2"/>
  <c r="AB1467" i="2"/>
  <c r="AF1468" i="2"/>
  <c r="AG1468" i="2"/>
  <c r="AH1468" i="2" s="1"/>
  <c r="Z1467" i="2"/>
  <c r="Q1467" i="2"/>
  <c r="AE1467" i="2"/>
  <c r="S1468" i="2"/>
  <c r="AB1468" i="2" l="1"/>
  <c r="V1469" i="2"/>
  <c r="AD1468" i="2"/>
  <c r="W1467" i="2"/>
  <c r="Y1467" i="2"/>
  <c r="Q1468" i="2"/>
  <c r="U1469" i="2"/>
  <c r="AA1468" i="2"/>
  <c r="AC1469" i="2" l="1"/>
  <c r="AE1468" i="2"/>
  <c r="R1468" i="2"/>
  <c r="W1468" i="2" s="1"/>
  <c r="AD1469" i="2"/>
  <c r="Y1468" i="2"/>
  <c r="Q1469" i="2" l="1"/>
  <c r="AE1469" i="2"/>
  <c r="R1469" i="2"/>
  <c r="AG1469" i="2"/>
  <c r="Z1468" i="2"/>
  <c r="AF1469" i="2"/>
  <c r="T1469" i="2"/>
  <c r="S1469" i="2"/>
  <c r="S1470" i="2" l="1"/>
  <c r="AA1469" i="2"/>
  <c r="T1470" i="2"/>
  <c r="AB1469" i="2"/>
  <c r="U1470" i="2"/>
  <c r="V1470" i="2"/>
  <c r="AH1469" i="2"/>
  <c r="R1470" i="2"/>
  <c r="AF1470" i="2"/>
  <c r="Z1469" i="2"/>
  <c r="AG1470" i="2"/>
  <c r="AH1470" i="2" s="1"/>
  <c r="W1469" i="2"/>
  <c r="Q1470" i="2" s="1"/>
  <c r="Y1469" i="2"/>
  <c r="AF1471" i="2" l="1"/>
  <c r="AG1471" i="2"/>
  <c r="AH1471" i="2" s="1"/>
  <c r="Z1470" i="2"/>
  <c r="AC1470" i="2"/>
  <c r="U1471" i="2"/>
  <c r="Y1470" i="2"/>
  <c r="W1470" i="2"/>
  <c r="R1471" i="2" s="1"/>
  <c r="AD1470" i="2"/>
  <c r="V1471" i="2"/>
  <c r="T1471" i="2"/>
  <c r="AB1470" i="2"/>
  <c r="AE1470" i="2"/>
  <c r="S1471" i="2"/>
  <c r="AA1470" i="2"/>
  <c r="AF1472" i="2" l="1"/>
  <c r="AG1472" i="2"/>
  <c r="AH1472" i="2" s="1"/>
  <c r="Z1471" i="2"/>
  <c r="AC1471" i="2"/>
  <c r="U1472" i="2"/>
  <c r="S1472" i="2"/>
  <c r="AA1471" i="2"/>
  <c r="AD1471" i="2"/>
  <c r="V1472" i="2"/>
  <c r="Q1471" i="2"/>
  <c r="T1472" i="2"/>
  <c r="AB1471" i="2"/>
  <c r="AE1471" i="2"/>
  <c r="AC1472" i="2" l="1"/>
  <c r="U1473" i="2"/>
  <c r="AB1472" i="2"/>
  <c r="AA1472" i="2"/>
  <c r="V1473" i="2"/>
  <c r="AD1472" i="2"/>
  <c r="W1471" i="2"/>
  <c r="AE1472" i="2" s="1"/>
  <c r="Y1471" i="2"/>
  <c r="R1472" i="2" l="1"/>
  <c r="T1473" i="2" s="1"/>
  <c r="V1474" i="2" s="1"/>
  <c r="Q1472" i="2"/>
  <c r="AD1473" i="2"/>
  <c r="S1473" i="2"/>
  <c r="U1474" i="2" s="1"/>
  <c r="W1472" i="2"/>
  <c r="R1473" i="2" s="1"/>
  <c r="Y1472" i="2"/>
  <c r="Z1472" i="2"/>
  <c r="AG1473" i="2"/>
  <c r="AF1473" i="2"/>
  <c r="AC1473" i="2"/>
  <c r="AB1473" i="2"/>
  <c r="AE1473" i="2" l="1"/>
  <c r="Q1473" i="2"/>
  <c r="AE1474" i="2" s="1"/>
  <c r="AF1474" i="2"/>
  <c r="Z1473" i="2"/>
  <c r="AG1474" i="2"/>
  <c r="AH1474" i="2" s="1"/>
  <c r="T1474" i="2"/>
  <c r="U1475" i="2" s="1"/>
  <c r="Y1473" i="2"/>
  <c r="W1473" i="2"/>
  <c r="R1474" i="2" s="1"/>
  <c r="S1474" i="2"/>
  <c r="AA1473" i="2"/>
  <c r="AH1473" i="2"/>
  <c r="AD1474" i="2"/>
  <c r="AC1474" i="2"/>
  <c r="AG1475" i="2" l="1"/>
  <c r="Z1474" i="2"/>
  <c r="AF1475" i="2"/>
  <c r="T1475" i="2"/>
  <c r="AB1474" i="2"/>
  <c r="AC1475" i="2"/>
  <c r="V1475" i="2"/>
  <c r="S1475" i="2"/>
  <c r="AA1474" i="2"/>
  <c r="Q1474" i="2"/>
  <c r="U1476" i="2" l="1"/>
  <c r="AC1476" i="2" s="1"/>
  <c r="Y1474" i="2"/>
  <c r="W1474" i="2"/>
  <c r="Q1475" i="2" s="1"/>
  <c r="AA1475" i="2"/>
  <c r="AH1475" i="2"/>
  <c r="AB1475" i="2"/>
  <c r="AD1475" i="2"/>
  <c r="V1476" i="2"/>
  <c r="Y1475" i="2" l="1"/>
  <c r="AE1475" i="2"/>
  <c r="AD1476" i="2"/>
  <c r="R1475" i="2"/>
  <c r="Z1475" i="2" l="1"/>
  <c r="AG1476" i="2"/>
  <c r="AF1476" i="2"/>
  <c r="T1476" i="2"/>
  <c r="S1476" i="2"/>
  <c r="W1475" i="2"/>
  <c r="AH1476" i="2" l="1"/>
  <c r="AE1476" i="2"/>
  <c r="Q1476" i="2"/>
  <c r="AB1476" i="2"/>
  <c r="U1477" i="2"/>
  <c r="V1477" i="2"/>
  <c r="S1477" i="2"/>
  <c r="AA1476" i="2"/>
  <c r="R1476" i="2"/>
  <c r="T1477" i="2" s="1"/>
  <c r="AB1477" i="2" l="1"/>
  <c r="AA1477" i="2"/>
  <c r="AD1477" i="2"/>
  <c r="V1478" i="2"/>
  <c r="U1478" i="2"/>
  <c r="AC1477" i="2"/>
  <c r="Y1476" i="2"/>
  <c r="W1476" i="2"/>
  <c r="Q1477" i="2" s="1"/>
  <c r="AG1477" i="2"/>
  <c r="AF1477" i="2"/>
  <c r="Z1476" i="2"/>
  <c r="R1477" i="2" l="1"/>
  <c r="W1477" i="2" s="1"/>
  <c r="AD1478" i="2"/>
  <c r="AG1478" i="2"/>
  <c r="Z1477" i="2"/>
  <c r="AF1478" i="2"/>
  <c r="AE1477" i="2"/>
  <c r="S1478" i="2"/>
  <c r="Y1477" i="2"/>
  <c r="AC1478" i="2"/>
  <c r="AH1477" i="2"/>
  <c r="T1478" i="2"/>
  <c r="U1479" i="2" s="1"/>
  <c r="AE1478" i="2" l="1"/>
  <c r="Q1478" i="2"/>
  <c r="Q1479" i="2" s="1"/>
  <c r="R1478" i="2"/>
  <c r="AF1479" i="2" s="1"/>
  <c r="AC1479" i="2"/>
  <c r="S1479" i="2"/>
  <c r="AA1478" i="2"/>
  <c r="AH1478" i="2"/>
  <c r="AG1479" i="2"/>
  <c r="AB1478" i="2"/>
  <c r="V1479" i="2"/>
  <c r="W1478" i="2"/>
  <c r="R1479" i="2" s="1"/>
  <c r="Y1478" i="2"/>
  <c r="AE1479" i="2"/>
  <c r="T1479" i="2" l="1"/>
  <c r="Z1478" i="2"/>
  <c r="AG1480" i="2"/>
  <c r="Z1479" i="2"/>
  <c r="AF1480" i="2"/>
  <c r="Y1479" i="2"/>
  <c r="W1479" i="2"/>
  <c r="AE1480" i="2" s="1"/>
  <c r="Q1480" i="2"/>
  <c r="AD1479" i="2"/>
  <c r="V1480" i="2"/>
  <c r="S1480" i="2"/>
  <c r="AA1479" i="2"/>
  <c r="AH1479" i="2"/>
  <c r="T1480" i="2"/>
  <c r="AB1479" i="2"/>
  <c r="U1480" i="2"/>
  <c r="Y1480" i="2" l="1"/>
  <c r="AC1480" i="2"/>
  <c r="U1481" i="2"/>
  <c r="AA1480" i="2"/>
  <c r="AH1480" i="2"/>
  <c r="AB1480" i="2"/>
  <c r="AD1480" i="2"/>
  <c r="V1481" i="2"/>
  <c r="R1480" i="2"/>
  <c r="AC1481" i="2" l="1"/>
  <c r="AG1481" i="2"/>
  <c r="Z1480" i="2"/>
  <c r="AF1481" i="2"/>
  <c r="S1481" i="2"/>
  <c r="T1481" i="2"/>
  <c r="AD1481" i="2"/>
  <c r="W1480" i="2"/>
  <c r="R1481" i="2" s="1"/>
  <c r="AF1482" i="2" l="1"/>
  <c r="Z1481" i="2"/>
  <c r="AG1482" i="2"/>
  <c r="AH1482" i="2" s="1"/>
  <c r="T1482" i="2"/>
  <c r="AB1481" i="2"/>
  <c r="AH1481" i="2"/>
  <c r="V1482" i="2"/>
  <c r="S1482" i="2"/>
  <c r="AA1481" i="2"/>
  <c r="Q1481" i="2"/>
  <c r="AE1481" i="2"/>
  <c r="U1482" i="2"/>
  <c r="AD1482" i="2" l="1"/>
  <c r="V1483" i="2"/>
  <c r="AB1482" i="2"/>
  <c r="Y1481" i="2"/>
  <c r="W1481" i="2"/>
  <c r="R1482" i="2" s="1"/>
  <c r="AC1482" i="2"/>
  <c r="U1483" i="2"/>
  <c r="AA1482" i="2"/>
  <c r="AG1483" i="2" l="1"/>
  <c r="AF1483" i="2"/>
  <c r="Z1482" i="2"/>
  <c r="T1483" i="2"/>
  <c r="S1483" i="2"/>
  <c r="AE1482" i="2"/>
  <c r="AC1483" i="2"/>
  <c r="AD1483" i="2"/>
  <c r="Q1482" i="2"/>
  <c r="AB1483" i="2" l="1"/>
  <c r="V1484" i="2"/>
  <c r="Y1482" i="2"/>
  <c r="W1482" i="2"/>
  <c r="R1483" i="2" s="1"/>
  <c r="AH1483" i="2"/>
  <c r="AA1483" i="2"/>
  <c r="U1484" i="2"/>
  <c r="AF1484" i="2" l="1"/>
  <c r="Z1483" i="2"/>
  <c r="AG1484" i="2"/>
  <c r="AH1484" i="2" s="1"/>
  <c r="T1484" i="2"/>
  <c r="S1484" i="2"/>
  <c r="AE1483" i="2"/>
  <c r="Q1483" i="2"/>
  <c r="AD1484" i="2"/>
  <c r="AC1484" i="2"/>
  <c r="W1483" i="2" l="1"/>
  <c r="Y1483" i="2"/>
  <c r="AE1484" i="2"/>
  <c r="Q1484" i="2"/>
  <c r="AA1484" i="2"/>
  <c r="AB1484" i="2"/>
  <c r="V1485" i="2"/>
  <c r="U1485" i="2"/>
  <c r="R1484" i="2"/>
  <c r="S1485" i="2" s="1"/>
  <c r="AA1485" i="2" l="1"/>
  <c r="T1485" i="2"/>
  <c r="V1486" i="2" s="1"/>
  <c r="W1484" i="2"/>
  <c r="R1485" i="2" s="1"/>
  <c r="AE1485" i="2"/>
  <c r="Y1484" i="2"/>
  <c r="AC1485" i="2"/>
  <c r="AF1485" i="2"/>
  <c r="AG1485" i="2"/>
  <c r="AH1485" i="2" s="1"/>
  <c r="AD1485" i="2"/>
  <c r="Z1484" i="2"/>
  <c r="AG1486" i="2" l="1"/>
  <c r="Z1485" i="2"/>
  <c r="AF1486" i="2"/>
  <c r="S1486" i="2"/>
  <c r="AD1486" i="2"/>
  <c r="Q1485" i="2"/>
  <c r="T1486" i="2"/>
  <c r="V1487" i="2" s="1"/>
  <c r="AB1485" i="2"/>
  <c r="U1486" i="2"/>
  <c r="W1485" i="2" l="1"/>
  <c r="Q1486" i="2" s="1"/>
  <c r="AE1486" i="2"/>
  <c r="Y1485" i="2"/>
  <c r="AD1487" i="2"/>
  <c r="AA1486" i="2"/>
  <c r="AC1486" i="2"/>
  <c r="U1487" i="2"/>
  <c r="AH1486" i="2"/>
  <c r="AB1486" i="2"/>
  <c r="R1486" i="2"/>
  <c r="S1487" i="2" s="1"/>
  <c r="AA1487" i="2" l="1"/>
  <c r="AG1487" i="2"/>
  <c r="Z1486" i="2"/>
  <c r="AF1487" i="2"/>
  <c r="T1487" i="2"/>
  <c r="AC1487" i="2"/>
  <c r="Y1486" i="2"/>
  <c r="W1486" i="2"/>
  <c r="AE1487" i="2" s="1"/>
  <c r="Q1487" i="2" l="1"/>
  <c r="AB1487" i="2"/>
  <c r="V1488" i="2"/>
  <c r="AH1487" i="2"/>
  <c r="R1487" i="2"/>
  <c r="W1487" i="2" s="1"/>
  <c r="Y1487" i="2"/>
  <c r="U1488" i="2"/>
  <c r="AE1488" i="2" l="1"/>
  <c r="Q1488" i="2"/>
  <c r="AD1488" i="2"/>
  <c r="R1488" i="2"/>
  <c r="Z1487" i="2"/>
  <c r="AF1488" i="2"/>
  <c r="AG1488" i="2"/>
  <c r="AH1488" i="2" s="1"/>
  <c r="S1488" i="2"/>
  <c r="AC1488" i="2"/>
  <c r="T1488" i="2"/>
  <c r="AG1489" i="2" l="1"/>
  <c r="Z1488" i="2"/>
  <c r="AF1489" i="2"/>
  <c r="T1489" i="2"/>
  <c r="AB1488" i="2"/>
  <c r="V1489" i="2"/>
  <c r="U1489" i="2"/>
  <c r="W1488" i="2"/>
  <c r="R1489" i="2" s="1"/>
  <c r="Y1488" i="2"/>
  <c r="S1489" i="2"/>
  <c r="AA1488" i="2"/>
  <c r="Q1489" i="2" l="1"/>
  <c r="AE1489" i="2"/>
  <c r="Z1489" i="2"/>
  <c r="AG1490" i="2"/>
  <c r="AF1490" i="2"/>
  <c r="AC1489" i="2"/>
  <c r="U1490" i="2"/>
  <c r="AD1489" i="2"/>
  <c r="V1490" i="2"/>
  <c r="T1490" i="2"/>
  <c r="AB1489" i="2"/>
  <c r="S1490" i="2"/>
  <c r="AA1489" i="2"/>
  <c r="Y1489" i="2"/>
  <c r="W1489" i="2"/>
  <c r="R1490" i="2" s="1"/>
  <c r="AH1489" i="2"/>
  <c r="AF1491" i="2" l="1"/>
  <c r="AG1491" i="2"/>
  <c r="AH1491" i="2" s="1"/>
  <c r="Z1490" i="2"/>
  <c r="AD1490" i="2"/>
  <c r="V1491" i="2"/>
  <c r="AC1490" i="2"/>
  <c r="U1491" i="2"/>
  <c r="AE1490" i="2"/>
  <c r="Q1490" i="2"/>
  <c r="S1491" i="2"/>
  <c r="AA1490" i="2"/>
  <c r="AH1490" i="2"/>
  <c r="T1491" i="2"/>
  <c r="AB1490" i="2"/>
  <c r="AC1491" i="2" l="1"/>
  <c r="U1492" i="2"/>
  <c r="AB1491" i="2"/>
  <c r="AD1491" i="2"/>
  <c r="V1492" i="2"/>
  <c r="AA1491" i="2"/>
  <c r="Y1490" i="2"/>
  <c r="W1490" i="2"/>
  <c r="Q1491" i="2" s="1"/>
  <c r="R1491" i="2" l="1"/>
  <c r="T1492" i="2" s="1"/>
  <c r="AB1492" i="2" s="1"/>
  <c r="AE1491" i="2"/>
  <c r="S1492" i="2"/>
  <c r="U1493" i="2" s="1"/>
  <c r="AD1492" i="2"/>
  <c r="V1493" i="2"/>
  <c r="AE1492" i="2"/>
  <c r="Y1491" i="2"/>
  <c r="Q1492" i="2"/>
  <c r="W1491" i="2"/>
  <c r="AC1492" i="2"/>
  <c r="R1492" i="2"/>
  <c r="Z1491" i="2"/>
  <c r="AF1492" i="2"/>
  <c r="AG1492" i="2"/>
  <c r="AH1492" i="2" s="1"/>
  <c r="W1492" i="2" l="1"/>
  <c r="Q1493" i="2" s="1"/>
  <c r="AE1493" i="2"/>
  <c r="Y1492" i="2"/>
  <c r="AD1493" i="2"/>
  <c r="R1493" i="2"/>
  <c r="Z1492" i="2"/>
  <c r="AF1493" i="2"/>
  <c r="AG1493" i="2"/>
  <c r="S1493" i="2"/>
  <c r="AA1492" i="2"/>
  <c r="AC1493" i="2"/>
  <c r="T1493" i="2"/>
  <c r="U1494" i="2" s="1"/>
  <c r="AC1494" i="2" l="1"/>
  <c r="Z1493" i="2"/>
  <c r="AG1494" i="2"/>
  <c r="AH1494" i="2" s="1"/>
  <c r="AF1494" i="2"/>
  <c r="V1494" i="2"/>
  <c r="T1494" i="2"/>
  <c r="AB1493" i="2"/>
  <c r="S1494" i="2"/>
  <c r="AA1493" i="2"/>
  <c r="AH1493" i="2"/>
  <c r="W1493" i="2"/>
  <c r="R1494" i="2" s="1"/>
  <c r="Y1493" i="2"/>
  <c r="AE1494" i="2"/>
  <c r="Q1494" i="2"/>
  <c r="AG1495" i="2" l="1"/>
  <c r="AF1495" i="2"/>
  <c r="Z1494" i="2"/>
  <c r="T1495" i="2"/>
  <c r="AB1494" i="2"/>
  <c r="AD1494" i="2"/>
  <c r="V1495" i="2"/>
  <c r="Y1494" i="2"/>
  <c r="W1494" i="2"/>
  <c r="R1495" i="2" s="1"/>
  <c r="Q1495" i="2"/>
  <c r="S1495" i="2"/>
  <c r="AA1494" i="2"/>
  <c r="U1495" i="2"/>
  <c r="AF1496" i="2" l="1"/>
  <c r="AG1496" i="2"/>
  <c r="AH1496" i="2" s="1"/>
  <c r="Z1495" i="2"/>
  <c r="AD1495" i="2"/>
  <c r="V1496" i="2"/>
  <c r="T1496" i="2"/>
  <c r="AB1495" i="2"/>
  <c r="Y1495" i="2"/>
  <c r="W1495" i="2"/>
  <c r="AE1496" i="2" s="1"/>
  <c r="Q1496" i="2"/>
  <c r="S1496" i="2"/>
  <c r="AA1495" i="2"/>
  <c r="AH1495" i="2"/>
  <c r="AC1495" i="2"/>
  <c r="U1496" i="2"/>
  <c r="AE1495" i="2"/>
  <c r="AD1496" i="2" l="1"/>
  <c r="V1497" i="2"/>
  <c r="AB1496" i="2"/>
  <c r="U1497" i="2"/>
  <c r="AC1496" i="2"/>
  <c r="AA1496" i="2"/>
  <c r="Y1496" i="2"/>
  <c r="R1496" i="2"/>
  <c r="T1497" i="2" s="1"/>
  <c r="AB1497" i="2" l="1"/>
  <c r="S1497" i="2"/>
  <c r="AC1497" i="2"/>
  <c r="U1498" i="2"/>
  <c r="W1496" i="2"/>
  <c r="R1497" i="2"/>
  <c r="Z1496" i="2"/>
  <c r="AG1497" i="2"/>
  <c r="AF1497" i="2"/>
  <c r="AD1497" i="2"/>
  <c r="V1498" i="2"/>
  <c r="AF1498" i="2" l="1"/>
  <c r="Z1497" i="2"/>
  <c r="AG1498" i="2"/>
  <c r="AH1498" i="2" s="1"/>
  <c r="Q1497" i="2"/>
  <c r="AE1497" i="2"/>
  <c r="AC1498" i="2"/>
  <c r="AD1498" i="2"/>
  <c r="S1498" i="2"/>
  <c r="AA1497" i="2"/>
  <c r="AH1497" i="2"/>
  <c r="T1498" i="2"/>
  <c r="U1499" i="2" l="1"/>
  <c r="AC1499" i="2" s="1"/>
  <c r="Y1497" i="2"/>
  <c r="W1497" i="2"/>
  <c r="R1498" i="2" s="1"/>
  <c r="T1499" i="2" s="1"/>
  <c r="Q1498" i="2"/>
  <c r="AE1498" i="2"/>
  <c r="AB1498" i="2"/>
  <c r="AA1498" i="2"/>
  <c r="V1499" i="2"/>
  <c r="AB1499" i="2" l="1"/>
  <c r="Y1498" i="2"/>
  <c r="W1498" i="2"/>
  <c r="Q1499" i="2"/>
  <c r="AE1499" i="2"/>
  <c r="AD1499" i="2"/>
  <c r="V1500" i="2"/>
  <c r="AF1499" i="2"/>
  <c r="AG1499" i="2"/>
  <c r="Z1498" i="2"/>
  <c r="S1499" i="2"/>
  <c r="U1500" i="2" s="1"/>
  <c r="AH1499" i="2" l="1"/>
  <c r="AC1500" i="2"/>
  <c r="Y1499" i="2"/>
  <c r="R1499" i="2"/>
  <c r="AF1500" i="2" s="1"/>
  <c r="AA1499" i="2"/>
  <c r="AD1500" i="2"/>
  <c r="S1500" i="2" l="1"/>
  <c r="W1499" i="2"/>
  <c r="R1500" i="2"/>
  <c r="AG1500" i="2"/>
  <c r="AH1500" i="2" s="1"/>
  <c r="Z1499" i="2"/>
  <c r="T1500" i="2"/>
  <c r="Z1500" i="2" l="1"/>
  <c r="AF1501" i="2"/>
  <c r="AG1501" i="2"/>
  <c r="AH1501" i="2" s="1"/>
  <c r="T1501" i="2"/>
  <c r="AB1500" i="2"/>
  <c r="U1501" i="2"/>
  <c r="V1501" i="2"/>
  <c r="Q1500" i="2"/>
  <c r="AE1500" i="2"/>
  <c r="S1501" i="2"/>
  <c r="AA1500" i="2"/>
  <c r="AD1501" i="2" l="1"/>
  <c r="V1502" i="2"/>
  <c r="AB1501" i="2"/>
  <c r="AA1501" i="2"/>
  <c r="AC1501" i="2"/>
  <c r="U1502" i="2"/>
  <c r="Y1500" i="2"/>
  <c r="W1500" i="2"/>
  <c r="AE1501" i="2" s="1"/>
  <c r="R1501" i="2" l="1"/>
  <c r="T1502" i="2" s="1"/>
  <c r="V1503" i="2" s="1"/>
  <c r="Q1501" i="2"/>
  <c r="Y1501" i="2" s="1"/>
  <c r="AC1502" i="2"/>
  <c r="S1502" i="2"/>
  <c r="AG1502" i="2"/>
  <c r="AF1502" i="2"/>
  <c r="Z1501" i="2"/>
  <c r="AD1502" i="2"/>
  <c r="W1501" i="2"/>
  <c r="Q1502" i="2" s="1"/>
  <c r="AB1502" i="2" l="1"/>
  <c r="AA1502" i="2"/>
  <c r="R1502" i="2"/>
  <c r="W1502" i="2" s="1"/>
  <c r="U1503" i="2"/>
  <c r="Y1502" i="2"/>
  <c r="AD1503" i="2"/>
  <c r="AH1502" i="2"/>
  <c r="AE1502" i="2"/>
  <c r="AE1503" i="2" l="1"/>
  <c r="Q1503" i="2"/>
  <c r="Y1503" i="2" s="1"/>
  <c r="AC1503" i="2"/>
  <c r="R1503" i="2"/>
  <c r="W1503" i="2" s="1"/>
  <c r="Q1504" i="2" s="1"/>
  <c r="AG1503" i="2"/>
  <c r="AH1503" i="2" s="1"/>
  <c r="Z1502" i="2"/>
  <c r="AF1503" i="2"/>
  <c r="T1503" i="2"/>
  <c r="U1504" i="2" s="1"/>
  <c r="S1503" i="2"/>
  <c r="Y1504" i="2" l="1"/>
  <c r="AC1504" i="2"/>
  <c r="S1504" i="2"/>
  <c r="AA1503" i="2"/>
  <c r="T1504" i="2"/>
  <c r="AB1503" i="2"/>
  <c r="V1504" i="2"/>
  <c r="R1504" i="2"/>
  <c r="W1504" i="2" s="1"/>
  <c r="Q1505" i="2" s="1"/>
  <c r="AF1504" i="2"/>
  <c r="AG1504" i="2"/>
  <c r="AH1504" i="2" s="1"/>
  <c r="Z1503" i="2"/>
  <c r="AE1504" i="2"/>
  <c r="Y1505" i="2" l="1"/>
  <c r="T1505" i="2"/>
  <c r="AB1504" i="2"/>
  <c r="S1505" i="2"/>
  <c r="AA1504" i="2"/>
  <c r="U1505" i="2"/>
  <c r="V1505" i="2"/>
  <c r="AD1504" i="2"/>
  <c r="AE1505" i="2"/>
  <c r="R1505" i="2"/>
  <c r="AG1505" i="2"/>
  <c r="Z1504" i="2"/>
  <c r="AF1505" i="2"/>
  <c r="AC1505" i="2" l="1"/>
  <c r="U1506" i="2"/>
  <c r="S1506" i="2"/>
  <c r="AA1505" i="2"/>
  <c r="T1506" i="2"/>
  <c r="AB1505" i="2"/>
  <c r="AE1506" i="2"/>
  <c r="R1506" i="2"/>
  <c r="AG1506" i="2"/>
  <c r="Z1505" i="2"/>
  <c r="AF1506" i="2"/>
  <c r="W1505" i="2"/>
  <c r="Q1506" i="2" s="1"/>
  <c r="AH1505" i="2"/>
  <c r="AD1505" i="2"/>
  <c r="V1506" i="2"/>
  <c r="AG1507" i="2" l="1"/>
  <c r="AF1507" i="2"/>
  <c r="Z1506" i="2"/>
  <c r="T1507" i="2"/>
  <c r="AB1506" i="2"/>
  <c r="Y1506" i="2"/>
  <c r="W1506" i="2"/>
  <c r="R1507" i="2" s="1"/>
  <c r="AD1506" i="2"/>
  <c r="V1507" i="2"/>
  <c r="S1507" i="2"/>
  <c r="AA1506" i="2"/>
  <c r="AC1506" i="2"/>
  <c r="U1507" i="2"/>
  <c r="AH1506" i="2"/>
  <c r="AG1508" i="2" l="1"/>
  <c r="AF1508" i="2"/>
  <c r="Z1507" i="2"/>
  <c r="AC1507" i="2"/>
  <c r="U1508" i="2"/>
  <c r="T1508" i="2"/>
  <c r="AB1507" i="2"/>
  <c r="AD1507" i="2"/>
  <c r="V1508" i="2"/>
  <c r="S1508" i="2"/>
  <c r="AA1507" i="2"/>
  <c r="AE1507" i="2"/>
  <c r="AH1507" i="2"/>
  <c r="Q1507" i="2"/>
  <c r="AH1508" i="2" l="1"/>
  <c r="AB1508" i="2"/>
  <c r="AC1508" i="2"/>
  <c r="U1509" i="2"/>
  <c r="Y1507" i="2"/>
  <c r="W1507" i="2"/>
  <c r="AE1508" i="2" s="1"/>
  <c r="AA1508" i="2"/>
  <c r="AD1508" i="2"/>
  <c r="V1509" i="2"/>
  <c r="AC1509" i="2" l="1"/>
  <c r="AD1509" i="2"/>
  <c r="Q1508" i="2"/>
  <c r="R1508" i="2"/>
  <c r="Z1508" i="2" l="1"/>
  <c r="AG1509" i="2"/>
  <c r="AF1509" i="2"/>
  <c r="T1509" i="2"/>
  <c r="S1509" i="2"/>
  <c r="W1508" i="2"/>
  <c r="Q1509" i="2" s="1"/>
  <c r="Y1508" i="2"/>
  <c r="Y1509" i="2" l="1"/>
  <c r="AA1509" i="2"/>
  <c r="AB1509" i="2"/>
  <c r="U1510" i="2"/>
  <c r="V1510" i="2"/>
  <c r="AH1509" i="2"/>
  <c r="AE1509" i="2"/>
  <c r="R1509" i="2"/>
  <c r="T1510" i="2" s="1"/>
  <c r="AB1510" i="2" l="1"/>
  <c r="R1510" i="2"/>
  <c r="Z1509" i="2"/>
  <c r="AF1510" i="2"/>
  <c r="AG1510" i="2"/>
  <c r="AH1510" i="2" s="1"/>
  <c r="S1510" i="2"/>
  <c r="AD1510" i="2"/>
  <c r="V1511" i="2"/>
  <c r="W1509" i="2"/>
  <c r="AC1510" i="2"/>
  <c r="S1511" i="2" l="1"/>
  <c r="AA1510" i="2"/>
  <c r="Z1510" i="2"/>
  <c r="AF1511" i="2"/>
  <c r="AG1511" i="2"/>
  <c r="AH1511" i="2" s="1"/>
  <c r="AE1510" i="2"/>
  <c r="Q1510" i="2"/>
  <c r="U1511" i="2"/>
  <c r="AD1511" i="2"/>
  <c r="T1511" i="2"/>
  <c r="Y1510" i="2" l="1"/>
  <c r="W1510" i="2"/>
  <c r="Q1511" i="2" s="1"/>
  <c r="AE1511" i="2"/>
  <c r="AB1511" i="2"/>
  <c r="R1511" i="2"/>
  <c r="V1512" i="2"/>
  <c r="AC1511" i="2"/>
  <c r="U1512" i="2"/>
  <c r="AA1511" i="2"/>
  <c r="AD1512" i="2" l="1"/>
  <c r="Z1511" i="2"/>
  <c r="AG1512" i="2"/>
  <c r="AF1512" i="2"/>
  <c r="T1512" i="2"/>
  <c r="Y1511" i="2"/>
  <c r="W1511" i="2"/>
  <c r="Q1512" i="2" s="1"/>
  <c r="S1512" i="2"/>
  <c r="AC1512" i="2"/>
  <c r="R1512" i="2" l="1"/>
  <c r="AE1512" i="2"/>
  <c r="T1513" i="2"/>
  <c r="AB1512" i="2"/>
  <c r="AH1512" i="2"/>
  <c r="U1513" i="2"/>
  <c r="S1513" i="2"/>
  <c r="AA1512" i="2"/>
  <c r="Z1512" i="2"/>
  <c r="AF1513" i="2"/>
  <c r="AG1513" i="2"/>
  <c r="Y1512" i="2"/>
  <c r="W1512" i="2"/>
  <c r="AE1513" i="2" s="1"/>
  <c r="V1513" i="2"/>
  <c r="R1513" i="2" l="1"/>
  <c r="AG1514" i="2" s="1"/>
  <c r="AF1514" i="2"/>
  <c r="V1514" i="2"/>
  <c r="AD1513" i="2"/>
  <c r="S1514" i="2"/>
  <c r="AA1513" i="2"/>
  <c r="U1514" i="2"/>
  <c r="AC1513" i="2"/>
  <c r="Q1513" i="2"/>
  <c r="AH1513" i="2"/>
  <c r="T1514" i="2"/>
  <c r="AB1513" i="2"/>
  <c r="Z1513" i="2" l="1"/>
  <c r="AA1514" i="2"/>
  <c r="V1515" i="2"/>
  <c r="AD1514" i="2"/>
  <c r="AB1514" i="2"/>
  <c r="Y1513" i="2"/>
  <c r="W1513" i="2"/>
  <c r="AE1514" i="2" s="1"/>
  <c r="AH1514" i="2"/>
  <c r="AC1514" i="2"/>
  <c r="U1515" i="2"/>
  <c r="AD1515" i="2" l="1"/>
  <c r="AC1515" i="2"/>
  <c r="R1514" i="2"/>
  <c r="Q1514" i="2"/>
  <c r="W1514" i="2" l="1"/>
  <c r="AE1515" i="2" s="1"/>
  <c r="Y1514" i="2"/>
  <c r="Q1515" i="2"/>
  <c r="R1515" i="2"/>
  <c r="AG1515" i="2"/>
  <c r="AF1515" i="2"/>
  <c r="Z1514" i="2"/>
  <c r="S1515" i="2"/>
  <c r="T1515" i="2"/>
  <c r="S1516" i="2" l="1"/>
  <c r="AA1515" i="2"/>
  <c r="AH1515" i="2"/>
  <c r="AF1516" i="2"/>
  <c r="Z1515" i="2"/>
  <c r="AG1516" i="2"/>
  <c r="AH1516" i="2" s="1"/>
  <c r="W1515" i="2"/>
  <c r="Q1516" i="2" s="1"/>
  <c r="Y1515" i="2"/>
  <c r="T1516" i="2"/>
  <c r="AB1515" i="2"/>
  <c r="V1516" i="2"/>
  <c r="U1516" i="2"/>
  <c r="AE1516" i="2" l="1"/>
  <c r="Y1516" i="2"/>
  <c r="AC1516" i="2"/>
  <c r="U1517" i="2"/>
  <c r="AD1516" i="2"/>
  <c r="V1517" i="2"/>
  <c r="R1516" i="2"/>
  <c r="T1517" i="2" s="1"/>
  <c r="AB1516" i="2"/>
  <c r="AA1516" i="2"/>
  <c r="S1517" i="2" l="1"/>
  <c r="AB1517" i="2"/>
  <c r="AD1517" i="2"/>
  <c r="V1518" i="2"/>
  <c r="AA1517" i="2"/>
  <c r="W1516" i="2"/>
  <c r="U1518" i="2"/>
  <c r="AC1517" i="2"/>
  <c r="AF1517" i="2"/>
  <c r="AG1517" i="2"/>
  <c r="AH1517" i="2" s="1"/>
  <c r="Z1516" i="2"/>
  <c r="AC1518" i="2" l="1"/>
  <c r="Q1517" i="2"/>
  <c r="AE1517" i="2"/>
  <c r="AD1518" i="2"/>
  <c r="R1517" i="2"/>
  <c r="AF1518" i="2" l="1"/>
  <c r="AG1518" i="2"/>
  <c r="AH1518" i="2" s="1"/>
  <c r="Z1517" i="2"/>
  <c r="T1518" i="2"/>
  <c r="S1518" i="2"/>
  <c r="Y1517" i="2"/>
  <c r="W1517" i="2"/>
  <c r="R1518" i="2" s="1"/>
  <c r="AF1519" i="2" l="1"/>
  <c r="Z1518" i="2"/>
  <c r="AG1519" i="2"/>
  <c r="AH1519" i="2" s="1"/>
  <c r="S1519" i="2"/>
  <c r="AA1518" i="2"/>
  <c r="T1519" i="2"/>
  <c r="AB1518" i="2"/>
  <c r="U1519" i="2"/>
  <c r="V1519" i="2"/>
  <c r="AE1518" i="2"/>
  <c r="Q1518" i="2"/>
  <c r="AB1519" i="2" l="1"/>
  <c r="AA1519" i="2"/>
  <c r="Y1518" i="2"/>
  <c r="W1518" i="2"/>
  <c r="R1519" i="2" s="1"/>
  <c r="Q1519" i="2"/>
  <c r="V1520" i="2"/>
  <c r="AD1519" i="2"/>
  <c r="AC1519" i="2"/>
  <c r="U1520" i="2"/>
  <c r="AF1520" i="2" l="1"/>
  <c r="Z1519" i="2"/>
  <c r="AG1520" i="2"/>
  <c r="AH1520" i="2" s="1"/>
  <c r="T1520" i="2"/>
  <c r="V1521" i="2" s="1"/>
  <c r="S1520" i="2"/>
  <c r="W1519" i="2"/>
  <c r="R1520" i="2" s="1"/>
  <c r="Y1519" i="2"/>
  <c r="AE1519" i="2"/>
  <c r="AC1520" i="2"/>
  <c r="AD1520" i="2"/>
  <c r="Z1520" i="2" l="1"/>
  <c r="AG1521" i="2"/>
  <c r="AF1521" i="2"/>
  <c r="S1521" i="2"/>
  <c r="AA1520" i="2"/>
  <c r="T1521" i="2"/>
  <c r="AB1520" i="2"/>
  <c r="AD1521" i="2"/>
  <c r="Q1520" i="2"/>
  <c r="U1521" i="2"/>
  <c r="AE1520" i="2"/>
  <c r="AB1521" i="2" l="1"/>
  <c r="AA1521" i="2"/>
  <c r="U1522" i="2"/>
  <c r="AC1521" i="2"/>
  <c r="W1520" i="2"/>
  <c r="AE1521" i="2" s="1"/>
  <c r="Y1520" i="2"/>
  <c r="AH1521" i="2"/>
  <c r="V1522" i="2"/>
  <c r="R1521" i="2" l="1"/>
  <c r="AC1522" i="2"/>
  <c r="AD1522" i="2"/>
  <c r="Q1521" i="2"/>
  <c r="Y1521" i="2" l="1"/>
  <c r="W1521" i="2"/>
  <c r="Q1522" i="2" s="1"/>
  <c r="R1522" i="2"/>
  <c r="AF1522" i="2"/>
  <c r="Z1521" i="2"/>
  <c r="AG1522" i="2"/>
  <c r="AH1522" i="2" s="1"/>
  <c r="T1522" i="2"/>
  <c r="S1522" i="2"/>
  <c r="T1523" i="2" l="1"/>
  <c r="AB1522" i="2"/>
  <c r="U1523" i="2"/>
  <c r="V1523" i="2"/>
  <c r="R1523" i="2"/>
  <c r="Z1522" i="2"/>
  <c r="AF1523" i="2"/>
  <c r="AG1523" i="2"/>
  <c r="AH1523" i="2" s="1"/>
  <c r="W1522" i="2"/>
  <c r="Q1523" i="2" s="1"/>
  <c r="Y1522" i="2"/>
  <c r="AE1522" i="2"/>
  <c r="S1523" i="2"/>
  <c r="AA1522" i="2"/>
  <c r="AE1523" i="2" l="1"/>
  <c r="Y1523" i="2"/>
  <c r="W1523" i="2"/>
  <c r="AE1524" i="2"/>
  <c r="Q1524" i="2"/>
  <c r="R1524" i="2"/>
  <c r="Z1523" i="2"/>
  <c r="AG1524" i="2"/>
  <c r="AH1524" i="2" s="1"/>
  <c r="AF1524" i="2"/>
  <c r="V1524" i="2"/>
  <c r="AD1523" i="2"/>
  <c r="U1524" i="2"/>
  <c r="AC1523" i="2"/>
  <c r="S1524" i="2"/>
  <c r="AA1523" i="2"/>
  <c r="T1524" i="2"/>
  <c r="AB1523" i="2"/>
  <c r="Z1524" i="2" l="1"/>
  <c r="AF1525" i="2"/>
  <c r="AG1525" i="2"/>
  <c r="AH1525" i="2" s="1"/>
  <c r="T1525" i="2"/>
  <c r="AB1524" i="2"/>
  <c r="W1524" i="2"/>
  <c r="R1525" i="2" s="1"/>
  <c r="Y1524" i="2"/>
  <c r="AC1524" i="2"/>
  <c r="U1525" i="2"/>
  <c r="S1525" i="2"/>
  <c r="AA1524" i="2"/>
  <c r="V1525" i="2"/>
  <c r="AD1524" i="2"/>
  <c r="AG1526" i="2" l="1"/>
  <c r="Z1525" i="2"/>
  <c r="AF1526" i="2"/>
  <c r="AE1525" i="2"/>
  <c r="T1526" i="2"/>
  <c r="AB1525" i="2"/>
  <c r="AD1525" i="2"/>
  <c r="V1526" i="2"/>
  <c r="S1526" i="2"/>
  <c r="AA1525" i="2"/>
  <c r="Q1525" i="2"/>
  <c r="AC1525" i="2"/>
  <c r="U1526" i="2"/>
  <c r="AB1526" i="2" l="1"/>
  <c r="Y1525" i="2"/>
  <c r="W1525" i="2"/>
  <c r="Q1526" i="2" s="1"/>
  <c r="AE1526" i="2"/>
  <c r="U1527" i="2"/>
  <c r="AC1526" i="2"/>
  <c r="AA1526" i="2"/>
  <c r="AH1526" i="2"/>
  <c r="AD1526" i="2"/>
  <c r="V1527" i="2"/>
  <c r="R1526" i="2"/>
  <c r="S1527" i="2" s="1"/>
  <c r="AA1527" i="2" l="1"/>
  <c r="AC1527" i="2"/>
  <c r="W1526" i="2"/>
  <c r="Q1527" i="2" s="1"/>
  <c r="Y1526" i="2"/>
  <c r="AD1527" i="2"/>
  <c r="Z1526" i="2"/>
  <c r="AG1527" i="2"/>
  <c r="AF1527" i="2"/>
  <c r="T1527" i="2"/>
  <c r="U1528" i="2" s="1"/>
  <c r="AH1527" i="2" l="1"/>
  <c r="AC1528" i="2"/>
  <c r="Y1527" i="2"/>
  <c r="AE1527" i="2"/>
  <c r="AB1527" i="2"/>
  <c r="R1527" i="2"/>
  <c r="W1527" i="2" s="1"/>
  <c r="V1528" i="2"/>
  <c r="T1528" i="2" l="1"/>
  <c r="Q1528" i="2"/>
  <c r="AE1528" i="2"/>
  <c r="AB1528" i="2"/>
  <c r="R1528" i="2"/>
  <c r="AG1528" i="2"/>
  <c r="AF1528" i="2"/>
  <c r="Z1527" i="2"/>
  <c r="S1528" i="2"/>
  <c r="AD1528" i="2"/>
  <c r="V1529" i="2"/>
  <c r="U1529" i="2"/>
  <c r="AH1528" i="2" l="1"/>
  <c r="AG1529" i="2"/>
  <c r="AF1529" i="2"/>
  <c r="Z1528" i="2"/>
  <c r="AC1529" i="2"/>
  <c r="AD1529" i="2"/>
  <c r="T1529" i="2"/>
  <c r="U1530" i="2" s="1"/>
  <c r="S1529" i="2"/>
  <c r="AA1528" i="2"/>
  <c r="W1528" i="2"/>
  <c r="R1529" i="2" s="1"/>
  <c r="Q1529" i="2"/>
  <c r="Y1528" i="2"/>
  <c r="AE1529" i="2"/>
  <c r="AG1530" i="2" l="1"/>
  <c r="AF1530" i="2"/>
  <c r="Z1529" i="2"/>
  <c r="Y1529" i="2"/>
  <c r="W1529" i="2"/>
  <c r="R1530" i="2" s="1"/>
  <c r="AC1530" i="2"/>
  <c r="S1530" i="2"/>
  <c r="AA1529" i="2"/>
  <c r="AH1529" i="2"/>
  <c r="T1530" i="2"/>
  <c r="AB1529" i="2"/>
  <c r="V1530" i="2"/>
  <c r="AF1531" i="2" l="1"/>
  <c r="Z1530" i="2"/>
  <c r="AG1531" i="2"/>
  <c r="AH1531" i="2" s="1"/>
  <c r="AE1530" i="2"/>
  <c r="T1531" i="2"/>
  <c r="AB1530" i="2"/>
  <c r="Q1530" i="2"/>
  <c r="AD1530" i="2"/>
  <c r="V1531" i="2"/>
  <c r="S1531" i="2"/>
  <c r="AA1530" i="2"/>
  <c r="U1531" i="2"/>
  <c r="AH1530" i="2"/>
  <c r="W1530" i="2" l="1"/>
  <c r="Q1531" i="2"/>
  <c r="Y1530" i="2"/>
  <c r="AE1531" i="2"/>
  <c r="AB1531" i="2"/>
  <c r="U1532" i="2"/>
  <c r="AC1531" i="2"/>
  <c r="V1532" i="2"/>
  <c r="AD1531" i="2"/>
  <c r="AA1531" i="2"/>
  <c r="R1531" i="2"/>
  <c r="AF1532" i="2" l="1"/>
  <c r="AG1532" i="2"/>
  <c r="AH1532" i="2" s="1"/>
  <c r="Z1531" i="2"/>
  <c r="T1532" i="2"/>
  <c r="U1533" i="2" s="1"/>
  <c r="S1532" i="2"/>
  <c r="AC1532" i="2"/>
  <c r="Y1531" i="2"/>
  <c r="W1531" i="2"/>
  <c r="R1532" i="2" s="1"/>
  <c r="Q1532" i="2"/>
  <c r="AD1532" i="2"/>
  <c r="AG1533" i="2" l="1"/>
  <c r="AF1533" i="2"/>
  <c r="Z1532" i="2"/>
  <c r="AC1533" i="2"/>
  <c r="S1533" i="2"/>
  <c r="AA1532" i="2"/>
  <c r="T1533" i="2"/>
  <c r="AB1532" i="2"/>
  <c r="Y1532" i="2"/>
  <c r="W1532" i="2"/>
  <c r="AE1533" i="2" s="1"/>
  <c r="V1533" i="2"/>
  <c r="AE1532" i="2"/>
  <c r="U1534" i="2" l="1"/>
  <c r="AH1533" i="2"/>
  <c r="AC1534" i="2"/>
  <c r="AD1533" i="2"/>
  <c r="V1534" i="2"/>
  <c r="Q1533" i="2"/>
  <c r="AA1533" i="2"/>
  <c r="AB1533" i="2"/>
  <c r="R1533" i="2"/>
  <c r="T1534" i="2" s="1"/>
  <c r="S1534" i="2" l="1"/>
  <c r="AB1534" i="2"/>
  <c r="AA1534" i="2"/>
  <c r="AD1534" i="2"/>
  <c r="V1535" i="2"/>
  <c r="R1534" i="2"/>
  <c r="S1535" i="2" s="1"/>
  <c r="AG1534" i="2"/>
  <c r="AH1534" i="2" s="1"/>
  <c r="Z1533" i="2"/>
  <c r="AF1534" i="2"/>
  <c r="U1535" i="2"/>
  <c r="W1533" i="2"/>
  <c r="AE1534" i="2" s="1"/>
  <c r="Y1533" i="2"/>
  <c r="Q1534" i="2"/>
  <c r="AA1535" i="2" l="1"/>
  <c r="AD1535" i="2"/>
  <c r="W1534" i="2"/>
  <c r="R1535" i="2" s="1"/>
  <c r="Y1534" i="2"/>
  <c r="Q1535" i="2"/>
  <c r="AC1535" i="2"/>
  <c r="AG1535" i="2"/>
  <c r="Z1534" i="2"/>
  <c r="AF1535" i="2"/>
  <c r="T1535" i="2"/>
  <c r="AE1535" i="2" l="1"/>
  <c r="AG1536" i="2"/>
  <c r="AF1536" i="2"/>
  <c r="Z1535" i="2"/>
  <c r="S1536" i="2"/>
  <c r="Y1535" i="2"/>
  <c r="W1535" i="2"/>
  <c r="R1536" i="2" s="1"/>
  <c r="AE1536" i="2"/>
  <c r="T1536" i="2"/>
  <c r="AB1535" i="2"/>
  <c r="V1536" i="2"/>
  <c r="U1536" i="2"/>
  <c r="AH1535" i="2"/>
  <c r="AG1537" i="2" l="1"/>
  <c r="Z1536" i="2"/>
  <c r="AF1537" i="2"/>
  <c r="S1537" i="2"/>
  <c r="AA1536" i="2"/>
  <c r="AC1536" i="2"/>
  <c r="U1537" i="2"/>
  <c r="AD1536" i="2"/>
  <c r="V1537" i="2"/>
  <c r="AH1536" i="2"/>
  <c r="T1537" i="2"/>
  <c r="AB1536" i="2"/>
  <c r="Q1536" i="2"/>
  <c r="AC1537" i="2" l="1"/>
  <c r="U1538" i="2"/>
  <c r="AA1537" i="2"/>
  <c r="W1536" i="2"/>
  <c r="Y1536" i="2"/>
  <c r="Q1537" i="2"/>
  <c r="AE1537" i="2"/>
  <c r="AD1537" i="2"/>
  <c r="V1538" i="2"/>
  <c r="AH1537" i="2"/>
  <c r="AB1537" i="2"/>
  <c r="R1537" i="2"/>
  <c r="S1538" i="2" s="1"/>
  <c r="AA1538" i="2" l="1"/>
  <c r="Y1537" i="2"/>
  <c r="W1537" i="2"/>
  <c r="AE1538" i="2" s="1"/>
  <c r="Q1538" i="2"/>
  <c r="T1538" i="2"/>
  <c r="R1538" i="2"/>
  <c r="Z1537" i="2"/>
  <c r="AF1538" i="2"/>
  <c r="AG1538" i="2"/>
  <c r="AD1538" i="2"/>
  <c r="AC1538" i="2"/>
  <c r="AH1538" i="2" l="1"/>
  <c r="AF1539" i="2"/>
  <c r="Z1538" i="2"/>
  <c r="AG1539" i="2"/>
  <c r="AH1539" i="2" s="1"/>
  <c r="T1539" i="2"/>
  <c r="AB1538" i="2"/>
  <c r="Y1538" i="2"/>
  <c r="W1538" i="2"/>
  <c r="Q1539" i="2" s="1"/>
  <c r="U1539" i="2"/>
  <c r="V1539" i="2"/>
  <c r="S1539" i="2"/>
  <c r="Y1539" i="2" l="1"/>
  <c r="AB1539" i="2"/>
  <c r="AA1539" i="2"/>
  <c r="AD1539" i="2"/>
  <c r="V1540" i="2"/>
  <c r="AC1539" i="2"/>
  <c r="U1540" i="2"/>
  <c r="AE1539" i="2"/>
  <c r="R1539" i="2"/>
  <c r="T1540" i="2" s="1"/>
  <c r="AB1540" i="2" l="1"/>
  <c r="S1540" i="2"/>
  <c r="AC1540" i="2"/>
  <c r="U1541" i="2"/>
  <c r="V1541" i="2"/>
  <c r="AD1540" i="2"/>
  <c r="R1540" i="2"/>
  <c r="Z1539" i="2"/>
  <c r="AG1540" i="2"/>
  <c r="AF1540" i="2"/>
  <c r="W1539" i="2"/>
  <c r="AG1541" i="2" l="1"/>
  <c r="Z1540" i="2"/>
  <c r="AF1541" i="2"/>
  <c r="AC1541" i="2"/>
  <c r="AE1540" i="2"/>
  <c r="Q1540" i="2"/>
  <c r="AD1541" i="2"/>
  <c r="S1541" i="2"/>
  <c r="AA1540" i="2"/>
  <c r="AH1540" i="2"/>
  <c r="T1541" i="2"/>
  <c r="U1542" i="2" s="1"/>
  <c r="AC1542" i="2" l="1"/>
  <c r="W1540" i="2"/>
  <c r="Q1541" i="2" s="1"/>
  <c r="Y1540" i="2"/>
  <c r="AE1541" i="2"/>
  <c r="AB1541" i="2"/>
  <c r="AA1541" i="2"/>
  <c r="V1542" i="2"/>
  <c r="AH1541" i="2"/>
  <c r="R1541" i="2" l="1"/>
  <c r="T1542" i="2" s="1"/>
  <c r="V1543" i="2" s="1"/>
  <c r="Y1541" i="2"/>
  <c r="AD1542" i="2"/>
  <c r="AG1542" i="2"/>
  <c r="S1542" i="2"/>
  <c r="U1543" i="2" s="1"/>
  <c r="AB1542" i="2" l="1"/>
  <c r="Z1541" i="2"/>
  <c r="AF1542" i="2"/>
  <c r="AH1542" i="2" s="1"/>
  <c r="W1541" i="2"/>
  <c r="R1542" i="2"/>
  <c r="AF1543" i="2" s="1"/>
  <c r="AC1543" i="2"/>
  <c r="AA1542" i="2"/>
  <c r="AD1543" i="2"/>
  <c r="Q1542" i="2" l="1"/>
  <c r="AE1542" i="2"/>
  <c r="S1543" i="2"/>
  <c r="AA1543" i="2" s="1"/>
  <c r="Z1542" i="2"/>
  <c r="AG1543" i="2"/>
  <c r="AH1543" i="2" s="1"/>
  <c r="T1543" i="2"/>
  <c r="AB1543" i="2" l="1"/>
  <c r="V1544" i="2"/>
  <c r="U1544" i="2"/>
  <c r="AC1544" i="2" s="1"/>
  <c r="Y1542" i="2"/>
  <c r="W1542" i="2"/>
  <c r="R1543" i="2" s="1"/>
  <c r="T1544" i="2" s="1"/>
  <c r="AB1544" i="2" s="1"/>
  <c r="AE1543" i="2"/>
  <c r="Q1543" i="2"/>
  <c r="AF1544" i="2" l="1"/>
  <c r="AG1544" i="2"/>
  <c r="S1544" i="2"/>
  <c r="AA1544" i="2" s="1"/>
  <c r="Z1543" i="2"/>
  <c r="Y1543" i="2"/>
  <c r="W1543" i="2"/>
  <c r="AE1544" i="2" s="1"/>
  <c r="AD1544" i="2"/>
  <c r="V1545" i="2"/>
  <c r="AD1545" i="2" s="1"/>
  <c r="Q1544" i="2" l="1"/>
  <c r="AH1544" i="2"/>
  <c r="U1545" i="2"/>
  <c r="R1544" i="2"/>
  <c r="T1545" i="2" l="1"/>
  <c r="AG1545" i="2"/>
  <c r="S1545" i="2"/>
  <c r="Z1544" i="2"/>
  <c r="AF1545" i="2"/>
  <c r="U1546" i="2"/>
  <c r="AC1546" i="2" s="1"/>
  <c r="AC1545" i="2"/>
  <c r="Y1544" i="2"/>
  <c r="W1544" i="2"/>
  <c r="R1545" i="2" s="1"/>
  <c r="AG1546" i="2" l="1"/>
  <c r="AF1546" i="2"/>
  <c r="Z1545" i="2"/>
  <c r="AA1545" i="2"/>
  <c r="S1546" i="2"/>
  <c r="AA1546" i="2" s="1"/>
  <c r="AH1545" i="2"/>
  <c r="U1547" i="2"/>
  <c r="AC1547" i="2" s="1"/>
  <c r="Q1545" i="2"/>
  <c r="AE1545" i="2"/>
  <c r="AB1545" i="2"/>
  <c r="V1546" i="2"/>
  <c r="T1546" i="2"/>
  <c r="AB1546" i="2" s="1"/>
  <c r="Y1545" i="2" l="1"/>
  <c r="W1545" i="2"/>
  <c r="AE1546" i="2" s="1"/>
  <c r="AD1546" i="2"/>
  <c r="V1547" i="2"/>
  <c r="AD1547" i="2" s="1"/>
  <c r="AH1546" i="2"/>
  <c r="R1546" i="2" l="1"/>
  <c r="Q1546" i="2"/>
  <c r="Y1546" i="2" l="1"/>
  <c r="W1546" i="2"/>
  <c r="AE1547" i="2" s="1"/>
  <c r="R1547" i="2"/>
  <c r="AG1547" i="2"/>
  <c r="Z1546" i="2"/>
  <c r="AF1547" i="2"/>
  <c r="S1547" i="2"/>
  <c r="T1547" i="2"/>
  <c r="AF1548" i="2" l="1"/>
  <c r="Z1547" i="2"/>
  <c r="AG1548" i="2"/>
  <c r="AH1548" i="2" s="1"/>
  <c r="Q1547" i="2"/>
  <c r="AH1547" i="2"/>
  <c r="AB1547" i="2"/>
  <c r="V1548" i="2"/>
  <c r="U1548" i="2"/>
  <c r="T1548" i="2"/>
  <c r="S1548" i="2"/>
  <c r="AA1547" i="2"/>
  <c r="AC1548" i="2" l="1"/>
  <c r="U1549" i="2"/>
  <c r="Y1547" i="2"/>
  <c r="Q1548" i="2"/>
  <c r="W1547" i="2"/>
  <c r="R1548" i="2" s="1"/>
  <c r="AE1548" i="2"/>
  <c r="AA1548" i="2"/>
  <c r="AD1548" i="2"/>
  <c r="V1549" i="2"/>
  <c r="AB1548" i="2"/>
  <c r="AG1549" i="2" l="1"/>
  <c r="Z1548" i="2"/>
  <c r="AF1549" i="2"/>
  <c r="Y1548" i="2"/>
  <c r="W1548" i="2"/>
  <c r="R1549" i="2" s="1"/>
  <c r="Q1549" i="2"/>
  <c r="AE1549" i="2"/>
  <c r="S1549" i="2"/>
  <c r="T1549" i="2"/>
  <c r="U1550" i="2" s="1"/>
  <c r="AC1549" i="2"/>
  <c r="AD1549" i="2"/>
  <c r="AC1550" i="2" l="1"/>
  <c r="AF1550" i="2"/>
  <c r="Z1549" i="2"/>
  <c r="AG1550" i="2"/>
  <c r="AH1550" i="2" s="1"/>
  <c r="R1550" i="2"/>
  <c r="V1550" i="2"/>
  <c r="AA1549" i="2"/>
  <c r="S1550" i="2"/>
  <c r="AA1550" i="2" s="1"/>
  <c r="Y1549" i="2"/>
  <c r="W1549" i="2"/>
  <c r="AE1550" i="2" s="1"/>
  <c r="T1550" i="2"/>
  <c r="AB1550" i="2" s="1"/>
  <c r="AB1549" i="2"/>
  <c r="AH1549" i="2"/>
  <c r="AD1550" i="2" l="1"/>
  <c r="V1551" i="2"/>
  <c r="AD1551" i="2" s="1"/>
  <c r="AF1551" i="2"/>
  <c r="T1551" i="2"/>
  <c r="S1551" i="2"/>
  <c r="AG1551" i="2"/>
  <c r="AH1551" i="2" s="1"/>
  <c r="U1551" i="2"/>
  <c r="AC1551" i="2" s="1"/>
  <c r="Z1550" i="2"/>
  <c r="Q1550" i="2"/>
  <c r="AB1551" i="2" l="1"/>
  <c r="U1552" i="2"/>
  <c r="V1552" i="2"/>
  <c r="Y1550" i="2"/>
  <c r="W1550" i="2"/>
  <c r="Q1551" i="2" s="1"/>
  <c r="AA1551" i="2"/>
  <c r="AC1552" i="2"/>
  <c r="AD1552" i="2"/>
  <c r="AE1551" i="2" l="1"/>
  <c r="Y1551" i="2"/>
  <c r="R1551" i="2"/>
  <c r="W1551" i="2" s="1"/>
  <c r="R1552" i="2" l="1"/>
  <c r="AE1552" i="2"/>
  <c r="Q1552" i="2"/>
  <c r="AG1552" i="2"/>
  <c r="AF1552" i="2"/>
  <c r="Z1551" i="2"/>
  <c r="S1552" i="2"/>
  <c r="T1552" i="2"/>
  <c r="AA1552" i="2" l="1"/>
  <c r="S1553" i="2"/>
  <c r="AG1553" i="2"/>
  <c r="AF1553" i="2"/>
  <c r="Z1552" i="2"/>
  <c r="AB1552" i="2"/>
  <c r="U1553" i="2"/>
  <c r="T1553" i="2"/>
  <c r="V1553" i="2"/>
  <c r="AH1552" i="2"/>
  <c r="W1552" i="2"/>
  <c r="R1553" i="2" s="1"/>
  <c r="Q1553" i="2"/>
  <c r="AE1553" i="2"/>
  <c r="Y1552" i="2"/>
  <c r="T1554" i="2" l="1"/>
  <c r="AB1553" i="2"/>
  <c r="AG1554" i="2"/>
  <c r="AF1554" i="2"/>
  <c r="Z1553" i="2"/>
  <c r="AH1553" i="2"/>
  <c r="Y1553" i="2"/>
  <c r="AE1554" i="2"/>
  <c r="W1553" i="2"/>
  <c r="R1554" i="2" s="1"/>
  <c r="S1554" i="2"/>
  <c r="AA1553" i="2"/>
  <c r="AC1553" i="2"/>
  <c r="U1554" i="2"/>
  <c r="AD1553" i="2"/>
  <c r="V1554" i="2"/>
  <c r="AD1554" i="2" l="1"/>
  <c r="V1555" i="2"/>
  <c r="AA1554" i="2"/>
  <c r="S1555" i="2"/>
  <c r="AA1555" i="2" s="1"/>
  <c r="AH1554" i="2"/>
  <c r="AC1554" i="2"/>
  <c r="U1555" i="2"/>
  <c r="Q1554" i="2"/>
  <c r="AG1555" i="2"/>
  <c r="Z1554" i="2"/>
  <c r="AF1555" i="2"/>
  <c r="T1555" i="2"/>
  <c r="AB1554" i="2"/>
  <c r="AB1555" i="2" l="1"/>
  <c r="U1556" i="2"/>
  <c r="AC1555" i="2"/>
  <c r="AD1555" i="2"/>
  <c r="V1556" i="2"/>
  <c r="W1554" i="2"/>
  <c r="Q1555" i="2" s="1"/>
  <c r="Y1554" i="2"/>
  <c r="AH1555" i="2"/>
  <c r="Y1555" i="2" l="1"/>
  <c r="AD1556" i="2"/>
  <c r="AC1556" i="2"/>
  <c r="AE1555" i="2"/>
  <c r="R1555" i="2"/>
  <c r="W1555" i="2" s="1"/>
  <c r="AE1556" i="2" l="1"/>
  <c r="Q1556" i="2"/>
  <c r="S1556" i="2"/>
  <c r="Z1555" i="2"/>
  <c r="AF1556" i="2"/>
  <c r="R1556" i="2"/>
  <c r="AG1556" i="2"/>
  <c r="AH1556" i="2" s="1"/>
  <c r="T1556" i="2"/>
  <c r="AF1557" i="2" l="1"/>
  <c r="Z1556" i="2"/>
  <c r="AG1557" i="2"/>
  <c r="AH1557" i="2" s="1"/>
  <c r="T1557" i="2"/>
  <c r="AB1556" i="2"/>
  <c r="V1557" i="2"/>
  <c r="U1557" i="2"/>
  <c r="AC1557" i="2" s="1"/>
  <c r="AA1556" i="2"/>
  <c r="S1557" i="2"/>
  <c r="W1556" i="2"/>
  <c r="R1557" i="2" s="1"/>
  <c r="Y1556" i="2"/>
  <c r="AE1557" i="2"/>
  <c r="AD1557" i="2" l="1"/>
  <c r="V1558" i="2"/>
  <c r="T1558" i="2"/>
  <c r="AB1557" i="2"/>
  <c r="Z1557" i="2"/>
  <c r="AG1558" i="2"/>
  <c r="AF1558" i="2"/>
  <c r="Q1557" i="2"/>
  <c r="U1558" i="2"/>
  <c r="AC1558" i="2" s="1"/>
  <c r="S1558" i="2"/>
  <c r="AA1557" i="2"/>
  <c r="AH1558" i="2" l="1"/>
  <c r="U1559" i="2"/>
  <c r="AB1558" i="2"/>
  <c r="AD1558" i="2"/>
  <c r="V1559" i="2"/>
  <c r="AA1558" i="2"/>
  <c r="Y1557" i="2"/>
  <c r="W1557" i="2"/>
  <c r="Q1558" i="2"/>
  <c r="AD1559" i="2" l="1"/>
  <c r="AC1559" i="2"/>
  <c r="Y1558" i="2"/>
  <c r="AE1558" i="2"/>
  <c r="R1558" i="2"/>
  <c r="T1559" i="2" l="1"/>
  <c r="AG1559" i="2"/>
  <c r="AF1559" i="2"/>
  <c r="Z1558" i="2"/>
  <c r="S1559" i="2"/>
  <c r="W1558" i="2"/>
  <c r="R1559" i="2" l="1"/>
  <c r="Q1559" i="2"/>
  <c r="AE1559" i="2"/>
  <c r="AH1559" i="2"/>
  <c r="S1560" i="2"/>
  <c r="AA1559" i="2"/>
  <c r="AB1559" i="2"/>
  <c r="T1560" i="2"/>
  <c r="AB1560" i="2" s="1"/>
  <c r="V1560" i="2"/>
  <c r="U1560" i="2"/>
  <c r="AA1560" i="2" l="1"/>
  <c r="AC1560" i="2"/>
  <c r="U1561" i="2"/>
  <c r="AC1561" i="2" s="1"/>
  <c r="Y1559" i="2"/>
  <c r="W1559" i="2"/>
  <c r="Q1560" i="2" s="1"/>
  <c r="AD1560" i="2"/>
  <c r="V1561" i="2"/>
  <c r="Z1559" i="2"/>
  <c r="AF1560" i="2"/>
  <c r="AG1560" i="2"/>
  <c r="AH1560" i="2" s="1"/>
  <c r="AE1560" i="2" l="1"/>
  <c r="Y1560" i="2"/>
  <c r="R1560" i="2"/>
  <c r="AD1561" i="2"/>
  <c r="T1561" i="2" l="1"/>
  <c r="AF1561" i="2"/>
  <c r="AG1561" i="2"/>
  <c r="AH1561" i="2" s="1"/>
  <c r="Z1560" i="2"/>
  <c r="S1561" i="2"/>
  <c r="W1560" i="2"/>
  <c r="AE1561" i="2" l="1"/>
  <c r="Q1561" i="2"/>
  <c r="R1561" i="2"/>
  <c r="U1562" i="2"/>
  <c r="AA1561" i="2"/>
  <c r="S1562" i="2"/>
  <c r="AB1561" i="2"/>
  <c r="T1562" i="2"/>
  <c r="V1562" i="2"/>
  <c r="AB1562" i="2" l="1"/>
  <c r="AC1562" i="2"/>
  <c r="U1563" i="2"/>
  <c r="Z1561" i="2"/>
  <c r="AG1562" i="2"/>
  <c r="AH1562" i="2" s="1"/>
  <c r="AF1562" i="2"/>
  <c r="W1561" i="2"/>
  <c r="R1562" i="2" s="1"/>
  <c r="Y1561" i="2"/>
  <c r="AA1562" i="2"/>
  <c r="AD1562" i="2"/>
  <c r="V1563" i="2"/>
  <c r="AD1563" i="2" l="1"/>
  <c r="Z1562" i="2"/>
  <c r="AG1563" i="2"/>
  <c r="AF1563" i="2"/>
  <c r="AC1563" i="2"/>
  <c r="U1564" i="2"/>
  <c r="T1563" i="2"/>
  <c r="AB1563" i="2" s="1"/>
  <c r="S1563" i="2"/>
  <c r="Q1562" i="2"/>
  <c r="AE1562" i="2"/>
  <c r="AC1564" i="2" l="1"/>
  <c r="AH1563" i="2"/>
  <c r="W1562" i="2"/>
  <c r="Y1562" i="2"/>
  <c r="Q1563" i="2"/>
  <c r="AA1563" i="2"/>
  <c r="V1564" i="2"/>
  <c r="AE1563" i="2" l="1"/>
  <c r="R1563" i="2"/>
  <c r="W1563" i="2" s="1"/>
  <c r="Y1563" i="2"/>
  <c r="AD1564" i="2"/>
  <c r="AE1564" i="2" l="1"/>
  <c r="Q1564" i="2"/>
  <c r="T1564" i="2"/>
  <c r="AF1564" i="2"/>
  <c r="R1564" i="2"/>
  <c r="Z1563" i="2"/>
  <c r="AG1564" i="2"/>
  <c r="AH1564" i="2" s="1"/>
  <c r="S1564" i="2"/>
  <c r="Z1564" i="2" l="1"/>
  <c r="AG1565" i="2"/>
  <c r="AH1565" i="2" s="1"/>
  <c r="AF1565" i="2"/>
  <c r="S1565" i="2"/>
  <c r="AA1564" i="2"/>
  <c r="AB1564" i="2"/>
  <c r="T1565" i="2"/>
  <c r="U1565" i="2"/>
  <c r="V1565" i="2"/>
  <c r="AD1565" i="2" s="1"/>
  <c r="Y1564" i="2"/>
  <c r="W1564" i="2"/>
  <c r="AE1565" i="2" s="1"/>
  <c r="Q1565" i="2"/>
  <c r="V1566" i="2" l="1"/>
  <c r="AB1565" i="2"/>
  <c r="AA1565" i="2"/>
  <c r="R1565" i="2"/>
  <c r="Y1565" i="2"/>
  <c r="AC1565" i="2"/>
  <c r="U1566" i="2"/>
  <c r="AC1566" i="2" l="1"/>
  <c r="Z1565" i="2"/>
  <c r="AF1566" i="2"/>
  <c r="AG1566" i="2"/>
  <c r="AH1566" i="2" s="1"/>
  <c r="T1566" i="2"/>
  <c r="S1566" i="2"/>
  <c r="W1565" i="2"/>
  <c r="AD1566" i="2"/>
  <c r="R1566" i="2" l="1"/>
  <c r="AE1566" i="2"/>
  <c r="Q1566" i="2"/>
  <c r="S1567" i="2"/>
  <c r="AA1566" i="2"/>
  <c r="T1567" i="2"/>
  <c r="AB1566" i="2"/>
  <c r="V1567" i="2"/>
  <c r="U1567" i="2"/>
  <c r="V1568" i="2" l="1"/>
  <c r="AD1568" i="2" s="1"/>
  <c r="AD1567" i="2"/>
  <c r="AB1567" i="2"/>
  <c r="AA1567" i="2"/>
  <c r="W1566" i="2"/>
  <c r="Q1567" i="2" s="1"/>
  <c r="Y1566" i="2"/>
  <c r="AC1567" i="2"/>
  <c r="U1568" i="2"/>
  <c r="AG1567" i="2"/>
  <c r="Z1566" i="2"/>
  <c r="AF1567" i="2"/>
  <c r="Y1567" i="2" l="1"/>
  <c r="R1567" i="2"/>
  <c r="AC1568" i="2"/>
  <c r="AH1567" i="2"/>
  <c r="AE1567" i="2"/>
  <c r="AG1568" i="2" l="1"/>
  <c r="Z1567" i="2"/>
  <c r="AF1568" i="2"/>
  <c r="T1568" i="2"/>
  <c r="S1568" i="2"/>
  <c r="W1567" i="2"/>
  <c r="V1569" i="2" l="1"/>
  <c r="AB1568" i="2"/>
  <c r="U1569" i="2"/>
  <c r="R1568" i="2"/>
  <c r="Q1568" i="2"/>
  <c r="AE1568" i="2"/>
  <c r="AA1568" i="2"/>
  <c r="AH1568" i="2"/>
  <c r="Z1568" i="2" l="1"/>
  <c r="AF1569" i="2"/>
  <c r="AG1569" i="2"/>
  <c r="AH1569" i="2" s="1"/>
  <c r="R1569" i="2"/>
  <c r="AC1569" i="2"/>
  <c r="S1569" i="2"/>
  <c r="T1569" i="2"/>
  <c r="W1568" i="2"/>
  <c r="Q1569" i="2" s="1"/>
  <c r="AE1569" i="2"/>
  <c r="Y1568" i="2"/>
  <c r="AD1569" i="2"/>
  <c r="AB1569" i="2" l="1"/>
  <c r="T1570" i="2"/>
  <c r="AB1570" i="2" s="1"/>
  <c r="AA1569" i="2"/>
  <c r="S1570" i="2"/>
  <c r="V1570" i="2"/>
  <c r="U1570" i="2"/>
  <c r="AF1570" i="2"/>
  <c r="Z1569" i="2"/>
  <c r="AG1570" i="2"/>
  <c r="Y1569" i="2"/>
  <c r="W1569" i="2"/>
  <c r="R1570" i="2" s="1"/>
  <c r="Q1570" i="2"/>
  <c r="AE1570" i="2"/>
  <c r="T1571" i="2" l="1"/>
  <c r="Z1570" i="2"/>
  <c r="AF1571" i="2"/>
  <c r="AG1571" i="2"/>
  <c r="AH1571" i="2" s="1"/>
  <c r="AC1570" i="2"/>
  <c r="U1571" i="2"/>
  <c r="Y1570" i="2"/>
  <c r="W1570" i="2"/>
  <c r="AE1571" i="2" s="1"/>
  <c r="AD1570" i="2"/>
  <c r="V1571" i="2"/>
  <c r="AA1570" i="2"/>
  <c r="S1571" i="2"/>
  <c r="AH1570" i="2"/>
  <c r="AC1571" i="2" l="1"/>
  <c r="U1572" i="2"/>
  <c r="AA1571" i="2"/>
  <c r="AD1571" i="2"/>
  <c r="V1572" i="2"/>
  <c r="R1571" i="2"/>
  <c r="S1572" i="2" s="1"/>
  <c r="Q1571" i="2"/>
  <c r="AB1571" i="2"/>
  <c r="AA1572" i="2" l="1"/>
  <c r="W1571" i="2"/>
  <c r="AE1572" i="2" s="1"/>
  <c r="Q1572" i="2"/>
  <c r="Y1571" i="2"/>
  <c r="AD1572" i="2"/>
  <c r="AC1572" i="2"/>
  <c r="AF1572" i="2"/>
  <c r="AG1572" i="2"/>
  <c r="AH1572" i="2" s="1"/>
  <c r="Z1571" i="2"/>
  <c r="T1572" i="2"/>
  <c r="V1573" i="2" s="1"/>
  <c r="AD1573" i="2" l="1"/>
  <c r="AB1572" i="2"/>
  <c r="Y1572" i="2"/>
  <c r="R1572" i="2"/>
  <c r="U1573" i="2"/>
  <c r="AF1573" i="2" l="1"/>
  <c r="Z1572" i="2"/>
  <c r="AG1573" i="2"/>
  <c r="AH1573" i="2" s="1"/>
  <c r="S1573" i="2"/>
  <c r="W1572" i="2"/>
  <c r="T1573" i="2"/>
  <c r="U1574" i="2" s="1"/>
  <c r="AC1573" i="2"/>
  <c r="AC1574" i="2" l="1"/>
  <c r="AE1573" i="2"/>
  <c r="Q1573" i="2"/>
  <c r="AA1573" i="2"/>
  <c r="R1573" i="2"/>
  <c r="AB1573" i="2"/>
  <c r="V1574" i="2"/>
  <c r="W1573" i="2" l="1"/>
  <c r="AE1574" i="2" s="1"/>
  <c r="Y1573" i="2"/>
  <c r="Q1574" i="2"/>
  <c r="AG1574" i="2"/>
  <c r="R1574" i="2"/>
  <c r="Z1573" i="2"/>
  <c r="AF1574" i="2"/>
  <c r="AD1574" i="2"/>
  <c r="S1574" i="2"/>
  <c r="T1574" i="2"/>
  <c r="AH1574" i="2" l="1"/>
  <c r="Y1574" i="2"/>
  <c r="W1574" i="2"/>
  <c r="R1575" i="2" s="1"/>
  <c r="AE1575" i="2"/>
  <c r="Q1575" i="2"/>
  <c r="T1575" i="2"/>
  <c r="AB1574" i="2"/>
  <c r="U1575" i="2"/>
  <c r="V1575" i="2"/>
  <c r="AF1575" i="2"/>
  <c r="Z1574" i="2"/>
  <c r="AG1575" i="2"/>
  <c r="AH1575" i="2" s="1"/>
  <c r="S1575" i="2"/>
  <c r="AA1574" i="2"/>
  <c r="W1575" i="2" l="1"/>
  <c r="AE1576" i="2" s="1"/>
  <c r="Y1575" i="2"/>
  <c r="Q1576" i="2"/>
  <c r="T1576" i="2"/>
  <c r="AB1575" i="2"/>
  <c r="AG1576" i="2"/>
  <c r="AF1576" i="2"/>
  <c r="Z1575" i="2"/>
  <c r="R1576" i="2"/>
  <c r="AA1575" i="2"/>
  <c r="S1576" i="2"/>
  <c r="AC1575" i="2"/>
  <c r="U1576" i="2"/>
  <c r="V1576" i="2"/>
  <c r="AD1575" i="2"/>
  <c r="AH1576" i="2" l="1"/>
  <c r="AC1576" i="2"/>
  <c r="U1577" i="2"/>
  <c r="AC1577" i="2" s="1"/>
  <c r="AB1576" i="2"/>
  <c r="T1577" i="2"/>
  <c r="AD1576" i="2"/>
  <c r="V1577" i="2"/>
  <c r="Y1576" i="2"/>
  <c r="W1576" i="2"/>
  <c r="AE1577" i="2"/>
  <c r="Q1577" i="2"/>
  <c r="AA1576" i="2"/>
  <c r="S1577" i="2"/>
  <c r="AA1577" i="2" s="1"/>
  <c r="Z1576" i="2"/>
  <c r="AG1577" i="2"/>
  <c r="AF1577" i="2"/>
  <c r="R1577" i="2"/>
  <c r="AD1577" i="2" l="1"/>
  <c r="V1578" i="2"/>
  <c r="U1578" i="2"/>
  <c r="T1578" i="2"/>
  <c r="AB1577" i="2"/>
  <c r="AH1577" i="2"/>
  <c r="Y1577" i="2"/>
  <c r="W1577" i="2"/>
  <c r="R1578" i="2" s="1"/>
  <c r="S1578" i="2"/>
  <c r="AG1578" i="2"/>
  <c r="Z1577" i="2"/>
  <c r="AF1578" i="2"/>
  <c r="AG1579" i="2" l="1"/>
  <c r="Z1578" i="2"/>
  <c r="AF1579" i="2"/>
  <c r="AB1578" i="2"/>
  <c r="T1579" i="2"/>
  <c r="AC1578" i="2"/>
  <c r="U1579" i="2"/>
  <c r="AH1578" i="2"/>
  <c r="AD1578" i="2"/>
  <c r="V1579" i="2"/>
  <c r="AA1578" i="2"/>
  <c r="S1579" i="2"/>
  <c r="Q1578" i="2"/>
  <c r="AE1578" i="2"/>
  <c r="AC1579" i="2" l="1"/>
  <c r="U1580" i="2"/>
  <c r="Y1578" i="2"/>
  <c r="W1578" i="2"/>
  <c r="AE1579" i="2" s="1"/>
  <c r="Q1579" i="2"/>
  <c r="AA1579" i="2"/>
  <c r="AB1579" i="2"/>
  <c r="AD1579" i="2"/>
  <c r="V1580" i="2"/>
  <c r="AH1579" i="2"/>
  <c r="Y1579" i="2" l="1"/>
  <c r="AD1580" i="2"/>
  <c r="AC1580" i="2"/>
  <c r="R1579" i="2"/>
  <c r="Z1579" i="2" l="1"/>
  <c r="AF1580" i="2"/>
  <c r="AG1580" i="2"/>
  <c r="AH1580" i="2" s="1"/>
  <c r="T1580" i="2"/>
  <c r="S1580" i="2"/>
  <c r="W1579" i="2"/>
  <c r="AB1580" i="2" l="1"/>
  <c r="V1581" i="2"/>
  <c r="U1581" i="2"/>
  <c r="AE1580" i="2"/>
  <c r="Q1580" i="2"/>
  <c r="AA1580" i="2"/>
  <c r="S1581" i="2"/>
  <c r="R1580" i="2"/>
  <c r="AC1581" i="2" l="1"/>
  <c r="AA1581" i="2"/>
  <c r="AD1581" i="2"/>
  <c r="Q1581" i="2"/>
  <c r="Y1580" i="2"/>
  <c r="W1580" i="2"/>
  <c r="AE1581" i="2" s="1"/>
  <c r="AF1581" i="2"/>
  <c r="Z1580" i="2"/>
  <c r="AG1581" i="2"/>
  <c r="AH1581" i="2" s="1"/>
  <c r="R1581" i="2"/>
  <c r="S1582" i="2" s="1"/>
  <c r="T1581" i="2"/>
  <c r="V1582" i="2" s="1"/>
  <c r="AD1582" i="2" l="1"/>
  <c r="V1583" i="2"/>
  <c r="AA1582" i="2"/>
  <c r="Y1581" i="2"/>
  <c r="AE1582" i="2"/>
  <c r="Q1582" i="2"/>
  <c r="AB1581" i="2"/>
  <c r="T1582" i="2"/>
  <c r="W1581" i="2"/>
  <c r="R1582" i="2"/>
  <c r="AG1582" i="2"/>
  <c r="AF1582" i="2"/>
  <c r="Z1581" i="2"/>
  <c r="U1582" i="2"/>
  <c r="Y1582" i="2" l="1"/>
  <c r="W1582" i="2"/>
  <c r="R1583" i="2" s="1"/>
  <c r="AE1583" i="2"/>
  <c r="Q1583" i="2"/>
  <c r="AC1582" i="2"/>
  <c r="U1583" i="2"/>
  <c r="AH1582" i="2"/>
  <c r="Z1582" i="2"/>
  <c r="AG1583" i="2"/>
  <c r="AF1583" i="2"/>
  <c r="S1583" i="2"/>
  <c r="AD1583" i="2"/>
  <c r="AB1582" i="2"/>
  <c r="T1583" i="2"/>
  <c r="V1584" i="2" s="1"/>
  <c r="AD1584" i="2" l="1"/>
  <c r="U1584" i="2"/>
  <c r="AC1583" i="2"/>
  <c r="W1583" i="2"/>
  <c r="AE1584" i="2" s="1"/>
  <c r="Y1583" i="2"/>
  <c r="Q1584" i="2"/>
  <c r="S1584" i="2"/>
  <c r="AA1583" i="2"/>
  <c r="AB1583" i="2"/>
  <c r="T1584" i="2"/>
  <c r="V1585" i="2" s="1"/>
  <c r="Z1583" i="2"/>
  <c r="AG1584" i="2"/>
  <c r="AF1584" i="2"/>
  <c r="R1584" i="2"/>
  <c r="AH1583" i="2"/>
  <c r="AD1585" i="2" l="1"/>
  <c r="AH1584" i="2"/>
  <c r="AG1585" i="2"/>
  <c r="AF1585" i="2"/>
  <c r="Z1584" i="2"/>
  <c r="AC1584" i="2"/>
  <c r="U1585" i="2"/>
  <c r="Y1584" i="2"/>
  <c r="W1584" i="2"/>
  <c r="R1585" i="2" s="1"/>
  <c r="Q1585" i="2"/>
  <c r="AE1585" i="2"/>
  <c r="AA1584" i="2"/>
  <c r="S1585" i="2"/>
  <c r="AB1584" i="2"/>
  <c r="T1585" i="2"/>
  <c r="V1586" i="2" s="1"/>
  <c r="AD1586" i="2" l="1"/>
  <c r="AC1585" i="2"/>
  <c r="U1586" i="2"/>
  <c r="S1586" i="2"/>
  <c r="AA1585" i="2"/>
  <c r="AH1585" i="2"/>
  <c r="Y1585" i="2"/>
  <c r="W1585" i="2"/>
  <c r="Q1586" i="2" s="1"/>
  <c r="AE1586" i="2"/>
  <c r="Z1585" i="2"/>
  <c r="AG1586" i="2"/>
  <c r="AF1586" i="2"/>
  <c r="R1586" i="2"/>
  <c r="AB1585" i="2"/>
  <c r="T1586" i="2"/>
  <c r="AA1586" i="2" l="1"/>
  <c r="S1587" i="2"/>
  <c r="AC1586" i="2"/>
  <c r="U1587" i="2"/>
  <c r="AB1586" i="2"/>
  <c r="T1587" i="2"/>
  <c r="AH1586" i="2"/>
  <c r="R1587" i="2"/>
  <c r="AF1587" i="2"/>
  <c r="Z1586" i="2"/>
  <c r="AG1587" i="2"/>
  <c r="AH1587" i="2" s="1"/>
  <c r="V1587" i="2"/>
  <c r="Y1586" i="2"/>
  <c r="W1586" i="2"/>
  <c r="Q1587" i="2" s="1"/>
  <c r="AE1587" i="2"/>
  <c r="Y1587" i="2" l="1"/>
  <c r="W1587" i="2"/>
  <c r="Q1588" i="2" s="1"/>
  <c r="Y1588" i="2" s="1"/>
  <c r="AE1588" i="2"/>
  <c r="AF1588" i="2"/>
  <c r="AG1588" i="2"/>
  <c r="AH1588" i="2" s="1"/>
  <c r="Z1587" i="2"/>
  <c r="AC1587" i="2"/>
  <c r="U1588" i="2"/>
  <c r="AD1587" i="2"/>
  <c r="V1588" i="2"/>
  <c r="AB1587" i="2"/>
  <c r="T1588" i="2"/>
  <c r="AB1588" i="2" s="1"/>
  <c r="AA1587" i="2"/>
  <c r="S1588" i="2"/>
  <c r="AA1588" i="2" s="1"/>
  <c r="AD1588" i="2" l="1"/>
  <c r="V1589" i="2"/>
  <c r="AC1588" i="2"/>
  <c r="U1589" i="2"/>
  <c r="AC1589" i="2" s="1"/>
  <c r="R1588" i="2"/>
  <c r="T1589" i="2" l="1"/>
  <c r="AF1589" i="2"/>
  <c r="Z1588" i="2"/>
  <c r="AG1589" i="2"/>
  <c r="AH1589" i="2" s="1"/>
  <c r="S1589" i="2"/>
  <c r="AD1589" i="2"/>
  <c r="V1590" i="2"/>
  <c r="AD1590" i="2" s="1"/>
  <c r="W1588" i="2"/>
  <c r="R1589" i="2" s="1"/>
  <c r="Z1589" i="2" l="1"/>
  <c r="AG1590" i="2"/>
  <c r="AF1590" i="2"/>
  <c r="U1590" i="2"/>
  <c r="AA1589" i="2"/>
  <c r="S1590" i="2"/>
  <c r="AA1590" i="2" s="1"/>
  <c r="AE1589" i="2"/>
  <c r="Q1589" i="2"/>
  <c r="AB1589" i="2"/>
  <c r="T1590" i="2"/>
  <c r="AB1590" i="2" s="1"/>
  <c r="AC1590" i="2" l="1"/>
  <c r="U1591" i="2"/>
  <c r="AC1591" i="2" s="1"/>
  <c r="V1591" i="2"/>
  <c r="AH1590" i="2"/>
  <c r="Y1589" i="2"/>
  <c r="W1589" i="2"/>
  <c r="R1590" i="2" s="1"/>
  <c r="Z1590" i="2" l="1"/>
  <c r="AG1591" i="2"/>
  <c r="T1591" i="2"/>
  <c r="AB1591" i="2" s="1"/>
  <c r="AF1591" i="2"/>
  <c r="U1592" i="2"/>
  <c r="AC1592" i="2" s="1"/>
  <c r="AE1590" i="2"/>
  <c r="AD1591" i="2"/>
  <c r="V1592" i="2"/>
  <c r="AD1592" i="2" s="1"/>
  <c r="S1591" i="2"/>
  <c r="AA1591" i="2" s="1"/>
  <c r="Q1590" i="2"/>
  <c r="AH1591" i="2" l="1"/>
  <c r="W1590" i="2"/>
  <c r="AE1591" i="2" s="1"/>
  <c r="Q1591" i="2"/>
  <c r="Y1590" i="2"/>
  <c r="R1591" i="2"/>
  <c r="T1592" i="2" l="1"/>
  <c r="AG1592" i="2"/>
  <c r="AF1592" i="2"/>
  <c r="Z1591" i="2"/>
  <c r="R1592" i="2"/>
  <c r="S1592" i="2"/>
  <c r="Y1591" i="2"/>
  <c r="W1591" i="2"/>
  <c r="AE1592" i="2" s="1"/>
  <c r="AH1592" i="2" l="1"/>
  <c r="S1593" i="2"/>
  <c r="AA1593" i="2" s="1"/>
  <c r="AA1592" i="2"/>
  <c r="AB1592" i="2"/>
  <c r="U1593" i="2"/>
  <c r="AC1593" i="2" s="1"/>
  <c r="T1593" i="2"/>
  <c r="V1593" i="2"/>
  <c r="AG1593" i="2"/>
  <c r="AH1593" i="2" s="1"/>
  <c r="Z1592" i="2"/>
  <c r="AF1593" i="2"/>
  <c r="Q1592" i="2"/>
  <c r="U1594" i="2" l="1"/>
  <c r="AC1594" i="2" s="1"/>
  <c r="AB1593" i="2"/>
  <c r="AD1593" i="2"/>
  <c r="V1594" i="2"/>
  <c r="AD1594" i="2" s="1"/>
  <c r="Y1592" i="2"/>
  <c r="W1592" i="2"/>
  <c r="Q1593" i="2" l="1"/>
  <c r="R1593" i="2"/>
  <c r="AE1593" i="2"/>
  <c r="W1593" i="2" l="1"/>
  <c r="R1594" i="2"/>
  <c r="T1594" i="2"/>
  <c r="S1594" i="2"/>
  <c r="Z1593" i="2"/>
  <c r="AF1594" i="2"/>
  <c r="AG1594" i="2"/>
  <c r="AH1594" i="2" s="1"/>
  <c r="Y1593" i="2"/>
  <c r="AE1594" i="2"/>
  <c r="Q1594" i="2"/>
  <c r="S1595" i="2" l="1"/>
  <c r="AA1595" i="2" s="1"/>
  <c r="AA1594" i="2"/>
  <c r="V1595" i="2"/>
  <c r="U1595" i="2"/>
  <c r="T1595" i="2"/>
  <c r="AB1595" i="2" s="1"/>
  <c r="AB1594" i="2"/>
  <c r="AG1595" i="2"/>
  <c r="AH1595" i="2" s="1"/>
  <c r="AF1595" i="2"/>
  <c r="Z1594" i="2"/>
  <c r="Y1594" i="2"/>
  <c r="W1594" i="2"/>
  <c r="AE1595" i="2"/>
  <c r="AC1595" i="2" l="1"/>
  <c r="U1596" i="2"/>
  <c r="AC1596" i="2" s="1"/>
  <c r="Q1595" i="2"/>
  <c r="R1595" i="2"/>
  <c r="V1596" i="2"/>
  <c r="AD1596" i="2" s="1"/>
  <c r="AD1595" i="2"/>
  <c r="T1596" i="2"/>
  <c r="AB1596" i="2" s="1"/>
  <c r="S1596" i="2" l="1"/>
  <c r="AA1596" i="2" s="1"/>
  <c r="Z1595" i="2"/>
  <c r="AG1596" i="2"/>
  <c r="AF1596" i="2"/>
  <c r="V1597" i="2"/>
  <c r="V1598" i="2" s="1"/>
  <c r="U1597" i="2"/>
  <c r="AC1597" i="2" s="1"/>
  <c r="Y1595" i="2"/>
  <c r="W1595" i="2"/>
  <c r="R1596" i="2" s="1"/>
  <c r="T1597" i="2" s="1"/>
  <c r="AB1597" i="2" s="1"/>
  <c r="Q1596" i="2"/>
  <c r="W1596" i="2" s="1"/>
  <c r="S1597" i="2"/>
  <c r="AG1597" i="2"/>
  <c r="AF1597" i="2"/>
  <c r="Q1597" i="2" l="1"/>
  <c r="Y1597" i="2" s="1"/>
  <c r="AE1597" i="2"/>
  <c r="Y1596" i="2"/>
  <c r="AD1597" i="2"/>
  <c r="AH1596" i="2"/>
  <c r="Z1596" i="2"/>
  <c r="AE1596" i="2"/>
  <c r="AA1597" i="2"/>
  <c r="AD1598" i="2"/>
  <c r="U1598" i="2"/>
  <c r="AH1597" i="2"/>
  <c r="R1597" i="2"/>
  <c r="W1597" i="2" s="1"/>
  <c r="Q1598" i="2" l="1"/>
  <c r="AE1598" i="2"/>
  <c r="AC1598" i="2"/>
  <c r="R1598" i="2"/>
  <c r="Z1597" i="2"/>
  <c r="AF1598" i="2"/>
  <c r="AG1598" i="2"/>
  <c r="T1598" i="2"/>
  <c r="U1599" i="2" s="1"/>
  <c r="S1598" i="2"/>
  <c r="AC1599" i="2" l="1"/>
  <c r="AH1598" i="2"/>
  <c r="AG1599" i="2"/>
  <c r="Z1598" i="2"/>
  <c r="AF1599" i="2"/>
  <c r="S1599" i="2"/>
  <c r="AA1598" i="2"/>
  <c r="T1599" i="2"/>
  <c r="AB1598" i="2"/>
  <c r="V1599" i="2"/>
  <c r="Y1598" i="2"/>
  <c r="W1598" i="2"/>
  <c r="Q1599" i="2" s="1"/>
  <c r="AE1599" i="2"/>
  <c r="AA1599" i="2" l="1"/>
  <c r="AH1599" i="2"/>
  <c r="R1599" i="2"/>
  <c r="V1600" i="2"/>
  <c r="AD1599" i="2"/>
  <c r="Y1599" i="2"/>
  <c r="AB1599" i="2"/>
  <c r="U1600" i="2"/>
  <c r="AF1600" i="2" l="1"/>
  <c r="AG1600" i="2"/>
  <c r="Z1599" i="2"/>
  <c r="AD1600" i="2"/>
  <c r="AC1600" i="2"/>
  <c r="T1600" i="2"/>
  <c r="U1601" i="2" s="1"/>
  <c r="W1599" i="2"/>
  <c r="S1600" i="2"/>
  <c r="V1601" i="2" l="1"/>
  <c r="AH1600" i="2"/>
  <c r="AC1601" i="2"/>
  <c r="AD1601" i="2"/>
  <c r="AA1600" i="2"/>
  <c r="Q1600" i="2"/>
  <c r="AE1600" i="2"/>
  <c r="AB1600" i="2"/>
  <c r="R1600" i="2"/>
  <c r="S1601" i="2" s="1"/>
  <c r="AA1601" i="2" l="1"/>
  <c r="Y1600" i="2"/>
  <c r="W1600" i="2"/>
  <c r="Q1601" i="2"/>
  <c r="AE1601" i="2"/>
  <c r="R1601" i="2"/>
  <c r="AG1601" i="2"/>
  <c r="AH1601" i="2" s="1"/>
  <c r="Z1600" i="2"/>
  <c r="AF1601" i="2"/>
  <c r="T1601" i="2"/>
  <c r="AG1602" i="2" l="1"/>
  <c r="Z1601" i="2"/>
  <c r="AF1602" i="2"/>
  <c r="W1601" i="2"/>
  <c r="AE1602" i="2" s="1"/>
  <c r="Q1602" i="2"/>
  <c r="Y1601" i="2"/>
  <c r="T1602" i="2"/>
  <c r="AB1601" i="2"/>
  <c r="U1602" i="2"/>
  <c r="V1602" i="2"/>
  <c r="S1602" i="2"/>
  <c r="AB1602" i="2" l="1"/>
  <c r="Y1602" i="2"/>
  <c r="AD1602" i="2"/>
  <c r="V1603" i="2"/>
  <c r="AA1602" i="2"/>
  <c r="AH1602" i="2"/>
  <c r="U1603" i="2"/>
  <c r="AC1602" i="2"/>
  <c r="R1602" i="2"/>
  <c r="AD1603" i="2" l="1"/>
  <c r="AF1603" i="2"/>
  <c r="AG1603" i="2"/>
  <c r="AH1603" i="2" s="1"/>
  <c r="Z1602" i="2"/>
  <c r="W1602" i="2"/>
  <c r="AC1603" i="2"/>
  <c r="S1603" i="2"/>
  <c r="T1603" i="2"/>
  <c r="Q1603" i="2" l="1"/>
  <c r="AE1603" i="2"/>
  <c r="AB1603" i="2"/>
  <c r="R1603" i="2"/>
  <c r="S1604" i="2" s="1"/>
  <c r="AA1603" i="2"/>
  <c r="V1604" i="2"/>
  <c r="U1604" i="2"/>
  <c r="AA1604" i="2" l="1"/>
  <c r="AD1604" i="2"/>
  <c r="AG1604" i="2"/>
  <c r="Z1603" i="2"/>
  <c r="AF1604" i="2"/>
  <c r="T1604" i="2"/>
  <c r="U1605" i="2" s="1"/>
  <c r="AC1604" i="2"/>
  <c r="Y1603" i="2"/>
  <c r="W1603" i="2"/>
  <c r="AE1604" i="2" s="1"/>
  <c r="V1605" i="2" l="1"/>
  <c r="AC1605" i="2"/>
  <c r="Q1604" i="2"/>
  <c r="AD1605" i="2"/>
  <c r="R1604" i="2"/>
  <c r="T1605" i="2" s="1"/>
  <c r="AH1604" i="2"/>
  <c r="AB1604" i="2"/>
  <c r="AB1605" i="2" l="1"/>
  <c r="V1606" i="2"/>
  <c r="Y1604" i="2"/>
  <c r="W1604" i="2"/>
  <c r="R1605" i="2" s="1"/>
  <c r="AE1605" i="2"/>
  <c r="Q1605" i="2"/>
  <c r="AG1605" i="2"/>
  <c r="AF1605" i="2"/>
  <c r="Z1604" i="2"/>
  <c r="S1605" i="2"/>
  <c r="AG1606" i="2" l="1"/>
  <c r="Z1605" i="2"/>
  <c r="AF1606" i="2"/>
  <c r="T1606" i="2"/>
  <c r="W1605" i="2"/>
  <c r="Q1606" i="2" s="1"/>
  <c r="Y1605" i="2"/>
  <c r="S1606" i="2"/>
  <c r="AA1605" i="2"/>
  <c r="AD1606" i="2"/>
  <c r="U1606" i="2"/>
  <c r="AH1605" i="2"/>
  <c r="Y1606" i="2" l="1"/>
  <c r="AE1606" i="2"/>
  <c r="AB1606" i="2"/>
  <c r="AC1606" i="2"/>
  <c r="U1607" i="2"/>
  <c r="V1607" i="2"/>
  <c r="AH1606" i="2"/>
  <c r="AA1606" i="2"/>
  <c r="R1606" i="2"/>
  <c r="T1607" i="2" s="1"/>
  <c r="AB1607" i="2" l="1"/>
  <c r="AG1607" i="2"/>
  <c r="AF1607" i="2"/>
  <c r="Z1606" i="2"/>
  <c r="S1607" i="2"/>
  <c r="U1608" i="2" s="1"/>
  <c r="AD1607" i="2"/>
  <c r="V1608" i="2"/>
  <c r="W1606" i="2"/>
  <c r="R1607" i="2" s="1"/>
  <c r="AC1607" i="2"/>
  <c r="AF1608" i="2" l="1"/>
  <c r="Z1607" i="2"/>
  <c r="AG1608" i="2"/>
  <c r="AH1608" i="2" s="1"/>
  <c r="T1608" i="2"/>
  <c r="U1609" i="2" s="1"/>
  <c r="AC1608" i="2"/>
  <c r="AH1607" i="2"/>
  <c r="AE1607" i="2"/>
  <c r="Q1607" i="2"/>
  <c r="S1608" i="2"/>
  <c r="AA1607" i="2"/>
  <c r="AD1608" i="2"/>
  <c r="AC1609" i="2" l="1"/>
  <c r="AB1608" i="2"/>
  <c r="AA1608" i="2"/>
  <c r="W1607" i="2"/>
  <c r="R1608" i="2" s="1"/>
  <c r="Y1607" i="2"/>
  <c r="V1609" i="2"/>
  <c r="AF1609" i="2" l="1"/>
  <c r="Z1608" i="2"/>
  <c r="AG1609" i="2"/>
  <c r="AH1609" i="2" s="1"/>
  <c r="S1609" i="2"/>
  <c r="T1609" i="2"/>
  <c r="Q1608" i="2"/>
  <c r="AD1609" i="2"/>
  <c r="AE1608" i="2"/>
  <c r="Y1608" i="2" l="1"/>
  <c r="W1608" i="2"/>
  <c r="R1609" i="2" s="1"/>
  <c r="S1610" i="2" s="1"/>
  <c r="Q1609" i="2"/>
  <c r="AE1609" i="2"/>
  <c r="AA1609" i="2"/>
  <c r="AB1609" i="2"/>
  <c r="U1610" i="2"/>
  <c r="V1610" i="2"/>
  <c r="AA1610" i="2" l="1"/>
  <c r="T1610" i="2"/>
  <c r="W1609" i="2"/>
  <c r="Y1609" i="2"/>
  <c r="Q1610" i="2"/>
  <c r="AE1610" i="2"/>
  <c r="R1610" i="2"/>
  <c r="AF1610" i="2"/>
  <c r="Z1609" i="2"/>
  <c r="AG1610" i="2"/>
  <c r="AD1610" i="2"/>
  <c r="V1611" i="2"/>
  <c r="AC1610" i="2"/>
  <c r="U1611" i="2"/>
  <c r="AH1610" i="2" l="1"/>
  <c r="AF1611" i="2"/>
  <c r="AG1611" i="2"/>
  <c r="AH1611" i="2" s="1"/>
  <c r="Z1610" i="2"/>
  <c r="Y1610" i="2"/>
  <c r="W1610" i="2"/>
  <c r="R1611" i="2" s="1"/>
  <c r="AD1611" i="2"/>
  <c r="T1611" i="2"/>
  <c r="AB1610" i="2"/>
  <c r="AC1611" i="2"/>
  <c r="S1611" i="2"/>
  <c r="Q1611" i="2" l="1"/>
  <c r="AE1611" i="2"/>
  <c r="U1612" i="2"/>
  <c r="AF1612" i="2"/>
  <c r="AG1612" i="2"/>
  <c r="AH1612" i="2" s="1"/>
  <c r="Z1611" i="2"/>
  <c r="AC1612" i="2"/>
  <c r="S1612" i="2"/>
  <c r="AA1611" i="2"/>
  <c r="Y1611" i="2"/>
  <c r="W1611" i="2"/>
  <c r="AE1612" i="2" s="1"/>
  <c r="Q1612" i="2"/>
  <c r="T1612" i="2"/>
  <c r="U1613" i="2" s="1"/>
  <c r="AB1611" i="2"/>
  <c r="V1612" i="2"/>
  <c r="AC1613" i="2" l="1"/>
  <c r="AA1612" i="2"/>
  <c r="AB1612" i="2"/>
  <c r="Y1612" i="2"/>
  <c r="AD1612" i="2"/>
  <c r="V1613" i="2"/>
  <c r="R1612" i="2"/>
  <c r="S1613" i="2" s="1"/>
  <c r="AA1613" i="2" l="1"/>
  <c r="T1613" i="2"/>
  <c r="W1612" i="2"/>
  <c r="R1613" i="2" s="1"/>
  <c r="AG1613" i="2"/>
  <c r="AF1613" i="2"/>
  <c r="Z1612" i="2"/>
  <c r="AD1613" i="2"/>
  <c r="AH1613" i="2" l="1"/>
  <c r="Z1613" i="2"/>
  <c r="AG1614" i="2"/>
  <c r="AF1614" i="2"/>
  <c r="Q1613" i="2"/>
  <c r="AE1613" i="2"/>
  <c r="T1614" i="2"/>
  <c r="AB1613" i="2"/>
  <c r="U1614" i="2"/>
  <c r="V1614" i="2"/>
  <c r="S1614" i="2"/>
  <c r="Y1613" i="2" l="1"/>
  <c r="W1613" i="2"/>
  <c r="AE1614" i="2" s="1"/>
  <c r="Q1614" i="2"/>
  <c r="AH1614" i="2"/>
  <c r="AA1614" i="2"/>
  <c r="AD1614" i="2"/>
  <c r="V1615" i="2"/>
  <c r="AB1614" i="2"/>
  <c r="AC1614" i="2"/>
  <c r="U1615" i="2"/>
  <c r="R1614" i="2"/>
  <c r="S1615" i="2" s="1"/>
  <c r="AA1615" i="2" l="1"/>
  <c r="AD1615" i="2"/>
  <c r="AC1615" i="2"/>
  <c r="Y1614" i="2"/>
  <c r="W1614" i="2"/>
  <c r="AE1615" i="2" s="1"/>
  <c r="Z1614" i="2"/>
  <c r="AF1615" i="2"/>
  <c r="AG1615" i="2"/>
  <c r="AH1615" i="2" s="1"/>
  <c r="T1615" i="2"/>
  <c r="Q1615" i="2" l="1"/>
  <c r="W1615" i="2" s="1"/>
  <c r="AE1616" i="2" s="1"/>
  <c r="R1615" i="2"/>
  <c r="R1616" i="2" s="1"/>
  <c r="AB1615" i="2"/>
  <c r="U1616" i="2"/>
  <c r="V1616" i="2"/>
  <c r="AG1616" i="2"/>
  <c r="AF1616" i="2"/>
  <c r="S1616" i="2"/>
  <c r="T1616" i="2" l="1"/>
  <c r="Y1615" i="2"/>
  <c r="Z1615" i="2"/>
  <c r="AC1616" i="2"/>
  <c r="U1617" i="2"/>
  <c r="T1617" i="2"/>
  <c r="AB1616" i="2"/>
  <c r="AD1616" i="2"/>
  <c r="V1617" i="2"/>
  <c r="Q1616" i="2"/>
  <c r="S1617" i="2"/>
  <c r="AA1616" i="2"/>
  <c r="AH1616" i="2"/>
  <c r="AF1617" i="2"/>
  <c r="AG1617" i="2"/>
  <c r="AH1617" i="2" s="1"/>
  <c r="Z1616" i="2"/>
  <c r="AA1617" i="2" l="1"/>
  <c r="AD1617" i="2"/>
  <c r="V1618" i="2"/>
  <c r="W1616" i="2"/>
  <c r="Q1617" i="2" s="1"/>
  <c r="Y1616" i="2"/>
  <c r="AB1617" i="2"/>
  <c r="AC1617" i="2"/>
  <c r="U1618" i="2"/>
  <c r="Y1617" i="2" l="1"/>
  <c r="AE1617" i="2"/>
  <c r="AD1618" i="2"/>
  <c r="AC1618" i="2"/>
  <c r="R1617" i="2"/>
  <c r="AF1618" i="2" l="1"/>
  <c r="AG1618" i="2"/>
  <c r="AH1618" i="2" s="1"/>
  <c r="Z1617" i="2"/>
  <c r="S1618" i="2"/>
  <c r="T1618" i="2"/>
  <c r="W1617" i="2"/>
  <c r="AA1618" i="2" l="1"/>
  <c r="AE1618" i="2"/>
  <c r="Q1618" i="2"/>
  <c r="AB1618" i="2"/>
  <c r="U1619" i="2"/>
  <c r="V1619" i="2"/>
  <c r="R1618" i="2"/>
  <c r="T1619" i="2" s="1"/>
  <c r="AD1619" i="2" l="1"/>
  <c r="V1620" i="2"/>
  <c r="AB1619" i="2"/>
  <c r="W1618" i="2"/>
  <c r="R1619" i="2" s="1"/>
  <c r="AE1619" i="2"/>
  <c r="Y1618" i="2"/>
  <c r="Q1619" i="2"/>
  <c r="AC1619" i="2"/>
  <c r="AG1619" i="2"/>
  <c r="AF1619" i="2"/>
  <c r="Z1618" i="2"/>
  <c r="S1619" i="2"/>
  <c r="Z1619" i="2" l="1"/>
  <c r="AF1620" i="2"/>
  <c r="AG1620" i="2"/>
  <c r="AH1620" i="2" s="1"/>
  <c r="T1620" i="2"/>
  <c r="W1619" i="2"/>
  <c r="AE1620" i="2" s="1"/>
  <c r="Y1619" i="2"/>
  <c r="Q1620" i="2"/>
  <c r="AH1619" i="2"/>
  <c r="S1620" i="2"/>
  <c r="AA1619" i="2"/>
  <c r="AD1620" i="2"/>
  <c r="U1620" i="2"/>
  <c r="Y1620" i="2" l="1"/>
  <c r="AB1620" i="2"/>
  <c r="AC1620" i="2"/>
  <c r="U1621" i="2"/>
  <c r="AA1620" i="2"/>
  <c r="V1621" i="2"/>
  <c r="R1620" i="2"/>
  <c r="AC1621" i="2" l="1"/>
  <c r="AG1621" i="2"/>
  <c r="AF1621" i="2"/>
  <c r="Z1620" i="2"/>
  <c r="T1621" i="2"/>
  <c r="AD1621" i="2"/>
  <c r="S1621" i="2"/>
  <c r="W1620" i="2"/>
  <c r="R1621" i="2" s="1"/>
  <c r="Z1621" i="2" l="1"/>
  <c r="AF1622" i="2"/>
  <c r="AG1622" i="2"/>
  <c r="AH1621" i="2"/>
  <c r="T1622" i="2"/>
  <c r="AB1621" i="2"/>
  <c r="S1622" i="2"/>
  <c r="AA1621" i="2"/>
  <c r="U1622" i="2"/>
  <c r="Q1621" i="2"/>
  <c r="AE1621" i="2"/>
  <c r="V1622" i="2"/>
  <c r="AH1622" i="2" l="1"/>
  <c r="AA1622" i="2"/>
  <c r="AB1622" i="2"/>
  <c r="V1623" i="2"/>
  <c r="AD1622" i="2"/>
  <c r="AC1622" i="2"/>
  <c r="U1623" i="2"/>
  <c r="W1621" i="2"/>
  <c r="AE1622" i="2" s="1"/>
  <c r="Y1621" i="2"/>
  <c r="R1622" i="2"/>
  <c r="T1623" i="2" s="1"/>
  <c r="Q1622" i="2" l="1"/>
  <c r="AB1623" i="2"/>
  <c r="AC1623" i="2"/>
  <c r="V1624" i="2"/>
  <c r="AD1623" i="2"/>
  <c r="W1622" i="2"/>
  <c r="Q1623" i="2" s="1"/>
  <c r="Y1622" i="2"/>
  <c r="AG1623" i="2"/>
  <c r="Z1622" i="2"/>
  <c r="AF1623" i="2"/>
  <c r="S1623" i="2"/>
  <c r="U1624" i="2" s="1"/>
  <c r="AC1624" i="2" l="1"/>
  <c r="Y1623" i="2"/>
  <c r="AD1624" i="2"/>
  <c r="AH1623" i="2"/>
  <c r="R1623" i="2"/>
  <c r="S1624" i="2" s="1"/>
  <c r="AA1623" i="2"/>
  <c r="AE1623" i="2"/>
  <c r="AA1624" i="2" l="1"/>
  <c r="W1623" i="2"/>
  <c r="R1624" i="2" s="1"/>
  <c r="Z1623" i="2"/>
  <c r="AG1624" i="2"/>
  <c r="AF1624" i="2"/>
  <c r="T1624" i="2"/>
  <c r="AF1625" i="2" l="1"/>
  <c r="Z1624" i="2"/>
  <c r="AG1625" i="2"/>
  <c r="AH1625" i="2" s="1"/>
  <c r="T1625" i="2"/>
  <c r="AB1624" i="2"/>
  <c r="U1625" i="2"/>
  <c r="V1625" i="2"/>
  <c r="AE1624" i="2"/>
  <c r="Q1624" i="2"/>
  <c r="AH1624" i="2"/>
  <c r="S1625" i="2"/>
  <c r="AD1625" i="2" l="1"/>
  <c r="V1626" i="2"/>
  <c r="AB1625" i="2"/>
  <c r="AC1625" i="2"/>
  <c r="U1626" i="2"/>
  <c r="AA1625" i="2"/>
  <c r="Y1624" i="2"/>
  <c r="W1624" i="2"/>
  <c r="AE1625" i="2" s="1"/>
  <c r="R1625" i="2" l="1"/>
  <c r="S1626" i="2" s="1"/>
  <c r="AA1626" i="2" s="1"/>
  <c r="Q1625" i="2"/>
  <c r="W1625" i="2" s="1"/>
  <c r="AC1626" i="2"/>
  <c r="AF1626" i="2"/>
  <c r="AG1626" i="2"/>
  <c r="AH1626" i="2" s="1"/>
  <c r="Z1625" i="2"/>
  <c r="T1626" i="2"/>
  <c r="V1627" i="2" s="1"/>
  <c r="Y1625" i="2"/>
  <c r="AD1626" i="2"/>
  <c r="Q1626" i="2" l="1"/>
  <c r="W1626" i="2" s="1"/>
  <c r="AE1627" i="2" s="1"/>
  <c r="AE1626" i="2"/>
  <c r="R1626" i="2"/>
  <c r="T1627" i="2" s="1"/>
  <c r="U1627" i="2"/>
  <c r="AC1627" i="2"/>
  <c r="Y1626" i="2"/>
  <c r="AD1627" i="2"/>
  <c r="AB1626" i="2"/>
  <c r="AG1627" i="2" l="1"/>
  <c r="S1627" i="2"/>
  <c r="U1628" i="2" s="1"/>
  <c r="AC1628" i="2" s="1"/>
  <c r="Z1626" i="2"/>
  <c r="AF1627" i="2"/>
  <c r="AA1627" i="2"/>
  <c r="AH1627" i="2"/>
  <c r="AB1627" i="2"/>
  <c r="V1628" i="2"/>
  <c r="Q1627" i="2"/>
  <c r="R1627" i="2"/>
  <c r="S1628" i="2" s="1"/>
  <c r="T1628" i="2" l="1"/>
  <c r="AA1628" i="2"/>
  <c r="AD1628" i="2"/>
  <c r="V1629" i="2"/>
  <c r="AB1628" i="2"/>
  <c r="R1628" i="2"/>
  <c r="T1629" i="2" s="1"/>
  <c r="AF1628" i="2"/>
  <c r="AG1628" i="2"/>
  <c r="Z1627" i="2"/>
  <c r="U1629" i="2"/>
  <c r="Y1627" i="2"/>
  <c r="W1627" i="2"/>
  <c r="AE1628" i="2" s="1"/>
  <c r="Q1628" i="2"/>
  <c r="AB1629" i="2" l="1"/>
  <c r="W1628" i="2"/>
  <c r="Y1628" i="2"/>
  <c r="Q1629" i="2"/>
  <c r="AE1629" i="2"/>
  <c r="R1629" i="2"/>
  <c r="AF1629" i="2"/>
  <c r="AG1629" i="2"/>
  <c r="Z1628" i="2"/>
  <c r="AD1629" i="2"/>
  <c r="V1630" i="2"/>
  <c r="AC1629" i="2"/>
  <c r="AH1628" i="2"/>
  <c r="S1629" i="2"/>
  <c r="Y1629" i="2" l="1"/>
  <c r="W1629" i="2"/>
  <c r="AE1630" i="2" s="1"/>
  <c r="AD1630" i="2"/>
  <c r="R1630" i="2"/>
  <c r="AG1630" i="2"/>
  <c r="AF1630" i="2"/>
  <c r="Z1629" i="2"/>
  <c r="S1630" i="2"/>
  <c r="AA1629" i="2"/>
  <c r="U1630" i="2"/>
  <c r="AH1629" i="2"/>
  <c r="T1630" i="2"/>
  <c r="V1631" i="2" s="1"/>
  <c r="AH1630" i="2" l="1"/>
  <c r="AD1631" i="2"/>
  <c r="Z1630" i="2"/>
  <c r="AF1631" i="2"/>
  <c r="AG1631" i="2"/>
  <c r="AH1631" i="2" s="1"/>
  <c r="AC1630" i="2"/>
  <c r="U1631" i="2"/>
  <c r="S1631" i="2"/>
  <c r="AA1630" i="2"/>
  <c r="Q1630" i="2"/>
  <c r="T1631" i="2"/>
  <c r="AB1630" i="2"/>
  <c r="AC1631" i="2" l="1"/>
  <c r="U1632" i="2"/>
  <c r="AB1631" i="2"/>
  <c r="W1630" i="2"/>
  <c r="R1631" i="2" s="1"/>
  <c r="Y1630" i="2"/>
  <c r="Q1631" i="2"/>
  <c r="AE1631" i="2"/>
  <c r="V1632" i="2"/>
  <c r="AA1631" i="2"/>
  <c r="AG1632" i="2" l="1"/>
  <c r="Z1631" i="2"/>
  <c r="AF1632" i="2"/>
  <c r="T1632" i="2"/>
  <c r="S1632" i="2"/>
  <c r="W1631" i="2"/>
  <c r="AE1632" i="2" s="1"/>
  <c r="Y1631" i="2"/>
  <c r="AC1632" i="2"/>
  <c r="AD1632" i="2"/>
  <c r="Q1632" i="2" l="1"/>
  <c r="Y1632" i="2" s="1"/>
  <c r="AA1632" i="2"/>
  <c r="AB1632" i="2"/>
  <c r="U1633" i="2"/>
  <c r="AH1632" i="2"/>
  <c r="V1633" i="2"/>
  <c r="R1632" i="2"/>
  <c r="S1633" i="2" s="1"/>
  <c r="AA1633" i="2" l="1"/>
  <c r="AF1633" i="2"/>
  <c r="Z1632" i="2"/>
  <c r="AG1633" i="2"/>
  <c r="AH1633" i="2" s="1"/>
  <c r="T1633" i="2"/>
  <c r="AD1633" i="2"/>
  <c r="W1632" i="2"/>
  <c r="R1633" i="2" s="1"/>
  <c r="AC1633" i="2"/>
  <c r="AF1634" i="2" l="1"/>
  <c r="Z1633" i="2"/>
  <c r="AG1634" i="2"/>
  <c r="AH1634" i="2" s="1"/>
  <c r="S1634" i="2"/>
  <c r="T1634" i="2"/>
  <c r="AB1633" i="2"/>
  <c r="U1634" i="2"/>
  <c r="AE1633" i="2"/>
  <c r="Q1633" i="2"/>
  <c r="V1634" i="2"/>
  <c r="U1635" i="2" l="1"/>
  <c r="AC1634" i="2"/>
  <c r="AB1634" i="2"/>
  <c r="AA1634" i="2"/>
  <c r="AD1634" i="2"/>
  <c r="V1635" i="2"/>
  <c r="Y1633" i="2"/>
  <c r="W1633" i="2"/>
  <c r="Q1634" i="2" s="1"/>
  <c r="R1634" i="2" l="1"/>
  <c r="AE1634" i="2"/>
  <c r="AD1635" i="2"/>
  <c r="AF1635" i="2"/>
  <c r="AG1635" i="2"/>
  <c r="Z1634" i="2"/>
  <c r="S1635" i="2"/>
  <c r="T1635" i="2"/>
  <c r="Y1634" i="2"/>
  <c r="W1634" i="2"/>
  <c r="AE1635" i="2" s="1"/>
  <c r="AC1635" i="2"/>
  <c r="AH1635" i="2" l="1"/>
  <c r="AB1635" i="2"/>
  <c r="AA1635" i="2"/>
  <c r="U1636" i="2"/>
  <c r="Q1635" i="2"/>
  <c r="R1635" i="2"/>
  <c r="V1636" i="2"/>
  <c r="AD1636" i="2" l="1"/>
  <c r="Z1635" i="2"/>
  <c r="AG1636" i="2"/>
  <c r="AH1636" i="2" s="1"/>
  <c r="AF1636" i="2"/>
  <c r="Y1635" i="2"/>
  <c r="W1635" i="2"/>
  <c r="AE1636" i="2" s="1"/>
  <c r="S1636" i="2"/>
  <c r="AC1636" i="2"/>
  <c r="T1636" i="2"/>
  <c r="Q1636" i="2" l="1"/>
  <c r="R1636" i="2"/>
  <c r="R1637" i="2" s="1"/>
  <c r="Y1636" i="2"/>
  <c r="W1636" i="2"/>
  <c r="Q1637" i="2" s="1"/>
  <c r="AE1637" i="2"/>
  <c r="T1637" i="2"/>
  <c r="AB1636" i="2"/>
  <c r="U1637" i="2"/>
  <c r="Z1636" i="2"/>
  <c r="AF1637" i="2"/>
  <c r="S1637" i="2"/>
  <c r="AA1636" i="2"/>
  <c r="V1637" i="2"/>
  <c r="AG1637" i="2" l="1"/>
  <c r="AH1637" i="2" s="1"/>
  <c r="U1638" i="2"/>
  <c r="AC1637" i="2"/>
  <c r="AD1637" i="2"/>
  <c r="V1638" i="2"/>
  <c r="T1638" i="2"/>
  <c r="AB1637" i="2"/>
  <c r="AG1638" i="2"/>
  <c r="Z1637" i="2"/>
  <c r="AF1638" i="2"/>
  <c r="S1638" i="2"/>
  <c r="AA1637" i="2"/>
  <c r="Y1637" i="2"/>
  <c r="W1637" i="2"/>
  <c r="Q1638" i="2" s="1"/>
  <c r="R1638" i="2" l="1"/>
  <c r="AE1638" i="2"/>
  <c r="AH1638" i="2"/>
  <c r="AG1639" i="2"/>
  <c r="Z1638" i="2"/>
  <c r="AF1639" i="2"/>
  <c r="T1639" i="2"/>
  <c r="AB1638" i="2"/>
  <c r="V1639" i="2"/>
  <c r="AD1638" i="2"/>
  <c r="W1638" i="2"/>
  <c r="AE1639" i="2" s="1"/>
  <c r="Y1638" i="2"/>
  <c r="S1639" i="2"/>
  <c r="AA1638" i="2"/>
  <c r="U1639" i="2"/>
  <c r="AC1638" i="2"/>
  <c r="AB1639" i="2" l="1"/>
  <c r="U1640" i="2"/>
  <c r="AC1639" i="2"/>
  <c r="AA1639" i="2"/>
  <c r="Q1639" i="2"/>
  <c r="AD1639" i="2"/>
  <c r="V1640" i="2"/>
  <c r="AH1639" i="2"/>
  <c r="R1639" i="2"/>
  <c r="S1640" i="2" s="1"/>
  <c r="AA1640" i="2" l="1"/>
  <c r="Y1639" i="2"/>
  <c r="W1639" i="2"/>
  <c r="R1640" i="2" s="1"/>
  <c r="AE1640" i="2"/>
  <c r="Q1640" i="2"/>
  <c r="AC1640" i="2"/>
  <c r="AF1640" i="2"/>
  <c r="Z1639" i="2"/>
  <c r="AG1640" i="2"/>
  <c r="AD1640" i="2"/>
  <c r="T1640" i="2"/>
  <c r="U1641" i="2" s="1"/>
  <c r="U1643" i="2"/>
  <c r="V1643" i="2"/>
  <c r="AH1640" i="2" l="1"/>
  <c r="AC1641" i="2"/>
  <c r="Z1640" i="2"/>
  <c r="AG1641" i="2"/>
  <c r="AF1641" i="2"/>
  <c r="S1641" i="2"/>
  <c r="T1641" i="2"/>
  <c r="AB1640" i="2"/>
  <c r="W1640" i="2"/>
  <c r="Q1641" i="2" s="1"/>
  <c r="Y1640" i="2"/>
  <c r="AE1641" i="2"/>
  <c r="V1641" i="2"/>
  <c r="AB1643" i="2"/>
  <c r="Q1643" i="2"/>
  <c r="AG1643" i="2"/>
  <c r="AF1643" i="2"/>
  <c r="AC1643" i="2"/>
  <c r="U1644" i="2"/>
  <c r="AD1643" i="2"/>
  <c r="V1644" i="2"/>
  <c r="AB1641" i="2" l="1"/>
  <c r="AA1641" i="2"/>
  <c r="AH1641" i="2"/>
  <c r="R1641" i="2"/>
  <c r="AD1641" i="2"/>
  <c r="V1642" i="2"/>
  <c r="AD1642" i="2" s="1"/>
  <c r="Y1641" i="2"/>
  <c r="U1642" i="2"/>
  <c r="AC1642" i="2" s="1"/>
  <c r="AB1644" i="2"/>
  <c r="AD1644" i="2"/>
  <c r="V1645" i="2"/>
  <c r="Y1643" i="2"/>
  <c r="W1643" i="2"/>
  <c r="Q1644" i="2"/>
  <c r="AE1644" i="2"/>
  <c r="AC1644" i="2"/>
  <c r="AA1643" i="2"/>
  <c r="AA1644" i="2"/>
  <c r="AG1644" i="2"/>
  <c r="AF1644" i="2"/>
  <c r="Z1643" i="2"/>
  <c r="AF1642" i="2" l="1"/>
  <c r="AG1642" i="2"/>
  <c r="AH1642" i="2" s="1"/>
  <c r="Z1641" i="2"/>
  <c r="S1642" i="2"/>
  <c r="AA1642" i="2" s="1"/>
  <c r="W1641" i="2"/>
  <c r="T1642" i="2"/>
  <c r="Z1644" i="2"/>
  <c r="AG1645" i="2"/>
  <c r="AF1645" i="2"/>
  <c r="Y1644" i="2"/>
  <c r="W1644" i="2"/>
  <c r="AE1645" i="2"/>
  <c r="Q1645" i="2"/>
  <c r="AD1645" i="2"/>
  <c r="U1645" i="2"/>
  <c r="X5" i="2" l="1"/>
  <c r="AB1642" i="2"/>
  <c r="AE1642" i="2"/>
  <c r="Q1642" i="2"/>
  <c r="R1642" i="2"/>
  <c r="Z1642" i="2" s="1"/>
  <c r="W1645" i="2"/>
  <c r="AE1646" i="2" s="1"/>
  <c r="Y1645" i="2"/>
  <c r="AF1646" i="2"/>
  <c r="Z1645" i="2"/>
  <c r="AG1646" i="2"/>
  <c r="AB1645" i="2"/>
  <c r="AC1645" i="2"/>
  <c r="U1646" i="2"/>
  <c r="V1646" i="2"/>
  <c r="AD1646" i="2" s="1"/>
  <c r="AA1645" i="2"/>
  <c r="Y1642" i="2" l="1"/>
  <c r="W1642" i="2"/>
  <c r="AE1643" i="2" s="1"/>
  <c r="AG1647" i="2"/>
  <c r="AF1647" i="2"/>
  <c r="Z1646" i="2"/>
  <c r="AA1646" i="2"/>
  <c r="Q1646" i="2"/>
  <c r="AC1646" i="2"/>
  <c r="U1647" i="2"/>
  <c r="V1647" i="2"/>
  <c r="AB1646" i="2"/>
  <c r="Y1646" i="2" l="1"/>
  <c r="W1646" i="2"/>
  <c r="AE1647" i="2" s="1"/>
  <c r="Q1647" i="2"/>
  <c r="U1648" i="2"/>
  <c r="AC1647" i="2"/>
  <c r="AA1647" i="2"/>
  <c r="AB1648" i="2"/>
  <c r="AB1647" i="2"/>
  <c r="AD1647" i="2"/>
  <c r="V1648" i="2"/>
  <c r="AA1648" i="2" l="1"/>
  <c r="AD1648" i="2"/>
  <c r="V1649" i="2"/>
  <c r="AC1648" i="2"/>
  <c r="U1649" i="2"/>
  <c r="AC1649" i="2" s="1"/>
  <c r="W1647" i="2"/>
  <c r="Q1648" i="2" s="1"/>
  <c r="Y1647" i="2"/>
  <c r="AE1648" i="2"/>
  <c r="Z1647" i="2"/>
  <c r="AF1648" i="2"/>
  <c r="AG1648" i="2"/>
  <c r="W1648" i="2" l="1"/>
  <c r="Y1648" i="2"/>
  <c r="AD1649" i="2"/>
  <c r="Z1648" i="2"/>
  <c r="AF1649" i="2"/>
  <c r="AG1649" i="2"/>
  <c r="Z1649" i="2" l="1"/>
  <c r="AG1650" i="2"/>
  <c r="AF1650" i="2"/>
  <c r="AB1649" i="2"/>
  <c r="V1650" i="2"/>
  <c r="U1650" i="2"/>
  <c r="AA1649" i="2"/>
  <c r="AE1649" i="2"/>
  <c r="Q1649" i="2"/>
  <c r="AD1650" i="2" l="1"/>
  <c r="V1651" i="2"/>
  <c r="AB1650" i="2"/>
  <c r="W1649" i="2"/>
  <c r="AE1650" i="2" s="1"/>
  <c r="Y1649" i="2"/>
  <c r="Q1650" i="2"/>
  <c r="AC1650" i="2"/>
  <c r="U1651" i="2"/>
  <c r="AA1650" i="2"/>
  <c r="Y1650" i="2" l="1"/>
  <c r="AD1651" i="2"/>
  <c r="AC1651" i="2"/>
  <c r="AG1651" i="2" l="1"/>
  <c r="AF1651" i="2"/>
  <c r="Z1650" i="2"/>
  <c r="W1650" i="2"/>
  <c r="AE1651" i="2" l="1"/>
  <c r="Q1651" i="2"/>
  <c r="AA1651" i="2"/>
  <c r="AB1651" i="2"/>
  <c r="U1652" i="2"/>
  <c r="V1652" i="2"/>
  <c r="AA1652" i="2" l="1"/>
  <c r="AD1652" i="2"/>
  <c r="AC1652" i="2"/>
  <c r="AF1652" i="2"/>
  <c r="Z1651" i="2"/>
  <c r="AG1652" i="2"/>
  <c r="Y1651" i="2"/>
  <c r="W1651" i="2"/>
  <c r="AE1652" i="2" s="1"/>
  <c r="AB1652" i="2" l="1"/>
  <c r="Q1652" i="2"/>
  <c r="U1653" i="2"/>
  <c r="V1653" i="2"/>
  <c r="AD1653" i="2" l="1"/>
  <c r="AC1653" i="2"/>
  <c r="Y1652" i="2"/>
  <c r="W1652" i="2"/>
  <c r="AE1653" i="2"/>
  <c r="Q1653" i="2"/>
  <c r="AG1653" i="2"/>
  <c r="AF1653" i="2"/>
  <c r="Z1652" i="2"/>
  <c r="U1654" i="2"/>
  <c r="AC1654" i="2" l="1"/>
  <c r="Y1653" i="2"/>
  <c r="W1653" i="2"/>
  <c r="Z1653" i="2"/>
  <c r="AF1654" i="2"/>
  <c r="AG1654" i="2"/>
  <c r="AA1653" i="2"/>
  <c r="AB1653" i="2"/>
  <c r="AB1654" i="2"/>
  <c r="V1654" i="2"/>
  <c r="AF1655" i="2" l="1"/>
  <c r="AG1655" i="2"/>
  <c r="Z1654" i="2"/>
  <c r="AD1654" i="2"/>
  <c r="V1655" i="2"/>
  <c r="AD1655" i="2" s="1"/>
  <c r="AA1654" i="2"/>
  <c r="AE1654" i="2"/>
  <c r="Q1654" i="2"/>
  <c r="U1655" i="2"/>
  <c r="AA1655" i="2" l="1"/>
  <c r="AC1655" i="2"/>
  <c r="U1656" i="2"/>
  <c r="Y1654" i="2"/>
  <c r="W1654" i="2"/>
  <c r="AE1655" i="2"/>
  <c r="Q1655" i="2"/>
  <c r="V1656" i="2"/>
  <c r="AB1655" i="2"/>
  <c r="Y1655" i="2" l="1"/>
  <c r="W1655" i="2"/>
  <c r="AE1656" i="2" s="1"/>
  <c r="Z1655" i="2"/>
  <c r="AG1656" i="2"/>
  <c r="AF1656" i="2"/>
  <c r="AC1656" i="2"/>
  <c r="U1657" i="2"/>
  <c r="AD1656" i="2"/>
  <c r="V1657" i="2"/>
  <c r="AF1657" i="2" l="1"/>
  <c r="Z1656" i="2"/>
  <c r="AG1657" i="2"/>
  <c r="AD1657" i="2"/>
  <c r="V1658" i="2"/>
  <c r="AA1656" i="2"/>
  <c r="AB1656" i="2"/>
  <c r="Q1656" i="2"/>
  <c r="AC1657" i="2"/>
  <c r="AA1657" i="2" l="1"/>
  <c r="AD1658" i="2"/>
  <c r="U1658" i="2"/>
  <c r="W1656" i="2"/>
  <c r="Q1657" i="2" s="1"/>
  <c r="Y1656" i="2"/>
  <c r="AB1657" i="2"/>
  <c r="Y1657" i="2" l="1"/>
  <c r="AC1658" i="2"/>
  <c r="AE1657" i="2"/>
  <c r="AG1658" i="2" l="1"/>
  <c r="AF1658" i="2"/>
  <c r="Z1657" i="2"/>
  <c r="W1657" i="2"/>
  <c r="AE1658" i="2" l="1"/>
  <c r="Q1658" i="2"/>
  <c r="AA1658" i="2"/>
  <c r="AB1658" i="2"/>
  <c r="V1659" i="2"/>
  <c r="U1659" i="2"/>
  <c r="AA1659" i="2" l="1"/>
  <c r="AD1659" i="2"/>
  <c r="AC1659" i="2"/>
  <c r="AF1659" i="2"/>
  <c r="Z1658" i="2"/>
  <c r="AG1659" i="2"/>
  <c r="W1658" i="2"/>
  <c r="Q1659" i="2" s="1"/>
  <c r="Y1658" i="2"/>
  <c r="Z1659" i="2" l="1"/>
  <c r="AG1660" i="2"/>
  <c r="AF1660" i="2"/>
  <c r="AB1659" i="2"/>
  <c r="U1660" i="2"/>
  <c r="AE1659" i="2"/>
  <c r="V1660" i="2"/>
  <c r="W1659" i="2"/>
  <c r="Q1660" i="2" s="1"/>
  <c r="Y1659" i="2"/>
  <c r="AE1660" i="2"/>
  <c r="AC1660" i="2" l="1"/>
  <c r="U1661" i="2"/>
  <c r="AB1660" i="2"/>
  <c r="V1661" i="2"/>
  <c r="AD1660" i="2"/>
  <c r="AA1660" i="2"/>
  <c r="W1660" i="2"/>
  <c r="AE1661" i="2" s="1"/>
  <c r="Y1660" i="2"/>
  <c r="AA1661" i="2" l="1"/>
  <c r="AF1661" i="2"/>
  <c r="Z1660" i="2"/>
  <c r="AG1661" i="2"/>
  <c r="AD1661" i="2"/>
  <c r="V1662" i="2"/>
  <c r="Q1661" i="2"/>
  <c r="AC1661" i="2"/>
  <c r="AD1662" i="2" l="1"/>
  <c r="AB1661" i="2"/>
  <c r="AG1662" i="2"/>
  <c r="Z1661" i="2"/>
  <c r="AF1662" i="2"/>
  <c r="U1662" i="2"/>
  <c r="Y1661" i="2"/>
  <c r="W1661" i="2"/>
  <c r="AE1662" i="2"/>
  <c r="Q1662" i="2"/>
  <c r="Z1662" i="2" l="1"/>
  <c r="AG1663" i="2"/>
  <c r="AF1663" i="2"/>
  <c r="AB1662" i="2"/>
  <c r="W1662" i="2"/>
  <c r="AE1663" i="2"/>
  <c r="Y1662" i="2"/>
  <c r="Q1663" i="2"/>
  <c r="AA1662" i="2"/>
  <c r="V1663" i="2"/>
  <c r="AC1662" i="2"/>
  <c r="U1663" i="2"/>
  <c r="AG1664" i="2" l="1"/>
  <c r="AF1664" i="2"/>
  <c r="Z1663" i="2"/>
  <c r="AD1663" i="2"/>
  <c r="V1664" i="2"/>
  <c r="AC1663" i="2"/>
  <c r="U1664" i="2"/>
  <c r="AA1663" i="2"/>
  <c r="W1663" i="2"/>
  <c r="AE1664" i="2"/>
  <c r="Y1663" i="2"/>
  <c r="Q1664" i="2"/>
  <c r="AB1663" i="2"/>
  <c r="U1665" i="2" l="1"/>
  <c r="AC1664" i="2"/>
  <c r="AA1664" i="2"/>
  <c r="AA1665" i="2"/>
  <c r="AB1664" i="2"/>
  <c r="Y1664" i="2"/>
  <c r="AE1665" i="2"/>
  <c r="W1664" i="2"/>
  <c r="Q1665" i="2" s="1"/>
  <c r="AD1664" i="2"/>
  <c r="V1665" i="2"/>
  <c r="AF1665" i="2"/>
  <c r="Z1664" i="2"/>
  <c r="AG1665" i="2"/>
  <c r="Z1665" i="2" l="1"/>
  <c r="AG1666" i="2"/>
  <c r="AF1666" i="2"/>
  <c r="AB1665" i="2"/>
  <c r="AB1666" i="2"/>
  <c r="V1666" i="2"/>
  <c r="AD1665" i="2"/>
  <c r="Y1665" i="2"/>
  <c r="W1665" i="2"/>
  <c r="Q1666" i="2" s="1"/>
  <c r="AC1665" i="2"/>
  <c r="U1666" i="2"/>
  <c r="AD1666" i="2" l="1"/>
  <c r="V1667" i="2"/>
  <c r="AC1666" i="2"/>
  <c r="U1667" i="2"/>
  <c r="Z1666" i="2"/>
  <c r="AF1667" i="2"/>
  <c r="AG1667" i="2"/>
  <c r="AE1666" i="2"/>
  <c r="Y1666" i="2"/>
  <c r="W1666" i="2"/>
  <c r="Q1667" i="2"/>
  <c r="AE1667" i="2"/>
  <c r="AA1666" i="2"/>
  <c r="AA1667" i="2" l="1"/>
  <c r="AB1667" i="2"/>
  <c r="Y1667" i="2"/>
  <c r="W1667" i="2"/>
  <c r="Q1668" i="2"/>
  <c r="AE1668" i="2"/>
  <c r="U1668" i="2"/>
  <c r="AC1667" i="2"/>
  <c r="AG1668" i="2"/>
  <c r="AF1668" i="2"/>
  <c r="Z1667" i="2"/>
  <c r="AD1667" i="2"/>
  <c r="V1668" i="2"/>
  <c r="V1669" i="2" l="1"/>
  <c r="AD1668" i="2"/>
  <c r="Y1668" i="2"/>
  <c r="W1668" i="2"/>
  <c r="Q1669" i="2"/>
  <c r="AE1669" i="2"/>
  <c r="AG1669" i="2"/>
  <c r="AF1669" i="2"/>
  <c r="Z1668" i="2"/>
  <c r="AB1668" i="2"/>
  <c r="AB1669" i="2"/>
  <c r="AA1668" i="2"/>
  <c r="AC1668" i="2"/>
  <c r="U1669" i="2"/>
  <c r="AC1669" i="2" l="1"/>
  <c r="U1670" i="2"/>
  <c r="AF1670" i="2"/>
  <c r="Z1669" i="2"/>
  <c r="AG1670" i="2"/>
  <c r="Y1669" i="2"/>
  <c r="W1669" i="2"/>
  <c r="Q1670" i="2"/>
  <c r="AA1669" i="2"/>
  <c r="AA1670" i="2"/>
  <c r="AD1669" i="2"/>
  <c r="V1670" i="2"/>
  <c r="AF1671" i="2" l="1"/>
  <c r="AG1671" i="2"/>
  <c r="Z1670" i="2"/>
  <c r="V1671" i="2"/>
  <c r="AD1670" i="2"/>
  <c r="AB1670" i="2"/>
  <c r="AE1670" i="2"/>
  <c r="AC1670" i="2"/>
  <c r="U1671" i="2"/>
  <c r="AC1671" i="2" s="1"/>
  <c r="Y1670" i="2"/>
  <c r="W1670" i="2"/>
  <c r="Q1671" i="2" s="1"/>
  <c r="AE1671" i="2"/>
  <c r="U1672" i="2" l="1"/>
  <c r="AB1671" i="2"/>
  <c r="Y1671" i="2"/>
  <c r="AD1671" i="2"/>
  <c r="V1672" i="2"/>
  <c r="AA1671" i="2"/>
  <c r="AA1672" i="2" l="1"/>
  <c r="AD1672" i="2"/>
  <c r="W1671" i="2"/>
  <c r="AG1672" i="2"/>
  <c r="AF1672" i="2"/>
  <c r="Z1671" i="2"/>
  <c r="AC1672" i="2"/>
  <c r="Q1672" i="2" l="1"/>
  <c r="AE1672" i="2"/>
  <c r="AB1672" i="2"/>
  <c r="V1673" i="2"/>
  <c r="U1673" i="2"/>
  <c r="Z1672" i="2" l="1"/>
  <c r="AG1673" i="2"/>
  <c r="AF1673" i="2"/>
  <c r="AC1673" i="2"/>
  <c r="V1674" i="2"/>
  <c r="AD1673" i="2"/>
  <c r="W1672" i="2"/>
  <c r="Y1672" i="2"/>
  <c r="Q1673" i="2"/>
  <c r="AE1673" i="2"/>
  <c r="AD1674" i="2" l="1"/>
  <c r="AB1673" i="2"/>
  <c r="Y1673" i="2"/>
  <c r="W1673" i="2"/>
  <c r="AE1674" i="2" s="1"/>
  <c r="Q1674" i="2"/>
  <c r="AA1673" i="2"/>
  <c r="U1674" i="2"/>
  <c r="Z1673" i="2"/>
  <c r="AG1674" i="2"/>
  <c r="AF1674" i="2"/>
  <c r="AA1674" i="2" l="1"/>
  <c r="Y1674" i="2"/>
  <c r="W1674" i="2"/>
  <c r="AE1675" i="2" s="1"/>
  <c r="AF1675" i="2"/>
  <c r="AG1675" i="2"/>
  <c r="Z1674" i="2"/>
  <c r="AB1674" i="2"/>
  <c r="AC1674" i="2"/>
  <c r="U1675" i="2"/>
  <c r="V1675" i="2"/>
  <c r="AG1676" i="2" l="1"/>
  <c r="AF1676" i="2"/>
  <c r="Z1675" i="2"/>
  <c r="AC1675" i="2"/>
  <c r="U1676" i="2"/>
  <c r="AB1675" i="2"/>
  <c r="Q1675" i="2"/>
  <c r="AD1675" i="2"/>
  <c r="V1676" i="2"/>
  <c r="AA1675" i="2"/>
  <c r="AB1676" i="2" l="1"/>
  <c r="AC1676" i="2"/>
  <c r="U1677" i="2"/>
  <c r="AA1676" i="2"/>
  <c r="AD1676" i="2"/>
  <c r="V1677" i="2"/>
  <c r="Y1675" i="2"/>
  <c r="W1675" i="2"/>
  <c r="AE1676" i="2"/>
  <c r="Q1676" i="2"/>
  <c r="Z1676" i="2" l="1"/>
  <c r="AG1677" i="2"/>
  <c r="AF1677" i="2"/>
  <c r="U1678" i="2"/>
  <c r="AC1677" i="2"/>
  <c r="AE1677" i="2"/>
  <c r="Y1676" i="2"/>
  <c r="W1676" i="2"/>
  <c r="AD1677" i="2"/>
  <c r="V1678" i="2"/>
  <c r="AC1678" i="2" l="1"/>
  <c r="AA1677" i="2"/>
  <c r="AB1677" i="2"/>
  <c r="AF1678" i="2"/>
  <c r="AG1678" i="2"/>
  <c r="Z1677" i="2"/>
  <c r="AD1678" i="2"/>
  <c r="Q1677" i="2"/>
  <c r="AB1678" i="2" l="1"/>
  <c r="V1679" i="2"/>
  <c r="AA1678" i="2"/>
  <c r="U1679" i="2"/>
  <c r="Y1677" i="2"/>
  <c r="W1677" i="2"/>
  <c r="AE1678" i="2" l="1"/>
  <c r="AC1679" i="2"/>
  <c r="AD1679" i="2"/>
  <c r="Q1678" i="2"/>
  <c r="Y1678" i="2" l="1"/>
  <c r="W1678" i="2"/>
  <c r="AE1679" i="2"/>
  <c r="AG1679" i="2"/>
  <c r="AF1679" i="2"/>
  <c r="Z1678" i="2"/>
  <c r="AB1679" i="2" l="1"/>
  <c r="V1680" i="2"/>
  <c r="U1680" i="2"/>
  <c r="Q1679" i="2"/>
  <c r="Z1679" i="2"/>
  <c r="AF1680" i="2"/>
  <c r="AG1680" i="2"/>
  <c r="AA1679" i="2"/>
  <c r="U1681" i="2" l="1"/>
  <c r="AC1680" i="2"/>
  <c r="AD1680" i="2"/>
  <c r="V1681" i="2"/>
  <c r="AB1680" i="2"/>
  <c r="AE1680" i="2"/>
  <c r="Y1679" i="2"/>
  <c r="W1679" i="2"/>
  <c r="Q1680" i="2"/>
  <c r="AA1680" i="2"/>
  <c r="AB1681" i="2" l="1"/>
  <c r="AA1681" i="2"/>
  <c r="AD1681" i="2"/>
  <c r="V1682" i="2"/>
  <c r="Y1680" i="2"/>
  <c r="AE1681" i="2"/>
  <c r="W1680" i="2"/>
  <c r="AB1682" i="2" s="1"/>
  <c r="Q1681" i="2"/>
  <c r="Z1680" i="2"/>
  <c r="AF1681" i="2"/>
  <c r="AG1681" i="2"/>
  <c r="AC1681" i="2"/>
  <c r="U1682" i="2"/>
  <c r="V1683" i="2" l="1"/>
  <c r="AD1682" i="2"/>
  <c r="W1681" i="2"/>
  <c r="Q1682" i="2" s="1"/>
  <c r="Y1681" i="2"/>
  <c r="AE1682" i="2"/>
  <c r="AC1682" i="2"/>
  <c r="U1683" i="2"/>
  <c r="AG1682" i="2"/>
  <c r="AF1682" i="2"/>
  <c r="Z1681" i="2"/>
  <c r="Y1682" i="2" l="1"/>
  <c r="W1682" i="2"/>
  <c r="Q1683" i="2"/>
  <c r="AE1683" i="2"/>
  <c r="AC1683" i="2"/>
  <c r="AA1682" i="2"/>
  <c r="U1684" i="2"/>
  <c r="Z1682" i="2"/>
  <c r="AF1683" i="2"/>
  <c r="AG1683" i="2"/>
  <c r="V1684" i="2"/>
  <c r="AD1683" i="2"/>
  <c r="AC1684" i="2" l="1"/>
  <c r="AA1683" i="2"/>
  <c r="AD1684" i="2"/>
  <c r="W1683" i="2"/>
  <c r="Q1684" i="2" s="1"/>
  <c r="Y1683" i="2"/>
  <c r="AG1684" i="2"/>
  <c r="Z1683" i="2"/>
  <c r="AF1684" i="2"/>
  <c r="AB1683" i="2"/>
  <c r="V1685" i="2"/>
  <c r="AD1685" i="2" l="1"/>
  <c r="AB1684" i="2"/>
  <c r="Y1684" i="2"/>
  <c r="AA1684" i="2"/>
  <c r="U1685" i="2"/>
  <c r="W1684" i="2"/>
  <c r="AE1684" i="2"/>
  <c r="AE1685" i="2" l="1"/>
  <c r="Q1685" i="2"/>
  <c r="AF1685" i="2"/>
  <c r="Z1684" i="2"/>
  <c r="AG1685" i="2"/>
  <c r="AC1685" i="2"/>
  <c r="AB1685" i="2" l="1"/>
  <c r="V1686" i="2"/>
  <c r="Y1685" i="2"/>
  <c r="W1685" i="2"/>
  <c r="Q1686" i="2"/>
  <c r="AE1686" i="2"/>
  <c r="AA1685" i="2"/>
  <c r="U1686" i="2"/>
  <c r="Z1685" i="2"/>
  <c r="AG1686" i="2"/>
  <c r="AF1686" i="2"/>
  <c r="Q1687" i="2" l="1"/>
  <c r="W1686" i="2"/>
  <c r="AE1687" i="2" s="1"/>
  <c r="Y1686" i="2"/>
  <c r="Z1686" i="2"/>
  <c r="AG1687" i="2"/>
  <c r="AF1687" i="2"/>
  <c r="V1687" i="2"/>
  <c r="AD1686" i="2"/>
  <c r="AA1686" i="2"/>
  <c r="AC1686" i="2"/>
  <c r="U1687" i="2"/>
  <c r="AB1686" i="2"/>
  <c r="AC1687" i="2" l="1"/>
  <c r="U1688" i="2"/>
  <c r="AD1687" i="2"/>
  <c r="V1688" i="2"/>
  <c r="AF1688" i="2"/>
  <c r="Z1687" i="2"/>
  <c r="AG1688" i="2"/>
  <c r="AB1687" i="2"/>
  <c r="AA1687" i="2"/>
  <c r="W1687" i="2"/>
  <c r="Q1688" i="2" s="1"/>
  <c r="Y1687" i="2"/>
  <c r="AE1688" i="2"/>
  <c r="AG1689" i="2" l="1"/>
  <c r="AF1689" i="2"/>
  <c r="Z1688" i="2"/>
  <c r="AD1688" i="2"/>
  <c r="V1689" i="2"/>
  <c r="AA1688" i="2"/>
  <c r="AA1689" i="2"/>
  <c r="AC1688" i="2"/>
  <c r="U1689" i="2"/>
  <c r="AC1689" i="2" s="1"/>
  <c r="Y1688" i="2"/>
  <c r="W1688" i="2"/>
  <c r="Q1689" i="2"/>
  <c r="AE1689" i="2"/>
  <c r="AB1688" i="2"/>
  <c r="AG1690" i="2" l="1"/>
  <c r="AF1690" i="2"/>
  <c r="Z1689" i="2"/>
  <c r="AD1689" i="2"/>
  <c r="V1690" i="2"/>
  <c r="Q1690" i="2"/>
  <c r="Y1689" i="2"/>
  <c r="W1689" i="2"/>
  <c r="U1690" i="2"/>
  <c r="AB1689" i="2"/>
  <c r="W1690" i="2" l="1"/>
  <c r="AE1691" i="2" s="1"/>
  <c r="Y1690" i="2"/>
  <c r="AB1690" i="2"/>
  <c r="Z1690" i="2"/>
  <c r="AG1691" i="2"/>
  <c r="AF1691" i="2"/>
  <c r="AD1690" i="2"/>
  <c r="V1691" i="2"/>
  <c r="AC1690" i="2"/>
  <c r="U1691" i="2"/>
  <c r="AE1690" i="2"/>
  <c r="AA1690" i="2"/>
  <c r="AA1691" i="2" l="1"/>
  <c r="AB1691" i="2"/>
  <c r="AC1691" i="2"/>
  <c r="U1692" i="2"/>
  <c r="AC1692" i="2" s="1"/>
  <c r="AD1691" i="2"/>
  <c r="V1692" i="2"/>
  <c r="Q1691" i="2"/>
  <c r="Z1691" i="2"/>
  <c r="AF1692" i="2"/>
  <c r="AG1692" i="2"/>
  <c r="AD1692" i="2" l="1"/>
  <c r="V1693" i="2"/>
  <c r="Y1691" i="2"/>
  <c r="W1691" i="2"/>
  <c r="Q1692" i="2"/>
  <c r="AE1692" i="2"/>
  <c r="U1693" i="2"/>
  <c r="AB1692" i="2"/>
  <c r="AA1692" i="2"/>
  <c r="AG1693" i="2" l="1"/>
  <c r="AF1693" i="2"/>
  <c r="Z1692" i="2"/>
  <c r="W1692" i="2"/>
  <c r="Q1693" i="2" s="1"/>
  <c r="Y1692" i="2"/>
  <c r="AC1693" i="2"/>
  <c r="AD1693" i="2"/>
  <c r="V1694" i="2"/>
  <c r="AA1693" i="2"/>
  <c r="AE1693" i="2" l="1"/>
  <c r="Y1693" i="2"/>
  <c r="AD1694" i="2"/>
  <c r="W1693" i="2"/>
  <c r="AB1693" i="2"/>
  <c r="U1694" i="2"/>
  <c r="Q1694" i="2" l="1"/>
  <c r="AE1694" i="2"/>
  <c r="AG1694" i="2"/>
  <c r="AF1694" i="2"/>
  <c r="Z1693" i="2"/>
  <c r="AC1694" i="2"/>
  <c r="AG1695" i="2" l="1"/>
  <c r="Z1694" i="2"/>
  <c r="AF1695" i="2"/>
  <c r="AA1694" i="2"/>
  <c r="AB1694" i="2"/>
  <c r="V1695" i="2"/>
  <c r="U1695" i="2"/>
  <c r="W1694" i="2"/>
  <c r="Q1695" i="2" s="1"/>
  <c r="Y1694" i="2"/>
  <c r="AE1695" i="2"/>
  <c r="V1696" i="2" l="1"/>
  <c r="AD1695" i="2"/>
  <c r="AB1695" i="2"/>
  <c r="AA1695" i="2"/>
  <c r="W1695" i="2"/>
  <c r="Y1695" i="2"/>
  <c r="AC1695" i="2"/>
  <c r="U1696" i="2"/>
  <c r="AE1696" i="2" l="1"/>
  <c r="Q1696" i="2"/>
  <c r="Z1695" i="2"/>
  <c r="AG1696" i="2"/>
  <c r="AF1696" i="2"/>
  <c r="AB1696" i="2"/>
  <c r="AC1696" i="2"/>
  <c r="U1697" i="2"/>
  <c r="AD1696" i="2"/>
  <c r="AB1697" i="2" l="1"/>
  <c r="AG1697" i="2"/>
  <c r="AF1697" i="2"/>
  <c r="Z1696" i="2"/>
  <c r="V1697" i="2"/>
  <c r="AC1697" i="2"/>
  <c r="AA1696" i="2"/>
  <c r="Y1696" i="2"/>
  <c r="W1696" i="2"/>
  <c r="U1698" i="2" l="1"/>
  <c r="AA1697" i="2"/>
  <c r="AD1697" i="2"/>
  <c r="V1698" i="2"/>
  <c r="AE1697" i="2"/>
  <c r="AG1698" i="2"/>
  <c r="Z1697" i="2"/>
  <c r="AF1698" i="2"/>
  <c r="Q1697" i="2"/>
  <c r="AB1698" i="2" l="1"/>
  <c r="V1699" i="2"/>
  <c r="AD1698" i="2"/>
  <c r="W1697" i="2"/>
  <c r="AE1698" i="2" s="1"/>
  <c r="Y1697" i="2"/>
  <c r="Q1698" i="2"/>
  <c r="AA1698" i="2"/>
  <c r="AC1698" i="2"/>
  <c r="U1699" i="2"/>
  <c r="W1698" i="2" l="1"/>
  <c r="AG1699" i="2"/>
  <c r="Z1698" i="2"/>
  <c r="AF1699" i="2"/>
  <c r="Y1698" i="2"/>
  <c r="AE1699" i="2"/>
  <c r="Q1699" i="2"/>
  <c r="AC1699" i="2"/>
  <c r="AD1699" i="2"/>
  <c r="AF1700" i="2" l="1"/>
  <c r="Z1699" i="2"/>
  <c r="AG1700" i="2"/>
  <c r="Y1699" i="2"/>
  <c r="W1699" i="2"/>
  <c r="Q1700" i="2" s="1"/>
  <c r="AB1699" i="2"/>
  <c r="AA1699" i="2"/>
  <c r="V1700" i="2"/>
  <c r="U1700" i="2"/>
  <c r="AB1700" i="2" l="1"/>
  <c r="Y1700" i="2"/>
  <c r="W1700" i="2"/>
  <c r="AC1700" i="2"/>
  <c r="U1701" i="2"/>
  <c r="AD1700" i="2"/>
  <c r="V1701" i="2"/>
  <c r="AA1700" i="2"/>
  <c r="AE1700" i="2"/>
  <c r="Z1700" i="2"/>
  <c r="AG1701" i="2"/>
  <c r="AF1701" i="2"/>
  <c r="AC1701" i="2" l="1"/>
  <c r="U1702" i="2"/>
  <c r="Q1701" i="2"/>
  <c r="AA1702" i="2"/>
  <c r="AA1701" i="2"/>
  <c r="AE1701" i="2"/>
  <c r="AF1702" i="2"/>
  <c r="AG1702" i="2"/>
  <c r="Z1701" i="2"/>
  <c r="AD1701" i="2"/>
  <c r="V1702" i="2"/>
  <c r="AB1701" i="2"/>
  <c r="AB1702" i="2" l="1"/>
  <c r="AD1702" i="2"/>
  <c r="V1703" i="2"/>
  <c r="Y1701" i="2"/>
  <c r="W1701" i="2"/>
  <c r="AE1702" i="2" s="1"/>
  <c r="Q1702" i="2"/>
  <c r="AC1702" i="2"/>
  <c r="U1703" i="2"/>
  <c r="AA1703" i="2" l="1"/>
  <c r="Z1702" i="2"/>
  <c r="AF1703" i="2"/>
  <c r="AG1703" i="2"/>
  <c r="Y1702" i="2"/>
  <c r="W1702" i="2"/>
  <c r="Q1703" i="2"/>
  <c r="AE1703" i="2"/>
  <c r="V1704" i="2"/>
  <c r="AD1703" i="2"/>
  <c r="AC1703" i="2"/>
  <c r="W1703" i="2" l="1"/>
  <c r="Q1704" i="2" s="1"/>
  <c r="Y1703" i="2"/>
  <c r="AG1704" i="2"/>
  <c r="Z1703" i="2"/>
  <c r="AF1704" i="2"/>
  <c r="AD1704" i="2"/>
  <c r="AB1703" i="2"/>
  <c r="U1704" i="2"/>
  <c r="AA1704" i="2" l="1"/>
  <c r="Y1704" i="2"/>
  <c r="AC1704" i="2"/>
  <c r="U1705" i="2"/>
  <c r="AE1704" i="2"/>
  <c r="AB1704" i="2"/>
  <c r="V1705" i="2"/>
  <c r="AA1705" i="2" l="1"/>
  <c r="AC1705" i="2"/>
  <c r="W1704" i="2"/>
  <c r="AF1705" i="2"/>
  <c r="Z1704" i="2"/>
  <c r="AG1705" i="2"/>
  <c r="AD1705" i="2"/>
  <c r="AB1705" i="2" l="1"/>
  <c r="Z1705" i="2"/>
  <c r="AF1706" i="2"/>
  <c r="AG1706" i="2"/>
  <c r="V1706" i="2"/>
  <c r="U1706" i="2"/>
  <c r="AE1705" i="2"/>
  <c r="Q1705" i="2"/>
  <c r="AC1706" i="2" l="1"/>
  <c r="U1707" i="2"/>
  <c r="AD1706" i="2"/>
  <c r="V1707" i="2"/>
  <c r="AA1706" i="2"/>
  <c r="W1705" i="2"/>
  <c r="Y1705" i="2"/>
  <c r="AE1706" i="2"/>
  <c r="AB1706" i="2"/>
  <c r="Q1706" i="2" l="1"/>
  <c r="AD1707" i="2"/>
  <c r="AC1707" i="2"/>
  <c r="AG1707" i="2" l="1"/>
  <c r="Z1706" i="2"/>
  <c r="AF1707" i="2"/>
  <c r="Y1706" i="2"/>
  <c r="W1706" i="2"/>
  <c r="AE1707" i="2" s="1"/>
  <c r="Q1707" i="2"/>
  <c r="Y1707" i="2" l="1"/>
  <c r="AA1707" i="2"/>
  <c r="AB1707" i="2"/>
  <c r="V1708" i="2"/>
  <c r="U1708" i="2"/>
  <c r="AB1708" i="2" l="1"/>
  <c r="V1709" i="2"/>
  <c r="AD1708" i="2"/>
  <c r="W1707" i="2"/>
  <c r="Z1707" i="2"/>
  <c r="AF1708" i="2"/>
  <c r="AG1708" i="2"/>
  <c r="AC1708" i="2"/>
  <c r="U1709" i="2"/>
  <c r="AG1709" i="2" l="1"/>
  <c r="Z1708" i="2"/>
  <c r="AF1709" i="2"/>
  <c r="AC1709" i="2"/>
  <c r="Q1708" i="2"/>
  <c r="AE1708" i="2"/>
  <c r="AD1709" i="2"/>
  <c r="AA1708" i="2"/>
  <c r="U1710" i="2"/>
  <c r="AC1710" i="2" l="1"/>
  <c r="Y1708" i="2"/>
  <c r="W1708" i="2"/>
  <c r="AE1709" i="2"/>
  <c r="Q1709" i="2"/>
  <c r="AB1709" i="2"/>
  <c r="AA1709" i="2"/>
  <c r="V1710" i="2"/>
  <c r="AB1710" i="2" l="1"/>
  <c r="W1709" i="2"/>
  <c r="Q1710" i="2" s="1"/>
  <c r="Y1709" i="2"/>
  <c r="AE1710" i="2"/>
  <c r="AF1710" i="2"/>
  <c r="AG1710" i="2"/>
  <c r="Z1709" i="2"/>
  <c r="AD1710" i="2"/>
  <c r="V1711" i="2"/>
  <c r="Y1710" i="2" l="1"/>
  <c r="AA1710" i="2"/>
  <c r="U1711" i="2"/>
  <c r="AD1711" i="2"/>
  <c r="AA1711" i="2" l="1"/>
  <c r="AC1711" i="2"/>
  <c r="Z1710" i="2"/>
  <c r="AF1711" i="2"/>
  <c r="AG1711" i="2"/>
  <c r="U1712" i="2"/>
  <c r="W1710" i="2"/>
  <c r="AC1712" i="2" l="1"/>
  <c r="AF1712" i="2"/>
  <c r="Z1711" i="2"/>
  <c r="AG1712" i="2"/>
  <c r="Q1711" i="2"/>
  <c r="AE1711" i="2"/>
  <c r="AA1712" i="2"/>
  <c r="AB1711" i="2"/>
  <c r="V1712" i="2"/>
  <c r="Y1711" i="2" l="1"/>
  <c r="W1711" i="2"/>
  <c r="AE1712" i="2"/>
  <c r="Q1712" i="2"/>
  <c r="AD1712" i="2"/>
  <c r="V1713" i="2"/>
  <c r="AB1712" i="2"/>
  <c r="U1713" i="2"/>
  <c r="AF1713" i="2" l="1"/>
  <c r="Z1712" i="2"/>
  <c r="AG1713" i="2"/>
  <c r="AD1713" i="2"/>
  <c r="W1712" i="2"/>
  <c r="AE1713" i="2" s="1"/>
  <c r="Y1712" i="2"/>
  <c r="AC1713" i="2"/>
  <c r="V1714" i="2"/>
  <c r="AD1714" i="2" l="1"/>
  <c r="AB1713" i="2"/>
  <c r="Q1713" i="2"/>
  <c r="U1714" i="2"/>
  <c r="AA1713" i="2"/>
  <c r="AB1714" i="2" l="1"/>
  <c r="V1715" i="2"/>
  <c r="AC1714" i="2"/>
  <c r="U1715" i="2"/>
  <c r="W1713" i="2"/>
  <c r="Y1713" i="2"/>
  <c r="AE1714" i="2"/>
  <c r="Q1714" i="2"/>
  <c r="AA1714" i="2"/>
  <c r="AF1714" i="2"/>
  <c r="Z1713" i="2"/>
  <c r="AG1714" i="2"/>
  <c r="Z1714" i="2" l="1"/>
  <c r="AG1715" i="2"/>
  <c r="AF1715" i="2"/>
  <c r="AC1715" i="2"/>
  <c r="AD1715" i="2"/>
  <c r="V1716" i="2"/>
  <c r="AB1715" i="2"/>
  <c r="Y1714" i="2"/>
  <c r="W1714" i="2"/>
  <c r="Q1715" i="2" s="1"/>
  <c r="AE1715" i="2"/>
  <c r="AA1715" i="2" l="1"/>
  <c r="U1716" i="2"/>
  <c r="Y1715" i="2"/>
  <c r="AD1716" i="2"/>
  <c r="U1717" i="2" l="1"/>
  <c r="Z1715" i="2"/>
  <c r="AF1716" i="2"/>
  <c r="AG1716" i="2"/>
  <c r="W1715" i="2"/>
  <c r="AC1716" i="2"/>
  <c r="AC1717" i="2" l="1"/>
  <c r="AE1716" i="2"/>
  <c r="Q1716" i="2"/>
  <c r="AB1716" i="2"/>
  <c r="V1717" i="2"/>
  <c r="AA1716" i="2"/>
  <c r="AB1717" i="2" l="1"/>
  <c r="U1718" i="2"/>
  <c r="AD1717" i="2"/>
  <c r="V1718" i="2"/>
  <c r="AD1718" i="2" s="1"/>
  <c r="Z1716" i="2"/>
  <c r="AG1717" i="2"/>
  <c r="AF1717" i="2"/>
  <c r="W1716" i="2"/>
  <c r="Y1716" i="2"/>
  <c r="AA1717" i="2"/>
  <c r="AG1718" i="2" l="1"/>
  <c r="AF1718" i="2"/>
  <c r="Z1717" i="2"/>
  <c r="AE1717" i="2"/>
  <c r="Q1717" i="2"/>
  <c r="AC1718" i="2"/>
  <c r="U1719" i="2"/>
  <c r="AA1718" i="2" l="1"/>
  <c r="W1717" i="2"/>
  <c r="Y1717" i="2"/>
  <c r="AE1718" i="2"/>
  <c r="AC1719" i="2"/>
  <c r="V1719" i="2"/>
  <c r="AB1718" i="2"/>
  <c r="AD1719" i="2" l="1"/>
  <c r="Q1718" i="2"/>
  <c r="AG1719" i="2" l="1"/>
  <c r="Z1718" i="2"/>
  <c r="AF1719" i="2"/>
  <c r="Y1718" i="2"/>
  <c r="W1718" i="2"/>
  <c r="AE1719" i="2" s="1"/>
  <c r="AB1719" i="2" l="1"/>
  <c r="U1720" i="2"/>
  <c r="V1720" i="2"/>
  <c r="AA1719" i="2"/>
  <c r="Q1719" i="2"/>
  <c r="W1719" i="2" l="1"/>
  <c r="Q1720" i="2" s="1"/>
  <c r="Y1719" i="2"/>
  <c r="AF1720" i="2"/>
  <c r="AG1720" i="2"/>
  <c r="Z1719" i="2"/>
  <c r="AD1720" i="2"/>
  <c r="AC1720" i="2"/>
  <c r="U1721" i="2"/>
  <c r="Y1720" i="2" l="1"/>
  <c r="W1720" i="2"/>
  <c r="AE1721" i="2"/>
  <c r="Q1721" i="2"/>
  <c r="Z1720" i="2"/>
  <c r="AG1721" i="2"/>
  <c r="AF1721" i="2"/>
  <c r="AB1720" i="2"/>
  <c r="AE1720" i="2"/>
  <c r="AC1721" i="2"/>
  <c r="AA1720" i="2"/>
  <c r="AA1721" i="2"/>
  <c r="V1721" i="2"/>
  <c r="AG1722" i="2" l="1"/>
  <c r="AF1722" i="2"/>
  <c r="Z1721" i="2"/>
  <c r="AD1721" i="2"/>
  <c r="V1722" i="2"/>
  <c r="Y1721" i="2"/>
  <c r="W1721" i="2"/>
  <c r="Q1722" i="2" s="1"/>
  <c r="U1722" i="2"/>
  <c r="AB1721" i="2"/>
  <c r="AA1722" i="2" l="1"/>
  <c r="AD1722" i="2"/>
  <c r="V1723" i="2"/>
  <c r="AB1722" i="2"/>
  <c r="AC1722" i="2"/>
  <c r="U1723" i="2"/>
  <c r="AE1722" i="2"/>
  <c r="Y1722" i="2"/>
  <c r="W1722" i="2"/>
  <c r="Q1723" i="2" s="1"/>
  <c r="AE1723" i="2"/>
  <c r="U1724" i="2" l="1"/>
  <c r="AC1723" i="2"/>
  <c r="AB1723" i="2"/>
  <c r="Y1723" i="2"/>
  <c r="AD1723" i="2"/>
  <c r="V1724" i="2"/>
  <c r="AG1723" i="2"/>
  <c r="AF1723" i="2"/>
  <c r="Z1722" i="2"/>
  <c r="AE1724" i="2" l="1"/>
  <c r="AA1723" i="2"/>
  <c r="Z1723" i="2"/>
  <c r="AG1724" i="2"/>
  <c r="AF1724" i="2"/>
  <c r="W1723" i="2"/>
  <c r="AD1724" i="2"/>
  <c r="AC1724" i="2"/>
  <c r="AB1724" i="2" l="1"/>
  <c r="Q1724" i="2"/>
  <c r="AA1724" i="2"/>
  <c r="U1725" i="2"/>
  <c r="V1725" i="2"/>
  <c r="AA1725" i="2" l="1"/>
  <c r="AC1725" i="2"/>
  <c r="AG1725" i="2"/>
  <c r="Z1724" i="2"/>
  <c r="AF1725" i="2"/>
  <c r="AD1725" i="2"/>
  <c r="W1724" i="2"/>
  <c r="AE1725" i="2" s="1"/>
  <c r="Q1725" i="2"/>
  <c r="Y1724" i="2"/>
  <c r="Z1725" i="2" l="1"/>
  <c r="AF1726" i="2"/>
  <c r="AG1726" i="2"/>
  <c r="Y1725" i="2"/>
  <c r="W1725" i="2"/>
  <c r="AE1726" i="2"/>
  <c r="Q1726" i="2"/>
  <c r="AB1725" i="2"/>
  <c r="U1726" i="2"/>
  <c r="V1726" i="2"/>
  <c r="AA1726" i="2"/>
  <c r="AF1727" i="2" l="1"/>
  <c r="AG1727" i="2"/>
  <c r="Z1726" i="2"/>
  <c r="Y1726" i="2"/>
  <c r="W1726" i="2"/>
  <c r="Q1727" i="2"/>
  <c r="AE1727" i="2"/>
  <c r="AB1726" i="2"/>
  <c r="AC1726" i="2"/>
  <c r="U1727" i="2"/>
  <c r="AD1726" i="2"/>
  <c r="V1727" i="2"/>
  <c r="AF1728" i="2" l="1"/>
  <c r="Z1727" i="2"/>
  <c r="AG1728" i="2"/>
  <c r="Y1727" i="2"/>
  <c r="W1727" i="2"/>
  <c r="AE1728" i="2"/>
  <c r="Q1728" i="2"/>
  <c r="AD1727" i="2"/>
  <c r="V1728" i="2"/>
  <c r="AC1727" i="2"/>
  <c r="U1728" i="2"/>
  <c r="AB1727" i="2"/>
  <c r="AA1727" i="2"/>
  <c r="AF1729" i="2" l="1"/>
  <c r="Z1728" i="2"/>
  <c r="AG1729" i="2"/>
  <c r="AA1728" i="2"/>
  <c r="Y1728" i="2"/>
  <c r="W1728" i="2"/>
  <c r="AE1729" i="2" s="1"/>
  <c r="Q1729" i="2"/>
  <c r="AB1728" i="2"/>
  <c r="AC1728" i="2"/>
  <c r="U1729" i="2"/>
  <c r="AD1728" i="2"/>
  <c r="V1729" i="2"/>
  <c r="W1729" i="2" l="1"/>
  <c r="Y1729" i="2"/>
  <c r="AE1730" i="2"/>
  <c r="AA1729" i="2"/>
  <c r="AG1730" i="2"/>
  <c r="AF1730" i="2"/>
  <c r="Z1729" i="2"/>
  <c r="AD1729" i="2"/>
  <c r="V1730" i="2"/>
  <c r="AD1730" i="2" s="1"/>
  <c r="AC1729" i="2"/>
  <c r="U1730" i="2"/>
  <c r="AB1729" i="2"/>
  <c r="AA1730" i="2" l="1"/>
  <c r="AC1730" i="2"/>
  <c r="U1731" i="2"/>
  <c r="AC1731" i="2" s="1"/>
  <c r="V1731" i="2"/>
  <c r="AB1730" i="2"/>
  <c r="Z1730" i="2"/>
  <c r="AG1731" i="2"/>
  <c r="AF1731" i="2"/>
  <c r="Q1730" i="2"/>
  <c r="AB1731" i="2" l="1"/>
  <c r="AD1731" i="2"/>
  <c r="V1732" i="2"/>
  <c r="Y1730" i="2"/>
  <c r="W1730" i="2"/>
  <c r="Q1731" i="2" s="1"/>
  <c r="AE1731" i="2"/>
  <c r="U1732" i="2"/>
  <c r="AA1731" i="2"/>
  <c r="AG1732" i="2" l="1"/>
  <c r="Z1731" i="2"/>
  <c r="AF1732" i="2"/>
  <c r="AD1732" i="2"/>
  <c r="AB1732" i="2"/>
  <c r="Y1731" i="2"/>
  <c r="W1731" i="2"/>
  <c r="AE1732" i="2" s="1"/>
  <c r="Q1732" i="2"/>
  <c r="AC1732" i="2"/>
  <c r="AA1732" i="2" l="1"/>
  <c r="U1733" i="2"/>
  <c r="V1733" i="2"/>
  <c r="AF1733" i="2"/>
  <c r="Z1732" i="2"/>
  <c r="AG1733" i="2"/>
  <c r="W1732" i="2"/>
  <c r="AE1733" i="2" s="1"/>
  <c r="Y1732" i="2"/>
  <c r="Q1733" i="2"/>
  <c r="AB1733" i="2" l="1"/>
  <c r="Y1733" i="2"/>
  <c r="AD1733" i="2"/>
  <c r="V1734" i="2"/>
  <c r="AC1733" i="2"/>
  <c r="U1734" i="2"/>
  <c r="AA1733" i="2"/>
  <c r="AD1734" i="2" l="1"/>
  <c r="AF1734" i="2"/>
  <c r="Z1733" i="2"/>
  <c r="AG1734" i="2"/>
  <c r="W1733" i="2"/>
  <c r="AC1734" i="2"/>
  <c r="Z1734" i="2" l="1"/>
  <c r="AG1735" i="2"/>
  <c r="AF1735" i="2"/>
  <c r="AA1734" i="2"/>
  <c r="AB1734" i="2"/>
  <c r="Q1734" i="2"/>
  <c r="AE1734" i="2"/>
  <c r="U1735" i="2"/>
  <c r="AC1735" i="2" s="1"/>
  <c r="V1735" i="2"/>
  <c r="Y1734" i="2" l="1"/>
  <c r="W1734" i="2"/>
  <c r="AE1735" i="2"/>
  <c r="Q1735" i="2"/>
  <c r="AB1735" i="2"/>
  <c r="AD1735" i="2"/>
  <c r="V1736" i="2"/>
  <c r="U1736" i="2"/>
  <c r="AA1735" i="2"/>
  <c r="V1737" i="2" l="1"/>
  <c r="AD1736" i="2"/>
  <c r="AB1736" i="2"/>
  <c r="W1735" i="2"/>
  <c r="Y1735" i="2"/>
  <c r="AE1736" i="2"/>
  <c r="Q1736" i="2"/>
  <c r="AC1736" i="2"/>
  <c r="U1737" i="2"/>
  <c r="AA1736" i="2"/>
  <c r="Z1735" i="2"/>
  <c r="AF1736" i="2"/>
  <c r="AG1736" i="2"/>
  <c r="AB1737" i="2" l="1"/>
  <c r="W1736" i="2"/>
  <c r="Y1736" i="2"/>
  <c r="AE1737" i="2"/>
  <c r="Q1737" i="2"/>
  <c r="AG1737" i="2"/>
  <c r="Z1736" i="2"/>
  <c r="AF1737" i="2"/>
  <c r="AA1737" i="2"/>
  <c r="AC1737" i="2"/>
  <c r="U1738" i="2"/>
  <c r="AC1738" i="2" s="1"/>
  <c r="AD1737" i="2"/>
  <c r="V1738" i="2"/>
  <c r="AG1738" i="2" l="1"/>
  <c r="Z1737" i="2"/>
  <c r="AF1738" i="2"/>
  <c r="Y1737" i="2"/>
  <c r="W1737" i="2"/>
  <c r="AE1738" i="2" s="1"/>
  <c r="Q1738" i="2"/>
  <c r="AD1738" i="2"/>
  <c r="Y1738" i="2" l="1"/>
  <c r="U1739" i="2"/>
  <c r="AB1738" i="2"/>
  <c r="V1739" i="2"/>
  <c r="AA1738" i="2"/>
  <c r="Z1738" i="2" l="1"/>
  <c r="AF1739" i="2"/>
  <c r="AG1739" i="2"/>
  <c r="AC1739" i="2"/>
  <c r="AD1739" i="2"/>
  <c r="W1738" i="2"/>
  <c r="AB1739" i="2" l="1"/>
  <c r="U1740" i="2"/>
  <c r="AA1739" i="2"/>
  <c r="Q1739" i="2"/>
  <c r="AE1739" i="2"/>
  <c r="V1740" i="2"/>
  <c r="AF1740" i="2" l="1"/>
  <c r="AG1740" i="2"/>
  <c r="Z1739" i="2"/>
  <c r="W1739" i="2"/>
  <c r="Y1739" i="2"/>
  <c r="AE1740" i="2"/>
  <c r="Q1740" i="2"/>
  <c r="AC1740" i="2"/>
  <c r="AD1740" i="2"/>
  <c r="V1741" i="2"/>
  <c r="Z1740" i="2" l="1"/>
  <c r="AF1741" i="2"/>
  <c r="AG1741" i="2"/>
  <c r="AA1740" i="2"/>
  <c r="AD1741" i="2"/>
  <c r="V1742" i="2"/>
  <c r="AB1740" i="2"/>
  <c r="U1741" i="2"/>
  <c r="Y1740" i="2"/>
  <c r="W1740" i="2"/>
  <c r="AE1741" i="2" s="1"/>
  <c r="AD1742" i="2" l="1"/>
  <c r="AA1741" i="2"/>
  <c r="Q1741" i="2"/>
  <c r="AC1741" i="2"/>
  <c r="U1742" i="2"/>
  <c r="AB1741" i="2"/>
  <c r="AC1742" i="2" l="1"/>
  <c r="Y1741" i="2"/>
  <c r="W1741" i="2"/>
  <c r="Q1742" i="2"/>
  <c r="AE1742" i="2"/>
  <c r="AG1742" i="2"/>
  <c r="AF1742" i="2"/>
  <c r="Z1741" i="2"/>
  <c r="AG1743" i="2" l="1"/>
  <c r="AF1743" i="2"/>
  <c r="Z1742" i="2"/>
  <c r="AB1742" i="2"/>
  <c r="V1743" i="2"/>
  <c r="Q1743" i="2"/>
  <c r="Y1742" i="2"/>
  <c r="W1742" i="2"/>
  <c r="AE1743" i="2" s="1"/>
  <c r="AA1742" i="2"/>
  <c r="U1743" i="2"/>
  <c r="AC1743" i="2" s="1"/>
  <c r="Y1743" i="2" l="1"/>
  <c r="V1744" i="2"/>
  <c r="AD1743" i="2"/>
  <c r="AB1743" i="2"/>
  <c r="U1744" i="2"/>
  <c r="AA1743" i="2"/>
  <c r="AC1744" i="2" l="1"/>
  <c r="AD1744" i="2"/>
  <c r="V1745" i="2"/>
  <c r="AF1744" i="2"/>
  <c r="AG1744" i="2"/>
  <c r="Z1743" i="2"/>
  <c r="AB1744" i="2"/>
  <c r="W1743" i="2"/>
  <c r="AB1745" i="2" l="1"/>
  <c r="AA1744" i="2"/>
  <c r="AD1745" i="2"/>
  <c r="V1746" i="2"/>
  <c r="Q1744" i="2"/>
  <c r="AE1744" i="2"/>
  <c r="AF1745" i="2"/>
  <c r="AG1745" i="2"/>
  <c r="Z1744" i="2"/>
  <c r="U1745" i="2"/>
  <c r="W1744" i="2" l="1"/>
  <c r="U1746" i="2"/>
  <c r="AC1745" i="2"/>
  <c r="AD1746" i="2"/>
  <c r="AA1745" i="2"/>
  <c r="Y1744" i="2"/>
  <c r="Q1745" i="2"/>
  <c r="AE1745" i="2"/>
  <c r="AA1746" i="2" l="1"/>
  <c r="AC1746" i="2"/>
  <c r="Y1745" i="2"/>
  <c r="W1745" i="2"/>
  <c r="AE1746" i="2"/>
  <c r="AF1746" i="2"/>
  <c r="AG1746" i="2"/>
  <c r="Z1745" i="2"/>
  <c r="U1747" i="2"/>
  <c r="AC1747" i="2" l="1"/>
  <c r="Z1746" i="2"/>
  <c r="AF1747" i="2"/>
  <c r="AG1747" i="2"/>
  <c r="Q1746" i="2"/>
  <c r="AB1746" i="2"/>
  <c r="AB1747" i="2"/>
  <c r="V1747" i="2"/>
  <c r="W1746" i="2" l="1"/>
  <c r="Q1747" i="2" s="1"/>
  <c r="Y1746" i="2"/>
  <c r="AA1747" i="2"/>
  <c r="AD1747" i="2"/>
  <c r="V1748" i="2"/>
  <c r="U1748" i="2"/>
  <c r="AD1748" i="2" l="1"/>
  <c r="AC1748" i="2"/>
  <c r="W1747" i="2"/>
  <c r="AE1747" i="2"/>
  <c r="Y1747" i="2"/>
  <c r="AE1748" i="2" l="1"/>
  <c r="Q1748" i="2"/>
  <c r="AG1748" i="2"/>
  <c r="Z1747" i="2"/>
  <c r="AF1748" i="2"/>
  <c r="AA1748" i="2" l="1"/>
  <c r="AB1748" i="2"/>
  <c r="V1749" i="2"/>
  <c r="AD1749" i="2" s="1"/>
  <c r="U1749" i="2"/>
  <c r="Y1748" i="2"/>
  <c r="W1748" i="2"/>
  <c r="AE1749" i="2"/>
  <c r="Z1748" i="2"/>
  <c r="AG1749" i="2"/>
  <c r="AF1749" i="2"/>
  <c r="AF1750" i="2" l="1"/>
  <c r="AG1750" i="2"/>
  <c r="Z1749" i="2"/>
  <c r="U1750" i="2"/>
  <c r="AC1749" i="2"/>
  <c r="V1750" i="2"/>
  <c r="AB1749" i="2"/>
  <c r="AB1750" i="2"/>
  <c r="Q1749" i="2"/>
  <c r="AA1749" i="2"/>
  <c r="AD1750" i="2" l="1"/>
  <c r="V1751" i="2"/>
  <c r="AC1750" i="2"/>
  <c r="U1751" i="2"/>
  <c r="AA1750" i="2"/>
  <c r="Y1749" i="2"/>
  <c r="W1749" i="2"/>
  <c r="AE1750" i="2" s="1"/>
  <c r="AC1751" i="2" l="1"/>
  <c r="AD1751" i="2"/>
  <c r="Q1750" i="2"/>
  <c r="AG1751" i="2" l="1"/>
  <c r="Z1750" i="2"/>
  <c r="AF1751" i="2"/>
  <c r="Y1750" i="2"/>
  <c r="W1750" i="2"/>
  <c r="Q1751" i="2" s="1"/>
  <c r="Y1751" i="2" l="1"/>
  <c r="AE1751" i="2"/>
  <c r="AA1751" i="2"/>
  <c r="AB1751" i="2"/>
  <c r="U1752" i="2"/>
  <c r="V1752" i="2"/>
  <c r="AF1752" i="2" l="1"/>
  <c r="AG1752" i="2"/>
  <c r="Z1751" i="2"/>
  <c r="AD1752" i="2"/>
  <c r="V1753" i="2"/>
  <c r="AC1752" i="2"/>
  <c r="U1753" i="2"/>
  <c r="AC1753" i="2" s="1"/>
  <c r="AB1752" i="2"/>
  <c r="W1751" i="2"/>
  <c r="V1754" i="2" l="1"/>
  <c r="Z1752" i="2"/>
  <c r="AG1753" i="2"/>
  <c r="AF1753" i="2"/>
  <c r="AD1753" i="2"/>
  <c r="AA1752" i="2"/>
  <c r="AE1752" i="2"/>
  <c r="Q1752" i="2"/>
  <c r="AD1754" i="2" l="1"/>
  <c r="U1754" i="2"/>
  <c r="AA1753" i="2"/>
  <c r="Y1752" i="2"/>
  <c r="W1752" i="2"/>
  <c r="Q1753" i="2" s="1"/>
  <c r="AB1753" i="2"/>
  <c r="W1753" i="2" l="1"/>
  <c r="Q1754" i="2" s="1"/>
  <c r="Y1753" i="2"/>
  <c r="AE1753" i="2"/>
  <c r="AC1754" i="2"/>
  <c r="Z1753" i="2" l="1"/>
  <c r="AF1754" i="2"/>
  <c r="AG1754" i="2"/>
  <c r="AA1754" i="2"/>
  <c r="AE1754" i="2"/>
  <c r="Y1754" i="2"/>
  <c r="W1754" i="2"/>
  <c r="AB1754" i="2" l="1"/>
  <c r="V1755" i="2"/>
  <c r="AD1755" i="2" s="1"/>
  <c r="U1755" i="2"/>
  <c r="AG1755" i="2"/>
  <c r="Z1754" i="2"/>
  <c r="AF1755" i="2"/>
  <c r="AE1755" i="2"/>
  <c r="AG1756" i="2"/>
  <c r="AF1756" i="2"/>
  <c r="Z1755" i="2"/>
  <c r="Q1755" i="2"/>
  <c r="Y1755" i="2" l="1"/>
  <c r="W1755" i="2"/>
  <c r="Q1756" i="2" s="1"/>
  <c r="AE1756" i="2"/>
  <c r="AA1755" i="2"/>
  <c r="AC1755" i="2"/>
  <c r="U1756" i="2"/>
  <c r="V1756" i="2"/>
  <c r="AD1756" i="2" s="1"/>
  <c r="AB1755" i="2"/>
  <c r="W1756" i="2" l="1"/>
  <c r="AE1757" i="2" s="1"/>
  <c r="Z1756" i="2"/>
  <c r="AF1757" i="2"/>
  <c r="AG1757" i="2"/>
  <c r="AC1756" i="2"/>
  <c r="U1757" i="2"/>
  <c r="V1757" i="2"/>
  <c r="AB1756" i="2"/>
  <c r="AA1756" i="2"/>
  <c r="Y1756" i="2"/>
  <c r="AD1757" i="2" l="1"/>
  <c r="V1758" i="2"/>
  <c r="AC1757" i="2"/>
  <c r="U1758" i="2"/>
  <c r="Q1757" i="2"/>
  <c r="AA1757" i="2"/>
  <c r="AB1757" i="2"/>
  <c r="AA1758" i="2" l="1"/>
  <c r="AF1758" i="2"/>
  <c r="AG1758" i="2"/>
  <c r="Z1757" i="2"/>
  <c r="AC1758" i="2"/>
  <c r="U1759" i="2"/>
  <c r="AB1758" i="2"/>
  <c r="Y1757" i="2"/>
  <c r="W1757" i="2"/>
  <c r="Q1758" i="2" s="1"/>
  <c r="AE1758" i="2"/>
  <c r="V1759" i="2"/>
  <c r="AD1758" i="2"/>
  <c r="U1760" i="2" l="1"/>
  <c r="AC1759" i="2"/>
  <c r="Z1758" i="2"/>
  <c r="AF1759" i="2"/>
  <c r="AG1759" i="2"/>
  <c r="Y1758" i="2"/>
  <c r="W1758" i="2"/>
  <c r="Q1759" i="2"/>
  <c r="AD1759" i="2"/>
  <c r="AA1759" i="2"/>
  <c r="AE1759" i="2" l="1"/>
  <c r="Z1759" i="2"/>
  <c r="AF1760" i="2"/>
  <c r="AG1760" i="2"/>
  <c r="AB1759" i="2"/>
  <c r="Y1759" i="2"/>
  <c r="W1759" i="2"/>
  <c r="AE1760" i="2" s="1"/>
  <c r="Q1760" i="2"/>
  <c r="V1760" i="2"/>
  <c r="AC1760" i="2"/>
  <c r="AB1760" i="2" l="1"/>
  <c r="AA1760" i="2"/>
  <c r="AA1761" i="2"/>
  <c r="AF1761" i="2"/>
  <c r="AG1761" i="2"/>
  <c r="Z1760" i="2"/>
  <c r="V1761" i="2"/>
  <c r="AD1761" i="2" s="1"/>
  <c r="AD1760" i="2"/>
  <c r="Y1760" i="2"/>
  <c r="W1760" i="2"/>
  <c r="Q1761" i="2"/>
  <c r="AE1761" i="2"/>
  <c r="U1761" i="2"/>
  <c r="Z1761" i="2" l="1"/>
  <c r="AF1762" i="2"/>
  <c r="AG1762" i="2"/>
  <c r="AC1761" i="2"/>
  <c r="U1762" i="2"/>
  <c r="Y1761" i="2"/>
  <c r="AE1762" i="2"/>
  <c r="W1761" i="2"/>
  <c r="V1762" i="2"/>
  <c r="AB1761" i="2"/>
  <c r="AC1762" i="2" l="1"/>
  <c r="U1763" i="2"/>
  <c r="AD1762" i="2"/>
  <c r="V1763" i="2"/>
  <c r="AB1762" i="2"/>
  <c r="Q1762" i="2"/>
  <c r="AF1763" i="2"/>
  <c r="Z1762" i="2"/>
  <c r="AG1763" i="2"/>
  <c r="AA1762" i="2"/>
  <c r="AB1763" i="2" l="1"/>
  <c r="Y1762" i="2"/>
  <c r="W1762" i="2"/>
  <c r="AE1763" i="2"/>
  <c r="AA1763" i="2"/>
  <c r="AD1763" i="2"/>
  <c r="V1764" i="2"/>
  <c r="AC1763" i="2"/>
  <c r="U1764" i="2"/>
  <c r="AG1764" i="2" l="1"/>
  <c r="Z1763" i="2"/>
  <c r="AF1764" i="2"/>
  <c r="Q1763" i="2"/>
  <c r="AC1764" i="2"/>
  <c r="AD1764" i="2"/>
  <c r="Y1763" i="2" l="1"/>
  <c r="AB1764" i="2"/>
  <c r="AA1764" i="2"/>
  <c r="V1765" i="2"/>
  <c r="U1765" i="2"/>
  <c r="W1763" i="2"/>
  <c r="Q1764" i="2" s="1"/>
  <c r="W1764" i="2" l="1"/>
  <c r="AE1765" i="2" s="1"/>
  <c r="Y1764" i="2"/>
  <c r="AF1765" i="2"/>
  <c r="Z1764" i="2"/>
  <c r="AG1765" i="2"/>
  <c r="AD1765" i="2"/>
  <c r="AB1765" i="2"/>
  <c r="AE1764" i="2"/>
  <c r="AC1765" i="2"/>
  <c r="U1766" i="2"/>
  <c r="Q1765" i="2" l="1"/>
  <c r="AA1765" i="2"/>
  <c r="AC1766" i="2"/>
  <c r="V1766" i="2"/>
  <c r="AA1766" i="2" l="1"/>
  <c r="AD1766" i="2"/>
  <c r="Y1765" i="2"/>
  <c r="W1765" i="2"/>
  <c r="AE1766" i="2" s="1"/>
  <c r="Q1766" i="2"/>
  <c r="AG1766" i="2"/>
  <c r="AF1766" i="2"/>
  <c r="Z1765" i="2"/>
  <c r="AB1766" i="2" l="1"/>
  <c r="U1767" i="2"/>
  <c r="Y1766" i="2"/>
  <c r="W1766" i="2"/>
  <c r="V1767" i="2"/>
  <c r="AE1767" i="2" l="1"/>
  <c r="Q1767" i="2"/>
  <c r="AD1767" i="2"/>
  <c r="Z1766" i="2"/>
  <c r="AG1767" i="2"/>
  <c r="AF1767" i="2"/>
  <c r="AC1767" i="2"/>
  <c r="Z1767" i="2" l="1"/>
  <c r="AG1768" i="2"/>
  <c r="AF1768" i="2"/>
  <c r="AA1767" i="2"/>
  <c r="AB1767" i="2"/>
  <c r="V1768" i="2"/>
  <c r="U1768" i="2"/>
  <c r="W1767" i="2"/>
  <c r="AE1768" i="2" s="1"/>
  <c r="Y1767" i="2"/>
  <c r="Q1768" i="2"/>
  <c r="AB1768" i="2" l="1"/>
  <c r="AA1768" i="2"/>
  <c r="Y1768" i="2"/>
  <c r="W1768" i="2"/>
  <c r="Q1769" i="2" s="1"/>
  <c r="AE1769" i="2"/>
  <c r="AC1768" i="2"/>
  <c r="U1769" i="2"/>
  <c r="AD1768" i="2"/>
  <c r="V1769" i="2"/>
  <c r="Y1769" i="2" l="1"/>
  <c r="AC1769" i="2"/>
  <c r="AD1769" i="2"/>
  <c r="AA1769" i="2"/>
  <c r="Z1768" i="2"/>
  <c r="AG1769" i="2"/>
  <c r="AF1769" i="2"/>
  <c r="V1770" i="2"/>
  <c r="AD1770" i="2" l="1"/>
  <c r="AB1769" i="2"/>
  <c r="AA1770" i="2"/>
  <c r="U1770" i="2"/>
  <c r="AF1770" i="2"/>
  <c r="AG1770" i="2"/>
  <c r="Z1769" i="2"/>
  <c r="W1769" i="2"/>
  <c r="AC1770" i="2" l="1"/>
  <c r="U1771" i="2"/>
  <c r="AB1770" i="2"/>
  <c r="AE1770" i="2"/>
  <c r="Q1770" i="2"/>
  <c r="V1771" i="2"/>
  <c r="AD1771" i="2" l="1"/>
  <c r="Y1770" i="2"/>
  <c r="W1770" i="2"/>
  <c r="Q1771" i="2" s="1"/>
  <c r="AG1771" i="2"/>
  <c r="AF1771" i="2"/>
  <c r="Z1770" i="2"/>
  <c r="U1772" i="2"/>
  <c r="AC1771" i="2"/>
  <c r="AC1772" i="2" l="1"/>
  <c r="Z1771" i="2"/>
  <c r="AF1772" i="2"/>
  <c r="AG1772" i="2"/>
  <c r="AB1771" i="2"/>
  <c r="AE1771" i="2"/>
  <c r="W1771" i="2"/>
  <c r="AE1772" i="2" s="1"/>
  <c r="Y1771" i="2"/>
  <c r="Q1772" i="2"/>
  <c r="AA1771" i="2"/>
  <c r="V1772" i="2"/>
  <c r="AD1772" i="2" s="1"/>
  <c r="V1773" i="2" l="1"/>
  <c r="AB1772" i="2"/>
  <c r="AB1773" i="2"/>
  <c r="AG1773" i="2"/>
  <c r="Z1772" i="2"/>
  <c r="AF1773" i="2"/>
  <c r="AA1772" i="2"/>
  <c r="Y1772" i="2"/>
  <c r="W1772" i="2"/>
  <c r="U1773" i="2"/>
  <c r="AF1774" i="2"/>
  <c r="AA1773" i="2" l="1"/>
  <c r="AB1774" i="2"/>
  <c r="Z1773" i="2"/>
  <c r="AG1774" i="2"/>
  <c r="AC1773" i="2"/>
  <c r="U1774" i="2"/>
  <c r="AC1774" i="2" s="1"/>
  <c r="Q1773" i="2"/>
  <c r="AE1773" i="2"/>
  <c r="AD1773" i="2"/>
  <c r="V1774" i="2"/>
  <c r="Y1773" i="2" l="1"/>
  <c r="W1773" i="2"/>
  <c r="AE1774" i="2"/>
  <c r="Q1774" i="2"/>
  <c r="W1774" i="2" s="1"/>
  <c r="AD1774" i="2"/>
  <c r="V1775" i="2"/>
  <c r="AD1775" i="2" s="1"/>
  <c r="U1775" i="2"/>
  <c r="AC1775" i="2" s="1"/>
  <c r="AA1774" i="2"/>
  <c r="AG1775" i="2"/>
  <c r="Z1774" i="2"/>
  <c r="AF1775" i="2"/>
  <c r="AE1775" i="2" l="1"/>
  <c r="Q1775" i="2"/>
  <c r="W1775" i="2" s="1"/>
  <c r="Q1776" i="2" s="1"/>
  <c r="Y1774" i="2"/>
  <c r="Y1775" i="2"/>
  <c r="AA1776" i="2"/>
  <c r="AA1775" i="2"/>
  <c r="U1776" i="2"/>
  <c r="V1776" i="2"/>
  <c r="AB1775" i="2"/>
  <c r="AB1776" i="2"/>
  <c r="Z1775" i="2"/>
  <c r="AG1776" i="2"/>
  <c r="AF1776" i="2"/>
  <c r="AE1776" i="2"/>
  <c r="Y1776" i="2"/>
  <c r="AD1776" i="2" l="1"/>
  <c r="V1777" i="2"/>
  <c r="AD1777" i="2" s="1"/>
  <c r="AC1776" i="2"/>
  <c r="U1777" i="2"/>
  <c r="AC1777" i="2" s="1"/>
  <c r="AF1777" i="2"/>
  <c r="AG1777" i="2"/>
  <c r="Z1776" i="2"/>
  <c r="W1776" i="2"/>
  <c r="AF1778" i="2" l="1"/>
  <c r="AG1778" i="2"/>
  <c r="Z1777" i="2"/>
  <c r="AA1777" i="2"/>
  <c r="AE1777" i="2"/>
  <c r="Q1777" i="2"/>
  <c r="AB1777" i="2"/>
  <c r="V1778" i="2"/>
  <c r="U1778" i="2"/>
  <c r="W1777" i="2" l="1"/>
  <c r="Q1778" i="2" s="1"/>
  <c r="Y1777" i="2"/>
  <c r="AA1778" i="2"/>
  <c r="AD1778" i="2"/>
  <c r="V1779" i="2"/>
  <c r="AC1778" i="2"/>
  <c r="U1779" i="2"/>
  <c r="AB1778" i="2"/>
  <c r="AG1779" i="2" l="1"/>
  <c r="AD1779" i="2"/>
  <c r="AC1779" i="2"/>
  <c r="AE1778" i="2"/>
  <c r="Y1778" i="2"/>
  <c r="U1780" i="2" l="1"/>
  <c r="Z1778" i="2"/>
  <c r="W1778" i="2"/>
  <c r="AE1779" i="2" s="1"/>
  <c r="AF1779" i="2"/>
  <c r="AA1779" i="2"/>
  <c r="V1780" i="2" l="1"/>
  <c r="AD1780" i="2" s="1"/>
  <c r="AB1779" i="2"/>
  <c r="Q1779" i="2"/>
  <c r="W1779" i="2" s="1"/>
  <c r="Z1779" i="2"/>
  <c r="AG1780" i="2"/>
  <c r="AF1780" i="2"/>
  <c r="AC1780" i="2"/>
  <c r="V1781" i="2" l="1"/>
  <c r="AD1781" i="2" s="1"/>
  <c r="Y1779" i="2"/>
  <c r="AE1780" i="2"/>
  <c r="Q1780" i="2"/>
  <c r="AG1781" i="2"/>
  <c r="AF1781" i="2"/>
  <c r="Z1780" i="2"/>
  <c r="AB1780" i="2"/>
  <c r="AA1780" i="2"/>
  <c r="U1781" i="2"/>
  <c r="V1782" i="2" l="1"/>
  <c r="AD1782" i="2" s="1"/>
  <c r="W1780" i="2"/>
  <c r="Q1781" i="2" s="1"/>
  <c r="Y1780" i="2"/>
  <c r="Y1781" i="2"/>
  <c r="AA1782" i="2"/>
  <c r="AA1781" i="2"/>
  <c r="AC1781" i="2"/>
  <c r="U1782" i="2"/>
  <c r="AB1781" i="2"/>
  <c r="AE1781" i="2"/>
  <c r="Z1781" i="2" l="1"/>
  <c r="AF1782" i="2"/>
  <c r="AG1782" i="2"/>
  <c r="W1781" i="2"/>
  <c r="AC1782" i="2"/>
  <c r="U1783" i="2"/>
  <c r="AC1783" i="2" s="1"/>
  <c r="Q1782" i="2" l="1"/>
  <c r="AE1782" i="2"/>
  <c r="AB1782" i="2"/>
  <c r="V1783" i="2"/>
  <c r="AD1783" i="2" l="1"/>
  <c r="V1784" i="2"/>
  <c r="AB1783" i="2"/>
  <c r="Y1782" i="2"/>
  <c r="W1782" i="2"/>
  <c r="AE1783" i="2"/>
  <c r="AG1783" i="2"/>
  <c r="AF1783" i="2"/>
  <c r="Z1782" i="2"/>
  <c r="AG1784" i="2" l="1"/>
  <c r="AF1784" i="2"/>
  <c r="Z1783" i="2"/>
  <c r="Q1783" i="2"/>
  <c r="AD1784" i="2"/>
  <c r="AA1783" i="2"/>
  <c r="AA1784" i="2"/>
  <c r="U1784" i="2"/>
  <c r="AB1784" i="2" l="1"/>
  <c r="W1783" i="2"/>
  <c r="Q1784" i="2" s="1"/>
  <c r="Y1783" i="2"/>
  <c r="V1785" i="2"/>
  <c r="AD1785" i="2" s="1"/>
  <c r="U1785" i="2"/>
  <c r="AC1785" i="2" s="1"/>
  <c r="AC1784" i="2"/>
  <c r="Y1784" i="2" l="1"/>
  <c r="AE1784" i="2"/>
  <c r="AF1785" i="2" l="1"/>
  <c r="AG1785" i="2"/>
  <c r="Z1784" i="2"/>
  <c r="W1784" i="2"/>
  <c r="Q1785" i="2" l="1"/>
  <c r="AE1785" i="2"/>
  <c r="V1786" i="2"/>
  <c r="AB1785" i="2"/>
  <c r="U1786" i="2"/>
  <c r="AA1785" i="2"/>
  <c r="AB1786" i="2" l="1"/>
  <c r="AC1786" i="2"/>
  <c r="AD1786" i="2"/>
  <c r="V1787" i="2"/>
  <c r="W1785" i="2"/>
  <c r="Z1785" i="2"/>
  <c r="AF1786" i="2"/>
  <c r="AG1786" i="2"/>
  <c r="Y1785" i="2"/>
  <c r="AE1786" i="2" l="1"/>
  <c r="Z1786" i="2"/>
  <c r="AF1787" i="2"/>
  <c r="AG1787" i="2"/>
  <c r="AD1787" i="2"/>
  <c r="V1788" i="2"/>
  <c r="AD1788" i="2" s="1"/>
  <c r="Q1786" i="2"/>
  <c r="AA1786" i="2"/>
  <c r="U1787" i="2"/>
  <c r="Y1786" i="2" l="1"/>
  <c r="W1786" i="2"/>
  <c r="Q1787" i="2" s="1"/>
  <c r="AE1787" i="2"/>
  <c r="AB1787" i="2"/>
  <c r="U1788" i="2"/>
  <c r="AC1787" i="2"/>
  <c r="AA1787" i="2"/>
  <c r="AC1788" i="2" l="1"/>
  <c r="W1787" i="2"/>
  <c r="AE1788" i="2" s="1"/>
  <c r="AG1788" i="2"/>
  <c r="Z1787" i="2"/>
  <c r="AF1788" i="2"/>
  <c r="Y1787" i="2"/>
  <c r="Q1788" i="2"/>
  <c r="V1789" i="2" l="1"/>
  <c r="AD1789" i="2" s="1"/>
  <c r="AB1788" i="2"/>
  <c r="AA1788" i="2"/>
  <c r="U1789" i="2"/>
  <c r="Y1788" i="2"/>
  <c r="V1790" i="2" l="1"/>
  <c r="AD1790" i="2" s="1"/>
  <c r="AB1789" i="2"/>
  <c r="AA1789" i="2"/>
  <c r="AC1789" i="2"/>
  <c r="U1790" i="2"/>
  <c r="Z1788" i="2"/>
  <c r="AG1789" i="2"/>
  <c r="AF1789" i="2"/>
  <c r="W1788" i="2"/>
  <c r="AC1790" i="2" l="1"/>
  <c r="AE1789" i="2"/>
  <c r="Q1789" i="2"/>
  <c r="AF1790" i="2" l="1"/>
  <c r="AG1790" i="2"/>
  <c r="Z1789" i="2"/>
  <c r="Y1789" i="2"/>
  <c r="W1789" i="2"/>
  <c r="Q1790" i="2" s="1"/>
  <c r="Y1790" i="2" l="1"/>
  <c r="V1791" i="2"/>
  <c r="AB1790" i="2"/>
  <c r="U1791" i="2"/>
  <c r="AE1790" i="2"/>
  <c r="AA1790" i="2"/>
  <c r="AB1791" i="2" l="1"/>
  <c r="AC1791" i="2"/>
  <c r="AD1791" i="2"/>
  <c r="V1792" i="2"/>
  <c r="W1790" i="2"/>
  <c r="AG1791" i="2"/>
  <c r="AF1791" i="2"/>
  <c r="Z1790" i="2"/>
  <c r="U1792" i="2"/>
  <c r="AC1792" i="2" l="1"/>
  <c r="AD1792" i="2"/>
  <c r="Q1791" i="2"/>
  <c r="AE1791" i="2"/>
  <c r="AA1791" i="2"/>
  <c r="AA1792" i="2" l="1"/>
  <c r="Y1791" i="2"/>
  <c r="W1791" i="2"/>
  <c r="AE1792" i="2" s="1"/>
  <c r="Z1791" i="2"/>
  <c r="AF1792" i="2"/>
  <c r="AG1792" i="2"/>
  <c r="Q1792" i="2" l="1"/>
  <c r="Y1792" i="2" s="1"/>
  <c r="AB1792" i="2"/>
  <c r="U1793" i="2"/>
  <c r="V1793" i="2"/>
  <c r="AB1793" i="2" l="1"/>
  <c r="AD1793" i="2"/>
  <c r="V1794" i="2"/>
  <c r="AD1794" i="2" s="1"/>
  <c r="AC1793" i="2"/>
  <c r="Z1792" i="2"/>
  <c r="AF1793" i="2"/>
  <c r="AG1793" i="2"/>
  <c r="U1794" i="2"/>
  <c r="W1792" i="2"/>
  <c r="AC1794" i="2" l="1"/>
  <c r="AE1793" i="2"/>
  <c r="Q1793" i="2"/>
  <c r="AA1793" i="2"/>
  <c r="AA1794" i="2" l="1"/>
  <c r="AF1794" i="2"/>
  <c r="Z1793" i="2"/>
  <c r="AG1794" i="2"/>
  <c r="Y1793" i="2"/>
  <c r="W1793" i="2"/>
  <c r="V1795" i="2" l="1"/>
  <c r="AB1794" i="2"/>
  <c r="U1795" i="2"/>
  <c r="AE1794" i="2"/>
  <c r="AF1795" i="2"/>
  <c r="AG1795" i="2"/>
  <c r="Z1794" i="2"/>
  <c r="Q1794" i="2"/>
  <c r="U1796" i="2" l="1"/>
  <c r="AC1795" i="2"/>
  <c r="AB1795" i="2"/>
  <c r="AA1795" i="2"/>
  <c r="Y1794" i="2"/>
  <c r="W1794" i="2"/>
  <c r="AE1795" i="2" s="1"/>
  <c r="AD1795" i="2"/>
  <c r="V1796" i="2"/>
  <c r="AD1796" i="2" l="1"/>
  <c r="Q1795" i="2"/>
  <c r="AC1796" i="2"/>
  <c r="W1795" i="2" l="1"/>
  <c r="Q1796" i="2" s="1"/>
  <c r="Y1795" i="2"/>
  <c r="AG1796" i="2"/>
  <c r="AF1796" i="2"/>
  <c r="Z1795" i="2"/>
  <c r="AE1796" i="2" l="1"/>
  <c r="AG1797" i="2"/>
  <c r="AF1797" i="2"/>
  <c r="Z1796" i="2"/>
  <c r="Y1796" i="2"/>
  <c r="W1796" i="2"/>
  <c r="Q1797" i="2" s="1"/>
  <c r="AA1796" i="2"/>
  <c r="AB1796" i="2"/>
  <c r="U1797" i="2"/>
  <c r="V1797" i="2"/>
  <c r="AE1797" i="2" l="1"/>
  <c r="AA1797" i="2"/>
  <c r="Y1797" i="2"/>
  <c r="U1798" i="2"/>
  <c r="AC1797" i="2"/>
  <c r="AB1797" i="2"/>
  <c r="W1797" i="2"/>
  <c r="AD1797" i="2"/>
  <c r="V1798" i="2"/>
  <c r="Q1798" i="2" l="1"/>
  <c r="AE1798" i="2"/>
  <c r="AC1798" i="2"/>
  <c r="AD1798" i="2"/>
  <c r="AG1798" i="2"/>
  <c r="Z1797" i="2"/>
  <c r="AF1798" i="2"/>
  <c r="AB1798" i="2"/>
  <c r="V1799" i="2" l="1"/>
  <c r="AA1798" i="2"/>
  <c r="AA1799" i="2"/>
  <c r="U1799" i="2"/>
  <c r="AF1799" i="2"/>
  <c r="Z1798" i="2"/>
  <c r="AG1799" i="2"/>
  <c r="Y1798" i="2"/>
  <c r="W1798" i="2"/>
  <c r="Q1799" i="2"/>
  <c r="AE1799" i="2"/>
  <c r="Z1799" i="2" l="1"/>
  <c r="AF1800" i="2"/>
  <c r="AG1800" i="2"/>
  <c r="AB1799" i="2"/>
  <c r="W1799" i="2"/>
  <c r="AE1800" i="2" s="1"/>
  <c r="Y1799" i="2"/>
  <c r="AC1799" i="2"/>
  <c r="U1800" i="2"/>
  <c r="AD1799" i="2"/>
  <c r="V1800" i="2"/>
  <c r="AC1800" i="2" l="1"/>
  <c r="U1801" i="2"/>
  <c r="AD1800" i="2"/>
  <c r="V1801" i="2"/>
  <c r="Q1800" i="2"/>
  <c r="AB1800" i="2"/>
  <c r="AA1800" i="2"/>
  <c r="AB1801" i="2" l="1"/>
  <c r="Y1800" i="2"/>
  <c r="W1800" i="2"/>
  <c r="AD1801" i="2"/>
  <c r="AC1801" i="2"/>
  <c r="AA1801" i="2"/>
  <c r="AF1801" i="2"/>
  <c r="AG1801" i="2"/>
  <c r="Z1800" i="2"/>
  <c r="U1802" i="2" l="1"/>
  <c r="V1802" i="2"/>
  <c r="Q1801" i="2"/>
  <c r="W1801" i="2" s="1"/>
  <c r="AE1802" i="2" s="1"/>
  <c r="AE1801" i="2"/>
  <c r="AD1802" i="2"/>
  <c r="AG1802" i="2"/>
  <c r="Z1801" i="2"/>
  <c r="AF1802" i="2"/>
  <c r="AA1802" i="2"/>
  <c r="AC1802" i="2"/>
  <c r="Y1801" i="2" l="1"/>
  <c r="AB1802" i="2"/>
  <c r="U1803" i="2"/>
  <c r="AC1803" i="2" s="1"/>
  <c r="Q1802" i="2"/>
  <c r="V1803" i="2"/>
  <c r="AD1803" i="2" l="1"/>
  <c r="V1804" i="2"/>
  <c r="W1802" i="2"/>
  <c r="Q1803" i="2" s="1"/>
  <c r="Y1802" i="2"/>
  <c r="AE1803" i="2"/>
  <c r="AB1803" i="2"/>
  <c r="U1804" i="2"/>
  <c r="AF1803" i="2"/>
  <c r="AG1803" i="2"/>
  <c r="Z1802" i="2"/>
  <c r="AC1804" i="2" l="1"/>
  <c r="Y1803" i="2"/>
  <c r="AD1804" i="2"/>
  <c r="AA1803" i="2"/>
  <c r="AF1804" i="2" l="1"/>
  <c r="W1803" i="2"/>
  <c r="AG1804" i="2"/>
  <c r="Z1803" i="2"/>
  <c r="U1805" i="2"/>
  <c r="AC1805" i="2" s="1"/>
  <c r="Q1804" i="2"/>
  <c r="Y1804" i="2" s="1"/>
  <c r="AE1804" i="2"/>
  <c r="AA1804" i="2"/>
  <c r="AA1805" i="2"/>
  <c r="AG1805" i="2"/>
  <c r="AF1805" i="2"/>
  <c r="Z1804" i="2"/>
  <c r="V1805" i="2" l="1"/>
  <c r="AD1805" i="2" s="1"/>
  <c r="W1804" i="2"/>
  <c r="AB1805" i="2"/>
  <c r="AB1804" i="2"/>
  <c r="AF1806" i="2"/>
  <c r="Z1805" i="2"/>
  <c r="AG1806" i="2"/>
  <c r="AE1805" i="2"/>
  <c r="Q1805" i="2"/>
  <c r="AB1806" i="2"/>
  <c r="U1806" i="2"/>
  <c r="AC1806" i="2" s="1"/>
  <c r="AA1806" i="2"/>
  <c r="V1806" i="2" l="1"/>
  <c r="AD1806" i="2" s="1"/>
  <c r="W1805" i="2"/>
  <c r="Y1805" i="2"/>
  <c r="Q1806" i="2"/>
  <c r="Y1806" i="2" s="1"/>
  <c r="AE1806" i="2"/>
  <c r="U1807" i="2"/>
  <c r="AC1807" i="2" s="1"/>
  <c r="AA1807" i="2"/>
  <c r="V1807" i="2" l="1"/>
  <c r="AD1807" i="2" s="1"/>
  <c r="AG1807" i="2"/>
  <c r="W1806" i="2"/>
  <c r="Q1807" i="2" s="1"/>
  <c r="Y1807" i="2" s="1"/>
  <c r="Z1806" i="2"/>
  <c r="AF1807" i="2"/>
  <c r="U1808" i="2"/>
  <c r="AC1808" i="2" s="1"/>
  <c r="AE1807" i="2"/>
  <c r="V1808" i="2" l="1"/>
  <c r="AD1808" i="2" s="1"/>
  <c r="AB1807" i="2"/>
  <c r="W1807" i="2"/>
  <c r="AG1808" i="2" l="1"/>
  <c r="Z1807" i="2"/>
  <c r="AF1808" i="2"/>
  <c r="AG1809" i="2"/>
  <c r="AF1809" i="2"/>
  <c r="Z1808" i="2"/>
  <c r="AA1808" i="2"/>
  <c r="Q1808" i="2"/>
  <c r="AE1808" i="2"/>
  <c r="AB1808" i="2" l="1"/>
  <c r="V1809" i="2"/>
  <c r="U1809" i="2"/>
  <c r="AB1809" i="2"/>
  <c r="AC1809" i="2"/>
  <c r="U1810" i="2"/>
  <c r="AA1809" i="2"/>
  <c r="Y1808" i="2"/>
  <c r="W1808" i="2"/>
  <c r="AD1809" i="2"/>
  <c r="V1810" i="2"/>
  <c r="AF1810" i="2" l="1"/>
  <c r="Z1809" i="2"/>
  <c r="AG1810" i="2"/>
  <c r="AC1810" i="2"/>
  <c r="U1811" i="2"/>
  <c r="AC1811" i="2" s="1"/>
  <c r="AD1810" i="2"/>
  <c r="V1811" i="2"/>
  <c r="AD1811" i="2" s="1"/>
  <c r="AE1809" i="2"/>
  <c r="Q1809" i="2"/>
  <c r="AA1810" i="2" l="1"/>
  <c r="Y1809" i="2"/>
  <c r="W1809" i="2"/>
  <c r="AB1810" i="2"/>
  <c r="Q1810" i="2" l="1"/>
  <c r="Y1810" i="2" s="1"/>
  <c r="AE1810" i="2"/>
  <c r="V1812" i="2"/>
  <c r="AD1812" i="2" s="1"/>
  <c r="AB1811" i="2"/>
  <c r="AF1811" i="2"/>
  <c r="AG1811" i="2"/>
  <c r="Z1810" i="2"/>
  <c r="AA1811" i="2"/>
  <c r="W1810" i="2" l="1"/>
  <c r="AE1811" i="2" s="1"/>
  <c r="U1812" i="2"/>
  <c r="Q1811" i="2" l="1"/>
  <c r="Y1811" i="2" s="1"/>
  <c r="AC1812" i="2"/>
  <c r="U1813" i="2" l="1"/>
  <c r="AC1813" i="2" s="1"/>
  <c r="W1811" i="2"/>
  <c r="Z1811" i="2"/>
  <c r="AF1812" i="2"/>
  <c r="AG1812" i="2"/>
  <c r="AF1813" i="2"/>
  <c r="Z1812" i="2"/>
  <c r="AG1813" i="2"/>
  <c r="Q1812" i="2"/>
  <c r="AE1812" i="2"/>
  <c r="AA1812" i="2"/>
  <c r="AB1813" i="2" l="1"/>
  <c r="AB1812" i="2"/>
  <c r="V1813" i="2"/>
  <c r="AD1813" i="2"/>
  <c r="AA1813" i="2"/>
  <c r="Y1812" i="2"/>
  <c r="W1812" i="2"/>
  <c r="AE1813" i="2" s="1"/>
  <c r="V1814" i="2" l="1"/>
  <c r="AD1814" i="2" s="1"/>
  <c r="U1814" i="2"/>
  <c r="AC1814" i="2" s="1"/>
  <c r="Q1813" i="2"/>
  <c r="AF1814" i="2" l="1"/>
  <c r="Z1813" i="2"/>
  <c r="AG1814" i="2"/>
  <c r="W1813" i="2"/>
  <c r="Q1814" i="2" s="1"/>
  <c r="Y1813" i="2"/>
  <c r="Y1814" i="2" l="1"/>
  <c r="AE1814" i="2"/>
  <c r="V1815" i="2"/>
  <c r="AB1814" i="2"/>
  <c r="U1815" i="2"/>
  <c r="AA1814" i="2"/>
  <c r="W1814" i="2"/>
  <c r="V1816" i="2" l="1"/>
  <c r="Q1815" i="2"/>
  <c r="AE1815" i="2"/>
  <c r="AD1815" i="2"/>
  <c r="AC1815" i="2"/>
  <c r="Z1814" i="2"/>
  <c r="AF1815" i="2"/>
  <c r="AG1815" i="2"/>
  <c r="U1816" i="2" l="1"/>
  <c r="AB1815" i="2"/>
  <c r="AB1816" i="2"/>
  <c r="AD1816" i="2"/>
  <c r="V1817" i="2"/>
  <c r="AC1816" i="2"/>
  <c r="AF1816" i="2"/>
  <c r="AG1816" i="2"/>
  <c r="Z1815" i="2"/>
  <c r="AA1815" i="2"/>
  <c r="U1817" i="2"/>
  <c r="Y1815" i="2"/>
  <c r="W1815" i="2"/>
  <c r="Q1816" i="2" s="1"/>
  <c r="AB1817" i="2" l="1"/>
  <c r="AE1816" i="2"/>
  <c r="Y1816" i="2"/>
  <c r="AC1817" i="2"/>
  <c r="AD1817" i="2"/>
  <c r="AA1816" i="2"/>
  <c r="V1818" i="2" l="1"/>
  <c r="AD1818" i="2" s="1"/>
  <c r="W1816" i="2"/>
  <c r="Q1817" i="2" s="1"/>
  <c r="Y1817" i="2" s="1"/>
  <c r="Z1816" i="2"/>
  <c r="AG1817" i="2"/>
  <c r="AF1817" i="2"/>
  <c r="U1818" i="2"/>
  <c r="AC1818" i="2" s="1"/>
  <c r="W1817" i="2"/>
  <c r="AA1817" i="2"/>
  <c r="AE1817" i="2"/>
  <c r="AE1818" i="2" l="1"/>
  <c r="Q1818" i="2"/>
  <c r="Y1818" i="2" s="1"/>
  <c r="Z1818" i="2"/>
  <c r="AF1819" i="2"/>
  <c r="AG1819" i="2"/>
  <c r="AA1818" i="2"/>
  <c r="AA1819" i="2"/>
  <c r="Z1817" i="2"/>
  <c r="AG1818" i="2"/>
  <c r="AF1818" i="2"/>
  <c r="U1819" i="2"/>
  <c r="AC1819" i="2" l="1"/>
  <c r="AB1818" i="2"/>
  <c r="V1819" i="2"/>
  <c r="W1818" i="2"/>
  <c r="AD1819" i="2" l="1"/>
  <c r="V1820" i="2"/>
  <c r="AB1819" i="2"/>
  <c r="Q1819" i="2"/>
  <c r="AE1819" i="2"/>
  <c r="U1820" i="2"/>
  <c r="AG1820" i="2" l="1"/>
  <c r="Z1819" i="2"/>
  <c r="AF1820" i="2"/>
  <c r="V1821" i="2"/>
  <c r="Y1819" i="2"/>
  <c r="W1819" i="2"/>
  <c r="Q1820" i="2" s="1"/>
  <c r="AC1820" i="2"/>
  <c r="AD1820" i="2"/>
  <c r="Y1820" i="2" l="1"/>
  <c r="AB1820" i="2"/>
  <c r="AD1821" i="2"/>
  <c r="U1821" i="2"/>
  <c r="AE1820" i="2"/>
  <c r="W1820" i="2"/>
  <c r="AA1820" i="2"/>
  <c r="U1822" i="2" l="1"/>
  <c r="AC1822" i="2" s="1"/>
  <c r="AA1821" i="2"/>
  <c r="Q1821" i="2"/>
  <c r="AE1821" i="2"/>
  <c r="AC1821" i="2"/>
  <c r="Z1820" i="2"/>
  <c r="AF1821" i="2"/>
  <c r="AG1821" i="2"/>
  <c r="AB1822" i="2" l="1"/>
  <c r="AB1821" i="2"/>
  <c r="V1822" i="2"/>
  <c r="AD1822" i="2" s="1"/>
  <c r="AA1822" i="2"/>
  <c r="AG1822" i="2"/>
  <c r="AF1822" i="2"/>
  <c r="Z1821" i="2"/>
  <c r="Y1821" i="2"/>
  <c r="W1821" i="2"/>
  <c r="U1823" i="2" l="1"/>
  <c r="AC1823" i="2" s="1"/>
  <c r="V1823" i="2"/>
  <c r="AD1823" i="2" s="1"/>
  <c r="AE1822" i="2"/>
  <c r="Q1822" i="2"/>
  <c r="AG1823" i="2" l="1"/>
  <c r="Z1822" i="2"/>
  <c r="AF1823" i="2"/>
  <c r="W1822" i="2"/>
  <c r="AE1823" i="2" s="1"/>
  <c r="Y1822" i="2"/>
  <c r="Q1823" i="2" l="1"/>
  <c r="U1824" i="2"/>
  <c r="AC1824" i="2" s="1"/>
  <c r="V1824" i="2"/>
  <c r="AB1823" i="2"/>
  <c r="AA1823" i="2"/>
  <c r="U1825" i="2" l="1"/>
  <c r="AA1824" i="2"/>
  <c r="AD1824" i="2"/>
  <c r="W1823" i="2"/>
  <c r="AA1825" i="2" s="1"/>
  <c r="Y1823" i="2"/>
  <c r="AG1824" i="2"/>
  <c r="AF1824" i="2"/>
  <c r="Z1823" i="2"/>
  <c r="Q1824" i="2" l="1"/>
  <c r="Y1824" i="2" s="1"/>
  <c r="V1825" i="2"/>
  <c r="AB1824" i="2"/>
  <c r="Z1824" i="2"/>
  <c r="AF1825" i="2"/>
  <c r="AG1825" i="2"/>
  <c r="AC1825" i="2"/>
  <c r="AD1825" i="2"/>
  <c r="AE1824" i="2"/>
  <c r="U1826" i="2"/>
  <c r="AG1826" i="2" l="1"/>
  <c r="W1824" i="2"/>
  <c r="AE1825" i="2" s="1"/>
  <c r="AC1826" i="2"/>
  <c r="AB1825" i="2"/>
  <c r="V1826" i="2"/>
  <c r="Q1825" i="2"/>
  <c r="Z1825" i="2" l="1"/>
  <c r="AA1826" i="2"/>
  <c r="AB1826" i="2"/>
  <c r="AF1826" i="2"/>
  <c r="Y1825" i="2"/>
  <c r="W1825" i="2"/>
  <c r="Q1826" i="2" s="1"/>
  <c r="U1827" i="2"/>
  <c r="AC1827" i="2" s="1"/>
  <c r="AD1826" i="2"/>
  <c r="V1827" i="2" l="1"/>
  <c r="AD1827" i="2" s="1"/>
  <c r="AE1826" i="2"/>
  <c r="W1826" i="2"/>
  <c r="Q1827" i="2" s="1"/>
  <c r="AF1827" i="2"/>
  <c r="Z1826" i="2"/>
  <c r="AG1827" i="2"/>
  <c r="Y1826" i="2"/>
  <c r="AE1827" i="2"/>
  <c r="Y1827" i="2" l="1"/>
  <c r="W1827" i="2"/>
  <c r="Z1827" i="2"/>
  <c r="AF1828" i="2"/>
  <c r="AG1828" i="2"/>
  <c r="AE1828" i="2"/>
  <c r="V1828" i="2"/>
  <c r="AB1827" i="2"/>
  <c r="U1828" i="2"/>
  <c r="AA1827" i="2"/>
  <c r="AB1828" i="2" l="1"/>
  <c r="AA1828" i="2"/>
  <c r="AC1828" i="2"/>
  <c r="Q1828" i="2"/>
  <c r="Z1828" i="2"/>
  <c r="AD1828" i="2"/>
  <c r="W1828" i="2" l="1"/>
  <c r="Y1828" i="2"/>
  <c r="X590" i="2" l="1"/>
  <c r="X1719" i="2"/>
  <c r="X908" i="2"/>
  <c r="X1716" i="2"/>
  <c r="X1571" i="2"/>
  <c r="X371" i="2"/>
  <c r="X962" i="2"/>
  <c r="X1239" i="2"/>
  <c r="X717" i="2"/>
  <c r="X1148" i="2"/>
  <c r="X970" i="2"/>
  <c r="X1801" i="2"/>
  <c r="X984" i="2"/>
  <c r="X1139" i="2"/>
  <c r="X206" i="2"/>
  <c r="X1771" i="2"/>
  <c r="X600" i="2"/>
  <c r="X1353" i="2"/>
  <c r="X178" i="2"/>
  <c r="X1752" i="2"/>
  <c r="X986" i="2"/>
  <c r="X1291" i="2"/>
  <c r="X1375" i="2"/>
  <c r="X1445" i="2"/>
  <c r="X1495" i="2"/>
  <c r="X571" i="2"/>
  <c r="X379" i="2"/>
  <c r="X306" i="2"/>
  <c r="X998" i="2"/>
  <c r="X818" i="2"/>
  <c r="X1156" i="2"/>
  <c r="X1773" i="2"/>
  <c r="X1403" i="2"/>
  <c r="X1316" i="2"/>
  <c r="X205" i="2"/>
  <c r="X577" i="2"/>
  <c r="X850" i="2"/>
  <c r="X64" i="2"/>
  <c r="X1324" i="2"/>
  <c r="X110" i="2"/>
  <c r="X1051" i="2"/>
  <c r="X1449" i="2"/>
  <c r="X1539" i="2"/>
  <c r="X1425" i="2"/>
  <c r="X467" i="2"/>
  <c r="X1717" i="2"/>
  <c r="X1545" i="2"/>
  <c r="X1396" i="2"/>
  <c r="X1250" i="2"/>
  <c r="X1134" i="2"/>
  <c r="X956" i="2"/>
  <c r="X1516" i="2"/>
  <c r="X1574" i="2"/>
  <c r="X66" i="2"/>
  <c r="X1195" i="2"/>
  <c r="X1750" i="2"/>
  <c r="X1379" i="2"/>
  <c r="X121" i="2"/>
  <c r="X1609" i="2"/>
  <c r="X1310" i="2"/>
  <c r="X1344" i="2"/>
  <c r="X893" i="2"/>
  <c r="X230" i="2"/>
  <c r="X846" i="2"/>
  <c r="X96" i="2"/>
  <c r="X425" i="2"/>
  <c r="X933" i="2"/>
  <c r="X428" i="2"/>
  <c r="X671" i="2"/>
  <c r="X845" i="2"/>
  <c r="X1820" i="2"/>
  <c r="X782" i="2"/>
  <c r="X1439" i="2"/>
  <c r="X327" i="2"/>
  <c r="X1452" i="2"/>
  <c r="X1346" i="2"/>
  <c r="X23" i="2"/>
  <c r="X1336" i="2"/>
  <c r="X1749" i="2"/>
  <c r="X452" i="2"/>
  <c r="X340" i="2"/>
  <c r="X870" i="2"/>
  <c r="X1681" i="2"/>
  <c r="X1183" i="2"/>
  <c r="X877" i="2"/>
  <c r="X834" i="2"/>
  <c r="X614" i="2"/>
  <c r="X90" i="2"/>
  <c r="X412" i="2"/>
  <c r="X405" i="2"/>
  <c r="X1444" i="2"/>
  <c r="X995" i="2"/>
  <c r="X242" i="2"/>
  <c r="X615" i="2"/>
  <c r="X1230" i="2"/>
  <c r="X1208" i="2"/>
  <c r="X41" i="2"/>
  <c r="X1818" i="2"/>
  <c r="X1013" i="2"/>
  <c r="X1212" i="2"/>
  <c r="X1603" i="2"/>
  <c r="X657" i="2"/>
  <c r="X1731" i="2"/>
  <c r="X1508" i="2"/>
  <c r="X1422" i="2"/>
  <c r="X1389" i="2"/>
  <c r="X1765" i="2"/>
  <c r="X1507" i="2"/>
  <c r="X915" i="2"/>
  <c r="X272" i="2"/>
  <c r="X365" i="2"/>
  <c r="X1688" i="2"/>
  <c r="X322" i="2"/>
  <c r="X1321" i="2"/>
  <c r="X1123" i="2"/>
  <c r="X1469" i="2"/>
  <c r="X366" i="2"/>
  <c r="X1666" i="2"/>
  <c r="X629" i="2"/>
  <c r="X80" i="2"/>
  <c r="X1613" i="2"/>
  <c r="X1665" i="2"/>
  <c r="X464" i="2"/>
  <c r="X331" i="2"/>
  <c r="X756" i="2"/>
  <c r="X17" i="2"/>
  <c r="X1067" i="2"/>
  <c r="X1758" i="2"/>
  <c r="X1589" i="2"/>
  <c r="X779" i="2"/>
  <c r="X329" i="2"/>
  <c r="X1272" i="2"/>
  <c r="X1428" i="2"/>
  <c r="X922" i="2"/>
  <c r="X1764" i="2"/>
  <c r="X246" i="2"/>
  <c r="X87" i="2"/>
  <c r="X907" i="2"/>
  <c r="X1563" i="2"/>
  <c r="X63" i="2"/>
  <c r="X310" i="2"/>
  <c r="X1762" i="2"/>
  <c r="X1386" i="2"/>
  <c r="X386" i="2"/>
  <c r="X1076" i="2"/>
  <c r="X1236" i="2"/>
  <c r="X1710" i="2"/>
  <c r="X1047" i="2"/>
  <c r="X1572" i="2"/>
  <c r="X1648" i="2"/>
  <c r="X790" i="2"/>
  <c r="X31" i="2"/>
  <c r="X964" i="2"/>
  <c r="X1824" i="2"/>
  <c r="X1806" i="2"/>
  <c r="X560" i="2"/>
  <c r="X1541" i="2"/>
  <c r="X976" i="2"/>
  <c r="X1498" i="2"/>
  <c r="X1780" i="2"/>
  <c r="X360" i="2"/>
  <c r="X499" i="2"/>
  <c r="X175" i="2"/>
  <c r="X774" i="2"/>
  <c r="X380" i="2"/>
  <c r="X480" i="2"/>
  <c r="X761" i="2"/>
  <c r="X394" i="2"/>
  <c r="X532" i="2"/>
  <c r="X398" i="2"/>
  <c r="X338" i="2"/>
  <c r="X1193" i="2"/>
  <c r="X602" i="2"/>
  <c r="X1011" i="2"/>
  <c r="X829" i="2"/>
  <c r="X654" i="2"/>
  <c r="X1792" i="2"/>
  <c r="X649" i="2"/>
  <c r="X1504" i="2"/>
  <c r="X261" i="2"/>
  <c r="X1698" i="2"/>
  <c r="X919" i="2"/>
  <c r="X869" i="2"/>
  <c r="X453" i="2"/>
  <c r="X1506" i="2"/>
  <c r="X236" i="2"/>
  <c r="X220" i="2"/>
  <c r="X700" i="2"/>
  <c r="X1706" i="2"/>
  <c r="X127" i="2"/>
  <c r="X293" i="2"/>
  <c r="X1797" i="2"/>
  <c r="X555" i="2"/>
  <c r="X515" i="2"/>
  <c r="X12" i="2"/>
  <c r="X1248" i="2"/>
  <c r="X1385" i="2"/>
  <c r="X583" i="2"/>
  <c r="X665" i="2"/>
  <c r="X1161" i="2"/>
  <c r="X29" i="2"/>
  <c r="X1441" i="2"/>
  <c r="X948" i="2"/>
  <c r="X1511" i="2"/>
  <c r="X407" i="2"/>
  <c r="X1145" i="2"/>
  <c r="X1520" i="2"/>
  <c r="X248" i="2"/>
  <c r="X1757" i="2"/>
  <c r="X1133" i="2"/>
  <c r="X490" i="2"/>
  <c r="X1683" i="2"/>
  <c r="X1237" i="2"/>
  <c r="X1510" i="2"/>
  <c r="X7" i="2"/>
  <c r="X729" i="2"/>
  <c r="X1249" i="2"/>
  <c r="X482" i="2"/>
  <c r="X397" i="2"/>
  <c r="X345" i="2"/>
  <c r="X417" i="2"/>
  <c r="X544" i="2"/>
  <c r="X653" i="2"/>
  <c r="X1535" i="2"/>
  <c r="X1551" i="2"/>
  <c r="X541" i="2"/>
  <c r="X702" i="2"/>
  <c r="X968" i="2"/>
  <c r="X1024" i="2"/>
  <c r="X1482" i="2"/>
  <c r="X1006" i="2"/>
  <c r="X1558" i="2"/>
  <c r="X959" i="2"/>
  <c r="X750" i="2"/>
  <c r="X1242" i="2"/>
  <c r="X1430" i="2"/>
  <c r="X280" i="2"/>
  <c r="X949" i="2"/>
  <c r="X1002" i="2"/>
  <c r="X1559" i="2"/>
  <c r="X561" i="2"/>
  <c r="X416" i="2"/>
  <c r="X906" i="2"/>
  <c r="X854" i="2"/>
  <c r="X516" i="2"/>
  <c r="X918" i="2"/>
  <c r="X791" i="2"/>
  <c r="X1453" i="2"/>
  <c r="X1409" i="2"/>
  <c r="X1042" i="2"/>
  <c r="X821" i="2"/>
  <c r="X606" i="2"/>
  <c r="X1419" i="2"/>
  <c r="X1175" i="2"/>
  <c r="X921" i="2"/>
  <c r="X55" i="2"/>
  <c r="X1117" i="2"/>
  <c r="X1550" i="2"/>
  <c r="X487" i="2"/>
  <c r="X1356" i="2"/>
  <c r="X130" i="2"/>
  <c r="X831" i="2"/>
  <c r="X159" i="2"/>
  <c r="X1325" i="2"/>
  <c r="X435" i="2"/>
  <c r="X1605" i="2"/>
  <c r="X26" i="2"/>
  <c r="X848" i="2"/>
  <c r="X996" i="2"/>
  <c r="X698" i="2"/>
  <c r="X432" i="2"/>
  <c r="X282" i="2"/>
  <c r="X1222" i="2"/>
  <c r="X1214" i="2"/>
  <c r="X451" i="2"/>
  <c r="X1700" i="2"/>
  <c r="X1527" i="2"/>
  <c r="X265" i="2"/>
  <c r="X605" i="2"/>
  <c r="X196" i="2"/>
  <c r="X1303" i="2"/>
  <c r="X48" i="2"/>
  <c r="X1560" i="2"/>
  <c r="X1488" i="2"/>
  <c r="X77" i="2"/>
  <c r="X1350" i="2"/>
  <c r="X1361" i="2"/>
  <c r="X83" i="2"/>
  <c r="X25" i="2"/>
  <c r="X1027" i="2"/>
  <c r="X707" i="2"/>
  <c r="X1365" i="2"/>
  <c r="X111" i="2"/>
  <c r="X1343" i="2"/>
  <c r="X1671" i="2"/>
  <c r="X56" i="2"/>
  <c r="X1203" i="2"/>
  <c r="X810" i="2"/>
  <c r="X1569" i="2"/>
  <c r="X673" i="2"/>
  <c r="X1088" i="2"/>
  <c r="X663" i="2"/>
  <c r="X924" i="2"/>
  <c r="X1670" i="2"/>
  <c r="X210" i="2"/>
  <c r="X787" i="2"/>
  <c r="X1290" i="2"/>
  <c r="X935" i="2"/>
  <c r="X1204" i="2"/>
  <c r="X307" i="2"/>
  <c r="X1235" i="2"/>
  <c r="X1555" i="2"/>
  <c r="X903" i="2"/>
  <c r="X225" i="2"/>
  <c r="X859" i="2"/>
  <c r="X1737" i="2"/>
  <c r="X320" i="2"/>
  <c r="X1104" i="2"/>
  <c r="X1171" i="2"/>
  <c r="X1274" i="2"/>
  <c r="X1342" i="2"/>
  <c r="X703" i="2"/>
  <c r="X409" i="2"/>
  <c r="X1553" i="2"/>
  <c r="X1331" i="2"/>
  <c r="X1040" i="2"/>
  <c r="X1457" i="2"/>
  <c r="X448" i="2"/>
  <c r="X54" i="2"/>
  <c r="X597" i="2"/>
  <c r="X1035" i="2"/>
  <c r="X1202" i="2"/>
  <c r="X1070" i="2"/>
  <c r="X351" i="2"/>
  <c r="X1081" i="2"/>
  <c r="X369" i="2"/>
  <c r="X132" i="2"/>
  <c r="X378" i="2"/>
  <c r="X1604" i="2"/>
  <c r="X1769" i="2"/>
  <c r="X800" i="2"/>
  <c r="X861" i="2"/>
  <c r="X442" i="2"/>
  <c r="X972" i="2"/>
  <c r="X1069" i="2"/>
  <c r="X932" i="2"/>
  <c r="X1675" i="2"/>
  <c r="X239" i="2"/>
  <c r="X1200" i="2"/>
  <c r="X1003" i="2"/>
  <c r="X644" i="2"/>
  <c r="X627" i="2"/>
  <c r="X1227" i="2"/>
  <c r="X885" i="2"/>
  <c r="X773" i="2"/>
  <c r="X439" i="2"/>
  <c r="X1044" i="2"/>
  <c r="X184" i="2"/>
  <c r="X429" i="2"/>
  <c r="X1433" i="2"/>
  <c r="X1131" i="2"/>
  <c r="X1034" i="2"/>
  <c r="X75" i="2"/>
  <c r="X553" i="2"/>
  <c r="X6" i="2"/>
  <c r="X1776" i="2"/>
  <c r="X76" i="2"/>
  <c r="X1573" i="2"/>
  <c r="X585" i="2"/>
  <c r="X171" i="2"/>
  <c r="X408" i="2"/>
  <c r="X1369" i="2"/>
  <c r="X109" i="2"/>
  <c r="X866" i="2"/>
  <c r="X1122" i="2"/>
  <c r="X42" i="2"/>
  <c r="X1423" i="2"/>
  <c r="X1334" i="2"/>
  <c r="X294" i="2"/>
  <c r="X285" i="2"/>
  <c r="X1789" i="2"/>
  <c r="X1819" i="2"/>
  <c r="X584" i="2"/>
  <c r="X73" i="2"/>
  <c r="X997" i="2"/>
  <c r="X302" i="2"/>
  <c r="X1278" i="2"/>
  <c r="X1733" i="2"/>
  <c r="X122" i="2"/>
  <c r="X1518" i="2"/>
  <c r="X1341" i="2"/>
  <c r="X1256" i="2"/>
  <c r="X1485" i="2"/>
  <c r="X1110" i="2"/>
  <c r="X557" i="2"/>
  <c r="X1494" i="2"/>
  <c r="X1503" i="2"/>
  <c r="X1383" i="2"/>
  <c r="X957" i="2"/>
  <c r="X1072" i="2"/>
  <c r="X1401" i="2"/>
  <c r="X1437" i="2"/>
  <c r="X168" i="2"/>
  <c r="X274" i="2"/>
  <c r="X880" i="2"/>
  <c r="X1418" i="2"/>
  <c r="X581" i="2"/>
  <c r="X137" i="2"/>
  <c r="X876" i="2"/>
  <c r="X1281" i="2"/>
  <c r="X1654" i="2"/>
  <c r="X952" i="2"/>
  <c r="X771" i="2"/>
  <c r="X181" i="2"/>
  <c r="X14" i="2"/>
  <c r="X1355" i="2"/>
  <c r="X1337" i="2"/>
  <c r="X672" i="2"/>
  <c r="X133" i="2"/>
  <c r="X202" i="2"/>
  <c r="X623" i="2"/>
  <c r="X1140" i="2"/>
  <c r="X743" i="2"/>
  <c r="X167" i="2"/>
  <c r="X1326" i="2"/>
  <c r="X1711" i="2"/>
  <c r="X781" i="2"/>
  <c r="X1474" i="2"/>
  <c r="X1435" i="2"/>
  <c r="X808" i="2"/>
  <c r="X172" i="2"/>
  <c r="X1157" i="2"/>
  <c r="X1424" i="2"/>
  <c r="X1229" i="2"/>
  <c r="X477" i="2"/>
  <c r="X1746" i="2"/>
  <c r="X102" i="2"/>
  <c r="X1690" i="2"/>
  <c r="X934" i="2"/>
  <c r="X1748" i="2"/>
  <c r="X434" i="2"/>
  <c r="X288" i="2"/>
  <c r="X1240" i="2"/>
  <c r="X372" i="2"/>
  <c r="X1014" i="2"/>
  <c r="X404" i="2"/>
  <c r="X334" i="2"/>
  <c r="X1158" i="2"/>
  <c r="X1578" i="2"/>
  <c r="X920" i="2"/>
  <c r="X839" i="2"/>
  <c r="X149" i="2"/>
  <c r="X1651" i="2"/>
  <c r="X1079" i="2"/>
  <c r="X633" i="2"/>
  <c r="X383" i="2"/>
  <c r="X622" i="2"/>
  <c r="X427" i="2"/>
  <c r="X1093" i="2"/>
  <c r="X1358" i="2"/>
  <c r="X923" i="2"/>
  <c r="X1465" i="2"/>
  <c r="X1821" i="2"/>
  <c r="X1299" i="2"/>
  <c r="X1219" i="2"/>
  <c r="X126" i="2"/>
  <c r="X684" i="2"/>
  <c r="X1534" i="2"/>
  <c r="X176" i="2"/>
  <c r="X1598" i="2"/>
  <c r="X733" i="2"/>
  <c r="X1532" i="2"/>
  <c r="X1141" i="2"/>
  <c r="X21" i="2"/>
  <c r="X1742" i="2"/>
  <c r="X518" i="2"/>
  <c r="X421" i="2"/>
  <c r="X1524" i="2"/>
  <c r="X737" i="2"/>
  <c r="X625" i="2"/>
  <c r="X857" i="2"/>
  <c r="X693" i="2"/>
  <c r="X785" i="2"/>
  <c r="X510" i="2"/>
  <c r="X1602" i="2"/>
  <c r="X203" i="2"/>
  <c r="X1724" i="2"/>
  <c r="X1456" i="2"/>
  <c r="X1132" i="2"/>
  <c r="X722" i="2"/>
  <c r="X1712" i="2"/>
  <c r="X1259" i="2"/>
  <c r="X840" i="2"/>
  <c r="X1174" i="2"/>
  <c r="X830" i="2"/>
  <c r="X1215" i="2"/>
  <c r="X314" i="2"/>
  <c r="X415" i="2"/>
  <c r="X39" i="2"/>
  <c r="X1562" i="2"/>
  <c r="X1628" i="2"/>
  <c r="X289" i="2"/>
  <c r="X1636" i="2"/>
  <c r="X594" i="2"/>
  <c r="X496" i="2"/>
  <c r="X669" i="2"/>
  <c r="X1061" i="2"/>
  <c r="X136" i="2"/>
  <c r="X1319" i="2"/>
  <c r="X339" i="2"/>
  <c r="X847" i="2"/>
  <c r="X1579" i="2"/>
  <c r="X158" i="2"/>
  <c r="X1774" i="2"/>
  <c r="X1201" i="2"/>
  <c r="X612" i="2"/>
  <c r="X188" i="2"/>
  <c r="X305" i="2"/>
  <c r="X1371" i="2"/>
  <c r="X1556" i="2"/>
  <c r="X1463" i="2"/>
  <c r="X219" i="2"/>
  <c r="X668" i="2"/>
  <c r="X1815" i="2"/>
  <c r="X1657" i="2"/>
  <c r="X1367" i="2"/>
  <c r="X1420" i="2"/>
  <c r="X1676" i="2"/>
  <c r="X475" i="2"/>
  <c r="X1155" i="2"/>
  <c r="X868" i="2"/>
  <c r="X1747" i="2"/>
  <c r="X269" i="2"/>
  <c r="X711" i="2"/>
  <c r="X395" i="2"/>
  <c r="X783" i="2"/>
  <c r="X1781" i="2"/>
  <c r="X163" i="2"/>
  <c r="X719" i="2"/>
  <c r="X1767" i="2"/>
  <c r="X1318" i="2"/>
  <c r="X170" i="2"/>
  <c r="X1594" i="2"/>
  <c r="X867" i="2"/>
  <c r="X796" i="2"/>
  <c r="X542" i="2"/>
  <c r="X1421" i="2"/>
  <c r="X1263" i="2"/>
  <c r="X173" i="2"/>
  <c r="X95" i="2"/>
  <c r="X1682" i="2"/>
  <c r="X1659" i="2"/>
  <c r="X1279" i="2"/>
  <c r="X1328" i="2"/>
  <c r="X1232" i="2"/>
  <c r="X1739" i="2"/>
  <c r="X463" i="2"/>
  <c r="X237" i="2"/>
  <c r="X300" i="2"/>
  <c r="X1295" i="2"/>
  <c r="X1721" i="2"/>
  <c r="X1501" i="2"/>
  <c r="X1398" i="2"/>
  <c r="X166" i="2"/>
  <c r="X529" i="2"/>
  <c r="X1725" i="2"/>
  <c r="X473" i="2"/>
  <c r="X710" i="2"/>
  <c r="X1127" i="2"/>
  <c r="X1270" i="2"/>
  <c r="X1718" i="2"/>
  <c r="X526" i="2"/>
  <c r="X692" i="2"/>
  <c r="X1678" i="2"/>
  <c r="X1432" i="2"/>
  <c r="X436" i="2"/>
  <c r="X642" i="2"/>
  <c r="X150" i="2"/>
  <c r="X1182" i="2"/>
  <c r="X752" i="2"/>
  <c r="X1802" i="2"/>
  <c r="X1513" i="2"/>
  <c r="X879" i="2"/>
  <c r="X838" i="2"/>
  <c r="X1333" i="2"/>
  <c r="X732" i="2"/>
  <c r="X1565" i="2"/>
  <c r="X843" i="2"/>
  <c r="X323" i="2"/>
  <c r="X43" i="2"/>
  <c r="X611" i="2"/>
  <c r="X1245" i="2"/>
  <c r="X728" i="2"/>
  <c r="X292" i="2"/>
  <c r="X262" i="2"/>
  <c r="X601" i="2"/>
  <c r="X1269" i="2"/>
  <c r="X1205" i="2"/>
  <c r="X74" i="2"/>
  <c r="X117" i="2"/>
  <c r="X641" i="2"/>
  <c r="X579" i="2"/>
  <c r="X958" i="2"/>
  <c r="X240" i="2"/>
  <c r="X766" i="2"/>
  <c r="X1804" i="2"/>
  <c r="X878" i="2"/>
  <c r="X1020" i="2"/>
  <c r="X1656" i="2"/>
  <c r="X1395" i="2"/>
  <c r="X1100" i="2"/>
  <c r="X1646" i="2"/>
  <c r="X1447" i="2"/>
  <c r="X651" i="2"/>
  <c r="X837" i="2"/>
  <c r="X1496" i="2"/>
  <c r="X1261" i="2"/>
  <c r="X186" i="2"/>
  <c r="X1467" i="2"/>
  <c r="X1533" i="2"/>
  <c r="X802" i="2"/>
  <c r="X985" i="2"/>
  <c r="X1720" i="2"/>
  <c r="X221" i="2"/>
  <c r="X1480" i="2"/>
  <c r="X1073" i="2"/>
  <c r="X1391" i="2"/>
  <c r="X1784" i="2"/>
  <c r="X454" i="2"/>
  <c r="X406" i="2"/>
  <c r="X433" i="2"/>
  <c r="X164" i="2"/>
  <c r="X1662" i="2"/>
  <c r="X259" i="2"/>
  <c r="X1509" i="2"/>
  <c r="X901" i="2"/>
  <c r="X1702" i="2"/>
  <c r="X479" i="2"/>
  <c r="X1373" i="2"/>
  <c r="X1166" i="2"/>
  <c r="X1338" i="2"/>
  <c r="X201" i="2"/>
  <c r="X1130" i="2"/>
  <c r="X556" i="2"/>
  <c r="X1601" i="2"/>
  <c r="X1167" i="2"/>
  <c r="X1723" i="2"/>
  <c r="X1796" i="2"/>
  <c r="X489" i="2"/>
  <c r="X1307" i="2"/>
  <c r="X47" i="2"/>
  <c r="X45" i="2"/>
  <c r="X772" i="2"/>
  <c r="X493" i="2"/>
  <c r="X153" i="2"/>
  <c r="X804" i="2"/>
  <c r="X912" i="2"/>
  <c r="X1761" i="2"/>
  <c r="X762" i="2"/>
  <c r="X1165" i="2"/>
  <c r="X1658" i="2"/>
  <c r="X1370" i="2"/>
  <c r="X856" i="2"/>
  <c r="X1169" i="2"/>
  <c r="X1623" i="2"/>
  <c r="X1471" i="2"/>
  <c r="X1388" i="2"/>
  <c r="X120" i="2"/>
  <c r="X1217" i="2"/>
  <c r="X578" i="2"/>
  <c r="X1150" i="2"/>
  <c r="X352" i="2"/>
  <c r="X1302" i="2"/>
  <c r="X1028" i="2"/>
  <c r="X200" i="2"/>
  <c r="X377" i="2"/>
  <c r="X1135" i="2"/>
  <c r="X974" i="2"/>
  <c r="X905" i="2"/>
  <c r="X1709" i="2"/>
  <c r="X267" i="2"/>
  <c r="X724" i="2"/>
  <c r="X1813" i="2"/>
  <c r="X695" i="2"/>
  <c r="X247" i="2"/>
  <c r="X146" i="2"/>
  <c r="X161" i="2"/>
  <c r="X1417" i="2"/>
  <c r="X1429" i="2"/>
  <c r="X470" i="2"/>
  <c r="X953" i="2"/>
  <c r="X1660" i="2"/>
  <c r="X545" i="2"/>
  <c r="X558" i="2"/>
  <c r="X212" i="2"/>
  <c r="X1827" i="2"/>
  <c r="X1118" i="2"/>
  <c r="X978" i="2"/>
  <c r="X1735" i="2"/>
  <c r="X276" i="2"/>
  <c r="X446" i="2"/>
  <c r="X1438" i="2"/>
  <c r="X422" i="2"/>
  <c r="X85" i="2"/>
  <c r="X664" i="2"/>
  <c r="X1267" i="2"/>
  <c r="X1795" i="2"/>
  <c r="X727" i="2"/>
  <c r="X1083" i="2"/>
  <c r="X1368" i="2"/>
  <c r="X753" i="2"/>
  <c r="X466" i="2"/>
  <c r="X1211" i="2"/>
  <c r="X1191" i="2"/>
  <c r="X1397" i="2"/>
  <c r="X543" i="2"/>
  <c r="X1575" i="2"/>
  <c r="X1528" i="2"/>
  <c r="X1633" i="2"/>
  <c r="X1009" i="2"/>
  <c r="X519" i="2"/>
  <c r="X337" i="2"/>
  <c r="X1638" i="2"/>
  <c r="X197" i="2"/>
  <c r="X1751" i="2"/>
  <c r="X1695" i="2"/>
  <c r="X1116" i="2"/>
  <c r="X1266" i="2"/>
  <c r="X1791" i="2"/>
  <c r="X1798" i="2"/>
  <c r="X222" i="2"/>
  <c r="X1629" i="2"/>
  <c r="X1803" i="2"/>
  <c r="X564" i="2"/>
  <c r="X1151" i="2"/>
  <c r="X1487" i="2"/>
  <c r="X1446" i="2"/>
  <c r="X768" i="2"/>
  <c r="X661" i="2"/>
  <c r="X112" i="2"/>
  <c r="X1312" i="2"/>
  <c r="X1486" i="2"/>
  <c r="X788" i="2"/>
  <c r="X817" i="2"/>
  <c r="X944" i="2"/>
  <c r="X27" i="2"/>
  <c r="X1223" i="2"/>
  <c r="X318" i="2"/>
  <c r="X388" i="2"/>
  <c r="X827" i="2"/>
  <c r="X478" i="2"/>
  <c r="X156" i="2"/>
  <c r="X384" i="2"/>
  <c r="X1458" i="2"/>
  <c r="X134" i="2"/>
  <c r="X1536" i="2"/>
  <c r="X954" i="2"/>
  <c r="X1519" i="2"/>
  <c r="X1284" i="2"/>
  <c r="X1649" i="2"/>
  <c r="X16" i="2"/>
  <c r="X1497" i="2"/>
  <c r="X882" i="2"/>
  <c r="X994" i="2"/>
  <c r="X806" i="2"/>
  <c r="X1393" i="2"/>
  <c r="X789" i="2"/>
  <c r="X871" i="2"/>
  <c r="X1137" i="2"/>
  <c r="X1197" i="2"/>
  <c r="X15" i="2"/>
  <c r="X1689" i="2"/>
  <c r="X431" i="2"/>
  <c r="X603" i="2"/>
  <c r="X1730" i="2"/>
  <c r="X1619" i="2"/>
  <c r="X278" i="2"/>
  <c r="X505" i="2"/>
  <c r="X1001" i="2"/>
  <c r="X447" i="2"/>
  <c r="X1540" i="2"/>
  <c r="X1799" i="2"/>
  <c r="X682" i="2"/>
  <c r="X1164" i="2"/>
  <c r="X927" i="2"/>
  <c r="X895" i="2"/>
  <c r="X826" i="2"/>
  <c r="X1188" i="2"/>
  <c r="X616" i="2"/>
  <c r="X335" i="2"/>
  <c r="X483" i="2"/>
  <c r="X1738" i="2"/>
  <c r="X598" i="2"/>
  <c r="X315" i="2"/>
  <c r="X426" i="2"/>
  <c r="X299" i="2"/>
  <c r="X22" i="2"/>
  <c r="X1713" i="2"/>
  <c r="X1036" i="2"/>
  <c r="X252" i="2"/>
  <c r="X1317" i="2"/>
  <c r="X1030" i="2"/>
  <c r="X458" i="2"/>
  <c r="X1352" i="2"/>
  <c r="X1320" i="2"/>
  <c r="X1168" i="2"/>
  <c r="X1492" i="2"/>
  <c r="X1478" i="2"/>
  <c r="X805" i="2"/>
  <c r="X1744" i="2"/>
  <c r="X1016" i="2"/>
  <c r="X229" i="2"/>
  <c r="X860" i="2"/>
  <c r="X576" i="2"/>
  <c r="X119" i="2"/>
  <c r="X1652" i="2"/>
  <c r="X769" i="2"/>
  <c r="X1244" i="2"/>
  <c r="X35" i="2"/>
  <c r="X1246" i="2"/>
  <c r="X917" i="2"/>
  <c r="X185" i="2"/>
  <c r="X1490" i="2"/>
  <c r="X501" i="2"/>
  <c r="X1037" i="2"/>
  <c r="X198" i="2"/>
  <c r="X1637" i="2"/>
  <c r="X350" i="2"/>
  <c r="X1264" i="2"/>
  <c r="X886" i="2"/>
  <c r="X926" i="2"/>
  <c r="X476" i="2"/>
  <c r="X1586" i="2"/>
  <c r="X165" i="2"/>
  <c r="X1655" i="2"/>
  <c r="X58" i="2"/>
  <c r="X424" i="2"/>
  <c r="X298" i="2"/>
  <c r="X1294" i="2"/>
  <c r="X1794" i="2"/>
  <c r="X816" i="2"/>
  <c r="X1468" i="2"/>
  <c r="X296" i="2"/>
  <c r="X160" i="2"/>
  <c r="X1288" i="2"/>
  <c r="X303" i="2"/>
  <c r="X1180" i="2"/>
  <c r="X174" i="2"/>
  <c r="X689" i="2"/>
  <c r="X1058" i="2"/>
  <c r="X105" i="2"/>
  <c r="X525" i="2"/>
  <c r="X346" i="2"/>
  <c r="X1143" i="2"/>
  <c r="X193" i="2"/>
  <c r="X1225" i="2"/>
  <c r="X355" i="2"/>
  <c r="X1144" i="2"/>
  <c r="X1622" i="2"/>
  <c r="X502" i="2"/>
  <c r="X414" i="2"/>
  <c r="X1664" i="2"/>
  <c r="X775" i="2"/>
  <c r="X1557" i="2"/>
  <c r="X666" i="2"/>
  <c r="X213" i="2"/>
  <c r="X1254" i="2"/>
  <c r="X1017" i="2"/>
  <c r="X767" i="2"/>
  <c r="X1380" i="2"/>
  <c r="X1262" i="2"/>
  <c r="X157" i="2"/>
  <c r="X1479" i="2"/>
  <c r="X508" i="2"/>
  <c r="X403" i="2"/>
  <c r="X1092" i="2"/>
  <c r="X798" i="2"/>
  <c r="X1454" i="2"/>
  <c r="X1793" i="2"/>
  <c r="X1489" i="2"/>
  <c r="X757" i="2"/>
  <c r="X980" i="2"/>
  <c r="X679" i="2"/>
  <c r="X1063" i="2"/>
  <c r="X1547" i="2"/>
  <c r="X683" i="2"/>
  <c r="X138" i="2"/>
  <c r="X125" i="2"/>
  <c r="X1691" i="2"/>
  <c r="X1298" i="2"/>
  <c r="X1323" i="2"/>
  <c r="X488" i="2"/>
  <c r="X128" i="2"/>
  <c r="X382" i="2"/>
  <c r="X1121" i="2"/>
  <c r="X1372" i="2"/>
  <c r="X1684" i="2"/>
  <c r="X551" i="2"/>
  <c r="X910" i="2"/>
  <c r="X1669" i="2"/>
  <c r="X686" i="2"/>
  <c r="X1106" i="2"/>
  <c r="X1618" i="2"/>
  <c r="X677" i="2"/>
  <c r="X46" i="2"/>
  <c r="X189" i="2"/>
  <c r="X59" i="2"/>
  <c r="X1378" i="2"/>
  <c r="X325" i="2"/>
  <c r="X71" i="2"/>
  <c r="X1523" i="2"/>
  <c r="X472" i="2"/>
  <c r="X1207" i="2"/>
  <c r="X746" i="2"/>
  <c r="X961" i="2"/>
  <c r="X1176" i="2"/>
  <c r="X286" i="2"/>
  <c r="X1405" i="2"/>
  <c r="X1087" i="2"/>
  <c r="X1394" i="2"/>
  <c r="X390" i="2"/>
  <c r="X215" i="2"/>
  <c r="X1086" i="2"/>
  <c r="X97" i="2"/>
  <c r="X1126" i="2"/>
  <c r="X330" i="2"/>
  <c r="X504" i="2"/>
  <c r="X494" i="2"/>
  <c r="X103" i="2"/>
  <c r="X751" i="2"/>
  <c r="X1753" i="2"/>
  <c r="X1153" i="2"/>
  <c r="X1584" i="2"/>
  <c r="X1788" i="2"/>
  <c r="X65" i="2"/>
  <c r="X1381" i="2"/>
  <c r="X662" i="2"/>
  <c r="X1808" i="2"/>
  <c r="X1823" i="2"/>
  <c r="X740" i="2"/>
  <c r="X1162" i="2"/>
  <c r="X734" i="2"/>
  <c r="X1115" i="2"/>
  <c r="X648" i="2"/>
  <c r="X367" i="2"/>
  <c r="X358" i="2"/>
  <c r="X1010" i="2"/>
  <c r="X889" i="2"/>
  <c r="X1404" i="2"/>
  <c r="X1561" i="2"/>
  <c r="X1631" i="2"/>
  <c r="X1218" i="2"/>
  <c r="X187" i="2"/>
  <c r="X79" i="2"/>
  <c r="X1253" i="2"/>
  <c r="X1377" i="2"/>
  <c r="X1570" i="2"/>
  <c r="X1729" i="2"/>
  <c r="X836" i="2"/>
  <c r="X1812" i="2"/>
  <c r="X1228" i="2"/>
  <c r="X1462" i="2"/>
  <c r="X233" i="2"/>
  <c r="X354" i="2"/>
  <c r="X324" i="2"/>
  <c r="X1522" i="2"/>
  <c r="X1049" i="2"/>
  <c r="X1015" i="2"/>
  <c r="X418" i="2"/>
  <c r="X1101" i="2"/>
  <c r="X190" i="2"/>
  <c r="X195" i="2"/>
  <c r="X1642" i="2"/>
  <c r="X410" i="2"/>
  <c r="X191" i="2"/>
  <c r="X1770" i="2"/>
  <c r="X169" i="2"/>
  <c r="X835" i="2"/>
  <c r="X51" i="2"/>
  <c r="X235" i="2"/>
  <c r="X1251" i="2"/>
  <c r="X1692" i="2"/>
  <c r="X385" i="2"/>
  <c r="X624" i="2"/>
  <c r="X1363" i="2"/>
  <c r="X1701" i="2"/>
  <c r="X430" i="2"/>
  <c r="X1630" i="2"/>
  <c r="X1786" i="2"/>
  <c r="X1359" i="2"/>
  <c r="X1754" i="2"/>
  <c r="X820" i="2"/>
  <c r="X1309" i="2"/>
  <c r="X1078" i="2"/>
  <c r="X249" i="2"/>
  <c r="X670" i="2"/>
  <c r="X928" i="2"/>
  <c r="X1538" i="2"/>
  <c r="X965" i="2"/>
  <c r="X699" i="2"/>
  <c r="X61" i="2"/>
  <c r="X1607" i="2"/>
  <c r="X786" i="2"/>
  <c r="X863" i="2"/>
  <c r="X19" i="2"/>
  <c r="X1050" i="2"/>
  <c r="X981" i="2"/>
  <c r="X936" i="2"/>
  <c r="X1277" i="2"/>
  <c r="X492" i="2"/>
  <c r="X1790" i="2"/>
  <c r="X231" i="2"/>
  <c r="X69" i="2"/>
  <c r="X942" i="2"/>
  <c r="X1673" i="2"/>
  <c r="X474" i="2"/>
  <c r="X1075" i="2"/>
  <c r="X1098" i="2"/>
  <c r="X765" i="2"/>
  <c r="X988" i="2"/>
  <c r="X563" i="2"/>
  <c r="X30" i="2"/>
  <c r="X720" i="2"/>
  <c r="X1775" i="2"/>
  <c r="X1271" i="2"/>
  <c r="X714" i="2"/>
  <c r="X8" i="2"/>
  <c r="X1089" i="2"/>
  <c r="X1125" i="2"/>
  <c r="X993" i="2"/>
  <c r="X1768" i="2"/>
  <c r="X655" i="2"/>
  <c r="X376" i="2"/>
  <c r="X253" i="2"/>
  <c r="X1071" i="2"/>
  <c r="X332" i="2"/>
  <c r="X1018" i="2"/>
  <c r="X1189" i="2"/>
  <c r="X142" i="2"/>
  <c r="X1181" i="2"/>
  <c r="X637" i="2"/>
  <c r="X1392" i="2"/>
  <c r="X1443" i="2"/>
  <c r="X1160" i="2"/>
  <c r="X1460" i="2"/>
  <c r="X674" i="2"/>
  <c r="X811" i="2"/>
  <c r="X1679" i="2"/>
  <c r="X1614" i="2"/>
  <c r="X873" i="2"/>
  <c r="X413" i="2"/>
  <c r="X1705" i="2"/>
  <c r="X291" i="2"/>
  <c r="X1734" i="2"/>
  <c r="X675" i="2"/>
  <c r="X780" i="2"/>
  <c r="X619" i="2"/>
  <c r="X533" i="2"/>
  <c r="X1120" i="2"/>
  <c r="X631" i="2"/>
  <c r="X1238" i="2"/>
  <c r="X1625" i="2"/>
  <c r="X462" i="2"/>
  <c r="X1783" i="2"/>
  <c r="X52" i="2"/>
  <c r="X620" i="2"/>
  <c r="X512" i="2"/>
  <c r="X764" i="2"/>
  <c r="X888" i="2"/>
  <c r="X913" i="2"/>
  <c r="X1687" i="2"/>
  <c r="X1335" i="2"/>
  <c r="X950" i="2"/>
  <c r="X238" i="2"/>
  <c r="X667" i="2"/>
  <c r="X1517" i="2"/>
  <c r="X1045" i="2"/>
  <c r="X316" i="2"/>
  <c r="X983" i="2"/>
  <c r="X491" i="2"/>
  <c r="X1696" i="2"/>
  <c r="X441" i="2"/>
  <c r="X373" i="2"/>
  <c r="X1283" i="2"/>
  <c r="X192" i="2"/>
  <c r="X1038" i="2"/>
  <c r="X1192" i="2"/>
  <c r="X1740" i="2"/>
  <c r="X481" i="2"/>
  <c r="X708" i="2"/>
  <c r="X131" i="2"/>
  <c r="X1177" i="2"/>
  <c r="X1779" i="2"/>
  <c r="X457" i="2"/>
  <c r="X1641" i="2"/>
  <c r="X567" i="2"/>
  <c r="X1694" i="2"/>
  <c r="X630" i="2"/>
  <c r="X1484" i="2"/>
  <c r="X1103" i="2"/>
  <c r="X399" i="2"/>
  <c r="X1755" i="2"/>
  <c r="X947" i="2"/>
  <c r="X1362" i="2"/>
  <c r="X304" i="2"/>
  <c r="X770" i="2"/>
  <c r="X1094" i="2"/>
  <c r="X1257" i="2"/>
  <c r="X391" i="2"/>
  <c r="X1514" i="2"/>
  <c r="X180" i="2"/>
  <c r="X100" i="2"/>
  <c r="X951" i="2"/>
  <c r="X1300" i="2"/>
  <c r="X1234" i="2"/>
  <c r="X864" i="2"/>
  <c r="X1436" i="2"/>
  <c r="X179" i="2"/>
  <c r="X1650" i="2"/>
  <c r="X295" i="2"/>
  <c r="X1472" i="2"/>
  <c r="X364" i="2"/>
  <c r="X809" i="2"/>
  <c r="X1588" i="2"/>
  <c r="X930" i="2"/>
  <c r="X1147" i="2"/>
  <c r="X1412" i="2"/>
  <c r="X1481" i="2"/>
  <c r="X1019" i="2"/>
  <c r="X931" i="2"/>
  <c r="X1554" i="2"/>
  <c r="X587" i="2"/>
  <c r="X1743" i="2"/>
  <c r="X139" i="2"/>
  <c r="X1043" i="2"/>
  <c r="X468" i="2"/>
  <c r="X328" i="2"/>
  <c r="X44" i="2"/>
  <c r="X34" i="2"/>
  <c r="X1410" i="2"/>
  <c r="X862" i="2"/>
  <c r="X469" i="2"/>
  <c r="X1286" i="2"/>
  <c r="X1345" i="2"/>
  <c r="X1384" i="2"/>
  <c r="X420" i="2"/>
  <c r="X694" i="2"/>
  <c r="X1505" i="2"/>
  <c r="X777" i="2"/>
  <c r="X937" i="2"/>
  <c r="X973" i="2"/>
  <c r="X894" i="2"/>
  <c r="X154" i="2"/>
  <c r="X1600" i="2"/>
  <c r="X1366" i="2"/>
  <c r="X1515" i="2"/>
  <c r="X486" i="2"/>
  <c r="X1686" i="2"/>
  <c r="X760" i="2"/>
  <c r="X1782" i="2"/>
  <c r="X1327" i="2"/>
  <c r="X538" i="2"/>
  <c r="X438" i="2"/>
  <c r="X632" i="2"/>
  <c r="X992" i="2"/>
  <c r="X1461" i="2"/>
  <c r="X36" i="2"/>
  <c r="X50" i="2"/>
  <c r="X151" i="2"/>
  <c r="X1196" i="2"/>
  <c r="X1568" i="2"/>
  <c r="X78" i="2"/>
  <c r="X1741" i="2"/>
  <c r="X456" i="2"/>
  <c r="X1129" i="2"/>
  <c r="X521" i="2"/>
  <c r="X638" i="2"/>
  <c r="X140" i="2"/>
  <c r="X1357" i="2"/>
  <c r="X270" i="2"/>
  <c r="X209" i="2"/>
  <c r="X1163" i="2"/>
  <c r="X735" i="2"/>
  <c r="X108" i="2"/>
  <c r="X874" i="2"/>
  <c r="X92" i="2"/>
  <c r="X1064" i="2"/>
  <c r="X1809" i="2"/>
  <c r="X84" i="2"/>
  <c r="X443" i="2"/>
  <c r="X1216" i="2"/>
  <c r="X342" i="2"/>
  <c r="X444" i="2"/>
  <c r="X1095" i="2"/>
  <c r="X1285" i="2"/>
  <c r="X887" i="2"/>
  <c r="X396" i="2"/>
  <c r="X1451" i="2"/>
  <c r="X755" i="2"/>
  <c r="X691" i="2"/>
  <c r="X656" i="2"/>
  <c r="X1313" i="2"/>
  <c r="X116" i="2"/>
  <c r="X1626" i="2"/>
  <c r="X1301" i="2"/>
  <c r="X509" i="2"/>
  <c r="X208" i="2"/>
  <c r="X20" i="2"/>
  <c r="X257" i="2"/>
  <c r="X357" i="2"/>
  <c r="X925" i="2"/>
  <c r="X401" i="2"/>
  <c r="X1411" i="2"/>
  <c r="X565" i="2"/>
  <c r="X1108" i="2"/>
  <c r="X709" i="2"/>
  <c r="X1054" i="2"/>
  <c r="X1308" i="2"/>
  <c r="X449" i="2"/>
  <c r="X326" i="2"/>
  <c r="X143" i="2"/>
  <c r="X706" i="2"/>
  <c r="X368" i="2"/>
  <c r="X1544" i="2"/>
  <c r="X899" i="2"/>
  <c r="X1552" i="2"/>
  <c r="X281" i="2"/>
  <c r="X423" i="2"/>
  <c r="X1231" i="2"/>
  <c r="X1021" i="2"/>
  <c r="X652" i="2"/>
  <c r="X297" i="2"/>
  <c r="X929" i="2"/>
  <c r="X88" i="2"/>
  <c r="X833" i="2"/>
  <c r="X723" i="2"/>
  <c r="X645" i="2"/>
  <c r="X273" i="2"/>
  <c r="X1703" i="2"/>
  <c r="X440" i="2"/>
  <c r="X1473" i="2"/>
  <c r="X688" i="2"/>
  <c r="X1455" i="2"/>
  <c r="X568" i="2"/>
  <c r="X283" i="2"/>
  <c r="X1542" i="2"/>
  <c r="X945" i="2"/>
  <c r="X301" i="2"/>
  <c r="X721" i="2"/>
  <c r="X1376" i="2"/>
  <c r="X1273" i="2"/>
  <c r="X1529" i="2"/>
  <c r="X183" i="2"/>
  <c r="X1585" i="2"/>
  <c r="X1595" i="2"/>
  <c r="X941" i="2"/>
  <c r="X547" i="2"/>
  <c r="X626" i="2"/>
  <c r="X593" i="2"/>
  <c r="X1340" i="2"/>
  <c r="X1745" i="2"/>
  <c r="X503" i="2"/>
  <c r="X1493" i="2"/>
  <c r="X1080" i="2"/>
  <c r="X135" i="2"/>
  <c r="X749" i="2"/>
  <c r="X1304" i="2"/>
  <c r="X250" i="2"/>
  <c r="X549" i="2"/>
  <c r="X1778" i="2"/>
  <c r="X884" i="2"/>
  <c r="X1173" i="2"/>
  <c r="X640" i="2"/>
  <c r="X312" i="2"/>
  <c r="X1647" i="2"/>
  <c r="X1653" i="2"/>
  <c r="X883" i="2"/>
  <c r="X940" i="2"/>
  <c r="X1268" i="2"/>
  <c r="X514" i="2"/>
  <c r="X916" i="2"/>
  <c r="X1680" i="2"/>
  <c r="X890" i="2"/>
  <c r="X381" i="2"/>
  <c r="X1431" i="2"/>
  <c r="X1732" i="2"/>
  <c r="X1427" i="2"/>
  <c r="X216" i="2"/>
  <c r="X621" i="2"/>
  <c r="X1583" i="2"/>
  <c r="X275" i="2"/>
  <c r="X32" i="2"/>
  <c r="X67" i="2"/>
  <c r="X1146" i="2"/>
  <c r="X566" i="2"/>
  <c r="X881" i="2"/>
  <c r="X819" i="2"/>
  <c r="X199" i="2"/>
  <c r="X1800" i="2"/>
  <c r="X793" i="2"/>
  <c r="X1113" i="2"/>
  <c r="X726" i="2"/>
  <c r="X10" i="2"/>
  <c r="X1082" i="2"/>
  <c r="X72" i="2"/>
  <c r="X118" i="2"/>
  <c r="X658" i="2"/>
  <c r="X991" i="2"/>
  <c r="X1032" i="2"/>
  <c r="X1029" i="2"/>
  <c r="X1639" i="2"/>
  <c r="X745" i="2"/>
  <c r="X535" i="2"/>
  <c r="X550" i="2"/>
  <c r="X628" i="2"/>
  <c r="X613" i="2"/>
  <c r="X1096" i="2"/>
  <c r="X1170" i="2"/>
  <c r="X604" i="2"/>
  <c r="X177" i="2"/>
  <c r="X892" i="2"/>
  <c r="X1296" i="2"/>
  <c r="X1159" i="2"/>
  <c r="X1728" i="2"/>
  <c r="X713" i="2"/>
  <c r="X569" i="2"/>
  <c r="X1055" i="2"/>
  <c r="X1645" i="2"/>
  <c r="X776" i="2"/>
  <c r="X1022" i="2"/>
  <c r="X1056" i="2"/>
  <c r="X559" i="2"/>
  <c r="X1287" i="2"/>
  <c r="X1252" i="2"/>
  <c r="X1033" i="2"/>
  <c r="X266" i="2"/>
  <c r="X1697" i="2"/>
  <c r="X975" i="2"/>
  <c r="X356" i="2"/>
  <c r="X591" i="2"/>
  <c r="X129" i="2"/>
  <c r="X943" i="2"/>
  <c r="X9" i="2"/>
  <c r="X1807" i="2"/>
  <c r="X1233" i="2"/>
  <c r="X592" i="2"/>
  <c r="X1107" i="2"/>
  <c r="X1634" i="2"/>
  <c r="X599" i="2"/>
  <c r="X1105" i="2"/>
  <c r="X896" i="2"/>
  <c r="X107" i="2"/>
  <c r="X1000" i="2"/>
  <c r="X1260" i="2"/>
  <c r="X402" i="2"/>
  <c r="X1582" i="2"/>
  <c r="X891" i="2"/>
  <c r="X575" i="2"/>
  <c r="X990" i="2"/>
  <c r="X1351" i="2"/>
  <c r="X1187" i="2"/>
  <c r="X1152" i="2"/>
  <c r="X548" i="2"/>
  <c r="X1525" i="2"/>
  <c r="X825" i="2"/>
  <c r="X271" i="2"/>
  <c r="X685" i="2"/>
  <c r="X1097" i="2"/>
  <c r="X506" i="2"/>
  <c r="X1402" i="2"/>
  <c r="X754" i="2"/>
  <c r="X311" i="2"/>
  <c r="X1543" i="2"/>
  <c r="X1354" i="2"/>
  <c r="X1206" i="2"/>
  <c r="X1128" i="2"/>
  <c r="X1726" i="2"/>
  <c r="X106" i="2"/>
  <c r="X1226" i="2"/>
  <c r="X747" i="2"/>
  <c r="X392" i="2"/>
  <c r="X1621" i="2"/>
  <c r="X1502" i="2"/>
  <c r="X1448" i="2"/>
  <c r="X1062" i="2"/>
  <c r="X260" i="2"/>
  <c r="X1414" i="2"/>
  <c r="X255" i="2"/>
  <c r="X57" i="2"/>
  <c r="X1699" i="2"/>
  <c r="X1184" i="2"/>
  <c r="X341" i="2"/>
  <c r="X524" i="2"/>
  <c r="X1178" i="2"/>
  <c r="X1591" i="2"/>
  <c r="X194" i="2"/>
  <c r="X1077" i="2"/>
  <c r="X1407" i="2"/>
  <c r="X528" i="2"/>
  <c r="X1611" i="2"/>
  <c r="X348" i="2"/>
  <c r="X778" i="2"/>
  <c r="X1048" i="2"/>
  <c r="X1817" i="2"/>
  <c r="X1091" i="2"/>
  <c r="X1624" i="2"/>
  <c r="X586" i="2"/>
  <c r="X389" i="2"/>
  <c r="X1374" i="2"/>
  <c r="X687" i="2"/>
  <c r="X258" i="2"/>
  <c r="X1068" i="2"/>
  <c r="X363" i="2"/>
  <c r="X1643" i="2"/>
  <c r="X736" i="2"/>
  <c r="X227" i="2"/>
  <c r="X634" i="2"/>
  <c r="X1111" i="2"/>
  <c r="X1007" i="2"/>
  <c r="X1661" i="2"/>
  <c r="X1608" i="2"/>
  <c r="X853" i="2"/>
  <c r="X1347" i="2"/>
  <c r="X1722" i="2"/>
  <c r="X254" i="2"/>
  <c r="X98" i="2"/>
  <c r="X1213" i="2"/>
  <c r="X53" i="2"/>
  <c r="X321" i="2"/>
  <c r="X1415" i="2"/>
  <c r="X287" i="2"/>
  <c r="X268" i="2"/>
  <c r="X851" i="2"/>
  <c r="X228" i="2"/>
  <c r="X1053" i="2"/>
  <c r="X1763" i="2"/>
  <c r="X290" i="2"/>
  <c r="X609" i="2"/>
  <c r="X1476" i="2"/>
  <c r="X400" i="2"/>
  <c r="X450" i="2"/>
  <c r="X1704" i="2"/>
  <c r="X960" i="2"/>
  <c r="X1099" i="2"/>
  <c r="X1360" i="2"/>
  <c r="X898" i="2"/>
  <c r="X1576" i="2"/>
  <c r="X353" i="2"/>
  <c r="X1085" i="2"/>
  <c r="X849" i="2"/>
  <c r="X725" i="2"/>
  <c r="X589" i="2"/>
  <c r="X828" i="2"/>
  <c r="X872" i="2"/>
  <c r="X1330" i="2"/>
  <c r="X1008" i="2"/>
  <c r="X1399" i="2"/>
  <c r="X865" i="2"/>
  <c r="X1787" i="2"/>
  <c r="X1434" i="2"/>
  <c r="X507" i="2"/>
  <c r="X1255" i="2"/>
  <c r="X1306" i="2"/>
  <c r="X359" i="2"/>
  <c r="X1039" i="2"/>
  <c r="X81" i="2"/>
  <c r="X313" i="2"/>
  <c r="X1526" i="2"/>
  <c r="X511" i="2"/>
  <c r="X1275" i="2"/>
  <c r="X1031" i="2"/>
  <c r="X455" i="2"/>
  <c r="X284" i="2"/>
  <c r="X1025" i="2"/>
  <c r="X681" i="2"/>
  <c r="X1450" i="2"/>
  <c r="X1592" i="2"/>
  <c r="X70" i="2"/>
  <c r="X1348" i="2"/>
  <c r="X1546" i="2"/>
  <c r="X742" i="2"/>
  <c r="X182" i="2"/>
  <c r="X224" i="2"/>
  <c r="X1186" i="2"/>
  <c r="X101" i="2"/>
  <c r="X904" i="2"/>
  <c r="X807" i="2"/>
  <c r="X89" i="2"/>
  <c r="X552" i="2"/>
  <c r="X1332" i="2"/>
  <c r="X678" i="2"/>
  <c r="X1483" i="2"/>
  <c r="X1531" i="2"/>
  <c r="X1243" i="2"/>
  <c r="X1023" i="2"/>
  <c r="X218" i="2"/>
  <c r="X1311" i="2"/>
  <c r="X803" i="2"/>
  <c r="X607" i="2"/>
  <c r="X336" i="2"/>
  <c r="X1814" i="2"/>
  <c r="X1136" i="2"/>
  <c r="X361" i="2"/>
  <c r="X1512" i="2"/>
  <c r="X277" i="2"/>
  <c r="X580" i="2"/>
  <c r="X217" i="2"/>
  <c r="X530" i="2"/>
  <c r="X1364" i="2"/>
  <c r="X264" i="2"/>
  <c r="X636" i="2"/>
  <c r="X815" i="2"/>
  <c r="X1828" i="2"/>
  <c r="X639" i="2"/>
  <c r="X1822" i="2"/>
  <c r="X207" i="2"/>
  <c r="X1074" i="2"/>
  <c r="X279" i="2"/>
  <c r="X690" i="2"/>
  <c r="X595" i="2"/>
  <c r="X966" i="2"/>
  <c r="X1426" i="2"/>
  <c r="X799" i="2"/>
  <c r="X251" i="2"/>
  <c r="X18" i="2"/>
  <c r="X162" i="2"/>
  <c r="X1112" i="2"/>
  <c r="X813" i="2"/>
  <c r="X1548" i="2"/>
  <c r="X370" i="2"/>
  <c r="X1766" i="2"/>
  <c r="X794" i="2"/>
  <c r="X68" i="2"/>
  <c r="X1491" i="2"/>
  <c r="X362" i="2"/>
  <c r="X739" i="2"/>
  <c r="X226" i="2"/>
  <c r="X37" i="2"/>
  <c r="X145" i="2"/>
  <c r="X967" i="2"/>
  <c r="X1305" i="2"/>
  <c r="X349" i="2"/>
  <c r="X1349" i="2"/>
  <c r="X28" i="2"/>
  <c r="X987" i="2"/>
  <c r="X946" i="2"/>
  <c r="X588" i="2"/>
  <c r="X520" i="2"/>
  <c r="X1109" i="2"/>
  <c r="X1190" i="2"/>
  <c r="X498" i="2"/>
  <c r="X123" i="2"/>
  <c r="X914" i="2"/>
  <c r="X144" i="2"/>
  <c r="X1276" i="2"/>
  <c r="X527" i="2"/>
  <c r="X536" i="2"/>
  <c r="X471" i="2"/>
  <c r="X308" i="2"/>
  <c r="X1149" i="2"/>
  <c r="X38" i="2"/>
  <c r="X1606" i="2"/>
  <c r="X319" i="2"/>
  <c r="X1416" i="2"/>
  <c r="X1292" i="2"/>
  <c r="X374" i="2"/>
  <c r="X1640" i="2"/>
  <c r="X659" i="2"/>
  <c r="X1065" i="2"/>
  <c r="X1084" i="2"/>
  <c r="X155" i="2"/>
  <c r="X1241" i="2"/>
  <c r="X91" i="2"/>
  <c r="X1210" i="2"/>
  <c r="X1057" i="2"/>
  <c r="X963" i="2"/>
  <c r="X1577" i="2"/>
  <c r="X554" i="2"/>
  <c r="X437" i="2"/>
  <c r="X712" i="2"/>
  <c r="X214" i="2"/>
  <c r="X241" i="2"/>
  <c r="X86" i="2"/>
  <c r="X534" i="2"/>
  <c r="X147" i="2"/>
  <c r="X1314" i="2"/>
  <c r="X844" i="2"/>
  <c r="X1616" i="2"/>
  <c r="X1315" i="2"/>
  <c r="X62" i="2"/>
  <c r="X999" i="2"/>
  <c r="X114" i="2"/>
  <c r="X875" i="2"/>
  <c r="X460" i="2"/>
  <c r="X113" i="2"/>
  <c r="X141" i="2"/>
  <c r="X795" i="2"/>
  <c r="X204" i="2"/>
  <c r="X1282" i="2"/>
  <c r="X841" i="2"/>
  <c r="X1413" i="2"/>
  <c r="X1198" i="2"/>
  <c r="X1289" i="2"/>
  <c r="X1826" i="2"/>
  <c r="X617" i="2"/>
  <c r="X1258" i="2"/>
  <c r="X1470" i="2"/>
  <c r="X660" i="2"/>
  <c r="X1811" i="2"/>
  <c r="X1537" i="2"/>
  <c r="X495" i="2"/>
  <c r="X33" i="2"/>
  <c r="X1209" i="2"/>
  <c r="X1408" i="2"/>
  <c r="X1124" i="2"/>
  <c r="X1760" i="2"/>
  <c r="X1736" i="2"/>
  <c r="X393" i="2"/>
  <c r="X1581" i="2"/>
  <c r="X1102" i="2"/>
  <c r="X1382" i="2"/>
  <c r="X500" i="2"/>
  <c r="X900" i="2"/>
  <c r="X704" i="2"/>
  <c r="X1280" i="2"/>
  <c r="X1440" i="2"/>
  <c r="X461" i="2"/>
  <c r="X1810" i="2"/>
  <c r="X387" i="2"/>
  <c r="X824" i="2"/>
  <c r="X465" i="2"/>
  <c r="X574" i="2"/>
  <c r="X1615" i="2"/>
  <c r="X419" i="2"/>
  <c r="X570" i="2"/>
  <c r="X309" i="2"/>
  <c r="X763" i="2"/>
  <c r="X979" i="2"/>
  <c r="X784" i="2"/>
  <c r="X1297" i="2"/>
  <c r="X650" i="2"/>
  <c r="X812" i="2"/>
  <c r="X1632" i="2"/>
  <c r="X1777" i="2"/>
  <c r="X1199" i="2"/>
  <c r="X243" i="2"/>
  <c r="X731" i="2"/>
  <c r="X1142" i="2"/>
  <c r="X1179" i="2"/>
  <c r="X344" i="2"/>
  <c r="X1293" i="2"/>
  <c r="X1644" i="2"/>
  <c r="X902" i="2"/>
  <c r="X1005" i="2"/>
  <c r="X1138" i="2"/>
  <c r="X1012" i="2"/>
  <c r="X971" i="2"/>
  <c r="X1530" i="2"/>
  <c r="X1265" i="2"/>
  <c r="X718" i="2"/>
  <c r="X1668" i="2"/>
  <c r="X982" i="2"/>
  <c r="X1220" i="2"/>
  <c r="X1617" i="2"/>
  <c r="X562" i="2"/>
  <c r="X938" i="2"/>
  <c r="X1627" i="2"/>
  <c r="X1046" i="2"/>
  <c r="X1587" i="2"/>
  <c r="X1442" i="2"/>
  <c r="X1599" i="2"/>
  <c r="X1464" i="2"/>
  <c r="X1194" i="2"/>
  <c r="X1521" i="2"/>
  <c r="X60" i="2"/>
  <c r="X1715" i="2"/>
  <c r="X715" i="2"/>
  <c r="X1090" i="2"/>
  <c r="X411" i="2"/>
  <c r="X1772" i="2"/>
  <c r="X909" i="2"/>
  <c r="X1459" i="2"/>
  <c r="X1339" i="2"/>
  <c r="X234" i="2"/>
  <c r="X1620" i="2"/>
  <c r="X49" i="2"/>
  <c r="X522" i="2"/>
  <c r="X232" i="2"/>
  <c r="X1727" i="2"/>
  <c r="X696" i="2"/>
  <c r="X822" i="2"/>
  <c r="X1224" i="2"/>
  <c r="X680" i="2"/>
  <c r="X758" i="2"/>
  <c r="X1549" i="2"/>
  <c r="X1707" i="2"/>
  <c r="X697" i="2"/>
  <c r="X647" i="2"/>
  <c r="X1221" i="2"/>
  <c r="X539" i="2"/>
  <c r="X375" i="2"/>
  <c r="X1816" i="2"/>
  <c r="X497" i="2"/>
  <c r="X115" i="2"/>
  <c r="X93" i="2"/>
  <c r="X596" i="2"/>
  <c r="X1759" i="2"/>
  <c r="X1185" i="2"/>
  <c r="X1825" i="2"/>
  <c r="X814" i="2"/>
  <c r="X99" i="2"/>
  <c r="X1477" i="2"/>
  <c r="X1119" i="2"/>
  <c r="X1756" i="2"/>
  <c r="X11" i="2"/>
  <c r="X572" i="2"/>
  <c r="X1677" i="2"/>
  <c r="X858" i="2"/>
  <c r="X676" i="2"/>
  <c r="X124" i="2"/>
  <c r="X1685" i="2"/>
  <c r="X1663" i="2"/>
  <c r="X1593" i="2"/>
  <c r="X1667" i="2"/>
  <c r="X24" i="2"/>
  <c r="X484" i="2"/>
  <c r="X211" i="2"/>
  <c r="X823" i="2"/>
  <c r="X540" i="2"/>
  <c r="X1060" i="2"/>
  <c r="X955" i="2"/>
  <c r="X635" i="2"/>
  <c r="X1322" i="2"/>
  <c r="X741" i="2"/>
  <c r="X1172" i="2"/>
  <c r="X40" i="2"/>
  <c r="X969" i="2"/>
  <c r="X852" i="2"/>
  <c r="X347" i="2"/>
  <c r="X716" i="2"/>
  <c r="X1805" i="2"/>
  <c r="X738" i="2"/>
  <c r="X1590" i="2"/>
  <c r="X608" i="2"/>
  <c r="X730" i="2"/>
  <c r="X1693" i="2"/>
  <c r="X13" i="2"/>
  <c r="X531" i="2"/>
  <c r="X1714" i="2"/>
  <c r="X1580" i="2"/>
  <c r="X148" i="2"/>
  <c r="X537" i="2"/>
  <c r="X256" i="2"/>
  <c r="X1597" i="2"/>
  <c r="X618" i="2"/>
  <c r="X1406" i="2"/>
  <c r="X977" i="2"/>
  <c r="X317" i="2"/>
  <c r="X792" i="2"/>
  <c r="X94" i="2"/>
  <c r="X223" i="2"/>
  <c r="X573" i="2"/>
  <c r="X1114" i="2"/>
  <c r="X104" i="2"/>
  <c r="X244" i="2"/>
  <c r="X445" i="2"/>
  <c r="X939" i="2"/>
  <c r="X152" i="2"/>
  <c r="X1052" i="2"/>
  <c r="X801" i="2"/>
  <c r="X1499" i="2"/>
  <c r="X245" i="2"/>
  <c r="X1026" i="2"/>
  <c r="X459" i="2"/>
  <c r="X263" i="2"/>
  <c r="X1329" i="2"/>
  <c r="X343" i="2"/>
  <c r="X1390" i="2"/>
  <c r="X513" i="2"/>
  <c r="X911" i="2"/>
  <c r="X485" i="2"/>
  <c r="X1247" i="2"/>
  <c r="X1567" i="2"/>
  <c r="X1400" i="2"/>
  <c r="X523" i="2"/>
  <c r="X643" i="2"/>
  <c r="X646" i="2"/>
  <c r="X701" i="2"/>
  <c r="X1708" i="2"/>
  <c r="X759" i="2"/>
  <c r="X1475" i="2"/>
  <c r="X797" i="2"/>
  <c r="X1500" i="2"/>
  <c r="X989" i="2"/>
  <c r="X1785" i="2"/>
  <c r="X744" i="2"/>
  <c r="X1674" i="2"/>
  <c r="X1059" i="2"/>
  <c r="X333" i="2"/>
  <c r="X1610" i="2"/>
  <c r="X1564" i="2"/>
  <c r="X1154" i="2"/>
  <c r="X1635" i="2"/>
  <c r="X1596" i="2"/>
  <c r="X546" i="2"/>
  <c r="X842" i="2"/>
  <c r="X610" i="2"/>
  <c r="X832" i="2"/>
  <c r="X582" i="2"/>
  <c r="X517" i="2"/>
  <c r="X1612" i="2"/>
  <c r="X1041" i="2"/>
  <c r="X1466" i="2"/>
  <c r="X82" i="2"/>
  <c r="X1066" i="2"/>
  <c r="X1387" i="2"/>
  <c r="X897" i="2"/>
  <c r="X1672" i="2"/>
  <c r="X855" i="2"/>
  <c r="X1566" i="2"/>
  <c r="X1004" i="2"/>
  <c r="X748" i="2"/>
  <c r="X70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tc={EDC80BF6-BC76-4417-8596-5EB4410590A7}</author>
    <author>tc={F63ED079-7077-4993-AEBC-A48A3321645A}</author>
    <author>tc={63630BC4-2603-47FC-AC1B-BF23140C1799}</author>
    <author>tc={842E5785-E425-4F9F-BF5A-D41F0D5C4B0B}</author>
    <author>tc={E398B2AB-7B5B-4860-9538-AC128D6A9346}</author>
  </authors>
  <commentList>
    <comment ref="E8" authorId="0" shapeId="0" xr:uid="{EDC80BF6-BC76-4417-8596-5EB4410590A7}">
      <text>
        <t>[Threaded comment]
Your version of Excel allows you to read this threaded comment; however, any edits to it will get removed if the file is opened in a newer version of Excel. Learn more: https://go.microsoft.com/fwlink/?linkid=870924
Comment:
    WHO report; 14% of exposed require hospitalisation, and 5% require ICU support
https://apps.who.int/iris/bitstream/handle/10665/331446/WHO-2019-nCoV-clinical-2020.4-eng.pdf?sequence=1&amp;isAllowed=y</t>
      </text>
    </comment>
    <comment ref="E10" authorId="1" shapeId="0" xr:uid="{F63ED079-7077-4993-AEBC-A48A3321645A}">
      <text>
        <t>[Threaded comment]
Your version of Excel allows you to read this threaded comment; however, any edits to it will get removed if the file is opened in a newer version of Excel. Learn more: https://go.microsoft.com/fwlink/?linkid=870924
Comment:
    It takes about 5 to 6 days for a symptom to appear, ranging from 3 to 13 days. Source: https://www.health.harvard.edu/diseases-and-conditions/covid-19-basics</t>
      </text>
    </comment>
    <comment ref="E12" authorId="2" shapeId="0" xr:uid="{63630BC4-2603-47FC-AC1B-BF23140C1799}">
      <text>
        <t>[Threaded comment]
Your version of Excel allows you to read this threaded comment; however, any edits to it will get removed if the file is opened in a newer version of Excel. Learn more: https://go.microsoft.com/fwlink/?linkid=870924
Comment:
    Median duration of viral detection was 20 days, WHO report</t>
      </text>
    </comment>
    <comment ref="E16" authorId="3" shapeId="0" xr:uid="{842E5785-E425-4F9F-BF5A-D41F0D5C4B0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https://www.ecdc.europa.eu/sites/default/files/documents/RRA-seventh-update-Outbreak-of-coronavirus-disease-COVID-19.pdf</t>
      </text>
    </comment>
    <comment ref="E18" authorId="4" shapeId="0" xr:uid="{E398B2AB-7B5B-4860-9538-AC128D6A9346}">
      <text>
        <t>[Threaded comment]
Your version of Excel allows you to read this threaded comment; however, any edits to it will get removed if the file is opened in a newer version of Excel. Learn more: https://go.microsoft.com/fwlink/?linkid=870924
Comment:
    2.3% of exposed individuals are expected to die due to Covid; Source: https://www.vox.com/future-perfect/2020/3/12/21172040/coronavirus-covid-19-virus-charts</t>
      </text>
    </comment>
  </commentList>
</comments>
</file>

<file path=xl/sharedStrings.xml><?xml version="1.0" encoding="utf-8"?>
<sst xmlns="http://schemas.openxmlformats.org/spreadsheetml/2006/main" count="151" uniqueCount="121">
  <si>
    <t>Day</t>
  </si>
  <si>
    <t>% of exposed who show severe symptoms</t>
  </si>
  <si>
    <t>% of those recoved who may recontract</t>
  </si>
  <si>
    <t>p_0</t>
  </si>
  <si>
    <t>p_1</t>
  </si>
  <si>
    <t>p_2</t>
  </si>
  <si>
    <t>p_3</t>
  </si>
  <si>
    <t>p_4</t>
  </si>
  <si>
    <t>p_5</t>
  </si>
  <si>
    <t>p_6</t>
  </si>
  <si>
    <t>p_7</t>
  </si>
  <si>
    <t>p_8</t>
  </si>
  <si>
    <t>p_9</t>
  </si>
  <si>
    <t># days after exposure to become infectious with severe symptoms</t>
  </si>
  <si>
    <t># days after which a recovered can recontract</t>
  </si>
  <si>
    <t>Birth rate [per year per '000 person]</t>
  </si>
  <si>
    <t>Death rate [per year per '000 person]</t>
  </si>
  <si>
    <t>Susceptable Individuals</t>
  </si>
  <si>
    <t>Mild symptoms</t>
  </si>
  <si>
    <t>Severe symptoms</t>
  </si>
  <si>
    <t>Recovered</t>
  </si>
  <si>
    <t>Dead</t>
  </si>
  <si>
    <t>Total</t>
  </si>
  <si>
    <t xml:space="preserve">Prediction period: </t>
  </si>
  <si>
    <t>Δ Infected</t>
  </si>
  <si>
    <t>Δ Mild Symptoms</t>
  </si>
  <si>
    <t>Δ Severe Symptoms</t>
  </si>
  <si>
    <t>Δ Recovered</t>
  </si>
  <si>
    <t>Δ Deaths</t>
  </si>
  <si>
    <t>Total population</t>
  </si>
  <si>
    <t># days after exposure to become infectious with mild symptoms</t>
  </si>
  <si>
    <t># days an individual with no or mild symptoms remains infectious</t>
  </si>
  <si>
    <t>% Age group</t>
  </si>
  <si>
    <t>Weighted  susceptible population</t>
  </si>
  <si>
    <t>[0-5]</t>
  </si>
  <si>
    <t>[5-10]</t>
  </si>
  <si>
    <t>[10-15]</t>
  </si>
  <si>
    <t>[15-20]</t>
  </si>
  <si>
    <t>[20-25]</t>
  </si>
  <si>
    <t>[25-45]</t>
  </si>
  <si>
    <t>[45-65]</t>
  </si>
  <si>
    <t>[65-80]</t>
  </si>
  <si>
    <t>[80+]</t>
  </si>
  <si>
    <t>Susceptibility</t>
  </si>
  <si>
    <t>S</t>
  </si>
  <si>
    <t>Real world data</t>
  </si>
  <si>
    <t>New cases</t>
  </si>
  <si>
    <t>Net change in daily cases</t>
  </si>
  <si>
    <t>Total cases</t>
  </si>
  <si>
    <t>E</t>
  </si>
  <si>
    <t>I</t>
  </si>
  <si>
    <t>C</t>
  </si>
  <si>
    <t>R</t>
  </si>
  <si>
    <t>D</t>
  </si>
  <si>
    <t>N</t>
  </si>
  <si>
    <t>Error term</t>
  </si>
  <si>
    <t>Peak health care capacity need</t>
  </si>
  <si>
    <t>New Imported cases with exposure</t>
  </si>
  <si>
    <t>C'</t>
  </si>
  <si>
    <t>D'</t>
  </si>
  <si>
    <t>New Imported cases with mild infection</t>
  </si>
  <si>
    <t>New Imported cases with severe infection</t>
  </si>
  <si>
    <t>Date</t>
  </si>
  <si>
    <r>
      <rPr>
        <b/>
        <sz val="9"/>
        <color theme="8"/>
        <rFont val="Calibri"/>
        <family val="2"/>
      </rPr>
      <t>Δ</t>
    </r>
    <r>
      <rPr>
        <b/>
        <sz val="9"/>
        <color theme="8"/>
        <rFont val="Calibri"/>
        <family val="2"/>
        <scheme val="minor"/>
      </rPr>
      <t xml:space="preserve"> Suceptible</t>
    </r>
  </si>
  <si>
    <t>P</t>
  </si>
  <si>
    <t>Parameters</t>
  </si>
  <si>
    <t>View:</t>
  </si>
  <si>
    <t>Fit:</t>
  </si>
  <si>
    <t>Intervention 1: Complete lockdown &gt;&gt;</t>
  </si>
  <si>
    <t>Fisrt Case in India &gt;&gt;</t>
  </si>
  <si>
    <t>-</t>
  </si>
  <si>
    <t>New Deaths</t>
  </si>
  <si>
    <t>R mild</t>
  </si>
  <si>
    <t>R severe</t>
  </si>
  <si>
    <t>ERROR</t>
  </si>
  <si>
    <t>Deaths</t>
  </si>
  <si>
    <t>Reducing weights</t>
  </si>
  <si>
    <t>Total Error</t>
  </si>
  <si>
    <t>Symptomatic survival rate</t>
  </si>
  <si>
    <t>Optimisation variables</t>
  </si>
  <si>
    <t>Disease parameters</t>
  </si>
  <si>
    <t>Response parameters</t>
  </si>
  <si>
    <t>D_S</t>
  </si>
  <si>
    <t>D_E</t>
  </si>
  <si>
    <t>D_I</t>
  </si>
  <si>
    <t>D_C</t>
  </si>
  <si>
    <t>D_R</t>
  </si>
  <si>
    <t>D_D</t>
  </si>
  <si>
    <t>N_E</t>
  </si>
  <si>
    <t>N_I</t>
  </si>
  <si>
    <t>N_C</t>
  </si>
  <si>
    <t>N_IC</t>
  </si>
  <si>
    <t>DISEASE PARAMETERS</t>
  </si>
  <si>
    <r>
      <t xml:space="preserve">Weight assigned to </t>
    </r>
    <r>
      <rPr>
        <b/>
        <sz val="9"/>
        <color rgb="FFC00000"/>
        <rFont val="Calibri"/>
        <family val="2"/>
        <scheme val="minor"/>
      </rPr>
      <t>error in # deaths</t>
    </r>
    <r>
      <rPr>
        <b/>
        <sz val="9"/>
        <color theme="1"/>
        <rFont val="Calibri"/>
        <family val="2"/>
        <scheme val="minor"/>
      </rPr>
      <t xml:space="preserve"> during regression:</t>
    </r>
  </si>
  <si>
    <r>
      <t xml:space="preserve">Weight assigned to </t>
    </r>
    <r>
      <rPr>
        <b/>
        <sz val="9"/>
        <color rgb="FFC00000"/>
        <rFont val="Calibri"/>
        <family val="2"/>
        <scheme val="minor"/>
      </rPr>
      <t>error in # cases</t>
    </r>
    <r>
      <rPr>
        <b/>
        <sz val="9"/>
        <color theme="1"/>
        <rFont val="Calibri"/>
        <family val="2"/>
        <scheme val="minor"/>
      </rPr>
      <t xml:space="preserve"> in regression:</t>
    </r>
  </si>
  <si>
    <r>
      <t>CoVID-19 M</t>
    </r>
    <r>
      <rPr>
        <b/>
        <sz val="18"/>
        <color rgb="FFC00000"/>
        <rFont val="Calibri"/>
        <family val="2"/>
        <scheme val="minor"/>
      </rPr>
      <t>ODEL</t>
    </r>
    <r>
      <rPr>
        <b/>
        <sz val="24"/>
        <color rgb="FFC00000"/>
        <rFont val="Calibri"/>
        <family val="2"/>
        <scheme val="minor"/>
      </rPr>
      <t xml:space="preserve"> R</t>
    </r>
    <r>
      <rPr>
        <b/>
        <sz val="18"/>
        <color rgb="FFC00000"/>
        <rFont val="Calibri"/>
        <family val="2"/>
        <scheme val="minor"/>
      </rPr>
      <t>EGRESSION</t>
    </r>
  </si>
  <si>
    <t>Imported_E</t>
  </si>
  <si>
    <t>Imported_C</t>
  </si>
  <si>
    <t>Imported_I</t>
  </si>
  <si>
    <t>People infected by each infectious individual showing mild symptoms</t>
  </si>
  <si>
    <t>People infected by each infectious individual showing severe symptoms</t>
  </si>
  <si>
    <t>% of those showing severe symptoms who recover</t>
  </si>
  <si>
    <t>Calculated</t>
  </si>
  <si>
    <r>
      <t>CoVID-19 T</t>
    </r>
    <r>
      <rPr>
        <b/>
        <sz val="24"/>
        <color theme="4"/>
        <rFont val="Calibri"/>
        <family val="2"/>
        <scheme val="minor"/>
      </rPr>
      <t>RAJECTORY</t>
    </r>
  </si>
  <si>
    <t>One day lockdown</t>
  </si>
  <si>
    <t>Outputs</t>
  </si>
  <si>
    <t>Values of R</t>
  </si>
  <si>
    <t>Test against global intervention data - Change in R caused</t>
  </si>
  <si>
    <t>Exclude people who do not get tested - Partially dynamic</t>
  </si>
  <si>
    <t>Get data from Singapore / Korea</t>
  </si>
  <si>
    <t>Status-quo</t>
  </si>
  <si>
    <t>Exposed to Virus</t>
  </si>
  <si>
    <t>New Cases of local transmission</t>
  </si>
  <si>
    <t>Local transmission</t>
  </si>
  <si>
    <t>New Cases of Infection (Local)</t>
  </si>
  <si>
    <t>New Cases with Mild Symptoms (Local)</t>
  </si>
  <si>
    <t>New Cases with Severe Symptoms (Local)</t>
  </si>
  <si>
    <t>New cases with mild or severe symptoms (Local)</t>
  </si>
  <si>
    <t>Standardised</t>
  </si>
  <si>
    <t># days an individual with severe symptoms who dies remains infectious</t>
  </si>
  <si>
    <t># days an individual with severe symptoms who recovers remains infectious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</si>
</sst>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%"/>
    <numFmt numFmtId="166" formatCode="#,##0.00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9"/>
      <color theme="0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9"/>
      <color theme="8"/>
      <name val="Calibri"/>
      <family val="2"/>
      <scheme val="minor"/>
    </font>
    <font>
      <b/>
      <sz val="9"/>
      <color theme="8"/>
      <name val="Calibri"/>
      <family val="2"/>
    </font>
    <font>
      <b/>
      <i/>
      <sz val="12"/>
      <color rgb="FFC00000"/>
      <name val="Calibri"/>
      <family val="2"/>
      <scheme val="minor"/>
    </font>
    <font>
      <b/>
      <sz val="24"/>
      <color rgb="FFC0000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28"/>
      <color theme="4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  <font>
      <b/>
      <sz val="9"/>
      <color rgb="FFC00000"/>
      <name val="Calibri"/>
      <family val="2"/>
      <scheme val="minor"/>
    </font>
    <font>
      <b/>
      <sz val="18"/>
      <color rgb="FFC0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24"/>
      <color theme="4"/>
      <name val="Calibri"/>
      <family val="2"/>
      <scheme val="minor"/>
    </font>
    <font>
      <b/>
      <sz val="22"/>
      <color theme="4"/>
      <name val="Calibri"/>
      <family val="2"/>
      <scheme val="minor"/>
    </font>
    <font>
      <b/>
      <sz val="9"/>
      <color theme="0" tint="-4.9989318521683403E-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4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right" vertical="center" indent="1"/>
    </xf>
    <xf numFmtId="0" fontId="3" fillId="6" borderId="0" xfId="0" applyFont="1" applyFill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3" fontId="8" fillId="0" borderId="0" xfId="0" applyNumberFormat="1" applyFont="1" applyFill="1" applyBorder="1" applyAlignment="1">
      <alignment horizontal="center" vertical="center"/>
    </xf>
    <xf numFmtId="3" fontId="8" fillId="0" borderId="12" xfId="0" applyNumberFormat="1" applyFont="1" applyFill="1" applyBorder="1" applyAlignment="1">
      <alignment horizontal="center" vertical="center"/>
    </xf>
    <xf numFmtId="3" fontId="8" fillId="0" borderId="3" xfId="0" applyNumberFormat="1" applyFont="1" applyFill="1" applyBorder="1" applyAlignment="1">
      <alignment horizontal="center" vertical="center"/>
    </xf>
    <xf numFmtId="3" fontId="8" fillId="0" borderId="4" xfId="0" applyNumberFormat="1" applyFont="1" applyFill="1" applyBorder="1" applyAlignment="1">
      <alignment horizontal="center" vertical="center"/>
    </xf>
    <xf numFmtId="3" fontId="8" fillId="0" borderId="5" xfId="0" applyNumberFormat="1" applyFont="1" applyFill="1" applyBorder="1" applyAlignment="1">
      <alignment horizontal="center" vertical="center"/>
    </xf>
    <xf numFmtId="3" fontId="8" fillId="0" borderId="15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 wrapText="1"/>
    </xf>
    <xf numFmtId="0" fontId="8" fillId="7" borderId="14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/>
    </xf>
    <xf numFmtId="10" fontId="8" fillId="0" borderId="0" xfId="1" applyNumberFormat="1" applyFont="1" applyFill="1" applyBorder="1" applyAlignment="1">
      <alignment horizontal="center" vertical="center"/>
    </xf>
    <xf numFmtId="165" fontId="8" fillId="0" borderId="0" xfId="1" applyNumberFormat="1" applyFont="1" applyFill="1" applyBorder="1" applyAlignment="1">
      <alignment horizontal="center" vertical="center"/>
    </xf>
    <xf numFmtId="165" fontId="8" fillId="0" borderId="5" xfId="1" applyNumberFormat="1" applyFont="1" applyFill="1" applyBorder="1" applyAlignment="1">
      <alignment horizontal="center" vertical="center"/>
    </xf>
    <xf numFmtId="10" fontId="8" fillId="0" borderId="12" xfId="1" applyNumberFormat="1" applyFont="1" applyFill="1" applyBorder="1" applyAlignment="1">
      <alignment horizontal="center" vertical="center"/>
    </xf>
    <xf numFmtId="10" fontId="8" fillId="0" borderId="5" xfId="1" applyNumberFormat="1" applyFont="1" applyFill="1" applyBorder="1" applyAlignment="1">
      <alignment horizontal="center" vertical="center"/>
    </xf>
    <xf numFmtId="10" fontId="8" fillId="0" borderId="15" xfId="1" applyNumberFormat="1" applyFont="1" applyFill="1" applyBorder="1" applyAlignment="1">
      <alignment horizontal="center" vertical="center"/>
    </xf>
    <xf numFmtId="3" fontId="8" fillId="3" borderId="0" xfId="0" applyNumberFormat="1" applyFont="1" applyFill="1" applyBorder="1" applyAlignment="1">
      <alignment horizontal="center" vertical="center"/>
    </xf>
    <xf numFmtId="0" fontId="3" fillId="5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9" fontId="3" fillId="6" borderId="7" xfId="0" applyNumberFormat="1" applyFont="1" applyFill="1" applyBorder="1" applyAlignment="1">
      <alignment horizontal="center" vertical="center"/>
    </xf>
    <xf numFmtId="2" fontId="3" fillId="6" borderId="7" xfId="0" applyNumberFormat="1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15" fontId="8" fillId="0" borderId="12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15" fontId="8" fillId="0" borderId="15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1" fillId="0" borderId="0" xfId="0" applyFont="1" applyAlignment="1">
      <alignment vertical="center"/>
    </xf>
    <xf numFmtId="0" fontId="3" fillId="8" borderId="6" xfId="0" applyFont="1" applyFill="1" applyBorder="1" applyAlignment="1">
      <alignment vertical="center"/>
    </xf>
    <xf numFmtId="0" fontId="3" fillId="8" borderId="0" xfId="0" applyFont="1" applyFill="1" applyAlignment="1">
      <alignment vertical="center"/>
    </xf>
    <xf numFmtId="15" fontId="10" fillId="8" borderId="0" xfId="0" applyNumberFormat="1" applyFont="1" applyFill="1" applyBorder="1" applyAlignment="1">
      <alignment vertical="center"/>
    </xf>
    <xf numFmtId="0" fontId="3" fillId="8" borderId="0" xfId="0" applyFont="1" applyFill="1" applyBorder="1" applyAlignment="1">
      <alignment vertical="center"/>
    </xf>
    <xf numFmtId="0" fontId="12" fillId="8" borderId="0" xfId="0" applyFont="1" applyFill="1" applyAlignment="1">
      <alignment horizontal="right" vertical="center"/>
    </xf>
    <xf numFmtId="0" fontId="13" fillId="8" borderId="0" xfId="0" applyFont="1" applyFill="1" applyBorder="1" applyAlignment="1">
      <alignment horizontal="right"/>
    </xf>
    <xf numFmtId="15" fontId="13" fillId="8" borderId="0" xfId="0" applyNumberFormat="1" applyFont="1" applyFill="1" applyBorder="1" applyAlignment="1">
      <alignment vertical="center"/>
    </xf>
    <xf numFmtId="0" fontId="0" fillId="8" borderId="0" xfId="0" applyFill="1"/>
    <xf numFmtId="10" fontId="15" fillId="0" borderId="0" xfId="0" applyNumberFormat="1" applyFont="1" applyFill="1" applyBorder="1" applyAlignment="1">
      <alignment horizontal="center" vertical="center"/>
    </xf>
    <xf numFmtId="3" fontId="8" fillId="3" borderId="3" xfId="0" applyNumberFormat="1" applyFont="1" applyFill="1" applyBorder="1" applyAlignment="1">
      <alignment horizontal="center" vertical="center"/>
    </xf>
    <xf numFmtId="3" fontId="3" fillId="6" borderId="7" xfId="0" applyNumberFormat="1" applyFont="1" applyFill="1" applyBorder="1" applyAlignment="1">
      <alignment vertical="center"/>
    </xf>
    <xf numFmtId="9" fontId="3" fillId="6" borderId="7" xfId="0" applyNumberFormat="1" applyFont="1" applyFill="1" applyBorder="1" applyAlignment="1">
      <alignment vertical="center"/>
    </xf>
    <xf numFmtId="164" fontId="3" fillId="6" borderId="7" xfId="0" applyNumberFormat="1" applyFont="1" applyFill="1" applyBorder="1" applyAlignment="1">
      <alignment vertical="center"/>
    </xf>
    <xf numFmtId="2" fontId="15" fillId="9" borderId="0" xfId="0" applyNumberFormat="1" applyFont="1" applyFill="1" applyBorder="1" applyAlignment="1">
      <alignment horizontal="center" vertical="center"/>
    </xf>
    <xf numFmtId="2" fontId="8" fillId="0" borderId="0" xfId="1" applyNumberFormat="1" applyFont="1" applyFill="1" applyBorder="1" applyAlignment="1">
      <alignment horizontal="center" vertical="center"/>
    </xf>
    <xf numFmtId="2" fontId="8" fillId="0" borderId="5" xfId="1" applyNumberFormat="1" applyFont="1" applyFill="1" applyBorder="1" applyAlignment="1">
      <alignment horizontal="center" vertical="center"/>
    </xf>
    <xf numFmtId="10" fontId="15" fillId="0" borderId="0" xfId="1" applyNumberFormat="1" applyFont="1" applyFill="1" applyBorder="1" applyAlignment="1">
      <alignment horizontal="center" vertical="center"/>
    </xf>
    <xf numFmtId="2" fontId="8" fillId="9" borderId="0" xfId="1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3" xfId="0" applyNumberFormat="1" applyFont="1" applyFill="1" applyBorder="1" applyAlignment="1">
      <alignment horizontal="center" vertical="center"/>
    </xf>
    <xf numFmtId="166" fontId="8" fillId="0" borderId="12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3" fontId="8" fillId="10" borderId="1" xfId="0" applyNumberFormat="1" applyFont="1" applyFill="1" applyBorder="1" applyAlignment="1">
      <alignment horizontal="center" vertical="center"/>
    </xf>
    <xf numFmtId="3" fontId="8" fillId="10" borderId="2" xfId="0" applyNumberFormat="1" applyFont="1" applyFill="1" applyBorder="1" applyAlignment="1">
      <alignment horizontal="center" vertical="center"/>
    </xf>
    <xf numFmtId="3" fontId="8" fillId="10" borderId="3" xfId="0" applyNumberFormat="1" applyFont="1" applyFill="1" applyBorder="1" applyAlignment="1">
      <alignment horizontal="center" vertical="center"/>
    </xf>
    <xf numFmtId="3" fontId="8" fillId="10" borderId="0" xfId="0" applyNumberFormat="1" applyFont="1" applyFill="1" applyBorder="1" applyAlignment="1">
      <alignment horizontal="center" vertical="center"/>
    </xf>
    <xf numFmtId="3" fontId="8" fillId="10" borderId="4" xfId="0" applyNumberFormat="1" applyFont="1" applyFill="1" applyBorder="1" applyAlignment="1">
      <alignment horizontal="center" vertical="center"/>
    </xf>
    <xf numFmtId="3" fontId="8" fillId="10" borderId="5" xfId="0" applyNumberFormat="1" applyFont="1" applyFill="1" applyBorder="1" applyAlignment="1">
      <alignment horizontal="center" vertical="center"/>
    </xf>
    <xf numFmtId="9" fontId="2" fillId="0" borderId="5" xfId="1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10" fontId="8" fillId="0" borderId="3" xfId="1" applyNumberFormat="1" applyFont="1" applyFill="1" applyBorder="1" applyAlignment="1">
      <alignment horizontal="center" vertical="center"/>
    </xf>
    <xf numFmtId="2" fontId="15" fillId="9" borderId="3" xfId="0" applyNumberFormat="1" applyFont="1" applyFill="1" applyBorder="1" applyAlignment="1">
      <alignment horizontal="center" vertical="center"/>
    </xf>
    <xf numFmtId="10" fontId="15" fillId="9" borderId="12" xfId="0" applyNumberFormat="1" applyFont="1" applyFill="1" applyBorder="1" applyAlignment="1">
      <alignment horizontal="center" vertical="center"/>
    </xf>
    <xf numFmtId="2" fontId="8" fillId="0" borderId="3" xfId="1" applyNumberFormat="1" applyFont="1" applyFill="1" applyBorder="1" applyAlignment="1">
      <alignment horizontal="center" vertical="center"/>
    </xf>
    <xf numFmtId="2" fontId="8" fillId="9" borderId="3" xfId="1" applyNumberFormat="1" applyFont="1" applyFill="1" applyBorder="1" applyAlignment="1">
      <alignment horizontal="center" vertical="center"/>
    </xf>
    <xf numFmtId="10" fontId="8" fillId="9" borderId="12" xfId="1" applyNumberFormat="1" applyFont="1" applyFill="1" applyBorder="1" applyAlignment="1">
      <alignment horizontal="center" vertical="center"/>
    </xf>
    <xf numFmtId="2" fontId="8" fillId="0" borderId="4" xfId="1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right" vertical="center"/>
    </xf>
    <xf numFmtId="0" fontId="16" fillId="0" borderId="0" xfId="0" applyFont="1"/>
    <xf numFmtId="9" fontId="2" fillId="0" borderId="19" xfId="1" applyFont="1" applyBorder="1" applyAlignment="1">
      <alignment horizontal="center" vertical="center"/>
    </xf>
    <xf numFmtId="0" fontId="3" fillId="6" borderId="0" xfId="0" applyFont="1" applyFill="1" applyBorder="1" applyAlignment="1">
      <alignment vertical="center"/>
    </xf>
    <xf numFmtId="9" fontId="18" fillId="6" borderId="0" xfId="0" applyNumberFormat="1" applyFont="1" applyFill="1" applyBorder="1" applyAlignment="1">
      <alignment horizontal="center" vertical="center"/>
    </xf>
    <xf numFmtId="0" fontId="19" fillId="6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horizontal="right" vertical="center" wrapText="1"/>
    </xf>
    <xf numFmtId="9" fontId="18" fillId="6" borderId="22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9" fontId="21" fillId="3" borderId="7" xfId="0" applyNumberFormat="1" applyFont="1" applyFill="1" applyBorder="1" applyAlignment="1">
      <alignment horizontal="center" vertical="center"/>
    </xf>
    <xf numFmtId="0" fontId="21" fillId="3" borderId="7" xfId="0" applyFont="1" applyFill="1" applyBorder="1" applyAlignment="1">
      <alignment horizontal="center" vertical="center"/>
    </xf>
    <xf numFmtId="0" fontId="21" fillId="0" borderId="0" xfId="0" applyFont="1" applyAlignment="1">
      <alignment horizontal="right" vertical="center"/>
    </xf>
    <xf numFmtId="0" fontId="15" fillId="5" borderId="2" xfId="0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9" fontId="2" fillId="0" borderId="0" xfId="1" applyFont="1" applyAlignment="1">
      <alignment horizontal="center" vertical="center"/>
    </xf>
    <xf numFmtId="0" fontId="24" fillId="0" borderId="0" xfId="0" applyFont="1" applyAlignment="1">
      <alignment horizontal="right" vertical="center"/>
    </xf>
    <xf numFmtId="0" fontId="24" fillId="6" borderId="7" xfId="0" applyFont="1" applyFill="1" applyBorder="1" applyAlignment="1">
      <alignment horizontal="center" vertical="center"/>
    </xf>
    <xf numFmtId="9" fontId="24" fillId="6" borderId="7" xfId="0" applyNumberFormat="1" applyFont="1" applyFill="1" applyBorder="1" applyAlignment="1">
      <alignment horizontal="center" vertical="center"/>
    </xf>
    <xf numFmtId="3" fontId="3" fillId="6" borderId="8" xfId="0" applyNumberFormat="1" applyFont="1" applyFill="1" applyBorder="1" applyAlignment="1">
      <alignment horizontal="center" vertical="center"/>
    </xf>
    <xf numFmtId="3" fontId="3" fillId="6" borderId="9" xfId="0" applyNumberFormat="1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0" fontId="15" fillId="5" borderId="14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23" fillId="0" borderId="0" xfId="0" applyFont="1" applyAlignment="1">
      <alignment horizontal="right" vertical="center"/>
    </xf>
    <xf numFmtId="0" fontId="8" fillId="0" borderId="0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4" fontId="2" fillId="3" borderId="15" xfId="0" applyNumberFormat="1" applyFont="1" applyFill="1" applyBorder="1" applyAlignment="1">
      <alignment horizontal="center" vertical="center"/>
    </xf>
    <xf numFmtId="9" fontId="2" fillId="3" borderId="4" xfId="1" applyFont="1" applyFill="1" applyBorder="1" applyAlignment="1">
      <alignment horizontal="center" vertical="center"/>
    </xf>
    <xf numFmtId="166" fontId="8" fillId="0" borderId="15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2">
    <dxf>
      <border>
        <top style="dashed">
          <color rgb="FFC00000"/>
        </top>
      </border>
    </dxf>
    <dxf>
      <font>
        <color theme="0" tint="-0.34998626667073579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top style="dashed">
          <color rgb="FFC00000"/>
        </top>
      </border>
    </dxf>
    <dxf>
      <border>
        <top style="dashed">
          <color rgb="FFC00000"/>
        </top>
      </border>
    </dxf>
    <dxf>
      <font>
        <color theme="0" tint="-0.34998626667073579"/>
      </font>
    </dxf>
    <dxf>
      <border>
        <top style="dashed">
          <color rgb="FFC00000"/>
        </top>
      </border>
    </dxf>
    <dxf>
      <border>
        <top style="dashed">
          <color rgb="FFC00000"/>
        </top>
      </border>
    </dxf>
    <dxf>
      <font>
        <color theme="0" tint="-0.34998626667073579"/>
      </font>
    </dxf>
    <dxf>
      <border>
        <top style="dashed">
          <color rgb="FFC00000"/>
        </top>
      </border>
    </dxf>
    <dxf>
      <font>
        <color theme="0" tint="-0.3499862666707357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rgbClr val="C00000"/>
                </a:solidFill>
                <a:latin typeface="+mn-lt"/>
                <a:ea typeface="+mn-ea"/>
                <a:cs typeface="+mn-cs"/>
              </a:defRPr>
            </a:pPr>
            <a:r>
              <a:rPr lang="en-SG" sz="1800" b="1">
                <a:solidFill>
                  <a:srgbClr val="C00000"/>
                </a:solidFill>
              </a:rPr>
              <a:t>Daily # Deaths</a:t>
            </a:r>
          </a:p>
        </c:rich>
      </c:tx>
      <c:layout>
        <c:manualLayout>
          <c:xMode val="edge"/>
          <c:yMode val="edge"/>
          <c:x val="5.425300581996413E-3"/>
          <c:y val="2.40667045669888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rgbClr val="C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272837655379102E-2"/>
          <c:y val="0.17129213483146066"/>
          <c:w val="0.90206394917528154"/>
          <c:h val="0.56981288153587539"/>
        </c:manualLayout>
      </c:layout>
      <c:lineChart>
        <c:grouping val="standard"/>
        <c:varyColors val="0"/>
        <c:ser>
          <c:idx val="5"/>
          <c:order val="0"/>
          <c:tx>
            <c:v>Projected Deaths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[0]!Fit_Date</c:f>
              <c:numCache>
                <c:formatCode>d\-mmm\-yy</c:formatCode>
                <c:ptCount val="64"/>
                <c:pt idx="0">
                  <c:v>43860</c:v>
                </c:pt>
                <c:pt idx="1">
                  <c:v>43861</c:v>
                </c:pt>
                <c:pt idx="2">
                  <c:v>43862</c:v>
                </c:pt>
                <c:pt idx="3">
                  <c:v>43863</c:v>
                </c:pt>
                <c:pt idx="4">
                  <c:v>43864</c:v>
                </c:pt>
                <c:pt idx="5">
                  <c:v>43865</c:v>
                </c:pt>
                <c:pt idx="6">
                  <c:v>43866</c:v>
                </c:pt>
                <c:pt idx="7">
                  <c:v>43867</c:v>
                </c:pt>
                <c:pt idx="8">
                  <c:v>43868</c:v>
                </c:pt>
                <c:pt idx="9">
                  <c:v>43869</c:v>
                </c:pt>
                <c:pt idx="10">
                  <c:v>43870</c:v>
                </c:pt>
                <c:pt idx="11">
                  <c:v>43871</c:v>
                </c:pt>
                <c:pt idx="12">
                  <c:v>43872</c:v>
                </c:pt>
                <c:pt idx="13">
                  <c:v>43873</c:v>
                </c:pt>
                <c:pt idx="14">
                  <c:v>43874</c:v>
                </c:pt>
                <c:pt idx="15">
                  <c:v>43875</c:v>
                </c:pt>
                <c:pt idx="16">
                  <c:v>43876</c:v>
                </c:pt>
                <c:pt idx="17">
                  <c:v>43877</c:v>
                </c:pt>
                <c:pt idx="18">
                  <c:v>43878</c:v>
                </c:pt>
                <c:pt idx="19">
                  <c:v>43879</c:v>
                </c:pt>
                <c:pt idx="20">
                  <c:v>43880</c:v>
                </c:pt>
                <c:pt idx="21">
                  <c:v>43881</c:v>
                </c:pt>
                <c:pt idx="22">
                  <c:v>43882</c:v>
                </c:pt>
                <c:pt idx="23">
                  <c:v>43883</c:v>
                </c:pt>
                <c:pt idx="24">
                  <c:v>43884</c:v>
                </c:pt>
                <c:pt idx="25">
                  <c:v>43885</c:v>
                </c:pt>
                <c:pt idx="26">
                  <c:v>43886</c:v>
                </c:pt>
                <c:pt idx="27">
                  <c:v>43887</c:v>
                </c:pt>
                <c:pt idx="28">
                  <c:v>43888</c:v>
                </c:pt>
                <c:pt idx="29">
                  <c:v>43889</c:v>
                </c:pt>
                <c:pt idx="30">
                  <c:v>43890</c:v>
                </c:pt>
                <c:pt idx="31">
                  <c:v>43891</c:v>
                </c:pt>
                <c:pt idx="32">
                  <c:v>43892</c:v>
                </c:pt>
                <c:pt idx="33">
                  <c:v>43893</c:v>
                </c:pt>
                <c:pt idx="34">
                  <c:v>43894</c:v>
                </c:pt>
                <c:pt idx="35">
                  <c:v>43895</c:v>
                </c:pt>
                <c:pt idx="36">
                  <c:v>43896</c:v>
                </c:pt>
                <c:pt idx="37">
                  <c:v>43897</c:v>
                </c:pt>
                <c:pt idx="38">
                  <c:v>43898</c:v>
                </c:pt>
                <c:pt idx="39">
                  <c:v>43899</c:v>
                </c:pt>
                <c:pt idx="40">
                  <c:v>43900</c:v>
                </c:pt>
                <c:pt idx="41">
                  <c:v>43901</c:v>
                </c:pt>
                <c:pt idx="42">
                  <c:v>43902</c:v>
                </c:pt>
                <c:pt idx="43">
                  <c:v>43903</c:v>
                </c:pt>
                <c:pt idx="44">
                  <c:v>43904</c:v>
                </c:pt>
                <c:pt idx="45">
                  <c:v>43905</c:v>
                </c:pt>
                <c:pt idx="46">
                  <c:v>43906</c:v>
                </c:pt>
                <c:pt idx="47">
                  <c:v>43907</c:v>
                </c:pt>
                <c:pt idx="48">
                  <c:v>43908</c:v>
                </c:pt>
                <c:pt idx="49">
                  <c:v>43909</c:v>
                </c:pt>
                <c:pt idx="50">
                  <c:v>43910</c:v>
                </c:pt>
                <c:pt idx="51">
                  <c:v>43911</c:v>
                </c:pt>
                <c:pt idx="52">
                  <c:v>43912</c:v>
                </c:pt>
                <c:pt idx="53">
                  <c:v>43913</c:v>
                </c:pt>
                <c:pt idx="54">
                  <c:v>43914</c:v>
                </c:pt>
                <c:pt idx="55">
                  <c:v>43915</c:v>
                </c:pt>
                <c:pt idx="56">
                  <c:v>43916</c:v>
                </c:pt>
                <c:pt idx="57">
                  <c:v>43917</c:v>
                </c:pt>
                <c:pt idx="58">
                  <c:v>43918</c:v>
                </c:pt>
                <c:pt idx="59">
                  <c:v>43919</c:v>
                </c:pt>
                <c:pt idx="60">
                  <c:v>43920</c:v>
                </c:pt>
                <c:pt idx="61">
                  <c:v>43921</c:v>
                </c:pt>
                <c:pt idx="62">
                  <c:v>43922</c:v>
                </c:pt>
                <c:pt idx="63">
                  <c:v>43923</c:v>
                </c:pt>
              </c:numCache>
            </c:numRef>
          </c:cat>
          <c:val>
            <c:numRef>
              <c:f>[0]!Fit_D_D</c:f>
              <c:numCache>
                <c:formatCode>#,##0</c:formatCode>
                <c:ptCount val="64"/>
                <c:pt idx="0">
                  <c:v>0</c:v>
                </c:pt>
                <c:pt idx="1">
                  <c:v>2.2201009973307179E-2</c:v>
                </c:pt>
                <c:pt idx="2">
                  <c:v>2.1097576225305371E-2</c:v>
                </c:pt>
                <c:pt idx="3">
                  <c:v>2.0061052399096717E-2</c:v>
                </c:pt>
                <c:pt idx="4">
                  <c:v>4.1286109493463785E-2</c:v>
                </c:pt>
                <c:pt idx="5">
                  <c:v>6.146379241554259E-2</c:v>
                </c:pt>
                <c:pt idx="6">
                  <c:v>5.8456658721327187E-2</c:v>
                </c:pt>
                <c:pt idx="7">
                  <c:v>5.562716091454678E-2</c:v>
                </c:pt>
                <c:pt idx="8">
                  <c:v>5.2962439401164241E-2</c:v>
                </c:pt>
                <c:pt idx="9">
                  <c:v>5.0453053852242913E-2</c:v>
                </c:pt>
                <c:pt idx="10">
                  <c:v>4.8091864536465689E-2</c:v>
                </c:pt>
                <c:pt idx="11">
                  <c:v>4.5873381393466361E-2</c:v>
                </c:pt>
                <c:pt idx="12">
                  <c:v>4.3793394855808299E-2</c:v>
                </c:pt>
                <c:pt idx="13">
                  <c:v>4.1848778295862088E-2</c:v>
                </c:pt>
                <c:pt idx="14">
                  <c:v>4.00373971729584E-2</c:v>
                </c:pt>
                <c:pt idx="15">
                  <c:v>3.8358086927980928E-2</c:v>
                </c:pt>
                <c:pt idx="16">
                  <c:v>3.6810677818334248E-2</c:v>
                </c:pt>
                <c:pt idx="17">
                  <c:v>3.5396054609791117E-2</c:v>
                </c:pt>
                <c:pt idx="18">
                  <c:v>3.4116244964645714E-2</c:v>
                </c:pt>
                <c:pt idx="19">
                  <c:v>3.2974534049857063E-2</c:v>
                </c:pt>
                <c:pt idx="20">
                  <c:v>3.1975605266738705E-2</c:v>
                </c:pt>
                <c:pt idx="21">
                  <c:v>3.1125708633592764E-2</c:v>
                </c:pt>
                <c:pt idx="22">
                  <c:v>3.0432859571024373E-2</c:v>
                </c:pt>
                <c:pt idx="23">
                  <c:v>2.9907071851835609E-2</c:v>
                </c:pt>
                <c:pt idx="24">
                  <c:v>2.956062941149995E-2</c:v>
                </c:pt>
                <c:pt idx="25">
                  <c:v>2.9408402654358956E-2</c:v>
                </c:pt>
                <c:pt idx="26">
                  <c:v>2.9468215892276217E-2</c:v>
                </c:pt>
                <c:pt idx="27">
                  <c:v>2.9761273659926979E-2</c:v>
                </c:pt>
                <c:pt idx="28">
                  <c:v>3.0312654900653158E-2</c:v>
                </c:pt>
                <c:pt idx="29">
                  <c:v>3.1151885442896043E-2</c:v>
                </c:pt>
                <c:pt idx="30">
                  <c:v>3.2313600824097843E-2</c:v>
                </c:pt>
                <c:pt idx="31">
                  <c:v>3.3838313403585341E-2</c:v>
                </c:pt>
                <c:pt idx="32">
                  <c:v>3.5773299879304554E-2</c:v>
                </c:pt>
                <c:pt idx="33">
                  <c:v>8.2575647778272643E-2</c:v>
                </c:pt>
                <c:pt idx="34">
                  <c:v>0.10549950523797569</c:v>
                </c:pt>
                <c:pt idx="35">
                  <c:v>0.43887167147459838</c:v>
                </c:pt>
                <c:pt idx="36">
                  <c:v>0.46795736985298753</c:v>
                </c:pt>
                <c:pt idx="37">
                  <c:v>0.47460175008503036</c:v>
                </c:pt>
                <c:pt idx="38">
                  <c:v>0.50445379990912098</c:v>
                </c:pt>
                <c:pt idx="39">
                  <c:v>0.55652251560352584</c:v>
                </c:pt>
                <c:pt idx="40">
                  <c:v>0.69652474143582177</c:v>
                </c:pt>
                <c:pt idx="41">
                  <c:v>0.72055084224911514</c:v>
                </c:pt>
                <c:pt idx="42">
                  <c:v>0.85673392469567133</c:v>
                </c:pt>
                <c:pt idx="43">
                  <c:v>1.0332303266416938</c:v>
                </c:pt>
                <c:pt idx="44">
                  <c:v>1.1152886201621222</c:v>
                </c:pt>
                <c:pt idx="45">
                  <c:v>1.3967521620731294</c:v>
                </c:pt>
                <c:pt idx="46">
                  <c:v>1.49084449370865</c:v>
                </c:pt>
                <c:pt idx="47">
                  <c:v>1.6074408803065339</c:v>
                </c:pt>
                <c:pt idx="48">
                  <c:v>1.8793633703957457</c:v>
                </c:pt>
                <c:pt idx="49">
                  <c:v>2.1221601052279429</c:v>
                </c:pt>
                <c:pt idx="50">
                  <c:v>2.6713950003550302</c:v>
                </c:pt>
                <c:pt idx="51">
                  <c:v>3.335457864665873</c:v>
                </c:pt>
                <c:pt idx="52">
                  <c:v>3.8882056506244567</c:v>
                </c:pt>
                <c:pt idx="53">
                  <c:v>4.6033974009237113</c:v>
                </c:pt>
                <c:pt idx="54">
                  <c:v>5.8079473040444078</c:v>
                </c:pt>
                <c:pt idx="55">
                  <c:v>6.3032303885970293</c:v>
                </c:pt>
                <c:pt idx="56">
                  <c:v>6.7490659969838234</c:v>
                </c:pt>
                <c:pt idx="57">
                  <c:v>7.0397956030447517</c:v>
                </c:pt>
                <c:pt idx="58">
                  <c:v>7.7415274320749887</c:v>
                </c:pt>
                <c:pt idx="59">
                  <c:v>7.8608484973270834</c:v>
                </c:pt>
                <c:pt idx="60">
                  <c:v>8.0752719009408622</c:v>
                </c:pt>
                <c:pt idx="61">
                  <c:v>8.4517809909142443</c:v>
                </c:pt>
                <c:pt idx="62">
                  <c:v>8.8329453546662791</c:v>
                </c:pt>
                <c:pt idx="63">
                  <c:v>9.0036078193200666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7C9-4F48-8A57-2DA431730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8176048"/>
        <c:axId val="949314000"/>
        <c:extLst/>
      </c:lineChart>
      <c:scatterChart>
        <c:scatterStyle val="lineMarker"/>
        <c:varyColors val="0"/>
        <c:ser>
          <c:idx val="4"/>
          <c:order val="1"/>
          <c:tx>
            <c:v>Actual Deaths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[0]!Fit_Date</c:f>
              <c:numCache>
                <c:formatCode>d\-mmm\-yy</c:formatCode>
                <c:ptCount val="64"/>
                <c:pt idx="0">
                  <c:v>43860</c:v>
                </c:pt>
                <c:pt idx="1">
                  <c:v>43861</c:v>
                </c:pt>
                <c:pt idx="2">
                  <c:v>43862</c:v>
                </c:pt>
                <c:pt idx="3">
                  <c:v>43863</c:v>
                </c:pt>
                <c:pt idx="4">
                  <c:v>43864</c:v>
                </c:pt>
                <c:pt idx="5">
                  <c:v>43865</c:v>
                </c:pt>
                <c:pt idx="6">
                  <c:v>43866</c:v>
                </c:pt>
                <c:pt idx="7">
                  <c:v>43867</c:v>
                </c:pt>
                <c:pt idx="8">
                  <c:v>43868</c:v>
                </c:pt>
                <c:pt idx="9">
                  <c:v>43869</c:v>
                </c:pt>
                <c:pt idx="10">
                  <c:v>43870</c:v>
                </c:pt>
                <c:pt idx="11">
                  <c:v>43871</c:v>
                </c:pt>
                <c:pt idx="12">
                  <c:v>43872</c:v>
                </c:pt>
                <c:pt idx="13">
                  <c:v>43873</c:v>
                </c:pt>
                <c:pt idx="14">
                  <c:v>43874</c:v>
                </c:pt>
                <c:pt idx="15">
                  <c:v>43875</c:v>
                </c:pt>
                <c:pt idx="16">
                  <c:v>43876</c:v>
                </c:pt>
                <c:pt idx="17">
                  <c:v>43877</c:v>
                </c:pt>
                <c:pt idx="18">
                  <c:v>43878</c:v>
                </c:pt>
                <c:pt idx="19">
                  <c:v>43879</c:v>
                </c:pt>
                <c:pt idx="20">
                  <c:v>43880</c:v>
                </c:pt>
                <c:pt idx="21">
                  <c:v>43881</c:v>
                </c:pt>
                <c:pt idx="22">
                  <c:v>43882</c:v>
                </c:pt>
                <c:pt idx="23">
                  <c:v>43883</c:v>
                </c:pt>
                <c:pt idx="24">
                  <c:v>43884</c:v>
                </c:pt>
                <c:pt idx="25">
                  <c:v>43885</c:v>
                </c:pt>
                <c:pt idx="26">
                  <c:v>43886</c:v>
                </c:pt>
                <c:pt idx="27">
                  <c:v>43887</c:v>
                </c:pt>
                <c:pt idx="28">
                  <c:v>43888</c:v>
                </c:pt>
                <c:pt idx="29">
                  <c:v>43889</c:v>
                </c:pt>
                <c:pt idx="30">
                  <c:v>43890</c:v>
                </c:pt>
                <c:pt idx="31">
                  <c:v>43891</c:v>
                </c:pt>
                <c:pt idx="32">
                  <c:v>43892</c:v>
                </c:pt>
                <c:pt idx="33">
                  <c:v>43893</c:v>
                </c:pt>
                <c:pt idx="34">
                  <c:v>43894</c:v>
                </c:pt>
                <c:pt idx="35">
                  <c:v>43895</c:v>
                </c:pt>
                <c:pt idx="36">
                  <c:v>43896</c:v>
                </c:pt>
                <c:pt idx="37">
                  <c:v>43897</c:v>
                </c:pt>
                <c:pt idx="38">
                  <c:v>43898</c:v>
                </c:pt>
                <c:pt idx="39">
                  <c:v>43899</c:v>
                </c:pt>
                <c:pt idx="40">
                  <c:v>43900</c:v>
                </c:pt>
                <c:pt idx="41">
                  <c:v>43901</c:v>
                </c:pt>
                <c:pt idx="42">
                  <c:v>43902</c:v>
                </c:pt>
                <c:pt idx="43">
                  <c:v>43903</c:v>
                </c:pt>
                <c:pt idx="44">
                  <c:v>43904</c:v>
                </c:pt>
                <c:pt idx="45">
                  <c:v>43905</c:v>
                </c:pt>
                <c:pt idx="46">
                  <c:v>43906</c:v>
                </c:pt>
                <c:pt idx="47">
                  <c:v>43907</c:v>
                </c:pt>
                <c:pt idx="48">
                  <c:v>43908</c:v>
                </c:pt>
                <c:pt idx="49">
                  <c:v>43909</c:v>
                </c:pt>
                <c:pt idx="50">
                  <c:v>43910</c:v>
                </c:pt>
                <c:pt idx="51">
                  <c:v>43911</c:v>
                </c:pt>
                <c:pt idx="52">
                  <c:v>43912</c:v>
                </c:pt>
                <c:pt idx="53">
                  <c:v>43913</c:v>
                </c:pt>
                <c:pt idx="54">
                  <c:v>43914</c:v>
                </c:pt>
                <c:pt idx="55">
                  <c:v>43915</c:v>
                </c:pt>
                <c:pt idx="56">
                  <c:v>43916</c:v>
                </c:pt>
                <c:pt idx="57">
                  <c:v>43917</c:v>
                </c:pt>
                <c:pt idx="58">
                  <c:v>43918</c:v>
                </c:pt>
                <c:pt idx="59">
                  <c:v>43919</c:v>
                </c:pt>
                <c:pt idx="60">
                  <c:v>43920</c:v>
                </c:pt>
                <c:pt idx="61">
                  <c:v>43921</c:v>
                </c:pt>
                <c:pt idx="62">
                  <c:v>43922</c:v>
                </c:pt>
                <c:pt idx="63">
                  <c:v>43923</c:v>
                </c:pt>
              </c:numCache>
            </c:numRef>
          </c:xVal>
          <c:yVal>
            <c:numRef>
              <c:f>[0]!Fit_D_D_Actual</c:f>
              <c:numCache>
                <c:formatCode>#,##0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3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5</c:v>
                </c:pt>
                <c:pt idx="57">
                  <c:v>3</c:v>
                </c:pt>
                <c:pt idx="58">
                  <c:v>5</c:v>
                </c:pt>
                <c:pt idx="59">
                  <c:v>3</c:v>
                </c:pt>
                <c:pt idx="60">
                  <c:v>16</c:v>
                </c:pt>
                <c:pt idx="61">
                  <c:v>6</c:v>
                </c:pt>
                <c:pt idx="62">
                  <c:v>7</c:v>
                </c:pt>
                <c:pt idx="63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49-423C-9395-CA22429A3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8176048"/>
        <c:axId val="949314000"/>
      </c:scatterChart>
      <c:dateAx>
        <c:axId val="738176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b="1" i="1"/>
                  <a:t>Date</a:t>
                </a:r>
              </a:p>
            </c:rich>
          </c:tx>
          <c:layout>
            <c:manualLayout>
              <c:xMode val="edge"/>
              <c:yMode val="edge"/>
              <c:x val="1.3078880579398884E-2"/>
              <c:y val="0.877861284820920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314000"/>
        <c:crosses val="autoZero"/>
        <c:auto val="0"/>
        <c:lblOffset val="100"/>
        <c:baseTimeUnit val="days"/>
      </c:dateAx>
      <c:valAx>
        <c:axId val="949314000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176048"/>
        <c:crossesAt val="43860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8851474384738063"/>
          <c:y val="7.4021056356719461E-2"/>
          <c:w val="0.45788020074894309"/>
          <c:h val="5.66743355811186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rgbClr val="C00000"/>
                </a:solidFill>
                <a:latin typeface="+mn-lt"/>
                <a:ea typeface="+mn-ea"/>
                <a:cs typeface="+mn-cs"/>
              </a:defRPr>
            </a:pPr>
            <a:r>
              <a:rPr lang="en-SG" sz="1800" b="1">
                <a:solidFill>
                  <a:srgbClr val="C00000"/>
                </a:solidFill>
              </a:rPr>
              <a:t>Daily # Cases</a:t>
            </a:r>
          </a:p>
        </c:rich>
      </c:tx>
      <c:layout>
        <c:manualLayout>
          <c:xMode val="edge"/>
          <c:yMode val="edge"/>
          <c:x val="5.425300581996413E-3"/>
          <c:y val="2.40667045669888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rgbClr val="C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272837655379102E-2"/>
          <c:y val="0.17129213483146066"/>
          <c:w val="0.90206394917528154"/>
          <c:h val="0.56981288153587539"/>
        </c:manualLayout>
      </c:layout>
      <c:lineChart>
        <c:grouping val="standard"/>
        <c:varyColors val="0"/>
        <c:ser>
          <c:idx val="5"/>
          <c:order val="0"/>
          <c:tx>
            <c:v>Modeled Infectious Cases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[0]!Fit_Date</c:f>
              <c:numCache>
                <c:formatCode>d\-mmm\-yy</c:formatCode>
                <c:ptCount val="64"/>
                <c:pt idx="0">
                  <c:v>43860</c:v>
                </c:pt>
                <c:pt idx="1">
                  <c:v>43861</c:v>
                </c:pt>
                <c:pt idx="2">
                  <c:v>43862</c:v>
                </c:pt>
                <c:pt idx="3">
                  <c:v>43863</c:v>
                </c:pt>
                <c:pt idx="4">
                  <c:v>43864</c:v>
                </c:pt>
                <c:pt idx="5">
                  <c:v>43865</c:v>
                </c:pt>
                <c:pt idx="6">
                  <c:v>43866</c:v>
                </c:pt>
                <c:pt idx="7">
                  <c:v>43867</c:v>
                </c:pt>
                <c:pt idx="8">
                  <c:v>43868</c:v>
                </c:pt>
                <c:pt idx="9">
                  <c:v>43869</c:v>
                </c:pt>
                <c:pt idx="10">
                  <c:v>43870</c:v>
                </c:pt>
                <c:pt idx="11">
                  <c:v>43871</c:v>
                </c:pt>
                <c:pt idx="12">
                  <c:v>43872</c:v>
                </c:pt>
                <c:pt idx="13">
                  <c:v>43873</c:v>
                </c:pt>
                <c:pt idx="14">
                  <c:v>43874</c:v>
                </c:pt>
                <c:pt idx="15">
                  <c:v>43875</c:v>
                </c:pt>
                <c:pt idx="16">
                  <c:v>43876</c:v>
                </c:pt>
                <c:pt idx="17">
                  <c:v>43877</c:v>
                </c:pt>
                <c:pt idx="18">
                  <c:v>43878</c:v>
                </c:pt>
                <c:pt idx="19">
                  <c:v>43879</c:v>
                </c:pt>
                <c:pt idx="20">
                  <c:v>43880</c:v>
                </c:pt>
                <c:pt idx="21">
                  <c:v>43881</c:v>
                </c:pt>
                <c:pt idx="22">
                  <c:v>43882</c:v>
                </c:pt>
                <c:pt idx="23">
                  <c:v>43883</c:v>
                </c:pt>
                <c:pt idx="24">
                  <c:v>43884</c:v>
                </c:pt>
                <c:pt idx="25">
                  <c:v>43885</c:v>
                </c:pt>
                <c:pt idx="26">
                  <c:v>43886</c:v>
                </c:pt>
                <c:pt idx="27">
                  <c:v>43887</c:v>
                </c:pt>
                <c:pt idx="28">
                  <c:v>43888</c:v>
                </c:pt>
                <c:pt idx="29">
                  <c:v>43889</c:v>
                </c:pt>
                <c:pt idx="30">
                  <c:v>43890</c:v>
                </c:pt>
                <c:pt idx="31">
                  <c:v>43891</c:v>
                </c:pt>
                <c:pt idx="32">
                  <c:v>43892</c:v>
                </c:pt>
                <c:pt idx="33">
                  <c:v>43893</c:v>
                </c:pt>
                <c:pt idx="34">
                  <c:v>43894</c:v>
                </c:pt>
                <c:pt idx="35">
                  <c:v>43895</c:v>
                </c:pt>
                <c:pt idx="36">
                  <c:v>43896</c:v>
                </c:pt>
                <c:pt idx="37">
                  <c:v>43897</c:v>
                </c:pt>
                <c:pt idx="38">
                  <c:v>43898</c:v>
                </c:pt>
                <c:pt idx="39">
                  <c:v>43899</c:v>
                </c:pt>
                <c:pt idx="40">
                  <c:v>43900</c:v>
                </c:pt>
                <c:pt idx="41">
                  <c:v>43901</c:v>
                </c:pt>
                <c:pt idx="42">
                  <c:v>43902</c:v>
                </c:pt>
                <c:pt idx="43">
                  <c:v>43903</c:v>
                </c:pt>
                <c:pt idx="44">
                  <c:v>43904</c:v>
                </c:pt>
                <c:pt idx="45">
                  <c:v>43905</c:v>
                </c:pt>
                <c:pt idx="46">
                  <c:v>43906</c:v>
                </c:pt>
                <c:pt idx="47">
                  <c:v>43907</c:v>
                </c:pt>
                <c:pt idx="48">
                  <c:v>43908</c:v>
                </c:pt>
                <c:pt idx="49">
                  <c:v>43909</c:v>
                </c:pt>
                <c:pt idx="50">
                  <c:v>43910</c:v>
                </c:pt>
                <c:pt idx="51">
                  <c:v>43911</c:v>
                </c:pt>
                <c:pt idx="52">
                  <c:v>43912</c:v>
                </c:pt>
                <c:pt idx="53">
                  <c:v>43913</c:v>
                </c:pt>
                <c:pt idx="54">
                  <c:v>43914</c:v>
                </c:pt>
                <c:pt idx="55">
                  <c:v>43915</c:v>
                </c:pt>
                <c:pt idx="56">
                  <c:v>43916</c:v>
                </c:pt>
                <c:pt idx="57">
                  <c:v>43917</c:v>
                </c:pt>
                <c:pt idx="58">
                  <c:v>43918</c:v>
                </c:pt>
                <c:pt idx="59">
                  <c:v>43919</c:v>
                </c:pt>
                <c:pt idx="60">
                  <c:v>43920</c:v>
                </c:pt>
                <c:pt idx="61">
                  <c:v>43921</c:v>
                </c:pt>
                <c:pt idx="62">
                  <c:v>43922</c:v>
                </c:pt>
                <c:pt idx="63">
                  <c:v>43923</c:v>
                </c:pt>
              </c:numCache>
            </c:numRef>
          </c:cat>
          <c:val>
            <c:numRef>
              <c:f>[0]!Fit_N_IC</c:f>
              <c:numCache>
                <c:formatCode>#,##0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9.0589721637352669E-3</c:v>
                </c:pt>
                <c:pt idx="3">
                  <c:v>1.585571980398804E-2</c:v>
                </c:pt>
                <c:pt idx="4">
                  <c:v>2.1525734430835594E-2</c:v>
                </c:pt>
                <c:pt idx="5">
                  <c:v>3.5837231502088299E-2</c:v>
                </c:pt>
                <c:pt idx="6">
                  <c:v>5.6989004694649951E-2</c:v>
                </c:pt>
                <c:pt idx="7">
                  <c:v>7.5114832999090816E-2</c:v>
                </c:pt>
                <c:pt idx="8">
                  <c:v>9.2301797178153303E-2</c:v>
                </c:pt>
                <c:pt idx="9">
                  <c:v>0.10992475566865811</c:v>
                </c:pt>
                <c:pt idx="10">
                  <c:v>0.12895574555353742</c:v>
                </c:pt>
                <c:pt idx="11">
                  <c:v>0.15015120851446467</c:v>
                </c:pt>
                <c:pt idx="12">
                  <c:v>0.17416705769006105</c:v>
                </c:pt>
                <c:pt idx="13">
                  <c:v>0.20163140822308084</c:v>
                </c:pt>
                <c:pt idx="14">
                  <c:v>0.23319279719633551</c:v>
                </c:pt>
                <c:pt idx="15">
                  <c:v>0.26955459775173063</c:v>
                </c:pt>
                <c:pt idx="16">
                  <c:v>0.3115021133725262</c:v>
                </c:pt>
                <c:pt idx="17">
                  <c:v>0.35992634790492617</c:v>
                </c:pt>
                <c:pt idx="18">
                  <c:v>0.41584698728504188</c:v>
                </c:pt>
                <c:pt idx="19">
                  <c:v>0.48043628568714164</c:v>
                </c:pt>
                <c:pt idx="20">
                  <c:v>0.55504507596672326</c:v>
                </c:pt>
                <c:pt idx="21">
                  <c:v>0.64123187616397637</c:v>
                </c:pt>
                <c:pt idx="22">
                  <c:v>0.74079595451622982</c:v>
                </c:pt>
                <c:pt idx="23">
                  <c:v>0.85581519458800326</c:v>
                </c:pt>
                <c:pt idx="24">
                  <c:v>0.98868964076349075</c:v>
                </c:pt>
                <c:pt idx="25">
                  <c:v>1.142191686276109</c:v>
                </c:pt>
                <c:pt idx="26">
                  <c:v>1.3195239827791283</c:v>
                </c:pt>
                <c:pt idx="27">
                  <c:v>1.524386298619141</c:v>
                </c:pt>
                <c:pt idx="28">
                  <c:v>1.7610527319778753</c:v>
                </c:pt>
                <c:pt idx="29">
                  <c:v>2.0344608965069906</c:v>
                </c:pt>
                <c:pt idx="30">
                  <c:v>2.3503149441428892</c:v>
                </c:pt>
                <c:pt idx="31">
                  <c:v>2.7152045768569679</c:v>
                </c:pt>
                <c:pt idx="32">
                  <c:v>3.1367425317133315</c:v>
                </c:pt>
                <c:pt idx="33">
                  <c:v>3.6237234084441954</c:v>
                </c:pt>
                <c:pt idx="34">
                  <c:v>4.204425095480568</c:v>
                </c:pt>
                <c:pt idx="35">
                  <c:v>4.8770014355456759</c:v>
                </c:pt>
                <c:pt idx="36">
                  <c:v>5.7818462271608198</c:v>
                </c:pt>
                <c:pt idx="37">
                  <c:v>6.7854780081346178</c:v>
                </c:pt>
                <c:pt idx="38">
                  <c:v>7.9110734477489011</c:v>
                </c:pt>
                <c:pt idx="39">
                  <c:v>9.2003447927335014</c:v>
                </c:pt>
                <c:pt idx="40">
                  <c:v>10.69225148225075</c:v>
                </c:pt>
                <c:pt idx="41">
                  <c:v>12.453489756716644</c:v>
                </c:pt>
                <c:pt idx="42">
                  <c:v>14.465309570128507</c:v>
                </c:pt>
                <c:pt idx="43">
                  <c:v>16.821170021179071</c:v>
                </c:pt>
                <c:pt idx="44">
                  <c:v>19.579765838213607</c:v>
                </c:pt>
                <c:pt idx="45">
                  <c:v>22.752414067398718</c:v>
                </c:pt>
                <c:pt idx="46">
                  <c:v>26.490696290317029</c:v>
                </c:pt>
                <c:pt idx="47">
                  <c:v>30.780368118522286</c:v>
                </c:pt>
                <c:pt idx="48">
                  <c:v>35.727842669931718</c:v>
                </c:pt>
                <c:pt idx="49">
                  <c:v>41.501975393318645</c:v>
                </c:pt>
                <c:pt idx="50">
                  <c:v>48.198338225134179</c:v>
                </c:pt>
                <c:pt idx="51">
                  <c:v>56.076499789345199</c:v>
                </c:pt>
                <c:pt idx="52">
                  <c:v>65.316720445672857</c:v>
                </c:pt>
                <c:pt idx="53">
                  <c:v>76.037971756339473</c:v>
                </c:pt>
                <c:pt idx="54">
                  <c:v>88.523870547074822</c:v>
                </c:pt>
                <c:pt idx="55">
                  <c:v>103.21620865613033</c:v>
                </c:pt>
                <c:pt idx="56">
                  <c:v>120.07728228823574</c:v>
                </c:pt>
                <c:pt idx="57">
                  <c:v>139.47120117921924</c:v>
                </c:pt>
                <c:pt idx="58">
                  <c:v>161.76218709448335</c:v>
                </c:pt>
                <c:pt idx="59">
                  <c:v>187.60920899542924</c:v>
                </c:pt>
                <c:pt idx="60">
                  <c:v>217.29020876912745</c:v>
                </c:pt>
                <c:pt idx="61">
                  <c:v>251.50000687185224</c:v>
                </c:pt>
                <c:pt idx="62">
                  <c:v>291.02810888949233</c:v>
                </c:pt>
                <c:pt idx="63">
                  <c:v>336.68816694791991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A3-4291-9B19-1B4C22FFD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8176048"/>
        <c:axId val="949314000"/>
        <c:extLst/>
      </c:lineChart>
      <c:scatterChart>
        <c:scatterStyle val="lineMarker"/>
        <c:varyColors val="0"/>
        <c:ser>
          <c:idx val="4"/>
          <c:order val="1"/>
          <c:tx>
            <c:v>Actual Identified Cases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[0]!Fit_Date</c:f>
              <c:numCache>
                <c:formatCode>d\-mmm\-yy</c:formatCode>
                <c:ptCount val="64"/>
                <c:pt idx="0">
                  <c:v>43860</c:v>
                </c:pt>
                <c:pt idx="1">
                  <c:v>43861</c:v>
                </c:pt>
                <c:pt idx="2">
                  <c:v>43862</c:v>
                </c:pt>
                <c:pt idx="3">
                  <c:v>43863</c:v>
                </c:pt>
                <c:pt idx="4">
                  <c:v>43864</c:v>
                </c:pt>
                <c:pt idx="5">
                  <c:v>43865</c:v>
                </c:pt>
                <c:pt idx="6">
                  <c:v>43866</c:v>
                </c:pt>
                <c:pt idx="7">
                  <c:v>43867</c:v>
                </c:pt>
                <c:pt idx="8">
                  <c:v>43868</c:v>
                </c:pt>
                <c:pt idx="9">
                  <c:v>43869</c:v>
                </c:pt>
                <c:pt idx="10">
                  <c:v>43870</c:v>
                </c:pt>
                <c:pt idx="11">
                  <c:v>43871</c:v>
                </c:pt>
                <c:pt idx="12">
                  <c:v>43872</c:v>
                </c:pt>
                <c:pt idx="13">
                  <c:v>43873</c:v>
                </c:pt>
                <c:pt idx="14">
                  <c:v>43874</c:v>
                </c:pt>
                <c:pt idx="15">
                  <c:v>43875</c:v>
                </c:pt>
                <c:pt idx="16">
                  <c:v>43876</c:v>
                </c:pt>
                <c:pt idx="17">
                  <c:v>43877</c:v>
                </c:pt>
                <c:pt idx="18">
                  <c:v>43878</c:v>
                </c:pt>
                <c:pt idx="19">
                  <c:v>43879</c:v>
                </c:pt>
                <c:pt idx="20">
                  <c:v>43880</c:v>
                </c:pt>
                <c:pt idx="21">
                  <c:v>43881</c:v>
                </c:pt>
                <c:pt idx="22">
                  <c:v>43882</c:v>
                </c:pt>
                <c:pt idx="23">
                  <c:v>43883</c:v>
                </c:pt>
                <c:pt idx="24">
                  <c:v>43884</c:v>
                </c:pt>
                <c:pt idx="25">
                  <c:v>43885</c:v>
                </c:pt>
                <c:pt idx="26">
                  <c:v>43886</c:v>
                </c:pt>
                <c:pt idx="27">
                  <c:v>43887</c:v>
                </c:pt>
                <c:pt idx="28">
                  <c:v>43888</c:v>
                </c:pt>
                <c:pt idx="29">
                  <c:v>43889</c:v>
                </c:pt>
                <c:pt idx="30">
                  <c:v>43890</c:v>
                </c:pt>
                <c:pt idx="31">
                  <c:v>43891</c:v>
                </c:pt>
                <c:pt idx="32">
                  <c:v>43892</c:v>
                </c:pt>
                <c:pt idx="33">
                  <c:v>43893</c:v>
                </c:pt>
                <c:pt idx="34">
                  <c:v>43894</c:v>
                </c:pt>
                <c:pt idx="35">
                  <c:v>43895</c:v>
                </c:pt>
                <c:pt idx="36">
                  <c:v>43896</c:v>
                </c:pt>
                <c:pt idx="37">
                  <c:v>43897</c:v>
                </c:pt>
                <c:pt idx="38">
                  <c:v>43898</c:v>
                </c:pt>
                <c:pt idx="39">
                  <c:v>43899</c:v>
                </c:pt>
                <c:pt idx="40">
                  <c:v>43900</c:v>
                </c:pt>
                <c:pt idx="41">
                  <c:v>43901</c:v>
                </c:pt>
                <c:pt idx="42">
                  <c:v>43902</c:v>
                </c:pt>
                <c:pt idx="43">
                  <c:v>43903</c:v>
                </c:pt>
                <c:pt idx="44">
                  <c:v>43904</c:v>
                </c:pt>
                <c:pt idx="45">
                  <c:v>43905</c:v>
                </c:pt>
                <c:pt idx="46">
                  <c:v>43906</c:v>
                </c:pt>
                <c:pt idx="47">
                  <c:v>43907</c:v>
                </c:pt>
                <c:pt idx="48">
                  <c:v>43908</c:v>
                </c:pt>
                <c:pt idx="49">
                  <c:v>43909</c:v>
                </c:pt>
                <c:pt idx="50">
                  <c:v>43910</c:v>
                </c:pt>
                <c:pt idx="51">
                  <c:v>43911</c:v>
                </c:pt>
                <c:pt idx="52">
                  <c:v>43912</c:v>
                </c:pt>
                <c:pt idx="53">
                  <c:v>43913</c:v>
                </c:pt>
                <c:pt idx="54">
                  <c:v>43914</c:v>
                </c:pt>
                <c:pt idx="55">
                  <c:v>43915</c:v>
                </c:pt>
                <c:pt idx="56">
                  <c:v>43916</c:v>
                </c:pt>
                <c:pt idx="57">
                  <c:v>43917</c:v>
                </c:pt>
                <c:pt idx="58">
                  <c:v>43918</c:v>
                </c:pt>
                <c:pt idx="59">
                  <c:v>43919</c:v>
                </c:pt>
                <c:pt idx="60">
                  <c:v>43920</c:v>
                </c:pt>
                <c:pt idx="61">
                  <c:v>43921</c:v>
                </c:pt>
                <c:pt idx="62">
                  <c:v>43922</c:v>
                </c:pt>
                <c:pt idx="63">
                  <c:v>43923</c:v>
                </c:pt>
              </c:numCache>
            </c:numRef>
          </c:xVal>
          <c:yVal>
            <c:numRef>
              <c:f>[0]!Fit_N_IC_Actual</c:f>
              <c:numCache>
                <c:formatCode>#,##0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7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2</c:v>
                </c:pt>
                <c:pt idx="39">
                  <c:v>2</c:v>
                </c:pt>
                <c:pt idx="40">
                  <c:v>13</c:v>
                </c:pt>
                <c:pt idx="41">
                  <c:v>0</c:v>
                </c:pt>
                <c:pt idx="42">
                  <c:v>3</c:v>
                </c:pt>
                <c:pt idx="43">
                  <c:v>4</c:v>
                </c:pt>
                <c:pt idx="44">
                  <c:v>2</c:v>
                </c:pt>
                <c:pt idx="45">
                  <c:v>0</c:v>
                </c:pt>
                <c:pt idx="46">
                  <c:v>7</c:v>
                </c:pt>
                <c:pt idx="47">
                  <c:v>5</c:v>
                </c:pt>
                <c:pt idx="48">
                  <c:v>12</c:v>
                </c:pt>
                <c:pt idx="49">
                  <c:v>1</c:v>
                </c:pt>
                <c:pt idx="50">
                  <c:v>26</c:v>
                </c:pt>
                <c:pt idx="51">
                  <c:v>47</c:v>
                </c:pt>
                <c:pt idx="52">
                  <c:v>32</c:v>
                </c:pt>
                <c:pt idx="53">
                  <c:v>42</c:v>
                </c:pt>
                <c:pt idx="54">
                  <c:v>36</c:v>
                </c:pt>
                <c:pt idx="55">
                  <c:v>58</c:v>
                </c:pt>
                <c:pt idx="56">
                  <c:v>57</c:v>
                </c:pt>
                <c:pt idx="57">
                  <c:v>112</c:v>
                </c:pt>
                <c:pt idx="58">
                  <c:v>130</c:v>
                </c:pt>
                <c:pt idx="59">
                  <c:v>94</c:v>
                </c:pt>
                <c:pt idx="60">
                  <c:v>186</c:v>
                </c:pt>
                <c:pt idx="61">
                  <c:v>267</c:v>
                </c:pt>
                <c:pt idx="62">
                  <c:v>414</c:v>
                </c:pt>
                <c:pt idx="63">
                  <c:v>452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A3-4291-9B19-1B4C22FFD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8176048"/>
        <c:axId val="949314000"/>
      </c:scatterChart>
      <c:dateAx>
        <c:axId val="738176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b="1" i="1"/>
                  <a:t>Date</a:t>
                </a:r>
              </a:p>
            </c:rich>
          </c:tx>
          <c:layout>
            <c:manualLayout>
              <c:xMode val="edge"/>
              <c:yMode val="edge"/>
              <c:x val="1.3078880579398884E-2"/>
              <c:y val="0.877861284820920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314000"/>
        <c:crosses val="autoZero"/>
        <c:auto val="0"/>
        <c:lblOffset val="100"/>
        <c:baseTimeUnit val="days"/>
      </c:dateAx>
      <c:valAx>
        <c:axId val="949314000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176048"/>
        <c:crossesAt val="43860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8851474384738063"/>
          <c:y val="7.4021056356719461E-2"/>
          <c:w val="0.45788020074894309"/>
          <c:h val="5.66743355811186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rgbClr val="C00000"/>
                </a:solidFill>
                <a:latin typeface="+mn-lt"/>
                <a:ea typeface="+mn-ea"/>
                <a:cs typeface="+mn-cs"/>
              </a:defRPr>
            </a:pPr>
            <a:r>
              <a:rPr lang="en-SG" sz="1800" b="1">
                <a:solidFill>
                  <a:srgbClr val="C00000"/>
                </a:solidFill>
              </a:rPr>
              <a:t>Total</a:t>
            </a:r>
            <a:r>
              <a:rPr lang="en-SG" sz="1800" b="1" baseline="0">
                <a:solidFill>
                  <a:srgbClr val="C00000"/>
                </a:solidFill>
              </a:rPr>
              <a:t> # Cases</a:t>
            </a:r>
            <a:endParaRPr lang="en-SG" sz="1800" b="1">
              <a:solidFill>
                <a:srgbClr val="C00000"/>
              </a:solidFill>
            </a:endParaRPr>
          </a:p>
        </c:rich>
      </c:tx>
      <c:layout>
        <c:manualLayout>
          <c:xMode val="edge"/>
          <c:yMode val="edge"/>
          <c:x val="5.425300581996413E-3"/>
          <c:y val="2.40667045669888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rgbClr val="C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876326319838963E-2"/>
          <c:y val="0.13845907708581254"/>
          <c:w val="0.90146043857055103"/>
          <c:h val="0.68779029485653842"/>
        </c:manualLayout>
      </c:layout>
      <c:lineChart>
        <c:grouping val="standard"/>
        <c:varyColors val="0"/>
        <c:ser>
          <c:idx val="1"/>
          <c:order val="0"/>
          <c:tx>
            <c:strRef>
              <c:f>'II Backend'!$R$3</c:f>
              <c:strCache>
                <c:ptCount val="1"/>
                <c:pt idx="0">
                  <c:v>Exposed to Virus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[0]!View_Date</c:f>
              <c:numCache>
                <c:formatCode>d\-mmm\-yy</c:formatCode>
                <c:ptCount val="335"/>
                <c:pt idx="0">
                  <c:v>43860</c:v>
                </c:pt>
                <c:pt idx="1">
                  <c:v>43861</c:v>
                </c:pt>
                <c:pt idx="2">
                  <c:v>43862</c:v>
                </c:pt>
                <c:pt idx="3">
                  <c:v>43863</c:v>
                </c:pt>
                <c:pt idx="4">
                  <c:v>43864</c:v>
                </c:pt>
                <c:pt idx="5">
                  <c:v>43865</c:v>
                </c:pt>
                <c:pt idx="6">
                  <c:v>43866</c:v>
                </c:pt>
                <c:pt idx="7">
                  <c:v>43867</c:v>
                </c:pt>
                <c:pt idx="8">
                  <c:v>43868</c:v>
                </c:pt>
                <c:pt idx="9">
                  <c:v>43869</c:v>
                </c:pt>
                <c:pt idx="10">
                  <c:v>43870</c:v>
                </c:pt>
                <c:pt idx="11">
                  <c:v>43871</c:v>
                </c:pt>
                <c:pt idx="12">
                  <c:v>43872</c:v>
                </c:pt>
                <c:pt idx="13">
                  <c:v>43873</c:v>
                </c:pt>
                <c:pt idx="14">
                  <c:v>43874</c:v>
                </c:pt>
                <c:pt idx="15">
                  <c:v>43875</c:v>
                </c:pt>
                <c:pt idx="16">
                  <c:v>43876</c:v>
                </c:pt>
                <c:pt idx="17">
                  <c:v>43877</c:v>
                </c:pt>
                <c:pt idx="18">
                  <c:v>43878</c:v>
                </c:pt>
                <c:pt idx="19">
                  <c:v>43879</c:v>
                </c:pt>
                <c:pt idx="20">
                  <c:v>43880</c:v>
                </c:pt>
                <c:pt idx="21">
                  <c:v>43881</c:v>
                </c:pt>
                <c:pt idx="22">
                  <c:v>43882</c:v>
                </c:pt>
                <c:pt idx="23">
                  <c:v>43883</c:v>
                </c:pt>
                <c:pt idx="24">
                  <c:v>43884</c:v>
                </c:pt>
                <c:pt idx="25">
                  <c:v>43885</c:v>
                </c:pt>
                <c:pt idx="26">
                  <c:v>43886</c:v>
                </c:pt>
                <c:pt idx="27">
                  <c:v>43887</c:v>
                </c:pt>
                <c:pt idx="28">
                  <c:v>43888</c:v>
                </c:pt>
                <c:pt idx="29">
                  <c:v>43889</c:v>
                </c:pt>
                <c:pt idx="30">
                  <c:v>43890</c:v>
                </c:pt>
                <c:pt idx="31">
                  <c:v>43891</c:v>
                </c:pt>
                <c:pt idx="32">
                  <c:v>43892</c:v>
                </c:pt>
                <c:pt idx="33">
                  <c:v>43893</c:v>
                </c:pt>
                <c:pt idx="34">
                  <c:v>43894</c:v>
                </c:pt>
                <c:pt idx="35">
                  <c:v>43895</c:v>
                </c:pt>
                <c:pt idx="36">
                  <c:v>43896</c:v>
                </c:pt>
                <c:pt idx="37">
                  <c:v>43897</c:v>
                </c:pt>
                <c:pt idx="38">
                  <c:v>43898</c:v>
                </c:pt>
                <c:pt idx="39">
                  <c:v>43899</c:v>
                </c:pt>
                <c:pt idx="40">
                  <c:v>43900</c:v>
                </c:pt>
                <c:pt idx="41">
                  <c:v>43901</c:v>
                </c:pt>
                <c:pt idx="42">
                  <c:v>43902</c:v>
                </c:pt>
                <c:pt idx="43">
                  <c:v>43903</c:v>
                </c:pt>
                <c:pt idx="44">
                  <c:v>43904</c:v>
                </c:pt>
                <c:pt idx="45">
                  <c:v>43905</c:v>
                </c:pt>
                <c:pt idx="46">
                  <c:v>43906</c:v>
                </c:pt>
                <c:pt idx="47">
                  <c:v>43907</c:v>
                </c:pt>
                <c:pt idx="48">
                  <c:v>43908</c:v>
                </c:pt>
                <c:pt idx="49">
                  <c:v>43909</c:v>
                </c:pt>
                <c:pt idx="50">
                  <c:v>43910</c:v>
                </c:pt>
                <c:pt idx="51">
                  <c:v>43911</c:v>
                </c:pt>
                <c:pt idx="52">
                  <c:v>43912</c:v>
                </c:pt>
                <c:pt idx="53">
                  <c:v>43913</c:v>
                </c:pt>
                <c:pt idx="54">
                  <c:v>43914</c:v>
                </c:pt>
                <c:pt idx="55">
                  <c:v>43915</c:v>
                </c:pt>
                <c:pt idx="56">
                  <c:v>43916</c:v>
                </c:pt>
                <c:pt idx="57">
                  <c:v>43917</c:v>
                </c:pt>
                <c:pt idx="58">
                  <c:v>43918</c:v>
                </c:pt>
                <c:pt idx="59">
                  <c:v>43919</c:v>
                </c:pt>
                <c:pt idx="60">
                  <c:v>43920</c:v>
                </c:pt>
                <c:pt idx="61">
                  <c:v>43921</c:v>
                </c:pt>
                <c:pt idx="62">
                  <c:v>43922</c:v>
                </c:pt>
                <c:pt idx="63">
                  <c:v>43923</c:v>
                </c:pt>
                <c:pt idx="64">
                  <c:v>43924</c:v>
                </c:pt>
                <c:pt idx="65">
                  <c:v>43925</c:v>
                </c:pt>
                <c:pt idx="66">
                  <c:v>43926</c:v>
                </c:pt>
                <c:pt idx="67">
                  <c:v>43927</c:v>
                </c:pt>
                <c:pt idx="68">
                  <c:v>43928</c:v>
                </c:pt>
                <c:pt idx="69">
                  <c:v>43929</c:v>
                </c:pt>
                <c:pt idx="70">
                  <c:v>43930</c:v>
                </c:pt>
                <c:pt idx="71">
                  <c:v>43931</c:v>
                </c:pt>
                <c:pt idx="72">
                  <c:v>43932</c:v>
                </c:pt>
                <c:pt idx="73">
                  <c:v>43933</c:v>
                </c:pt>
                <c:pt idx="74">
                  <c:v>43934</c:v>
                </c:pt>
                <c:pt idx="75">
                  <c:v>43935</c:v>
                </c:pt>
                <c:pt idx="76">
                  <c:v>43936</c:v>
                </c:pt>
                <c:pt idx="77">
                  <c:v>43937</c:v>
                </c:pt>
                <c:pt idx="78">
                  <c:v>43938</c:v>
                </c:pt>
                <c:pt idx="79">
                  <c:v>43939</c:v>
                </c:pt>
                <c:pt idx="80">
                  <c:v>43940</c:v>
                </c:pt>
                <c:pt idx="81">
                  <c:v>43941</c:v>
                </c:pt>
                <c:pt idx="82">
                  <c:v>43942</c:v>
                </c:pt>
                <c:pt idx="83">
                  <c:v>43943</c:v>
                </c:pt>
                <c:pt idx="84">
                  <c:v>43944</c:v>
                </c:pt>
                <c:pt idx="85">
                  <c:v>43945</c:v>
                </c:pt>
                <c:pt idx="86">
                  <c:v>43946</c:v>
                </c:pt>
                <c:pt idx="87">
                  <c:v>43947</c:v>
                </c:pt>
                <c:pt idx="88">
                  <c:v>43948</c:v>
                </c:pt>
                <c:pt idx="89">
                  <c:v>43949</c:v>
                </c:pt>
                <c:pt idx="90">
                  <c:v>43950</c:v>
                </c:pt>
                <c:pt idx="91">
                  <c:v>43951</c:v>
                </c:pt>
                <c:pt idx="92">
                  <c:v>43952</c:v>
                </c:pt>
                <c:pt idx="93">
                  <c:v>43953</c:v>
                </c:pt>
                <c:pt idx="94">
                  <c:v>43954</c:v>
                </c:pt>
                <c:pt idx="95">
                  <c:v>43955</c:v>
                </c:pt>
                <c:pt idx="96">
                  <c:v>43956</c:v>
                </c:pt>
                <c:pt idx="97">
                  <c:v>43957</c:v>
                </c:pt>
                <c:pt idx="98">
                  <c:v>43958</c:v>
                </c:pt>
                <c:pt idx="99">
                  <c:v>43959</c:v>
                </c:pt>
                <c:pt idx="100">
                  <c:v>43960</c:v>
                </c:pt>
                <c:pt idx="101">
                  <c:v>43961</c:v>
                </c:pt>
                <c:pt idx="102">
                  <c:v>43962</c:v>
                </c:pt>
                <c:pt idx="103">
                  <c:v>43963</c:v>
                </c:pt>
                <c:pt idx="104">
                  <c:v>43964</c:v>
                </c:pt>
                <c:pt idx="105">
                  <c:v>43965</c:v>
                </c:pt>
                <c:pt idx="106">
                  <c:v>43966</c:v>
                </c:pt>
                <c:pt idx="107">
                  <c:v>43967</c:v>
                </c:pt>
                <c:pt idx="108">
                  <c:v>43968</c:v>
                </c:pt>
                <c:pt idx="109">
                  <c:v>43969</c:v>
                </c:pt>
                <c:pt idx="110">
                  <c:v>43970</c:v>
                </c:pt>
                <c:pt idx="111">
                  <c:v>43971</c:v>
                </c:pt>
                <c:pt idx="112">
                  <c:v>43972</c:v>
                </c:pt>
                <c:pt idx="113">
                  <c:v>43973</c:v>
                </c:pt>
                <c:pt idx="114">
                  <c:v>43974</c:v>
                </c:pt>
                <c:pt idx="115">
                  <c:v>43975</c:v>
                </c:pt>
                <c:pt idx="116">
                  <c:v>43976</c:v>
                </c:pt>
                <c:pt idx="117">
                  <c:v>43977</c:v>
                </c:pt>
                <c:pt idx="118">
                  <c:v>43978</c:v>
                </c:pt>
                <c:pt idx="119">
                  <c:v>43979</c:v>
                </c:pt>
                <c:pt idx="120">
                  <c:v>43980</c:v>
                </c:pt>
                <c:pt idx="121">
                  <c:v>43981</c:v>
                </c:pt>
                <c:pt idx="122">
                  <c:v>43982</c:v>
                </c:pt>
                <c:pt idx="123">
                  <c:v>43983</c:v>
                </c:pt>
                <c:pt idx="124">
                  <c:v>43984</c:v>
                </c:pt>
                <c:pt idx="125">
                  <c:v>43985</c:v>
                </c:pt>
                <c:pt idx="126">
                  <c:v>43986</c:v>
                </c:pt>
                <c:pt idx="127">
                  <c:v>43987</c:v>
                </c:pt>
                <c:pt idx="128">
                  <c:v>43988</c:v>
                </c:pt>
                <c:pt idx="129">
                  <c:v>43989</c:v>
                </c:pt>
                <c:pt idx="130">
                  <c:v>43990</c:v>
                </c:pt>
                <c:pt idx="131">
                  <c:v>43991</c:v>
                </c:pt>
                <c:pt idx="132">
                  <c:v>43992</c:v>
                </c:pt>
                <c:pt idx="133">
                  <c:v>43993</c:v>
                </c:pt>
                <c:pt idx="134">
                  <c:v>43994</c:v>
                </c:pt>
                <c:pt idx="135">
                  <c:v>43995</c:v>
                </c:pt>
                <c:pt idx="136">
                  <c:v>43996</c:v>
                </c:pt>
                <c:pt idx="137">
                  <c:v>43997</c:v>
                </c:pt>
                <c:pt idx="138">
                  <c:v>43998</c:v>
                </c:pt>
                <c:pt idx="139">
                  <c:v>43999</c:v>
                </c:pt>
                <c:pt idx="140">
                  <c:v>44000</c:v>
                </c:pt>
                <c:pt idx="141">
                  <c:v>44001</c:v>
                </c:pt>
                <c:pt idx="142">
                  <c:v>44002</c:v>
                </c:pt>
                <c:pt idx="143">
                  <c:v>44003</c:v>
                </c:pt>
                <c:pt idx="144">
                  <c:v>44004</c:v>
                </c:pt>
                <c:pt idx="145">
                  <c:v>44005</c:v>
                </c:pt>
                <c:pt idx="146">
                  <c:v>44006</c:v>
                </c:pt>
                <c:pt idx="147">
                  <c:v>44007</c:v>
                </c:pt>
                <c:pt idx="148">
                  <c:v>44008</c:v>
                </c:pt>
                <c:pt idx="149">
                  <c:v>44009</c:v>
                </c:pt>
                <c:pt idx="150">
                  <c:v>44010</c:v>
                </c:pt>
                <c:pt idx="151">
                  <c:v>44011</c:v>
                </c:pt>
                <c:pt idx="152">
                  <c:v>44012</c:v>
                </c:pt>
                <c:pt idx="153">
                  <c:v>44013</c:v>
                </c:pt>
                <c:pt idx="154">
                  <c:v>44014</c:v>
                </c:pt>
                <c:pt idx="155">
                  <c:v>44015</c:v>
                </c:pt>
                <c:pt idx="156">
                  <c:v>44016</c:v>
                </c:pt>
                <c:pt idx="157">
                  <c:v>44017</c:v>
                </c:pt>
                <c:pt idx="158">
                  <c:v>44018</c:v>
                </c:pt>
                <c:pt idx="159">
                  <c:v>44019</c:v>
                </c:pt>
                <c:pt idx="160">
                  <c:v>44020</c:v>
                </c:pt>
                <c:pt idx="161">
                  <c:v>44021</c:v>
                </c:pt>
                <c:pt idx="162">
                  <c:v>44022</c:v>
                </c:pt>
                <c:pt idx="163">
                  <c:v>44023</c:v>
                </c:pt>
                <c:pt idx="164">
                  <c:v>44024</c:v>
                </c:pt>
                <c:pt idx="165">
                  <c:v>44025</c:v>
                </c:pt>
                <c:pt idx="166">
                  <c:v>44026</c:v>
                </c:pt>
                <c:pt idx="167">
                  <c:v>44027</c:v>
                </c:pt>
                <c:pt idx="168">
                  <c:v>44028</c:v>
                </c:pt>
                <c:pt idx="169">
                  <c:v>44029</c:v>
                </c:pt>
                <c:pt idx="170">
                  <c:v>44030</c:v>
                </c:pt>
                <c:pt idx="171">
                  <c:v>44031</c:v>
                </c:pt>
                <c:pt idx="172">
                  <c:v>44032</c:v>
                </c:pt>
                <c:pt idx="173">
                  <c:v>44033</c:v>
                </c:pt>
                <c:pt idx="174">
                  <c:v>44034</c:v>
                </c:pt>
                <c:pt idx="175">
                  <c:v>44035</c:v>
                </c:pt>
                <c:pt idx="176">
                  <c:v>44036</c:v>
                </c:pt>
                <c:pt idx="177">
                  <c:v>44037</c:v>
                </c:pt>
                <c:pt idx="178">
                  <c:v>44038</c:v>
                </c:pt>
                <c:pt idx="179">
                  <c:v>44039</c:v>
                </c:pt>
                <c:pt idx="180">
                  <c:v>44040</c:v>
                </c:pt>
                <c:pt idx="181">
                  <c:v>44041</c:v>
                </c:pt>
                <c:pt idx="182">
                  <c:v>44042</c:v>
                </c:pt>
                <c:pt idx="183">
                  <c:v>44043</c:v>
                </c:pt>
                <c:pt idx="184">
                  <c:v>44044</c:v>
                </c:pt>
                <c:pt idx="185">
                  <c:v>44045</c:v>
                </c:pt>
                <c:pt idx="186">
                  <c:v>44046</c:v>
                </c:pt>
                <c:pt idx="187">
                  <c:v>44047</c:v>
                </c:pt>
                <c:pt idx="188">
                  <c:v>44048</c:v>
                </c:pt>
                <c:pt idx="189">
                  <c:v>44049</c:v>
                </c:pt>
                <c:pt idx="190">
                  <c:v>44050</c:v>
                </c:pt>
                <c:pt idx="191">
                  <c:v>44051</c:v>
                </c:pt>
                <c:pt idx="192">
                  <c:v>44052</c:v>
                </c:pt>
                <c:pt idx="193">
                  <c:v>44053</c:v>
                </c:pt>
                <c:pt idx="194">
                  <c:v>44054</c:v>
                </c:pt>
                <c:pt idx="195">
                  <c:v>44055</c:v>
                </c:pt>
                <c:pt idx="196">
                  <c:v>44056</c:v>
                </c:pt>
                <c:pt idx="197">
                  <c:v>44057</c:v>
                </c:pt>
                <c:pt idx="198">
                  <c:v>44058</c:v>
                </c:pt>
                <c:pt idx="199">
                  <c:v>44059</c:v>
                </c:pt>
                <c:pt idx="200">
                  <c:v>44060</c:v>
                </c:pt>
                <c:pt idx="201">
                  <c:v>44061</c:v>
                </c:pt>
                <c:pt idx="202">
                  <c:v>44062</c:v>
                </c:pt>
                <c:pt idx="203">
                  <c:v>44063</c:v>
                </c:pt>
                <c:pt idx="204">
                  <c:v>44064</c:v>
                </c:pt>
                <c:pt idx="205">
                  <c:v>44065</c:v>
                </c:pt>
                <c:pt idx="206">
                  <c:v>44066</c:v>
                </c:pt>
                <c:pt idx="207">
                  <c:v>44067</c:v>
                </c:pt>
                <c:pt idx="208">
                  <c:v>44068</c:v>
                </c:pt>
                <c:pt idx="209">
                  <c:v>44069</c:v>
                </c:pt>
                <c:pt idx="210">
                  <c:v>44070</c:v>
                </c:pt>
                <c:pt idx="211">
                  <c:v>44071</c:v>
                </c:pt>
                <c:pt idx="212">
                  <c:v>44072</c:v>
                </c:pt>
                <c:pt idx="213">
                  <c:v>44073</c:v>
                </c:pt>
                <c:pt idx="214">
                  <c:v>44074</c:v>
                </c:pt>
                <c:pt idx="215">
                  <c:v>44075</c:v>
                </c:pt>
                <c:pt idx="216">
                  <c:v>44076</c:v>
                </c:pt>
                <c:pt idx="217">
                  <c:v>44077</c:v>
                </c:pt>
                <c:pt idx="218">
                  <c:v>44078</c:v>
                </c:pt>
                <c:pt idx="219">
                  <c:v>44079</c:v>
                </c:pt>
                <c:pt idx="220">
                  <c:v>44080</c:v>
                </c:pt>
                <c:pt idx="221">
                  <c:v>44081</c:v>
                </c:pt>
                <c:pt idx="222">
                  <c:v>44082</c:v>
                </c:pt>
                <c:pt idx="223">
                  <c:v>44083</c:v>
                </c:pt>
                <c:pt idx="224">
                  <c:v>44084</c:v>
                </c:pt>
                <c:pt idx="225">
                  <c:v>44085</c:v>
                </c:pt>
                <c:pt idx="226">
                  <c:v>44086</c:v>
                </c:pt>
                <c:pt idx="227">
                  <c:v>44087</c:v>
                </c:pt>
                <c:pt idx="228">
                  <c:v>44088</c:v>
                </c:pt>
                <c:pt idx="229">
                  <c:v>44089</c:v>
                </c:pt>
                <c:pt idx="230">
                  <c:v>44090</c:v>
                </c:pt>
                <c:pt idx="231">
                  <c:v>44091</c:v>
                </c:pt>
                <c:pt idx="232">
                  <c:v>44092</c:v>
                </c:pt>
                <c:pt idx="233">
                  <c:v>44093</c:v>
                </c:pt>
                <c:pt idx="234">
                  <c:v>44094</c:v>
                </c:pt>
                <c:pt idx="235">
                  <c:v>44095</c:v>
                </c:pt>
                <c:pt idx="236">
                  <c:v>44096</c:v>
                </c:pt>
                <c:pt idx="237">
                  <c:v>44097</c:v>
                </c:pt>
                <c:pt idx="238">
                  <c:v>44098</c:v>
                </c:pt>
                <c:pt idx="239">
                  <c:v>44099</c:v>
                </c:pt>
                <c:pt idx="240">
                  <c:v>44100</c:v>
                </c:pt>
                <c:pt idx="241">
                  <c:v>44101</c:v>
                </c:pt>
                <c:pt idx="242">
                  <c:v>44102</c:v>
                </c:pt>
                <c:pt idx="243">
                  <c:v>44103</c:v>
                </c:pt>
                <c:pt idx="244">
                  <c:v>44104</c:v>
                </c:pt>
                <c:pt idx="245">
                  <c:v>44105</c:v>
                </c:pt>
                <c:pt idx="246">
                  <c:v>44106</c:v>
                </c:pt>
                <c:pt idx="247">
                  <c:v>44107</c:v>
                </c:pt>
                <c:pt idx="248">
                  <c:v>44108</c:v>
                </c:pt>
                <c:pt idx="249">
                  <c:v>44109</c:v>
                </c:pt>
                <c:pt idx="250">
                  <c:v>44110</c:v>
                </c:pt>
                <c:pt idx="251">
                  <c:v>44111</c:v>
                </c:pt>
                <c:pt idx="252">
                  <c:v>44112</c:v>
                </c:pt>
                <c:pt idx="253">
                  <c:v>44113</c:v>
                </c:pt>
                <c:pt idx="254">
                  <c:v>44114</c:v>
                </c:pt>
                <c:pt idx="255">
                  <c:v>44115</c:v>
                </c:pt>
                <c:pt idx="256">
                  <c:v>44116</c:v>
                </c:pt>
                <c:pt idx="257">
                  <c:v>44117</c:v>
                </c:pt>
                <c:pt idx="258">
                  <c:v>44118</c:v>
                </c:pt>
                <c:pt idx="259">
                  <c:v>44119</c:v>
                </c:pt>
                <c:pt idx="260">
                  <c:v>44120</c:v>
                </c:pt>
                <c:pt idx="261">
                  <c:v>44121</c:v>
                </c:pt>
                <c:pt idx="262">
                  <c:v>44122</c:v>
                </c:pt>
                <c:pt idx="263">
                  <c:v>44123</c:v>
                </c:pt>
                <c:pt idx="264">
                  <c:v>44124</c:v>
                </c:pt>
                <c:pt idx="265">
                  <c:v>44125</c:v>
                </c:pt>
                <c:pt idx="266">
                  <c:v>44126</c:v>
                </c:pt>
                <c:pt idx="267">
                  <c:v>44127</c:v>
                </c:pt>
                <c:pt idx="268">
                  <c:v>44128</c:v>
                </c:pt>
                <c:pt idx="269">
                  <c:v>44129</c:v>
                </c:pt>
                <c:pt idx="270">
                  <c:v>44130</c:v>
                </c:pt>
                <c:pt idx="271">
                  <c:v>44131</c:v>
                </c:pt>
                <c:pt idx="272">
                  <c:v>44132</c:v>
                </c:pt>
                <c:pt idx="273">
                  <c:v>44133</c:v>
                </c:pt>
                <c:pt idx="274">
                  <c:v>44134</c:v>
                </c:pt>
                <c:pt idx="275">
                  <c:v>44135</c:v>
                </c:pt>
                <c:pt idx="276">
                  <c:v>44136</c:v>
                </c:pt>
                <c:pt idx="277">
                  <c:v>44137</c:v>
                </c:pt>
                <c:pt idx="278">
                  <c:v>44138</c:v>
                </c:pt>
                <c:pt idx="279">
                  <c:v>44139</c:v>
                </c:pt>
                <c:pt idx="280">
                  <c:v>44140</c:v>
                </c:pt>
                <c:pt idx="281">
                  <c:v>44141</c:v>
                </c:pt>
                <c:pt idx="282">
                  <c:v>44142</c:v>
                </c:pt>
                <c:pt idx="283">
                  <c:v>44143</c:v>
                </c:pt>
                <c:pt idx="284">
                  <c:v>44144</c:v>
                </c:pt>
                <c:pt idx="285">
                  <c:v>44145</c:v>
                </c:pt>
                <c:pt idx="286">
                  <c:v>44146</c:v>
                </c:pt>
                <c:pt idx="287">
                  <c:v>44147</c:v>
                </c:pt>
                <c:pt idx="288">
                  <c:v>44148</c:v>
                </c:pt>
                <c:pt idx="289">
                  <c:v>44149</c:v>
                </c:pt>
                <c:pt idx="290">
                  <c:v>44150</c:v>
                </c:pt>
                <c:pt idx="291">
                  <c:v>44151</c:v>
                </c:pt>
                <c:pt idx="292">
                  <c:v>44152</c:v>
                </c:pt>
                <c:pt idx="293">
                  <c:v>44153</c:v>
                </c:pt>
                <c:pt idx="294">
                  <c:v>44154</c:v>
                </c:pt>
                <c:pt idx="295">
                  <c:v>44155</c:v>
                </c:pt>
                <c:pt idx="296">
                  <c:v>44156</c:v>
                </c:pt>
                <c:pt idx="297">
                  <c:v>44157</c:v>
                </c:pt>
                <c:pt idx="298">
                  <c:v>44158</c:v>
                </c:pt>
                <c:pt idx="299">
                  <c:v>44159</c:v>
                </c:pt>
                <c:pt idx="300">
                  <c:v>44160</c:v>
                </c:pt>
                <c:pt idx="301">
                  <c:v>44161</c:v>
                </c:pt>
                <c:pt idx="302">
                  <c:v>44162</c:v>
                </c:pt>
                <c:pt idx="303">
                  <c:v>44163</c:v>
                </c:pt>
                <c:pt idx="304">
                  <c:v>44164</c:v>
                </c:pt>
                <c:pt idx="305">
                  <c:v>44165</c:v>
                </c:pt>
                <c:pt idx="306">
                  <c:v>44166</c:v>
                </c:pt>
                <c:pt idx="307">
                  <c:v>44167</c:v>
                </c:pt>
                <c:pt idx="308">
                  <c:v>44168</c:v>
                </c:pt>
                <c:pt idx="309">
                  <c:v>44169</c:v>
                </c:pt>
                <c:pt idx="310">
                  <c:v>44170</c:v>
                </c:pt>
                <c:pt idx="311">
                  <c:v>44171</c:v>
                </c:pt>
                <c:pt idx="312">
                  <c:v>44172</c:v>
                </c:pt>
                <c:pt idx="313">
                  <c:v>44173</c:v>
                </c:pt>
                <c:pt idx="314">
                  <c:v>44174</c:v>
                </c:pt>
                <c:pt idx="315">
                  <c:v>44175</c:v>
                </c:pt>
                <c:pt idx="316">
                  <c:v>44176</c:v>
                </c:pt>
                <c:pt idx="317">
                  <c:v>44177</c:v>
                </c:pt>
                <c:pt idx="318">
                  <c:v>44178</c:v>
                </c:pt>
                <c:pt idx="319">
                  <c:v>44179</c:v>
                </c:pt>
                <c:pt idx="320">
                  <c:v>44180</c:v>
                </c:pt>
                <c:pt idx="321">
                  <c:v>44181</c:v>
                </c:pt>
                <c:pt idx="322">
                  <c:v>44182</c:v>
                </c:pt>
                <c:pt idx="323">
                  <c:v>44183</c:v>
                </c:pt>
                <c:pt idx="324">
                  <c:v>44184</c:v>
                </c:pt>
                <c:pt idx="325">
                  <c:v>44185</c:v>
                </c:pt>
                <c:pt idx="326">
                  <c:v>44186</c:v>
                </c:pt>
                <c:pt idx="327">
                  <c:v>44187</c:v>
                </c:pt>
                <c:pt idx="328">
                  <c:v>44188</c:v>
                </c:pt>
                <c:pt idx="329">
                  <c:v>44189</c:v>
                </c:pt>
                <c:pt idx="330">
                  <c:v>44190</c:v>
                </c:pt>
                <c:pt idx="331">
                  <c:v>44191</c:v>
                </c:pt>
                <c:pt idx="332">
                  <c:v>44192</c:v>
                </c:pt>
                <c:pt idx="333">
                  <c:v>44193</c:v>
                </c:pt>
                <c:pt idx="334">
                  <c:v>44194</c:v>
                </c:pt>
              </c:numCache>
            </c:numRef>
          </c:cat>
          <c:val>
            <c:numRef>
              <c:f>[0]!View_T_E</c:f>
              <c:numCache>
                <c:formatCode>#,##0</c:formatCode>
                <c:ptCount val="335"/>
                <c:pt idx="0">
                  <c:v>0</c:v>
                </c:pt>
                <c:pt idx="1">
                  <c:v>4.5294860818676334E-2</c:v>
                </c:pt>
                <c:pt idx="2">
                  <c:v>7.9278599019940194E-2</c:v>
                </c:pt>
                <c:pt idx="3">
                  <c:v>0.10762867215417797</c:v>
                </c:pt>
                <c:pt idx="4">
                  <c:v>0.17918615751044148</c:v>
                </c:pt>
                <c:pt idx="5">
                  <c:v>0.28494502347324974</c:v>
                </c:pt>
                <c:pt idx="6">
                  <c:v>0.3755741649954541</c:v>
                </c:pt>
                <c:pt idx="7">
                  <c:v>0.4615089858907665</c:v>
                </c:pt>
                <c:pt idx="8">
                  <c:v>0.54962377834329057</c:v>
                </c:pt>
                <c:pt idx="9">
                  <c:v>0.64477872776768708</c:v>
                </c:pt>
                <c:pt idx="10">
                  <c:v>0.75075604257232331</c:v>
                </c:pt>
                <c:pt idx="11">
                  <c:v>0.87083528845030522</c:v>
                </c:pt>
                <c:pt idx="12">
                  <c:v>1.0081570411154042</c:v>
                </c:pt>
                <c:pt idx="13">
                  <c:v>1.1659639859816775</c:v>
                </c:pt>
                <c:pt idx="14">
                  <c:v>1.3477729887586529</c:v>
                </c:pt>
                <c:pt idx="15">
                  <c:v>1.557510566862631</c:v>
                </c:pt>
                <c:pt idx="16">
                  <c:v>1.7996317395246308</c:v>
                </c:pt>
                <c:pt idx="17">
                  <c:v>2.0792349364252094</c:v>
                </c:pt>
                <c:pt idx="18">
                  <c:v>2.4021814284357084</c:v>
                </c:pt>
                <c:pt idx="19">
                  <c:v>2.7752253798336159</c:v>
                </c:pt>
                <c:pt idx="20">
                  <c:v>3.2061593808198818</c:v>
                </c:pt>
                <c:pt idx="21">
                  <c:v>3.7039797725811487</c:v>
                </c:pt>
                <c:pt idx="22">
                  <c:v>4.2790759729400163</c:v>
                </c:pt>
                <c:pt idx="23">
                  <c:v>4.9434482038174536</c:v>
                </c:pt>
                <c:pt idx="24">
                  <c:v>5.7109584313805444</c:v>
                </c:pt>
                <c:pt idx="25">
                  <c:v>6.5976199138956417</c:v>
                </c:pt>
                <c:pt idx="26">
                  <c:v>7.6219314930957056</c:v>
                </c:pt>
                <c:pt idx="27">
                  <c:v>8.805263659889377</c:v>
                </c:pt>
                <c:pt idx="28">
                  <c:v>10.172304482534953</c:v>
                </c:pt>
                <c:pt idx="29">
                  <c:v>11.751574720714446</c:v>
                </c:pt>
                <c:pt idx="30">
                  <c:v>13.576022884284841</c:v>
                </c:pt>
                <c:pt idx="31">
                  <c:v>15.683712658566659</c:v>
                </c:pt>
                <c:pt idx="32">
                  <c:v>18.118617042220976</c:v>
                </c:pt>
                <c:pt idx="33">
                  <c:v>21.022125477402842</c:v>
                </c:pt>
                <c:pt idx="34">
                  <c:v>24.385007177728379</c:v>
                </c:pt>
                <c:pt idx="35">
                  <c:v>28.909231135804095</c:v>
                </c:pt>
                <c:pt idx="36">
                  <c:v>33.927390040673089</c:v>
                </c:pt>
                <c:pt idx="37">
                  <c:v>39.555367238744502</c:v>
                </c:pt>
                <c:pt idx="38">
                  <c:v>46.001723963667509</c:v>
                </c:pt>
                <c:pt idx="39">
                  <c:v>53.461257411253747</c:v>
                </c:pt>
                <c:pt idx="40">
                  <c:v>62.267448783583227</c:v>
                </c:pt>
                <c:pt idx="41">
                  <c:v>72.326547850642541</c:v>
                </c:pt>
                <c:pt idx="42">
                  <c:v>84.105850105895357</c:v>
                </c:pt>
                <c:pt idx="43">
                  <c:v>97.898829191068046</c:v>
                </c:pt>
                <c:pt idx="44">
                  <c:v>113.76207033699359</c:v>
                </c:pt>
                <c:pt idx="45">
                  <c:v>132.45348145158513</c:v>
                </c:pt>
                <c:pt idx="46">
                  <c:v>153.90184059261142</c:v>
                </c:pt>
                <c:pt idx="47">
                  <c:v>178.6392133496586</c:v>
                </c:pt>
                <c:pt idx="48">
                  <c:v>207.50987696659323</c:v>
                </c:pt>
                <c:pt idx="49">
                  <c:v>240.99169112567091</c:v>
                </c:pt>
                <c:pt idx="50">
                  <c:v>280.382498946726</c:v>
                </c:pt>
                <c:pt idx="51">
                  <c:v>326.58360222836433</c:v>
                </c:pt>
                <c:pt idx="52">
                  <c:v>380.18985878169735</c:v>
                </c:pt>
                <c:pt idx="53">
                  <c:v>442.61935273537409</c:v>
                </c:pt>
                <c:pt idx="54">
                  <c:v>516.08104328065167</c:v>
                </c:pt>
                <c:pt idx="55">
                  <c:v>600.38641144117867</c:v>
                </c:pt>
                <c:pt idx="56">
                  <c:v>697.35600589609612</c:v>
                </c:pt>
                <c:pt idx="57">
                  <c:v>808.81093547241676</c:v>
                </c:pt>
                <c:pt idx="58">
                  <c:v>938.04604497714615</c:v>
                </c:pt>
                <c:pt idx="59">
                  <c:v>1086.4510438456373</c:v>
                </c:pt>
                <c:pt idx="60">
                  <c:v>1257.5000343592612</c:v>
                </c:pt>
                <c:pt idx="61">
                  <c:v>1455.1405444474617</c:v>
                </c:pt>
                <c:pt idx="62">
                  <c:v>1683.4408347395995</c:v>
                </c:pt>
                <c:pt idx="63">
                  <c:v>1946.6720968153381</c:v>
                </c:pt>
                <c:pt idx="64">
                  <c:v>2250.0117757737867</c:v>
                </c:pt>
                <c:pt idx="65">
                  <c:v>2599.9933723580052</c:v>
                </c:pt>
                <c:pt idx="66">
                  <c:v>3004.0403313165093</c:v>
                </c:pt>
                <c:pt idx="67">
                  <c:v>3470.6545854637147</c:v>
                </c:pt>
                <c:pt idx="68">
                  <c:v>4009.6139437578909</c:v>
                </c:pt>
                <c:pt idx="69">
                  <c:v>4632.1879724950695</c:v>
                </c:pt>
                <c:pt idx="70">
                  <c:v>5351.3801616141654</c:v>
                </c:pt>
                <c:pt idx="71">
                  <c:v>6182.2033821619616</c:v>
                </c:pt>
                <c:pt idx="72">
                  <c:v>7141.9955413935295</c:v>
                </c:pt>
                <c:pt idx="73">
                  <c:v>8250.7827075736877</c:v>
                </c:pt>
                <c:pt idx="74">
                  <c:v>9531.6976845387853</c:v>
                </c:pt>
                <c:pt idx="75">
                  <c:v>11011.463003616753</c:v>
                </c:pt>
                <c:pt idx="76">
                  <c:v>12720.948541906013</c:v>
                </c:pt>
                <c:pt idx="77">
                  <c:v>14695.8154693995</c:v>
                </c:pt>
                <c:pt idx="78">
                  <c:v>16977.259987497935</c:v>
                </c:pt>
                <c:pt idx="79">
                  <c:v>19612.872374617458</c:v>
                </c:pt>
                <c:pt idx="80">
                  <c:v>22657.629237267123</c:v>
                </c:pt>
                <c:pt idx="81">
                  <c:v>26175.039622546337</c:v>
                </c:pt>
                <c:pt idx="82">
                  <c:v>30238.468834799784</c:v>
                </c:pt>
                <c:pt idx="83">
                  <c:v>34932.6674788612</c:v>
                </c:pt>
                <c:pt idx="84">
                  <c:v>40355.537498857666</c:v>
                </c:pt>
                <c:pt idx="85">
                  <c:v>46620.171880286915</c:v>
                </c:pt>
                <c:pt idx="86">
                  <c:v>53857.210332215029</c:v>
                </c:pt>
                <c:pt idx="87">
                  <c:v>62217.559778670926</c:v>
                </c:pt>
                <c:pt idx="88">
                  <c:v>71875.535992729929</c:v>
                </c:pt>
                <c:pt idx="89">
                  <c:v>83032.491350983648</c:v>
                </c:pt>
                <c:pt idx="90">
                  <c:v>95921.003638511334</c:v>
                </c:pt>
                <c:pt idx="91">
                  <c:v>110809.71228686582</c:v>
                </c:pt>
                <c:pt idx="92">
                  <c:v>128008.90159774249</c:v>
                </c:pt>
                <c:pt idx="93">
                  <c:v>147876.9456394829</c:v>
                </c:pt>
                <c:pt idx="94">
                  <c:v>170827.74688053443</c:v>
                </c:pt>
                <c:pt idx="95">
                  <c:v>197339.32055586955</c:v>
                </c:pt>
                <c:pt idx="96">
                  <c:v>227963.69959821177</c:v>
                </c:pt>
                <c:pt idx="97">
                  <c:v>263338.36109314748</c:v>
                </c:pt>
                <c:pt idx="98">
                  <c:v>304199.4050623416</c:v>
                </c:pt>
                <c:pt idx="99">
                  <c:v>351396.75040685578</c:v>
                </c:pt>
                <c:pt idx="100">
                  <c:v>405911.65155263362</c:v>
                </c:pt>
                <c:pt idx="101">
                  <c:v>468876.88326029282</c:v>
                </c:pt>
                <c:pt idx="102">
                  <c:v>541599.99073538627</c:v>
                </c:pt>
                <c:pt idx="103">
                  <c:v>625590.05814442423</c:v>
                </c:pt>
                <c:pt idx="104">
                  <c:v>722588.51141575351</c:v>
                </c:pt>
                <c:pt idx="105">
                  <c:v>834604.54121838603</c:v>
                </c:pt>
                <c:pt idx="106">
                  <c:v>963955.80956665601</c:v>
                </c:pt>
                <c:pt idx="107">
                  <c:v>1113315.1886738413</c:v>
                </c:pt>
                <c:pt idx="108">
                  <c:v>1285764.3732128728</c:v>
                </c:pt>
                <c:pt idx="109">
                  <c:v>1484855.3062714068</c:v>
                </c:pt>
                <c:pt idx="110">
                  <c:v>1714680.4635178172</c:v>
                </c:pt>
                <c:pt idx="111">
                  <c:v>1979953.146899764</c:v>
                </c:pt>
                <c:pt idx="112">
                  <c:v>2286099.0446198904</c:v>
                </c:pt>
                <c:pt idx="113">
                  <c:v>2639360.4122466869</c:v>
                </c:pt>
                <c:pt idx="114">
                  <c:v>3046914.3120223223</c:v>
                </c:pt>
                <c:pt idx="115">
                  <c:v>3517006.401531396</c:v>
                </c:pt>
                <c:pt idx="116">
                  <c:v>4059101.7719263691</c:v>
                </c:pt>
                <c:pt idx="117">
                  <c:v>4684054.276606869</c:v>
                </c:pt>
                <c:pt idx="118">
                  <c:v>5404295.6321608601</c:v>
                </c:pt>
                <c:pt idx="119">
                  <c:v>6234045.2724663438</c:v>
                </c:pt>
                <c:pt idx="120">
                  <c:v>7189541.4386411328</c:v>
                </c:pt>
                <c:pt idx="121">
                  <c:v>8289293.219664623</c:v>
                </c:pt>
                <c:pt idx="122">
                  <c:v>9554352.1278505493</c:v>
                </c:pt>
                <c:pt idx="123">
                  <c:v>11008600.181778064</c:v>
                </c:pt>
                <c:pt idx="124">
                  <c:v>12679049.229417134</c:v>
                </c:pt>
                <c:pt idx="125">
                  <c:v>14596143.195906224</c:v>
                </c:pt>
                <c:pt idx="126">
                  <c:v>16794050.869277228</c:v>
                </c:pt>
                <c:pt idx="127">
                  <c:v>19310931.496646564</c:v>
                </c:pt>
                <c:pt idx="128">
                  <c:v>22189148.582829084</c:v>
                </c:pt>
                <c:pt idx="129">
                  <c:v>25475398.589188281</c:v>
                </c:pt>
                <c:pt idx="130">
                  <c:v>29220710.482394673</c:v>
                </c:pt>
                <c:pt idx="131">
                  <c:v>33480259.13608231</c:v>
                </c:pt>
                <c:pt idx="132">
                  <c:v>38312920.493087642</c:v>
                </c:pt>
                <c:pt idx="133">
                  <c:v>43780479.54337059</c:v>
                </c:pt>
                <c:pt idx="134">
                  <c:v>49946384.503257722</c:v>
                </c:pt>
                <c:pt idx="135">
                  <c:v>56873923.861341991</c:v>
                </c:pt>
                <c:pt idx="136">
                  <c:v>64623690.11935088</c:v>
                </c:pt>
                <c:pt idx="137">
                  <c:v>73250189.586447567</c:v>
                </c:pt>
                <c:pt idx="138">
                  <c:v>82797467.868575007</c:v>
                </c:pt>
                <c:pt idx="139">
                  <c:v>93293654.206079349</c:v>
                </c:pt>
                <c:pt idx="140">
                  <c:v>104744394.91439395</c:v>
                </c:pt>
                <c:pt idx="141">
                  <c:v>117125258.19036447</c:v>
                </c:pt>
                <c:pt idx="142">
                  <c:v>130373359.64417149</c:v>
                </c:pt>
                <c:pt idx="143">
                  <c:v>144378685.46960995</c:v>
                </c:pt>
                <c:pt idx="144">
                  <c:v>158975873.19069481</c:v>
                </c:pt>
                <c:pt idx="145">
                  <c:v>173937526.00357199</c:v>
                </c:pt>
                <c:pt idx="146">
                  <c:v>188970438.71588376</c:v>
                </c:pt>
                <c:pt idx="147">
                  <c:v>203716324.63304311</c:v>
                </c:pt>
                <c:pt idx="148">
                  <c:v>217758650.10468227</c:v>
                </c:pt>
                <c:pt idx="149">
                  <c:v>230636891.94911641</c:v>
                </c:pt>
                <c:pt idx="150">
                  <c:v>241868838.29104194</c:v>
                </c:pt>
                <c:pt idx="151">
                  <c:v>250980429.26807567</c:v>
                </c:pt>
                <c:pt idx="152">
                  <c:v>257541174.3786535</c:v>
                </c:pt>
                <c:pt idx="153">
                  <c:v>261201634.99084038</c:v>
                </c:pt>
                <c:pt idx="154">
                  <c:v>261728208.84854105</c:v>
                </c:pt>
                <c:pt idx="155">
                  <c:v>259029936.13030052</c:v>
                </c:pt>
                <c:pt idx="156">
                  <c:v>253172604.86018318</c:v>
                </c:pt>
                <c:pt idx="157">
                  <c:v>244377146.35215506</c:v>
                </c:pt>
                <c:pt idx="158">
                  <c:v>233001894.97816256</c:v>
                </c:pt>
                <c:pt idx="159">
                  <c:v>219511130.3428984</c:v>
                </c:pt>
                <c:pt idx="160">
                  <c:v>204434675.24186522</c:v>
                </c:pt>
                <c:pt idx="161">
                  <c:v>188324573.3953467</c:v>
                </c:pt>
                <c:pt idx="162">
                  <c:v>171714759.62374872</c:v>
                </c:pt>
                <c:pt idx="163">
                  <c:v>155088335.63481656</c:v>
                </c:pt>
                <c:pt idx="164">
                  <c:v>138855073.44588378</c:v>
                </c:pt>
                <c:pt idx="165">
                  <c:v>123339685.76478057</c:v>
                </c:pt>
                <c:pt idx="166">
                  <c:v>108779716.94457918</c:v>
                </c:pt>
                <c:pt idx="167">
                  <c:v>95330874.531742066</c:v>
                </c:pt>
                <c:pt idx="168">
                  <c:v>83077256.061078921</c:v>
                </c:pt>
                <c:pt idx="169">
                  <c:v>72044081.066138461</c:v>
                </c:pt>
                <c:pt idx="170">
                  <c:v>62211002.461116448</c:v>
                </c:pt>
                <c:pt idx="171">
                  <c:v>53524647.732074529</c:v>
                </c:pt>
                <c:pt idx="172">
                  <c:v>45909588.497767441</c:v>
                </c:pt>
                <c:pt idx="173">
                  <c:v>39277380.966936581</c:v>
                </c:pt>
                <c:pt idx="174">
                  <c:v>33533635.547695205</c:v>
                </c:pt>
                <c:pt idx="175">
                  <c:v>28583270.135859154</c:v>
                </c:pt>
                <c:pt idx="176">
                  <c:v>24334202.807213902</c:v>
                </c:pt>
                <c:pt idx="177">
                  <c:v>20699773.739975411</c:v>
                </c:pt>
                <c:pt idx="178">
                  <c:v>17600178.119591698</c:v>
                </c:pt>
                <c:pt idx="179">
                  <c:v>14963160.759814892</c:v>
                </c:pt>
                <c:pt idx="180">
                  <c:v>12724182.532982683</c:v>
                </c:pt>
                <c:pt idx="181">
                  <c:v>10826226.780407267</c:v>
                </c:pt>
                <c:pt idx="182">
                  <c:v>9219375.3072669581</c:v>
                </c:pt>
                <c:pt idx="183">
                  <c:v>7860250.4841355188</c:v>
                </c:pt>
                <c:pt idx="184">
                  <c:v>6711392.9534886628</c:v>
                </c:pt>
                <c:pt idx="185">
                  <c:v>5740623.1778100943</c:v>
                </c:pt>
                <c:pt idx="186">
                  <c:v>4920418.8513569832</c:v>
                </c:pt>
                <c:pt idx="187">
                  <c:v>4227328.1735376064</c:v>
                </c:pt>
                <c:pt idx="188">
                  <c:v>3641430.3049239782</c:v>
                </c:pt>
                <c:pt idx="189">
                  <c:v>3145848.2439040723</c:v>
                </c:pt>
                <c:pt idx="190">
                  <c:v>2726315.2386816009</c:v>
                </c:pt>
                <c:pt idx="191">
                  <c:v>2370793.173093217</c:v>
                </c:pt>
                <c:pt idx="192">
                  <c:v>2069139.7335013666</c:v>
                </c:pt>
                <c:pt idx="193">
                  <c:v>1812820.2701198163</c:v>
                </c:pt>
                <c:pt idx="194">
                  <c:v>1594659.8788323118</c:v>
                </c:pt>
                <c:pt idx="195">
                  <c:v>1408631.1791253993</c:v>
                </c:pt>
                <c:pt idx="196">
                  <c:v>1249673.4275403018</c:v>
                </c:pt>
                <c:pt idx="197">
                  <c:v>1113538.8971324624</c:v>
                </c:pt>
                <c:pt idx="198">
                  <c:v>996662.81150106946</c:v>
                </c:pt>
                <c:pt idx="199">
                  <c:v>896053.50623408519</c:v>
                </c:pt>
                <c:pt idx="200">
                  <c:v>809199.8744412529</c:v>
                </c:pt>
                <c:pt idx="201">
                  <c:v>733993.51979453338</c:v>
                </c:pt>
                <c:pt idx="202">
                  <c:v>668663.3805584691</c:v>
                </c:pt>
                <c:pt idx="203">
                  <c:v>611720.89667491126</c:v>
                </c:pt>
                <c:pt idx="204">
                  <c:v>561914.06747594511</c:v>
                </c:pt>
                <c:pt idx="205">
                  <c:v>518188.99050782906</c:v>
                </c:pt>
                <c:pt idx="206">
                  <c:v>479657.68398925511</c:v>
                </c:pt>
                <c:pt idx="207">
                  <c:v>445571.17903544026</c:v>
                </c:pt>
                <c:pt idx="208">
                  <c:v>415297.02571967157</c:v>
                </c:pt>
                <c:pt idx="209">
                  <c:v>388300.49216040707</c:v>
                </c:pt>
                <c:pt idx="210">
                  <c:v>364128.8508826652</c:v>
                </c:pt>
                <c:pt idx="211">
                  <c:v>342398.24430462212</c:v>
                </c:pt>
                <c:pt idx="212">
                  <c:v>322782.70372091129</c:v>
                </c:pt>
                <c:pt idx="213">
                  <c:v>305004.96572804364</c:v>
                </c:pt>
                <c:pt idx="214">
                  <c:v>288828.78855548857</c:v>
                </c:pt>
                <c:pt idx="215">
                  <c:v>274052.5198844347</c:v>
                </c:pt>
                <c:pt idx="216">
                  <c:v>260503.70889288187</c:v>
                </c:pt>
                <c:pt idx="217">
                  <c:v>248034.58969971209</c:v>
                </c:pt>
                <c:pt idx="218">
                  <c:v>236518.29215345604</c:v>
                </c:pt>
                <c:pt idx="219">
                  <c:v>225845.65992869044</c:v>
                </c:pt>
                <c:pt idx="220">
                  <c:v>215922.57592269074</c:v>
                </c:pt>
                <c:pt idx="221">
                  <c:v>206667.71163704002</c:v>
                </c:pt>
                <c:pt idx="222">
                  <c:v>198010.63113141057</c:v>
                </c:pt>
                <c:pt idx="223">
                  <c:v>189890.19171067365</c:v>
                </c:pt>
                <c:pt idx="224">
                  <c:v>182253.19313870239</c:v>
                </c:pt>
                <c:pt idx="225">
                  <c:v>175053.23518673921</c:v>
                </c:pt>
                <c:pt idx="226">
                  <c:v>168249.74999194618</c:v>
                </c:pt>
                <c:pt idx="227">
                  <c:v>161807.18124898456</c:v>
                </c:pt>
                <c:pt idx="228">
                  <c:v>155694.28687285489</c:v>
                </c:pt>
                <c:pt idx="229">
                  <c:v>149883.54561195726</c:v>
                </c:pt>
                <c:pt idx="230">
                  <c:v>144350.65128723939</c:v>
                </c:pt>
                <c:pt idx="231">
                  <c:v>139074.08099521167</c:v>
                </c:pt>
                <c:pt idx="232">
                  <c:v>134034.7258299783</c:v>
                </c:pt>
                <c:pt idx="233">
                  <c:v>129215.57452741702</c:v>
                </c:pt>
                <c:pt idx="234">
                  <c:v>124601.44197565332</c:v>
                </c:pt>
                <c:pt idx="235">
                  <c:v>120178.73582183941</c:v>
                </c:pt>
                <c:pt idx="236">
                  <c:v>115935.2554789829</c:v>
                </c:pt>
                <c:pt idx="237">
                  <c:v>111860.01873388016</c:v>
                </c:pt>
                <c:pt idx="238">
                  <c:v>107943.11190773115</c:v>
                </c:pt>
                <c:pt idx="239">
                  <c:v>104175.56014934645</c:v>
                </c:pt>
                <c:pt idx="240">
                  <c:v>100549.21496742494</c:v>
                </c:pt>
                <c:pt idx="241">
                  <c:v>97056.656550135944</c:v>
                </c:pt>
                <c:pt idx="242">
                  <c:v>93691.108791271385</c:v>
                </c:pt>
                <c:pt idx="243">
                  <c:v>90446.365254235337</c:v>
                </c:pt>
                <c:pt idx="244">
                  <c:v>87316.724567841913</c:v>
                </c:pt>
                <c:pt idx="245">
                  <c:v>84296.933969379461</c:v>
                </c:pt>
                <c:pt idx="246">
                  <c:v>81382.139897400659</c:v>
                </c:pt>
                <c:pt idx="247">
                  <c:v>78567.844694813335</c:v>
                </c:pt>
                <c:pt idx="248">
                  <c:v>75849.868616741325</c:v>
                </c:pt>
                <c:pt idx="249">
                  <c:v>73224.316451188424</c:v>
                </c:pt>
                <c:pt idx="250">
                  <c:v>70687.548157013749</c:v>
                </c:pt>
                <c:pt idx="251">
                  <c:v>68236.153005822955</c:v>
                </c:pt>
                <c:pt idx="252">
                  <c:v>65866.926784361509</c:v>
                </c:pt>
                <c:pt idx="253">
                  <c:v>63576.851673752783</c:v>
                </c:pt>
                <c:pt idx="254">
                  <c:v>61363.078473044305</c:v>
                </c:pt>
                <c:pt idx="255">
                  <c:v>59222.910878335431</c:v>
                </c:pt>
                <c:pt idx="256">
                  <c:v>57153.791566373759</c:v>
                </c:pt>
                <c:pt idx="257">
                  <c:v>55153.289863863232</c:v>
                </c:pt>
                <c:pt idx="258">
                  <c:v>53219.090811610338</c:v>
                </c:pt>
                <c:pt idx="259">
                  <c:v>51348.985456708782</c:v>
                </c:pt>
                <c:pt idx="260">
                  <c:v>49540.862226787329</c:v>
                </c:pt>
                <c:pt idx="261">
                  <c:v>47792.699258392124</c:v>
                </c:pt>
                <c:pt idx="262">
                  <c:v>46102.55756724222</c:v>
                </c:pt>
                <c:pt idx="263">
                  <c:v>44468.574961723803</c:v>
                </c:pt>
                <c:pt idx="264">
                  <c:v>42888.960612861571</c:v>
                </c:pt>
                <c:pt idx="265">
                  <c:v>41361.99020436791</c:v>
                </c:pt>
                <c:pt idx="266">
                  <c:v>39886.001595429734</c:v>
                </c:pt>
                <c:pt idx="267">
                  <c:v>38459.390936825526</c:v>
                </c:pt>
                <c:pt idx="268">
                  <c:v>37080.609187922004</c:v>
                </c:pt>
                <c:pt idx="269">
                  <c:v>35748.158988210474</c:v>
                </c:pt>
                <c:pt idx="270">
                  <c:v>34460.591842416958</c:v>
                </c:pt>
                <c:pt idx="271">
                  <c:v>33216.505582953927</c:v>
                </c:pt>
                <c:pt idx="272">
                  <c:v>32014.542077655056</c:v>
                </c:pt>
                <c:pt idx="273">
                  <c:v>30853.385154419735</c:v>
                </c:pt>
                <c:pt idx="274">
                  <c:v>29731.758717650286</c:v>
                </c:pt>
                <c:pt idx="275">
                  <c:v>28648.425034246491</c:v>
                </c:pt>
                <c:pt idx="276">
                  <c:v>27602.183169472471</c:v>
                </c:pt>
                <c:pt idx="277">
                  <c:v>26591.867555272016</c:v>
                </c:pt>
                <c:pt idx="278">
                  <c:v>25616.346675612487</c:v>
                </c:pt>
                <c:pt idx="279">
                  <c:v>24674.521855216353</c:v>
                </c:pt>
                <c:pt idx="280">
                  <c:v>23765.32613961793</c:v>
                </c:pt>
                <c:pt idx="281">
                  <c:v>22887.723255884979</c:v>
                </c:pt>
                <c:pt idx="282">
                  <c:v>22040.706644590206</c:v>
                </c:pt>
                <c:pt idx="283">
                  <c:v>21223.298554724071</c:v>
                </c:pt>
                <c:pt idx="284">
                  <c:v>20434.54919422332</c:v>
                </c:pt>
                <c:pt idx="285">
                  <c:v>19673.535929663019</c:v>
                </c:pt>
                <c:pt idx="286">
                  <c:v>18939.362529435668</c:v>
                </c:pt>
                <c:pt idx="287">
                  <c:v>18231.15844542981</c:v>
                </c:pt>
                <c:pt idx="288">
                  <c:v>17548.078128832298</c:v>
                </c:pt>
                <c:pt idx="289">
                  <c:v>16889.300376220872</c:v>
                </c:pt>
                <c:pt idx="290">
                  <c:v>16254.027702594836</c:v>
                </c:pt>
                <c:pt idx="291">
                  <c:v>15641.485738418076</c:v>
                </c:pt>
                <c:pt idx="292">
                  <c:v>15050.922648125879</c:v>
                </c:pt>
                <c:pt idx="293">
                  <c:v>14481.608567880887</c:v>
                </c:pt>
                <c:pt idx="294">
                  <c:v>13932.835060658177</c:v>
                </c:pt>
                <c:pt idx="295">
                  <c:v>13403.914586999565</c:v>
                </c:pt>
                <c:pt idx="296">
                  <c:v>12894.179990006249</c:v>
                </c:pt>
                <c:pt idx="297">
                  <c:v>12402.983993340178</c:v>
                </c:pt>
                <c:pt idx="298">
                  <c:v>11929.698711181392</c:v>
                </c:pt>
                <c:pt idx="299">
                  <c:v>11473.715169243198</c:v>
                </c:pt>
                <c:pt idx="300">
                  <c:v>11034.442836082309</c:v>
                </c:pt>
                <c:pt idx="301">
                  <c:v>10611.309164058846</c:v>
                </c:pt>
                <c:pt idx="302">
                  <c:v>10203.759139403386</c:v>
                </c:pt>
                <c:pt idx="303">
                  <c:v>9811.2548409368646</c:v>
                </c:pt>
                <c:pt idx="304">
                  <c:v>9433.2750070654874</c:v>
                </c:pt>
                <c:pt idx="305">
                  <c:v>9069.3146107383964</c:v>
                </c:pt>
                <c:pt idx="306">
                  <c:v>8718.8844421118793</c:v>
                </c:pt>
                <c:pt idx="307">
                  <c:v>8381.5106987115159</c:v>
                </c:pt>
                <c:pt idx="308">
                  <c:v>8056.734582923772</c:v>
                </c:pt>
                <c:pt idx="309">
                  <c:v>7744.1119066822284</c:v>
                </c:pt>
                <c:pt idx="310">
                  <c:v>7443.2127032414737</c:v>
                </c:pt>
                <c:pt idx="311">
                  <c:v>7153.6208459545451</c:v>
                </c:pt>
                <c:pt idx="312">
                  <c:v>6874.9336739882729</c:v>
                </c:pt>
                <c:pt idx="313">
                  <c:v>6606.761624925557</c:v>
                </c:pt>
                <c:pt idx="314">
                  <c:v>6348.7278742148974</c:v>
                </c:pt>
                <c:pt idx="315">
                  <c:v>6100.4679814360434</c:v>
                </c:pt>
                <c:pt idx="316">
                  <c:v>5861.629543356662</c:v>
                </c:pt>
                <c:pt idx="317">
                  <c:v>5631.8718537588502</c:v>
                </c:pt>
                <c:pt idx="318">
                  <c:v>5410.86557001653</c:v>
                </c:pt>
                <c:pt idx="319">
                  <c:v>5198.2923864054192</c:v>
                </c:pt>
                <c:pt idx="320">
                  <c:v>4993.8447141267452</c:v>
                </c:pt>
                <c:pt idx="321">
                  <c:v>4797.2253680242575</c:v>
                </c:pt>
                <c:pt idx="322">
                  <c:v>4608.1472599716926</c:v>
                </c:pt>
                <c:pt idx="323">
                  <c:v>4426.3330989047654</c:v>
                </c:pt>
                <c:pt idx="324">
                  <c:v>4251.5150974681683</c:v>
                </c:pt>
                <c:pt idx="325">
                  <c:v>4083.4346852440453</c:v>
                </c:pt>
                <c:pt idx="326">
                  <c:v>3921.8422285242004</c:v>
                </c:pt>
                <c:pt idx="327">
                  <c:v>3766.4967565838092</c:v>
                </c:pt>
                <c:pt idx="328">
                  <c:v>3617.1656944098841</c:v>
                </c:pt>
                <c:pt idx="329">
                  <c:v>3473.6246018332099</c:v>
                </c:pt>
                <c:pt idx="330">
                  <c:v>3335.656919007853</c:v>
                </c:pt>
                <c:pt idx="331">
                  <c:v>3203.0537181780151</c:v>
                </c:pt>
                <c:pt idx="332">
                  <c:v>3075.6134616675699</c:v>
                </c:pt>
                <c:pt idx="333">
                  <c:v>2953.1417660235415</c:v>
                </c:pt>
                <c:pt idx="334">
                  <c:v>2835.4511722407733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F0-4DA5-8EB6-24285CB725D7}"/>
            </c:ext>
          </c:extLst>
        </c:ser>
        <c:ser>
          <c:idx val="2"/>
          <c:order val="1"/>
          <c:tx>
            <c:strRef>
              <c:f>'II Backend'!$S$3</c:f>
              <c:strCache>
                <c:ptCount val="1"/>
                <c:pt idx="0">
                  <c:v>Mild symptoms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[0]!View_Date</c:f>
              <c:numCache>
                <c:formatCode>d\-mmm\-yy</c:formatCode>
                <c:ptCount val="335"/>
                <c:pt idx="0">
                  <c:v>43860</c:v>
                </c:pt>
                <c:pt idx="1">
                  <c:v>43861</c:v>
                </c:pt>
                <c:pt idx="2">
                  <c:v>43862</c:v>
                </c:pt>
                <c:pt idx="3">
                  <c:v>43863</c:v>
                </c:pt>
                <c:pt idx="4">
                  <c:v>43864</c:v>
                </c:pt>
                <c:pt idx="5">
                  <c:v>43865</c:v>
                </c:pt>
                <c:pt idx="6">
                  <c:v>43866</c:v>
                </c:pt>
                <c:pt idx="7">
                  <c:v>43867</c:v>
                </c:pt>
                <c:pt idx="8">
                  <c:v>43868</c:v>
                </c:pt>
                <c:pt idx="9">
                  <c:v>43869</c:v>
                </c:pt>
                <c:pt idx="10">
                  <c:v>43870</c:v>
                </c:pt>
                <c:pt idx="11">
                  <c:v>43871</c:v>
                </c:pt>
                <c:pt idx="12">
                  <c:v>43872</c:v>
                </c:pt>
                <c:pt idx="13">
                  <c:v>43873</c:v>
                </c:pt>
                <c:pt idx="14">
                  <c:v>43874</c:v>
                </c:pt>
                <c:pt idx="15">
                  <c:v>43875</c:v>
                </c:pt>
                <c:pt idx="16">
                  <c:v>43876</c:v>
                </c:pt>
                <c:pt idx="17">
                  <c:v>43877</c:v>
                </c:pt>
                <c:pt idx="18">
                  <c:v>43878</c:v>
                </c:pt>
                <c:pt idx="19">
                  <c:v>43879</c:v>
                </c:pt>
                <c:pt idx="20">
                  <c:v>43880</c:v>
                </c:pt>
                <c:pt idx="21">
                  <c:v>43881</c:v>
                </c:pt>
                <c:pt idx="22">
                  <c:v>43882</c:v>
                </c:pt>
                <c:pt idx="23">
                  <c:v>43883</c:v>
                </c:pt>
                <c:pt idx="24">
                  <c:v>43884</c:v>
                </c:pt>
                <c:pt idx="25">
                  <c:v>43885</c:v>
                </c:pt>
                <c:pt idx="26">
                  <c:v>43886</c:v>
                </c:pt>
                <c:pt idx="27">
                  <c:v>43887</c:v>
                </c:pt>
                <c:pt idx="28">
                  <c:v>43888</c:v>
                </c:pt>
                <c:pt idx="29">
                  <c:v>43889</c:v>
                </c:pt>
                <c:pt idx="30">
                  <c:v>43890</c:v>
                </c:pt>
                <c:pt idx="31">
                  <c:v>43891</c:v>
                </c:pt>
                <c:pt idx="32">
                  <c:v>43892</c:v>
                </c:pt>
                <c:pt idx="33">
                  <c:v>43893</c:v>
                </c:pt>
                <c:pt idx="34">
                  <c:v>43894</c:v>
                </c:pt>
                <c:pt idx="35">
                  <c:v>43895</c:v>
                </c:pt>
                <c:pt idx="36">
                  <c:v>43896</c:v>
                </c:pt>
                <c:pt idx="37">
                  <c:v>43897</c:v>
                </c:pt>
                <c:pt idx="38">
                  <c:v>43898</c:v>
                </c:pt>
                <c:pt idx="39">
                  <c:v>43899</c:v>
                </c:pt>
                <c:pt idx="40">
                  <c:v>43900</c:v>
                </c:pt>
                <c:pt idx="41">
                  <c:v>43901</c:v>
                </c:pt>
                <c:pt idx="42">
                  <c:v>43902</c:v>
                </c:pt>
                <c:pt idx="43">
                  <c:v>43903</c:v>
                </c:pt>
                <c:pt idx="44">
                  <c:v>43904</c:v>
                </c:pt>
                <c:pt idx="45">
                  <c:v>43905</c:v>
                </c:pt>
                <c:pt idx="46">
                  <c:v>43906</c:v>
                </c:pt>
                <c:pt idx="47">
                  <c:v>43907</c:v>
                </c:pt>
                <c:pt idx="48">
                  <c:v>43908</c:v>
                </c:pt>
                <c:pt idx="49">
                  <c:v>43909</c:v>
                </c:pt>
                <c:pt idx="50">
                  <c:v>43910</c:v>
                </c:pt>
                <c:pt idx="51">
                  <c:v>43911</c:v>
                </c:pt>
                <c:pt idx="52">
                  <c:v>43912</c:v>
                </c:pt>
                <c:pt idx="53">
                  <c:v>43913</c:v>
                </c:pt>
                <c:pt idx="54">
                  <c:v>43914</c:v>
                </c:pt>
                <c:pt idx="55">
                  <c:v>43915</c:v>
                </c:pt>
                <c:pt idx="56">
                  <c:v>43916</c:v>
                </c:pt>
                <c:pt idx="57">
                  <c:v>43917</c:v>
                </c:pt>
                <c:pt idx="58">
                  <c:v>43918</c:v>
                </c:pt>
                <c:pt idx="59">
                  <c:v>43919</c:v>
                </c:pt>
                <c:pt idx="60">
                  <c:v>43920</c:v>
                </c:pt>
                <c:pt idx="61">
                  <c:v>43921</c:v>
                </c:pt>
                <c:pt idx="62">
                  <c:v>43922</c:v>
                </c:pt>
                <c:pt idx="63">
                  <c:v>43923</c:v>
                </c:pt>
                <c:pt idx="64">
                  <c:v>43924</c:v>
                </c:pt>
                <c:pt idx="65">
                  <c:v>43925</c:v>
                </c:pt>
                <c:pt idx="66">
                  <c:v>43926</c:v>
                </c:pt>
                <c:pt idx="67">
                  <c:v>43927</c:v>
                </c:pt>
                <c:pt idx="68">
                  <c:v>43928</c:v>
                </c:pt>
                <c:pt idx="69">
                  <c:v>43929</c:v>
                </c:pt>
                <c:pt idx="70">
                  <c:v>43930</c:v>
                </c:pt>
                <c:pt idx="71">
                  <c:v>43931</c:v>
                </c:pt>
                <c:pt idx="72">
                  <c:v>43932</c:v>
                </c:pt>
                <c:pt idx="73">
                  <c:v>43933</c:v>
                </c:pt>
                <c:pt idx="74">
                  <c:v>43934</c:v>
                </c:pt>
                <c:pt idx="75">
                  <c:v>43935</c:v>
                </c:pt>
                <c:pt idx="76">
                  <c:v>43936</c:v>
                </c:pt>
                <c:pt idx="77">
                  <c:v>43937</c:v>
                </c:pt>
                <c:pt idx="78">
                  <c:v>43938</c:v>
                </c:pt>
                <c:pt idx="79">
                  <c:v>43939</c:v>
                </c:pt>
                <c:pt idx="80">
                  <c:v>43940</c:v>
                </c:pt>
                <c:pt idx="81">
                  <c:v>43941</c:v>
                </c:pt>
                <c:pt idx="82">
                  <c:v>43942</c:v>
                </c:pt>
                <c:pt idx="83">
                  <c:v>43943</c:v>
                </c:pt>
                <c:pt idx="84">
                  <c:v>43944</c:v>
                </c:pt>
                <c:pt idx="85">
                  <c:v>43945</c:v>
                </c:pt>
                <c:pt idx="86">
                  <c:v>43946</c:v>
                </c:pt>
                <c:pt idx="87">
                  <c:v>43947</c:v>
                </c:pt>
                <c:pt idx="88">
                  <c:v>43948</c:v>
                </c:pt>
                <c:pt idx="89">
                  <c:v>43949</c:v>
                </c:pt>
                <c:pt idx="90">
                  <c:v>43950</c:v>
                </c:pt>
                <c:pt idx="91">
                  <c:v>43951</c:v>
                </c:pt>
                <c:pt idx="92">
                  <c:v>43952</c:v>
                </c:pt>
                <c:pt idx="93">
                  <c:v>43953</c:v>
                </c:pt>
                <c:pt idx="94">
                  <c:v>43954</c:v>
                </c:pt>
                <c:pt idx="95">
                  <c:v>43955</c:v>
                </c:pt>
                <c:pt idx="96">
                  <c:v>43956</c:v>
                </c:pt>
                <c:pt idx="97">
                  <c:v>43957</c:v>
                </c:pt>
                <c:pt idx="98">
                  <c:v>43958</c:v>
                </c:pt>
                <c:pt idx="99">
                  <c:v>43959</c:v>
                </c:pt>
                <c:pt idx="100">
                  <c:v>43960</c:v>
                </c:pt>
                <c:pt idx="101">
                  <c:v>43961</c:v>
                </c:pt>
                <c:pt idx="102">
                  <c:v>43962</c:v>
                </c:pt>
                <c:pt idx="103">
                  <c:v>43963</c:v>
                </c:pt>
                <c:pt idx="104">
                  <c:v>43964</c:v>
                </c:pt>
                <c:pt idx="105">
                  <c:v>43965</c:v>
                </c:pt>
                <c:pt idx="106">
                  <c:v>43966</c:v>
                </c:pt>
                <c:pt idx="107">
                  <c:v>43967</c:v>
                </c:pt>
                <c:pt idx="108">
                  <c:v>43968</c:v>
                </c:pt>
                <c:pt idx="109">
                  <c:v>43969</c:v>
                </c:pt>
                <c:pt idx="110">
                  <c:v>43970</c:v>
                </c:pt>
                <c:pt idx="111">
                  <c:v>43971</c:v>
                </c:pt>
                <c:pt idx="112">
                  <c:v>43972</c:v>
                </c:pt>
                <c:pt idx="113">
                  <c:v>43973</c:v>
                </c:pt>
                <c:pt idx="114">
                  <c:v>43974</c:v>
                </c:pt>
                <c:pt idx="115">
                  <c:v>43975</c:v>
                </c:pt>
                <c:pt idx="116">
                  <c:v>43976</c:v>
                </c:pt>
                <c:pt idx="117">
                  <c:v>43977</c:v>
                </c:pt>
                <c:pt idx="118">
                  <c:v>43978</c:v>
                </c:pt>
                <c:pt idx="119">
                  <c:v>43979</c:v>
                </c:pt>
                <c:pt idx="120">
                  <c:v>43980</c:v>
                </c:pt>
                <c:pt idx="121">
                  <c:v>43981</c:v>
                </c:pt>
                <c:pt idx="122">
                  <c:v>43982</c:v>
                </c:pt>
                <c:pt idx="123">
                  <c:v>43983</c:v>
                </c:pt>
                <c:pt idx="124">
                  <c:v>43984</c:v>
                </c:pt>
                <c:pt idx="125">
                  <c:v>43985</c:v>
                </c:pt>
                <c:pt idx="126">
                  <c:v>43986</c:v>
                </c:pt>
                <c:pt idx="127">
                  <c:v>43987</c:v>
                </c:pt>
                <c:pt idx="128">
                  <c:v>43988</c:v>
                </c:pt>
                <c:pt idx="129">
                  <c:v>43989</c:v>
                </c:pt>
                <c:pt idx="130">
                  <c:v>43990</c:v>
                </c:pt>
                <c:pt idx="131">
                  <c:v>43991</c:v>
                </c:pt>
                <c:pt idx="132">
                  <c:v>43992</c:v>
                </c:pt>
                <c:pt idx="133">
                  <c:v>43993</c:v>
                </c:pt>
                <c:pt idx="134">
                  <c:v>43994</c:v>
                </c:pt>
                <c:pt idx="135">
                  <c:v>43995</c:v>
                </c:pt>
                <c:pt idx="136">
                  <c:v>43996</c:v>
                </c:pt>
                <c:pt idx="137">
                  <c:v>43997</c:v>
                </c:pt>
                <c:pt idx="138">
                  <c:v>43998</c:v>
                </c:pt>
                <c:pt idx="139">
                  <c:v>43999</c:v>
                </c:pt>
                <c:pt idx="140">
                  <c:v>44000</c:v>
                </c:pt>
                <c:pt idx="141">
                  <c:v>44001</c:v>
                </c:pt>
                <c:pt idx="142">
                  <c:v>44002</c:v>
                </c:pt>
                <c:pt idx="143">
                  <c:v>44003</c:v>
                </c:pt>
                <c:pt idx="144">
                  <c:v>44004</c:v>
                </c:pt>
                <c:pt idx="145">
                  <c:v>44005</c:v>
                </c:pt>
                <c:pt idx="146">
                  <c:v>44006</c:v>
                </c:pt>
                <c:pt idx="147">
                  <c:v>44007</c:v>
                </c:pt>
                <c:pt idx="148">
                  <c:v>44008</c:v>
                </c:pt>
                <c:pt idx="149">
                  <c:v>44009</c:v>
                </c:pt>
                <c:pt idx="150">
                  <c:v>44010</c:v>
                </c:pt>
                <c:pt idx="151">
                  <c:v>44011</c:v>
                </c:pt>
                <c:pt idx="152">
                  <c:v>44012</c:v>
                </c:pt>
                <c:pt idx="153">
                  <c:v>44013</c:v>
                </c:pt>
                <c:pt idx="154">
                  <c:v>44014</c:v>
                </c:pt>
                <c:pt idx="155">
                  <c:v>44015</c:v>
                </c:pt>
                <c:pt idx="156">
                  <c:v>44016</c:v>
                </c:pt>
                <c:pt idx="157">
                  <c:v>44017</c:v>
                </c:pt>
                <c:pt idx="158">
                  <c:v>44018</c:v>
                </c:pt>
                <c:pt idx="159">
                  <c:v>44019</c:v>
                </c:pt>
                <c:pt idx="160">
                  <c:v>44020</c:v>
                </c:pt>
                <c:pt idx="161">
                  <c:v>44021</c:v>
                </c:pt>
                <c:pt idx="162">
                  <c:v>44022</c:v>
                </c:pt>
                <c:pt idx="163">
                  <c:v>44023</c:v>
                </c:pt>
                <c:pt idx="164">
                  <c:v>44024</c:v>
                </c:pt>
                <c:pt idx="165">
                  <c:v>44025</c:v>
                </c:pt>
                <c:pt idx="166">
                  <c:v>44026</c:v>
                </c:pt>
                <c:pt idx="167">
                  <c:v>44027</c:v>
                </c:pt>
                <c:pt idx="168">
                  <c:v>44028</c:v>
                </c:pt>
                <c:pt idx="169">
                  <c:v>44029</c:v>
                </c:pt>
                <c:pt idx="170">
                  <c:v>44030</c:v>
                </c:pt>
                <c:pt idx="171">
                  <c:v>44031</c:v>
                </c:pt>
                <c:pt idx="172">
                  <c:v>44032</c:v>
                </c:pt>
                <c:pt idx="173">
                  <c:v>44033</c:v>
                </c:pt>
                <c:pt idx="174">
                  <c:v>44034</c:v>
                </c:pt>
                <c:pt idx="175">
                  <c:v>44035</c:v>
                </c:pt>
                <c:pt idx="176">
                  <c:v>44036</c:v>
                </c:pt>
                <c:pt idx="177">
                  <c:v>44037</c:v>
                </c:pt>
                <c:pt idx="178">
                  <c:v>44038</c:v>
                </c:pt>
                <c:pt idx="179">
                  <c:v>44039</c:v>
                </c:pt>
                <c:pt idx="180">
                  <c:v>44040</c:v>
                </c:pt>
                <c:pt idx="181">
                  <c:v>44041</c:v>
                </c:pt>
                <c:pt idx="182">
                  <c:v>44042</c:v>
                </c:pt>
                <c:pt idx="183">
                  <c:v>44043</c:v>
                </c:pt>
                <c:pt idx="184">
                  <c:v>44044</c:v>
                </c:pt>
                <c:pt idx="185">
                  <c:v>44045</c:v>
                </c:pt>
                <c:pt idx="186">
                  <c:v>44046</c:v>
                </c:pt>
                <c:pt idx="187">
                  <c:v>44047</c:v>
                </c:pt>
                <c:pt idx="188">
                  <c:v>44048</c:v>
                </c:pt>
                <c:pt idx="189">
                  <c:v>44049</c:v>
                </c:pt>
                <c:pt idx="190">
                  <c:v>44050</c:v>
                </c:pt>
                <c:pt idx="191">
                  <c:v>44051</c:v>
                </c:pt>
                <c:pt idx="192">
                  <c:v>44052</c:v>
                </c:pt>
                <c:pt idx="193">
                  <c:v>44053</c:v>
                </c:pt>
                <c:pt idx="194">
                  <c:v>44054</c:v>
                </c:pt>
                <c:pt idx="195">
                  <c:v>44055</c:v>
                </c:pt>
                <c:pt idx="196">
                  <c:v>44056</c:v>
                </c:pt>
                <c:pt idx="197">
                  <c:v>44057</c:v>
                </c:pt>
                <c:pt idx="198">
                  <c:v>44058</c:v>
                </c:pt>
                <c:pt idx="199">
                  <c:v>44059</c:v>
                </c:pt>
                <c:pt idx="200">
                  <c:v>44060</c:v>
                </c:pt>
                <c:pt idx="201">
                  <c:v>44061</c:v>
                </c:pt>
                <c:pt idx="202">
                  <c:v>44062</c:v>
                </c:pt>
                <c:pt idx="203">
                  <c:v>44063</c:v>
                </c:pt>
                <c:pt idx="204">
                  <c:v>44064</c:v>
                </c:pt>
                <c:pt idx="205">
                  <c:v>44065</c:v>
                </c:pt>
                <c:pt idx="206">
                  <c:v>44066</c:v>
                </c:pt>
                <c:pt idx="207">
                  <c:v>44067</c:v>
                </c:pt>
                <c:pt idx="208">
                  <c:v>44068</c:v>
                </c:pt>
                <c:pt idx="209">
                  <c:v>44069</c:v>
                </c:pt>
                <c:pt idx="210">
                  <c:v>44070</c:v>
                </c:pt>
                <c:pt idx="211">
                  <c:v>44071</c:v>
                </c:pt>
                <c:pt idx="212">
                  <c:v>44072</c:v>
                </c:pt>
                <c:pt idx="213">
                  <c:v>44073</c:v>
                </c:pt>
                <c:pt idx="214">
                  <c:v>44074</c:v>
                </c:pt>
                <c:pt idx="215">
                  <c:v>44075</c:v>
                </c:pt>
                <c:pt idx="216">
                  <c:v>44076</c:v>
                </c:pt>
                <c:pt idx="217">
                  <c:v>44077</c:v>
                </c:pt>
                <c:pt idx="218">
                  <c:v>44078</c:v>
                </c:pt>
                <c:pt idx="219">
                  <c:v>44079</c:v>
                </c:pt>
                <c:pt idx="220">
                  <c:v>44080</c:v>
                </c:pt>
                <c:pt idx="221">
                  <c:v>44081</c:v>
                </c:pt>
                <c:pt idx="222">
                  <c:v>44082</c:v>
                </c:pt>
                <c:pt idx="223">
                  <c:v>44083</c:v>
                </c:pt>
                <c:pt idx="224">
                  <c:v>44084</c:v>
                </c:pt>
                <c:pt idx="225">
                  <c:v>44085</c:v>
                </c:pt>
                <c:pt idx="226">
                  <c:v>44086</c:v>
                </c:pt>
                <c:pt idx="227">
                  <c:v>44087</c:v>
                </c:pt>
                <c:pt idx="228">
                  <c:v>44088</c:v>
                </c:pt>
                <c:pt idx="229">
                  <c:v>44089</c:v>
                </c:pt>
                <c:pt idx="230">
                  <c:v>44090</c:v>
                </c:pt>
                <c:pt idx="231">
                  <c:v>44091</c:v>
                </c:pt>
                <c:pt idx="232">
                  <c:v>44092</c:v>
                </c:pt>
                <c:pt idx="233">
                  <c:v>44093</c:v>
                </c:pt>
                <c:pt idx="234">
                  <c:v>44094</c:v>
                </c:pt>
                <c:pt idx="235">
                  <c:v>44095</c:v>
                </c:pt>
                <c:pt idx="236">
                  <c:v>44096</c:v>
                </c:pt>
                <c:pt idx="237">
                  <c:v>44097</c:v>
                </c:pt>
                <c:pt idx="238">
                  <c:v>44098</c:v>
                </c:pt>
                <c:pt idx="239">
                  <c:v>44099</c:v>
                </c:pt>
                <c:pt idx="240">
                  <c:v>44100</c:v>
                </c:pt>
                <c:pt idx="241">
                  <c:v>44101</c:v>
                </c:pt>
                <c:pt idx="242">
                  <c:v>44102</c:v>
                </c:pt>
                <c:pt idx="243">
                  <c:v>44103</c:v>
                </c:pt>
                <c:pt idx="244">
                  <c:v>44104</c:v>
                </c:pt>
                <c:pt idx="245">
                  <c:v>44105</c:v>
                </c:pt>
                <c:pt idx="246">
                  <c:v>44106</c:v>
                </c:pt>
                <c:pt idx="247">
                  <c:v>44107</c:v>
                </c:pt>
                <c:pt idx="248">
                  <c:v>44108</c:v>
                </c:pt>
                <c:pt idx="249">
                  <c:v>44109</c:v>
                </c:pt>
                <c:pt idx="250">
                  <c:v>44110</c:v>
                </c:pt>
                <c:pt idx="251">
                  <c:v>44111</c:v>
                </c:pt>
                <c:pt idx="252">
                  <c:v>44112</c:v>
                </c:pt>
                <c:pt idx="253">
                  <c:v>44113</c:v>
                </c:pt>
                <c:pt idx="254">
                  <c:v>44114</c:v>
                </c:pt>
                <c:pt idx="255">
                  <c:v>44115</c:v>
                </c:pt>
                <c:pt idx="256">
                  <c:v>44116</c:v>
                </c:pt>
                <c:pt idx="257">
                  <c:v>44117</c:v>
                </c:pt>
                <c:pt idx="258">
                  <c:v>44118</c:v>
                </c:pt>
                <c:pt idx="259">
                  <c:v>44119</c:v>
                </c:pt>
                <c:pt idx="260">
                  <c:v>44120</c:v>
                </c:pt>
                <c:pt idx="261">
                  <c:v>44121</c:v>
                </c:pt>
                <c:pt idx="262">
                  <c:v>44122</c:v>
                </c:pt>
                <c:pt idx="263">
                  <c:v>44123</c:v>
                </c:pt>
                <c:pt idx="264">
                  <c:v>44124</c:v>
                </c:pt>
                <c:pt idx="265">
                  <c:v>44125</c:v>
                </c:pt>
                <c:pt idx="266">
                  <c:v>44126</c:v>
                </c:pt>
                <c:pt idx="267">
                  <c:v>44127</c:v>
                </c:pt>
                <c:pt idx="268">
                  <c:v>44128</c:v>
                </c:pt>
                <c:pt idx="269">
                  <c:v>44129</c:v>
                </c:pt>
                <c:pt idx="270">
                  <c:v>44130</c:v>
                </c:pt>
                <c:pt idx="271">
                  <c:v>44131</c:v>
                </c:pt>
                <c:pt idx="272">
                  <c:v>44132</c:v>
                </c:pt>
                <c:pt idx="273">
                  <c:v>44133</c:v>
                </c:pt>
                <c:pt idx="274">
                  <c:v>44134</c:v>
                </c:pt>
                <c:pt idx="275">
                  <c:v>44135</c:v>
                </c:pt>
                <c:pt idx="276">
                  <c:v>44136</c:v>
                </c:pt>
                <c:pt idx="277">
                  <c:v>44137</c:v>
                </c:pt>
                <c:pt idx="278">
                  <c:v>44138</c:v>
                </c:pt>
                <c:pt idx="279">
                  <c:v>44139</c:v>
                </c:pt>
                <c:pt idx="280">
                  <c:v>44140</c:v>
                </c:pt>
                <c:pt idx="281">
                  <c:v>44141</c:v>
                </c:pt>
                <c:pt idx="282">
                  <c:v>44142</c:v>
                </c:pt>
                <c:pt idx="283">
                  <c:v>44143</c:v>
                </c:pt>
                <c:pt idx="284">
                  <c:v>44144</c:v>
                </c:pt>
                <c:pt idx="285">
                  <c:v>44145</c:v>
                </c:pt>
                <c:pt idx="286">
                  <c:v>44146</c:v>
                </c:pt>
                <c:pt idx="287">
                  <c:v>44147</c:v>
                </c:pt>
                <c:pt idx="288">
                  <c:v>44148</c:v>
                </c:pt>
                <c:pt idx="289">
                  <c:v>44149</c:v>
                </c:pt>
                <c:pt idx="290">
                  <c:v>44150</c:v>
                </c:pt>
                <c:pt idx="291">
                  <c:v>44151</c:v>
                </c:pt>
                <c:pt idx="292">
                  <c:v>44152</c:v>
                </c:pt>
                <c:pt idx="293">
                  <c:v>44153</c:v>
                </c:pt>
                <c:pt idx="294">
                  <c:v>44154</c:v>
                </c:pt>
                <c:pt idx="295">
                  <c:v>44155</c:v>
                </c:pt>
                <c:pt idx="296">
                  <c:v>44156</c:v>
                </c:pt>
                <c:pt idx="297">
                  <c:v>44157</c:v>
                </c:pt>
                <c:pt idx="298">
                  <c:v>44158</c:v>
                </c:pt>
                <c:pt idx="299">
                  <c:v>44159</c:v>
                </c:pt>
                <c:pt idx="300">
                  <c:v>44160</c:v>
                </c:pt>
                <c:pt idx="301">
                  <c:v>44161</c:v>
                </c:pt>
                <c:pt idx="302">
                  <c:v>44162</c:v>
                </c:pt>
                <c:pt idx="303">
                  <c:v>44163</c:v>
                </c:pt>
                <c:pt idx="304">
                  <c:v>44164</c:v>
                </c:pt>
                <c:pt idx="305">
                  <c:v>44165</c:v>
                </c:pt>
                <c:pt idx="306">
                  <c:v>44166</c:v>
                </c:pt>
                <c:pt idx="307">
                  <c:v>44167</c:v>
                </c:pt>
                <c:pt idx="308">
                  <c:v>44168</c:v>
                </c:pt>
                <c:pt idx="309">
                  <c:v>44169</c:v>
                </c:pt>
                <c:pt idx="310">
                  <c:v>44170</c:v>
                </c:pt>
                <c:pt idx="311">
                  <c:v>44171</c:v>
                </c:pt>
                <c:pt idx="312">
                  <c:v>44172</c:v>
                </c:pt>
                <c:pt idx="313">
                  <c:v>44173</c:v>
                </c:pt>
                <c:pt idx="314">
                  <c:v>44174</c:v>
                </c:pt>
                <c:pt idx="315">
                  <c:v>44175</c:v>
                </c:pt>
                <c:pt idx="316">
                  <c:v>44176</c:v>
                </c:pt>
                <c:pt idx="317">
                  <c:v>44177</c:v>
                </c:pt>
                <c:pt idx="318">
                  <c:v>44178</c:v>
                </c:pt>
                <c:pt idx="319">
                  <c:v>44179</c:v>
                </c:pt>
                <c:pt idx="320">
                  <c:v>44180</c:v>
                </c:pt>
                <c:pt idx="321">
                  <c:v>44181</c:v>
                </c:pt>
                <c:pt idx="322">
                  <c:v>44182</c:v>
                </c:pt>
                <c:pt idx="323">
                  <c:v>44183</c:v>
                </c:pt>
                <c:pt idx="324">
                  <c:v>44184</c:v>
                </c:pt>
                <c:pt idx="325">
                  <c:v>44185</c:v>
                </c:pt>
                <c:pt idx="326">
                  <c:v>44186</c:v>
                </c:pt>
                <c:pt idx="327">
                  <c:v>44187</c:v>
                </c:pt>
                <c:pt idx="328">
                  <c:v>44188</c:v>
                </c:pt>
                <c:pt idx="329">
                  <c:v>44189</c:v>
                </c:pt>
                <c:pt idx="330">
                  <c:v>44190</c:v>
                </c:pt>
                <c:pt idx="331">
                  <c:v>44191</c:v>
                </c:pt>
                <c:pt idx="332">
                  <c:v>44192</c:v>
                </c:pt>
                <c:pt idx="333">
                  <c:v>44193</c:v>
                </c:pt>
                <c:pt idx="334">
                  <c:v>44194</c:v>
                </c:pt>
              </c:numCache>
            </c:numRef>
          </c:cat>
          <c:val>
            <c:numRef>
              <c:f>[0]!View_T_I</c:f>
              <c:numCache>
                <c:formatCode>#,##0</c:formatCode>
                <c:ptCount val="335"/>
                <c:pt idx="0">
                  <c:v>0</c:v>
                </c:pt>
                <c:pt idx="1">
                  <c:v>0</c:v>
                </c:pt>
                <c:pt idx="2">
                  <c:v>8.5154338339111513E-3</c:v>
                </c:pt>
                <c:pt idx="3">
                  <c:v>2.2993868239318069E-2</c:v>
                </c:pt>
                <c:pt idx="4">
                  <c:v>4.2077904748000737E-2</c:v>
                </c:pt>
                <c:pt idx="5">
                  <c:v>7.366016452693136E-2</c:v>
                </c:pt>
                <c:pt idx="6">
                  <c:v>0.12354534569398717</c:v>
                </c:pt>
                <c:pt idx="7">
                  <c:v>0.18797354747519571</c:v>
                </c:pt>
                <c:pt idx="8">
                  <c:v>0.26533479534298637</c:v>
                </c:pt>
                <c:pt idx="9">
                  <c:v>0.35539201266596698</c:v>
                </c:pt>
                <c:pt idx="10">
                  <c:v>0.45883369624964981</c:v>
                </c:pt>
                <c:pt idx="11">
                  <c:v>0.57702495945313148</c:v>
                </c:pt>
                <c:pt idx="12">
                  <c:v>0.71187919098193053</c:v>
                </c:pt>
                <c:pt idx="13">
                  <c:v>0.86580450002552489</c:v>
                </c:pt>
                <c:pt idx="14">
                  <c:v>1.0416981669501995</c:v>
                </c:pt>
                <c:pt idx="15">
                  <c:v>1.2429737208402691</c:v>
                </c:pt>
                <c:pt idx="16">
                  <c:v>1.4736121312453463</c:v>
                </c:pt>
                <c:pt idx="17">
                  <c:v>1.7382327831354432</c:v>
                </c:pt>
                <c:pt idx="18">
                  <c:v>2.0421825045104134</c:v>
                </c:pt>
                <c:pt idx="19">
                  <c:v>2.3916425938255306</c:v>
                </c:pt>
                <c:pt idx="20">
                  <c:v>2.7937549437190881</c:v>
                </c:pt>
                <c:pt idx="21">
                  <c:v>3.2567692161412891</c:v>
                </c:pt>
                <c:pt idx="22">
                  <c:v>3.7902137368912596</c:v>
                </c:pt>
                <c:pt idx="23">
                  <c:v>4.4050934352273572</c:v>
                </c:pt>
                <c:pt idx="24">
                  <c:v>5.1141188152962238</c:v>
                </c:pt>
                <c:pt idx="25">
                  <c:v>5.9319706511530894</c:v>
                </c:pt>
                <c:pt idx="26">
                  <c:v>6.8756058767270227</c:v>
                </c:pt>
                <c:pt idx="27">
                  <c:v>7.9646110219396409</c:v>
                </c:pt>
                <c:pt idx="28">
                  <c:v>9.2216105502937538</c:v>
                </c:pt>
                <c:pt idx="29">
                  <c:v>10.672738605902454</c:v>
                </c:pt>
                <c:pt idx="30">
                  <c:v>12.348184005166113</c:v>
                </c:pt>
                <c:pt idx="31">
                  <c:v>14.282819838997483</c:v>
                </c:pt>
                <c:pt idx="32">
                  <c:v>16.516930818282241</c:v>
                </c:pt>
                <c:pt idx="33">
                  <c:v>19.097053535422518</c:v>
                </c:pt>
                <c:pt idx="34">
                  <c:v>22.093978036446167</c:v>
                </c:pt>
                <c:pt idx="35">
                  <c:v>25.573218059693048</c:v>
                </c:pt>
                <c:pt idx="36">
                  <c:v>29.728980515305874</c:v>
                </c:pt>
                <c:pt idx="37">
                  <c:v>34.620285504533463</c:v>
                </c:pt>
                <c:pt idx="38">
                  <c:v>40.324987010829794</c:v>
                </c:pt>
                <c:pt idx="39">
                  <c:v>46.956254271402827</c:v>
                </c:pt>
                <c:pt idx="40">
                  <c:v>54.658217668237512</c:v>
                </c:pt>
                <c:pt idx="41">
                  <c:v>63.630492644049056</c:v>
                </c:pt>
                <c:pt idx="42">
                  <c:v>74.045084828943473</c:v>
                </c:pt>
                <c:pt idx="43">
                  <c:v>86.153247679938829</c:v>
                </c:pt>
                <c:pt idx="44">
                  <c:v>100.24883999458243</c:v>
                </c:pt>
                <c:pt idx="45">
                  <c:v>116.621659769519</c:v>
                </c:pt>
                <c:pt idx="46">
                  <c:v>135.68949598514308</c:v>
                </c:pt>
                <c:pt idx="47">
                  <c:v>157.83585008160878</c:v>
                </c:pt>
                <c:pt idx="48">
                  <c:v>183.52506907841965</c:v>
                </c:pt>
                <c:pt idx="49">
                  <c:v>213.35699746756094</c:v>
                </c:pt>
                <c:pt idx="50">
                  <c:v>247.99131312500216</c:v>
                </c:pt>
                <c:pt idx="51">
                  <c:v>288.29869132961977</c:v>
                </c:pt>
                <c:pt idx="52">
                  <c:v>335.27570089950979</c:v>
                </c:pt>
                <c:pt idx="53">
                  <c:v>389.98089552440337</c:v>
                </c:pt>
                <c:pt idx="54">
                  <c:v>453.68647982855578</c:v>
                </c:pt>
                <c:pt idx="55">
                  <c:v>528.01630705750404</c:v>
                </c:pt>
                <c:pt idx="56">
                  <c:v>614.47756370984916</c:v>
                </c:pt>
                <c:pt idx="57">
                  <c:v>714.84430993004696</c:v>
                </c:pt>
                <c:pt idx="58">
                  <c:v>831.14423578986236</c:v>
                </c:pt>
                <c:pt idx="59">
                  <c:v>965.92303707738938</c:v>
                </c:pt>
                <c:pt idx="60">
                  <c:v>1121.8603391884778</c:v>
                </c:pt>
                <c:pt idx="61">
                  <c:v>1302.1548638195015</c:v>
                </c:pt>
                <c:pt idx="62">
                  <c:v>1510.5874677794448</c:v>
                </c:pt>
                <c:pt idx="63">
                  <c:v>1751.5147223247993</c:v>
                </c:pt>
                <c:pt idx="64">
                  <c:v>2029.8782669273623</c:v>
                </c:pt>
                <c:pt idx="65">
                  <c:v>2351.3459198093346</c:v>
                </c:pt>
                <c:pt idx="66">
                  <c:v>2722.5302929253839</c:v>
                </c:pt>
                <c:pt idx="67">
                  <c:v>3151.1088428298758</c:v>
                </c:pt>
                <c:pt idx="68">
                  <c:v>3645.9733628801296</c:v>
                </c:pt>
                <c:pt idx="69">
                  <c:v>4217.4091067946365</c:v>
                </c:pt>
                <c:pt idx="70">
                  <c:v>4877.3055381109325</c:v>
                </c:pt>
                <c:pt idx="71">
                  <c:v>5639.4020652157578</c:v>
                </c:pt>
                <c:pt idx="72">
                  <c:v>6519.5732707063644</c:v>
                </c:pt>
                <c:pt idx="73">
                  <c:v>7536.1592167310146</c:v>
                </c:pt>
                <c:pt idx="74">
                  <c:v>8710.3474959108789</c:v>
                </c:pt>
                <c:pt idx="75">
                  <c:v>10066.614864083018</c:v>
                </c:pt>
                <c:pt idx="76">
                  <c:v>11633.237585043635</c:v>
                </c:pt>
                <c:pt idx="77">
                  <c:v>13442.881080071129</c:v>
                </c:pt>
                <c:pt idx="78">
                  <c:v>15533.281145224777</c:v>
                </c:pt>
                <c:pt idx="79">
                  <c:v>17948.030916977834</c:v>
                </c:pt>
                <c:pt idx="80">
                  <c:v>20737.489974384502</c:v>
                </c:pt>
                <c:pt idx="81">
                  <c:v>23959.834511136636</c:v>
                </c:pt>
                <c:pt idx="82">
                  <c:v>27682.270447137849</c:v>
                </c:pt>
                <c:pt idx="83">
                  <c:v>31982.434737737844</c:v>
                </c:pt>
                <c:pt idx="84">
                  <c:v>36950.014049574129</c:v>
                </c:pt>
                <c:pt idx="85">
                  <c:v>42688.614485503436</c:v>
                </c:pt>
                <c:pt idx="86">
                  <c:v>49317.921249836516</c:v>
                </c:pt>
                <c:pt idx="87">
                  <c:v>56976.193155317786</c:v>
                </c:pt>
                <c:pt idx="88">
                  <c:v>65823.143807186483</c:v>
                </c:pt>
                <c:pt idx="89">
                  <c:v>76043.269297547813</c:v>
                </c:pt>
                <c:pt idx="90">
                  <c:v>87849.69146622988</c:v>
                </c:pt>
                <c:pt idx="91">
                  <c:v>101488.59641697242</c:v>
                </c:pt>
                <c:pt idx="92">
                  <c:v>117244.3602316677</c:v>
                </c:pt>
                <c:pt idx="93">
                  <c:v>135445.46794229845</c:v>
                </c:pt>
                <c:pt idx="94">
                  <c:v>156471.34807629621</c:v>
                </c:pt>
                <c:pt idx="95">
                  <c:v>180760.26380086271</c:v>
                </c:pt>
                <c:pt idx="96">
                  <c:v>208818.42321294465</c:v>
                </c:pt>
                <c:pt idx="97">
                  <c:v>241230.49605934953</c:v>
                </c:pt>
                <c:pt idx="98">
                  <c:v>278671.7525838234</c:v>
                </c:pt>
                <c:pt idx="99">
                  <c:v>321922.07279994246</c:v>
                </c:pt>
                <c:pt idx="100">
                  <c:v>371882.11185717367</c:v>
                </c:pt>
                <c:pt idx="101">
                  <c:v>429591.949944277</c:v>
                </c:pt>
                <c:pt idx="102">
                  <c:v>496252.60406832106</c:v>
                </c:pt>
                <c:pt idx="103">
                  <c:v>573250.83483471058</c:v>
                </c:pt>
                <c:pt idx="104">
                  <c:v>662187.74487247795</c:v>
                </c:pt>
                <c:pt idx="105">
                  <c:v>764911.73769220128</c:v>
                </c:pt>
                <c:pt idx="106">
                  <c:v>883556.48746105656</c:v>
                </c:pt>
                <c:pt idx="107">
                  <c:v>1020584.6623704614</c:v>
                </c:pt>
                <c:pt idx="108">
                  <c:v>1178838.2478642715</c:v>
                </c:pt>
                <c:pt idx="109">
                  <c:v>1361596.4318028765</c:v>
                </c:pt>
                <c:pt idx="110">
                  <c:v>1572642.1422895105</c:v>
                </c:pt>
                <c:pt idx="111">
                  <c:v>1816338.4706960616</c:v>
                </c:pt>
                <c:pt idx="112">
                  <c:v>2097716.3672225722</c:v>
                </c:pt>
                <c:pt idx="113">
                  <c:v>2422575.1631981255</c:v>
                </c:pt>
                <c:pt idx="114">
                  <c:v>2797597.6513026026</c:v>
                </c:pt>
                <c:pt idx="115">
                  <c:v>3230481.6384627833</c:v>
                </c:pt>
                <c:pt idx="116">
                  <c:v>3730090.0707390658</c:v>
                </c:pt>
                <c:pt idx="117">
                  <c:v>4306622.0065480312</c:v>
                </c:pt>
                <c:pt idx="118">
                  <c:v>4971806.8715919107</c:v>
                </c:pt>
                <c:pt idx="119">
                  <c:v>5739124.5481286263</c:v>
                </c:pt>
                <c:pt idx="120">
                  <c:v>6624053.9079422457</c:v>
                </c:pt>
                <c:pt idx="121">
                  <c:v>7644352.3585986709</c:v>
                </c:pt>
                <c:pt idx="122">
                  <c:v>8820368.7904276345</c:v>
                </c:pt>
                <c:pt idx="123">
                  <c:v>10175391.926077802</c:v>
                </c:pt>
                <c:pt idx="124">
                  <c:v>11736035.405209592</c:v>
                </c:pt>
                <c:pt idx="125">
                  <c:v>13532659.879989734</c:v>
                </c:pt>
                <c:pt idx="126">
                  <c:v>15599830.819940994</c:v>
                </c:pt>
                <c:pt idx="127">
                  <c:v>17976808.461098302</c:v>
                </c:pt>
                <c:pt idx="128">
                  <c:v>20708063.17997995</c:v>
                </c:pt>
                <c:pt idx="129">
                  <c:v>23843805.282679446</c:v>
                </c:pt>
                <c:pt idx="130">
                  <c:v>27440512.489277773</c:v>
                </c:pt>
                <c:pt idx="131">
                  <c:v>31561430.94863892</c:v>
                </c:pt>
                <c:pt idx="132">
                  <c:v>36277016.111944407</c:v>
                </c:pt>
                <c:pt idx="133">
                  <c:v>41665267.924223654</c:v>
                </c:pt>
                <c:pt idx="134">
                  <c:v>47811900.349444881</c:v>
                </c:pt>
                <c:pt idx="135">
                  <c:v>54810268.201654531</c:v>
                </c:pt>
                <c:pt idx="136">
                  <c:v>62760954.920653999</c:v>
                </c:pt>
                <c:pt idx="137">
                  <c:v>71770904.150430456</c:v>
                </c:pt>
                <c:pt idx="138">
                  <c:v>81951957.397384539</c:v>
                </c:pt>
                <c:pt idx="139">
                  <c:v>93418642.426926255</c:v>
                </c:pt>
                <c:pt idx="140">
                  <c:v>106285046.62000096</c:v>
                </c:pt>
                <c:pt idx="141">
                  <c:v>120660612.2112474</c:v>
                </c:pt>
                <c:pt idx="142">
                  <c:v>136644713.95303613</c:v>
                </c:pt>
                <c:pt idx="143">
                  <c:v>154319933.60488778</c:v>
                </c:pt>
                <c:pt idx="144">
                  <c:v>173744039.58910891</c:v>
                </c:pt>
                <c:pt idx="145">
                  <c:v>194940822.60461271</c:v>
                </c:pt>
                <c:pt idx="146">
                  <c:v>217890132.73984149</c:v>
                </c:pt>
                <c:pt idx="147">
                  <c:v>242517705.40614736</c:v>
                </c:pt>
                <c:pt idx="148">
                  <c:v>268685632.83285534</c:v>
                </c:pt>
                <c:pt idx="149">
                  <c:v>296184597.073111</c:v>
                </c:pt>
                <c:pt idx="150">
                  <c:v>324729171.91076595</c:v>
                </c:pt>
                <c:pt idx="151">
                  <c:v>353957552.32348466</c:v>
                </c:pt>
                <c:pt idx="152">
                  <c:v>383436907.53094172</c:v>
                </c:pt>
                <c:pt idx="153">
                  <c:v>412675124.7448222</c:v>
                </c:pt>
                <c:pt idx="154">
                  <c:v>441139012.20781314</c:v>
                </c:pt>
                <c:pt idx="155">
                  <c:v>468278131.20330375</c:v>
                </c:pt>
                <c:pt idx="156">
                  <c:v>493552475.52642697</c:v>
                </c:pt>
                <c:pt idx="157">
                  <c:v>516461418.24452239</c:v>
                </c:pt>
                <c:pt idx="158">
                  <c:v>536570908.88347143</c:v>
                </c:pt>
                <c:pt idx="159">
                  <c:v>553535975.04649925</c:v>
                </c:pt>
                <c:pt idx="160">
                  <c:v>567116184.43030596</c:v>
                </c:pt>
                <c:pt idx="161">
                  <c:v>577182737.84688604</c:v>
                </c:pt>
                <c:pt idx="162">
                  <c:v>583717062.86620677</c:v>
                </c:pt>
                <c:pt idx="163">
                  <c:v>586801895.79788041</c:v>
                </c:pt>
                <c:pt idx="164">
                  <c:v>586606657.60032821</c:v>
                </c:pt>
                <c:pt idx="165">
                  <c:v>583369331.93071222</c:v>
                </c:pt>
                <c:pt idx="166">
                  <c:v>577377044.48686755</c:v>
                </c:pt>
                <c:pt idx="167">
                  <c:v>568947217.27052104</c:v>
                </c:pt>
                <c:pt idx="168">
                  <c:v>558410667.84578156</c:v>
                </c:pt>
                <c:pt idx="169">
                  <c:v>546097476.61058831</c:v>
                </c:pt>
                <c:pt idx="170">
                  <c:v>532325954.60554355</c:v>
                </c:pt>
                <c:pt idx="171">
                  <c:v>517394665.69301879</c:v>
                </c:pt>
                <c:pt idx="172">
                  <c:v>501577205.53100735</c:v>
                </c:pt>
                <c:pt idx="173">
                  <c:v>485119303.98026955</c:v>
                </c:pt>
                <c:pt idx="174">
                  <c:v>468237772.05511469</c:v>
                </c:pt>
                <c:pt idx="175">
                  <c:v>451120830.6342957</c:v>
                </c:pt>
                <c:pt idx="176">
                  <c:v>433929410.34798241</c:v>
                </c:pt>
                <c:pt idx="177">
                  <c:v>416799080.67050326</c:v>
                </c:pt>
                <c:pt idx="178">
                  <c:v>399842337.84124249</c:v>
                </c:pt>
                <c:pt idx="179">
                  <c:v>383151047.72978061</c:v>
                </c:pt>
                <c:pt idx="180">
                  <c:v>366798897.0976221</c:v>
                </c:pt>
                <c:pt idx="181">
                  <c:v>350843753.53664339</c:v>
                </c:pt>
                <c:pt idx="182">
                  <c:v>335329870.96851516</c:v>
                </c:pt>
                <c:pt idx="183">
                  <c:v>320289905.11202848</c:v>
                </c:pt>
                <c:pt idx="184">
                  <c:v>305746723.25178301</c:v>
                </c:pt>
                <c:pt idx="185">
                  <c:v>291715006.49102443</c:v>
                </c:pt>
                <c:pt idx="186">
                  <c:v>278202651.83079892</c:v>
                </c:pt>
                <c:pt idx="187">
                  <c:v>265211987.07048604</c:v>
                </c:pt>
                <c:pt idx="188">
                  <c:v>252740814.63437176</c:v>
                </c:pt>
                <c:pt idx="189">
                  <c:v>240783301.75172088</c:v>
                </c:pt>
                <c:pt idx="190">
                  <c:v>229330734.53083125</c:v>
                </c:pt>
                <c:pt idx="191">
                  <c:v>218372152.79974073</c:v>
                </c:pt>
                <c:pt idx="192">
                  <c:v>207894881.4487204</c:v>
                </c:pt>
                <c:pt idx="193">
                  <c:v>197884972.62237853</c:v>
                </c:pt>
                <c:pt idx="194">
                  <c:v>188327571.62323418</c:v>
                </c:pt>
                <c:pt idx="195">
                  <c:v>179207217.90416697</c:v>
                </c:pt>
                <c:pt idx="196">
                  <c:v>170508091.10746798</c:v>
                </c:pt>
                <c:pt idx="197">
                  <c:v>162214210.7903409</c:v>
                </c:pt>
                <c:pt idx="198">
                  <c:v>154309597.27946648</c:v>
                </c:pt>
                <c:pt idx="199">
                  <c:v>146778400.0272156</c:v>
                </c:pt>
                <c:pt idx="200">
                  <c:v>139604998.89783287</c:v>
                </c:pt>
                <c:pt idx="201">
                  <c:v>132774082.98704316</c:v>
                </c:pt>
                <c:pt idx="202">
                  <c:v>126270710.86387113</c:v>
                </c:pt>
                <c:pt idx="203">
                  <c:v>120080355.50848091</c:v>
                </c:pt>
                <c:pt idx="204">
                  <c:v>114188936.69363609</c:v>
                </c:pt>
                <c:pt idx="205">
                  <c:v>108582843.10928828</c:v>
                </c:pt>
                <c:pt idx="206">
                  <c:v>103248946.14979197</c:v>
                </c:pt>
                <c:pt idx="207">
                  <c:v>98174606.962104917</c:v>
                </c:pt>
                <c:pt idx="208">
                  <c:v>93347678.082775354</c:v>
                </c:pt>
                <c:pt idx="209">
                  <c:v>88756500.764186665</c:v>
                </c:pt>
                <c:pt idx="210">
                  <c:v>84389898.899971753</c:v>
                </c:pt>
                <c:pt idx="211">
                  <c:v>80237170.300114289</c:v>
                </c:pt>
                <c:pt idx="212">
                  <c:v>76288075.933181077</c:v>
                </c:pt>
                <c:pt idx="213">
                  <c:v>72532827.642227054</c:v>
                </c:pt>
                <c:pt idx="214">
                  <c:v>68962074.748639047</c:v>
                </c:pt>
                <c:pt idx="215">
                  <c:v>65566889.881525837</c:v>
                </c:pt>
                <c:pt idx="216">
                  <c:v>62338754.306672357</c:v>
                </c:pt>
                <c:pt idx="217">
                  <c:v>59269542.976404496</c:v>
                </c:pt>
                <c:pt idx="218">
                  <c:v>56351509.478147507</c:v>
                </c:pt>
                <c:pt idx="219">
                  <c:v>53577271.023486145</c:v>
                </c:pt>
                <c:pt idx="220">
                  <c:v>50939793.589874566</c:v>
                </c:pt>
                <c:pt idx="221">
                  <c:v>48432377.302732803</c:v>
                </c:pt>
                <c:pt idx="222">
                  <c:v>46048642.125614874</c:v>
                </c:pt>
                <c:pt idx="223">
                  <c:v>43782513.909698352</c:v>
                </c:pt>
                <c:pt idx="224">
                  <c:v>41628210.840408012</c:v>
                </c:pt>
                <c:pt idx="225">
                  <c:v>39580230.30803185</c:v>
                </c:pt>
                <c:pt idx="226">
                  <c:v>37633336.220288314</c:v>
                </c:pt>
                <c:pt idx="227">
                  <c:v>35782546.767602704</c:v>
                </c:pt>
                <c:pt idx="228">
                  <c:v>34023122.646052659</c:v>
                </c:pt>
                <c:pt idx="229">
                  <c:v>32350555.738302886</c:v>
                </c:pt>
                <c:pt idx="230">
                  <c:v>30760558.249163087</c:v>
                </c:pt>
                <c:pt idx="231">
                  <c:v>29249052.289502431</c:v>
                </c:pt>
                <c:pt idx="232">
                  <c:v>27812159.899999112</c:v>
                </c:pt>
                <c:pt idx="233">
                  <c:v>26446193.504477907</c:v>
                </c:pt>
                <c:pt idx="234">
                  <c:v>25147646.781297155</c:v>
                </c:pt>
                <c:pt idx="235">
                  <c:v>23913185.940309133</c:v>
                </c:pt>
                <c:pt idx="236">
                  <c:v>22739641.392269175</c:v>
                </c:pt>
                <c:pt idx="237">
                  <c:v>21623999.797154434</c:v>
                </c:pt>
                <c:pt idx="238">
                  <c:v>20563396.477628224</c:v>
                </c:pt>
                <c:pt idx="239">
                  <c:v>19555108.183813263</c:v>
                </c:pt>
                <c:pt idx="240">
                  <c:v>18596546.195586253</c:v>
                </c:pt>
                <c:pt idx="241">
                  <c:v>17685249.748751931</c:v>
                </c:pt>
                <c:pt idx="242">
                  <c:v>16818879.771676138</c:v>
                </c:pt>
                <c:pt idx="243">
                  <c:v>15995212.919237554</c:v>
                </c:pt>
                <c:pt idx="244">
                  <c:v>15212135.891282579</c:v>
                </c:pt>
                <c:pt idx="245">
                  <c:v>14467640.023125617</c:v>
                </c:pt>
                <c:pt idx="246">
                  <c:v>13759816.136018787</c:v>
                </c:pt>
                <c:pt idx="247">
                  <c:v>13086849.635912701</c:v>
                </c:pt>
                <c:pt idx="248">
                  <c:v>12447015.849237531</c:v>
                </c:pt>
                <c:pt idx="249">
                  <c:v>11838675.584845899</c:v>
                </c:pt>
                <c:pt idx="250">
                  <c:v>11260270.911672182</c:v>
                </c:pt>
                <c:pt idx="251">
                  <c:v>10710321.142073343</c:v>
                </c:pt>
                <c:pt idx="252">
                  <c:v>10187419.011221817</c:v>
                </c:pt>
                <c:pt idx="253">
                  <c:v>9690227.0433193278</c:v>
                </c:pt>
                <c:pt idx="254">
                  <c:v>9217474.0957900546</c:v>
                </c:pt>
                <c:pt idx="255">
                  <c:v>8767952.0729913861</c:v>
                </c:pt>
                <c:pt idx="256">
                  <c:v>8340512.8013494052</c:v>
                </c:pt>
                <c:pt idx="257">
                  <c:v>7934065.0581839066</c:v>
                </c:pt>
                <c:pt idx="258">
                  <c:v>7547571.7468334725</c:v>
                </c:pt>
                <c:pt idx="259">
                  <c:v>7180047.2110249363</c:v>
                </c:pt>
                <c:pt idx="260">
                  <c:v>6830554.6817530701</c:v>
                </c:pt>
                <c:pt idx="261">
                  <c:v>6498203.8502457822</c:v>
                </c:pt>
                <c:pt idx="262">
                  <c:v>6182148.5608873814</c:v>
                </c:pt>
                <c:pt idx="263">
                  <c:v>5881584.618257896</c:v>
                </c:pt>
                <c:pt idx="264">
                  <c:v>5595747.7027200656</c:v>
                </c:pt>
                <c:pt idx="265">
                  <c:v>5323911.389247885</c:v>
                </c:pt>
                <c:pt idx="266">
                  <c:v>5065385.2644415991</c:v>
                </c:pt>
                <c:pt idx="267">
                  <c:v>4819513.1369142607</c:v>
                </c:pt>
                <c:pt idx="268">
                  <c:v>4585671.3364646221</c:v>
                </c:pt>
                <c:pt idx="269">
                  <c:v>4363267.0976706427</c:v>
                </c:pt>
                <c:pt idx="270">
                  <c:v>4151737.0237475326</c:v>
                </c:pt>
                <c:pt idx="271">
                  <c:v>3950545.6267144578</c:v>
                </c:pt>
                <c:pt idx="272">
                  <c:v>3759183.9401050815</c:v>
                </c:pt>
                <c:pt idx="273">
                  <c:v>3577168.2006394179</c:v>
                </c:pt>
                <c:pt idx="274">
                  <c:v>3404038.5954483175</c:v>
                </c:pt>
                <c:pt idx="275">
                  <c:v>3239358.0716077127</c:v>
                </c:pt>
                <c:pt idx="276">
                  <c:v>3082711.2048977506</c:v>
                </c:pt>
                <c:pt idx="277">
                  <c:v>2933703.1248525688</c:v>
                </c:pt>
                <c:pt idx="278">
                  <c:v>2791958.4933099491</c:v>
                </c:pt>
                <c:pt idx="279">
                  <c:v>2657120.5338067883</c:v>
                </c:pt>
                <c:pt idx="280">
                  <c:v>2528850.1092965133</c:v>
                </c:pt>
                <c:pt idx="281">
                  <c:v>2406824.8457885417</c:v>
                </c:pt>
                <c:pt idx="282">
                  <c:v>2290738.2996279392</c:v>
                </c:pt>
                <c:pt idx="283">
                  <c:v>2180299.1662457748</c:v>
                </c:pt>
                <c:pt idx="284">
                  <c:v>2075230.528317648</c:v>
                </c:pt>
                <c:pt idx="285">
                  <c:v>1975269.1413696453</c:v>
                </c:pt>
                <c:pt idx="286">
                  <c:v>1880164.754967846</c:v>
                </c:pt>
                <c:pt idx="287">
                  <c:v>1789679.4677196613</c:v>
                </c:pt>
                <c:pt idx="288">
                  <c:v>1703587.1144029817</c:v>
                </c:pt>
                <c:pt idx="289">
                  <c:v>1621672.6836225074</c:v>
                </c:pt>
                <c:pt idx="290">
                  <c:v>1543731.7644719896</c:v>
                </c:pt>
                <c:pt idx="291">
                  <c:v>1469570.0207565697</c:v>
                </c:pt>
                <c:pt idx="292">
                  <c:v>1399002.6914011757</c:v>
                </c:pt>
                <c:pt idx="293">
                  <c:v>1331854.1157391798</c:v>
                </c:pt>
                <c:pt idx="294">
                  <c:v>1267957.2824404291</c:v>
                </c:pt>
                <c:pt idx="295">
                  <c:v>1207153.4008994624</c:v>
                </c:pt>
                <c:pt idx="296">
                  <c:v>1149291.4939634011</c:v>
                </c:pt>
                <c:pt idx="297">
                  <c:v>1094228.0109347787</c:v>
                </c:pt>
                <c:pt idx="298">
                  <c:v>1041826.4598376045</c:v>
                </c:pt>
                <c:pt idx="299">
                  <c:v>991957.05798535806</c:v>
                </c:pt>
                <c:pt idx="300">
                  <c:v>944496.39993753307</c:v>
                </c:pt>
                <c:pt idx="301">
                  <c:v>899327.14197688887</c:v>
                </c:pt>
                <c:pt idx="302">
                  <c:v>856337.70228285808</c:v>
                </c:pt>
                <c:pt idx="303">
                  <c:v>815421.97601770109</c:v>
                </c:pt>
                <c:pt idx="304">
                  <c:v>776479.06458109652</c:v>
                </c:pt>
                <c:pt idx="305">
                  <c:v>739413.01832601929</c:v>
                </c:pt>
                <c:pt idx="306">
                  <c:v>704132.59206406877</c:v>
                </c:pt>
                <c:pt idx="307">
                  <c:v>670551.01272196765</c:v>
                </c:pt>
                <c:pt idx="308">
                  <c:v>638585.75854283804</c:v>
                </c:pt>
                <c:pt idx="309">
                  <c:v>608158.34925616474</c:v>
                </c:pt>
                <c:pt idx="310">
                  <c:v>579194.1466691423</c:v>
                </c:pt>
                <c:pt idx="311">
                  <c:v>551622.16515946167</c:v>
                </c:pt>
                <c:pt idx="312">
                  <c:v>525374.89157558244</c:v>
                </c:pt>
                <c:pt idx="313">
                  <c:v>500388.1140752323</c:v>
                </c:pt>
                <c:pt idx="314">
                  <c:v>476600.75945633813</c:v>
                </c:pt>
                <c:pt idx="315">
                  <c:v>453954.73855688493</c:v>
                </c:pt>
                <c:pt idx="316">
                  <c:v>432394.79932137497</c:v>
                </c:pt>
                <c:pt idx="317">
                  <c:v>411868.38715168124</c:v>
                </c:pt>
                <c:pt idx="318">
                  <c:v>392325.51217920193</c:v>
                </c:pt>
                <c:pt idx="319">
                  <c:v>373718.62311338168</c:v>
                </c:pt>
                <c:pt idx="320">
                  <c:v>356002.48733891477</c:v>
                </c:pt>
                <c:pt idx="321">
                  <c:v>339134.07695033454</c:v>
                </c:pt>
                <c:pt idx="322">
                  <c:v>323072.46042825724</c:v>
                </c:pt>
                <c:pt idx="323">
                  <c:v>307778.69967634021</c:v>
                </c:pt>
                <c:pt idx="324">
                  <c:v>293215.75215205998</c:v>
                </c:pt>
                <c:pt idx="325">
                  <c:v>279348.37783776049</c:v>
                </c:pt>
                <c:pt idx="326">
                  <c:v>266143.05081109935</c:v>
                </c:pt>
                <c:pt idx="327">
                  <c:v>253567.87518605936</c:v>
                </c:pt>
                <c:pt idx="328">
                  <c:v>241592.50520713185</c:v>
                </c:pt>
                <c:pt idx="329">
                  <c:v>230188.06929014472</c:v>
                </c:pt>
                <c:pt idx="330">
                  <c:v>219327.09781352614</c:v>
                </c:pt>
                <c:pt idx="331">
                  <c:v>208983.45447360163</c:v>
                </c:pt>
                <c:pt idx="332">
                  <c:v>199132.27102683284</c:v>
                </c:pt>
                <c:pt idx="333">
                  <c:v>189749.88525075337</c:v>
                </c:pt>
                <c:pt idx="334">
                  <c:v>180813.78196375881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F0-4DA5-8EB6-24285CB725D7}"/>
            </c:ext>
          </c:extLst>
        </c:ser>
        <c:ser>
          <c:idx val="3"/>
          <c:order val="2"/>
          <c:tx>
            <c:strRef>
              <c:f>'II Backend'!$T$3</c:f>
              <c:strCache>
                <c:ptCount val="1"/>
                <c:pt idx="0">
                  <c:v>Severe symptoms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[0]!View_Date</c:f>
              <c:numCache>
                <c:formatCode>d\-mmm\-yy</c:formatCode>
                <c:ptCount val="335"/>
                <c:pt idx="0">
                  <c:v>43860</c:v>
                </c:pt>
                <c:pt idx="1">
                  <c:v>43861</c:v>
                </c:pt>
                <c:pt idx="2">
                  <c:v>43862</c:v>
                </c:pt>
                <c:pt idx="3">
                  <c:v>43863</c:v>
                </c:pt>
                <c:pt idx="4">
                  <c:v>43864</c:v>
                </c:pt>
                <c:pt idx="5">
                  <c:v>43865</c:v>
                </c:pt>
                <c:pt idx="6">
                  <c:v>43866</c:v>
                </c:pt>
                <c:pt idx="7">
                  <c:v>43867</c:v>
                </c:pt>
                <c:pt idx="8">
                  <c:v>43868</c:v>
                </c:pt>
                <c:pt idx="9">
                  <c:v>43869</c:v>
                </c:pt>
                <c:pt idx="10">
                  <c:v>43870</c:v>
                </c:pt>
                <c:pt idx="11">
                  <c:v>43871</c:v>
                </c:pt>
                <c:pt idx="12">
                  <c:v>43872</c:v>
                </c:pt>
                <c:pt idx="13">
                  <c:v>43873</c:v>
                </c:pt>
                <c:pt idx="14">
                  <c:v>43874</c:v>
                </c:pt>
                <c:pt idx="15">
                  <c:v>43875</c:v>
                </c:pt>
                <c:pt idx="16">
                  <c:v>43876</c:v>
                </c:pt>
                <c:pt idx="17">
                  <c:v>43877</c:v>
                </c:pt>
                <c:pt idx="18">
                  <c:v>43878</c:v>
                </c:pt>
                <c:pt idx="19">
                  <c:v>43879</c:v>
                </c:pt>
                <c:pt idx="20">
                  <c:v>43880</c:v>
                </c:pt>
                <c:pt idx="21">
                  <c:v>43881</c:v>
                </c:pt>
                <c:pt idx="22">
                  <c:v>43882</c:v>
                </c:pt>
                <c:pt idx="23">
                  <c:v>43883</c:v>
                </c:pt>
                <c:pt idx="24">
                  <c:v>43884</c:v>
                </c:pt>
                <c:pt idx="25">
                  <c:v>43885</c:v>
                </c:pt>
                <c:pt idx="26">
                  <c:v>43886</c:v>
                </c:pt>
                <c:pt idx="27">
                  <c:v>43887</c:v>
                </c:pt>
                <c:pt idx="28">
                  <c:v>43888</c:v>
                </c:pt>
                <c:pt idx="29">
                  <c:v>43889</c:v>
                </c:pt>
                <c:pt idx="30">
                  <c:v>43890</c:v>
                </c:pt>
                <c:pt idx="31">
                  <c:v>43891</c:v>
                </c:pt>
                <c:pt idx="32">
                  <c:v>43892</c:v>
                </c:pt>
                <c:pt idx="33">
                  <c:v>43893</c:v>
                </c:pt>
                <c:pt idx="34">
                  <c:v>43894</c:v>
                </c:pt>
                <c:pt idx="35">
                  <c:v>43895</c:v>
                </c:pt>
                <c:pt idx="36">
                  <c:v>43896</c:v>
                </c:pt>
                <c:pt idx="37">
                  <c:v>43897</c:v>
                </c:pt>
                <c:pt idx="38">
                  <c:v>43898</c:v>
                </c:pt>
                <c:pt idx="39">
                  <c:v>43899</c:v>
                </c:pt>
                <c:pt idx="40">
                  <c:v>43900</c:v>
                </c:pt>
                <c:pt idx="41">
                  <c:v>43901</c:v>
                </c:pt>
                <c:pt idx="42">
                  <c:v>43902</c:v>
                </c:pt>
                <c:pt idx="43">
                  <c:v>43903</c:v>
                </c:pt>
                <c:pt idx="44">
                  <c:v>43904</c:v>
                </c:pt>
                <c:pt idx="45">
                  <c:v>43905</c:v>
                </c:pt>
                <c:pt idx="46">
                  <c:v>43906</c:v>
                </c:pt>
                <c:pt idx="47">
                  <c:v>43907</c:v>
                </c:pt>
                <c:pt idx="48">
                  <c:v>43908</c:v>
                </c:pt>
                <c:pt idx="49">
                  <c:v>43909</c:v>
                </c:pt>
                <c:pt idx="50">
                  <c:v>43910</c:v>
                </c:pt>
                <c:pt idx="51">
                  <c:v>43911</c:v>
                </c:pt>
                <c:pt idx="52">
                  <c:v>43912</c:v>
                </c:pt>
                <c:pt idx="53">
                  <c:v>43913</c:v>
                </c:pt>
                <c:pt idx="54">
                  <c:v>43914</c:v>
                </c:pt>
                <c:pt idx="55">
                  <c:v>43915</c:v>
                </c:pt>
                <c:pt idx="56">
                  <c:v>43916</c:v>
                </c:pt>
                <c:pt idx="57">
                  <c:v>43917</c:v>
                </c:pt>
                <c:pt idx="58">
                  <c:v>43918</c:v>
                </c:pt>
                <c:pt idx="59">
                  <c:v>43919</c:v>
                </c:pt>
                <c:pt idx="60">
                  <c:v>43920</c:v>
                </c:pt>
                <c:pt idx="61">
                  <c:v>43921</c:v>
                </c:pt>
                <c:pt idx="62">
                  <c:v>43922</c:v>
                </c:pt>
                <c:pt idx="63">
                  <c:v>43923</c:v>
                </c:pt>
                <c:pt idx="64">
                  <c:v>43924</c:v>
                </c:pt>
                <c:pt idx="65">
                  <c:v>43925</c:v>
                </c:pt>
                <c:pt idx="66">
                  <c:v>43926</c:v>
                </c:pt>
                <c:pt idx="67">
                  <c:v>43927</c:v>
                </c:pt>
                <c:pt idx="68">
                  <c:v>43928</c:v>
                </c:pt>
                <c:pt idx="69">
                  <c:v>43929</c:v>
                </c:pt>
                <c:pt idx="70">
                  <c:v>43930</c:v>
                </c:pt>
                <c:pt idx="71">
                  <c:v>43931</c:v>
                </c:pt>
                <c:pt idx="72">
                  <c:v>43932</c:v>
                </c:pt>
                <c:pt idx="73">
                  <c:v>43933</c:v>
                </c:pt>
                <c:pt idx="74">
                  <c:v>43934</c:v>
                </c:pt>
                <c:pt idx="75">
                  <c:v>43935</c:v>
                </c:pt>
                <c:pt idx="76">
                  <c:v>43936</c:v>
                </c:pt>
                <c:pt idx="77">
                  <c:v>43937</c:v>
                </c:pt>
                <c:pt idx="78">
                  <c:v>43938</c:v>
                </c:pt>
                <c:pt idx="79">
                  <c:v>43939</c:v>
                </c:pt>
                <c:pt idx="80">
                  <c:v>43940</c:v>
                </c:pt>
                <c:pt idx="81">
                  <c:v>43941</c:v>
                </c:pt>
                <c:pt idx="82">
                  <c:v>43942</c:v>
                </c:pt>
                <c:pt idx="83">
                  <c:v>43943</c:v>
                </c:pt>
                <c:pt idx="84">
                  <c:v>43944</c:v>
                </c:pt>
                <c:pt idx="85">
                  <c:v>43945</c:v>
                </c:pt>
                <c:pt idx="86">
                  <c:v>43946</c:v>
                </c:pt>
                <c:pt idx="87">
                  <c:v>43947</c:v>
                </c:pt>
                <c:pt idx="88">
                  <c:v>43948</c:v>
                </c:pt>
                <c:pt idx="89">
                  <c:v>43949</c:v>
                </c:pt>
                <c:pt idx="90">
                  <c:v>43950</c:v>
                </c:pt>
                <c:pt idx="91">
                  <c:v>43951</c:v>
                </c:pt>
                <c:pt idx="92">
                  <c:v>43952</c:v>
                </c:pt>
                <c:pt idx="93">
                  <c:v>43953</c:v>
                </c:pt>
                <c:pt idx="94">
                  <c:v>43954</c:v>
                </c:pt>
                <c:pt idx="95">
                  <c:v>43955</c:v>
                </c:pt>
                <c:pt idx="96">
                  <c:v>43956</c:v>
                </c:pt>
                <c:pt idx="97">
                  <c:v>43957</c:v>
                </c:pt>
                <c:pt idx="98">
                  <c:v>43958</c:v>
                </c:pt>
                <c:pt idx="99">
                  <c:v>43959</c:v>
                </c:pt>
                <c:pt idx="100">
                  <c:v>43960</c:v>
                </c:pt>
                <c:pt idx="101">
                  <c:v>43961</c:v>
                </c:pt>
                <c:pt idx="102">
                  <c:v>43962</c:v>
                </c:pt>
                <c:pt idx="103">
                  <c:v>43963</c:v>
                </c:pt>
                <c:pt idx="104">
                  <c:v>43964</c:v>
                </c:pt>
                <c:pt idx="105">
                  <c:v>43965</c:v>
                </c:pt>
                <c:pt idx="106">
                  <c:v>43966</c:v>
                </c:pt>
                <c:pt idx="107">
                  <c:v>43967</c:v>
                </c:pt>
                <c:pt idx="108">
                  <c:v>43968</c:v>
                </c:pt>
                <c:pt idx="109">
                  <c:v>43969</c:v>
                </c:pt>
                <c:pt idx="110">
                  <c:v>43970</c:v>
                </c:pt>
                <c:pt idx="111">
                  <c:v>43971</c:v>
                </c:pt>
                <c:pt idx="112">
                  <c:v>43972</c:v>
                </c:pt>
                <c:pt idx="113">
                  <c:v>43973</c:v>
                </c:pt>
                <c:pt idx="114">
                  <c:v>43974</c:v>
                </c:pt>
                <c:pt idx="115">
                  <c:v>43975</c:v>
                </c:pt>
                <c:pt idx="116">
                  <c:v>43976</c:v>
                </c:pt>
                <c:pt idx="117">
                  <c:v>43977</c:v>
                </c:pt>
                <c:pt idx="118">
                  <c:v>43978</c:v>
                </c:pt>
                <c:pt idx="119">
                  <c:v>43979</c:v>
                </c:pt>
                <c:pt idx="120">
                  <c:v>43980</c:v>
                </c:pt>
                <c:pt idx="121">
                  <c:v>43981</c:v>
                </c:pt>
                <c:pt idx="122">
                  <c:v>43982</c:v>
                </c:pt>
                <c:pt idx="123">
                  <c:v>43983</c:v>
                </c:pt>
                <c:pt idx="124">
                  <c:v>43984</c:v>
                </c:pt>
                <c:pt idx="125">
                  <c:v>43985</c:v>
                </c:pt>
                <c:pt idx="126">
                  <c:v>43986</c:v>
                </c:pt>
                <c:pt idx="127">
                  <c:v>43987</c:v>
                </c:pt>
                <c:pt idx="128">
                  <c:v>43988</c:v>
                </c:pt>
                <c:pt idx="129">
                  <c:v>43989</c:v>
                </c:pt>
                <c:pt idx="130">
                  <c:v>43990</c:v>
                </c:pt>
                <c:pt idx="131">
                  <c:v>43991</c:v>
                </c:pt>
                <c:pt idx="132">
                  <c:v>43992</c:v>
                </c:pt>
                <c:pt idx="133">
                  <c:v>43993</c:v>
                </c:pt>
                <c:pt idx="134">
                  <c:v>43994</c:v>
                </c:pt>
                <c:pt idx="135">
                  <c:v>43995</c:v>
                </c:pt>
                <c:pt idx="136">
                  <c:v>43996</c:v>
                </c:pt>
                <c:pt idx="137">
                  <c:v>43997</c:v>
                </c:pt>
                <c:pt idx="138">
                  <c:v>43998</c:v>
                </c:pt>
                <c:pt idx="139">
                  <c:v>43999</c:v>
                </c:pt>
                <c:pt idx="140">
                  <c:v>44000</c:v>
                </c:pt>
                <c:pt idx="141">
                  <c:v>44001</c:v>
                </c:pt>
                <c:pt idx="142">
                  <c:v>44002</c:v>
                </c:pt>
                <c:pt idx="143">
                  <c:v>44003</c:v>
                </c:pt>
                <c:pt idx="144">
                  <c:v>44004</c:v>
                </c:pt>
                <c:pt idx="145">
                  <c:v>44005</c:v>
                </c:pt>
                <c:pt idx="146">
                  <c:v>44006</c:v>
                </c:pt>
                <c:pt idx="147">
                  <c:v>44007</c:v>
                </c:pt>
                <c:pt idx="148">
                  <c:v>44008</c:v>
                </c:pt>
                <c:pt idx="149">
                  <c:v>44009</c:v>
                </c:pt>
                <c:pt idx="150">
                  <c:v>44010</c:v>
                </c:pt>
                <c:pt idx="151">
                  <c:v>44011</c:v>
                </c:pt>
                <c:pt idx="152">
                  <c:v>44012</c:v>
                </c:pt>
                <c:pt idx="153">
                  <c:v>44013</c:v>
                </c:pt>
                <c:pt idx="154">
                  <c:v>44014</c:v>
                </c:pt>
                <c:pt idx="155">
                  <c:v>44015</c:v>
                </c:pt>
                <c:pt idx="156">
                  <c:v>44016</c:v>
                </c:pt>
                <c:pt idx="157">
                  <c:v>44017</c:v>
                </c:pt>
                <c:pt idx="158">
                  <c:v>44018</c:v>
                </c:pt>
                <c:pt idx="159">
                  <c:v>44019</c:v>
                </c:pt>
                <c:pt idx="160">
                  <c:v>44020</c:v>
                </c:pt>
                <c:pt idx="161">
                  <c:v>44021</c:v>
                </c:pt>
                <c:pt idx="162">
                  <c:v>44022</c:v>
                </c:pt>
                <c:pt idx="163">
                  <c:v>44023</c:v>
                </c:pt>
                <c:pt idx="164">
                  <c:v>44024</c:v>
                </c:pt>
                <c:pt idx="165">
                  <c:v>44025</c:v>
                </c:pt>
                <c:pt idx="166">
                  <c:v>44026</c:v>
                </c:pt>
                <c:pt idx="167">
                  <c:v>44027</c:v>
                </c:pt>
                <c:pt idx="168">
                  <c:v>44028</c:v>
                </c:pt>
                <c:pt idx="169">
                  <c:v>44029</c:v>
                </c:pt>
                <c:pt idx="170">
                  <c:v>44030</c:v>
                </c:pt>
                <c:pt idx="171">
                  <c:v>44031</c:v>
                </c:pt>
                <c:pt idx="172">
                  <c:v>44032</c:v>
                </c:pt>
                <c:pt idx="173">
                  <c:v>44033</c:v>
                </c:pt>
                <c:pt idx="174">
                  <c:v>44034</c:v>
                </c:pt>
                <c:pt idx="175">
                  <c:v>44035</c:v>
                </c:pt>
                <c:pt idx="176">
                  <c:v>44036</c:v>
                </c:pt>
                <c:pt idx="177">
                  <c:v>44037</c:v>
                </c:pt>
                <c:pt idx="178">
                  <c:v>44038</c:v>
                </c:pt>
                <c:pt idx="179">
                  <c:v>44039</c:v>
                </c:pt>
                <c:pt idx="180">
                  <c:v>44040</c:v>
                </c:pt>
                <c:pt idx="181">
                  <c:v>44041</c:v>
                </c:pt>
                <c:pt idx="182">
                  <c:v>44042</c:v>
                </c:pt>
                <c:pt idx="183">
                  <c:v>44043</c:v>
                </c:pt>
                <c:pt idx="184">
                  <c:v>44044</c:v>
                </c:pt>
                <c:pt idx="185">
                  <c:v>44045</c:v>
                </c:pt>
                <c:pt idx="186">
                  <c:v>44046</c:v>
                </c:pt>
                <c:pt idx="187">
                  <c:v>44047</c:v>
                </c:pt>
                <c:pt idx="188">
                  <c:v>44048</c:v>
                </c:pt>
                <c:pt idx="189">
                  <c:v>44049</c:v>
                </c:pt>
                <c:pt idx="190">
                  <c:v>44050</c:v>
                </c:pt>
                <c:pt idx="191">
                  <c:v>44051</c:v>
                </c:pt>
                <c:pt idx="192">
                  <c:v>44052</c:v>
                </c:pt>
                <c:pt idx="193">
                  <c:v>44053</c:v>
                </c:pt>
                <c:pt idx="194">
                  <c:v>44054</c:v>
                </c:pt>
                <c:pt idx="195">
                  <c:v>44055</c:v>
                </c:pt>
                <c:pt idx="196">
                  <c:v>44056</c:v>
                </c:pt>
                <c:pt idx="197">
                  <c:v>44057</c:v>
                </c:pt>
                <c:pt idx="198">
                  <c:v>44058</c:v>
                </c:pt>
                <c:pt idx="199">
                  <c:v>44059</c:v>
                </c:pt>
                <c:pt idx="200">
                  <c:v>44060</c:v>
                </c:pt>
                <c:pt idx="201">
                  <c:v>44061</c:v>
                </c:pt>
                <c:pt idx="202">
                  <c:v>44062</c:v>
                </c:pt>
                <c:pt idx="203">
                  <c:v>44063</c:v>
                </c:pt>
                <c:pt idx="204">
                  <c:v>44064</c:v>
                </c:pt>
                <c:pt idx="205">
                  <c:v>44065</c:v>
                </c:pt>
                <c:pt idx="206">
                  <c:v>44066</c:v>
                </c:pt>
                <c:pt idx="207">
                  <c:v>44067</c:v>
                </c:pt>
                <c:pt idx="208">
                  <c:v>44068</c:v>
                </c:pt>
                <c:pt idx="209">
                  <c:v>44069</c:v>
                </c:pt>
                <c:pt idx="210">
                  <c:v>44070</c:v>
                </c:pt>
                <c:pt idx="211">
                  <c:v>44071</c:v>
                </c:pt>
                <c:pt idx="212">
                  <c:v>44072</c:v>
                </c:pt>
                <c:pt idx="213">
                  <c:v>44073</c:v>
                </c:pt>
                <c:pt idx="214">
                  <c:v>44074</c:v>
                </c:pt>
                <c:pt idx="215">
                  <c:v>44075</c:v>
                </c:pt>
                <c:pt idx="216">
                  <c:v>44076</c:v>
                </c:pt>
                <c:pt idx="217">
                  <c:v>44077</c:v>
                </c:pt>
                <c:pt idx="218">
                  <c:v>44078</c:v>
                </c:pt>
                <c:pt idx="219">
                  <c:v>44079</c:v>
                </c:pt>
                <c:pt idx="220">
                  <c:v>44080</c:v>
                </c:pt>
                <c:pt idx="221">
                  <c:v>44081</c:v>
                </c:pt>
                <c:pt idx="222">
                  <c:v>44082</c:v>
                </c:pt>
                <c:pt idx="223">
                  <c:v>44083</c:v>
                </c:pt>
                <c:pt idx="224">
                  <c:v>44084</c:v>
                </c:pt>
                <c:pt idx="225">
                  <c:v>44085</c:v>
                </c:pt>
                <c:pt idx="226">
                  <c:v>44086</c:v>
                </c:pt>
                <c:pt idx="227">
                  <c:v>44087</c:v>
                </c:pt>
                <c:pt idx="228">
                  <c:v>44088</c:v>
                </c:pt>
                <c:pt idx="229">
                  <c:v>44089</c:v>
                </c:pt>
                <c:pt idx="230">
                  <c:v>44090</c:v>
                </c:pt>
                <c:pt idx="231">
                  <c:v>44091</c:v>
                </c:pt>
                <c:pt idx="232">
                  <c:v>44092</c:v>
                </c:pt>
                <c:pt idx="233">
                  <c:v>44093</c:v>
                </c:pt>
                <c:pt idx="234">
                  <c:v>44094</c:v>
                </c:pt>
                <c:pt idx="235">
                  <c:v>44095</c:v>
                </c:pt>
                <c:pt idx="236">
                  <c:v>44096</c:v>
                </c:pt>
                <c:pt idx="237">
                  <c:v>44097</c:v>
                </c:pt>
                <c:pt idx="238">
                  <c:v>44098</c:v>
                </c:pt>
                <c:pt idx="239">
                  <c:v>44099</c:v>
                </c:pt>
                <c:pt idx="240">
                  <c:v>44100</c:v>
                </c:pt>
                <c:pt idx="241">
                  <c:v>44101</c:v>
                </c:pt>
                <c:pt idx="242">
                  <c:v>44102</c:v>
                </c:pt>
                <c:pt idx="243">
                  <c:v>44103</c:v>
                </c:pt>
                <c:pt idx="244">
                  <c:v>44104</c:v>
                </c:pt>
                <c:pt idx="245">
                  <c:v>44105</c:v>
                </c:pt>
                <c:pt idx="246">
                  <c:v>44106</c:v>
                </c:pt>
                <c:pt idx="247">
                  <c:v>44107</c:v>
                </c:pt>
                <c:pt idx="248">
                  <c:v>44108</c:v>
                </c:pt>
                <c:pt idx="249">
                  <c:v>44109</c:v>
                </c:pt>
                <c:pt idx="250">
                  <c:v>44110</c:v>
                </c:pt>
                <c:pt idx="251">
                  <c:v>44111</c:v>
                </c:pt>
                <c:pt idx="252">
                  <c:v>44112</c:v>
                </c:pt>
                <c:pt idx="253">
                  <c:v>44113</c:v>
                </c:pt>
                <c:pt idx="254">
                  <c:v>44114</c:v>
                </c:pt>
                <c:pt idx="255">
                  <c:v>44115</c:v>
                </c:pt>
                <c:pt idx="256">
                  <c:v>44116</c:v>
                </c:pt>
                <c:pt idx="257">
                  <c:v>44117</c:v>
                </c:pt>
                <c:pt idx="258">
                  <c:v>44118</c:v>
                </c:pt>
                <c:pt idx="259">
                  <c:v>44119</c:v>
                </c:pt>
                <c:pt idx="260">
                  <c:v>44120</c:v>
                </c:pt>
                <c:pt idx="261">
                  <c:v>44121</c:v>
                </c:pt>
                <c:pt idx="262">
                  <c:v>44122</c:v>
                </c:pt>
                <c:pt idx="263">
                  <c:v>44123</c:v>
                </c:pt>
                <c:pt idx="264">
                  <c:v>44124</c:v>
                </c:pt>
                <c:pt idx="265">
                  <c:v>44125</c:v>
                </c:pt>
                <c:pt idx="266">
                  <c:v>44126</c:v>
                </c:pt>
                <c:pt idx="267">
                  <c:v>44127</c:v>
                </c:pt>
                <c:pt idx="268">
                  <c:v>44128</c:v>
                </c:pt>
                <c:pt idx="269">
                  <c:v>44129</c:v>
                </c:pt>
                <c:pt idx="270">
                  <c:v>44130</c:v>
                </c:pt>
                <c:pt idx="271">
                  <c:v>44131</c:v>
                </c:pt>
                <c:pt idx="272">
                  <c:v>44132</c:v>
                </c:pt>
                <c:pt idx="273">
                  <c:v>44133</c:v>
                </c:pt>
                <c:pt idx="274">
                  <c:v>44134</c:v>
                </c:pt>
                <c:pt idx="275">
                  <c:v>44135</c:v>
                </c:pt>
                <c:pt idx="276">
                  <c:v>44136</c:v>
                </c:pt>
                <c:pt idx="277">
                  <c:v>44137</c:v>
                </c:pt>
                <c:pt idx="278">
                  <c:v>44138</c:v>
                </c:pt>
                <c:pt idx="279">
                  <c:v>44139</c:v>
                </c:pt>
                <c:pt idx="280">
                  <c:v>44140</c:v>
                </c:pt>
                <c:pt idx="281">
                  <c:v>44141</c:v>
                </c:pt>
                <c:pt idx="282">
                  <c:v>44142</c:v>
                </c:pt>
                <c:pt idx="283">
                  <c:v>44143</c:v>
                </c:pt>
                <c:pt idx="284">
                  <c:v>44144</c:v>
                </c:pt>
                <c:pt idx="285">
                  <c:v>44145</c:v>
                </c:pt>
                <c:pt idx="286">
                  <c:v>44146</c:v>
                </c:pt>
                <c:pt idx="287">
                  <c:v>44147</c:v>
                </c:pt>
                <c:pt idx="288">
                  <c:v>44148</c:v>
                </c:pt>
                <c:pt idx="289">
                  <c:v>44149</c:v>
                </c:pt>
                <c:pt idx="290">
                  <c:v>44150</c:v>
                </c:pt>
                <c:pt idx="291">
                  <c:v>44151</c:v>
                </c:pt>
                <c:pt idx="292">
                  <c:v>44152</c:v>
                </c:pt>
                <c:pt idx="293">
                  <c:v>44153</c:v>
                </c:pt>
                <c:pt idx="294">
                  <c:v>44154</c:v>
                </c:pt>
                <c:pt idx="295">
                  <c:v>44155</c:v>
                </c:pt>
                <c:pt idx="296">
                  <c:v>44156</c:v>
                </c:pt>
                <c:pt idx="297">
                  <c:v>44157</c:v>
                </c:pt>
                <c:pt idx="298">
                  <c:v>44158</c:v>
                </c:pt>
                <c:pt idx="299">
                  <c:v>44159</c:v>
                </c:pt>
                <c:pt idx="300">
                  <c:v>44160</c:v>
                </c:pt>
                <c:pt idx="301">
                  <c:v>44161</c:v>
                </c:pt>
                <c:pt idx="302">
                  <c:v>44162</c:v>
                </c:pt>
                <c:pt idx="303">
                  <c:v>44163</c:v>
                </c:pt>
                <c:pt idx="304">
                  <c:v>44164</c:v>
                </c:pt>
                <c:pt idx="305">
                  <c:v>44165</c:v>
                </c:pt>
                <c:pt idx="306">
                  <c:v>44166</c:v>
                </c:pt>
                <c:pt idx="307">
                  <c:v>44167</c:v>
                </c:pt>
                <c:pt idx="308">
                  <c:v>44168</c:v>
                </c:pt>
                <c:pt idx="309">
                  <c:v>44169</c:v>
                </c:pt>
                <c:pt idx="310">
                  <c:v>44170</c:v>
                </c:pt>
                <c:pt idx="311">
                  <c:v>44171</c:v>
                </c:pt>
                <c:pt idx="312">
                  <c:v>44172</c:v>
                </c:pt>
                <c:pt idx="313">
                  <c:v>44173</c:v>
                </c:pt>
                <c:pt idx="314">
                  <c:v>44174</c:v>
                </c:pt>
                <c:pt idx="315">
                  <c:v>44175</c:v>
                </c:pt>
                <c:pt idx="316">
                  <c:v>44176</c:v>
                </c:pt>
                <c:pt idx="317">
                  <c:v>44177</c:v>
                </c:pt>
                <c:pt idx="318">
                  <c:v>44178</c:v>
                </c:pt>
                <c:pt idx="319">
                  <c:v>44179</c:v>
                </c:pt>
                <c:pt idx="320">
                  <c:v>44180</c:v>
                </c:pt>
                <c:pt idx="321">
                  <c:v>44181</c:v>
                </c:pt>
                <c:pt idx="322">
                  <c:v>44182</c:v>
                </c:pt>
                <c:pt idx="323">
                  <c:v>44183</c:v>
                </c:pt>
                <c:pt idx="324">
                  <c:v>44184</c:v>
                </c:pt>
                <c:pt idx="325">
                  <c:v>44185</c:v>
                </c:pt>
                <c:pt idx="326">
                  <c:v>44186</c:v>
                </c:pt>
                <c:pt idx="327">
                  <c:v>44187</c:v>
                </c:pt>
                <c:pt idx="328">
                  <c:v>44188</c:v>
                </c:pt>
                <c:pt idx="329">
                  <c:v>44189</c:v>
                </c:pt>
                <c:pt idx="330">
                  <c:v>44190</c:v>
                </c:pt>
                <c:pt idx="331">
                  <c:v>44191</c:v>
                </c:pt>
                <c:pt idx="332">
                  <c:v>44192</c:v>
                </c:pt>
                <c:pt idx="333">
                  <c:v>44193</c:v>
                </c:pt>
                <c:pt idx="334">
                  <c:v>44194</c:v>
                </c:pt>
              </c:numCache>
            </c:numRef>
          </c:cat>
          <c:val>
            <c:numRef>
              <c:f>[0]!View_T_C</c:f>
              <c:numCache>
                <c:formatCode>#,##0</c:formatCode>
                <c:ptCount val="335"/>
                <c:pt idx="0">
                  <c:v>1</c:v>
                </c:pt>
                <c:pt idx="1">
                  <c:v>0.95029803827265102</c:v>
                </c:pt>
                <c:pt idx="2">
                  <c:v>0.90360989987467299</c:v>
                </c:pt>
                <c:pt idx="3">
                  <c:v>1.8596500584028877</c:v>
                </c:pt>
                <c:pt idx="4">
                  <c:v>2.7685133464397351</c:v>
                </c:pt>
                <c:pt idx="5">
                  <c:v>2.6330630359434579</c:v>
                </c:pt>
                <c:pt idx="6">
                  <c:v>2.5056139779869779</c:v>
                </c:pt>
                <c:pt idx="7">
                  <c:v>2.3855869379295038</c:v>
                </c:pt>
                <c:pt idx="8">
                  <c:v>2.2725566950739573</c:v>
                </c:pt>
                <c:pt idx="9">
                  <c:v>2.1662016545322809</c:v>
                </c:pt>
                <c:pt idx="10">
                  <c:v>2.0662745275382095</c:v>
                </c:pt>
                <c:pt idx="11">
                  <c:v>1.9725857025631774</c:v>
                </c:pt>
                <c:pt idx="12">
                  <c:v>1.8849943469318702</c:v>
                </c:pt>
                <c:pt idx="13">
                  <c:v>1.8034043145377781</c:v>
                </c:pt>
                <c:pt idx="14">
                  <c:v>1.7277631501494655</c:v>
                </c:pt>
                <c:pt idx="15">
                  <c:v>1.6580632080519169</c:v>
                </c:pt>
                <c:pt idx="16">
                  <c:v>1.5943443407461466</c:v>
                </c:pt>
                <c:pt idx="17">
                  <c:v>1.5366978802164619</c:v>
                </c:pt>
                <c:pt idx="18">
                  <c:v>1.4852718002245475</c:v>
                </c:pt>
                <c:pt idx="19">
                  <c:v>1.4402770551963049</c:v>
                </c:pt>
                <c:pt idx="20">
                  <c:v>1.4019951646801627</c:v>
                </c:pt>
                <c:pt idx="21">
                  <c:v>1.3707871672331395</c:v>
                </c:pt>
                <c:pt idx="22">
                  <c:v>1.3471041131819508</c:v>
                </c:pt>
                <c:pt idx="23">
                  <c:v>1.3314993077811073</c:v>
                </c:pt>
                <c:pt idx="24">
                  <c:v>1.3246425585915886</c:v>
                </c:pt>
                <c:pt idx="25">
                  <c:v>1.3273367260186184</c:v>
                </c:pt>
                <c:pt idx="26">
                  <c:v>1.3405369258294841</c:v>
                </c:pt>
                <c:pt idx="27">
                  <c:v>1.3653727887649576</c:v>
                </c:pt>
                <c:pt idx="28">
                  <c:v>1.4031742465928705</c:v>
                </c:pt>
                <c:pt idx="29">
                  <c:v>1.4555013876823295</c:v>
                </c:pt>
                <c:pt idx="30">
                  <c:v>1.5241790100662125</c:v>
                </c:pt>
                <c:pt idx="31">
                  <c:v>1.6113365978536911</c:v>
                </c:pt>
                <c:pt idx="32">
                  <c:v>3.7194545598400905</c:v>
                </c:pt>
                <c:pt idx="33">
                  <c:v>4.7520137761669563</c:v>
                </c:pt>
                <c:pt idx="34">
                  <c:v>19.768094875064904</c:v>
                </c:pt>
                <c:pt idx="35">
                  <c:v>21.078201866294567</c:v>
                </c:pt>
                <c:pt idx="36">
                  <c:v>21.377484657484306</c:v>
                </c:pt>
                <c:pt idx="37">
                  <c:v>22.722110413699109</c:v>
                </c:pt>
                <c:pt idx="38">
                  <c:v>25.067441358417774</c:v>
                </c:pt>
                <c:pt idx="39">
                  <c:v>31.37356103498314</c:v>
                </c:pt>
                <c:pt idx="40">
                  <c:v>32.455768594106807</c:v>
                </c:pt>
                <c:pt idx="41">
                  <c:v>38.589862611013814</c:v>
                </c:pt>
                <c:pt idx="42">
                  <c:v>46.539789310665263</c:v>
                </c:pt>
                <c:pt idx="43">
                  <c:v>50.235940684818438</c:v>
                </c:pt>
                <c:pt idx="44">
                  <c:v>62.913901833857032</c:v>
                </c:pt>
                <c:pt idx="45">
                  <c:v>67.152102336836407</c:v>
                </c:pt>
                <c:pt idx="46">
                  <c:v>72.403952893998962</c:v>
                </c:pt>
                <c:pt idx="47">
                  <c:v>84.652156485463991</c:v>
                </c:pt>
                <c:pt idx="48">
                  <c:v>95.588448803881803</c:v>
                </c:pt>
                <c:pt idx="49">
                  <c:v>120.32763390345373</c:v>
                </c:pt>
                <c:pt idx="50">
                  <c:v>150.23901474194986</c:v>
                </c:pt>
                <c:pt idx="51">
                  <c:v>175.13643096865158</c:v>
                </c:pt>
                <c:pt idx="52">
                  <c:v>207.35081000632351</c:v>
                </c:pt>
                <c:pt idx="53">
                  <c:v>261.6073462886348</c:v>
                </c:pt>
                <c:pt idx="54">
                  <c:v>283.9163802086282</c:v>
                </c:pt>
                <c:pt idx="55">
                  <c:v>303.99815166509927</c:v>
                </c:pt>
                <c:pt idx="56">
                  <c:v>317.09348410314982</c:v>
                </c:pt>
                <c:pt idx="57">
                  <c:v>348.70158796301649</c:v>
                </c:pt>
                <c:pt idx="58">
                  <c:v>354.07616620948187</c:v>
                </c:pt>
                <c:pt idx="59">
                  <c:v>363.73443868769749</c:v>
                </c:pt>
                <c:pt idx="60">
                  <c:v>380.69353606327047</c:v>
                </c:pt>
                <c:pt idx="61">
                  <c:v>397.86232091631581</c:v>
                </c:pt>
                <c:pt idx="62">
                  <c:v>405.54946960274839</c:v>
                </c:pt>
                <c:pt idx="63">
                  <c:v>405.59415540288114</c:v>
                </c:pt>
                <c:pt idx="64">
                  <c:v>408.79539537599476</c:v>
                </c:pt>
                <c:pt idx="65">
                  <c:v>415.47760358998602</c:v>
                </c:pt>
                <c:pt idx="66">
                  <c:v>426.02747210608192</c:v>
                </c:pt>
                <c:pt idx="67">
                  <c:v>440.90155496846432</c:v>
                </c:pt>
                <c:pt idx="68">
                  <c:v>460.63573778345767</c:v>
                </c:pt>
                <c:pt idx="69">
                  <c:v>485.85660529898979</c:v>
                </c:pt>
                <c:pt idx="70">
                  <c:v>517.29483456738069</c:v>
                </c:pt>
                <c:pt idx="71">
                  <c:v>555.80082843732737</c:v>
                </c:pt>
                <c:pt idx="72">
                  <c:v>602.36287752024998</c:v>
                </c:pt>
                <c:pt idx="73">
                  <c:v>658.12820733248509</c:v>
                </c:pt>
                <c:pt idx="74">
                  <c:v>724.42733685084136</c:v>
                </c:pt>
                <c:pt idx="75">
                  <c:v>802.802249294901</c:v>
                </c:pt>
                <c:pt idx="76">
                  <c:v>895.03895866921721</c:v>
                </c:pt>
                <c:pt idx="77">
                  <c:v>1003.2051491038256</c:v>
                </c:pt>
                <c:pt idx="78">
                  <c:v>1129.6936708111818</c:v>
                </c:pt>
                <c:pt idx="79">
                  <c:v>1277.2727990708713</c:v>
                </c:pt>
                <c:pt idx="80">
                  <c:v>1449.1443037914764</c:v>
                </c:pt>
                <c:pt idx="81">
                  <c:v>1649.0105399142321</c:v>
                </c:pt>
                <c:pt idx="82">
                  <c:v>1881.1519566419759</c:v>
                </c:pt>
                <c:pt idx="83">
                  <c:v>2150.5166401072265</c:v>
                </c:pt>
                <c:pt idx="84">
                  <c:v>2462.8237541129242</c:v>
                </c:pt>
                <c:pt idx="85">
                  <c:v>2824.6830321310899</c:v>
                </c:pt>
                <c:pt idx="86">
                  <c:v>3243.7328067396616</c:v>
                </c:pt>
                <c:pt idx="87">
                  <c:v>3728.7994469119212</c:v>
                </c:pt>
                <c:pt idx="88">
                  <c:v>4290.0815168565969</c:v>
                </c:pt>
                <c:pt idx="89">
                  <c:v>4939.3624814113427</c:v>
                </c:pt>
                <c:pt idx="90">
                  <c:v>5690.2563726145363</c:v>
                </c:pt>
                <c:pt idx="91">
                  <c:v>6558.4915118261815</c:v>
                </c:pt>
                <c:pt idx="92">
                  <c:v>7562.2381651586429</c:v>
                </c:pt>
                <c:pt idx="93">
                  <c:v>8722.4869124737415</c:v>
                </c:pt>
                <c:pt idx="94">
                  <c:v>10063.485549456465</c:v>
                </c:pt>
                <c:pt idx="95">
                  <c:v>11613.243538400064</c:v>
                </c:pt>
                <c:pt idx="96">
                  <c:v>13404.114399194556</c:v>
                </c:pt>
                <c:pt idx="97">
                  <c:v>15473.468013515323</c:v>
                </c:pt>
                <c:pt idx="98">
                  <c:v>17864.466631636002</c:v>
                </c:pt>
                <c:pt idx="99">
                  <c:v>20626.960455579025</c:v>
                </c:pt>
                <c:pt idx="100">
                  <c:v>23818.521061346568</c:v>
                </c:pt>
                <c:pt idx="101">
                  <c:v>27505.633657785067</c:v>
                </c:pt>
                <c:pt idx="102">
                  <c:v>31765.072305562866</c:v>
                </c:pt>
                <c:pt idx="103">
                  <c:v>36685.485786389952</c:v>
                </c:pt>
                <c:pt idx="104">
                  <c:v>42369.225873618692</c:v>
                </c:pt>
                <c:pt idx="105">
                  <c:v>48934.454367819737</c:v>
                </c:pt>
                <c:pt idx="106">
                  <c:v>56517.570484302298</c:v>
                </c:pt>
                <c:pt idx="107">
                  <c:v>65276.006073968623</c:v>
                </c:pt>
                <c:pt idx="108">
                  <c:v>75391.442782452141</c:v>
                </c:pt>
                <c:pt idx="109">
                  <c:v>87073.512657263564</c:v>
                </c:pt>
                <c:pt idx="110">
                  <c:v>100564.0519389633</c:v>
                </c:pt>
                <c:pt idx="111">
                  <c:v>116141.98684055962</c:v>
                </c:pt>
                <c:pt idx="112">
                  <c:v>134128.94001846903</c:v>
                </c:pt>
                <c:pt idx="113">
                  <c:v>154895.65711057986</c:v>
                </c:pt>
                <c:pt idx="114">
                  <c:v>178869.36403609751</c:v>
                </c:pt>
                <c:pt idx="115">
                  <c:v>206542.17749484803</c:v>
                </c:pt>
                <c:pt idx="116">
                  <c:v>238480.70291229253</c:v>
                </c:pt>
                <c:pt idx="117">
                  <c:v>275336.96540655091</c:v>
                </c:pt>
                <c:pt idx="118">
                  <c:v>317860.82940907252</c:v>
                </c:pt>
                <c:pt idx="119">
                  <c:v>366914.07021708979</c:v>
                </c:pt>
                <c:pt idx="120">
                  <c:v>423486.26441153028</c:v>
                </c:pt>
                <c:pt idx="121">
                  <c:v>488712.66356938402</c:v>
                </c:pt>
                <c:pt idx="122">
                  <c:v>563894.20410496311</c:v>
                </c:pt>
                <c:pt idx="123">
                  <c:v>650519.78148847097</c:v>
                </c:pt>
                <c:pt idx="124">
                  <c:v>750290.87438738428</c:v>
                </c:pt>
                <c:pt idx="125">
                  <c:v>865148.53681720886</c:v>
                </c:pt>
                <c:pt idx="126">
                  <c:v>997302.67570272274</c:v>
                </c:pt>
                <c:pt idx="127">
                  <c:v>1149263.3867156899</c:v>
                </c:pt>
                <c:pt idx="128">
                  <c:v>1323873.9198142618</c:v>
                </c:pt>
                <c:pt idx="129">
                  <c:v>1524344.5719137669</c:v>
                </c:pt>
                <c:pt idx="130">
                  <c:v>1754286.4394114765</c:v>
                </c:pt>
                <c:pt idx="131">
                  <c:v>2017743.4877297764</c:v>
                </c:pt>
                <c:pt idx="132">
                  <c:v>2319220.7877600114</c:v>
                </c:pt>
                <c:pt idx="133">
                  <c:v>2663706.0108465431</c:v>
                </c:pt>
                <c:pt idx="134">
                  <c:v>3056680.3511629859</c:v>
                </c:pt>
                <c:pt idx="135">
                  <c:v>3504113.9553758362</c:v>
                </c:pt>
                <c:pt idx="136">
                  <c:v>4012439.7040135809</c:v>
                </c:pt>
                <c:pt idx="137">
                  <c:v>4588497.8608436137</c:v>
                </c:pt>
                <c:pt idx="138">
                  <c:v>5239442.7908153133</c:v>
                </c:pt>
                <c:pt idx="139">
                  <c:v>5972601.8201764757</c:v>
                </c:pt>
                <c:pt idx="140">
                  <c:v>6795275.6435703216</c:v>
                </c:pt>
                <c:pt idx="141">
                  <c:v>7714469.8525795313</c:v>
                </c:pt>
                <c:pt idx="142">
                  <c:v>8736548.6655042097</c:v>
                </c:pt>
                <c:pt idx="143">
                  <c:v>9866805.3738322556</c:v>
                </c:pt>
                <c:pt idx="144">
                  <c:v>11108950.016406164</c:v>
                </c:pt>
                <c:pt idx="145">
                  <c:v>12464523.88614805</c:v>
                </c:pt>
                <c:pt idx="146">
                  <c:v>13932262.909051957</c:v>
                </c:pt>
                <c:pt idx="147">
                  <c:v>15507447.375761498</c:v>
                </c:pt>
                <c:pt idx="148">
                  <c:v>17181292.715399038</c:v>
                </c:pt>
                <c:pt idx="149">
                  <c:v>18940452.563688084</c:v>
                </c:pt>
                <c:pt idx="150">
                  <c:v>20766717.61865839</c:v>
                </c:pt>
                <c:pt idx="151">
                  <c:v>22636997.073865671</c:v>
                </c:pt>
                <c:pt idx="152">
                  <c:v>24523659.062895197</c:v>
                </c:pt>
                <c:pt idx="153">
                  <c:v>26395279.191280469</c:v>
                </c:pt>
                <c:pt idx="154">
                  <c:v>28217801.655022841</c:v>
                </c:pt>
                <c:pt idx="155">
                  <c:v>29956060.063317467</c:v>
                </c:pt>
                <c:pt idx="156">
                  <c:v>31575544.346111901</c:v>
                </c:pt>
                <c:pt idx="157">
                  <c:v>33044249.107823439</c:v>
                </c:pt>
                <c:pt idx="158">
                  <c:v>34334410.859583274</c:v>
                </c:pt>
                <c:pt idx="159">
                  <c:v>35423946.024847142</c:v>
                </c:pt>
                <c:pt idx="160">
                  <c:v>36297439.979403295</c:v>
                </c:pt>
                <c:pt idx="161">
                  <c:v>36946602.10964863</c:v>
                </c:pt>
                <c:pt idx="162">
                  <c:v>37370178.386383444</c:v>
                </c:pt>
                <c:pt idx="163">
                  <c:v>37573384.325964198</c:v>
                </c:pt>
                <c:pt idx="164">
                  <c:v>37566973.443845958</c:v>
                </c:pt>
                <c:pt idx="165">
                  <c:v>37366082.0488782</c:v>
                </c:pt>
                <c:pt idx="166">
                  <c:v>36988990.698161244</c:v>
                </c:pt>
                <c:pt idx="167">
                  <c:v>36455921.901482917</c:v>
                </c:pt>
                <c:pt idx="168">
                  <c:v>35787961.560781099</c:v>
                </c:pt>
                <c:pt idx="169">
                  <c:v>35006156.737720273</c:v>
                </c:pt>
                <c:pt idx="170">
                  <c:v>34130811.048114188</c:v>
                </c:pt>
                <c:pt idx="171">
                  <c:v>33180974.813210838</c:v>
                </c:pt>
                <c:pt idx="172">
                  <c:v>32174111.045753397</c:v>
                </c:pt>
                <c:pt idx="173">
                  <c:v>31125909.671919096</c:v>
                </c:pt>
                <c:pt idx="174">
                  <c:v>30050219.472279694</c:v>
                </c:pt>
                <c:pt idx="175">
                  <c:v>28959068.240742352</c:v>
                </c:pt>
                <c:pt idx="176">
                  <c:v>27862744.981011599</c:v>
                </c:pt>
                <c:pt idx="177">
                  <c:v>26769922.330033045</c:v>
                </c:pt>
                <c:pt idx="178">
                  <c:v>25687801.959821343</c:v>
                </c:pt>
                <c:pt idx="179">
                  <c:v>24622269.947389685</c:v>
                </c:pt>
                <c:pt idx="180">
                  <c:v>23578052.75794185</c:v>
                </c:pt>
                <c:pt idx="181">
                  <c:v>22558867.472557001</c:v>
                </c:pt>
                <c:pt idx="182">
                  <c:v>21567562.226188526</c:v>
                </c:pt>
                <c:pt idx="183">
                  <c:v>20606244.577557489</c:v>
                </c:pt>
                <c:pt idx="184">
                  <c:v>19676396.804028962</c:v>
                </c:pt>
                <c:pt idx="185">
                  <c:v>18778977.998584848</c:v>
                </c:pt>
                <c:pt idx="186">
                  <c:v>17914513.430954177</c:v>
                </c:pt>
                <c:pt idx="187">
                  <c:v>17083171.996261097</c:v>
                </c:pt>
                <c:pt idx="188">
                  <c:v>16284832.773603663</c:v>
                </c:pt>
                <c:pt idx="189">
                  <c:v>15519141.802012825</c:v>
                </c:pt>
                <c:pt idx="190">
                  <c:v>14785560.189054731</c:v>
                </c:pt>
                <c:pt idx="191">
                  <c:v>14083404.625285098</c:v>
                </c:pt>
                <c:pt idx="192">
                  <c:v>13411881.305685528</c:v>
                </c:pt>
                <c:pt idx="193">
                  <c:v>12770114.171140617</c:v>
                </c:pt>
                <c:pt idx="194">
                  <c:v>12157168.288594147</c:v>
                </c:pt>
                <c:pt idx="195">
                  <c:v>11572069.094147487</c:v>
                </c:pt>
                <c:pt idx="196">
                  <c:v>11013818.133073436</c:v>
                </c:pt>
                <c:pt idx="197">
                  <c:v>10481405.846881922</c:v>
                </c:pt>
                <c:pt idx="198">
                  <c:v>9973821.8813969754</c:v>
                </c:pt>
                <c:pt idx="199">
                  <c:v>9490063.3217104003</c:v>
                </c:pt>
                <c:pt idx="200">
                  <c:v>9029141.1997794397</c:v>
                </c:pt>
                <c:pt idx="201">
                  <c:v>8590085.5679304674</c:v>
                </c:pt>
                <c:pt idx="202">
                  <c:v>8171949.3860360682</c:v>
                </c:pt>
                <c:pt idx="203">
                  <c:v>7773811.430980172</c:v>
                </c:pt>
                <c:pt idx="204">
                  <c:v>7394778.4035220677</c:v>
                </c:pt>
                <c:pt idx="205">
                  <c:v>7033986.3791376995</c:v>
                </c:pt>
                <c:pt idx="206">
                  <c:v>6690601.7252171971</c:v>
                </c:pt>
                <c:pt idx="207">
                  <c:v>6363821.5865453882</c:v>
                </c:pt>
                <c:pt idx="208">
                  <c:v>6052874.0237596575</c:v>
                </c:pt>
                <c:pt idx="209">
                  <c:v>5757017.8749989262</c:v>
                </c:pt>
                <c:pt idx="210">
                  <c:v>5475542.3988179909</c:v>
                </c:pt>
                <c:pt idx="211">
                  <c:v>5207766.7462860541</c:v>
                </c:pt>
                <c:pt idx="212">
                  <c:v>4953039.3017088398</c:v>
                </c:pt>
                <c:pt idx="213">
                  <c:v>4710736.9243459022</c:v>
                </c:pt>
                <c:pt idx="214">
                  <c:v>4480264.1176131899</c:v>
                </c:pt>
                <c:pt idx="215">
                  <c:v>4261052.1473738309</c:v>
                </c:pt>
                <c:pt idx="216">
                  <c:v>4052558.1268654321</c:v>
                </c:pt>
                <c:pt idx="217">
                  <c:v>3854264.0824528243</c:v>
                </c:pt>
                <c:pt idx="218">
                  <c:v>3665676.0116160549</c:v>
                </c:pt>
                <c:pt idx="219">
                  <c:v>3486322.9422876942</c:v>
                </c:pt>
                <c:pt idx="220">
                  <c:v>3315756.000760077</c:v>
                </c:pt>
                <c:pt idx="221">
                  <c:v>3153547.4938241448</c:v>
                </c:pt>
                <c:pt idx="222">
                  <c:v>2999290.009520364</c:v>
                </c:pt>
                <c:pt idx="223">
                  <c:v>2852595.5398315392</c:v>
                </c:pt>
                <c:pt idx="224">
                  <c:v>2713094.6277877539</c:v>
                </c:pt>
                <c:pt idx="225">
                  <c:v>2580435.5407524356</c:v>
                </c:pt>
                <c:pt idx="226">
                  <c:v>2454283.4710883079</c:v>
                </c:pt>
                <c:pt idx="227">
                  <c:v>2334319.7649401152</c:v>
                </c:pt>
                <c:pt idx="228">
                  <c:v>2220241.1794986553</c:v>
                </c:pt>
                <c:pt idx="229">
                  <c:v>2111759.1688122037</c:v>
                </c:pt>
                <c:pt idx="230">
                  <c:v>2008599.1979738646</c:v>
                </c:pt>
                <c:pt idx="231">
                  <c:v>1910500.0853260309</c:v>
                </c:pt>
                <c:pt idx="232">
                  <c:v>1817213.3721770023</c:v>
                </c:pt>
                <c:pt idx="233">
                  <c:v>1728502.7194125941</c:v>
                </c:pt>
                <c:pt idx="234">
                  <c:v>1644143.3303010596</c:v>
                </c:pt>
                <c:pt idx="235">
                  <c:v>1563921.3987278682</c:v>
                </c:pt>
                <c:pt idx="236">
                  <c:v>1487633.5820535759</c:v>
                </c:pt>
                <c:pt idx="237">
                  <c:v>1415086.4977597781</c:v>
                </c:pt>
                <c:pt idx="238">
                  <c:v>1346096.2430320401</c:v>
                </c:pt>
                <c:pt idx="239">
                  <c:v>1280487.9364224263</c:v>
                </c:pt>
                <c:pt idx="240">
                  <c:v>1218095.2807358189</c:v>
                </c:pt>
                <c:pt idx="241">
                  <c:v>1158760.146292032</c:v>
                </c:pt>
                <c:pt idx="242">
                  <c:v>1102332.1737284497</c:v>
                </c:pt>
                <c:pt idx="243">
                  <c:v>1048668.3955244683</c:v>
                </c:pt>
                <c:pt idx="244">
                  <c:v>997632.87544848141</c:v>
                </c:pt>
                <c:pt idx="245">
                  <c:v>949096.3651498101</c:v>
                </c:pt>
                <c:pt idx="246">
                  <c:v>902935.97714120068</c:v>
                </c:pt>
                <c:pt idx="247">
                  <c:v>859034.87344185123</c:v>
                </c:pt>
                <c:pt idx="248">
                  <c:v>817281.96917592396</c:v>
                </c:pt>
                <c:pt idx="249">
                  <c:v>777571.65044689062</c:v>
                </c:pt>
                <c:pt idx="250">
                  <c:v>739803.50583352195</c:v>
                </c:pt>
                <c:pt idx="251">
                  <c:v>703882.07087870978</c:v>
                </c:pt>
                <c:pt idx="252">
                  <c:v>669716.58496739902</c:v>
                </c:pt>
                <c:pt idx="253">
                  <c:v>637220.76001459092</c:v>
                </c:pt>
                <c:pt idx="254">
                  <c:v>606312.56040855858</c:v>
                </c:pt>
                <c:pt idx="255">
                  <c:v>576913.99367799808</c:v>
                </c:pt>
                <c:pt idx="256">
                  <c:v>548950.91137478221</c:v>
                </c:pt>
                <c:pt idx="257">
                  <c:v>522352.81968623586</c:v>
                </c:pt>
                <c:pt idx="258">
                  <c:v>497052.69931238418</c:v>
                </c:pt>
                <c:pt idx="259">
                  <c:v>472986.83416442393</c:v>
                </c:pt>
                <c:pt idx="260">
                  <c:v>450094.64846072439</c:v>
                </c:pt>
                <c:pt idx="261">
                  <c:v>428318.55181596632</c:v>
                </c:pt>
                <c:pt idx="262">
                  <c:v>407603.79193759634</c:v>
                </c:pt>
                <c:pt idx="263">
                  <c:v>387898.31456159853</c:v>
                </c:pt>
                <c:pt idx="264">
                  <c:v>369152.63027669548</c:v>
                </c:pt>
                <c:pt idx="265">
                  <c:v>351319.68790248735</c:v>
                </c:pt>
                <c:pt idx="266">
                  <c:v>334354.7541027462</c:v>
                </c:pt>
                <c:pt idx="267">
                  <c:v>318215.29893011955</c:v>
                </c:pt>
                <c:pt idx="268">
                  <c:v>302860.88701287977</c:v>
                </c:pt>
                <c:pt idx="269">
                  <c:v>288253.07410810975</c:v>
                </c:pt>
                <c:pt idx="270">
                  <c:v>274355.30875885632</c:v>
                </c:pt>
                <c:pt idx="271">
                  <c:v>261132.83880533764</c:v>
                </c:pt>
                <c:pt idx="272">
                  <c:v>248552.62251227623</c:v>
                </c:pt>
                <c:pt idx="273">
                  <c:v>236583.24408587074</c:v>
                </c:pt>
                <c:pt idx="274">
                  <c:v>225194.83336483577</c:v>
                </c:pt>
                <c:pt idx="275">
                  <c:v>214358.9894803518</c:v>
                </c:pt>
                <c:pt idx="276">
                  <c:v>204048.70828969713</c:v>
                </c:pt>
                <c:pt idx="277">
                  <c:v>194238.31339780128</c:v>
                </c:pt>
                <c:pt idx="278">
                  <c:v>184903.39058998221</c:v>
                </c:pt>
                <c:pt idx="279">
                  <c:v>176020.72550772922</c:v>
                </c:pt>
                <c:pt idx="280">
                  <c:v>167568.24440758646</c:v>
                </c:pt>
                <c:pt idx="281">
                  <c:v>159524.95785099699</c:v>
                </c:pt>
                <c:pt idx="282">
                  <c:v>151870.90718040042</c:v>
                </c:pt>
                <c:pt idx="283">
                  <c:v>144587.11364395751</c:v>
                </c:pt>
                <c:pt idx="284">
                  <c:v>137655.53003801435</c:v>
                </c:pt>
                <c:pt idx="285">
                  <c:v>131058.99474283768</c:v>
                </c:pt>
                <c:pt idx="286">
                  <c:v>124781.1880332603</c:v>
                </c:pt>
                <c:pt idx="287">
                  <c:v>118806.59055169129</c:v>
                </c:pt>
                <c:pt idx="288">
                  <c:v>113120.44383647948</c:v>
                </c:pt>
                <c:pt idx="289">
                  <c:v>107708.71280388405</c:v>
                </c:pt>
                <c:pt idx="290">
                  <c:v>102558.05008691804</c:v>
                </c:pt>
                <c:pt idx="291">
                  <c:v>97655.762139097642</c:v>
                </c:pt>
                <c:pt idx="292">
                  <c:v>92989.777015666128</c:v>
                </c:pt>
                <c:pt idx="293">
                  <c:v>88548.613749176307</c:v>
                </c:pt>
                <c:pt idx="294">
                  <c:v>84321.353240419514</c:v>
                </c:pt>
                <c:pt idx="295">
                  <c:v>80297.610589593809</c:v>
                </c:pt>
                <c:pt idx="296">
                  <c:v>76467.508796316237</c:v>
                </c:pt>
                <c:pt idx="297">
                  <c:v>72821.653760616085</c:v>
                </c:pt>
                <c:pt idx="298">
                  <c:v>69351.110520403789</c:v>
                </c:pt>
                <c:pt idx="299">
                  <c:v>66047.380664103723</c:v>
                </c:pt>
                <c:pt idx="300">
                  <c:v>62902.380860175719</c:v>
                </c:pt>
                <c:pt idx="301">
                  <c:v>59908.422448137128</c:v>
                </c:pt>
                <c:pt idx="302">
                  <c:v>57058.19203844267</c:v>
                </c:pt>
                <c:pt idx="303">
                  <c:v>54344.733071189105</c:v>
                </c:pt>
                <c:pt idx="304">
                  <c:v>51761.428286093105</c:v>
                </c:pt>
                <c:pt idx="305">
                  <c:v>49301.98305854958</c:v>
                </c:pt>
                <c:pt idx="306">
                  <c:v>46960.40955882</c:v>
                </c:pt>
                <c:pt idx="307">
                  <c:v>44731.011693532244</c:v>
                </c:pt>
                <c:pt idx="308">
                  <c:v>42608.370790699242</c:v>
                </c:pt>
                <c:pt idx="309">
                  <c:v>40587.331991390311</c:v>
                </c:pt>
                <c:pt idx="310">
                  <c:v>38662.991313019214</c:v>
                </c:pt>
                <c:pt idx="311">
                  <c:v>36830.683350953601</c:v>
                </c:pt>
                <c:pt idx="312">
                  <c:v>35085.969586803854</c:v>
                </c:pt>
                <c:pt idx="313">
                  <c:v>33424.627273321457</c:v>
                </c:pt>
                <c:pt idx="314">
                  <c:v>31842.638867331039</c:v>
                </c:pt>
                <c:pt idx="315">
                  <c:v>30336.18198353974</c:v>
                </c:pt>
                <c:pt idx="316">
                  <c:v>28901.619843417189</c:v>
                </c:pt>
                <c:pt idx="317">
                  <c:v>27535.492194621558</c:v>
                </c:pt>
                <c:pt idx="318">
                  <c:v>26234.506677665868</c:v>
                </c:pt>
                <c:pt idx="319">
                  <c:v>24995.530617676835</c:v>
                </c:pt>
                <c:pt idx="320">
                  <c:v>23815.583220199151</c:v>
                </c:pt>
                <c:pt idx="321">
                  <c:v>22691.828151043839</c:v>
                </c:pt>
                <c:pt idx="322">
                  <c:v>21621.56648117337</c:v>
                </c:pt>
                <c:pt idx="323">
                  <c:v>20602.229978560419</c:v>
                </c:pt>
                <c:pt idx="324">
                  <c:v>19631.374729854826</c:v>
                </c:pt>
                <c:pt idx="325">
                  <c:v>18706.675075545954</c:v>
                </c:pt>
                <c:pt idx="326">
                  <c:v>17825.917843118143</c:v>
                </c:pt>
                <c:pt idx="327">
                  <c:v>16986.996863466909</c:v>
                </c:pt>
                <c:pt idx="328">
                  <c:v>16187.907756575285</c:v>
                </c:pt>
                <c:pt idx="329">
                  <c:v>15426.742973145045</c:v>
                </c:pt>
                <c:pt idx="330">
                  <c:v>14701.687079538138</c:v>
                </c:pt>
                <c:pt idx="331">
                  <c:v>14011.012274011569</c:v>
                </c:pt>
                <c:pt idx="332">
                  <c:v>13353.074122825366</c:v>
                </c:pt>
                <c:pt idx="333">
                  <c:v>12726.307505370258</c:v>
                </c:pt>
                <c:pt idx="334">
                  <c:v>12129.222758000156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F0-4DA5-8EB6-24285CB725D7}"/>
            </c:ext>
          </c:extLst>
        </c:ser>
        <c:ser>
          <c:idx val="5"/>
          <c:order val="3"/>
          <c:tx>
            <c:strRef>
              <c:f>'II Backend'!$V$3</c:f>
              <c:strCache>
                <c:ptCount val="1"/>
                <c:pt idx="0">
                  <c:v>Dead</c:v>
                </c:pt>
              </c:strCache>
            </c:strRef>
          </c:tx>
          <c:spPr>
            <a:ln w="28575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[0]!View_Date</c:f>
              <c:numCache>
                <c:formatCode>d\-mmm\-yy</c:formatCode>
                <c:ptCount val="335"/>
                <c:pt idx="0">
                  <c:v>43860</c:v>
                </c:pt>
                <c:pt idx="1">
                  <c:v>43861</c:v>
                </c:pt>
                <c:pt idx="2">
                  <c:v>43862</c:v>
                </c:pt>
                <c:pt idx="3">
                  <c:v>43863</c:v>
                </c:pt>
                <c:pt idx="4">
                  <c:v>43864</c:v>
                </c:pt>
                <c:pt idx="5">
                  <c:v>43865</c:v>
                </c:pt>
                <c:pt idx="6">
                  <c:v>43866</c:v>
                </c:pt>
                <c:pt idx="7">
                  <c:v>43867</c:v>
                </c:pt>
                <c:pt idx="8">
                  <c:v>43868</c:v>
                </c:pt>
                <c:pt idx="9">
                  <c:v>43869</c:v>
                </c:pt>
                <c:pt idx="10">
                  <c:v>43870</c:v>
                </c:pt>
                <c:pt idx="11">
                  <c:v>43871</c:v>
                </c:pt>
                <c:pt idx="12">
                  <c:v>43872</c:v>
                </c:pt>
                <c:pt idx="13">
                  <c:v>43873</c:v>
                </c:pt>
                <c:pt idx="14">
                  <c:v>43874</c:v>
                </c:pt>
                <c:pt idx="15">
                  <c:v>43875</c:v>
                </c:pt>
                <c:pt idx="16">
                  <c:v>43876</c:v>
                </c:pt>
                <c:pt idx="17">
                  <c:v>43877</c:v>
                </c:pt>
                <c:pt idx="18">
                  <c:v>43878</c:v>
                </c:pt>
                <c:pt idx="19">
                  <c:v>43879</c:v>
                </c:pt>
                <c:pt idx="20">
                  <c:v>43880</c:v>
                </c:pt>
                <c:pt idx="21">
                  <c:v>43881</c:v>
                </c:pt>
                <c:pt idx="22">
                  <c:v>43882</c:v>
                </c:pt>
                <c:pt idx="23">
                  <c:v>43883</c:v>
                </c:pt>
                <c:pt idx="24">
                  <c:v>43884</c:v>
                </c:pt>
                <c:pt idx="25">
                  <c:v>43885</c:v>
                </c:pt>
                <c:pt idx="26">
                  <c:v>43886</c:v>
                </c:pt>
                <c:pt idx="27">
                  <c:v>43887</c:v>
                </c:pt>
                <c:pt idx="28">
                  <c:v>43888</c:v>
                </c:pt>
                <c:pt idx="29">
                  <c:v>43889</c:v>
                </c:pt>
                <c:pt idx="30">
                  <c:v>43890</c:v>
                </c:pt>
                <c:pt idx="31">
                  <c:v>43891</c:v>
                </c:pt>
                <c:pt idx="32">
                  <c:v>43892</c:v>
                </c:pt>
                <c:pt idx="33">
                  <c:v>43893</c:v>
                </c:pt>
                <c:pt idx="34">
                  <c:v>43894</c:v>
                </c:pt>
                <c:pt idx="35">
                  <c:v>43895</c:v>
                </c:pt>
                <c:pt idx="36">
                  <c:v>43896</c:v>
                </c:pt>
                <c:pt idx="37">
                  <c:v>43897</c:v>
                </c:pt>
                <c:pt idx="38">
                  <c:v>43898</c:v>
                </c:pt>
                <c:pt idx="39">
                  <c:v>43899</c:v>
                </c:pt>
                <c:pt idx="40">
                  <c:v>43900</c:v>
                </c:pt>
                <c:pt idx="41">
                  <c:v>43901</c:v>
                </c:pt>
                <c:pt idx="42">
                  <c:v>43902</c:v>
                </c:pt>
                <c:pt idx="43">
                  <c:v>43903</c:v>
                </c:pt>
                <c:pt idx="44">
                  <c:v>43904</c:v>
                </c:pt>
                <c:pt idx="45">
                  <c:v>43905</c:v>
                </c:pt>
                <c:pt idx="46">
                  <c:v>43906</c:v>
                </c:pt>
                <c:pt idx="47">
                  <c:v>43907</c:v>
                </c:pt>
                <c:pt idx="48">
                  <c:v>43908</c:v>
                </c:pt>
                <c:pt idx="49">
                  <c:v>43909</c:v>
                </c:pt>
                <c:pt idx="50">
                  <c:v>43910</c:v>
                </c:pt>
                <c:pt idx="51">
                  <c:v>43911</c:v>
                </c:pt>
                <c:pt idx="52">
                  <c:v>43912</c:v>
                </c:pt>
                <c:pt idx="53">
                  <c:v>43913</c:v>
                </c:pt>
                <c:pt idx="54">
                  <c:v>43914</c:v>
                </c:pt>
                <c:pt idx="55">
                  <c:v>43915</c:v>
                </c:pt>
                <c:pt idx="56">
                  <c:v>43916</c:v>
                </c:pt>
                <c:pt idx="57">
                  <c:v>43917</c:v>
                </c:pt>
                <c:pt idx="58">
                  <c:v>43918</c:v>
                </c:pt>
                <c:pt idx="59">
                  <c:v>43919</c:v>
                </c:pt>
                <c:pt idx="60">
                  <c:v>43920</c:v>
                </c:pt>
                <c:pt idx="61">
                  <c:v>43921</c:v>
                </c:pt>
                <c:pt idx="62">
                  <c:v>43922</c:v>
                </c:pt>
                <c:pt idx="63">
                  <c:v>43923</c:v>
                </c:pt>
                <c:pt idx="64">
                  <c:v>43924</c:v>
                </c:pt>
                <c:pt idx="65">
                  <c:v>43925</c:v>
                </c:pt>
                <c:pt idx="66">
                  <c:v>43926</c:v>
                </c:pt>
                <c:pt idx="67">
                  <c:v>43927</c:v>
                </c:pt>
                <c:pt idx="68">
                  <c:v>43928</c:v>
                </c:pt>
                <c:pt idx="69">
                  <c:v>43929</c:v>
                </c:pt>
                <c:pt idx="70">
                  <c:v>43930</c:v>
                </c:pt>
                <c:pt idx="71">
                  <c:v>43931</c:v>
                </c:pt>
                <c:pt idx="72">
                  <c:v>43932</c:v>
                </c:pt>
                <c:pt idx="73">
                  <c:v>43933</c:v>
                </c:pt>
                <c:pt idx="74">
                  <c:v>43934</c:v>
                </c:pt>
                <c:pt idx="75">
                  <c:v>43935</c:v>
                </c:pt>
                <c:pt idx="76">
                  <c:v>43936</c:v>
                </c:pt>
                <c:pt idx="77">
                  <c:v>43937</c:v>
                </c:pt>
                <c:pt idx="78">
                  <c:v>43938</c:v>
                </c:pt>
                <c:pt idx="79">
                  <c:v>43939</c:v>
                </c:pt>
                <c:pt idx="80">
                  <c:v>43940</c:v>
                </c:pt>
                <c:pt idx="81">
                  <c:v>43941</c:v>
                </c:pt>
                <c:pt idx="82">
                  <c:v>43942</c:v>
                </c:pt>
                <c:pt idx="83">
                  <c:v>43943</c:v>
                </c:pt>
                <c:pt idx="84">
                  <c:v>43944</c:v>
                </c:pt>
                <c:pt idx="85">
                  <c:v>43945</c:v>
                </c:pt>
                <c:pt idx="86">
                  <c:v>43946</c:v>
                </c:pt>
                <c:pt idx="87">
                  <c:v>43947</c:v>
                </c:pt>
                <c:pt idx="88">
                  <c:v>43948</c:v>
                </c:pt>
                <c:pt idx="89">
                  <c:v>43949</c:v>
                </c:pt>
                <c:pt idx="90">
                  <c:v>43950</c:v>
                </c:pt>
                <c:pt idx="91">
                  <c:v>43951</c:v>
                </c:pt>
                <c:pt idx="92">
                  <c:v>43952</c:v>
                </c:pt>
                <c:pt idx="93">
                  <c:v>43953</c:v>
                </c:pt>
                <c:pt idx="94">
                  <c:v>43954</c:v>
                </c:pt>
                <c:pt idx="95">
                  <c:v>43955</c:v>
                </c:pt>
                <c:pt idx="96">
                  <c:v>43956</c:v>
                </c:pt>
                <c:pt idx="97">
                  <c:v>43957</c:v>
                </c:pt>
                <c:pt idx="98">
                  <c:v>43958</c:v>
                </c:pt>
                <c:pt idx="99">
                  <c:v>43959</c:v>
                </c:pt>
                <c:pt idx="100">
                  <c:v>43960</c:v>
                </c:pt>
                <c:pt idx="101">
                  <c:v>43961</c:v>
                </c:pt>
                <c:pt idx="102">
                  <c:v>43962</c:v>
                </c:pt>
                <c:pt idx="103">
                  <c:v>43963</c:v>
                </c:pt>
                <c:pt idx="104">
                  <c:v>43964</c:v>
                </c:pt>
                <c:pt idx="105">
                  <c:v>43965</c:v>
                </c:pt>
                <c:pt idx="106">
                  <c:v>43966</c:v>
                </c:pt>
                <c:pt idx="107">
                  <c:v>43967</c:v>
                </c:pt>
                <c:pt idx="108">
                  <c:v>43968</c:v>
                </c:pt>
                <c:pt idx="109">
                  <c:v>43969</c:v>
                </c:pt>
                <c:pt idx="110">
                  <c:v>43970</c:v>
                </c:pt>
                <c:pt idx="111">
                  <c:v>43971</c:v>
                </c:pt>
                <c:pt idx="112">
                  <c:v>43972</c:v>
                </c:pt>
                <c:pt idx="113">
                  <c:v>43973</c:v>
                </c:pt>
                <c:pt idx="114">
                  <c:v>43974</c:v>
                </c:pt>
                <c:pt idx="115">
                  <c:v>43975</c:v>
                </c:pt>
                <c:pt idx="116">
                  <c:v>43976</c:v>
                </c:pt>
                <c:pt idx="117">
                  <c:v>43977</c:v>
                </c:pt>
                <c:pt idx="118">
                  <c:v>43978</c:v>
                </c:pt>
                <c:pt idx="119">
                  <c:v>43979</c:v>
                </c:pt>
                <c:pt idx="120">
                  <c:v>43980</c:v>
                </c:pt>
                <c:pt idx="121">
                  <c:v>43981</c:v>
                </c:pt>
                <c:pt idx="122">
                  <c:v>43982</c:v>
                </c:pt>
                <c:pt idx="123">
                  <c:v>43983</c:v>
                </c:pt>
                <c:pt idx="124">
                  <c:v>43984</c:v>
                </c:pt>
                <c:pt idx="125">
                  <c:v>43985</c:v>
                </c:pt>
                <c:pt idx="126">
                  <c:v>43986</c:v>
                </c:pt>
                <c:pt idx="127">
                  <c:v>43987</c:v>
                </c:pt>
                <c:pt idx="128">
                  <c:v>43988</c:v>
                </c:pt>
                <c:pt idx="129">
                  <c:v>43989</c:v>
                </c:pt>
                <c:pt idx="130">
                  <c:v>43990</c:v>
                </c:pt>
                <c:pt idx="131">
                  <c:v>43991</c:v>
                </c:pt>
                <c:pt idx="132">
                  <c:v>43992</c:v>
                </c:pt>
                <c:pt idx="133">
                  <c:v>43993</c:v>
                </c:pt>
                <c:pt idx="134">
                  <c:v>43994</c:v>
                </c:pt>
                <c:pt idx="135">
                  <c:v>43995</c:v>
                </c:pt>
                <c:pt idx="136">
                  <c:v>43996</c:v>
                </c:pt>
                <c:pt idx="137">
                  <c:v>43997</c:v>
                </c:pt>
                <c:pt idx="138">
                  <c:v>43998</c:v>
                </c:pt>
                <c:pt idx="139">
                  <c:v>43999</c:v>
                </c:pt>
                <c:pt idx="140">
                  <c:v>44000</c:v>
                </c:pt>
                <c:pt idx="141">
                  <c:v>44001</c:v>
                </c:pt>
                <c:pt idx="142">
                  <c:v>44002</c:v>
                </c:pt>
                <c:pt idx="143">
                  <c:v>44003</c:v>
                </c:pt>
                <c:pt idx="144">
                  <c:v>44004</c:v>
                </c:pt>
                <c:pt idx="145">
                  <c:v>44005</c:v>
                </c:pt>
                <c:pt idx="146">
                  <c:v>44006</c:v>
                </c:pt>
                <c:pt idx="147">
                  <c:v>44007</c:v>
                </c:pt>
                <c:pt idx="148">
                  <c:v>44008</c:v>
                </c:pt>
                <c:pt idx="149">
                  <c:v>44009</c:v>
                </c:pt>
                <c:pt idx="150">
                  <c:v>44010</c:v>
                </c:pt>
                <c:pt idx="151">
                  <c:v>44011</c:v>
                </c:pt>
                <c:pt idx="152">
                  <c:v>44012</c:v>
                </c:pt>
                <c:pt idx="153">
                  <c:v>44013</c:v>
                </c:pt>
                <c:pt idx="154">
                  <c:v>44014</c:v>
                </c:pt>
                <c:pt idx="155">
                  <c:v>44015</c:v>
                </c:pt>
                <c:pt idx="156">
                  <c:v>44016</c:v>
                </c:pt>
                <c:pt idx="157">
                  <c:v>44017</c:v>
                </c:pt>
                <c:pt idx="158">
                  <c:v>44018</c:v>
                </c:pt>
                <c:pt idx="159">
                  <c:v>44019</c:v>
                </c:pt>
                <c:pt idx="160">
                  <c:v>44020</c:v>
                </c:pt>
                <c:pt idx="161">
                  <c:v>44021</c:v>
                </c:pt>
                <c:pt idx="162">
                  <c:v>44022</c:v>
                </c:pt>
                <c:pt idx="163">
                  <c:v>44023</c:v>
                </c:pt>
                <c:pt idx="164">
                  <c:v>44024</c:v>
                </c:pt>
                <c:pt idx="165">
                  <c:v>44025</c:v>
                </c:pt>
                <c:pt idx="166">
                  <c:v>44026</c:v>
                </c:pt>
                <c:pt idx="167">
                  <c:v>44027</c:v>
                </c:pt>
                <c:pt idx="168">
                  <c:v>44028</c:v>
                </c:pt>
                <c:pt idx="169">
                  <c:v>44029</c:v>
                </c:pt>
                <c:pt idx="170">
                  <c:v>44030</c:v>
                </c:pt>
                <c:pt idx="171">
                  <c:v>44031</c:v>
                </c:pt>
                <c:pt idx="172">
                  <c:v>44032</c:v>
                </c:pt>
                <c:pt idx="173">
                  <c:v>44033</c:v>
                </c:pt>
                <c:pt idx="174">
                  <c:v>44034</c:v>
                </c:pt>
                <c:pt idx="175">
                  <c:v>44035</c:v>
                </c:pt>
                <c:pt idx="176">
                  <c:v>44036</c:v>
                </c:pt>
                <c:pt idx="177">
                  <c:v>44037</c:v>
                </c:pt>
                <c:pt idx="178">
                  <c:v>44038</c:v>
                </c:pt>
                <c:pt idx="179">
                  <c:v>44039</c:v>
                </c:pt>
                <c:pt idx="180">
                  <c:v>44040</c:v>
                </c:pt>
                <c:pt idx="181">
                  <c:v>44041</c:v>
                </c:pt>
                <c:pt idx="182">
                  <c:v>44042</c:v>
                </c:pt>
                <c:pt idx="183">
                  <c:v>44043</c:v>
                </c:pt>
                <c:pt idx="184">
                  <c:v>44044</c:v>
                </c:pt>
                <c:pt idx="185">
                  <c:v>44045</c:v>
                </c:pt>
                <c:pt idx="186">
                  <c:v>44046</c:v>
                </c:pt>
                <c:pt idx="187">
                  <c:v>44047</c:v>
                </c:pt>
                <c:pt idx="188">
                  <c:v>44048</c:v>
                </c:pt>
                <c:pt idx="189">
                  <c:v>44049</c:v>
                </c:pt>
                <c:pt idx="190">
                  <c:v>44050</c:v>
                </c:pt>
                <c:pt idx="191">
                  <c:v>44051</c:v>
                </c:pt>
                <c:pt idx="192">
                  <c:v>44052</c:v>
                </c:pt>
                <c:pt idx="193">
                  <c:v>44053</c:v>
                </c:pt>
                <c:pt idx="194">
                  <c:v>44054</c:v>
                </c:pt>
                <c:pt idx="195">
                  <c:v>44055</c:v>
                </c:pt>
                <c:pt idx="196">
                  <c:v>44056</c:v>
                </c:pt>
                <c:pt idx="197">
                  <c:v>44057</c:v>
                </c:pt>
                <c:pt idx="198">
                  <c:v>44058</c:v>
                </c:pt>
                <c:pt idx="199">
                  <c:v>44059</c:v>
                </c:pt>
                <c:pt idx="200">
                  <c:v>44060</c:v>
                </c:pt>
                <c:pt idx="201">
                  <c:v>44061</c:v>
                </c:pt>
                <c:pt idx="202">
                  <c:v>44062</c:v>
                </c:pt>
                <c:pt idx="203">
                  <c:v>44063</c:v>
                </c:pt>
                <c:pt idx="204">
                  <c:v>44064</c:v>
                </c:pt>
                <c:pt idx="205">
                  <c:v>44065</c:v>
                </c:pt>
                <c:pt idx="206">
                  <c:v>44066</c:v>
                </c:pt>
                <c:pt idx="207">
                  <c:v>44067</c:v>
                </c:pt>
                <c:pt idx="208">
                  <c:v>44068</c:v>
                </c:pt>
                <c:pt idx="209">
                  <c:v>44069</c:v>
                </c:pt>
                <c:pt idx="210">
                  <c:v>44070</c:v>
                </c:pt>
                <c:pt idx="211">
                  <c:v>44071</c:v>
                </c:pt>
                <c:pt idx="212">
                  <c:v>44072</c:v>
                </c:pt>
                <c:pt idx="213">
                  <c:v>44073</c:v>
                </c:pt>
                <c:pt idx="214">
                  <c:v>44074</c:v>
                </c:pt>
                <c:pt idx="215">
                  <c:v>44075</c:v>
                </c:pt>
                <c:pt idx="216">
                  <c:v>44076</c:v>
                </c:pt>
                <c:pt idx="217">
                  <c:v>44077</c:v>
                </c:pt>
                <c:pt idx="218">
                  <c:v>44078</c:v>
                </c:pt>
                <c:pt idx="219">
                  <c:v>44079</c:v>
                </c:pt>
                <c:pt idx="220">
                  <c:v>44080</c:v>
                </c:pt>
                <c:pt idx="221">
                  <c:v>44081</c:v>
                </c:pt>
                <c:pt idx="222">
                  <c:v>44082</c:v>
                </c:pt>
                <c:pt idx="223">
                  <c:v>44083</c:v>
                </c:pt>
                <c:pt idx="224">
                  <c:v>44084</c:v>
                </c:pt>
                <c:pt idx="225">
                  <c:v>44085</c:v>
                </c:pt>
                <c:pt idx="226">
                  <c:v>44086</c:v>
                </c:pt>
                <c:pt idx="227">
                  <c:v>44087</c:v>
                </c:pt>
                <c:pt idx="228">
                  <c:v>44088</c:v>
                </c:pt>
                <c:pt idx="229">
                  <c:v>44089</c:v>
                </c:pt>
                <c:pt idx="230">
                  <c:v>44090</c:v>
                </c:pt>
                <c:pt idx="231">
                  <c:v>44091</c:v>
                </c:pt>
                <c:pt idx="232">
                  <c:v>44092</c:v>
                </c:pt>
                <c:pt idx="233">
                  <c:v>44093</c:v>
                </c:pt>
                <c:pt idx="234">
                  <c:v>44094</c:v>
                </c:pt>
                <c:pt idx="235">
                  <c:v>44095</c:v>
                </c:pt>
                <c:pt idx="236">
                  <c:v>44096</c:v>
                </c:pt>
                <c:pt idx="237">
                  <c:v>44097</c:v>
                </c:pt>
                <c:pt idx="238">
                  <c:v>44098</c:v>
                </c:pt>
                <c:pt idx="239">
                  <c:v>44099</c:v>
                </c:pt>
                <c:pt idx="240">
                  <c:v>44100</c:v>
                </c:pt>
                <c:pt idx="241">
                  <c:v>44101</c:v>
                </c:pt>
                <c:pt idx="242">
                  <c:v>44102</c:v>
                </c:pt>
                <c:pt idx="243">
                  <c:v>44103</c:v>
                </c:pt>
                <c:pt idx="244">
                  <c:v>44104</c:v>
                </c:pt>
                <c:pt idx="245">
                  <c:v>44105</c:v>
                </c:pt>
                <c:pt idx="246">
                  <c:v>44106</c:v>
                </c:pt>
                <c:pt idx="247">
                  <c:v>44107</c:v>
                </c:pt>
                <c:pt idx="248">
                  <c:v>44108</c:v>
                </c:pt>
                <c:pt idx="249">
                  <c:v>44109</c:v>
                </c:pt>
                <c:pt idx="250">
                  <c:v>44110</c:v>
                </c:pt>
                <c:pt idx="251">
                  <c:v>44111</c:v>
                </c:pt>
                <c:pt idx="252">
                  <c:v>44112</c:v>
                </c:pt>
                <c:pt idx="253">
                  <c:v>44113</c:v>
                </c:pt>
                <c:pt idx="254">
                  <c:v>44114</c:v>
                </c:pt>
                <c:pt idx="255">
                  <c:v>44115</c:v>
                </c:pt>
                <c:pt idx="256">
                  <c:v>44116</c:v>
                </c:pt>
                <c:pt idx="257">
                  <c:v>44117</c:v>
                </c:pt>
                <c:pt idx="258">
                  <c:v>44118</c:v>
                </c:pt>
                <c:pt idx="259">
                  <c:v>44119</c:v>
                </c:pt>
                <c:pt idx="260">
                  <c:v>44120</c:v>
                </c:pt>
                <c:pt idx="261">
                  <c:v>44121</c:v>
                </c:pt>
                <c:pt idx="262">
                  <c:v>44122</c:v>
                </c:pt>
                <c:pt idx="263">
                  <c:v>44123</c:v>
                </c:pt>
                <c:pt idx="264">
                  <c:v>44124</c:v>
                </c:pt>
                <c:pt idx="265">
                  <c:v>44125</c:v>
                </c:pt>
                <c:pt idx="266">
                  <c:v>44126</c:v>
                </c:pt>
                <c:pt idx="267">
                  <c:v>44127</c:v>
                </c:pt>
                <c:pt idx="268">
                  <c:v>44128</c:v>
                </c:pt>
                <c:pt idx="269">
                  <c:v>44129</c:v>
                </c:pt>
                <c:pt idx="270">
                  <c:v>44130</c:v>
                </c:pt>
                <c:pt idx="271">
                  <c:v>44131</c:v>
                </c:pt>
                <c:pt idx="272">
                  <c:v>44132</c:v>
                </c:pt>
                <c:pt idx="273">
                  <c:v>44133</c:v>
                </c:pt>
                <c:pt idx="274">
                  <c:v>44134</c:v>
                </c:pt>
                <c:pt idx="275">
                  <c:v>44135</c:v>
                </c:pt>
                <c:pt idx="276">
                  <c:v>44136</c:v>
                </c:pt>
                <c:pt idx="277">
                  <c:v>44137</c:v>
                </c:pt>
                <c:pt idx="278">
                  <c:v>44138</c:v>
                </c:pt>
                <c:pt idx="279">
                  <c:v>44139</c:v>
                </c:pt>
                <c:pt idx="280">
                  <c:v>44140</c:v>
                </c:pt>
                <c:pt idx="281">
                  <c:v>44141</c:v>
                </c:pt>
                <c:pt idx="282">
                  <c:v>44142</c:v>
                </c:pt>
                <c:pt idx="283">
                  <c:v>44143</c:v>
                </c:pt>
                <c:pt idx="284">
                  <c:v>44144</c:v>
                </c:pt>
                <c:pt idx="285">
                  <c:v>44145</c:v>
                </c:pt>
                <c:pt idx="286">
                  <c:v>44146</c:v>
                </c:pt>
                <c:pt idx="287">
                  <c:v>44147</c:v>
                </c:pt>
                <c:pt idx="288">
                  <c:v>44148</c:v>
                </c:pt>
                <c:pt idx="289">
                  <c:v>44149</c:v>
                </c:pt>
                <c:pt idx="290">
                  <c:v>44150</c:v>
                </c:pt>
                <c:pt idx="291">
                  <c:v>44151</c:v>
                </c:pt>
                <c:pt idx="292">
                  <c:v>44152</c:v>
                </c:pt>
                <c:pt idx="293">
                  <c:v>44153</c:v>
                </c:pt>
                <c:pt idx="294">
                  <c:v>44154</c:v>
                </c:pt>
                <c:pt idx="295">
                  <c:v>44155</c:v>
                </c:pt>
                <c:pt idx="296">
                  <c:v>44156</c:v>
                </c:pt>
                <c:pt idx="297">
                  <c:v>44157</c:v>
                </c:pt>
                <c:pt idx="298">
                  <c:v>44158</c:v>
                </c:pt>
                <c:pt idx="299">
                  <c:v>44159</c:v>
                </c:pt>
                <c:pt idx="300">
                  <c:v>44160</c:v>
                </c:pt>
                <c:pt idx="301">
                  <c:v>44161</c:v>
                </c:pt>
                <c:pt idx="302">
                  <c:v>44162</c:v>
                </c:pt>
                <c:pt idx="303">
                  <c:v>44163</c:v>
                </c:pt>
                <c:pt idx="304">
                  <c:v>44164</c:v>
                </c:pt>
                <c:pt idx="305">
                  <c:v>44165</c:v>
                </c:pt>
                <c:pt idx="306">
                  <c:v>44166</c:v>
                </c:pt>
                <c:pt idx="307">
                  <c:v>44167</c:v>
                </c:pt>
                <c:pt idx="308">
                  <c:v>44168</c:v>
                </c:pt>
                <c:pt idx="309">
                  <c:v>44169</c:v>
                </c:pt>
                <c:pt idx="310">
                  <c:v>44170</c:v>
                </c:pt>
                <c:pt idx="311">
                  <c:v>44171</c:v>
                </c:pt>
                <c:pt idx="312">
                  <c:v>44172</c:v>
                </c:pt>
                <c:pt idx="313">
                  <c:v>44173</c:v>
                </c:pt>
                <c:pt idx="314">
                  <c:v>44174</c:v>
                </c:pt>
                <c:pt idx="315">
                  <c:v>44175</c:v>
                </c:pt>
                <c:pt idx="316">
                  <c:v>44176</c:v>
                </c:pt>
                <c:pt idx="317">
                  <c:v>44177</c:v>
                </c:pt>
                <c:pt idx="318">
                  <c:v>44178</c:v>
                </c:pt>
                <c:pt idx="319">
                  <c:v>44179</c:v>
                </c:pt>
                <c:pt idx="320">
                  <c:v>44180</c:v>
                </c:pt>
                <c:pt idx="321">
                  <c:v>44181</c:v>
                </c:pt>
                <c:pt idx="322">
                  <c:v>44182</c:v>
                </c:pt>
                <c:pt idx="323">
                  <c:v>44183</c:v>
                </c:pt>
                <c:pt idx="324">
                  <c:v>44184</c:v>
                </c:pt>
                <c:pt idx="325">
                  <c:v>44185</c:v>
                </c:pt>
                <c:pt idx="326">
                  <c:v>44186</c:v>
                </c:pt>
                <c:pt idx="327">
                  <c:v>44187</c:v>
                </c:pt>
                <c:pt idx="328">
                  <c:v>44188</c:v>
                </c:pt>
                <c:pt idx="329">
                  <c:v>44189</c:v>
                </c:pt>
                <c:pt idx="330">
                  <c:v>44190</c:v>
                </c:pt>
                <c:pt idx="331">
                  <c:v>44191</c:v>
                </c:pt>
                <c:pt idx="332">
                  <c:v>44192</c:v>
                </c:pt>
                <c:pt idx="333">
                  <c:v>44193</c:v>
                </c:pt>
                <c:pt idx="334">
                  <c:v>44194</c:v>
                </c:pt>
              </c:numCache>
            </c:numRef>
          </c:cat>
          <c:val>
            <c:numRef>
              <c:f>[0]!View_T_D</c:f>
              <c:numCache>
                <c:formatCode>#,##0</c:formatCode>
                <c:ptCount val="335"/>
                <c:pt idx="0">
                  <c:v>0</c:v>
                </c:pt>
                <c:pt idx="1">
                  <c:v>2.2201009973307179E-2</c:v>
                </c:pt>
                <c:pt idx="2">
                  <c:v>4.329858619861255E-2</c:v>
                </c:pt>
                <c:pt idx="3">
                  <c:v>6.3359638597709267E-2</c:v>
                </c:pt>
                <c:pt idx="4">
                  <c:v>0.10464574809117305</c:v>
                </c:pt>
                <c:pt idx="5">
                  <c:v>0.16610954050671564</c:v>
                </c:pt>
                <c:pt idx="6">
                  <c:v>0.22456619922804283</c:v>
                </c:pt>
                <c:pt idx="7">
                  <c:v>0.28019336014258961</c:v>
                </c:pt>
                <c:pt idx="8">
                  <c:v>0.33315579954375385</c:v>
                </c:pt>
                <c:pt idx="9">
                  <c:v>0.38360885339599676</c:v>
                </c:pt>
                <c:pt idx="10">
                  <c:v>0.43170071793246245</c:v>
                </c:pt>
                <c:pt idx="11">
                  <c:v>0.47757409932592881</c:v>
                </c:pt>
                <c:pt idx="12">
                  <c:v>0.52136749418173711</c:v>
                </c:pt>
                <c:pt idx="13">
                  <c:v>0.5632162724775992</c:v>
                </c:pt>
                <c:pt idx="14">
                  <c:v>0.6032536696505576</c:v>
                </c:pt>
                <c:pt idx="15">
                  <c:v>0.64161175657853853</c:v>
                </c:pt>
                <c:pt idx="16">
                  <c:v>0.67842243439687278</c:v>
                </c:pt>
                <c:pt idx="17">
                  <c:v>0.71381848900666389</c:v>
                </c:pt>
                <c:pt idx="18">
                  <c:v>0.74793473397130961</c:v>
                </c:pt>
                <c:pt idx="19">
                  <c:v>0.78090926802116667</c:v>
                </c:pt>
                <c:pt idx="20">
                  <c:v>0.81288487328790537</c:v>
                </c:pt>
                <c:pt idx="21">
                  <c:v>0.84401058192149814</c:v>
                </c:pt>
                <c:pt idx="22">
                  <c:v>0.87444344149252251</c:v>
                </c:pt>
                <c:pt idx="23">
                  <c:v>0.90435051334435812</c:v>
                </c:pt>
                <c:pt idx="24">
                  <c:v>0.93391114275585807</c:v>
                </c:pt>
                <c:pt idx="25">
                  <c:v>0.96331954541021703</c:v>
                </c:pt>
                <c:pt idx="26">
                  <c:v>0.99278776130249324</c:v>
                </c:pt>
                <c:pt idx="27">
                  <c:v>1.0225490349624202</c:v>
                </c:pt>
                <c:pt idx="28">
                  <c:v>1.0528616898630734</c:v>
                </c:pt>
                <c:pt idx="29">
                  <c:v>1.0840135753059694</c:v>
                </c:pt>
                <c:pt idx="30">
                  <c:v>1.1163271761300673</c:v>
                </c:pt>
                <c:pt idx="31">
                  <c:v>1.1501654895336526</c:v>
                </c:pt>
                <c:pt idx="32">
                  <c:v>1.1859387894129572</c:v>
                </c:pt>
                <c:pt idx="33">
                  <c:v>1.2685144371912298</c:v>
                </c:pt>
                <c:pt idx="34">
                  <c:v>1.3740139424292055</c:v>
                </c:pt>
                <c:pt idx="35">
                  <c:v>1.8128856139038039</c:v>
                </c:pt>
                <c:pt idx="36">
                  <c:v>2.2808429837567914</c:v>
                </c:pt>
                <c:pt idx="37">
                  <c:v>2.7554447338418218</c:v>
                </c:pt>
                <c:pt idx="38">
                  <c:v>3.2598985337509427</c:v>
                </c:pt>
                <c:pt idx="39">
                  <c:v>3.8164210493544686</c:v>
                </c:pt>
                <c:pt idx="40">
                  <c:v>4.5129457907902903</c:v>
                </c:pt>
                <c:pt idx="41">
                  <c:v>5.2334966330394055</c:v>
                </c:pt>
                <c:pt idx="42">
                  <c:v>6.0902305577350768</c:v>
                </c:pt>
                <c:pt idx="43">
                  <c:v>7.1234608843767706</c:v>
                </c:pt>
                <c:pt idx="44">
                  <c:v>8.2387495045388928</c:v>
                </c:pt>
                <c:pt idx="45">
                  <c:v>9.6355016666120221</c:v>
                </c:pt>
                <c:pt idx="46">
                  <c:v>11.126346160320672</c:v>
                </c:pt>
                <c:pt idx="47">
                  <c:v>12.733787040627206</c:v>
                </c:pt>
                <c:pt idx="48">
                  <c:v>14.613150411022952</c:v>
                </c:pt>
                <c:pt idx="49">
                  <c:v>16.735310516250895</c:v>
                </c:pt>
                <c:pt idx="50">
                  <c:v>19.406705516605925</c:v>
                </c:pt>
                <c:pt idx="51">
                  <c:v>22.742163381271798</c:v>
                </c:pt>
                <c:pt idx="52">
                  <c:v>26.630369031896254</c:v>
                </c:pt>
                <c:pt idx="53">
                  <c:v>31.233766432819966</c:v>
                </c:pt>
                <c:pt idx="54">
                  <c:v>37.041713736864374</c:v>
                </c:pt>
                <c:pt idx="55">
                  <c:v>43.344944125461403</c:v>
                </c:pt>
                <c:pt idx="56">
                  <c:v>50.094010122445226</c:v>
                </c:pt>
                <c:pt idx="57">
                  <c:v>57.133805725489978</c:v>
                </c:pt>
                <c:pt idx="58">
                  <c:v>64.875333157564967</c:v>
                </c:pt>
                <c:pt idx="59">
                  <c:v>72.73618165489205</c:v>
                </c:pt>
                <c:pt idx="60">
                  <c:v>80.811453555832912</c:v>
                </c:pt>
                <c:pt idx="61">
                  <c:v>89.263234546747157</c:v>
                </c:pt>
                <c:pt idx="62">
                  <c:v>98.096179901413436</c:v>
                </c:pt>
                <c:pt idx="63">
                  <c:v>107.0997877207335</c:v>
                </c:pt>
                <c:pt idx="64">
                  <c:v>116.10438760994798</c:v>
                </c:pt>
                <c:pt idx="65">
                  <c:v>125.18005825973249</c:v>
                </c:pt>
                <c:pt idx="66">
                  <c:v>134.40408068071955</c:v>
                </c:pt>
                <c:pt idx="67">
                  <c:v>143.86232083784952</c:v>
                </c:pt>
                <c:pt idx="68">
                  <c:v>153.65078065695104</c:v>
                </c:pt>
                <c:pt idx="69">
                  <c:v>163.8773592655433</c:v>
                </c:pt>
                <c:pt idx="70">
                  <c:v>174.66386660538336</c:v>
                </c:pt>
                <c:pt idx="71">
                  <c:v>186.14833438675407</c:v>
                </c:pt>
                <c:pt idx="72">
                  <c:v>198.48767412206357</c:v>
                </c:pt>
                <c:pt idx="73">
                  <c:v>211.86073837344065</c:v>
                </c:pt>
                <c:pt idx="74">
                  <c:v>226.47184926814393</c:v>
                </c:pt>
                <c:pt idx="75">
                  <c:v>242.55486779850582</c:v>
                </c:pt>
                <c:pt idx="76">
                  <c:v>260.37788854169537</c:v>
                </c:pt>
                <c:pt idx="77">
                  <c:v>280.24865738960915</c:v>
                </c:pt>
                <c:pt idx="78">
                  <c:v>302.5208249101363</c:v>
                </c:pt>
                <c:pt idx="79">
                  <c:v>327.60116536259738</c:v>
                </c:pt>
                <c:pt idx="80">
                  <c:v>355.95791151340381</c:v>
                </c:pt>
                <c:pt idx="81">
                  <c:v>388.13037865463969</c:v>
                </c:pt>
                <c:pt idx="82">
                  <c:v>424.74007809736423</c:v>
                </c:pt>
                <c:pt idx="83">
                  <c:v>466.50355144807907</c:v>
                </c:pt>
                <c:pt idx="84">
                  <c:v>514.24719282286264</c:v>
                </c:pt>
                <c:pt idx="85">
                  <c:v>568.92436755042149</c:v>
                </c:pt>
                <c:pt idx="86">
                  <c:v>631.63518371819544</c:v>
                </c:pt>
                <c:pt idx="87">
                  <c:v>703.64932811136634</c:v>
                </c:pt>
                <c:pt idx="88">
                  <c:v>786.43244182072021</c:v>
                </c:pt>
                <c:pt idx="89">
                  <c:v>881.6765843627544</c:v>
                </c:pt>
                <c:pt idx="90">
                  <c:v>991.33542007434698</c:v>
                </c:pt>
                <c:pt idx="91">
                  <c:v>1117.6648585534372</c:v>
                </c:pt>
                <c:pt idx="92">
                  <c:v>1263.2699940173409</c:v>
                </c:pt>
                <c:pt idx="93">
                  <c:v>1431.1593189425521</c:v>
                </c:pt>
                <c:pt idx="94">
                  <c:v>1624.8073378784231</c:v>
                </c:pt>
                <c:pt idx="95">
                  <c:v>1848.2268809281391</c:v>
                </c:pt>
                <c:pt idx="96">
                  <c:v>2106.052616546604</c:v>
                </c:pt>
                <c:pt idx="97">
                  <c:v>2403.6374940064729</c:v>
                </c:pt>
                <c:pt idx="98">
                  <c:v>2747.1641116961764</c:v>
                </c:pt>
                <c:pt idx="99">
                  <c:v>3143.7733135529406</c:v>
                </c:pt>
                <c:pt idx="100">
                  <c:v>3601.7126683462639</c:v>
                </c:pt>
                <c:pt idx="101">
                  <c:v>4130.5078919786465</c:v>
                </c:pt>
                <c:pt idx="102">
                  <c:v>4741.1607391372672</c:v>
                </c:pt>
                <c:pt idx="103">
                  <c:v>5446.3774261958924</c:v>
                </c:pt>
                <c:pt idx="104">
                  <c:v>6260.8322620151548</c:v>
                </c:pt>
                <c:pt idx="105">
                  <c:v>7201.4718681966688</c:v>
                </c:pt>
                <c:pt idx="106">
                  <c:v>8287.8661776549798</c:v>
                </c:pt>
                <c:pt idx="107">
                  <c:v>9542.6133236440673</c:v>
                </c:pt>
                <c:pt idx="108">
                  <c:v>10991.806585509905</c:v>
                </c:pt>
                <c:pt idx="109">
                  <c:v>12665.572758625143</c:v>
                </c:pt>
                <c:pt idx="110">
                  <c:v>14598.692681539942</c:v>
                </c:pt>
                <c:pt idx="111">
                  <c:v>16831.31620159305</c:v>
                </c:pt>
                <c:pt idx="112">
                  <c:v>19409.785609760027</c:v>
                </c:pt>
                <c:pt idx="113">
                  <c:v>22387.583544819179</c:v>
                </c:pt>
                <c:pt idx="114">
                  <c:v>25826.423573153133</c:v>
                </c:pt>
                <c:pt idx="115">
                  <c:v>29797.50410803765</c:v>
                </c:pt>
                <c:pt idx="116">
                  <c:v>34382.949050509356</c:v>
                </c:pt>
                <c:pt idx="117">
                  <c:v>39677.461514306473</c:v>
                </c:pt>
                <c:pt idx="118">
                  <c:v>45790.220229317449</c:v>
                </c:pt>
                <c:pt idx="119">
                  <c:v>52847.05167315196</c:v>
                </c:pt>
                <c:pt idx="120">
                  <c:v>60992.914605388309</c:v>
                </c:pt>
                <c:pt idx="121">
                  <c:v>70394.737385147295</c:v>
                </c:pt>
                <c:pt idx="122">
                  <c:v>81244.652103132714</c:v>
                </c:pt>
                <c:pt idx="123">
                  <c:v>93763.672952357127</c:v>
                </c:pt>
                <c:pt idx="124">
                  <c:v>108205.86910901629</c:v>
                </c:pt>
                <c:pt idx="125">
                  <c:v>124863.08429417197</c:v>
                </c:pt>
                <c:pt idx="126">
                  <c:v>144070.25558844296</c:v>
                </c:pt>
                <c:pt idx="127">
                  <c:v>166211.38223812505</c:v>
                </c:pt>
                <c:pt idx="128">
                  <c:v>191726.1901485569</c:v>
                </c:pt>
                <c:pt idx="129">
                  <c:v>221117.5282457546</c:v>
                </c:pt>
                <c:pt idx="130">
                  <c:v>254959.51728956882</c:v>
                </c:pt>
                <c:pt idx="131">
                  <c:v>293906.44802698056</c:v>
                </c:pt>
                <c:pt idx="132">
                  <c:v>338702.391321645</c:v>
                </c:pt>
                <c:pt idx="133">
                  <c:v>390191.4351610064</c:v>
                </c:pt>
                <c:pt idx="134">
                  <c:v>449328.39887376881</c:v>
                </c:pt>
                <c:pt idx="135">
                  <c:v>517189.78983515035</c:v>
                </c:pt>
                <c:pt idx="136">
                  <c:v>594984.65870605421</c:v>
                </c:pt>
                <c:pt idx="137">
                  <c:v>684064.87259215349</c:v>
                </c:pt>
                <c:pt idx="138">
                  <c:v>785934.15936324128</c:v>
                </c:pt>
                <c:pt idx="139">
                  <c:v>902255.08101670456</c:v>
                </c:pt>
                <c:pt idx="140">
                  <c:v>1034852.8735930352</c:v>
                </c:pt>
                <c:pt idx="141">
                  <c:v>1185714.8559273113</c:v>
                </c:pt>
                <c:pt idx="142">
                  <c:v>1356983.8780632073</c:v>
                </c:pt>
                <c:pt idx="143">
                  <c:v>1550944.0821183498</c:v>
                </c:pt>
                <c:pt idx="144">
                  <c:v>1769997.1266274808</c:v>
                </c:pt>
                <c:pt idx="145">
                  <c:v>2016627.0367346853</c:v>
                </c:pt>
                <c:pt idx="146">
                  <c:v>2293352.0558435838</c:v>
                </c:pt>
                <c:pt idx="147">
                  <c:v>2602662.363638184</c:v>
                </c:pt>
                <c:pt idx="148">
                  <c:v>2946943.3574880017</c:v>
                </c:pt>
                <c:pt idx="149">
                  <c:v>3328385.4084168859</c:v>
                </c:pt>
                <c:pt idx="150">
                  <c:v>3748882.5846822769</c:v>
                </c:pt>
                <c:pt idx="151">
                  <c:v>4209924.6896469658</c:v>
                </c:pt>
                <c:pt idx="152">
                  <c:v>4712488.887449583</c:v>
                </c:pt>
                <c:pt idx="153">
                  <c:v>5256938.8868869049</c:v>
                </c:pt>
                <c:pt idx="154">
                  <c:v>5842940.7434607502</c:v>
                </c:pt>
                <c:pt idx="155">
                  <c:v>6469404.4394287169</c:v>
                </c:pt>
                <c:pt idx="156">
                  <c:v>7134459.2276554173</c:v>
                </c:pt>
                <c:pt idx="157">
                  <c:v>7835468.2025960516</c:v>
                </c:pt>
                <c:pt idx="158">
                  <c:v>8569083.9065992869</c:v>
                </c:pt>
                <c:pt idx="159">
                  <c:v>9331342.5045205224</c:v>
                </c:pt>
                <c:pt idx="160">
                  <c:v>10117789.88351205</c:v>
                </c:pt>
                <c:pt idx="161">
                  <c:v>10923629.710500302</c:v>
                </c:pt>
                <c:pt idx="162">
                  <c:v>11743881.592416424</c:v>
                </c:pt>
                <c:pt idx="163">
                  <c:v>12573537.295476792</c:v>
                </c:pt>
                <c:pt idx="164">
                  <c:v>13407704.375628429</c:v>
                </c:pt>
                <c:pt idx="165">
                  <c:v>14241729.127722219</c:v>
                </c:pt>
                <c:pt idx="166">
                  <c:v>15071293.887952778</c:v>
                </c:pt>
                <c:pt idx="167">
                  <c:v>15892486.839345224</c:v>
                </c:pt>
                <c:pt idx="168">
                  <c:v>16701845.125066154</c:v>
                </c:pt>
                <c:pt idx="169">
                  <c:v>17496374.016601391</c:v>
                </c:pt>
                <c:pt idx="170">
                  <c:v>18273546.051462673</c:v>
                </c:pt>
                <c:pt idx="171">
                  <c:v>19031284.527938917</c:v>
                </c:pt>
                <c:pt idx="172">
                  <c:v>19767935.680691067</c:v>
                </c:pt>
                <c:pt idx="173">
                  <c:v>20482233.440900132</c:v>
                </c:pt>
                <c:pt idx="174">
                  <c:v>21173260.071954668</c:v>
                </c:pt>
                <c:pt idx="175">
                  <c:v>21840405.29415882</c:v>
                </c:pt>
                <c:pt idx="176">
                  <c:v>22483325.856989224</c:v>
                </c:pt>
                <c:pt idx="177">
                  <c:v>23101906.936196376</c:v>
                </c:pt>
                <c:pt idx="178">
                  <c:v>23696226.248830099</c:v>
                </c:pt>
                <c:pt idx="179">
                  <c:v>24266521.396332432</c:v>
                </c:pt>
                <c:pt idx="180">
                  <c:v>24813160.656999893</c:v>
                </c:pt>
                <c:pt idx="181">
                  <c:v>25336617.241430122</c:v>
                </c:pt>
                <c:pt idx="182">
                  <c:v>25837446.883174874</c:v>
                </c:pt>
                <c:pt idx="183">
                  <c:v>26316268.547258411</c:v>
                </c:pt>
                <c:pt idx="184">
                  <c:v>26773747.988637172</c:v>
                </c:pt>
                <c:pt idx="185">
                  <c:v>27210583.870322168</c:v>
                </c:pt>
                <c:pt idx="186">
                  <c:v>27627496.148157265</c:v>
                </c:pt>
                <c:pt idx="187">
                  <c:v>28025216.439504825</c:v>
                </c:pt>
                <c:pt idx="188">
                  <c:v>28404480.111369539</c:v>
                </c:pt>
                <c:pt idx="189">
                  <c:v>28766019.846189953</c:v>
                </c:pt>
                <c:pt idx="190">
                  <c:v>29110560.468113609</c:v>
                </c:pt>
                <c:pt idx="191">
                  <c:v>29438814.837331746</c:v>
                </c:pt>
                <c:pt idx="192">
                  <c:v>29751480.643875822</c:v>
                </c:pt>
                <c:pt idx="193">
                  <c:v>30049237.954504158</c:v>
                </c:pt>
                <c:pt idx="194">
                  <c:v>30332747.386577923</c:v>
                </c:pt>
                <c:pt idx="195">
                  <c:v>30602648.801000174</c:v>
                </c:pt>
                <c:pt idx="196">
                  <c:v>30859560.422371142</c:v>
                </c:pt>
                <c:pt idx="197">
                  <c:v>31104078.308587696</c:v>
                </c:pt>
                <c:pt idx="198">
                  <c:v>31336776.104328603</c:v>
                </c:pt>
                <c:pt idx="199">
                  <c:v>31558205.023389485</c:v>
                </c:pt>
                <c:pt idx="200">
                  <c:v>31768894.013842095</c:v>
                </c:pt>
                <c:pt idx="201">
                  <c:v>31969350.067668796</c:v>
                </c:pt>
                <c:pt idx="202">
                  <c:v>32160058.643033981</c:v>
                </c:pt>
                <c:pt idx="203">
                  <c:v>32341484.172854729</c:v>
                </c:pt>
                <c:pt idx="204">
                  <c:v>32514070.637964528</c:v>
                </c:pt>
                <c:pt idx="205">
                  <c:v>32678242.18705152</c:v>
                </c:pt>
                <c:pt idx="206">
                  <c:v>32834403.788806863</c:v>
                </c:pt>
                <c:pt idx="207">
                  <c:v>32982941.904435836</c:v>
                </c:pt>
                <c:pt idx="208">
                  <c:v>33124225.170947079</c:v>
                </c:pt>
                <c:pt idx="209">
                  <c:v>33258605.087515738</c:v>
                </c:pt>
                <c:pt idx="210">
                  <c:v>33386416.698775098</c:v>
                </c:pt>
                <c:pt idx="211">
                  <c:v>33507979.270180523</c:v>
                </c:pt>
                <c:pt idx="212">
                  <c:v>33623596.951653481</c:v>
                </c:pt>
                <c:pt idx="213">
                  <c:v>33733559.4265889</c:v>
                </c:pt>
                <c:pt idx="214">
                  <c:v>33838142.544027932</c:v>
                </c:pt>
                <c:pt idx="215">
                  <c:v>33937608.932386115</c:v>
                </c:pt>
                <c:pt idx="216">
                  <c:v>34032208.59360674</c:v>
                </c:pt>
                <c:pt idx="217">
                  <c:v>34122179.476998687</c:v>
                </c:pt>
                <c:pt idx="218">
                  <c:v>34207748.032332979</c:v>
                </c:pt>
                <c:pt idx="219">
                  <c:v>34289129.742025778</c:v>
                </c:pt>
                <c:pt idx="220">
                  <c:v>34366529.632437676</c:v>
                </c:pt>
                <c:pt idx="221">
                  <c:v>34440142.764479607</c:v>
                </c:pt>
                <c:pt idx="222">
                  <c:v>34510154.703841291</c:v>
                </c:pt>
                <c:pt idx="223">
                  <c:v>34576741.971255496</c:v>
                </c:pt>
                <c:pt idx="224">
                  <c:v>34640072.473285109</c:v>
                </c:pt>
                <c:pt idx="225">
                  <c:v>34700305.914175153</c:v>
                </c:pt>
                <c:pt idx="226">
                  <c:v>34757594.189350873</c:v>
                </c:pt>
                <c:pt idx="227">
                  <c:v>34812081.761169828</c:v>
                </c:pt>
                <c:pt idx="228">
                  <c:v>34863906.017552152</c:v>
                </c:pt>
                <c:pt idx="229">
                  <c:v>34913197.614121348</c:v>
                </c:pt>
                <c:pt idx="230">
                  <c:v>34960080.800489374</c:v>
                </c:pt>
                <c:pt idx="231">
                  <c:v>35004673.73131597</c:v>
                </c:pt>
                <c:pt idx="232">
                  <c:v>35047088.762764297</c:v>
                </c:pt>
                <c:pt idx="233">
                  <c:v>35087432.734963626</c:v>
                </c:pt>
                <c:pt idx="234">
                  <c:v>35125807.241076194</c:v>
                </c:pt>
                <c:pt idx="235">
                  <c:v>35162308.883549757</c:v>
                </c:pt>
                <c:pt idx="236">
                  <c:v>35197029.518120386</c:v>
                </c:pt>
                <c:pt idx="237">
                  <c:v>35230056.486112185</c:v>
                </c:pt>
                <c:pt idx="238">
                  <c:v>35261472.835562043</c:v>
                </c:pt>
                <c:pt idx="239">
                  <c:v>35291357.531678632</c:v>
                </c:pt>
                <c:pt idx="240">
                  <c:v>35319785.657125846</c:v>
                </c:pt>
                <c:pt idx="241">
                  <c:v>35346828.602601901</c:v>
                </c:pt>
                <c:pt idx="242">
                  <c:v>35372554.248166405</c:v>
                </c:pt>
                <c:pt idx="243">
                  <c:v>35397027.135749251</c:v>
                </c:pt>
                <c:pt idx="244">
                  <c:v>35420308.633256979</c:v>
                </c:pt>
                <c:pt idx="245">
                  <c:v>35442457.090674512</c:v>
                </c:pt>
                <c:pt idx="246">
                  <c:v>35463527.988542832</c:v>
                </c:pt>
                <c:pt idx="247">
                  <c:v>35483574.079176605</c:v>
                </c:pt>
                <c:pt idx="248">
                  <c:v>35502645.520969309</c:v>
                </c:pt>
                <c:pt idx="249">
                  <c:v>35520790.006117985</c:v>
                </c:pt>
                <c:pt idx="250">
                  <c:v>35538052.882084519</c:v>
                </c:pt>
                <c:pt idx="251">
                  <c:v>35554477.267095819</c:v>
                </c:pt>
                <c:pt idx="252">
                  <c:v>35570104.159971431</c:v>
                </c:pt>
                <c:pt idx="253">
                  <c:v>35584972.544553578</c:v>
                </c:pt>
                <c:pt idx="254">
                  <c:v>35599119.489001863</c:v>
                </c:pt>
                <c:pt idx="255">
                  <c:v>35612580.240202434</c:v>
                </c:pt>
                <c:pt idx="256">
                  <c:v>35625388.313529819</c:v>
                </c:pt>
                <c:pt idx="257">
                  <c:v>35637575.578188106</c:v>
                </c:pt>
                <c:pt idx="258">
                  <c:v>35649172.338347547</c:v>
                </c:pt>
                <c:pt idx="259">
                  <c:v>35660207.410282239</c:v>
                </c:pt>
                <c:pt idx="260">
                  <c:v>35670708.195704766</c:v>
                </c:pt>
                <c:pt idx="261">
                  <c:v>35680700.751484178</c:v>
                </c:pt>
                <c:pt idx="262">
                  <c:v>35690209.8559248</c:v>
                </c:pt>
                <c:pt idx="263">
                  <c:v>35699259.071774766</c:v>
                </c:pt>
                <c:pt idx="264">
                  <c:v>35707870.806124978</c:v>
                </c:pt>
                <c:pt idx="265">
                  <c:v>35716066.36735142</c:v>
                </c:pt>
                <c:pt idx="266">
                  <c:v>35723866.019246362</c:v>
                </c:pt>
                <c:pt idx="267">
                  <c:v>35731289.03247682</c:v>
                </c:pt>
                <c:pt idx="268">
                  <c:v>35738353.733502023</c:v>
                </c:pt>
                <c:pt idx="269">
                  <c:v>35745077.551075123</c:v>
                </c:pt>
                <c:pt idx="270">
                  <c:v>35751477.060448237</c:v>
                </c:pt>
                <c:pt idx="271">
                  <c:v>35757568.025394224</c:v>
                </c:pt>
                <c:pt idx="272">
                  <c:v>35763365.438152902</c:v>
                </c:pt>
                <c:pt idx="273">
                  <c:v>35768883.55740419</c:v>
                </c:pt>
                <c:pt idx="274">
                  <c:v>35774135.944365658</c:v>
                </c:pt>
                <c:pt idx="275">
                  <c:v>35779135.497107126</c:v>
                </c:pt>
                <c:pt idx="276">
                  <c:v>35783894.48317045</c:v>
                </c:pt>
                <c:pt idx="277">
                  <c:v>35788424.570578232</c:v>
                </c:pt>
                <c:pt idx="278">
                  <c:v>35792736.857311174</c:v>
                </c:pt>
                <c:pt idx="279">
                  <c:v>35796841.899329759</c:v>
                </c:pt>
                <c:pt idx="280">
                  <c:v>35800749.737212263</c:v>
                </c:pt>
                <c:pt idx="281">
                  <c:v>35804469.921477564</c:v>
                </c:pt>
                <c:pt idx="282">
                  <c:v>35808011.536657803</c:v>
                </c:pt>
                <c:pt idx="283">
                  <c:v>35811383.22418277</c:v>
                </c:pt>
                <c:pt idx="284">
                  <c:v>35814593.204134792</c:v>
                </c:pt>
                <c:pt idx="285">
                  <c:v>35817649.29593005</c:v>
                </c:pt>
                <c:pt idx="286">
                  <c:v>35820558.93797943</c:v>
                </c:pt>
                <c:pt idx="287">
                  <c:v>35823329.206379436</c:v>
                </c:pt>
                <c:pt idx="288">
                  <c:v>35825966.832681172</c:v>
                </c:pt>
                <c:pt idx="289">
                  <c:v>35828478.220782973</c:v>
                </c:pt>
                <c:pt idx="290">
                  <c:v>35830869.462990142</c:v>
                </c:pt>
                <c:pt idx="291">
                  <c:v>35833146.355282962</c:v>
                </c:pt>
                <c:pt idx="292">
                  <c:v>35835314.411832161</c:v>
                </c:pt>
                <c:pt idx="293">
                  <c:v>35837378.878799103</c:v>
                </c:pt>
                <c:pt idx="294">
                  <c:v>35839344.747456074</c:v>
                </c:pt>
                <c:pt idx="295">
                  <c:v>35841216.766660325</c:v>
                </c:pt>
                <c:pt idx="296">
                  <c:v>35842999.454713859</c:v>
                </c:pt>
                <c:pt idx="297">
                  <c:v>35844697.110639282</c:v>
                </c:pt>
                <c:pt idx="298">
                  <c:v>35846313.824900694</c:v>
                </c:pt>
                <c:pt idx="299">
                  <c:v>35847853.489597015</c:v>
                </c:pt>
                <c:pt idx="300">
                  <c:v>35849319.808153853</c:v>
                </c:pt>
                <c:pt idx="301">
                  <c:v>35850716.304538675</c:v>
                </c:pt>
                <c:pt idx="302">
                  <c:v>35852046.332022928</c:v>
                </c:pt>
                <c:pt idx="303">
                  <c:v>35853313.081513435</c:v>
                </c:pt>
                <c:pt idx="304">
                  <c:v>35854519.589474343</c:v>
                </c:pt>
                <c:pt idx="305">
                  <c:v>35855668.745459951</c:v>
                </c:pt>
                <c:pt idx="306">
                  <c:v>35856763.299277537</c:v>
                </c:pt>
                <c:pt idx="307">
                  <c:v>35857805.8677985</c:v>
                </c:pt>
                <c:pt idx="308">
                  <c:v>35858798.941435225</c:v>
                </c:pt>
                <c:pt idx="309">
                  <c:v>35859744.890300095</c:v>
                </c:pt>
                <c:pt idx="310">
                  <c:v>35860645.970062427</c:v>
                </c:pt>
                <c:pt idx="311">
                  <c:v>35861504.327518165</c:v>
                </c:pt>
                <c:pt idx="312">
                  <c:v>35862322.005886562</c:v>
                </c:pt>
                <c:pt idx="313">
                  <c:v>35863100.949847281</c:v>
                </c:pt>
                <c:pt idx="314">
                  <c:v>35863843.010330729</c:v>
                </c:pt>
                <c:pt idx="315">
                  <c:v>35864549.949073799</c:v>
                </c:pt>
                <c:pt idx="316">
                  <c:v>35865223.442952566</c:v>
                </c:pt>
                <c:pt idx="317">
                  <c:v>35865865.088102952</c:v>
                </c:pt>
                <c:pt idx="318">
                  <c:v>35866476.403839782</c:v>
                </c:pt>
                <c:pt idx="319">
                  <c:v>35867058.836384177</c:v>
                </c:pt>
                <c:pt idx="320">
                  <c:v>35867613.762408711</c:v>
                </c:pt>
                <c:pt idx="321">
                  <c:v>35868142.492409304</c:v>
                </c:pt>
                <c:pt idx="322">
                  <c:v>35868646.2739124</c:v>
                </c:pt>
                <c:pt idx="323">
                  <c:v>35869126.294525489</c:v>
                </c:pt>
                <c:pt idx="324">
                  <c:v>35869583.684838712</c:v>
                </c:pt>
                <c:pt idx="325">
                  <c:v>35870019.521184877</c:v>
                </c:pt>
                <c:pt idx="326">
                  <c:v>35870434.828264795</c:v>
                </c:pt>
                <c:pt idx="327">
                  <c:v>35870830.581644617</c:v>
                </c:pt>
                <c:pt idx="328">
                  <c:v>35871207.710131399</c:v>
                </c:pt>
                <c:pt idx="329">
                  <c:v>35871567.098032951</c:v>
                </c:pt>
                <c:pt idx="330">
                  <c:v>35871909.587307557</c:v>
                </c:pt>
                <c:pt idx="331">
                  <c:v>35872235.979609035</c:v>
                </c:pt>
                <c:pt idx="332">
                  <c:v>35872547.038232267</c:v>
                </c:pt>
                <c:pt idx="333">
                  <c:v>35872843.489964046</c:v>
                </c:pt>
                <c:pt idx="334">
                  <c:v>35873126.026843898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F0-4DA5-8EB6-24285CB725D7}"/>
            </c:ext>
          </c:extLst>
        </c:ser>
        <c:ser>
          <c:idx val="0"/>
          <c:order val="4"/>
          <c:tx>
            <c:strRef>
              <c:f>'II Backend'!$X$3</c:f>
              <c:strCache>
                <c:ptCount val="1"/>
                <c:pt idx="0">
                  <c:v>Peak health care capacity need</c:v>
                </c:pt>
              </c:strCache>
            </c:strRef>
          </c:tx>
          <c:spPr>
            <a:ln w="12700" cap="rnd">
              <a:solidFill>
                <a:srgbClr val="FF0000">
                  <a:alpha val="96000"/>
                </a:srgbClr>
              </a:solidFill>
              <a:prstDash val="sysDash"/>
              <a:round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-1.8741406250000019E-2"/>
                  <c:y val="-5.0540269092287288E-2"/>
                </c:manualLayout>
              </c:layout>
              <c:numFmt formatCode="#0.0,,&quot; Million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620590277777774"/>
                      <c:h val="7.6869054386962274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729F-4664-A2CA-C8DEE4FB7A0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[0]!View_Date</c:f>
              <c:numCache>
                <c:formatCode>d\-mmm\-yy</c:formatCode>
                <c:ptCount val="335"/>
                <c:pt idx="0">
                  <c:v>43860</c:v>
                </c:pt>
                <c:pt idx="1">
                  <c:v>43861</c:v>
                </c:pt>
                <c:pt idx="2">
                  <c:v>43862</c:v>
                </c:pt>
                <c:pt idx="3">
                  <c:v>43863</c:v>
                </c:pt>
                <c:pt idx="4">
                  <c:v>43864</c:v>
                </c:pt>
                <c:pt idx="5">
                  <c:v>43865</c:v>
                </c:pt>
                <c:pt idx="6">
                  <c:v>43866</c:v>
                </c:pt>
                <c:pt idx="7">
                  <c:v>43867</c:v>
                </c:pt>
                <c:pt idx="8">
                  <c:v>43868</c:v>
                </c:pt>
                <c:pt idx="9">
                  <c:v>43869</c:v>
                </c:pt>
                <c:pt idx="10">
                  <c:v>43870</c:v>
                </c:pt>
                <c:pt idx="11">
                  <c:v>43871</c:v>
                </c:pt>
                <c:pt idx="12">
                  <c:v>43872</c:v>
                </c:pt>
                <c:pt idx="13">
                  <c:v>43873</c:v>
                </c:pt>
                <c:pt idx="14">
                  <c:v>43874</c:v>
                </c:pt>
                <c:pt idx="15">
                  <c:v>43875</c:v>
                </c:pt>
                <c:pt idx="16">
                  <c:v>43876</c:v>
                </c:pt>
                <c:pt idx="17">
                  <c:v>43877</c:v>
                </c:pt>
                <c:pt idx="18">
                  <c:v>43878</c:v>
                </c:pt>
                <c:pt idx="19">
                  <c:v>43879</c:v>
                </c:pt>
                <c:pt idx="20">
                  <c:v>43880</c:v>
                </c:pt>
                <c:pt idx="21">
                  <c:v>43881</c:v>
                </c:pt>
                <c:pt idx="22">
                  <c:v>43882</c:v>
                </c:pt>
                <c:pt idx="23">
                  <c:v>43883</c:v>
                </c:pt>
                <c:pt idx="24">
                  <c:v>43884</c:v>
                </c:pt>
                <c:pt idx="25">
                  <c:v>43885</c:v>
                </c:pt>
                <c:pt idx="26">
                  <c:v>43886</c:v>
                </c:pt>
                <c:pt idx="27">
                  <c:v>43887</c:v>
                </c:pt>
                <c:pt idx="28">
                  <c:v>43888</c:v>
                </c:pt>
                <c:pt idx="29">
                  <c:v>43889</c:v>
                </c:pt>
                <c:pt idx="30">
                  <c:v>43890</c:v>
                </c:pt>
                <c:pt idx="31">
                  <c:v>43891</c:v>
                </c:pt>
                <c:pt idx="32">
                  <c:v>43892</c:v>
                </c:pt>
                <c:pt idx="33">
                  <c:v>43893</c:v>
                </c:pt>
                <c:pt idx="34">
                  <c:v>43894</c:v>
                </c:pt>
                <c:pt idx="35">
                  <c:v>43895</c:v>
                </c:pt>
                <c:pt idx="36">
                  <c:v>43896</c:v>
                </c:pt>
                <c:pt idx="37">
                  <c:v>43897</c:v>
                </c:pt>
                <c:pt idx="38">
                  <c:v>43898</c:v>
                </c:pt>
                <c:pt idx="39">
                  <c:v>43899</c:v>
                </c:pt>
                <c:pt idx="40">
                  <c:v>43900</c:v>
                </c:pt>
                <c:pt idx="41">
                  <c:v>43901</c:v>
                </c:pt>
                <c:pt idx="42">
                  <c:v>43902</c:v>
                </c:pt>
                <c:pt idx="43">
                  <c:v>43903</c:v>
                </c:pt>
                <c:pt idx="44">
                  <c:v>43904</c:v>
                </c:pt>
                <c:pt idx="45">
                  <c:v>43905</c:v>
                </c:pt>
                <c:pt idx="46">
                  <c:v>43906</c:v>
                </c:pt>
                <c:pt idx="47">
                  <c:v>43907</c:v>
                </c:pt>
                <c:pt idx="48">
                  <c:v>43908</c:v>
                </c:pt>
                <c:pt idx="49">
                  <c:v>43909</c:v>
                </c:pt>
                <c:pt idx="50">
                  <c:v>43910</c:v>
                </c:pt>
                <c:pt idx="51">
                  <c:v>43911</c:v>
                </c:pt>
                <c:pt idx="52">
                  <c:v>43912</c:v>
                </c:pt>
                <c:pt idx="53">
                  <c:v>43913</c:v>
                </c:pt>
                <c:pt idx="54">
                  <c:v>43914</c:v>
                </c:pt>
                <c:pt idx="55">
                  <c:v>43915</c:v>
                </c:pt>
                <c:pt idx="56">
                  <c:v>43916</c:v>
                </c:pt>
                <c:pt idx="57">
                  <c:v>43917</c:v>
                </c:pt>
                <c:pt idx="58">
                  <c:v>43918</c:v>
                </c:pt>
                <c:pt idx="59">
                  <c:v>43919</c:v>
                </c:pt>
                <c:pt idx="60">
                  <c:v>43920</c:v>
                </c:pt>
                <c:pt idx="61">
                  <c:v>43921</c:v>
                </c:pt>
                <c:pt idx="62">
                  <c:v>43922</c:v>
                </c:pt>
                <c:pt idx="63">
                  <c:v>43923</c:v>
                </c:pt>
                <c:pt idx="64">
                  <c:v>43924</c:v>
                </c:pt>
                <c:pt idx="65">
                  <c:v>43925</c:v>
                </c:pt>
                <c:pt idx="66">
                  <c:v>43926</c:v>
                </c:pt>
                <c:pt idx="67">
                  <c:v>43927</c:v>
                </c:pt>
                <c:pt idx="68">
                  <c:v>43928</c:v>
                </c:pt>
                <c:pt idx="69">
                  <c:v>43929</c:v>
                </c:pt>
                <c:pt idx="70">
                  <c:v>43930</c:v>
                </c:pt>
                <c:pt idx="71">
                  <c:v>43931</c:v>
                </c:pt>
                <c:pt idx="72">
                  <c:v>43932</c:v>
                </c:pt>
                <c:pt idx="73">
                  <c:v>43933</c:v>
                </c:pt>
                <c:pt idx="74">
                  <c:v>43934</c:v>
                </c:pt>
                <c:pt idx="75">
                  <c:v>43935</c:v>
                </c:pt>
                <c:pt idx="76">
                  <c:v>43936</c:v>
                </c:pt>
                <c:pt idx="77">
                  <c:v>43937</c:v>
                </c:pt>
                <c:pt idx="78">
                  <c:v>43938</c:v>
                </c:pt>
                <c:pt idx="79">
                  <c:v>43939</c:v>
                </c:pt>
                <c:pt idx="80">
                  <c:v>43940</c:v>
                </c:pt>
                <c:pt idx="81">
                  <c:v>43941</c:v>
                </c:pt>
                <c:pt idx="82">
                  <c:v>43942</c:v>
                </c:pt>
                <c:pt idx="83">
                  <c:v>43943</c:v>
                </c:pt>
                <c:pt idx="84">
                  <c:v>43944</c:v>
                </c:pt>
                <c:pt idx="85">
                  <c:v>43945</c:v>
                </c:pt>
                <c:pt idx="86">
                  <c:v>43946</c:v>
                </c:pt>
                <c:pt idx="87">
                  <c:v>43947</c:v>
                </c:pt>
                <c:pt idx="88">
                  <c:v>43948</c:v>
                </c:pt>
                <c:pt idx="89">
                  <c:v>43949</c:v>
                </c:pt>
                <c:pt idx="90">
                  <c:v>43950</c:v>
                </c:pt>
                <c:pt idx="91">
                  <c:v>43951</c:v>
                </c:pt>
                <c:pt idx="92">
                  <c:v>43952</c:v>
                </c:pt>
                <c:pt idx="93">
                  <c:v>43953</c:v>
                </c:pt>
                <c:pt idx="94">
                  <c:v>43954</c:v>
                </c:pt>
                <c:pt idx="95">
                  <c:v>43955</c:v>
                </c:pt>
                <c:pt idx="96">
                  <c:v>43956</c:v>
                </c:pt>
                <c:pt idx="97">
                  <c:v>43957</c:v>
                </c:pt>
                <c:pt idx="98">
                  <c:v>43958</c:v>
                </c:pt>
                <c:pt idx="99">
                  <c:v>43959</c:v>
                </c:pt>
                <c:pt idx="100">
                  <c:v>43960</c:v>
                </c:pt>
                <c:pt idx="101">
                  <c:v>43961</c:v>
                </c:pt>
                <c:pt idx="102">
                  <c:v>43962</c:v>
                </c:pt>
                <c:pt idx="103">
                  <c:v>43963</c:v>
                </c:pt>
                <c:pt idx="104">
                  <c:v>43964</c:v>
                </c:pt>
                <c:pt idx="105">
                  <c:v>43965</c:v>
                </c:pt>
                <c:pt idx="106">
                  <c:v>43966</c:v>
                </c:pt>
                <c:pt idx="107">
                  <c:v>43967</c:v>
                </c:pt>
                <c:pt idx="108">
                  <c:v>43968</c:v>
                </c:pt>
                <c:pt idx="109">
                  <c:v>43969</c:v>
                </c:pt>
                <c:pt idx="110">
                  <c:v>43970</c:v>
                </c:pt>
                <c:pt idx="111">
                  <c:v>43971</c:v>
                </c:pt>
                <c:pt idx="112">
                  <c:v>43972</c:v>
                </c:pt>
                <c:pt idx="113">
                  <c:v>43973</c:v>
                </c:pt>
                <c:pt idx="114">
                  <c:v>43974</c:v>
                </c:pt>
                <c:pt idx="115">
                  <c:v>43975</c:v>
                </c:pt>
                <c:pt idx="116">
                  <c:v>43976</c:v>
                </c:pt>
                <c:pt idx="117">
                  <c:v>43977</c:v>
                </c:pt>
                <c:pt idx="118">
                  <c:v>43978</c:v>
                </c:pt>
                <c:pt idx="119">
                  <c:v>43979</c:v>
                </c:pt>
                <c:pt idx="120">
                  <c:v>43980</c:v>
                </c:pt>
                <c:pt idx="121">
                  <c:v>43981</c:v>
                </c:pt>
                <c:pt idx="122">
                  <c:v>43982</c:v>
                </c:pt>
                <c:pt idx="123">
                  <c:v>43983</c:v>
                </c:pt>
                <c:pt idx="124">
                  <c:v>43984</c:v>
                </c:pt>
                <c:pt idx="125">
                  <c:v>43985</c:v>
                </c:pt>
                <c:pt idx="126">
                  <c:v>43986</c:v>
                </c:pt>
                <c:pt idx="127">
                  <c:v>43987</c:v>
                </c:pt>
                <c:pt idx="128">
                  <c:v>43988</c:v>
                </c:pt>
                <c:pt idx="129">
                  <c:v>43989</c:v>
                </c:pt>
                <c:pt idx="130">
                  <c:v>43990</c:v>
                </c:pt>
                <c:pt idx="131">
                  <c:v>43991</c:v>
                </c:pt>
                <c:pt idx="132">
                  <c:v>43992</c:v>
                </c:pt>
                <c:pt idx="133">
                  <c:v>43993</c:v>
                </c:pt>
                <c:pt idx="134">
                  <c:v>43994</c:v>
                </c:pt>
                <c:pt idx="135">
                  <c:v>43995</c:v>
                </c:pt>
                <c:pt idx="136">
                  <c:v>43996</c:v>
                </c:pt>
                <c:pt idx="137">
                  <c:v>43997</c:v>
                </c:pt>
                <c:pt idx="138">
                  <c:v>43998</c:v>
                </c:pt>
                <c:pt idx="139">
                  <c:v>43999</c:v>
                </c:pt>
                <c:pt idx="140">
                  <c:v>44000</c:v>
                </c:pt>
                <c:pt idx="141">
                  <c:v>44001</c:v>
                </c:pt>
                <c:pt idx="142">
                  <c:v>44002</c:v>
                </c:pt>
                <c:pt idx="143">
                  <c:v>44003</c:v>
                </c:pt>
                <c:pt idx="144">
                  <c:v>44004</c:v>
                </c:pt>
                <c:pt idx="145">
                  <c:v>44005</c:v>
                </c:pt>
                <c:pt idx="146">
                  <c:v>44006</c:v>
                </c:pt>
                <c:pt idx="147">
                  <c:v>44007</c:v>
                </c:pt>
                <c:pt idx="148">
                  <c:v>44008</c:v>
                </c:pt>
                <c:pt idx="149">
                  <c:v>44009</c:v>
                </c:pt>
                <c:pt idx="150">
                  <c:v>44010</c:v>
                </c:pt>
                <c:pt idx="151">
                  <c:v>44011</c:v>
                </c:pt>
                <c:pt idx="152">
                  <c:v>44012</c:v>
                </c:pt>
                <c:pt idx="153">
                  <c:v>44013</c:v>
                </c:pt>
                <c:pt idx="154">
                  <c:v>44014</c:v>
                </c:pt>
                <c:pt idx="155">
                  <c:v>44015</c:v>
                </c:pt>
                <c:pt idx="156">
                  <c:v>44016</c:v>
                </c:pt>
                <c:pt idx="157">
                  <c:v>44017</c:v>
                </c:pt>
                <c:pt idx="158">
                  <c:v>44018</c:v>
                </c:pt>
                <c:pt idx="159">
                  <c:v>44019</c:v>
                </c:pt>
                <c:pt idx="160">
                  <c:v>44020</c:v>
                </c:pt>
                <c:pt idx="161">
                  <c:v>44021</c:v>
                </c:pt>
                <c:pt idx="162">
                  <c:v>44022</c:v>
                </c:pt>
                <c:pt idx="163">
                  <c:v>44023</c:v>
                </c:pt>
                <c:pt idx="164">
                  <c:v>44024</c:v>
                </c:pt>
                <c:pt idx="165">
                  <c:v>44025</c:v>
                </c:pt>
                <c:pt idx="166">
                  <c:v>44026</c:v>
                </c:pt>
                <c:pt idx="167">
                  <c:v>44027</c:v>
                </c:pt>
                <c:pt idx="168">
                  <c:v>44028</c:v>
                </c:pt>
                <c:pt idx="169">
                  <c:v>44029</c:v>
                </c:pt>
                <c:pt idx="170">
                  <c:v>44030</c:v>
                </c:pt>
                <c:pt idx="171">
                  <c:v>44031</c:v>
                </c:pt>
                <c:pt idx="172">
                  <c:v>44032</c:v>
                </c:pt>
                <c:pt idx="173">
                  <c:v>44033</c:v>
                </c:pt>
                <c:pt idx="174">
                  <c:v>44034</c:v>
                </c:pt>
                <c:pt idx="175">
                  <c:v>44035</c:v>
                </c:pt>
                <c:pt idx="176">
                  <c:v>44036</c:v>
                </c:pt>
                <c:pt idx="177">
                  <c:v>44037</c:v>
                </c:pt>
                <c:pt idx="178">
                  <c:v>44038</c:v>
                </c:pt>
                <c:pt idx="179">
                  <c:v>44039</c:v>
                </c:pt>
                <c:pt idx="180">
                  <c:v>44040</c:v>
                </c:pt>
                <c:pt idx="181">
                  <c:v>44041</c:v>
                </c:pt>
                <c:pt idx="182">
                  <c:v>44042</c:v>
                </c:pt>
                <c:pt idx="183">
                  <c:v>44043</c:v>
                </c:pt>
                <c:pt idx="184">
                  <c:v>44044</c:v>
                </c:pt>
                <c:pt idx="185">
                  <c:v>44045</c:v>
                </c:pt>
                <c:pt idx="186">
                  <c:v>44046</c:v>
                </c:pt>
                <c:pt idx="187">
                  <c:v>44047</c:v>
                </c:pt>
                <c:pt idx="188">
                  <c:v>44048</c:v>
                </c:pt>
                <c:pt idx="189">
                  <c:v>44049</c:v>
                </c:pt>
                <c:pt idx="190">
                  <c:v>44050</c:v>
                </c:pt>
                <c:pt idx="191">
                  <c:v>44051</c:v>
                </c:pt>
                <c:pt idx="192">
                  <c:v>44052</c:v>
                </c:pt>
                <c:pt idx="193">
                  <c:v>44053</c:v>
                </c:pt>
                <c:pt idx="194">
                  <c:v>44054</c:v>
                </c:pt>
                <c:pt idx="195">
                  <c:v>44055</c:v>
                </c:pt>
                <c:pt idx="196">
                  <c:v>44056</c:v>
                </c:pt>
                <c:pt idx="197">
                  <c:v>44057</c:v>
                </c:pt>
                <c:pt idx="198">
                  <c:v>44058</c:v>
                </c:pt>
                <c:pt idx="199">
                  <c:v>44059</c:v>
                </c:pt>
                <c:pt idx="200">
                  <c:v>44060</c:v>
                </c:pt>
                <c:pt idx="201">
                  <c:v>44061</c:v>
                </c:pt>
                <c:pt idx="202">
                  <c:v>44062</c:v>
                </c:pt>
                <c:pt idx="203">
                  <c:v>44063</c:v>
                </c:pt>
                <c:pt idx="204">
                  <c:v>44064</c:v>
                </c:pt>
                <c:pt idx="205">
                  <c:v>44065</c:v>
                </c:pt>
                <c:pt idx="206">
                  <c:v>44066</c:v>
                </c:pt>
                <c:pt idx="207">
                  <c:v>44067</c:v>
                </c:pt>
                <c:pt idx="208">
                  <c:v>44068</c:v>
                </c:pt>
                <c:pt idx="209">
                  <c:v>44069</c:v>
                </c:pt>
                <c:pt idx="210">
                  <c:v>44070</c:v>
                </c:pt>
                <c:pt idx="211">
                  <c:v>44071</c:v>
                </c:pt>
                <c:pt idx="212">
                  <c:v>44072</c:v>
                </c:pt>
                <c:pt idx="213">
                  <c:v>44073</c:v>
                </c:pt>
                <c:pt idx="214">
                  <c:v>44074</c:v>
                </c:pt>
                <c:pt idx="215">
                  <c:v>44075</c:v>
                </c:pt>
                <c:pt idx="216">
                  <c:v>44076</c:v>
                </c:pt>
                <c:pt idx="217">
                  <c:v>44077</c:v>
                </c:pt>
                <c:pt idx="218">
                  <c:v>44078</c:v>
                </c:pt>
                <c:pt idx="219">
                  <c:v>44079</c:v>
                </c:pt>
                <c:pt idx="220">
                  <c:v>44080</c:v>
                </c:pt>
                <c:pt idx="221">
                  <c:v>44081</c:v>
                </c:pt>
                <c:pt idx="222">
                  <c:v>44082</c:v>
                </c:pt>
                <c:pt idx="223">
                  <c:v>44083</c:v>
                </c:pt>
                <c:pt idx="224">
                  <c:v>44084</c:v>
                </c:pt>
                <c:pt idx="225">
                  <c:v>44085</c:v>
                </c:pt>
                <c:pt idx="226">
                  <c:v>44086</c:v>
                </c:pt>
                <c:pt idx="227">
                  <c:v>44087</c:v>
                </c:pt>
                <c:pt idx="228">
                  <c:v>44088</c:v>
                </c:pt>
                <c:pt idx="229">
                  <c:v>44089</c:v>
                </c:pt>
                <c:pt idx="230">
                  <c:v>44090</c:v>
                </c:pt>
                <c:pt idx="231">
                  <c:v>44091</c:v>
                </c:pt>
                <c:pt idx="232">
                  <c:v>44092</c:v>
                </c:pt>
                <c:pt idx="233">
                  <c:v>44093</c:v>
                </c:pt>
                <c:pt idx="234">
                  <c:v>44094</c:v>
                </c:pt>
                <c:pt idx="235">
                  <c:v>44095</c:v>
                </c:pt>
                <c:pt idx="236">
                  <c:v>44096</c:v>
                </c:pt>
                <c:pt idx="237">
                  <c:v>44097</c:v>
                </c:pt>
                <c:pt idx="238">
                  <c:v>44098</c:v>
                </c:pt>
                <c:pt idx="239">
                  <c:v>44099</c:v>
                </c:pt>
                <c:pt idx="240">
                  <c:v>44100</c:v>
                </c:pt>
                <c:pt idx="241">
                  <c:v>44101</c:v>
                </c:pt>
                <c:pt idx="242">
                  <c:v>44102</c:v>
                </c:pt>
                <c:pt idx="243">
                  <c:v>44103</c:v>
                </c:pt>
                <c:pt idx="244">
                  <c:v>44104</c:v>
                </c:pt>
                <c:pt idx="245">
                  <c:v>44105</c:v>
                </c:pt>
                <c:pt idx="246">
                  <c:v>44106</c:v>
                </c:pt>
                <c:pt idx="247">
                  <c:v>44107</c:v>
                </c:pt>
                <c:pt idx="248">
                  <c:v>44108</c:v>
                </c:pt>
                <c:pt idx="249">
                  <c:v>44109</c:v>
                </c:pt>
                <c:pt idx="250">
                  <c:v>44110</c:v>
                </c:pt>
                <c:pt idx="251">
                  <c:v>44111</c:v>
                </c:pt>
                <c:pt idx="252">
                  <c:v>44112</c:v>
                </c:pt>
                <c:pt idx="253">
                  <c:v>44113</c:v>
                </c:pt>
                <c:pt idx="254">
                  <c:v>44114</c:v>
                </c:pt>
                <c:pt idx="255">
                  <c:v>44115</c:v>
                </c:pt>
                <c:pt idx="256">
                  <c:v>44116</c:v>
                </c:pt>
                <c:pt idx="257">
                  <c:v>44117</c:v>
                </c:pt>
                <c:pt idx="258">
                  <c:v>44118</c:v>
                </c:pt>
                <c:pt idx="259">
                  <c:v>44119</c:v>
                </c:pt>
                <c:pt idx="260">
                  <c:v>44120</c:v>
                </c:pt>
                <c:pt idx="261">
                  <c:v>44121</c:v>
                </c:pt>
                <c:pt idx="262">
                  <c:v>44122</c:v>
                </c:pt>
                <c:pt idx="263">
                  <c:v>44123</c:v>
                </c:pt>
                <c:pt idx="264">
                  <c:v>44124</c:v>
                </c:pt>
                <c:pt idx="265">
                  <c:v>44125</c:v>
                </c:pt>
                <c:pt idx="266">
                  <c:v>44126</c:v>
                </c:pt>
                <c:pt idx="267">
                  <c:v>44127</c:v>
                </c:pt>
                <c:pt idx="268">
                  <c:v>44128</c:v>
                </c:pt>
                <c:pt idx="269">
                  <c:v>44129</c:v>
                </c:pt>
                <c:pt idx="270">
                  <c:v>44130</c:v>
                </c:pt>
                <c:pt idx="271">
                  <c:v>44131</c:v>
                </c:pt>
                <c:pt idx="272">
                  <c:v>44132</c:v>
                </c:pt>
                <c:pt idx="273">
                  <c:v>44133</c:v>
                </c:pt>
                <c:pt idx="274">
                  <c:v>44134</c:v>
                </c:pt>
                <c:pt idx="275">
                  <c:v>44135</c:v>
                </c:pt>
                <c:pt idx="276">
                  <c:v>44136</c:v>
                </c:pt>
                <c:pt idx="277">
                  <c:v>44137</c:v>
                </c:pt>
                <c:pt idx="278">
                  <c:v>44138</c:v>
                </c:pt>
                <c:pt idx="279">
                  <c:v>44139</c:v>
                </c:pt>
                <c:pt idx="280">
                  <c:v>44140</c:v>
                </c:pt>
                <c:pt idx="281">
                  <c:v>44141</c:v>
                </c:pt>
                <c:pt idx="282">
                  <c:v>44142</c:v>
                </c:pt>
                <c:pt idx="283">
                  <c:v>44143</c:v>
                </c:pt>
                <c:pt idx="284">
                  <c:v>44144</c:v>
                </c:pt>
                <c:pt idx="285">
                  <c:v>44145</c:v>
                </c:pt>
                <c:pt idx="286">
                  <c:v>44146</c:v>
                </c:pt>
                <c:pt idx="287">
                  <c:v>44147</c:v>
                </c:pt>
                <c:pt idx="288">
                  <c:v>44148</c:v>
                </c:pt>
                <c:pt idx="289">
                  <c:v>44149</c:v>
                </c:pt>
                <c:pt idx="290">
                  <c:v>44150</c:v>
                </c:pt>
                <c:pt idx="291">
                  <c:v>44151</c:v>
                </c:pt>
                <c:pt idx="292">
                  <c:v>44152</c:v>
                </c:pt>
                <c:pt idx="293">
                  <c:v>44153</c:v>
                </c:pt>
                <c:pt idx="294">
                  <c:v>44154</c:v>
                </c:pt>
                <c:pt idx="295">
                  <c:v>44155</c:v>
                </c:pt>
                <c:pt idx="296">
                  <c:v>44156</c:v>
                </c:pt>
                <c:pt idx="297">
                  <c:v>44157</c:v>
                </c:pt>
                <c:pt idx="298">
                  <c:v>44158</c:v>
                </c:pt>
                <c:pt idx="299">
                  <c:v>44159</c:v>
                </c:pt>
                <c:pt idx="300">
                  <c:v>44160</c:v>
                </c:pt>
                <c:pt idx="301">
                  <c:v>44161</c:v>
                </c:pt>
                <c:pt idx="302">
                  <c:v>44162</c:v>
                </c:pt>
                <c:pt idx="303">
                  <c:v>44163</c:v>
                </c:pt>
                <c:pt idx="304">
                  <c:v>44164</c:v>
                </c:pt>
                <c:pt idx="305">
                  <c:v>44165</c:v>
                </c:pt>
                <c:pt idx="306">
                  <c:v>44166</c:v>
                </c:pt>
                <c:pt idx="307">
                  <c:v>44167</c:v>
                </c:pt>
                <c:pt idx="308">
                  <c:v>44168</c:v>
                </c:pt>
                <c:pt idx="309">
                  <c:v>44169</c:v>
                </c:pt>
                <c:pt idx="310">
                  <c:v>44170</c:v>
                </c:pt>
                <c:pt idx="311">
                  <c:v>44171</c:v>
                </c:pt>
                <c:pt idx="312">
                  <c:v>44172</c:v>
                </c:pt>
                <c:pt idx="313">
                  <c:v>44173</c:v>
                </c:pt>
                <c:pt idx="314">
                  <c:v>44174</c:v>
                </c:pt>
                <c:pt idx="315">
                  <c:v>44175</c:v>
                </c:pt>
                <c:pt idx="316">
                  <c:v>44176</c:v>
                </c:pt>
                <c:pt idx="317">
                  <c:v>44177</c:v>
                </c:pt>
                <c:pt idx="318">
                  <c:v>44178</c:v>
                </c:pt>
                <c:pt idx="319">
                  <c:v>44179</c:v>
                </c:pt>
                <c:pt idx="320">
                  <c:v>44180</c:v>
                </c:pt>
                <c:pt idx="321">
                  <c:v>44181</c:v>
                </c:pt>
                <c:pt idx="322">
                  <c:v>44182</c:v>
                </c:pt>
                <c:pt idx="323">
                  <c:v>44183</c:v>
                </c:pt>
                <c:pt idx="324">
                  <c:v>44184</c:v>
                </c:pt>
                <c:pt idx="325">
                  <c:v>44185</c:v>
                </c:pt>
                <c:pt idx="326">
                  <c:v>44186</c:v>
                </c:pt>
                <c:pt idx="327">
                  <c:v>44187</c:v>
                </c:pt>
                <c:pt idx="328">
                  <c:v>44188</c:v>
                </c:pt>
                <c:pt idx="329">
                  <c:v>44189</c:v>
                </c:pt>
                <c:pt idx="330">
                  <c:v>44190</c:v>
                </c:pt>
                <c:pt idx="331">
                  <c:v>44191</c:v>
                </c:pt>
                <c:pt idx="332">
                  <c:v>44192</c:v>
                </c:pt>
                <c:pt idx="333">
                  <c:v>44193</c:v>
                </c:pt>
                <c:pt idx="334">
                  <c:v>44194</c:v>
                </c:pt>
              </c:numCache>
            </c:numRef>
          </c:cat>
          <c:val>
            <c:numRef>
              <c:f>[0]!View_T_P</c:f>
              <c:numCache>
                <c:formatCode>#,##0</c:formatCode>
                <c:ptCount val="335"/>
                <c:pt idx="0">
                  <c:v>37573384.325964198</c:v>
                </c:pt>
                <c:pt idx="1">
                  <c:v>37573384.325964198</c:v>
                </c:pt>
                <c:pt idx="2">
                  <c:v>37573384.325964198</c:v>
                </c:pt>
                <c:pt idx="3">
                  <c:v>37573384.325964198</c:v>
                </c:pt>
                <c:pt idx="4">
                  <c:v>37573384.325964198</c:v>
                </c:pt>
                <c:pt idx="5">
                  <c:v>37573384.325964198</c:v>
                </c:pt>
                <c:pt idx="6">
                  <c:v>37573384.325964198</c:v>
                </c:pt>
                <c:pt idx="7">
                  <c:v>37573384.325964198</c:v>
                </c:pt>
                <c:pt idx="8">
                  <c:v>37573384.325964198</c:v>
                </c:pt>
                <c:pt idx="9">
                  <c:v>37573384.325964198</c:v>
                </c:pt>
                <c:pt idx="10">
                  <c:v>37573384.325964198</c:v>
                </c:pt>
                <c:pt idx="11">
                  <c:v>37573384.325964198</c:v>
                </c:pt>
                <c:pt idx="12">
                  <c:v>37573384.325964198</c:v>
                </c:pt>
                <c:pt idx="13">
                  <c:v>37573384.325964198</c:v>
                </c:pt>
                <c:pt idx="14">
                  <c:v>37573384.325964198</c:v>
                </c:pt>
                <c:pt idx="15">
                  <c:v>37573384.325964198</c:v>
                </c:pt>
                <c:pt idx="16">
                  <c:v>37573384.325964198</c:v>
                </c:pt>
                <c:pt idx="17">
                  <c:v>37573384.325964198</c:v>
                </c:pt>
                <c:pt idx="18">
                  <c:v>37573384.325964198</c:v>
                </c:pt>
                <c:pt idx="19">
                  <c:v>37573384.325964198</c:v>
                </c:pt>
                <c:pt idx="20">
                  <c:v>37573384.325964198</c:v>
                </c:pt>
                <c:pt idx="21">
                  <c:v>37573384.325964198</c:v>
                </c:pt>
                <c:pt idx="22">
                  <c:v>37573384.325964198</c:v>
                </c:pt>
                <c:pt idx="23">
                  <c:v>37573384.325964198</c:v>
                </c:pt>
                <c:pt idx="24">
                  <c:v>37573384.325964198</c:v>
                </c:pt>
                <c:pt idx="25">
                  <c:v>37573384.325964198</c:v>
                </c:pt>
                <c:pt idx="26">
                  <c:v>37573384.325964198</c:v>
                </c:pt>
                <c:pt idx="27">
                  <c:v>37573384.325964198</c:v>
                </c:pt>
                <c:pt idx="28">
                  <c:v>37573384.325964198</c:v>
                </c:pt>
                <c:pt idx="29">
                  <c:v>37573384.325964198</c:v>
                </c:pt>
                <c:pt idx="30">
                  <c:v>37573384.325964198</c:v>
                </c:pt>
                <c:pt idx="31">
                  <c:v>37573384.325964198</c:v>
                </c:pt>
                <c:pt idx="32">
                  <c:v>37573384.325964198</c:v>
                </c:pt>
                <c:pt idx="33">
                  <c:v>37573384.325964198</c:v>
                </c:pt>
                <c:pt idx="34">
                  <c:v>37573384.325964198</c:v>
                </c:pt>
                <c:pt idx="35">
                  <c:v>37573384.325964198</c:v>
                </c:pt>
                <c:pt idx="36">
                  <c:v>37573384.325964198</c:v>
                </c:pt>
                <c:pt idx="37">
                  <c:v>37573384.325964198</c:v>
                </c:pt>
                <c:pt idx="38">
                  <c:v>37573384.325964198</c:v>
                </c:pt>
                <c:pt idx="39">
                  <c:v>37573384.325964198</c:v>
                </c:pt>
                <c:pt idx="40">
                  <c:v>37573384.325964198</c:v>
                </c:pt>
                <c:pt idx="41">
                  <c:v>37573384.325964198</c:v>
                </c:pt>
                <c:pt idx="42">
                  <c:v>37573384.325964198</c:v>
                </c:pt>
                <c:pt idx="43">
                  <c:v>37573384.325964198</c:v>
                </c:pt>
                <c:pt idx="44">
                  <c:v>37573384.325964198</c:v>
                </c:pt>
                <c:pt idx="45">
                  <c:v>37573384.325964198</c:v>
                </c:pt>
                <c:pt idx="46">
                  <c:v>37573384.325964198</c:v>
                </c:pt>
                <c:pt idx="47">
                  <c:v>37573384.325964198</c:v>
                </c:pt>
                <c:pt idx="48">
                  <c:v>37573384.325964198</c:v>
                </c:pt>
                <c:pt idx="49">
                  <c:v>37573384.325964198</c:v>
                </c:pt>
                <c:pt idx="50">
                  <c:v>37573384.325964198</c:v>
                </c:pt>
                <c:pt idx="51">
                  <c:v>37573384.325964198</c:v>
                </c:pt>
                <c:pt idx="52">
                  <c:v>37573384.325964198</c:v>
                </c:pt>
                <c:pt idx="53">
                  <c:v>37573384.325964198</c:v>
                </c:pt>
                <c:pt idx="54">
                  <c:v>37573384.325964198</c:v>
                </c:pt>
                <c:pt idx="55">
                  <c:v>37573384.325964198</c:v>
                </c:pt>
                <c:pt idx="56">
                  <c:v>37573384.325964198</c:v>
                </c:pt>
                <c:pt idx="57">
                  <c:v>37573384.325964198</c:v>
                </c:pt>
                <c:pt idx="58">
                  <c:v>37573384.325964198</c:v>
                </c:pt>
                <c:pt idx="59">
                  <c:v>37573384.325964198</c:v>
                </c:pt>
                <c:pt idx="60">
                  <c:v>37573384.325964198</c:v>
                </c:pt>
                <c:pt idx="61">
                  <c:v>37573384.325964198</c:v>
                </c:pt>
                <c:pt idx="62">
                  <c:v>37573384.325964198</c:v>
                </c:pt>
                <c:pt idx="63">
                  <c:v>37573384.325964198</c:v>
                </c:pt>
                <c:pt idx="64">
                  <c:v>37573384.325964198</c:v>
                </c:pt>
                <c:pt idx="65">
                  <c:v>37573384.325964198</c:v>
                </c:pt>
                <c:pt idx="66">
                  <c:v>37573384.325964198</c:v>
                </c:pt>
                <c:pt idx="67">
                  <c:v>37573384.325964198</c:v>
                </c:pt>
                <c:pt idx="68">
                  <c:v>37573384.325964198</c:v>
                </c:pt>
                <c:pt idx="69">
                  <c:v>37573384.325964198</c:v>
                </c:pt>
                <c:pt idx="70">
                  <c:v>37573384.325964198</c:v>
                </c:pt>
                <c:pt idx="71">
                  <c:v>37573384.325964198</c:v>
                </c:pt>
                <c:pt idx="72">
                  <c:v>37573384.325964198</c:v>
                </c:pt>
                <c:pt idx="73">
                  <c:v>37573384.325964198</c:v>
                </c:pt>
                <c:pt idx="74">
                  <c:v>37573384.325964198</c:v>
                </c:pt>
                <c:pt idx="75">
                  <c:v>37573384.325964198</c:v>
                </c:pt>
                <c:pt idx="76">
                  <c:v>37573384.325964198</c:v>
                </c:pt>
                <c:pt idx="77">
                  <c:v>37573384.325964198</c:v>
                </c:pt>
                <c:pt idx="78">
                  <c:v>37573384.325964198</c:v>
                </c:pt>
                <c:pt idx="79">
                  <c:v>37573384.325964198</c:v>
                </c:pt>
                <c:pt idx="80">
                  <c:v>37573384.325964198</c:v>
                </c:pt>
                <c:pt idx="81">
                  <c:v>37573384.325964198</c:v>
                </c:pt>
                <c:pt idx="82">
                  <c:v>37573384.325964198</c:v>
                </c:pt>
                <c:pt idx="83">
                  <c:v>37573384.325964198</c:v>
                </c:pt>
                <c:pt idx="84">
                  <c:v>37573384.325964198</c:v>
                </c:pt>
                <c:pt idx="85">
                  <c:v>37573384.325964198</c:v>
                </c:pt>
                <c:pt idx="86">
                  <c:v>37573384.325964198</c:v>
                </c:pt>
                <c:pt idx="87">
                  <c:v>37573384.325964198</c:v>
                </c:pt>
                <c:pt idx="88">
                  <c:v>37573384.325964198</c:v>
                </c:pt>
                <c:pt idx="89">
                  <c:v>37573384.325964198</c:v>
                </c:pt>
                <c:pt idx="90">
                  <c:v>37573384.325964198</c:v>
                </c:pt>
                <c:pt idx="91">
                  <c:v>37573384.325964198</c:v>
                </c:pt>
                <c:pt idx="92">
                  <c:v>37573384.325964198</c:v>
                </c:pt>
                <c:pt idx="93">
                  <c:v>37573384.325964198</c:v>
                </c:pt>
                <c:pt idx="94">
                  <c:v>37573384.325964198</c:v>
                </c:pt>
                <c:pt idx="95">
                  <c:v>37573384.325964198</c:v>
                </c:pt>
                <c:pt idx="96">
                  <c:v>37573384.325964198</c:v>
                </c:pt>
                <c:pt idx="97">
                  <c:v>37573384.325964198</c:v>
                </c:pt>
                <c:pt idx="98">
                  <c:v>37573384.325964198</c:v>
                </c:pt>
                <c:pt idx="99">
                  <c:v>37573384.325964198</c:v>
                </c:pt>
                <c:pt idx="100">
                  <c:v>37573384.325964198</c:v>
                </c:pt>
                <c:pt idx="101">
                  <c:v>37573384.325964198</c:v>
                </c:pt>
                <c:pt idx="102">
                  <c:v>37573384.325964198</c:v>
                </c:pt>
                <c:pt idx="103">
                  <c:v>37573384.325964198</c:v>
                </c:pt>
                <c:pt idx="104">
                  <c:v>37573384.325964198</c:v>
                </c:pt>
                <c:pt idx="105">
                  <c:v>37573384.325964198</c:v>
                </c:pt>
                <c:pt idx="106">
                  <c:v>37573384.325964198</c:v>
                </c:pt>
                <c:pt idx="107">
                  <c:v>37573384.325964198</c:v>
                </c:pt>
                <c:pt idx="108">
                  <c:v>37573384.325964198</c:v>
                </c:pt>
                <c:pt idx="109">
                  <c:v>37573384.325964198</c:v>
                </c:pt>
                <c:pt idx="110">
                  <c:v>37573384.325964198</c:v>
                </c:pt>
                <c:pt idx="111">
                  <c:v>37573384.325964198</c:v>
                </c:pt>
                <c:pt idx="112">
                  <c:v>37573384.325964198</c:v>
                </c:pt>
                <c:pt idx="113">
                  <c:v>37573384.325964198</c:v>
                </c:pt>
                <c:pt idx="114">
                  <c:v>37573384.325964198</c:v>
                </c:pt>
                <c:pt idx="115">
                  <c:v>37573384.325964198</c:v>
                </c:pt>
                <c:pt idx="116">
                  <c:v>37573384.325964198</c:v>
                </c:pt>
                <c:pt idx="117">
                  <c:v>37573384.325964198</c:v>
                </c:pt>
                <c:pt idx="118">
                  <c:v>37573384.325964198</c:v>
                </c:pt>
                <c:pt idx="119">
                  <c:v>37573384.325964198</c:v>
                </c:pt>
                <c:pt idx="120">
                  <c:v>37573384.325964198</c:v>
                </c:pt>
                <c:pt idx="121">
                  <c:v>37573384.325964198</c:v>
                </c:pt>
                <c:pt idx="122">
                  <c:v>37573384.325964198</c:v>
                </c:pt>
                <c:pt idx="123">
                  <c:v>37573384.325964198</c:v>
                </c:pt>
                <c:pt idx="124">
                  <c:v>37573384.325964198</c:v>
                </c:pt>
                <c:pt idx="125">
                  <c:v>37573384.325964198</c:v>
                </c:pt>
                <c:pt idx="126">
                  <c:v>37573384.325964198</c:v>
                </c:pt>
                <c:pt idx="127">
                  <c:v>37573384.325964198</c:v>
                </c:pt>
                <c:pt idx="128">
                  <c:v>37573384.325964198</c:v>
                </c:pt>
                <c:pt idx="129">
                  <c:v>37573384.325964198</c:v>
                </c:pt>
                <c:pt idx="130">
                  <c:v>37573384.325964198</c:v>
                </c:pt>
                <c:pt idx="131">
                  <c:v>37573384.325964198</c:v>
                </c:pt>
                <c:pt idx="132">
                  <c:v>37573384.325964198</c:v>
                </c:pt>
                <c:pt idx="133">
                  <c:v>37573384.325964198</c:v>
                </c:pt>
                <c:pt idx="134">
                  <c:v>37573384.325964198</c:v>
                </c:pt>
                <c:pt idx="135">
                  <c:v>37573384.325964198</c:v>
                </c:pt>
                <c:pt idx="136">
                  <c:v>37573384.325964198</c:v>
                </c:pt>
                <c:pt idx="137">
                  <c:v>37573384.325964198</c:v>
                </c:pt>
                <c:pt idx="138">
                  <c:v>37573384.325964198</c:v>
                </c:pt>
                <c:pt idx="139">
                  <c:v>37573384.325964198</c:v>
                </c:pt>
                <c:pt idx="140">
                  <c:v>37573384.325964198</c:v>
                </c:pt>
                <c:pt idx="141">
                  <c:v>37573384.325964198</c:v>
                </c:pt>
                <c:pt idx="142">
                  <c:v>37573384.325964198</c:v>
                </c:pt>
                <c:pt idx="143">
                  <c:v>37573384.325964198</c:v>
                </c:pt>
                <c:pt idx="144">
                  <c:v>37573384.325964198</c:v>
                </c:pt>
                <c:pt idx="145">
                  <c:v>37573384.325964198</c:v>
                </c:pt>
                <c:pt idx="146">
                  <c:v>37573384.325964198</c:v>
                </c:pt>
                <c:pt idx="147">
                  <c:v>37573384.325964198</c:v>
                </c:pt>
                <c:pt idx="148">
                  <c:v>37573384.325964198</c:v>
                </c:pt>
                <c:pt idx="149">
                  <c:v>37573384.325964198</c:v>
                </c:pt>
                <c:pt idx="150">
                  <c:v>37573384.325964198</c:v>
                </c:pt>
                <c:pt idx="151">
                  <c:v>37573384.325964198</c:v>
                </c:pt>
                <c:pt idx="152">
                  <c:v>37573384.325964198</c:v>
                </c:pt>
                <c:pt idx="153">
                  <c:v>37573384.325964198</c:v>
                </c:pt>
                <c:pt idx="154">
                  <c:v>37573384.325964198</c:v>
                </c:pt>
                <c:pt idx="155">
                  <c:v>37573384.325964198</c:v>
                </c:pt>
                <c:pt idx="156">
                  <c:v>37573384.325964198</c:v>
                </c:pt>
                <c:pt idx="157">
                  <c:v>37573384.325964198</c:v>
                </c:pt>
                <c:pt idx="158">
                  <c:v>37573384.325964198</c:v>
                </c:pt>
                <c:pt idx="159">
                  <c:v>37573384.325964198</c:v>
                </c:pt>
                <c:pt idx="160">
                  <c:v>37573384.325964198</c:v>
                </c:pt>
                <c:pt idx="161">
                  <c:v>37573384.325964198</c:v>
                </c:pt>
                <c:pt idx="162">
                  <c:v>37573384.325964198</c:v>
                </c:pt>
                <c:pt idx="163">
                  <c:v>37573384.325964198</c:v>
                </c:pt>
                <c:pt idx="164">
                  <c:v>37573384.325964198</c:v>
                </c:pt>
                <c:pt idx="165">
                  <c:v>37573384.325964198</c:v>
                </c:pt>
                <c:pt idx="166">
                  <c:v>37573384.325964198</c:v>
                </c:pt>
                <c:pt idx="167">
                  <c:v>37573384.325964198</c:v>
                </c:pt>
                <c:pt idx="168">
                  <c:v>37573384.325964198</c:v>
                </c:pt>
                <c:pt idx="169">
                  <c:v>37573384.325964198</c:v>
                </c:pt>
                <c:pt idx="170">
                  <c:v>37573384.325964198</c:v>
                </c:pt>
                <c:pt idx="171">
                  <c:v>37573384.325964198</c:v>
                </c:pt>
                <c:pt idx="172">
                  <c:v>37573384.325964198</c:v>
                </c:pt>
                <c:pt idx="173">
                  <c:v>37573384.325964198</c:v>
                </c:pt>
                <c:pt idx="174">
                  <c:v>37573384.325964198</c:v>
                </c:pt>
                <c:pt idx="175">
                  <c:v>37573384.325964198</c:v>
                </c:pt>
                <c:pt idx="176">
                  <c:v>37573384.325964198</c:v>
                </c:pt>
                <c:pt idx="177">
                  <c:v>37573384.325964198</c:v>
                </c:pt>
                <c:pt idx="178">
                  <c:v>37573384.325964198</c:v>
                </c:pt>
                <c:pt idx="179">
                  <c:v>37573384.325964198</c:v>
                </c:pt>
                <c:pt idx="180">
                  <c:v>37573384.325964198</c:v>
                </c:pt>
                <c:pt idx="181">
                  <c:v>37573384.325964198</c:v>
                </c:pt>
                <c:pt idx="182">
                  <c:v>37573384.325964198</c:v>
                </c:pt>
                <c:pt idx="183">
                  <c:v>37573384.325964198</c:v>
                </c:pt>
                <c:pt idx="184">
                  <c:v>37573384.325964198</c:v>
                </c:pt>
                <c:pt idx="185">
                  <c:v>37573384.325964198</c:v>
                </c:pt>
                <c:pt idx="186">
                  <c:v>37573384.325964198</c:v>
                </c:pt>
                <c:pt idx="187">
                  <c:v>37573384.325964198</c:v>
                </c:pt>
                <c:pt idx="188">
                  <c:v>37573384.325964198</c:v>
                </c:pt>
                <c:pt idx="189">
                  <c:v>37573384.325964198</c:v>
                </c:pt>
                <c:pt idx="190">
                  <c:v>37573384.325964198</c:v>
                </c:pt>
                <c:pt idx="191">
                  <c:v>37573384.325964198</c:v>
                </c:pt>
                <c:pt idx="192">
                  <c:v>37573384.325964198</c:v>
                </c:pt>
                <c:pt idx="193">
                  <c:v>37573384.325964198</c:v>
                </c:pt>
                <c:pt idx="194">
                  <c:v>37573384.325964198</c:v>
                </c:pt>
                <c:pt idx="195">
                  <c:v>37573384.325964198</c:v>
                </c:pt>
                <c:pt idx="196">
                  <c:v>37573384.325964198</c:v>
                </c:pt>
                <c:pt idx="197">
                  <c:v>37573384.325964198</c:v>
                </c:pt>
                <c:pt idx="198">
                  <c:v>37573384.325964198</c:v>
                </c:pt>
                <c:pt idx="199">
                  <c:v>37573384.325964198</c:v>
                </c:pt>
                <c:pt idx="200">
                  <c:v>37573384.325964198</c:v>
                </c:pt>
                <c:pt idx="201">
                  <c:v>37573384.325964198</c:v>
                </c:pt>
                <c:pt idx="202">
                  <c:v>37573384.325964198</c:v>
                </c:pt>
                <c:pt idx="203">
                  <c:v>37573384.325964198</c:v>
                </c:pt>
                <c:pt idx="204">
                  <c:v>37573384.325964198</c:v>
                </c:pt>
                <c:pt idx="205">
                  <c:v>37573384.325964198</c:v>
                </c:pt>
                <c:pt idx="206">
                  <c:v>37573384.325964198</c:v>
                </c:pt>
                <c:pt idx="207">
                  <c:v>37573384.325964198</c:v>
                </c:pt>
                <c:pt idx="208">
                  <c:v>37573384.325964198</c:v>
                </c:pt>
                <c:pt idx="209">
                  <c:v>37573384.325964198</c:v>
                </c:pt>
                <c:pt idx="210">
                  <c:v>37573384.325964198</c:v>
                </c:pt>
                <c:pt idx="211">
                  <c:v>37573384.325964198</c:v>
                </c:pt>
                <c:pt idx="212">
                  <c:v>37573384.325964198</c:v>
                </c:pt>
                <c:pt idx="213">
                  <c:v>37573384.325964198</c:v>
                </c:pt>
                <c:pt idx="214">
                  <c:v>37573384.325964198</c:v>
                </c:pt>
                <c:pt idx="215">
                  <c:v>37573384.325964198</c:v>
                </c:pt>
                <c:pt idx="216">
                  <c:v>37573384.325964198</c:v>
                </c:pt>
                <c:pt idx="217">
                  <c:v>37573384.325964198</c:v>
                </c:pt>
                <c:pt idx="218">
                  <c:v>37573384.325964198</c:v>
                </c:pt>
                <c:pt idx="219">
                  <c:v>37573384.325964198</c:v>
                </c:pt>
                <c:pt idx="220">
                  <c:v>37573384.325964198</c:v>
                </c:pt>
                <c:pt idx="221">
                  <c:v>37573384.325964198</c:v>
                </c:pt>
                <c:pt idx="222">
                  <c:v>37573384.325964198</c:v>
                </c:pt>
                <c:pt idx="223">
                  <c:v>37573384.325964198</c:v>
                </c:pt>
                <c:pt idx="224">
                  <c:v>37573384.325964198</c:v>
                </c:pt>
                <c:pt idx="225">
                  <c:v>37573384.325964198</c:v>
                </c:pt>
                <c:pt idx="226">
                  <c:v>37573384.325964198</c:v>
                </c:pt>
                <c:pt idx="227">
                  <c:v>37573384.325964198</c:v>
                </c:pt>
                <c:pt idx="228">
                  <c:v>37573384.325964198</c:v>
                </c:pt>
                <c:pt idx="229">
                  <c:v>37573384.325964198</c:v>
                </c:pt>
                <c:pt idx="230">
                  <c:v>37573384.325964198</c:v>
                </c:pt>
                <c:pt idx="231">
                  <c:v>37573384.325964198</c:v>
                </c:pt>
                <c:pt idx="232">
                  <c:v>37573384.325964198</c:v>
                </c:pt>
                <c:pt idx="233">
                  <c:v>37573384.325964198</c:v>
                </c:pt>
                <c:pt idx="234">
                  <c:v>37573384.325964198</c:v>
                </c:pt>
                <c:pt idx="235">
                  <c:v>37573384.325964198</c:v>
                </c:pt>
                <c:pt idx="236">
                  <c:v>37573384.325964198</c:v>
                </c:pt>
                <c:pt idx="237">
                  <c:v>37573384.325964198</c:v>
                </c:pt>
                <c:pt idx="238">
                  <c:v>37573384.325964198</c:v>
                </c:pt>
                <c:pt idx="239">
                  <c:v>37573384.325964198</c:v>
                </c:pt>
                <c:pt idx="240">
                  <c:v>37573384.325964198</c:v>
                </c:pt>
                <c:pt idx="241">
                  <c:v>37573384.325964198</c:v>
                </c:pt>
                <c:pt idx="242">
                  <c:v>37573384.325964198</c:v>
                </c:pt>
                <c:pt idx="243">
                  <c:v>37573384.325964198</c:v>
                </c:pt>
                <c:pt idx="244">
                  <c:v>37573384.325964198</c:v>
                </c:pt>
                <c:pt idx="245">
                  <c:v>37573384.325964198</c:v>
                </c:pt>
                <c:pt idx="246">
                  <c:v>37573384.325964198</c:v>
                </c:pt>
                <c:pt idx="247">
                  <c:v>37573384.325964198</c:v>
                </c:pt>
                <c:pt idx="248">
                  <c:v>37573384.325964198</c:v>
                </c:pt>
                <c:pt idx="249">
                  <c:v>37573384.325964198</c:v>
                </c:pt>
                <c:pt idx="250">
                  <c:v>37573384.325964198</c:v>
                </c:pt>
                <c:pt idx="251">
                  <c:v>37573384.325964198</c:v>
                </c:pt>
                <c:pt idx="252">
                  <c:v>37573384.325964198</c:v>
                </c:pt>
                <c:pt idx="253">
                  <c:v>37573384.325964198</c:v>
                </c:pt>
                <c:pt idx="254">
                  <c:v>37573384.325964198</c:v>
                </c:pt>
                <c:pt idx="255">
                  <c:v>37573384.325964198</c:v>
                </c:pt>
                <c:pt idx="256">
                  <c:v>37573384.325964198</c:v>
                </c:pt>
                <c:pt idx="257">
                  <c:v>37573384.325964198</c:v>
                </c:pt>
                <c:pt idx="258">
                  <c:v>37573384.325964198</c:v>
                </c:pt>
                <c:pt idx="259">
                  <c:v>37573384.325964198</c:v>
                </c:pt>
                <c:pt idx="260">
                  <c:v>37573384.325964198</c:v>
                </c:pt>
                <c:pt idx="261">
                  <c:v>37573384.325964198</c:v>
                </c:pt>
                <c:pt idx="262">
                  <c:v>37573384.325964198</c:v>
                </c:pt>
                <c:pt idx="263">
                  <c:v>37573384.325964198</c:v>
                </c:pt>
                <c:pt idx="264">
                  <c:v>37573384.325964198</c:v>
                </c:pt>
                <c:pt idx="265">
                  <c:v>37573384.325964198</c:v>
                </c:pt>
                <c:pt idx="266">
                  <c:v>37573384.325964198</c:v>
                </c:pt>
                <c:pt idx="267">
                  <c:v>37573384.325964198</c:v>
                </c:pt>
                <c:pt idx="268">
                  <c:v>37573384.325964198</c:v>
                </c:pt>
                <c:pt idx="269">
                  <c:v>37573384.325964198</c:v>
                </c:pt>
                <c:pt idx="270">
                  <c:v>37573384.325964198</c:v>
                </c:pt>
                <c:pt idx="271">
                  <c:v>37573384.325964198</c:v>
                </c:pt>
                <c:pt idx="272">
                  <c:v>37573384.325964198</c:v>
                </c:pt>
                <c:pt idx="273">
                  <c:v>37573384.325964198</c:v>
                </c:pt>
                <c:pt idx="274">
                  <c:v>37573384.325964198</c:v>
                </c:pt>
                <c:pt idx="275">
                  <c:v>37573384.325964198</c:v>
                </c:pt>
                <c:pt idx="276">
                  <c:v>37573384.325964198</c:v>
                </c:pt>
                <c:pt idx="277">
                  <c:v>37573384.325964198</c:v>
                </c:pt>
                <c:pt idx="278">
                  <c:v>37573384.325964198</c:v>
                </c:pt>
                <c:pt idx="279">
                  <c:v>37573384.325964198</c:v>
                </c:pt>
                <c:pt idx="280">
                  <c:v>37573384.325964198</c:v>
                </c:pt>
                <c:pt idx="281">
                  <c:v>37573384.325964198</c:v>
                </c:pt>
                <c:pt idx="282">
                  <c:v>37573384.325964198</c:v>
                </c:pt>
                <c:pt idx="283">
                  <c:v>37573384.325964198</c:v>
                </c:pt>
                <c:pt idx="284">
                  <c:v>37573384.325964198</c:v>
                </c:pt>
                <c:pt idx="285">
                  <c:v>37573384.325964198</c:v>
                </c:pt>
                <c:pt idx="286">
                  <c:v>37573384.325964198</c:v>
                </c:pt>
                <c:pt idx="287">
                  <c:v>37573384.325964198</c:v>
                </c:pt>
                <c:pt idx="288">
                  <c:v>37573384.325964198</c:v>
                </c:pt>
                <c:pt idx="289">
                  <c:v>37573384.325964198</c:v>
                </c:pt>
                <c:pt idx="290">
                  <c:v>37573384.325964198</c:v>
                </c:pt>
                <c:pt idx="291">
                  <c:v>37573384.325964198</c:v>
                </c:pt>
                <c:pt idx="292">
                  <c:v>37573384.325964198</c:v>
                </c:pt>
                <c:pt idx="293">
                  <c:v>37573384.325964198</c:v>
                </c:pt>
                <c:pt idx="294">
                  <c:v>37573384.325964198</c:v>
                </c:pt>
                <c:pt idx="295">
                  <c:v>37573384.325964198</c:v>
                </c:pt>
                <c:pt idx="296">
                  <c:v>37573384.325964198</c:v>
                </c:pt>
                <c:pt idx="297">
                  <c:v>37573384.325964198</c:v>
                </c:pt>
                <c:pt idx="298">
                  <c:v>37573384.325964198</c:v>
                </c:pt>
                <c:pt idx="299">
                  <c:v>37573384.325964198</c:v>
                </c:pt>
                <c:pt idx="300">
                  <c:v>37573384.325964198</c:v>
                </c:pt>
                <c:pt idx="301">
                  <c:v>37573384.325964198</c:v>
                </c:pt>
                <c:pt idx="302">
                  <c:v>37573384.325964198</c:v>
                </c:pt>
                <c:pt idx="303">
                  <c:v>37573384.325964198</c:v>
                </c:pt>
                <c:pt idx="304">
                  <c:v>37573384.325964198</c:v>
                </c:pt>
                <c:pt idx="305">
                  <c:v>37573384.325964198</c:v>
                </c:pt>
                <c:pt idx="306">
                  <c:v>37573384.325964198</c:v>
                </c:pt>
                <c:pt idx="307">
                  <c:v>37573384.325964198</c:v>
                </c:pt>
                <c:pt idx="308">
                  <c:v>37573384.325964198</c:v>
                </c:pt>
                <c:pt idx="309">
                  <c:v>37573384.325964198</c:v>
                </c:pt>
                <c:pt idx="310">
                  <c:v>37573384.325964198</c:v>
                </c:pt>
                <c:pt idx="311">
                  <c:v>37573384.325964198</c:v>
                </c:pt>
                <c:pt idx="312">
                  <c:v>37573384.325964198</c:v>
                </c:pt>
                <c:pt idx="313">
                  <c:v>37573384.325964198</c:v>
                </c:pt>
                <c:pt idx="314">
                  <c:v>37573384.325964198</c:v>
                </c:pt>
                <c:pt idx="315">
                  <c:v>37573384.325964198</c:v>
                </c:pt>
                <c:pt idx="316">
                  <c:v>37573384.325964198</c:v>
                </c:pt>
                <c:pt idx="317">
                  <c:v>37573384.325964198</c:v>
                </c:pt>
                <c:pt idx="318">
                  <c:v>37573384.325964198</c:v>
                </c:pt>
                <c:pt idx="319">
                  <c:v>37573384.325964198</c:v>
                </c:pt>
                <c:pt idx="320">
                  <c:v>37573384.325964198</c:v>
                </c:pt>
                <c:pt idx="321">
                  <c:v>37573384.325964198</c:v>
                </c:pt>
                <c:pt idx="322">
                  <c:v>37573384.325964198</c:v>
                </c:pt>
                <c:pt idx="323">
                  <c:v>37573384.325964198</c:v>
                </c:pt>
                <c:pt idx="324">
                  <c:v>37573384.325964198</c:v>
                </c:pt>
                <c:pt idx="325">
                  <c:v>37573384.325964198</c:v>
                </c:pt>
                <c:pt idx="326">
                  <c:v>37573384.325964198</c:v>
                </c:pt>
                <c:pt idx="327">
                  <c:v>37573384.325964198</c:v>
                </c:pt>
                <c:pt idx="328">
                  <c:v>37573384.325964198</c:v>
                </c:pt>
                <c:pt idx="329">
                  <c:v>37573384.325964198</c:v>
                </c:pt>
                <c:pt idx="330">
                  <c:v>37573384.325964198</c:v>
                </c:pt>
                <c:pt idx="331">
                  <c:v>37573384.325964198</c:v>
                </c:pt>
                <c:pt idx="332">
                  <c:v>37573384.325964198</c:v>
                </c:pt>
                <c:pt idx="333">
                  <c:v>37573384.325964198</c:v>
                </c:pt>
                <c:pt idx="334">
                  <c:v>37573384.325964198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BF0-4DA5-8EB6-24285CB725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8176048"/>
        <c:axId val="949314000"/>
      </c:lineChart>
      <c:dateAx>
        <c:axId val="738176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b="1" i="1"/>
                  <a:t>Date</a:t>
                </a:r>
              </a:p>
            </c:rich>
          </c:tx>
          <c:layout>
            <c:manualLayout>
              <c:xMode val="edge"/>
              <c:yMode val="edge"/>
              <c:x val="1.3078880579398884E-2"/>
              <c:y val="0.877861284820920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m\-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314000"/>
        <c:crosses val="autoZero"/>
        <c:auto val="1"/>
        <c:lblOffset val="100"/>
        <c:baseTimeUnit val="days"/>
      </c:dateAx>
      <c:valAx>
        <c:axId val="949314000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176048"/>
        <c:crossesAt val="43860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4"/>
        <c:delete val="1"/>
      </c:legendEntry>
      <c:layout>
        <c:manualLayout>
          <c:xMode val="edge"/>
          <c:yMode val="edge"/>
          <c:x val="0.25023723150401345"/>
          <c:y val="4.0313056660981623E-2"/>
          <c:w val="0.57316997351379306"/>
          <c:h val="6.58515376458112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C00000"/>
                </a:solidFill>
                <a:latin typeface="+mn-lt"/>
                <a:ea typeface="+mn-ea"/>
                <a:cs typeface="+mn-cs"/>
              </a:defRPr>
            </a:pPr>
            <a:r>
              <a:rPr lang="en-SG" sz="1200" b="1">
                <a:solidFill>
                  <a:srgbClr val="C00000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New cases (Actual) vs. Total cases (Actual)</a:t>
            </a:r>
            <a:endParaRPr lang="en-SG" sz="1200" b="1">
              <a:solidFill>
                <a:srgbClr val="C00000"/>
              </a:solidFill>
            </a:endParaRPr>
          </a:p>
        </c:rich>
      </c:tx>
      <c:layout>
        <c:manualLayout>
          <c:xMode val="edge"/>
          <c:yMode val="edge"/>
          <c:x val="3.2072399527186768E-2"/>
          <c:y val="3.85067273071821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C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936716903073286"/>
          <c:y val="0.18067993177942013"/>
          <c:w val="0.84637943262411353"/>
          <c:h val="0.56374265681258295"/>
        </c:manualLayout>
      </c:layout>
      <c:scatterChart>
        <c:scatterStyle val="lineMarker"/>
        <c:varyColors val="0"/>
        <c:ser>
          <c:idx val="5"/>
          <c:order val="0"/>
          <c:tx>
            <c:v>New Cases (Actual) vs Total Cases (Actual)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xVal>
            <c:numRef>
              <c:f>[0]!Fit_T_IC_Actual</c:f>
              <c:numCache>
                <c:formatCode>#,##0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8</c:v>
                </c:pt>
                <c:pt idx="38">
                  <c:v>10</c:v>
                </c:pt>
                <c:pt idx="39">
                  <c:v>12</c:v>
                </c:pt>
                <c:pt idx="40">
                  <c:v>25</c:v>
                </c:pt>
                <c:pt idx="41">
                  <c:v>25</c:v>
                </c:pt>
                <c:pt idx="42">
                  <c:v>28</c:v>
                </c:pt>
                <c:pt idx="43">
                  <c:v>32</c:v>
                </c:pt>
                <c:pt idx="44">
                  <c:v>34</c:v>
                </c:pt>
                <c:pt idx="45">
                  <c:v>34</c:v>
                </c:pt>
                <c:pt idx="46">
                  <c:v>41</c:v>
                </c:pt>
                <c:pt idx="47">
                  <c:v>46</c:v>
                </c:pt>
                <c:pt idx="48">
                  <c:v>58</c:v>
                </c:pt>
                <c:pt idx="49">
                  <c:v>59</c:v>
                </c:pt>
                <c:pt idx="50">
                  <c:v>85</c:v>
                </c:pt>
                <c:pt idx="51">
                  <c:v>132</c:v>
                </c:pt>
                <c:pt idx="52">
                  <c:v>164</c:v>
                </c:pt>
                <c:pt idx="53">
                  <c:v>206</c:v>
                </c:pt>
                <c:pt idx="54">
                  <c:v>242</c:v>
                </c:pt>
                <c:pt idx="55">
                  <c:v>300</c:v>
                </c:pt>
                <c:pt idx="56">
                  <c:v>357</c:v>
                </c:pt>
                <c:pt idx="57">
                  <c:v>469</c:v>
                </c:pt>
                <c:pt idx="58">
                  <c:v>599</c:v>
                </c:pt>
                <c:pt idx="59">
                  <c:v>693</c:v>
                </c:pt>
                <c:pt idx="60">
                  <c:v>879</c:v>
                </c:pt>
                <c:pt idx="61">
                  <c:v>1146</c:v>
                </c:pt>
                <c:pt idx="62">
                  <c:v>1560</c:v>
                </c:pt>
                <c:pt idx="63">
                  <c:v>2012</c:v>
                </c:pt>
              </c:numCache>
            </c:numRef>
          </c:xVal>
          <c:yVal>
            <c:numRef>
              <c:f>[0]!Fit_N_IC_Actual</c:f>
              <c:numCache>
                <c:formatCode>#,##0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7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2</c:v>
                </c:pt>
                <c:pt idx="39">
                  <c:v>2</c:v>
                </c:pt>
                <c:pt idx="40">
                  <c:v>13</c:v>
                </c:pt>
                <c:pt idx="41">
                  <c:v>0</c:v>
                </c:pt>
                <c:pt idx="42">
                  <c:v>3</c:v>
                </c:pt>
                <c:pt idx="43">
                  <c:v>4</c:v>
                </c:pt>
                <c:pt idx="44">
                  <c:v>2</c:v>
                </c:pt>
                <c:pt idx="45">
                  <c:v>0</c:v>
                </c:pt>
                <c:pt idx="46">
                  <c:v>7</c:v>
                </c:pt>
                <c:pt idx="47">
                  <c:v>5</c:v>
                </c:pt>
                <c:pt idx="48">
                  <c:v>12</c:v>
                </c:pt>
                <c:pt idx="49">
                  <c:v>1</c:v>
                </c:pt>
                <c:pt idx="50">
                  <c:v>26</c:v>
                </c:pt>
                <c:pt idx="51">
                  <c:v>47</c:v>
                </c:pt>
                <c:pt idx="52">
                  <c:v>32</c:v>
                </c:pt>
                <c:pt idx="53">
                  <c:v>42</c:v>
                </c:pt>
                <c:pt idx="54">
                  <c:v>36</c:v>
                </c:pt>
                <c:pt idx="55">
                  <c:v>58</c:v>
                </c:pt>
                <c:pt idx="56">
                  <c:v>57</c:v>
                </c:pt>
                <c:pt idx="57">
                  <c:v>112</c:v>
                </c:pt>
                <c:pt idx="58">
                  <c:v>130</c:v>
                </c:pt>
                <c:pt idx="59">
                  <c:v>94</c:v>
                </c:pt>
                <c:pt idx="60">
                  <c:v>186</c:v>
                </c:pt>
                <c:pt idx="61">
                  <c:v>267</c:v>
                </c:pt>
                <c:pt idx="62">
                  <c:v>414</c:v>
                </c:pt>
                <c:pt idx="63">
                  <c:v>452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56F-4DEF-AC0E-133E23B92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8176048"/>
        <c:axId val="949314000"/>
      </c:scatterChart>
      <c:valAx>
        <c:axId val="738176048"/>
        <c:scaling>
          <c:logBase val="10"/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Total</a:t>
                </a:r>
                <a:r>
                  <a:rPr lang="en-SG" baseline="0"/>
                  <a:t> cases (log)</a:t>
                </a:r>
                <a:endParaRPr lang="en-SG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314000"/>
        <c:crosses val="autoZero"/>
        <c:crossBetween val="midCat"/>
      </c:valAx>
      <c:valAx>
        <c:axId val="949314000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New</a:t>
                </a:r>
                <a:r>
                  <a:rPr lang="en-SG" baseline="0"/>
                  <a:t> cases (log)</a:t>
                </a:r>
                <a:endParaRPr lang="en-SG"/>
              </a:p>
            </c:rich>
          </c:tx>
          <c:layout>
            <c:manualLayout>
              <c:xMode val="edge"/>
              <c:yMode val="edge"/>
              <c:x val="1.5766696217494089E-2"/>
              <c:y val="0.291075990145916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176048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C00000"/>
                </a:solidFill>
                <a:latin typeface="+mn-lt"/>
                <a:ea typeface="+mn-ea"/>
                <a:cs typeface="+mn-cs"/>
              </a:defRPr>
            </a:pPr>
            <a:r>
              <a:rPr lang="en-SG" sz="1200" b="1">
                <a:solidFill>
                  <a:srgbClr val="C00000"/>
                </a:solidFill>
              </a:rPr>
              <a:t>Total </a:t>
            </a:r>
            <a:r>
              <a:rPr lang="en-SG" sz="1200" b="1" baseline="0">
                <a:solidFill>
                  <a:srgbClr val="C00000"/>
                </a:solidFill>
              </a:rPr>
              <a:t># of Cases</a:t>
            </a:r>
            <a:endParaRPr lang="en-SG" sz="1200" b="1">
              <a:solidFill>
                <a:srgbClr val="C00000"/>
              </a:solidFill>
            </a:endParaRPr>
          </a:p>
        </c:rich>
      </c:tx>
      <c:layout>
        <c:manualLayout>
          <c:xMode val="edge"/>
          <c:yMode val="edge"/>
          <c:x val="3.1900118203309694E-2"/>
          <c:y val="4.33200682205798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C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372222222222222"/>
          <c:y val="0.18100397953382602"/>
          <c:w val="0.82761458333333338"/>
          <c:h val="0.54416524540458588"/>
        </c:manualLayout>
      </c:layout>
      <c:lineChart>
        <c:grouping val="standard"/>
        <c:varyColors val="0"/>
        <c:ser>
          <c:idx val="1"/>
          <c:order val="0"/>
          <c:tx>
            <c:strRef>
              <c:f>'II Backend'!$Q$3</c:f>
              <c:strCache>
                <c:ptCount val="1"/>
                <c:pt idx="0">
                  <c:v>Susceptable Individuals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[0]!View_Date</c:f>
              <c:numCache>
                <c:formatCode>d\-mmm\-yy</c:formatCode>
                <c:ptCount val="335"/>
                <c:pt idx="0">
                  <c:v>43860</c:v>
                </c:pt>
                <c:pt idx="1">
                  <c:v>43861</c:v>
                </c:pt>
                <c:pt idx="2">
                  <c:v>43862</c:v>
                </c:pt>
                <c:pt idx="3">
                  <c:v>43863</c:v>
                </c:pt>
                <c:pt idx="4">
                  <c:v>43864</c:v>
                </c:pt>
                <c:pt idx="5">
                  <c:v>43865</c:v>
                </c:pt>
                <c:pt idx="6">
                  <c:v>43866</c:v>
                </c:pt>
                <c:pt idx="7">
                  <c:v>43867</c:v>
                </c:pt>
                <c:pt idx="8">
                  <c:v>43868</c:v>
                </c:pt>
                <c:pt idx="9">
                  <c:v>43869</c:v>
                </c:pt>
                <c:pt idx="10">
                  <c:v>43870</c:v>
                </c:pt>
                <c:pt idx="11">
                  <c:v>43871</c:v>
                </c:pt>
                <c:pt idx="12">
                  <c:v>43872</c:v>
                </c:pt>
                <c:pt idx="13">
                  <c:v>43873</c:v>
                </c:pt>
                <c:pt idx="14">
                  <c:v>43874</c:v>
                </c:pt>
                <c:pt idx="15">
                  <c:v>43875</c:v>
                </c:pt>
                <c:pt idx="16">
                  <c:v>43876</c:v>
                </c:pt>
                <c:pt idx="17">
                  <c:v>43877</c:v>
                </c:pt>
                <c:pt idx="18">
                  <c:v>43878</c:v>
                </c:pt>
                <c:pt idx="19">
                  <c:v>43879</c:v>
                </c:pt>
                <c:pt idx="20">
                  <c:v>43880</c:v>
                </c:pt>
                <c:pt idx="21">
                  <c:v>43881</c:v>
                </c:pt>
                <c:pt idx="22">
                  <c:v>43882</c:v>
                </c:pt>
                <c:pt idx="23">
                  <c:v>43883</c:v>
                </c:pt>
                <c:pt idx="24">
                  <c:v>43884</c:v>
                </c:pt>
                <c:pt idx="25">
                  <c:v>43885</c:v>
                </c:pt>
                <c:pt idx="26">
                  <c:v>43886</c:v>
                </c:pt>
                <c:pt idx="27">
                  <c:v>43887</c:v>
                </c:pt>
                <c:pt idx="28">
                  <c:v>43888</c:v>
                </c:pt>
                <c:pt idx="29">
                  <c:v>43889</c:v>
                </c:pt>
                <c:pt idx="30">
                  <c:v>43890</c:v>
                </c:pt>
                <c:pt idx="31">
                  <c:v>43891</c:v>
                </c:pt>
                <c:pt idx="32">
                  <c:v>43892</c:v>
                </c:pt>
                <c:pt idx="33">
                  <c:v>43893</c:v>
                </c:pt>
                <c:pt idx="34">
                  <c:v>43894</c:v>
                </c:pt>
                <c:pt idx="35">
                  <c:v>43895</c:v>
                </c:pt>
                <c:pt idx="36">
                  <c:v>43896</c:v>
                </c:pt>
                <c:pt idx="37">
                  <c:v>43897</c:v>
                </c:pt>
                <c:pt idx="38">
                  <c:v>43898</c:v>
                </c:pt>
                <c:pt idx="39">
                  <c:v>43899</c:v>
                </c:pt>
                <c:pt idx="40">
                  <c:v>43900</c:v>
                </c:pt>
                <c:pt idx="41">
                  <c:v>43901</c:v>
                </c:pt>
                <c:pt idx="42">
                  <c:v>43902</c:v>
                </c:pt>
                <c:pt idx="43">
                  <c:v>43903</c:v>
                </c:pt>
                <c:pt idx="44">
                  <c:v>43904</c:v>
                </c:pt>
                <c:pt idx="45">
                  <c:v>43905</c:v>
                </c:pt>
                <c:pt idx="46">
                  <c:v>43906</c:v>
                </c:pt>
                <c:pt idx="47">
                  <c:v>43907</c:v>
                </c:pt>
                <c:pt idx="48">
                  <c:v>43908</c:v>
                </c:pt>
                <c:pt idx="49">
                  <c:v>43909</c:v>
                </c:pt>
                <c:pt idx="50">
                  <c:v>43910</c:v>
                </c:pt>
                <c:pt idx="51">
                  <c:v>43911</c:v>
                </c:pt>
                <c:pt idx="52">
                  <c:v>43912</c:v>
                </c:pt>
                <c:pt idx="53">
                  <c:v>43913</c:v>
                </c:pt>
                <c:pt idx="54">
                  <c:v>43914</c:v>
                </c:pt>
                <c:pt idx="55">
                  <c:v>43915</c:v>
                </c:pt>
                <c:pt idx="56">
                  <c:v>43916</c:v>
                </c:pt>
                <c:pt idx="57">
                  <c:v>43917</c:v>
                </c:pt>
                <c:pt idx="58">
                  <c:v>43918</c:v>
                </c:pt>
                <c:pt idx="59">
                  <c:v>43919</c:v>
                </c:pt>
                <c:pt idx="60">
                  <c:v>43920</c:v>
                </c:pt>
                <c:pt idx="61">
                  <c:v>43921</c:v>
                </c:pt>
                <c:pt idx="62">
                  <c:v>43922</c:v>
                </c:pt>
                <c:pt idx="63">
                  <c:v>43923</c:v>
                </c:pt>
                <c:pt idx="64">
                  <c:v>43924</c:v>
                </c:pt>
                <c:pt idx="65">
                  <c:v>43925</c:v>
                </c:pt>
                <c:pt idx="66">
                  <c:v>43926</c:v>
                </c:pt>
                <c:pt idx="67">
                  <c:v>43927</c:v>
                </c:pt>
                <c:pt idx="68">
                  <c:v>43928</c:v>
                </c:pt>
                <c:pt idx="69">
                  <c:v>43929</c:v>
                </c:pt>
                <c:pt idx="70">
                  <c:v>43930</c:v>
                </c:pt>
                <c:pt idx="71">
                  <c:v>43931</c:v>
                </c:pt>
                <c:pt idx="72">
                  <c:v>43932</c:v>
                </c:pt>
                <c:pt idx="73">
                  <c:v>43933</c:v>
                </c:pt>
                <c:pt idx="74">
                  <c:v>43934</c:v>
                </c:pt>
                <c:pt idx="75">
                  <c:v>43935</c:v>
                </c:pt>
                <c:pt idx="76">
                  <c:v>43936</c:v>
                </c:pt>
                <c:pt idx="77">
                  <c:v>43937</c:v>
                </c:pt>
                <c:pt idx="78">
                  <c:v>43938</c:v>
                </c:pt>
                <c:pt idx="79">
                  <c:v>43939</c:v>
                </c:pt>
                <c:pt idx="80">
                  <c:v>43940</c:v>
                </c:pt>
                <c:pt idx="81">
                  <c:v>43941</c:v>
                </c:pt>
                <c:pt idx="82">
                  <c:v>43942</c:v>
                </c:pt>
                <c:pt idx="83">
                  <c:v>43943</c:v>
                </c:pt>
                <c:pt idx="84">
                  <c:v>43944</c:v>
                </c:pt>
                <c:pt idx="85">
                  <c:v>43945</c:v>
                </c:pt>
                <c:pt idx="86">
                  <c:v>43946</c:v>
                </c:pt>
                <c:pt idx="87">
                  <c:v>43947</c:v>
                </c:pt>
                <c:pt idx="88">
                  <c:v>43948</c:v>
                </c:pt>
                <c:pt idx="89">
                  <c:v>43949</c:v>
                </c:pt>
                <c:pt idx="90">
                  <c:v>43950</c:v>
                </c:pt>
                <c:pt idx="91">
                  <c:v>43951</c:v>
                </c:pt>
                <c:pt idx="92">
                  <c:v>43952</c:v>
                </c:pt>
                <c:pt idx="93">
                  <c:v>43953</c:v>
                </c:pt>
                <c:pt idx="94">
                  <c:v>43954</c:v>
                </c:pt>
                <c:pt idx="95">
                  <c:v>43955</c:v>
                </c:pt>
                <c:pt idx="96">
                  <c:v>43956</c:v>
                </c:pt>
                <c:pt idx="97">
                  <c:v>43957</c:v>
                </c:pt>
                <c:pt idx="98">
                  <c:v>43958</c:v>
                </c:pt>
                <c:pt idx="99">
                  <c:v>43959</c:v>
                </c:pt>
                <c:pt idx="100">
                  <c:v>43960</c:v>
                </c:pt>
                <c:pt idx="101">
                  <c:v>43961</c:v>
                </c:pt>
                <c:pt idx="102">
                  <c:v>43962</c:v>
                </c:pt>
                <c:pt idx="103">
                  <c:v>43963</c:v>
                </c:pt>
                <c:pt idx="104">
                  <c:v>43964</c:v>
                </c:pt>
                <c:pt idx="105">
                  <c:v>43965</c:v>
                </c:pt>
                <c:pt idx="106">
                  <c:v>43966</c:v>
                </c:pt>
                <c:pt idx="107">
                  <c:v>43967</c:v>
                </c:pt>
                <c:pt idx="108">
                  <c:v>43968</c:v>
                </c:pt>
                <c:pt idx="109">
                  <c:v>43969</c:v>
                </c:pt>
                <c:pt idx="110">
                  <c:v>43970</c:v>
                </c:pt>
                <c:pt idx="111">
                  <c:v>43971</c:v>
                </c:pt>
                <c:pt idx="112">
                  <c:v>43972</c:v>
                </c:pt>
                <c:pt idx="113">
                  <c:v>43973</c:v>
                </c:pt>
                <c:pt idx="114">
                  <c:v>43974</c:v>
                </c:pt>
                <c:pt idx="115">
                  <c:v>43975</c:v>
                </c:pt>
                <c:pt idx="116">
                  <c:v>43976</c:v>
                </c:pt>
                <c:pt idx="117">
                  <c:v>43977</c:v>
                </c:pt>
                <c:pt idx="118">
                  <c:v>43978</c:v>
                </c:pt>
                <c:pt idx="119">
                  <c:v>43979</c:v>
                </c:pt>
                <c:pt idx="120">
                  <c:v>43980</c:v>
                </c:pt>
                <c:pt idx="121">
                  <c:v>43981</c:v>
                </c:pt>
                <c:pt idx="122">
                  <c:v>43982</c:v>
                </c:pt>
                <c:pt idx="123">
                  <c:v>43983</c:v>
                </c:pt>
                <c:pt idx="124">
                  <c:v>43984</c:v>
                </c:pt>
                <c:pt idx="125">
                  <c:v>43985</c:v>
                </c:pt>
                <c:pt idx="126">
                  <c:v>43986</c:v>
                </c:pt>
                <c:pt idx="127">
                  <c:v>43987</c:v>
                </c:pt>
                <c:pt idx="128">
                  <c:v>43988</c:v>
                </c:pt>
                <c:pt idx="129">
                  <c:v>43989</c:v>
                </c:pt>
                <c:pt idx="130">
                  <c:v>43990</c:v>
                </c:pt>
                <c:pt idx="131">
                  <c:v>43991</c:v>
                </c:pt>
                <c:pt idx="132">
                  <c:v>43992</c:v>
                </c:pt>
                <c:pt idx="133">
                  <c:v>43993</c:v>
                </c:pt>
                <c:pt idx="134">
                  <c:v>43994</c:v>
                </c:pt>
                <c:pt idx="135">
                  <c:v>43995</c:v>
                </c:pt>
                <c:pt idx="136">
                  <c:v>43996</c:v>
                </c:pt>
                <c:pt idx="137">
                  <c:v>43997</c:v>
                </c:pt>
                <c:pt idx="138">
                  <c:v>43998</c:v>
                </c:pt>
                <c:pt idx="139">
                  <c:v>43999</c:v>
                </c:pt>
                <c:pt idx="140">
                  <c:v>44000</c:v>
                </c:pt>
                <c:pt idx="141">
                  <c:v>44001</c:v>
                </c:pt>
                <c:pt idx="142">
                  <c:v>44002</c:v>
                </c:pt>
                <c:pt idx="143">
                  <c:v>44003</c:v>
                </c:pt>
                <c:pt idx="144">
                  <c:v>44004</c:v>
                </c:pt>
                <c:pt idx="145">
                  <c:v>44005</c:v>
                </c:pt>
                <c:pt idx="146">
                  <c:v>44006</c:v>
                </c:pt>
                <c:pt idx="147">
                  <c:v>44007</c:v>
                </c:pt>
                <c:pt idx="148">
                  <c:v>44008</c:v>
                </c:pt>
                <c:pt idx="149">
                  <c:v>44009</c:v>
                </c:pt>
                <c:pt idx="150">
                  <c:v>44010</c:v>
                </c:pt>
                <c:pt idx="151">
                  <c:v>44011</c:v>
                </c:pt>
                <c:pt idx="152">
                  <c:v>44012</c:v>
                </c:pt>
                <c:pt idx="153">
                  <c:v>44013</c:v>
                </c:pt>
                <c:pt idx="154">
                  <c:v>44014</c:v>
                </c:pt>
                <c:pt idx="155">
                  <c:v>44015</c:v>
                </c:pt>
                <c:pt idx="156">
                  <c:v>44016</c:v>
                </c:pt>
                <c:pt idx="157">
                  <c:v>44017</c:v>
                </c:pt>
                <c:pt idx="158">
                  <c:v>44018</c:v>
                </c:pt>
                <c:pt idx="159">
                  <c:v>44019</c:v>
                </c:pt>
                <c:pt idx="160">
                  <c:v>44020</c:v>
                </c:pt>
                <c:pt idx="161">
                  <c:v>44021</c:v>
                </c:pt>
                <c:pt idx="162">
                  <c:v>44022</c:v>
                </c:pt>
                <c:pt idx="163">
                  <c:v>44023</c:v>
                </c:pt>
                <c:pt idx="164">
                  <c:v>44024</c:v>
                </c:pt>
                <c:pt idx="165">
                  <c:v>44025</c:v>
                </c:pt>
                <c:pt idx="166">
                  <c:v>44026</c:v>
                </c:pt>
                <c:pt idx="167">
                  <c:v>44027</c:v>
                </c:pt>
                <c:pt idx="168">
                  <c:v>44028</c:v>
                </c:pt>
                <c:pt idx="169">
                  <c:v>44029</c:v>
                </c:pt>
                <c:pt idx="170">
                  <c:v>44030</c:v>
                </c:pt>
                <c:pt idx="171">
                  <c:v>44031</c:v>
                </c:pt>
                <c:pt idx="172">
                  <c:v>44032</c:v>
                </c:pt>
                <c:pt idx="173">
                  <c:v>44033</c:v>
                </c:pt>
                <c:pt idx="174">
                  <c:v>44034</c:v>
                </c:pt>
                <c:pt idx="175">
                  <c:v>44035</c:v>
                </c:pt>
                <c:pt idx="176">
                  <c:v>44036</c:v>
                </c:pt>
                <c:pt idx="177">
                  <c:v>44037</c:v>
                </c:pt>
                <c:pt idx="178">
                  <c:v>44038</c:v>
                </c:pt>
                <c:pt idx="179">
                  <c:v>44039</c:v>
                </c:pt>
                <c:pt idx="180">
                  <c:v>44040</c:v>
                </c:pt>
                <c:pt idx="181">
                  <c:v>44041</c:v>
                </c:pt>
                <c:pt idx="182">
                  <c:v>44042</c:v>
                </c:pt>
                <c:pt idx="183">
                  <c:v>44043</c:v>
                </c:pt>
                <c:pt idx="184">
                  <c:v>44044</c:v>
                </c:pt>
                <c:pt idx="185">
                  <c:v>44045</c:v>
                </c:pt>
                <c:pt idx="186">
                  <c:v>44046</c:v>
                </c:pt>
                <c:pt idx="187">
                  <c:v>44047</c:v>
                </c:pt>
                <c:pt idx="188">
                  <c:v>44048</c:v>
                </c:pt>
                <c:pt idx="189">
                  <c:v>44049</c:v>
                </c:pt>
                <c:pt idx="190">
                  <c:v>44050</c:v>
                </c:pt>
                <c:pt idx="191">
                  <c:v>44051</c:v>
                </c:pt>
                <c:pt idx="192">
                  <c:v>44052</c:v>
                </c:pt>
                <c:pt idx="193">
                  <c:v>44053</c:v>
                </c:pt>
                <c:pt idx="194">
                  <c:v>44054</c:v>
                </c:pt>
                <c:pt idx="195">
                  <c:v>44055</c:v>
                </c:pt>
                <c:pt idx="196">
                  <c:v>44056</c:v>
                </c:pt>
                <c:pt idx="197">
                  <c:v>44057</c:v>
                </c:pt>
                <c:pt idx="198">
                  <c:v>44058</c:v>
                </c:pt>
                <c:pt idx="199">
                  <c:v>44059</c:v>
                </c:pt>
                <c:pt idx="200">
                  <c:v>44060</c:v>
                </c:pt>
                <c:pt idx="201">
                  <c:v>44061</c:v>
                </c:pt>
                <c:pt idx="202">
                  <c:v>44062</c:v>
                </c:pt>
                <c:pt idx="203">
                  <c:v>44063</c:v>
                </c:pt>
                <c:pt idx="204">
                  <c:v>44064</c:v>
                </c:pt>
                <c:pt idx="205">
                  <c:v>44065</c:v>
                </c:pt>
                <c:pt idx="206">
                  <c:v>44066</c:v>
                </c:pt>
                <c:pt idx="207">
                  <c:v>44067</c:v>
                </c:pt>
                <c:pt idx="208">
                  <c:v>44068</c:v>
                </c:pt>
                <c:pt idx="209">
                  <c:v>44069</c:v>
                </c:pt>
                <c:pt idx="210">
                  <c:v>44070</c:v>
                </c:pt>
                <c:pt idx="211">
                  <c:v>44071</c:v>
                </c:pt>
                <c:pt idx="212">
                  <c:v>44072</c:v>
                </c:pt>
                <c:pt idx="213">
                  <c:v>44073</c:v>
                </c:pt>
                <c:pt idx="214">
                  <c:v>44074</c:v>
                </c:pt>
                <c:pt idx="215">
                  <c:v>44075</c:v>
                </c:pt>
                <c:pt idx="216">
                  <c:v>44076</c:v>
                </c:pt>
                <c:pt idx="217">
                  <c:v>44077</c:v>
                </c:pt>
                <c:pt idx="218">
                  <c:v>44078</c:v>
                </c:pt>
                <c:pt idx="219">
                  <c:v>44079</c:v>
                </c:pt>
                <c:pt idx="220">
                  <c:v>44080</c:v>
                </c:pt>
                <c:pt idx="221">
                  <c:v>44081</c:v>
                </c:pt>
                <c:pt idx="222">
                  <c:v>44082</c:v>
                </c:pt>
                <c:pt idx="223">
                  <c:v>44083</c:v>
                </c:pt>
                <c:pt idx="224">
                  <c:v>44084</c:v>
                </c:pt>
                <c:pt idx="225">
                  <c:v>44085</c:v>
                </c:pt>
                <c:pt idx="226">
                  <c:v>44086</c:v>
                </c:pt>
                <c:pt idx="227">
                  <c:v>44087</c:v>
                </c:pt>
                <c:pt idx="228">
                  <c:v>44088</c:v>
                </c:pt>
                <c:pt idx="229">
                  <c:v>44089</c:v>
                </c:pt>
                <c:pt idx="230">
                  <c:v>44090</c:v>
                </c:pt>
                <c:pt idx="231">
                  <c:v>44091</c:v>
                </c:pt>
                <c:pt idx="232">
                  <c:v>44092</c:v>
                </c:pt>
                <c:pt idx="233">
                  <c:v>44093</c:v>
                </c:pt>
                <c:pt idx="234">
                  <c:v>44094</c:v>
                </c:pt>
                <c:pt idx="235">
                  <c:v>44095</c:v>
                </c:pt>
                <c:pt idx="236">
                  <c:v>44096</c:v>
                </c:pt>
                <c:pt idx="237">
                  <c:v>44097</c:v>
                </c:pt>
                <c:pt idx="238">
                  <c:v>44098</c:v>
                </c:pt>
                <c:pt idx="239">
                  <c:v>44099</c:v>
                </c:pt>
                <c:pt idx="240">
                  <c:v>44100</c:v>
                </c:pt>
                <c:pt idx="241">
                  <c:v>44101</c:v>
                </c:pt>
                <c:pt idx="242">
                  <c:v>44102</c:v>
                </c:pt>
                <c:pt idx="243">
                  <c:v>44103</c:v>
                </c:pt>
                <c:pt idx="244">
                  <c:v>44104</c:v>
                </c:pt>
                <c:pt idx="245">
                  <c:v>44105</c:v>
                </c:pt>
                <c:pt idx="246">
                  <c:v>44106</c:v>
                </c:pt>
                <c:pt idx="247">
                  <c:v>44107</c:v>
                </c:pt>
                <c:pt idx="248">
                  <c:v>44108</c:v>
                </c:pt>
                <c:pt idx="249">
                  <c:v>44109</c:v>
                </c:pt>
                <c:pt idx="250">
                  <c:v>44110</c:v>
                </c:pt>
                <c:pt idx="251">
                  <c:v>44111</c:v>
                </c:pt>
                <c:pt idx="252">
                  <c:v>44112</c:v>
                </c:pt>
                <c:pt idx="253">
                  <c:v>44113</c:v>
                </c:pt>
                <c:pt idx="254">
                  <c:v>44114</c:v>
                </c:pt>
                <c:pt idx="255">
                  <c:v>44115</c:v>
                </c:pt>
                <c:pt idx="256">
                  <c:v>44116</c:v>
                </c:pt>
                <c:pt idx="257">
                  <c:v>44117</c:v>
                </c:pt>
                <c:pt idx="258">
                  <c:v>44118</c:v>
                </c:pt>
                <c:pt idx="259">
                  <c:v>44119</c:v>
                </c:pt>
                <c:pt idx="260">
                  <c:v>44120</c:v>
                </c:pt>
                <c:pt idx="261">
                  <c:v>44121</c:v>
                </c:pt>
                <c:pt idx="262">
                  <c:v>44122</c:v>
                </c:pt>
                <c:pt idx="263">
                  <c:v>44123</c:v>
                </c:pt>
                <c:pt idx="264">
                  <c:v>44124</c:v>
                </c:pt>
                <c:pt idx="265">
                  <c:v>44125</c:v>
                </c:pt>
                <c:pt idx="266">
                  <c:v>44126</c:v>
                </c:pt>
                <c:pt idx="267">
                  <c:v>44127</c:v>
                </c:pt>
                <c:pt idx="268">
                  <c:v>44128</c:v>
                </c:pt>
                <c:pt idx="269">
                  <c:v>44129</c:v>
                </c:pt>
                <c:pt idx="270">
                  <c:v>44130</c:v>
                </c:pt>
                <c:pt idx="271">
                  <c:v>44131</c:v>
                </c:pt>
                <c:pt idx="272">
                  <c:v>44132</c:v>
                </c:pt>
                <c:pt idx="273">
                  <c:v>44133</c:v>
                </c:pt>
                <c:pt idx="274">
                  <c:v>44134</c:v>
                </c:pt>
                <c:pt idx="275">
                  <c:v>44135</c:v>
                </c:pt>
                <c:pt idx="276">
                  <c:v>44136</c:v>
                </c:pt>
                <c:pt idx="277">
                  <c:v>44137</c:v>
                </c:pt>
                <c:pt idx="278">
                  <c:v>44138</c:v>
                </c:pt>
                <c:pt idx="279">
                  <c:v>44139</c:v>
                </c:pt>
                <c:pt idx="280">
                  <c:v>44140</c:v>
                </c:pt>
                <c:pt idx="281">
                  <c:v>44141</c:v>
                </c:pt>
                <c:pt idx="282">
                  <c:v>44142</c:v>
                </c:pt>
                <c:pt idx="283">
                  <c:v>44143</c:v>
                </c:pt>
                <c:pt idx="284">
                  <c:v>44144</c:v>
                </c:pt>
                <c:pt idx="285">
                  <c:v>44145</c:v>
                </c:pt>
                <c:pt idx="286">
                  <c:v>44146</c:v>
                </c:pt>
                <c:pt idx="287">
                  <c:v>44147</c:v>
                </c:pt>
                <c:pt idx="288">
                  <c:v>44148</c:v>
                </c:pt>
                <c:pt idx="289">
                  <c:v>44149</c:v>
                </c:pt>
                <c:pt idx="290">
                  <c:v>44150</c:v>
                </c:pt>
                <c:pt idx="291">
                  <c:v>44151</c:v>
                </c:pt>
                <c:pt idx="292">
                  <c:v>44152</c:v>
                </c:pt>
                <c:pt idx="293">
                  <c:v>44153</c:v>
                </c:pt>
                <c:pt idx="294">
                  <c:v>44154</c:v>
                </c:pt>
                <c:pt idx="295">
                  <c:v>44155</c:v>
                </c:pt>
                <c:pt idx="296">
                  <c:v>44156</c:v>
                </c:pt>
                <c:pt idx="297">
                  <c:v>44157</c:v>
                </c:pt>
                <c:pt idx="298">
                  <c:v>44158</c:v>
                </c:pt>
                <c:pt idx="299">
                  <c:v>44159</c:v>
                </c:pt>
                <c:pt idx="300">
                  <c:v>44160</c:v>
                </c:pt>
                <c:pt idx="301">
                  <c:v>44161</c:v>
                </c:pt>
                <c:pt idx="302">
                  <c:v>44162</c:v>
                </c:pt>
                <c:pt idx="303">
                  <c:v>44163</c:v>
                </c:pt>
                <c:pt idx="304">
                  <c:v>44164</c:v>
                </c:pt>
                <c:pt idx="305">
                  <c:v>44165</c:v>
                </c:pt>
                <c:pt idx="306">
                  <c:v>44166</c:v>
                </c:pt>
                <c:pt idx="307">
                  <c:v>44167</c:v>
                </c:pt>
                <c:pt idx="308">
                  <c:v>44168</c:v>
                </c:pt>
                <c:pt idx="309">
                  <c:v>44169</c:v>
                </c:pt>
                <c:pt idx="310">
                  <c:v>44170</c:v>
                </c:pt>
                <c:pt idx="311">
                  <c:v>44171</c:v>
                </c:pt>
                <c:pt idx="312">
                  <c:v>44172</c:v>
                </c:pt>
                <c:pt idx="313">
                  <c:v>44173</c:v>
                </c:pt>
                <c:pt idx="314">
                  <c:v>44174</c:v>
                </c:pt>
                <c:pt idx="315">
                  <c:v>44175</c:v>
                </c:pt>
                <c:pt idx="316">
                  <c:v>44176</c:v>
                </c:pt>
                <c:pt idx="317">
                  <c:v>44177</c:v>
                </c:pt>
                <c:pt idx="318">
                  <c:v>44178</c:v>
                </c:pt>
                <c:pt idx="319">
                  <c:v>44179</c:v>
                </c:pt>
                <c:pt idx="320">
                  <c:v>44180</c:v>
                </c:pt>
                <c:pt idx="321">
                  <c:v>44181</c:v>
                </c:pt>
                <c:pt idx="322">
                  <c:v>44182</c:v>
                </c:pt>
                <c:pt idx="323">
                  <c:v>44183</c:v>
                </c:pt>
                <c:pt idx="324">
                  <c:v>44184</c:v>
                </c:pt>
                <c:pt idx="325">
                  <c:v>44185</c:v>
                </c:pt>
                <c:pt idx="326">
                  <c:v>44186</c:v>
                </c:pt>
                <c:pt idx="327">
                  <c:v>44187</c:v>
                </c:pt>
                <c:pt idx="328">
                  <c:v>44188</c:v>
                </c:pt>
                <c:pt idx="329">
                  <c:v>44189</c:v>
                </c:pt>
                <c:pt idx="330">
                  <c:v>44190</c:v>
                </c:pt>
                <c:pt idx="331">
                  <c:v>44191</c:v>
                </c:pt>
                <c:pt idx="332">
                  <c:v>44192</c:v>
                </c:pt>
                <c:pt idx="333">
                  <c:v>44193</c:v>
                </c:pt>
                <c:pt idx="334">
                  <c:v>44194</c:v>
                </c:pt>
              </c:numCache>
            </c:numRef>
          </c:cat>
          <c:val>
            <c:numRef>
              <c:f>[0]!View_T_S</c:f>
              <c:numCache>
                <c:formatCode>#,##0</c:formatCode>
                <c:ptCount val="335"/>
                <c:pt idx="0">
                  <c:v>1330037469.5616436</c:v>
                </c:pt>
                <c:pt idx="1">
                  <c:v>1330074940.1336558</c:v>
                </c:pt>
                <c:pt idx="2">
                  <c:v>1330112411.7635639</c:v>
                </c:pt>
                <c:pt idx="3">
                  <c:v>1330149884.4479825</c:v>
                </c:pt>
                <c:pt idx="4">
                  <c:v>1330187358.1392758</c:v>
                </c:pt>
                <c:pt idx="5">
                  <c:v>1330224832.837837</c:v>
                </c:pt>
                <c:pt idx="6">
                  <c:v>1330262308.5861375</c:v>
                </c:pt>
                <c:pt idx="7">
                  <c:v>1330299785.3767984</c:v>
                </c:pt>
                <c:pt idx="8">
                  <c:v>1330337263.2039144</c:v>
                </c:pt>
                <c:pt idx="9">
                  <c:v>1330374742.0622196</c:v>
                </c:pt>
                <c:pt idx="10">
                  <c:v>1330412221.9465539</c:v>
                </c:pt>
                <c:pt idx="11">
                  <c:v>1330449702.8515036</c:v>
                </c:pt>
                <c:pt idx="12">
                  <c:v>1330487184.771138</c:v>
                </c:pt>
                <c:pt idx="13">
                  <c:v>1330524667.6987963</c:v>
                </c:pt>
                <c:pt idx="14">
                  <c:v>1330562151.6268947</c:v>
                </c:pt>
                <c:pt idx="15">
                  <c:v>1330599636.5467374</c:v>
                </c:pt>
                <c:pt idx="16">
                  <c:v>1330637122.4483135</c:v>
                </c:pt>
                <c:pt idx="17">
                  <c:v>1330674609.3200791</c:v>
                </c:pt>
                <c:pt idx="18">
                  <c:v>1330712097.1487067</c:v>
                </c:pt>
                <c:pt idx="19">
                  <c:v>1330749585.9188046</c:v>
                </c:pt>
                <c:pt idx="20">
                  <c:v>1330787075.6125922</c:v>
                </c:pt>
                <c:pt idx="21">
                  <c:v>1330824566.2095261</c:v>
                </c:pt>
                <c:pt idx="22">
                  <c:v>1330862057.6858714</c:v>
                </c:pt>
                <c:pt idx="23">
                  <c:v>1330899550.0142043</c:v>
                </c:pt>
                <c:pt idx="24">
                  <c:v>1330937043.1628394</c:v>
                </c:pt>
                <c:pt idx="25">
                  <c:v>1330974537.0951691</c:v>
                </c:pt>
                <c:pt idx="26">
                  <c:v>1331012031.7688966</c:v>
                </c:pt>
                <c:pt idx="27">
                  <c:v>1331049527.1351545</c:v>
                </c:pt>
                <c:pt idx="28">
                  <c:v>1331087023.137485</c:v>
                </c:pt>
                <c:pt idx="29">
                  <c:v>1331124519.7106595</c:v>
                </c:pt>
                <c:pt idx="30">
                  <c:v>1331162016.7793193</c:v>
                </c:pt>
                <c:pt idx="31">
                  <c:v>1331199514.2564011</c:v>
                </c:pt>
                <c:pt idx="32">
                  <c:v>1331237012.0413203</c:v>
                </c:pt>
                <c:pt idx="33">
                  <c:v>1331274509.9273791</c:v>
                </c:pt>
                <c:pt idx="34">
                  <c:v>1331312007.8300767</c:v>
                </c:pt>
                <c:pt idx="35">
                  <c:v>1331349504.9562843</c:v>
                </c:pt>
                <c:pt idx="36">
                  <c:v>1331387001.7405419</c:v>
                </c:pt>
                <c:pt idx="37">
                  <c:v>1331424497.9681771</c:v>
                </c:pt>
                <c:pt idx="38">
                  <c:v>1331461993.3087623</c:v>
                </c:pt>
                <c:pt idx="39">
                  <c:v>1331499487.4039245</c:v>
                </c:pt>
                <c:pt idx="40">
                  <c:v>1331536979.7177918</c:v>
                </c:pt>
                <c:pt idx="41">
                  <c:v>1331574470.0745952</c:v>
                </c:pt>
                <c:pt idx="42">
                  <c:v>1331611957.756763</c:v>
                </c:pt>
                <c:pt idx="43">
                  <c:v>1331649442.1269405</c:v>
                </c:pt>
                <c:pt idx="44">
                  <c:v>1331686922.725683</c:v>
                </c:pt>
                <c:pt idx="45">
                  <c:v>1331724398.3815446</c:v>
                </c:pt>
                <c:pt idx="46">
                  <c:v>1331761868.5998073</c:v>
                </c:pt>
                <c:pt idx="47">
                  <c:v>1331799332.2971644</c:v>
                </c:pt>
                <c:pt idx="48">
                  <c:v>1331836787.9719837</c:v>
                </c:pt>
                <c:pt idx="49">
                  <c:v>1331874234.3198147</c:v>
                </c:pt>
                <c:pt idx="50">
                  <c:v>1331911669.1213925</c:v>
                </c:pt>
                <c:pt idx="51">
                  <c:v>1331949090.2940431</c:v>
                </c:pt>
                <c:pt idx="52">
                  <c:v>1331986495.8808126</c:v>
                </c:pt>
                <c:pt idx="53">
                  <c:v>1332023882.9831598</c:v>
                </c:pt>
                <c:pt idx="54">
                  <c:v>1332061247.6287963</c:v>
                </c:pt>
                <c:pt idx="55">
                  <c:v>1332098587.798578</c:v>
                </c:pt>
                <c:pt idx="56">
                  <c:v>1332135899.5034242</c:v>
                </c:pt>
                <c:pt idx="57">
                  <c:v>1332173178.3893893</c:v>
                </c:pt>
                <c:pt idx="58">
                  <c:v>1332210418.2658331</c:v>
                </c:pt>
                <c:pt idx="59">
                  <c:v>1332247614.1861997</c:v>
                </c:pt>
                <c:pt idx="60">
                  <c:v>1332284758.8430943</c:v>
                </c:pt>
                <c:pt idx="61">
                  <c:v>1332321843.7610946</c:v>
                </c:pt>
                <c:pt idx="62">
                  <c:v>1332358859.5542839</c:v>
                </c:pt>
                <c:pt idx="63">
                  <c:v>1332395795.819787</c:v>
                </c:pt>
                <c:pt idx="64">
                  <c:v>1332432640.3944185</c:v>
                </c:pt>
                <c:pt idx="65">
                  <c:v>1332469378.7240782</c:v>
                </c:pt>
                <c:pt idx="66">
                  <c:v>1332505994.0581787</c:v>
                </c:pt>
                <c:pt idx="67">
                  <c:v>1332542467.0831389</c:v>
                </c:pt>
                <c:pt idx="68">
                  <c:v>1332578775.5093274</c:v>
                </c:pt>
                <c:pt idx="69">
                  <c:v>1332614893.6000397</c:v>
                </c:pt>
                <c:pt idx="70">
                  <c:v>1332650791.6310182</c:v>
                </c:pt>
                <c:pt idx="71">
                  <c:v>1332686435.2682557</c:v>
                </c:pt>
                <c:pt idx="72">
                  <c:v>1332721784.8505149</c:v>
                </c:pt>
                <c:pt idx="73">
                  <c:v>1332756794.5612552</c:v>
                </c:pt>
                <c:pt idx="74">
                  <c:v>1332791411.4724951</c:v>
                </c:pt>
                <c:pt idx="75">
                  <c:v>1332825574.440551</c:v>
                </c:pt>
                <c:pt idx="76">
                  <c:v>1332859212.8305655</c:v>
                </c:pt>
                <c:pt idx="77">
                  <c:v>1332892245.0431964</c:v>
                </c:pt>
                <c:pt idx="78">
                  <c:v>1332924576.812741</c:v>
                </c:pt>
                <c:pt idx="79">
                  <c:v>1332956099.2412252</c:v>
                </c:pt>
                <c:pt idx="80">
                  <c:v>1332986686.5274987</c:v>
                </c:pt>
                <c:pt idx="81">
                  <c:v>1333016193.3440454</c:v>
                </c:pt>
                <c:pt idx="82">
                  <c:v>1333044451.8068948</c:v>
                </c:pt>
                <c:pt idx="83">
                  <c:v>1333071267.9755774</c:v>
                </c:pt>
                <c:pt idx="84">
                  <c:v>1333096417.8103163</c:v>
                </c:pt>
                <c:pt idx="85">
                  <c:v>1333119642.5023899</c:v>
                </c:pt>
                <c:pt idx="86">
                  <c:v>1333140643.0806274</c:v>
                </c:pt>
                <c:pt idx="87">
                  <c:v>1333159074.1820199</c:v>
                </c:pt>
                <c:pt idx="88">
                  <c:v>1333174536.8571568</c:v>
                </c:pt>
                <c:pt idx="89">
                  <c:v>1333186570.261297</c:v>
                </c:pt>
                <c:pt idx="90">
                  <c:v>1333194642.0589304</c:v>
                </c:pt>
                <c:pt idx="91">
                  <c:v>1333198137.3432515</c:v>
                </c:pt>
                <c:pt idx="92">
                  <c:v>1333196345.8415239</c:v>
                </c:pt>
                <c:pt idx="93">
                  <c:v>1333188447.1422677</c:v>
                </c:pt>
                <c:pt idx="94">
                  <c:v>1333173493.6398971</c:v>
                </c:pt>
                <c:pt idx="95">
                  <c:v>1333150390.8460853</c:v>
                </c:pt>
                <c:pt idx="96">
                  <c:v>1333117874.6639121</c:v>
                </c:pt>
                <c:pt idx="97">
                  <c:v>1333074485.1597531</c:v>
                </c:pt>
                <c:pt idx="98">
                  <c:v>1333018536.2978423</c:v>
                </c:pt>
                <c:pt idx="99">
                  <c:v>1332948081.022254</c:v>
                </c:pt>
                <c:pt idx="100">
                  <c:v>1332860870.9793835</c:v>
                </c:pt>
                <c:pt idx="101">
                  <c:v>1332754310.069381</c:v>
                </c:pt>
                <c:pt idx="102">
                  <c:v>1332625400.8958433</c:v>
                </c:pt>
                <c:pt idx="103">
                  <c:v>1332470683.0476742</c:v>
                </c:pt>
                <c:pt idx="104">
                  <c:v>1332286161.9936433</c:v>
                </c:pt>
                <c:pt idx="105">
                  <c:v>1332067227.1970048</c:v>
                </c:pt>
                <c:pt idx="106">
                  <c:v>1331808557.8628078</c:v>
                </c:pt>
                <c:pt idx="107">
                  <c:v>1331504014.5126934</c:v>
                </c:pt>
                <c:pt idx="108">
                  <c:v>1331146514.3397281</c:v>
                </c:pt>
                <c:pt idx="109">
                  <c:v>1330727888.028492</c:v>
                </c:pt>
                <c:pt idx="110">
                  <c:v>1330238715.4333763</c:v>
                </c:pt>
                <c:pt idx="111">
                  <c:v>1329668137.1923668</c:v>
                </c:pt>
                <c:pt idx="112">
                  <c:v>1329003639.0179431</c:v>
                </c:pt>
                <c:pt idx="113">
                  <c:v>1328230805.0572903</c:v>
                </c:pt>
                <c:pt idx="114">
                  <c:v>1327333036.3609018</c:v>
                </c:pt>
                <c:pt idx="115">
                  <c:v>1326291230.1571753</c:v>
                </c:pt>
                <c:pt idx="116">
                  <c:v>1325083415.3234015</c:v>
                </c:pt>
                <c:pt idx="117">
                  <c:v>1323684339.2028632</c:v>
                </c:pt>
                <c:pt idx="118">
                  <c:v>1322065000.7887414</c:v>
                </c:pt>
                <c:pt idx="119">
                  <c:v>1320192125.3401403</c:v>
                </c:pt>
                <c:pt idx="120">
                  <c:v>1318027575.7976592</c:v>
                </c:pt>
                <c:pt idx="121">
                  <c:v>1315527697.0373404</c:v>
                </c:pt>
                <c:pt idx="122">
                  <c:v>1312642590.1895905</c:v>
                </c:pt>
                <c:pt idx="123">
                  <c:v>1309315316.1444836</c:v>
                </c:pt>
                <c:pt idx="124">
                  <c:v>1305481030.2102904</c:v>
                </c:pt>
                <c:pt idx="125">
                  <c:v>1301066053.9938612</c:v>
                </c:pt>
                <c:pt idx="126">
                  <c:v>1295986896.3058114</c:v>
                </c:pt>
                <c:pt idx="127">
                  <c:v>1290149242.7115846</c:v>
                </c:pt>
                <c:pt idx="128">
                  <c:v>1283446943.7754781</c:v>
                </c:pt>
                <c:pt idx="129">
                  <c:v>1275761045.6603737</c:v>
                </c:pt>
                <c:pt idx="130">
                  <c:v>1266958924.1542604</c:v>
                </c:pt>
                <c:pt idx="131">
                  <c:v>1256893604.9510705</c:v>
                </c:pt>
                <c:pt idx="132">
                  <c:v>1245403379.5075192</c:v>
                </c:pt>
                <c:pt idx="133">
                  <c:v>1232311857.0679483</c:v>
                </c:pt>
                <c:pt idx="134">
                  <c:v>1217428628.9065921</c:v>
                </c:pt>
                <c:pt idx="135">
                  <c:v>1200550758.8784645</c:v>
                </c:pt>
                <c:pt idx="136">
                  <c:v>1181465351.8722286</c:v>
                </c:pt>
                <c:pt idx="137">
                  <c:v>1159953483.4602888</c:v>
                </c:pt>
                <c:pt idx="138">
                  <c:v>1135795791.883683</c:v>
                </c:pt>
                <c:pt idx="139">
                  <c:v>1108780026.0660138</c:v>
                </c:pt>
                <c:pt idx="140">
                  <c:v>1078710795.6145546</c:v>
                </c:pt>
                <c:pt idx="141">
                  <c:v>1045421662.7036496</c:v>
                </c:pt>
                <c:pt idx="142">
                  <c:v>1008789532.1812322</c:v>
                </c:pt>
                <c:pt idx="143">
                  <c:v>968751018.81045771</c:v>
                </c:pt>
                <c:pt idx="144">
                  <c:v>925320092.1476419</c:v>
                </c:pt>
                <c:pt idx="145">
                  <c:v>878605831.48797369</c:v>
                </c:pt>
                <c:pt idx="146">
                  <c:v>828828606.12542677</c:v>
                </c:pt>
                <c:pt idx="147">
                  <c:v>776332509.23177981</c:v>
                </c:pt>
                <c:pt idx="148">
                  <c:v>721591538.43766892</c:v>
                </c:pt>
                <c:pt idx="149">
                  <c:v>665206986.36941111</c:v>
                </c:pt>
                <c:pt idx="150">
                  <c:v>607893936.05880105</c:v>
                </c:pt>
                <c:pt idx="151">
                  <c:v>550455756.14526999</c:v>
                </c:pt>
                <c:pt idx="152">
                  <c:v>493747051.21375328</c:v>
                </c:pt>
                <c:pt idx="153">
                  <c:v>438627463.53997928</c:v>
                </c:pt>
                <c:pt idx="154">
                  <c:v>385910676.51598382</c:v>
                </c:pt>
                <c:pt idx="155">
                  <c:v>336314439.95049405</c:v>
                </c:pt>
                <c:pt idx="156">
                  <c:v>290417935.27223337</c:v>
                </c:pt>
                <c:pt idx="157">
                  <c:v>248632030.19002798</c:v>
                </c:pt>
                <c:pt idx="158">
                  <c:v>211185990.56741068</c:v>
                </c:pt>
                <c:pt idx="159">
                  <c:v>178131458.55557466</c:v>
                </c:pt>
                <c:pt idx="160">
                  <c:v>149361667.05380994</c:v>
                </c:pt>
                <c:pt idx="161">
                  <c:v>124641655.22061661</c:v>
                </c:pt>
                <c:pt idx="162">
                  <c:v>103644156.25197694</c:v>
                </c:pt>
                <c:pt idx="163">
                  <c:v>85985945.594011411</c:v>
                </c:pt>
                <c:pt idx="164">
                  <c:v>71260506.283060908</c:v>
                </c:pt>
                <c:pt idx="165">
                  <c:v>59064426.432111248</c:v>
                </c:pt>
                <c:pt idx="166">
                  <c:v>49016521.767553814</c:v>
                </c:pt>
                <c:pt idx="167">
                  <c:v>40769939.036215462</c:v>
                </c:pt>
                <c:pt idx="168">
                  <c:v>34018297.503455415</c:v>
                </c:pt>
                <c:pt idx="169">
                  <c:v>28497279.546988469</c:v>
                </c:pt>
                <c:pt idx="170">
                  <c:v>23983095.189383741</c:v>
                </c:pt>
                <c:pt idx="171">
                  <c:v>20289054.309103195</c:v>
                </c:pt>
                <c:pt idx="172">
                  <c:v>17261202.061990373</c:v>
                </c:pt>
                <c:pt idx="173">
                  <c:v>14773689.363205062</c:v>
                </c:pt>
                <c:pt idx="174">
                  <c:v>12724306.038977992</c:v>
                </c:pt>
                <c:pt idx="175">
                  <c:v>11030416.327320358</c:v>
                </c:pt>
                <c:pt idx="176">
                  <c:v>9625404.2952953428</c:v>
                </c:pt>
                <c:pt idx="177">
                  <c:v>8455651.4868249334</c:v>
                </c:pt>
                <c:pt idx="178">
                  <c:v>7478019.2175474213</c:v>
                </c:pt>
                <c:pt idx="179">
                  <c:v>6657782.5958961286</c:v>
                </c:pt>
                <c:pt idx="180">
                  <c:v>5966953.839788991</c:v>
                </c:pt>
                <c:pt idx="181">
                  <c:v>5382932.3588041635</c:v>
                </c:pt>
                <c:pt idx="182">
                  <c:v>4887424.001924051</c:v>
                </c:pt>
                <c:pt idx="183">
                  <c:v>4465579.0308754323</c:v>
                </c:pt>
                <c:pt idx="184">
                  <c:v>4105306.0975497686</c:v>
                </c:pt>
                <c:pt idx="185">
                  <c:v>3796726.8655135944</c:v>
                </c:pt>
                <c:pt idx="186">
                  <c:v>3531742.4826130834</c:v>
                </c:pt>
                <c:pt idx="187">
                  <c:v>3303688.7313214717</c:v>
                </c:pt>
                <c:pt idx="188">
                  <c:v>3107061.3608946358</c:v>
                </c:pt>
                <c:pt idx="189">
                  <c:v>2937296.9243701822</c:v>
                </c:pt>
                <c:pt idx="190">
                  <c:v>2790597.5193417892</c:v>
                </c:pt>
                <c:pt idx="191">
                  <c:v>2663790.2849574788</c:v>
                </c:pt>
                <c:pt idx="192">
                  <c:v>2554214.4513319153</c:v>
                </c:pt>
                <c:pt idx="193">
                  <c:v>2459630.2702286723</c:v>
                </c:pt>
                <c:pt idx="194">
                  <c:v>2378145.3606960219</c:v>
                </c:pt>
                <c:pt idx="195">
                  <c:v>2308154.9487522519</c:v>
                </c:pt>
                <c:pt idx="196">
                  <c:v>2248293.2214747355</c:v>
                </c:pt>
                <c:pt idx="197">
                  <c:v>2197393.5970297107</c:v>
                </c:pt>
                <c:pt idx="198">
                  <c:v>2154456.1681375303</c:v>
                </c:pt>
                <c:pt idx="199">
                  <c:v>2118620.9345848821</c:v>
                </c:pt>
                <c:pt idx="200">
                  <c:v>2089145.7220963934</c:v>
                </c:pt>
                <c:pt idx="201">
                  <c:v>2065387.9068798111</c:v>
                </c:pt>
                <c:pt idx="202">
                  <c:v>2046789.2404830966</c:v>
                </c:pt>
                <c:pt idx="203">
                  <c:v>2032863.2083837662</c:v>
                </c:pt>
                <c:pt idx="204">
                  <c:v>2023184.4658597612</c:v>
                </c:pt>
                <c:pt idx="205">
                  <c:v>2017379.9823106369</c:v>
                </c:pt>
                <c:pt idx="206">
                  <c:v>2015121.5950973025</c:v>
                </c:pt>
                <c:pt idx="207">
                  <c:v>2016119.7298863169</c:v>
                </c:pt>
                <c:pt idx="208">
                  <c:v>2020118.0893440996</c:v>
                </c:pt>
                <c:pt idx="209">
                  <c:v>2026889.1481171537</c:v>
                </c:pt>
                <c:pt idx="210">
                  <c:v>2036230.3211542193</c:v>
                </c:pt>
                <c:pt idx="211">
                  <c:v>2047960.6959894216</c:v>
                </c:pt>
                <c:pt idx="212">
                  <c:v>2061918.2387273135</c:v>
                </c:pt>
                <c:pt idx="213">
                  <c:v>2077957.3990330175</c:v>
                </c:pt>
                <c:pt idx="214">
                  <c:v>2095947.0521322198</c:v>
                </c:pt>
                <c:pt idx="215">
                  <c:v>2115768.7262218897</c:v>
                </c:pt>
                <c:pt idx="216">
                  <c:v>2137315.0722256559</c:v>
                </c:pt>
                <c:pt idx="217">
                  <c:v>2160488.5398510969</c:v>
                </c:pt>
                <c:pt idx="218">
                  <c:v>2185200.2297028415</c:v>
                </c:pt>
                <c:pt idx="219">
                  <c:v>2211368.8960025003</c:v>
                </c:pt>
                <c:pt idx="220">
                  <c:v>2238920.0784471203</c:v>
                </c:pt>
                <c:pt idx="221">
                  <c:v>2267785.3450496667</c:v>
                </c:pt>
                <c:pt idx="222">
                  <c:v>2297901.6305676028</c:v>
                </c:pt>
                <c:pt idx="223">
                  <c:v>2329210.6574359578</c:v>
                </c:pt>
                <c:pt idx="224">
                  <c:v>2361658.4280582066</c:v>
                </c:pt>
                <c:pt idx="225">
                  <c:v>2395194.778936292</c:v>
                </c:pt>
                <c:pt idx="226">
                  <c:v>2429772.9884927608</c:v>
                </c:pt>
                <c:pt idx="227">
                  <c:v>2465349.4315964263</c:v>
                </c:pt>
                <c:pt idx="228">
                  <c:v>2501883.274783724</c:v>
                </c:pt>
                <c:pt idx="229">
                  <c:v>2539336.2070000544</c:v>
                </c:pt>
                <c:pt idx="230">
                  <c:v>2577672.2013932364</c:v>
                </c:pt>
                <c:pt idx="231">
                  <c:v>2616857.3042944302</c:v>
                </c:pt>
                <c:pt idx="232">
                  <c:v>2656859.448037338</c:v>
                </c:pt>
                <c:pt idx="233">
                  <c:v>2697648.2847077125</c:v>
                </c:pt>
                <c:pt idx="234">
                  <c:v>2739195.0382937896</c:v>
                </c:pt>
                <c:pt idx="235">
                  <c:v>2781472.3730337587</c:v>
                </c:pt>
                <c:pt idx="236">
                  <c:v>2824454.2760367966</c:v>
                </c:pt>
                <c:pt idx="237">
                  <c:v>2868115.9524962492</c:v>
                </c:pt>
                <c:pt idx="238">
                  <c:v>2912433.7320229281</c:v>
                </c:pt>
                <c:pt idx="239">
                  <c:v>2957384.984807916</c:v>
                </c:pt>
                <c:pt idx="240">
                  <c:v>3002948.0464817975</c:v>
                </c:pt>
                <c:pt idx="241">
                  <c:v>3049102.1506742411</c:v>
                </c:pt>
                <c:pt idx="242">
                  <c:v>3095827.3683972196</c:v>
                </c:pt>
                <c:pt idx="243">
                  <c:v>3143104.5534793437</c:v>
                </c:pt>
                <c:pt idx="244">
                  <c:v>3190915.2933698548</c:v>
                </c:pt>
                <c:pt idx="245">
                  <c:v>3239241.8647105671</c:v>
                </c:pt>
                <c:pt idx="246">
                  <c:v>3288067.1931439713</c:v>
                </c:pt>
                <c:pt idx="247">
                  <c:v>3337374.8168871193</c:v>
                </c:pt>
                <c:pt idx="248">
                  <c:v>3387148.8536549183</c:v>
                </c:pt>
                <c:pt idx="249">
                  <c:v>3437373.9705640012</c:v>
                </c:pt>
                <c:pt idx="250">
                  <c:v>3488035.3566902708</c:v>
                </c:pt>
                <c:pt idx="251">
                  <c:v>3539118.6979902228</c:v>
                </c:pt>
                <c:pt idx="252">
                  <c:v>3590610.1543288408</c:v>
                </c:pt>
                <c:pt idx="253">
                  <c:v>3642496.3383857985</c:v>
                </c:pt>
                <c:pt idx="254">
                  <c:v>3694764.296237296</c:v>
                </c:pt>
                <c:pt idx="255">
                  <c:v>3747401.4894335726</c:v>
                </c:pt>
                <c:pt idx="256">
                  <c:v>3800395.7784122452</c:v>
                </c:pt>
                <c:pt idx="257">
                  <c:v>3853735.4071055106</c:v>
                </c:pt>
                <c:pt idx="258">
                  <c:v>3907408.9886150844</c:v>
                </c:pt>
                <c:pt idx="259">
                  <c:v>3961405.4918428748</c:v>
                </c:pt>
                <c:pt idx="260">
                  <c:v>4015714.2289779005</c:v>
                </c:pt>
                <c:pt idx="261">
                  <c:v>4070324.8437511176</c:v>
                </c:pt>
                <c:pt idx="262">
                  <c:v>4125227.3003797238</c:v>
                </c:pt>
                <c:pt idx="263">
                  <c:v>4180411.8731313413</c:v>
                </c:pt>
                <c:pt idx="264">
                  <c:v>4235869.1364463205</c:v>
                </c:pt>
                <c:pt idx="265">
                  <c:v>4291589.9555633832</c:v>
                </c:pt>
                <c:pt idx="266">
                  <c:v>4347565.477600079</c:v>
                </c:pt>
                <c:pt idx="267">
                  <c:v>4403787.1230449928</c:v>
                </c:pt>
                <c:pt idx="268">
                  <c:v>4460246.577623629</c:v>
                </c:pt>
                <c:pt idx="269">
                  <c:v>4516935.784504232</c:v>
                </c:pt>
                <c:pt idx="270">
                  <c:v>4573846.9368137</c:v>
                </c:pt>
                <c:pt idx="271">
                  <c:v>4630972.4704372203</c:v>
                </c:pt>
                <c:pt idx="272">
                  <c:v>4688305.0570782907</c:v>
                </c:pt>
                <c:pt idx="273">
                  <c:v>4745837.597558558</c:v>
                </c:pt>
                <c:pt idx="274">
                  <c:v>4803563.2153392686</c:v>
                </c:pt>
                <c:pt idx="275">
                  <c:v>4861475.250248312</c:v>
                </c:pt>
                <c:pt idx="276">
                  <c:v>4919567.2523986995</c:v>
                </c:pt>
                <c:pt idx="277">
                  <c:v>4977832.976285995</c:v>
                </c:pt>
                <c:pt idx="278">
                  <c:v>5036266.375053714</c:v>
                </c:pt>
                <c:pt idx="279">
                  <c:v>5094861.59491699</c:v>
                </c:pt>
                <c:pt idx="280">
                  <c:v>5153612.9697359493</c:v>
                </c:pt>
                <c:pt idx="281">
                  <c:v>5212515.0157312583</c:v>
                </c:pt>
                <c:pt idx="282">
                  <c:v>5271562.4263351895</c:v>
                </c:pt>
                <c:pt idx="283">
                  <c:v>5330750.0671723057</c:v>
                </c:pt>
                <c:pt idx="284">
                  <c:v>5390072.9711645702</c:v>
                </c:pt>
                <c:pt idx="285">
                  <c:v>5449526.3337562503</c:v>
                </c:pt>
                <c:pt idx="286">
                  <c:v>5509105.5082545104</c:v>
                </c:pt>
                <c:pt idx="287">
                  <c:v>5568806.0012820372</c:v>
                </c:pt>
                <c:pt idx="288">
                  <c:v>5628623.4683384039</c:v>
                </c:pt>
                <c:pt idx="289">
                  <c:v>5688553.7094672313</c:v>
                </c:pt>
                <c:pt idx="290">
                  <c:v>5748592.6650264803</c:v>
                </c:pt>
                <c:pt idx="291">
                  <c:v>5808736.4115594532</c:v>
                </c:pt>
                <c:pt idx="292">
                  <c:v>5868981.1577642718</c:v>
                </c:pt>
                <c:pt idx="293">
                  <c:v>5929323.240559808</c:v>
                </c:pt>
                <c:pt idx="294">
                  <c:v>5989759.1212461544</c:v>
                </c:pt>
                <c:pt idx="295">
                  <c:v>6050285.3817578647</c:v>
                </c:pt>
                <c:pt idx="296">
                  <c:v>6110898.7210082924</c:v>
                </c:pt>
                <c:pt idx="297">
                  <c:v>6171595.951323431</c:v>
                </c:pt>
                <c:pt idx="298">
                  <c:v>6232373.9949637391</c:v>
                </c:pt>
                <c:pt idx="299">
                  <c:v>6293229.8807324786</c:v>
                </c:pt>
                <c:pt idx="300">
                  <c:v>6354160.7406691369</c:v>
                </c:pt>
                <c:pt idx="301">
                  <c:v>6415163.8068265561</c:v>
                </c:pt>
                <c:pt idx="302">
                  <c:v>6476236.4081303813</c:v>
                </c:pt>
                <c:pt idx="303">
                  <c:v>6537375.9673195016</c:v>
                </c:pt>
                <c:pt idx="304">
                  <c:v>6598579.9979661331</c:v>
                </c:pt>
                <c:pt idx="305">
                  <c:v>6659846.1015742375</c:v>
                </c:pt>
                <c:pt idx="306">
                  <c:v>6721171.9647549335</c:v>
                </c:pt>
                <c:pt idx="307">
                  <c:v>6782555.3564776061</c:v>
                </c:pt>
                <c:pt idx="308">
                  <c:v>6843994.1253953902</c:v>
                </c:pt>
                <c:pt idx="309">
                  <c:v>6905486.1972436998</c:v>
                </c:pt>
                <c:pt idx="310">
                  <c:v>6967029.572310511</c:v>
                </c:pt>
                <c:pt idx="311">
                  <c:v>7028622.322977053</c:v>
                </c:pt>
                <c:pt idx="312">
                  <c:v>7090262.5913275937</c:v>
                </c:pt>
                <c:pt idx="313">
                  <c:v>7151948.5868270015</c:v>
                </c:pt>
                <c:pt idx="314">
                  <c:v>7213678.5840647481</c:v>
                </c:pt>
                <c:pt idx="315">
                  <c:v>7275450.920564021</c:v>
                </c:pt>
                <c:pt idx="316">
                  <c:v>7337263.9946546368</c:v>
                </c:pt>
                <c:pt idx="317">
                  <c:v>7399116.263408401</c:v>
                </c:pt>
                <c:pt idx="318">
                  <c:v>7461006.2406356074</c:v>
                </c:pt>
                <c:pt idx="319">
                  <c:v>7522932.4949413463</c:v>
                </c:pt>
                <c:pt idx="320">
                  <c:v>7584893.6478403015</c:v>
                </c:pt>
                <c:pt idx="321">
                  <c:v>7646888.3719287282</c:v>
                </c:pt>
                <c:pt idx="322">
                  <c:v>7708915.3891122909</c:v>
                </c:pt>
                <c:pt idx="323">
                  <c:v>7770973.4688884672</c:v>
                </c:pt>
                <c:pt idx="324">
                  <c:v>7833061.4266822282</c:v>
                </c:pt>
                <c:pt idx="325">
                  <c:v>7895178.1222337056</c:v>
                </c:pt>
                <c:pt idx="326">
                  <c:v>7957322.4580365717</c:v>
                </c:pt>
                <c:pt idx="327">
                  <c:v>8019493.3778258748</c:v>
                </c:pt>
                <c:pt idx="328">
                  <c:v>8081689.8651140826</c:v>
                </c:pt>
                <c:pt idx="329">
                  <c:v>8143910.9417740954</c:v>
                </c:pt>
                <c:pt idx="330">
                  <c:v>8206155.6666680118</c:v>
                </c:pt>
                <c:pt idx="331">
                  <c:v>8268423.1343204388</c:v>
                </c:pt>
                <c:pt idx="332">
                  <c:v>8330712.4736351529</c:v>
                </c:pt>
                <c:pt idx="333">
                  <c:v>8393022.8466539588</c:v>
                </c:pt>
                <c:pt idx="334">
                  <c:v>8455353.4473565705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EE-4A70-BC20-2A000E0A82EE}"/>
            </c:ext>
          </c:extLst>
        </c:ser>
        <c:ser>
          <c:idx val="2"/>
          <c:order val="1"/>
          <c:tx>
            <c:strRef>
              <c:f>'II Backend'!$U$3</c:f>
              <c:strCache>
                <c:ptCount val="1"/>
                <c:pt idx="0">
                  <c:v>Recovered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[0]!View_Date</c:f>
              <c:numCache>
                <c:formatCode>d\-mmm\-yy</c:formatCode>
                <c:ptCount val="335"/>
                <c:pt idx="0">
                  <c:v>43860</c:v>
                </c:pt>
                <c:pt idx="1">
                  <c:v>43861</c:v>
                </c:pt>
                <c:pt idx="2">
                  <c:v>43862</c:v>
                </c:pt>
                <c:pt idx="3">
                  <c:v>43863</c:v>
                </c:pt>
                <c:pt idx="4">
                  <c:v>43864</c:v>
                </c:pt>
                <c:pt idx="5">
                  <c:v>43865</c:v>
                </c:pt>
                <c:pt idx="6">
                  <c:v>43866</c:v>
                </c:pt>
                <c:pt idx="7">
                  <c:v>43867</c:v>
                </c:pt>
                <c:pt idx="8">
                  <c:v>43868</c:v>
                </c:pt>
                <c:pt idx="9">
                  <c:v>43869</c:v>
                </c:pt>
                <c:pt idx="10">
                  <c:v>43870</c:v>
                </c:pt>
                <c:pt idx="11">
                  <c:v>43871</c:v>
                </c:pt>
                <c:pt idx="12">
                  <c:v>43872</c:v>
                </c:pt>
                <c:pt idx="13">
                  <c:v>43873</c:v>
                </c:pt>
                <c:pt idx="14">
                  <c:v>43874</c:v>
                </c:pt>
                <c:pt idx="15">
                  <c:v>43875</c:v>
                </c:pt>
                <c:pt idx="16">
                  <c:v>43876</c:v>
                </c:pt>
                <c:pt idx="17">
                  <c:v>43877</c:v>
                </c:pt>
                <c:pt idx="18">
                  <c:v>43878</c:v>
                </c:pt>
                <c:pt idx="19">
                  <c:v>43879</c:v>
                </c:pt>
                <c:pt idx="20">
                  <c:v>43880</c:v>
                </c:pt>
                <c:pt idx="21">
                  <c:v>43881</c:v>
                </c:pt>
                <c:pt idx="22">
                  <c:v>43882</c:v>
                </c:pt>
                <c:pt idx="23">
                  <c:v>43883</c:v>
                </c:pt>
                <c:pt idx="24">
                  <c:v>43884</c:v>
                </c:pt>
                <c:pt idx="25">
                  <c:v>43885</c:v>
                </c:pt>
                <c:pt idx="26">
                  <c:v>43886</c:v>
                </c:pt>
                <c:pt idx="27">
                  <c:v>43887</c:v>
                </c:pt>
                <c:pt idx="28">
                  <c:v>43888</c:v>
                </c:pt>
                <c:pt idx="29">
                  <c:v>43889</c:v>
                </c:pt>
                <c:pt idx="30">
                  <c:v>43890</c:v>
                </c:pt>
                <c:pt idx="31">
                  <c:v>43891</c:v>
                </c:pt>
                <c:pt idx="32">
                  <c:v>43892</c:v>
                </c:pt>
                <c:pt idx="33">
                  <c:v>43893</c:v>
                </c:pt>
                <c:pt idx="34">
                  <c:v>43894</c:v>
                </c:pt>
                <c:pt idx="35">
                  <c:v>43895</c:v>
                </c:pt>
                <c:pt idx="36">
                  <c:v>43896</c:v>
                </c:pt>
                <c:pt idx="37">
                  <c:v>43897</c:v>
                </c:pt>
                <c:pt idx="38">
                  <c:v>43898</c:v>
                </c:pt>
                <c:pt idx="39">
                  <c:v>43899</c:v>
                </c:pt>
                <c:pt idx="40">
                  <c:v>43900</c:v>
                </c:pt>
                <c:pt idx="41">
                  <c:v>43901</c:v>
                </c:pt>
                <c:pt idx="42">
                  <c:v>43902</c:v>
                </c:pt>
                <c:pt idx="43">
                  <c:v>43903</c:v>
                </c:pt>
                <c:pt idx="44">
                  <c:v>43904</c:v>
                </c:pt>
                <c:pt idx="45">
                  <c:v>43905</c:v>
                </c:pt>
                <c:pt idx="46">
                  <c:v>43906</c:v>
                </c:pt>
                <c:pt idx="47">
                  <c:v>43907</c:v>
                </c:pt>
                <c:pt idx="48">
                  <c:v>43908</c:v>
                </c:pt>
                <c:pt idx="49">
                  <c:v>43909</c:v>
                </c:pt>
                <c:pt idx="50">
                  <c:v>43910</c:v>
                </c:pt>
                <c:pt idx="51">
                  <c:v>43911</c:v>
                </c:pt>
                <c:pt idx="52">
                  <c:v>43912</c:v>
                </c:pt>
                <c:pt idx="53">
                  <c:v>43913</c:v>
                </c:pt>
                <c:pt idx="54">
                  <c:v>43914</c:v>
                </c:pt>
                <c:pt idx="55">
                  <c:v>43915</c:v>
                </c:pt>
                <c:pt idx="56">
                  <c:v>43916</c:v>
                </c:pt>
                <c:pt idx="57">
                  <c:v>43917</c:v>
                </c:pt>
                <c:pt idx="58">
                  <c:v>43918</c:v>
                </c:pt>
                <c:pt idx="59">
                  <c:v>43919</c:v>
                </c:pt>
                <c:pt idx="60">
                  <c:v>43920</c:v>
                </c:pt>
                <c:pt idx="61">
                  <c:v>43921</c:v>
                </c:pt>
                <c:pt idx="62">
                  <c:v>43922</c:v>
                </c:pt>
                <c:pt idx="63">
                  <c:v>43923</c:v>
                </c:pt>
                <c:pt idx="64">
                  <c:v>43924</c:v>
                </c:pt>
                <c:pt idx="65">
                  <c:v>43925</c:v>
                </c:pt>
                <c:pt idx="66">
                  <c:v>43926</c:v>
                </c:pt>
                <c:pt idx="67">
                  <c:v>43927</c:v>
                </c:pt>
                <c:pt idx="68">
                  <c:v>43928</c:v>
                </c:pt>
                <c:pt idx="69">
                  <c:v>43929</c:v>
                </c:pt>
                <c:pt idx="70">
                  <c:v>43930</c:v>
                </c:pt>
                <c:pt idx="71">
                  <c:v>43931</c:v>
                </c:pt>
                <c:pt idx="72">
                  <c:v>43932</c:v>
                </c:pt>
                <c:pt idx="73">
                  <c:v>43933</c:v>
                </c:pt>
                <c:pt idx="74">
                  <c:v>43934</c:v>
                </c:pt>
                <c:pt idx="75">
                  <c:v>43935</c:v>
                </c:pt>
                <c:pt idx="76">
                  <c:v>43936</c:v>
                </c:pt>
                <c:pt idx="77">
                  <c:v>43937</c:v>
                </c:pt>
                <c:pt idx="78">
                  <c:v>43938</c:v>
                </c:pt>
                <c:pt idx="79">
                  <c:v>43939</c:v>
                </c:pt>
                <c:pt idx="80">
                  <c:v>43940</c:v>
                </c:pt>
                <c:pt idx="81">
                  <c:v>43941</c:v>
                </c:pt>
                <c:pt idx="82">
                  <c:v>43942</c:v>
                </c:pt>
                <c:pt idx="83">
                  <c:v>43943</c:v>
                </c:pt>
                <c:pt idx="84">
                  <c:v>43944</c:v>
                </c:pt>
                <c:pt idx="85">
                  <c:v>43945</c:v>
                </c:pt>
                <c:pt idx="86">
                  <c:v>43946</c:v>
                </c:pt>
                <c:pt idx="87">
                  <c:v>43947</c:v>
                </c:pt>
                <c:pt idx="88">
                  <c:v>43948</c:v>
                </c:pt>
                <c:pt idx="89">
                  <c:v>43949</c:v>
                </c:pt>
                <c:pt idx="90">
                  <c:v>43950</c:v>
                </c:pt>
                <c:pt idx="91">
                  <c:v>43951</c:v>
                </c:pt>
                <c:pt idx="92">
                  <c:v>43952</c:v>
                </c:pt>
                <c:pt idx="93">
                  <c:v>43953</c:v>
                </c:pt>
                <c:pt idx="94">
                  <c:v>43954</c:v>
                </c:pt>
                <c:pt idx="95">
                  <c:v>43955</c:v>
                </c:pt>
                <c:pt idx="96">
                  <c:v>43956</c:v>
                </c:pt>
                <c:pt idx="97">
                  <c:v>43957</c:v>
                </c:pt>
                <c:pt idx="98">
                  <c:v>43958</c:v>
                </c:pt>
                <c:pt idx="99">
                  <c:v>43959</c:v>
                </c:pt>
                <c:pt idx="100">
                  <c:v>43960</c:v>
                </c:pt>
                <c:pt idx="101">
                  <c:v>43961</c:v>
                </c:pt>
                <c:pt idx="102">
                  <c:v>43962</c:v>
                </c:pt>
                <c:pt idx="103">
                  <c:v>43963</c:v>
                </c:pt>
                <c:pt idx="104">
                  <c:v>43964</c:v>
                </c:pt>
                <c:pt idx="105">
                  <c:v>43965</c:v>
                </c:pt>
                <c:pt idx="106">
                  <c:v>43966</c:v>
                </c:pt>
                <c:pt idx="107">
                  <c:v>43967</c:v>
                </c:pt>
                <c:pt idx="108">
                  <c:v>43968</c:v>
                </c:pt>
                <c:pt idx="109">
                  <c:v>43969</c:v>
                </c:pt>
                <c:pt idx="110">
                  <c:v>43970</c:v>
                </c:pt>
                <c:pt idx="111">
                  <c:v>43971</c:v>
                </c:pt>
                <c:pt idx="112">
                  <c:v>43972</c:v>
                </c:pt>
                <c:pt idx="113">
                  <c:v>43973</c:v>
                </c:pt>
                <c:pt idx="114">
                  <c:v>43974</c:v>
                </c:pt>
                <c:pt idx="115">
                  <c:v>43975</c:v>
                </c:pt>
                <c:pt idx="116">
                  <c:v>43976</c:v>
                </c:pt>
                <c:pt idx="117">
                  <c:v>43977</c:v>
                </c:pt>
                <c:pt idx="118">
                  <c:v>43978</c:v>
                </c:pt>
                <c:pt idx="119">
                  <c:v>43979</c:v>
                </c:pt>
                <c:pt idx="120">
                  <c:v>43980</c:v>
                </c:pt>
                <c:pt idx="121">
                  <c:v>43981</c:v>
                </c:pt>
                <c:pt idx="122">
                  <c:v>43982</c:v>
                </c:pt>
                <c:pt idx="123">
                  <c:v>43983</c:v>
                </c:pt>
                <c:pt idx="124">
                  <c:v>43984</c:v>
                </c:pt>
                <c:pt idx="125">
                  <c:v>43985</c:v>
                </c:pt>
                <c:pt idx="126">
                  <c:v>43986</c:v>
                </c:pt>
                <c:pt idx="127">
                  <c:v>43987</c:v>
                </c:pt>
                <c:pt idx="128">
                  <c:v>43988</c:v>
                </c:pt>
                <c:pt idx="129">
                  <c:v>43989</c:v>
                </c:pt>
                <c:pt idx="130">
                  <c:v>43990</c:v>
                </c:pt>
                <c:pt idx="131">
                  <c:v>43991</c:v>
                </c:pt>
                <c:pt idx="132">
                  <c:v>43992</c:v>
                </c:pt>
                <c:pt idx="133">
                  <c:v>43993</c:v>
                </c:pt>
                <c:pt idx="134">
                  <c:v>43994</c:v>
                </c:pt>
                <c:pt idx="135">
                  <c:v>43995</c:v>
                </c:pt>
                <c:pt idx="136">
                  <c:v>43996</c:v>
                </c:pt>
                <c:pt idx="137">
                  <c:v>43997</c:v>
                </c:pt>
                <c:pt idx="138">
                  <c:v>43998</c:v>
                </c:pt>
                <c:pt idx="139">
                  <c:v>43999</c:v>
                </c:pt>
                <c:pt idx="140">
                  <c:v>44000</c:v>
                </c:pt>
                <c:pt idx="141">
                  <c:v>44001</c:v>
                </c:pt>
                <c:pt idx="142">
                  <c:v>44002</c:v>
                </c:pt>
                <c:pt idx="143">
                  <c:v>44003</c:v>
                </c:pt>
                <c:pt idx="144">
                  <c:v>44004</c:v>
                </c:pt>
                <c:pt idx="145">
                  <c:v>44005</c:v>
                </c:pt>
                <c:pt idx="146">
                  <c:v>44006</c:v>
                </c:pt>
                <c:pt idx="147">
                  <c:v>44007</c:v>
                </c:pt>
                <c:pt idx="148">
                  <c:v>44008</c:v>
                </c:pt>
                <c:pt idx="149">
                  <c:v>44009</c:v>
                </c:pt>
                <c:pt idx="150">
                  <c:v>44010</c:v>
                </c:pt>
                <c:pt idx="151">
                  <c:v>44011</c:v>
                </c:pt>
                <c:pt idx="152">
                  <c:v>44012</c:v>
                </c:pt>
                <c:pt idx="153">
                  <c:v>44013</c:v>
                </c:pt>
                <c:pt idx="154">
                  <c:v>44014</c:v>
                </c:pt>
                <c:pt idx="155">
                  <c:v>44015</c:v>
                </c:pt>
                <c:pt idx="156">
                  <c:v>44016</c:v>
                </c:pt>
                <c:pt idx="157">
                  <c:v>44017</c:v>
                </c:pt>
                <c:pt idx="158">
                  <c:v>44018</c:v>
                </c:pt>
                <c:pt idx="159">
                  <c:v>44019</c:v>
                </c:pt>
                <c:pt idx="160">
                  <c:v>44020</c:v>
                </c:pt>
                <c:pt idx="161">
                  <c:v>44021</c:v>
                </c:pt>
                <c:pt idx="162">
                  <c:v>44022</c:v>
                </c:pt>
                <c:pt idx="163">
                  <c:v>44023</c:v>
                </c:pt>
                <c:pt idx="164">
                  <c:v>44024</c:v>
                </c:pt>
                <c:pt idx="165">
                  <c:v>44025</c:v>
                </c:pt>
                <c:pt idx="166">
                  <c:v>44026</c:v>
                </c:pt>
                <c:pt idx="167">
                  <c:v>44027</c:v>
                </c:pt>
                <c:pt idx="168">
                  <c:v>44028</c:v>
                </c:pt>
                <c:pt idx="169">
                  <c:v>44029</c:v>
                </c:pt>
                <c:pt idx="170">
                  <c:v>44030</c:v>
                </c:pt>
                <c:pt idx="171">
                  <c:v>44031</c:v>
                </c:pt>
                <c:pt idx="172">
                  <c:v>44032</c:v>
                </c:pt>
                <c:pt idx="173">
                  <c:v>44033</c:v>
                </c:pt>
                <c:pt idx="174">
                  <c:v>44034</c:v>
                </c:pt>
                <c:pt idx="175">
                  <c:v>44035</c:v>
                </c:pt>
                <c:pt idx="176">
                  <c:v>44036</c:v>
                </c:pt>
                <c:pt idx="177">
                  <c:v>44037</c:v>
                </c:pt>
                <c:pt idx="178">
                  <c:v>44038</c:v>
                </c:pt>
                <c:pt idx="179">
                  <c:v>44039</c:v>
                </c:pt>
                <c:pt idx="180">
                  <c:v>44040</c:v>
                </c:pt>
                <c:pt idx="181">
                  <c:v>44041</c:v>
                </c:pt>
                <c:pt idx="182">
                  <c:v>44042</c:v>
                </c:pt>
                <c:pt idx="183">
                  <c:v>44043</c:v>
                </c:pt>
                <c:pt idx="184">
                  <c:v>44044</c:v>
                </c:pt>
                <c:pt idx="185">
                  <c:v>44045</c:v>
                </c:pt>
                <c:pt idx="186">
                  <c:v>44046</c:v>
                </c:pt>
                <c:pt idx="187">
                  <c:v>44047</c:v>
                </c:pt>
                <c:pt idx="188">
                  <c:v>44048</c:v>
                </c:pt>
                <c:pt idx="189">
                  <c:v>44049</c:v>
                </c:pt>
                <c:pt idx="190">
                  <c:v>44050</c:v>
                </c:pt>
                <c:pt idx="191">
                  <c:v>44051</c:v>
                </c:pt>
                <c:pt idx="192">
                  <c:v>44052</c:v>
                </c:pt>
                <c:pt idx="193">
                  <c:v>44053</c:v>
                </c:pt>
                <c:pt idx="194">
                  <c:v>44054</c:v>
                </c:pt>
                <c:pt idx="195">
                  <c:v>44055</c:v>
                </c:pt>
                <c:pt idx="196">
                  <c:v>44056</c:v>
                </c:pt>
                <c:pt idx="197">
                  <c:v>44057</c:v>
                </c:pt>
                <c:pt idx="198">
                  <c:v>44058</c:v>
                </c:pt>
                <c:pt idx="199">
                  <c:v>44059</c:v>
                </c:pt>
                <c:pt idx="200">
                  <c:v>44060</c:v>
                </c:pt>
                <c:pt idx="201">
                  <c:v>44061</c:v>
                </c:pt>
                <c:pt idx="202">
                  <c:v>44062</c:v>
                </c:pt>
                <c:pt idx="203">
                  <c:v>44063</c:v>
                </c:pt>
                <c:pt idx="204">
                  <c:v>44064</c:v>
                </c:pt>
                <c:pt idx="205">
                  <c:v>44065</c:v>
                </c:pt>
                <c:pt idx="206">
                  <c:v>44066</c:v>
                </c:pt>
                <c:pt idx="207">
                  <c:v>44067</c:v>
                </c:pt>
                <c:pt idx="208">
                  <c:v>44068</c:v>
                </c:pt>
                <c:pt idx="209">
                  <c:v>44069</c:v>
                </c:pt>
                <c:pt idx="210">
                  <c:v>44070</c:v>
                </c:pt>
                <c:pt idx="211">
                  <c:v>44071</c:v>
                </c:pt>
                <c:pt idx="212">
                  <c:v>44072</c:v>
                </c:pt>
                <c:pt idx="213">
                  <c:v>44073</c:v>
                </c:pt>
                <c:pt idx="214">
                  <c:v>44074</c:v>
                </c:pt>
                <c:pt idx="215">
                  <c:v>44075</c:v>
                </c:pt>
                <c:pt idx="216">
                  <c:v>44076</c:v>
                </c:pt>
                <c:pt idx="217">
                  <c:v>44077</c:v>
                </c:pt>
                <c:pt idx="218">
                  <c:v>44078</c:v>
                </c:pt>
                <c:pt idx="219">
                  <c:v>44079</c:v>
                </c:pt>
                <c:pt idx="220">
                  <c:v>44080</c:v>
                </c:pt>
                <c:pt idx="221">
                  <c:v>44081</c:v>
                </c:pt>
                <c:pt idx="222">
                  <c:v>44082</c:v>
                </c:pt>
                <c:pt idx="223">
                  <c:v>44083</c:v>
                </c:pt>
                <c:pt idx="224">
                  <c:v>44084</c:v>
                </c:pt>
                <c:pt idx="225">
                  <c:v>44085</c:v>
                </c:pt>
                <c:pt idx="226">
                  <c:v>44086</c:v>
                </c:pt>
                <c:pt idx="227">
                  <c:v>44087</c:v>
                </c:pt>
                <c:pt idx="228">
                  <c:v>44088</c:v>
                </c:pt>
                <c:pt idx="229">
                  <c:v>44089</c:v>
                </c:pt>
                <c:pt idx="230">
                  <c:v>44090</c:v>
                </c:pt>
                <c:pt idx="231">
                  <c:v>44091</c:v>
                </c:pt>
                <c:pt idx="232">
                  <c:v>44092</c:v>
                </c:pt>
                <c:pt idx="233">
                  <c:v>44093</c:v>
                </c:pt>
                <c:pt idx="234">
                  <c:v>44094</c:v>
                </c:pt>
                <c:pt idx="235">
                  <c:v>44095</c:v>
                </c:pt>
                <c:pt idx="236">
                  <c:v>44096</c:v>
                </c:pt>
                <c:pt idx="237">
                  <c:v>44097</c:v>
                </c:pt>
                <c:pt idx="238">
                  <c:v>44098</c:v>
                </c:pt>
                <c:pt idx="239">
                  <c:v>44099</c:v>
                </c:pt>
                <c:pt idx="240">
                  <c:v>44100</c:v>
                </c:pt>
                <c:pt idx="241">
                  <c:v>44101</c:v>
                </c:pt>
                <c:pt idx="242">
                  <c:v>44102</c:v>
                </c:pt>
                <c:pt idx="243">
                  <c:v>44103</c:v>
                </c:pt>
                <c:pt idx="244">
                  <c:v>44104</c:v>
                </c:pt>
                <c:pt idx="245">
                  <c:v>44105</c:v>
                </c:pt>
                <c:pt idx="246">
                  <c:v>44106</c:v>
                </c:pt>
                <c:pt idx="247">
                  <c:v>44107</c:v>
                </c:pt>
                <c:pt idx="248">
                  <c:v>44108</c:v>
                </c:pt>
                <c:pt idx="249">
                  <c:v>44109</c:v>
                </c:pt>
                <c:pt idx="250">
                  <c:v>44110</c:v>
                </c:pt>
                <c:pt idx="251">
                  <c:v>44111</c:v>
                </c:pt>
                <c:pt idx="252">
                  <c:v>44112</c:v>
                </c:pt>
                <c:pt idx="253">
                  <c:v>44113</c:v>
                </c:pt>
                <c:pt idx="254">
                  <c:v>44114</c:v>
                </c:pt>
                <c:pt idx="255">
                  <c:v>44115</c:v>
                </c:pt>
                <c:pt idx="256">
                  <c:v>44116</c:v>
                </c:pt>
                <c:pt idx="257">
                  <c:v>44117</c:v>
                </c:pt>
                <c:pt idx="258">
                  <c:v>44118</c:v>
                </c:pt>
                <c:pt idx="259">
                  <c:v>44119</c:v>
                </c:pt>
                <c:pt idx="260">
                  <c:v>44120</c:v>
                </c:pt>
                <c:pt idx="261">
                  <c:v>44121</c:v>
                </c:pt>
                <c:pt idx="262">
                  <c:v>44122</c:v>
                </c:pt>
                <c:pt idx="263">
                  <c:v>44123</c:v>
                </c:pt>
                <c:pt idx="264">
                  <c:v>44124</c:v>
                </c:pt>
                <c:pt idx="265">
                  <c:v>44125</c:v>
                </c:pt>
                <c:pt idx="266">
                  <c:v>44126</c:v>
                </c:pt>
                <c:pt idx="267">
                  <c:v>44127</c:v>
                </c:pt>
                <c:pt idx="268">
                  <c:v>44128</c:v>
                </c:pt>
                <c:pt idx="269">
                  <c:v>44129</c:v>
                </c:pt>
                <c:pt idx="270">
                  <c:v>44130</c:v>
                </c:pt>
                <c:pt idx="271">
                  <c:v>44131</c:v>
                </c:pt>
                <c:pt idx="272">
                  <c:v>44132</c:v>
                </c:pt>
                <c:pt idx="273">
                  <c:v>44133</c:v>
                </c:pt>
                <c:pt idx="274">
                  <c:v>44134</c:v>
                </c:pt>
                <c:pt idx="275">
                  <c:v>44135</c:v>
                </c:pt>
                <c:pt idx="276">
                  <c:v>44136</c:v>
                </c:pt>
                <c:pt idx="277">
                  <c:v>44137</c:v>
                </c:pt>
                <c:pt idx="278">
                  <c:v>44138</c:v>
                </c:pt>
                <c:pt idx="279">
                  <c:v>44139</c:v>
                </c:pt>
                <c:pt idx="280">
                  <c:v>44140</c:v>
                </c:pt>
                <c:pt idx="281">
                  <c:v>44141</c:v>
                </c:pt>
                <c:pt idx="282">
                  <c:v>44142</c:v>
                </c:pt>
                <c:pt idx="283">
                  <c:v>44143</c:v>
                </c:pt>
                <c:pt idx="284">
                  <c:v>44144</c:v>
                </c:pt>
                <c:pt idx="285">
                  <c:v>44145</c:v>
                </c:pt>
                <c:pt idx="286">
                  <c:v>44146</c:v>
                </c:pt>
                <c:pt idx="287">
                  <c:v>44147</c:v>
                </c:pt>
                <c:pt idx="288">
                  <c:v>44148</c:v>
                </c:pt>
                <c:pt idx="289">
                  <c:v>44149</c:v>
                </c:pt>
                <c:pt idx="290">
                  <c:v>44150</c:v>
                </c:pt>
                <c:pt idx="291">
                  <c:v>44151</c:v>
                </c:pt>
                <c:pt idx="292">
                  <c:v>44152</c:v>
                </c:pt>
                <c:pt idx="293">
                  <c:v>44153</c:v>
                </c:pt>
                <c:pt idx="294">
                  <c:v>44154</c:v>
                </c:pt>
                <c:pt idx="295">
                  <c:v>44155</c:v>
                </c:pt>
                <c:pt idx="296">
                  <c:v>44156</c:v>
                </c:pt>
                <c:pt idx="297">
                  <c:v>44157</c:v>
                </c:pt>
                <c:pt idx="298">
                  <c:v>44158</c:v>
                </c:pt>
                <c:pt idx="299">
                  <c:v>44159</c:v>
                </c:pt>
                <c:pt idx="300">
                  <c:v>44160</c:v>
                </c:pt>
                <c:pt idx="301">
                  <c:v>44161</c:v>
                </c:pt>
                <c:pt idx="302">
                  <c:v>44162</c:v>
                </c:pt>
                <c:pt idx="303">
                  <c:v>44163</c:v>
                </c:pt>
                <c:pt idx="304">
                  <c:v>44164</c:v>
                </c:pt>
                <c:pt idx="305">
                  <c:v>44165</c:v>
                </c:pt>
                <c:pt idx="306">
                  <c:v>44166</c:v>
                </c:pt>
                <c:pt idx="307">
                  <c:v>44167</c:v>
                </c:pt>
                <c:pt idx="308">
                  <c:v>44168</c:v>
                </c:pt>
                <c:pt idx="309">
                  <c:v>44169</c:v>
                </c:pt>
                <c:pt idx="310">
                  <c:v>44170</c:v>
                </c:pt>
                <c:pt idx="311">
                  <c:v>44171</c:v>
                </c:pt>
                <c:pt idx="312">
                  <c:v>44172</c:v>
                </c:pt>
                <c:pt idx="313">
                  <c:v>44173</c:v>
                </c:pt>
                <c:pt idx="314">
                  <c:v>44174</c:v>
                </c:pt>
                <c:pt idx="315">
                  <c:v>44175</c:v>
                </c:pt>
                <c:pt idx="316">
                  <c:v>44176</c:v>
                </c:pt>
                <c:pt idx="317">
                  <c:v>44177</c:v>
                </c:pt>
                <c:pt idx="318">
                  <c:v>44178</c:v>
                </c:pt>
                <c:pt idx="319">
                  <c:v>44179</c:v>
                </c:pt>
                <c:pt idx="320">
                  <c:v>44180</c:v>
                </c:pt>
                <c:pt idx="321">
                  <c:v>44181</c:v>
                </c:pt>
                <c:pt idx="322">
                  <c:v>44182</c:v>
                </c:pt>
                <c:pt idx="323">
                  <c:v>44183</c:v>
                </c:pt>
                <c:pt idx="324">
                  <c:v>44184</c:v>
                </c:pt>
                <c:pt idx="325">
                  <c:v>44185</c:v>
                </c:pt>
                <c:pt idx="326">
                  <c:v>44186</c:v>
                </c:pt>
                <c:pt idx="327">
                  <c:v>44187</c:v>
                </c:pt>
                <c:pt idx="328">
                  <c:v>44188</c:v>
                </c:pt>
                <c:pt idx="329">
                  <c:v>44189</c:v>
                </c:pt>
                <c:pt idx="330">
                  <c:v>44190</c:v>
                </c:pt>
                <c:pt idx="331">
                  <c:v>44191</c:v>
                </c:pt>
                <c:pt idx="332">
                  <c:v>44192</c:v>
                </c:pt>
                <c:pt idx="333">
                  <c:v>44193</c:v>
                </c:pt>
                <c:pt idx="334">
                  <c:v>44194</c:v>
                </c:pt>
              </c:numCache>
            </c:numRef>
          </c:cat>
          <c:val>
            <c:numRef>
              <c:f>[0]!View_T_R</c:f>
              <c:numCache>
                <c:formatCode>#,##0</c:formatCode>
                <c:ptCount val="335"/>
                <c:pt idx="0">
                  <c:v>0</c:v>
                </c:pt>
                <c:pt idx="1">
                  <c:v>2.7480927096507516E-2</c:v>
                </c:pt>
                <c:pt idx="2">
                  <c:v>5.3595447910078517E-2</c:v>
                </c:pt>
                <c:pt idx="3">
                  <c:v>7.8852184153422614E-2</c:v>
                </c:pt>
                <c:pt idx="4">
                  <c:v>0.13110520625739072</c:v>
                </c:pt>
                <c:pt idx="5">
                  <c:v>0.20928778959715291</c:v>
                </c:pt>
                <c:pt idx="6">
                  <c:v>0.28532562023845764</c:v>
                </c:pt>
                <c:pt idx="7">
                  <c:v>0.36035376903637634</c:v>
                </c:pt>
                <c:pt idx="8">
                  <c:v>0.43530337117294121</c:v>
                </c:pt>
                <c:pt idx="9">
                  <c:v>0.51101335899916678</c:v>
                </c:pt>
                <c:pt idx="10">
                  <c:v>0.58830195650949135</c:v>
                </c:pt>
                <c:pt idx="11">
                  <c:v>0.66801500042941608</c:v>
                </c:pt>
                <c:pt idx="12">
                  <c:v>0.75106135551421316</c:v>
                </c:pt>
                <c:pt idx="13">
                  <c:v>0.83844166754224181</c:v>
                </c:pt>
                <c:pt idx="14">
                  <c:v>0.93127432552960288</c:v>
                </c:pt>
                <c:pt idx="15">
                  <c:v>1.0308211185969633</c:v>
                </c:pt>
                <c:pt idx="16">
                  <c:v>1.138514276940974</c:v>
                </c:pt>
                <c:pt idx="17">
                  <c:v>1.2559861457395218</c:v>
                </c:pt>
                <c:pt idx="18">
                  <c:v>1.3851025166194439</c:v>
                </c:pt>
                <c:pt idx="19">
                  <c:v>1.5280005517018886</c:v>
                </c:pt>
                <c:pt idx="20">
                  <c:v>1.6871322324580273</c:v>
                </c:pt>
                <c:pt idx="21">
                  <c:v>1.8653143223090434</c:v>
                </c:pt>
                <c:pt idx="22">
                  <c:v>2.0657859330431716</c:v>
                </c:pt>
                <c:pt idx="23">
                  <c:v>2.2922749231576449</c:v>
                </c:pt>
                <c:pt idx="24">
                  <c:v>2.5490745283048852</c:v>
                </c:pt>
                <c:pt idx="25">
                  <c:v>2.8411318303068245</c:v>
                </c:pt>
                <c:pt idx="26">
                  <c:v>3.1741499139728022</c:v>
                </c:pt>
                <c:pt idx="27">
                  <c:v>3.5547058440730601</c:v>
                </c:pt>
                <c:pt idx="28">
                  <c:v>3.990386923470485</c:v>
                </c:pt>
                <c:pt idx="29">
                  <c:v>4.4899480740279163</c:v>
                </c:pt>
                <c:pt idx="30">
                  <c:v>5.0634936221742732</c:v>
                </c:pt>
                <c:pt idx="31">
                  <c:v>5.7226872799645241</c:v>
                </c:pt>
                <c:pt idx="32">
                  <c:v>6.4809947006349935</c:v>
                </c:pt>
                <c:pt idx="33">
                  <c:v>7.4089255214474825</c:v>
                </c:pt>
                <c:pt idx="34">
                  <c:v>8.4942195811667887</c:v>
                </c:pt>
                <c:pt idx="35">
                  <c:v>10.141993963249465</c:v>
                </c:pt>
                <c:pt idx="36">
                  <c:v>11.9997003050914</c:v>
                </c:pt>
                <c:pt idx="37">
                  <c:v>14.073382138346606</c:v>
                </c:pt>
                <c:pt idx="38">
                  <c:v>16.428539258673268</c:v>
                </c:pt>
                <c:pt idx="39">
                  <c:v>19.133336161808973</c:v>
                </c:pt>
                <c:pt idx="40">
                  <c:v>22.34294028043519</c:v>
                </c:pt>
                <c:pt idx="41">
                  <c:v>25.967318364715407</c:v>
                </c:pt>
                <c:pt idx="42">
                  <c:v>30.208808211338035</c:v>
                </c:pt>
                <c:pt idx="43">
                  <c:v>35.189414088879474</c:v>
                </c:pt>
                <c:pt idx="44">
                  <c:v>40.876902040494429</c:v>
                </c:pt>
                <c:pt idx="45">
                  <c:v>47.617457843912185</c:v>
                </c:pt>
                <c:pt idx="46">
                  <c:v>55.29298933779797</c:v>
                </c:pt>
                <c:pt idx="47">
                  <c:v>64.066084664858536</c:v>
                </c:pt>
                <c:pt idx="48">
                  <c:v>74.282914008473185</c:v>
                </c:pt>
                <c:pt idx="49">
                  <c:v>86.084539165328209</c:v>
                </c:pt>
                <c:pt idx="50">
                  <c:v>100.05738016028653</c:v>
                </c:pt>
                <c:pt idx="51">
                  <c:v>116.58364961293979</c:v>
                </c:pt>
                <c:pt idx="52">
                  <c:v>135.80916112315521</c:v>
                </c:pt>
                <c:pt idx="53">
                  <c:v>158.26841912937476</c:v>
                </c:pt>
                <c:pt idx="54">
                  <c:v>184.95350704597212</c:v>
                </c:pt>
                <c:pt idx="55">
                  <c:v>215.43641275277918</c:v>
                </c:pt>
                <c:pt idx="56">
                  <c:v>250.18706510865022</c:v>
                </c:pt>
                <c:pt idx="57">
                  <c:v>289.61995630326061</c:v>
                </c:pt>
                <c:pt idx="58">
                  <c:v>334.93901517657093</c:v>
                </c:pt>
                <c:pt idx="59">
                  <c:v>386.21986123720393</c:v>
                </c:pt>
                <c:pt idx="60">
                  <c:v>444.50403876268484</c:v>
                </c:pt>
                <c:pt idx="61">
                  <c:v>511.04996599162632</c:v>
                </c:pt>
                <c:pt idx="62">
                  <c:v>587.08110101759803</c:v>
                </c:pt>
                <c:pt idx="63">
                  <c:v>673.74359371675791</c:v>
                </c:pt>
                <c:pt idx="64">
                  <c:v>772.45194176366397</c:v>
                </c:pt>
                <c:pt idx="65">
                  <c:v>885.16446348215231</c:v>
                </c:pt>
                <c:pt idx="66">
                  <c:v>1014.1317440918644</c:v>
                </c:pt>
                <c:pt idx="67">
                  <c:v>1161.9455809993203</c:v>
                </c:pt>
                <c:pt idx="68">
                  <c:v>1331.5941390673065</c:v>
                </c:pt>
                <c:pt idx="69">
                  <c:v>1526.5248396227767</c:v>
                </c:pt>
                <c:pt idx="70">
                  <c:v>1750.7165167749558</c:v>
                </c:pt>
                <c:pt idx="71">
                  <c:v>2008.7624778179604</c:v>
                </c:pt>
                <c:pt idx="72">
                  <c:v>2305.9662783445269</c:v>
                </c:pt>
                <c:pt idx="73">
                  <c:v>2648.4522560176119</c:v>
                </c:pt>
                <c:pt idx="74">
                  <c:v>3043.2931557905995</c:v>
                </c:pt>
                <c:pt idx="75">
                  <c:v>3498.6575245136378</c:v>
                </c:pt>
                <c:pt idx="76">
                  <c:v>4023.9799583848162</c:v>
                </c:pt>
                <c:pt idx="77">
                  <c:v>4630.1577591881296</c:v>
                </c:pt>
                <c:pt idx="78">
                  <c:v>5329.7781034335912</c:v>
                </c:pt>
                <c:pt idx="79">
                  <c:v>6137.380463122523</c:v>
                </c:pt>
                <c:pt idx="80">
                  <c:v>7069.7597507031023</c:v>
                </c:pt>
                <c:pt idx="81">
                  <c:v>8146.3165088692822</c:v>
                </c:pt>
                <c:pt idx="82">
                  <c:v>9389.4614456566142</c:v>
                </c:pt>
                <c:pt idx="83">
                  <c:v>10825.082747041557</c:v>
                </c:pt>
                <c:pt idx="84">
                  <c:v>12483.085906360273</c:v>
                </c:pt>
                <c:pt idx="85">
                  <c:v>14398.017319357057</c:v>
                </c:pt>
                <c:pt idx="86">
                  <c:v>16609.784636742974</c:v>
                </c:pt>
                <c:pt idx="87">
                  <c:v>19164.48887876829</c:v>
                </c:pt>
                <c:pt idx="88">
                  <c:v>22115.385639965651</c:v>
                </c:pt>
                <c:pt idx="89">
                  <c:v>25523.99539470411</c:v>
                </c:pt>
                <c:pt idx="90">
                  <c:v>29461.386010569706</c:v>
                </c:pt>
                <c:pt idx="91">
                  <c:v>34009.654150252107</c:v>
                </c:pt>
                <c:pt idx="92">
                  <c:v>39263.636366523067</c:v>
                </c:pt>
                <c:pt idx="93">
                  <c:v>45332.885452937808</c:v>
                </c:pt>
                <c:pt idx="94">
                  <c:v>52343.953101488427</c:v>
                </c:pt>
                <c:pt idx="95">
                  <c:v>60443.026248289767</c:v>
                </c:pt>
                <c:pt idx="96">
                  <c:v>69798.971786464695</c:v>
                </c:pt>
                <c:pt idx="97">
                  <c:v>80606.852737203182</c:v>
                </c:pt>
                <c:pt idx="98">
                  <c:v>93091.988661959243</c:v>
                </c:pt>
                <c:pt idx="99">
                  <c:v>107514.64426108025</c:v>
                </c:pt>
                <c:pt idx="100">
                  <c:v>124175.44295364844</c:v>
                </c:pt>
                <c:pt idx="101">
                  <c:v>143421.61701662131</c:v>
                </c:pt>
                <c:pt idx="102">
                  <c:v>165654.22285836423</c:v>
                </c:pt>
                <c:pt idx="103">
                  <c:v>191336.46952894292</c:v>
                </c:pt>
                <c:pt idx="104">
                  <c:v>221003.33098379805</c:v>
                </c:pt>
                <c:pt idx="105">
                  <c:v>255272.63831877345</c:v>
                </c:pt>
                <c:pt idx="106">
                  <c:v>294857.87762921274</c:v>
                </c:pt>
                <c:pt idx="107">
                  <c:v>340582.95280839561</c:v>
                </c:pt>
                <c:pt idx="108">
                  <c:v>393399.2110339966</c:v>
                </c:pt>
                <c:pt idx="109">
                  <c:v>454405.07248554006</c:v>
                </c:pt>
                <c:pt idx="110">
                  <c:v>524868.65562309662</c:v>
                </c:pt>
                <c:pt idx="111">
                  <c:v>606253.84580235684</c:v>
                </c:pt>
                <c:pt idx="112">
                  <c:v>700250.31878472795</c:v>
                </c:pt>
                <c:pt idx="113">
                  <c:v>808808.10249521409</c:v>
                </c:pt>
                <c:pt idx="114">
                  <c:v>934177.34081047843</c:v>
                </c:pt>
                <c:pt idx="115">
                  <c:v>1078954.0127471571</c:v>
                </c:pt>
                <c:pt idx="116">
                  <c:v>1246132.4595077855</c:v>
                </c:pt>
                <c:pt idx="117">
                  <c:v>1439165.6804796515</c:v>
                </c:pt>
                <c:pt idx="118">
                  <c:v>1662034.4770804776</c:v>
                </c:pt>
                <c:pt idx="119">
                  <c:v>1919326.6492686856</c:v>
                </c:pt>
                <c:pt idx="120">
                  <c:v>2216327.5816305876</c:v>
                </c:pt>
                <c:pt idx="121">
                  <c:v>2559123.69098556</c:v>
                </c:pt>
                <c:pt idx="122">
                  <c:v>2954720.3404186838</c:v>
                </c:pt>
                <c:pt idx="123">
                  <c:v>3411175.9481902909</c:v>
                </c:pt>
                <c:pt idx="124">
                  <c:v>3937754.1235539499</c:v>
                </c:pt>
                <c:pt idx="125">
                  <c:v>4545095.7304568654</c:v>
                </c:pt>
                <c:pt idx="126">
                  <c:v>5245412.794338814</c:v>
                </c:pt>
                <c:pt idx="127">
                  <c:v>6052706.0998651693</c:v>
                </c:pt>
                <c:pt idx="128">
                  <c:v>6983008.1428982988</c:v>
                </c:pt>
                <c:pt idx="129">
                  <c:v>8054652.7522260603</c:v>
                </c:pt>
                <c:pt idx="130">
                  <c:v>9288572.1267478317</c:v>
                </c:pt>
                <c:pt idx="131">
                  <c:v>10708621.16848376</c:v>
                </c:pt>
                <c:pt idx="132">
                  <c:v>12341927.741129898</c:v>
                </c:pt>
                <c:pt idx="133">
                  <c:v>14219265.741239926</c:v>
                </c:pt>
                <c:pt idx="134">
                  <c:v>16375445.512214854</c:v>
                </c:pt>
                <c:pt idx="135">
                  <c:v>18849713.026886381</c:v>
                </c:pt>
                <c:pt idx="136">
                  <c:v>21686145.278066665</c:v>
                </c:pt>
                <c:pt idx="137">
                  <c:v>24934024.329452064</c:v>
                </c:pt>
                <c:pt idx="138">
                  <c:v>28648166.416871764</c:v>
                </c:pt>
                <c:pt idx="139">
                  <c:v>32889175.362380229</c:v>
                </c:pt>
                <c:pt idx="140">
                  <c:v>37723581.524450064</c:v>
                </c:pt>
                <c:pt idx="141">
                  <c:v>43223818.92821075</c:v>
                </c:pt>
                <c:pt idx="142">
                  <c:v>49467984.780208707</c:v>
                </c:pt>
                <c:pt idx="143">
                  <c:v>56539318.355358191</c:v>
                </c:pt>
                <c:pt idx="144">
                  <c:v>64525331.814269014</c:v>
                </c:pt>
                <c:pt idx="145">
                  <c:v>73516525.941572189</c:v>
                </c:pt>
                <c:pt idx="146">
                  <c:v>83604631.600755647</c:v>
                </c:pt>
                <c:pt idx="147">
                  <c:v>94880335.584924683</c:v>
                </c:pt>
                <c:pt idx="148">
                  <c:v>107430479.93979146</c:v>
                </c:pt>
                <c:pt idx="149">
                  <c:v>121334768.17540032</c:v>
                </c:pt>
                <c:pt idx="150">
                  <c:v>136662069.53795373</c:v>
                </c:pt>
                <c:pt idx="151">
                  <c:v>153466480.1752637</c:v>
                </c:pt>
                <c:pt idx="152">
                  <c:v>171783370.34400019</c:v>
                </c:pt>
                <c:pt idx="153">
                  <c:v>191625708.70423308</c:v>
                </c:pt>
                <c:pt idx="154">
                  <c:v>212980994.44543019</c:v>
                </c:pt>
                <c:pt idx="155">
                  <c:v>235809131.53445119</c:v>
                </c:pt>
                <c:pt idx="156">
                  <c:v>260041536.40021256</c:v>
                </c:pt>
                <c:pt idx="157">
                  <c:v>285581678.16603088</c:v>
                </c:pt>
                <c:pt idx="158">
                  <c:v>312307117.00364459</c:v>
                </c:pt>
                <c:pt idx="159">
                  <c:v>340072950.04648834</c:v>
                </c:pt>
                <c:pt idx="160">
                  <c:v>368716421.83263135</c:v>
                </c:pt>
                <c:pt idx="161">
                  <c:v>398062334.93593603</c:v>
                </c:pt>
                <c:pt idx="162">
                  <c:v>427928827.64538491</c:v>
                </c:pt>
                <c:pt idx="163">
                  <c:v>458133078.80829233</c:v>
                </c:pt>
                <c:pt idx="164">
                  <c:v>488496551.07560903</c:v>
                </c:pt>
                <c:pt idx="165">
                  <c:v>518849477.23793024</c:v>
                </c:pt>
                <c:pt idx="166">
                  <c:v>549034408.6280396</c:v>
                </c:pt>
                <c:pt idx="167">
                  <c:v>578908758.38312519</c:v>
                </c:pt>
                <c:pt idx="168">
                  <c:v>608346369.32903183</c:v>
                </c:pt>
                <c:pt idx="169">
                  <c:v>637238207.15619731</c:v>
                </c:pt>
                <c:pt idx="170">
                  <c:v>665492322.15109897</c:v>
                </c:pt>
                <c:pt idx="171">
                  <c:v>693033239.95569122</c:v>
                </c:pt>
                <c:pt idx="172">
                  <c:v>719800939.43688512</c:v>
                </c:pt>
                <c:pt idx="173">
                  <c:v>745749560.34617376</c:v>
                </c:pt>
                <c:pt idx="174">
                  <c:v>770845961.02014148</c:v>
                </c:pt>
                <c:pt idx="175">
                  <c:v>795068221.58706796</c:v>
                </c:pt>
                <c:pt idx="176">
                  <c:v>818404164.19303584</c:v>
                </c:pt>
                <c:pt idx="177">
                  <c:v>840849940.51085413</c:v>
                </c:pt>
                <c:pt idx="178">
                  <c:v>862408719.09621358</c:v>
                </c:pt>
                <c:pt idx="179">
                  <c:v>883089491.16194856</c:v>
                </c:pt>
                <c:pt idx="180">
                  <c:v>902906002.78917968</c:v>
                </c:pt>
                <c:pt idx="181">
                  <c:v>921875814.00948787</c:v>
                </c:pt>
                <c:pt idx="182">
                  <c:v>940019480.03124857</c:v>
                </c:pt>
                <c:pt idx="183">
                  <c:v>957359846.6166985</c:v>
                </c:pt>
                <c:pt idx="184">
                  <c:v>973921449.77420306</c:v>
                </c:pt>
                <c:pt idx="185">
                  <c:v>989730009.11938882</c:v>
                </c:pt>
                <c:pt idx="186">
                  <c:v>1004812004.1647822</c:v>
                </c:pt>
                <c:pt idx="187">
                  <c:v>1019194323.1776179</c:v>
                </c:pt>
                <c:pt idx="188">
                  <c:v>1032903974.9180661</c:v>
                </c:pt>
                <c:pt idx="189">
                  <c:v>1045967854.4036515</c:v>
                </c:pt>
                <c:pt idx="190">
                  <c:v>1058412554.7476227</c:v>
                </c:pt>
                <c:pt idx="191">
                  <c:v>1070264218.0268619</c:v>
                </c:pt>
                <c:pt idx="192">
                  <c:v>1081548419.0081899</c:v>
                </c:pt>
                <c:pt idx="193">
                  <c:v>1092290076.3763173</c:v>
                </c:pt>
                <c:pt idx="194">
                  <c:v>1102513386.8492799</c:v>
                </c:pt>
                <c:pt idx="195">
                  <c:v>1112241778.2328818</c:v>
                </c:pt>
                <c:pt idx="196">
                  <c:v>1121497878.054518</c:v>
                </c:pt>
                <c:pt idx="197">
                  <c:v>1130303494.932127</c:v>
                </c:pt>
                <c:pt idx="198">
                  <c:v>1138679610.2811952</c:v>
                </c:pt>
                <c:pt idx="199">
                  <c:v>1146646378.3479276</c:v>
                </c:pt>
                <c:pt idx="200">
                  <c:v>1154223132.8865342</c:v>
                </c:pt>
                <c:pt idx="201">
                  <c:v>1161428399.0795271</c:v>
                </c:pt>
                <c:pt idx="202">
                  <c:v>1168279909.538182</c:v>
                </c:pt>
                <c:pt idx="203">
                  <c:v>1174794623.421597</c:v>
                </c:pt>
                <c:pt idx="204">
                  <c:v>1180988747.8822107</c:v>
                </c:pt>
                <c:pt idx="205">
                  <c:v>1186877761.1878664</c:v>
                </c:pt>
                <c:pt idx="206">
                  <c:v>1192476436.989511</c:v>
                </c:pt>
                <c:pt idx="207">
                  <c:v>1197798869.3029747</c:v>
                </c:pt>
                <c:pt idx="208">
                  <c:v>1202858497.8560023</c:v>
                </c:pt>
                <c:pt idx="209">
                  <c:v>1207668133.5204306</c:v>
                </c:pt>
                <c:pt idx="210">
                  <c:v>1212239983.6063673</c:v>
                </c:pt>
                <c:pt idx="211">
                  <c:v>1216585676.8423207</c:v>
                </c:pt>
                <c:pt idx="212">
                  <c:v>1220716287.9040771</c:v>
                </c:pt>
                <c:pt idx="213">
                  <c:v>1224642361.3870807</c:v>
                </c:pt>
                <c:pt idx="214">
                  <c:v>1228373935.143292</c:v>
                </c:pt>
                <c:pt idx="215">
                  <c:v>1231920562.924938</c:v>
                </c:pt>
                <c:pt idx="216">
                  <c:v>1235291336.2950487</c:v>
                </c:pt>
                <c:pt idx="217">
                  <c:v>1238494905.778857</c:v>
                </c:pt>
                <c:pt idx="218">
                  <c:v>1241539501.2415917</c:v>
                </c:pt>
                <c:pt idx="219">
                  <c:v>1244432951.487406</c:v>
                </c:pt>
                <c:pt idx="220">
                  <c:v>1247182703.0815146</c:v>
                </c:pt>
                <c:pt idx="221">
                  <c:v>1249795838.4034231</c:v>
                </c:pt>
                <c:pt idx="222">
                  <c:v>1252279092.9436812</c:v>
                </c:pt>
                <c:pt idx="223">
                  <c:v>1254638871.8600814</c:v>
                </c:pt>
                <c:pt idx="224">
                  <c:v>1256881265.8118939</c:v>
                </c:pt>
                <c:pt idx="225">
                  <c:v>1259012066.0926774</c:v>
                </c:pt>
                <c:pt idx="226">
                  <c:v>1261036779.0835967</c:v>
                </c:pt>
                <c:pt idx="227">
                  <c:v>1262960640.0501151</c:v>
                </c:pt>
                <c:pt idx="228">
                  <c:v>1264788626.3054793</c:v>
                </c:pt>
                <c:pt idx="229">
                  <c:v>1266525469.7646773</c:v>
                </c:pt>
                <c:pt idx="230">
                  <c:v>1268175668.9125652</c:v>
                </c:pt>
                <c:pt idx="231">
                  <c:v>1269743500.2096858</c:v>
                </c:pt>
                <c:pt idx="232">
                  <c:v>1271233028.9589753</c:v>
                </c:pt>
                <c:pt idx="233">
                  <c:v>1272648119.6561236</c:v>
                </c:pt>
                <c:pt idx="234">
                  <c:v>1273992445.845808</c:v>
                </c:pt>
                <c:pt idx="235">
                  <c:v>1275269499.5054398</c:v>
                </c:pt>
                <c:pt idx="236">
                  <c:v>1276482599.9774067</c:v>
                </c:pt>
                <c:pt idx="237">
                  <c:v>1277634902.4701219</c:v>
                </c:pt>
                <c:pt idx="238">
                  <c:v>1278729406.1474841</c:v>
                </c:pt>
                <c:pt idx="239">
                  <c:v>1279768961.8256481</c:v>
                </c:pt>
                <c:pt idx="240">
                  <c:v>1280756279.295284</c:v>
                </c:pt>
                <c:pt idx="241">
                  <c:v>1281693934.286792</c:v>
                </c:pt>
                <c:pt idx="242">
                  <c:v>1282584375.0952342</c:v>
                </c:pt>
                <c:pt idx="243">
                  <c:v>1283429928.8810503</c:v>
                </c:pt>
                <c:pt idx="244">
                  <c:v>1284232807.661943</c:v>
                </c:pt>
                <c:pt idx="245">
                  <c:v>1284995114.0106587</c:v>
                </c:pt>
                <c:pt idx="246">
                  <c:v>1285718846.4727421</c:v>
                </c:pt>
                <c:pt idx="247">
                  <c:v>1286405904.7177174</c:v>
                </c:pt>
                <c:pt idx="248">
                  <c:v>1287058094.4365513</c:v>
                </c:pt>
                <c:pt idx="249">
                  <c:v>1287677131.9976578</c:v>
                </c:pt>
                <c:pt idx="250">
                  <c:v>1288264648.8731554</c:v>
                </c:pt>
                <c:pt idx="251">
                  <c:v>1288822195.8465416</c:v>
                </c:pt>
                <c:pt idx="252">
                  <c:v>1289351247.0124252</c:v>
                </c:pt>
                <c:pt idx="253">
                  <c:v>1289853203.5784702</c:v>
                </c:pt>
                <c:pt idx="254">
                  <c:v>1290329397.4792154</c:v>
                </c:pt>
                <c:pt idx="255">
                  <c:v>1290781094.8109841</c:v>
                </c:pt>
                <c:pt idx="256">
                  <c:v>1291209499.0966599</c:v>
                </c:pt>
                <c:pt idx="257">
                  <c:v>1291615754.3886781</c:v>
                </c:pt>
                <c:pt idx="258">
                  <c:v>1292000948.2181962</c:v>
                </c:pt>
                <c:pt idx="259">
                  <c:v>1292366114.3980088</c:v>
                </c:pt>
                <c:pt idx="260">
                  <c:v>1292712235.6864178</c:v>
                </c:pt>
                <c:pt idx="261">
                  <c:v>1293040246.3189166</c:v>
                </c:pt>
                <c:pt idx="262">
                  <c:v>1293351034.4142148</c:v>
                </c:pt>
                <c:pt idx="263">
                  <c:v>1293645444.260814</c:v>
                </c:pt>
                <c:pt idx="264">
                  <c:v>1293924278.4900382</c:v>
                </c:pt>
                <c:pt idx="265">
                  <c:v>1294188300.1411421</c:v>
                </c:pt>
                <c:pt idx="266">
                  <c:v>1294438234.6238401</c:v>
                </c:pt>
                <c:pt idx="267">
                  <c:v>1294674771.5833364</c:v>
                </c:pt>
                <c:pt idx="268">
                  <c:v>1294898566.672694</c:v>
                </c:pt>
                <c:pt idx="269">
                  <c:v>1295110243.2371345</c:v>
                </c:pt>
                <c:pt idx="270">
                  <c:v>1295310393.914643</c:v>
                </c:pt>
                <c:pt idx="271">
                  <c:v>1295499582.1570303</c:v>
                </c:pt>
                <c:pt idx="272">
                  <c:v>1295678343.6754034</c:v>
                </c:pt>
                <c:pt idx="273">
                  <c:v>1295847187.8138008</c:v>
                </c:pt>
                <c:pt idx="274">
                  <c:v>1296006598.854563</c:v>
                </c:pt>
                <c:pt idx="275">
                  <c:v>1296157037.2588294</c:v>
                </c:pt>
                <c:pt idx="276">
                  <c:v>1296298940.8453906</c:v>
                </c:pt>
                <c:pt idx="277">
                  <c:v>1296432725.9109595</c:v>
                </c:pt>
                <c:pt idx="278">
                  <c:v>1296558788.2947793</c:v>
                </c:pt>
                <c:pt idx="279">
                  <c:v>1296677504.3903329</c:v>
                </c:pt>
                <c:pt idx="280">
                  <c:v>1296789232.1067905</c:v>
                </c:pt>
                <c:pt idx="281">
                  <c:v>1296894311.7826965</c:v>
                </c:pt>
                <c:pt idx="282">
                  <c:v>1296993067.0542712</c:v>
                </c:pt>
                <c:pt idx="283">
                  <c:v>1297085805.6805887</c:v>
                </c:pt>
                <c:pt idx="284">
                  <c:v>1297172820.3277788</c:v>
                </c:pt>
                <c:pt idx="285">
                  <c:v>1297254389.3142903</c:v>
                </c:pt>
                <c:pt idx="286">
                  <c:v>1297330777.3191578</c:v>
                </c:pt>
                <c:pt idx="287">
                  <c:v>1297402236.0551133</c:v>
                </c:pt>
                <c:pt idx="288">
                  <c:v>1297469004.9082918</c:v>
                </c:pt>
                <c:pt idx="289">
                  <c:v>1297531311.5461974</c:v>
                </c:pt>
                <c:pt idx="290">
                  <c:v>1297589372.4955089</c:v>
                </c:pt>
                <c:pt idx="291">
                  <c:v>1297643393.691226</c:v>
                </c:pt>
                <c:pt idx="292">
                  <c:v>1297693570.9985836</c:v>
                </c:pt>
                <c:pt idx="293">
                  <c:v>1297740090.7090929</c:v>
                </c:pt>
                <c:pt idx="294">
                  <c:v>1297783130.0119939</c:v>
                </c:pt>
                <c:pt idx="295">
                  <c:v>1297822857.4423447</c:v>
                </c:pt>
                <c:pt idx="296">
                  <c:v>1297859433.3069119</c:v>
                </c:pt>
                <c:pt idx="297">
                  <c:v>1297893010.0889652</c:v>
                </c:pt>
                <c:pt idx="298">
                  <c:v>1297923732.8330269</c:v>
                </c:pt>
                <c:pt idx="299">
                  <c:v>1297951739.5105755</c:v>
                </c:pt>
                <c:pt idx="300">
                  <c:v>1297977161.3676481</c:v>
                </c:pt>
                <c:pt idx="301">
                  <c:v>1298000123.255244</c:v>
                </c:pt>
                <c:pt idx="302">
                  <c:v>1298020743.9433849</c:v>
                </c:pt>
                <c:pt idx="303">
                  <c:v>1298039136.4196448</c:v>
                </c:pt>
                <c:pt idx="304">
                  <c:v>1298055408.1729205</c:v>
                </c:pt>
                <c:pt idx="305">
                  <c:v>1298069661.4631774</c:v>
                </c:pt>
                <c:pt idx="306">
                  <c:v>1298081993.5778697</c:v>
                </c:pt>
                <c:pt idx="307">
                  <c:v>1298092497.0756917</c:v>
                </c:pt>
                <c:pt idx="308">
                  <c:v>1298101260.0182972</c:v>
                </c:pt>
                <c:pt idx="309">
                  <c:v>1298108366.1905792</c:v>
                </c:pt>
                <c:pt idx="310">
                  <c:v>1298113895.3100781</c:v>
                </c:pt>
                <c:pt idx="311">
                  <c:v>1298117923.2260633</c:v>
                </c:pt>
                <c:pt idx="312">
                  <c:v>1298120522.1087937</c:v>
                </c:pt>
                <c:pt idx="313">
                  <c:v>1298121760.6294515</c:v>
                </c:pt>
                <c:pt idx="314">
                  <c:v>1298121704.1312063</c:v>
                </c:pt>
                <c:pt idx="315">
                  <c:v>1298120414.7918534</c:v>
                </c:pt>
                <c:pt idx="316">
                  <c:v>1298117951.7784421</c:v>
                </c:pt>
                <c:pt idx="317">
                  <c:v>1298114371.3942926</c:v>
                </c:pt>
                <c:pt idx="318">
                  <c:v>1298109727.2187762</c:v>
                </c:pt>
                <c:pt idx="319">
                  <c:v>1298104070.2402213</c:v>
                </c:pt>
                <c:pt idx="320">
                  <c:v>1298097448.9822812</c:v>
                </c:pt>
                <c:pt idx="321">
                  <c:v>1298089909.6240926</c:v>
                </c:pt>
                <c:pt idx="322">
                  <c:v>1298081496.1145263</c:v>
                </c:pt>
                <c:pt idx="323">
                  <c:v>1298072250.2808287</c:v>
                </c:pt>
                <c:pt idx="324">
                  <c:v>1298062211.9319258</c:v>
                </c:pt>
                <c:pt idx="325">
                  <c:v>1298051418.9566591</c:v>
                </c:pt>
                <c:pt idx="326">
                  <c:v>1298039907.4171984</c:v>
                </c:pt>
                <c:pt idx="327">
                  <c:v>1298027711.6378756</c:v>
                </c:pt>
                <c:pt idx="328">
                  <c:v>1298014864.2896616</c:v>
                </c:pt>
                <c:pt idx="329">
                  <c:v>1298001396.4705031</c:v>
                </c:pt>
                <c:pt idx="330">
                  <c:v>1297987337.7817235</c:v>
                </c:pt>
                <c:pt idx="331">
                  <c:v>1297972716.400682</c:v>
                </c:pt>
                <c:pt idx="332">
                  <c:v>1297957559.1498778</c:v>
                </c:pt>
                <c:pt idx="333">
                  <c:v>1297941891.5626695</c:v>
                </c:pt>
                <c:pt idx="334">
                  <c:v>1297925737.9457829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EE-4A70-BC20-2A000E0A82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8176048"/>
        <c:axId val="949314000"/>
      </c:lineChart>
      <c:dateAx>
        <c:axId val="738176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b="1" i="1"/>
                  <a:t>Date</a:t>
                </a:r>
              </a:p>
            </c:rich>
          </c:tx>
          <c:layout>
            <c:manualLayout>
              <c:xMode val="edge"/>
              <c:yMode val="edge"/>
              <c:x val="5.2924940898345152E-2"/>
              <c:y val="0.839354557513738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314000"/>
        <c:crosses val="autoZero"/>
        <c:auto val="1"/>
        <c:lblOffset val="100"/>
        <c:baseTimeUnit val="days"/>
      </c:dateAx>
      <c:valAx>
        <c:axId val="949314000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176048"/>
        <c:crossesAt val="0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5971461753220926"/>
          <c:y val="4.9939738487777136E-2"/>
          <c:w val="0.71888286441465221"/>
          <c:h val="6.58515376458112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C00000"/>
                </a:solidFill>
                <a:latin typeface="+mn-lt"/>
                <a:ea typeface="+mn-ea"/>
                <a:cs typeface="+mn-cs"/>
              </a:defRPr>
            </a:pPr>
            <a:r>
              <a:rPr lang="el-GR" sz="1200" b="1">
                <a:solidFill>
                  <a:srgbClr val="C00000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Δ</a:t>
            </a:r>
            <a:r>
              <a:rPr lang="en-SG" sz="1200" b="1">
                <a:solidFill>
                  <a:srgbClr val="C00000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 </a:t>
            </a:r>
            <a:r>
              <a:rPr lang="en-SG" sz="1200" b="1">
                <a:solidFill>
                  <a:srgbClr val="C00000"/>
                </a:solidFill>
              </a:rPr>
              <a:t>Daily Cases</a:t>
            </a:r>
          </a:p>
        </c:rich>
      </c:tx>
      <c:layout>
        <c:manualLayout>
          <c:xMode val="edge"/>
          <c:yMode val="edge"/>
          <c:x val="1.3307658643326052E-2"/>
          <c:y val="3.36933863937843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C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813194444444447"/>
          <c:y val="0.18067993177942013"/>
          <c:w val="0.82761458333333338"/>
          <c:h val="0.64556945234034491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'II Backend'!$Z$3</c:f>
              <c:strCache>
                <c:ptCount val="1"/>
                <c:pt idx="0">
                  <c:v>Δ Infected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[0]!View_D_E</c:f>
              <c:numCache>
                <c:formatCode>#,##0</c:formatCode>
                <c:ptCount val="335"/>
                <c:pt idx="0">
                  <c:v>0</c:v>
                </c:pt>
                <c:pt idx="1">
                  <c:v>4.5294860818676334E-2</c:v>
                </c:pt>
                <c:pt idx="2">
                  <c:v>3.3983738201263859E-2</c:v>
                </c:pt>
                <c:pt idx="3">
                  <c:v>2.8350073134237777E-2</c:v>
                </c:pt>
                <c:pt idx="4">
                  <c:v>7.1557485356263509E-2</c:v>
                </c:pt>
                <c:pt idx="5">
                  <c:v>0.10575886596280826</c:v>
                </c:pt>
                <c:pt idx="6">
                  <c:v>9.0629141522204359E-2</c:v>
                </c:pt>
                <c:pt idx="7">
                  <c:v>8.5934820895312403E-2</c:v>
                </c:pt>
                <c:pt idx="8">
                  <c:v>8.8114792452524071E-2</c:v>
                </c:pt>
                <c:pt idx="9">
                  <c:v>9.5154949424396507E-2</c:v>
                </c:pt>
                <c:pt idx="10">
                  <c:v>0.10597731480463624</c:v>
                </c:pt>
                <c:pt idx="11">
                  <c:v>0.12007924587798191</c:v>
                </c:pt>
                <c:pt idx="12">
                  <c:v>0.13732175266509894</c:v>
                </c:pt>
                <c:pt idx="13">
                  <c:v>0.15780694486627334</c:v>
                </c:pt>
                <c:pt idx="14">
                  <c:v>0.18180900277697543</c:v>
                </c:pt>
                <c:pt idx="15">
                  <c:v>0.20973757810397808</c:v>
                </c:pt>
                <c:pt idx="16">
                  <c:v>0.24212117266199984</c:v>
                </c:pt>
                <c:pt idx="17">
                  <c:v>0.27960319690057855</c:v>
                </c:pt>
                <c:pt idx="18">
                  <c:v>0.32294649201049896</c:v>
                </c:pt>
                <c:pt idx="19">
                  <c:v>0.37304395139790758</c:v>
                </c:pt>
                <c:pt idx="20">
                  <c:v>0.43093400098626589</c:v>
                </c:pt>
                <c:pt idx="21">
                  <c:v>0.49782039176126691</c:v>
                </c:pt>
                <c:pt idx="22">
                  <c:v>0.57509620035886755</c:v>
                </c:pt>
                <c:pt idx="23">
                  <c:v>0.66437223087743735</c:v>
                </c:pt>
                <c:pt idx="24">
                  <c:v>0.76751022756309073</c:v>
                </c:pt>
                <c:pt idx="25">
                  <c:v>0.88666148251509735</c:v>
                </c:pt>
                <c:pt idx="26">
                  <c:v>1.0243115792000639</c:v>
                </c:pt>
                <c:pt idx="27">
                  <c:v>1.1833321667936714</c:v>
                </c:pt>
                <c:pt idx="28">
                  <c:v>1.3670408226455759</c:v>
                </c:pt>
                <c:pt idx="29">
                  <c:v>1.5792702381794932</c:v>
                </c:pt>
                <c:pt idx="30">
                  <c:v>1.8244481635703949</c:v>
                </c:pt>
                <c:pt idx="31">
                  <c:v>2.1076897742818179</c:v>
                </c:pt>
                <c:pt idx="32">
                  <c:v>2.4349043836543167</c:v>
                </c:pt>
                <c:pt idx="33">
                  <c:v>2.9035084351818661</c:v>
                </c:pt>
                <c:pt idx="34">
                  <c:v>3.3628817003255378</c:v>
                </c:pt>
                <c:pt idx="35">
                  <c:v>4.5242239580757158</c:v>
                </c:pt>
                <c:pt idx="36">
                  <c:v>5.0181589048689936</c:v>
                </c:pt>
                <c:pt idx="37">
                  <c:v>5.6279771980714131</c:v>
                </c:pt>
                <c:pt idx="38">
                  <c:v>6.4463567249230067</c:v>
                </c:pt>
                <c:pt idx="39">
                  <c:v>7.4595334475862387</c:v>
                </c:pt>
                <c:pt idx="40">
                  <c:v>8.8061913723294793</c:v>
                </c:pt>
                <c:pt idx="41">
                  <c:v>10.059099067059314</c:v>
                </c:pt>
                <c:pt idx="42">
                  <c:v>11.779302255252816</c:v>
                </c:pt>
                <c:pt idx="43">
                  <c:v>13.792979085172689</c:v>
                </c:pt>
                <c:pt idx="44">
                  <c:v>15.863241145925542</c:v>
                </c:pt>
                <c:pt idx="45">
                  <c:v>18.691411114591546</c:v>
                </c:pt>
                <c:pt idx="46">
                  <c:v>21.448359141026287</c:v>
                </c:pt>
                <c:pt idx="47">
                  <c:v>24.737372757047183</c:v>
                </c:pt>
                <c:pt idx="48">
                  <c:v>28.870663616934621</c:v>
                </c:pt>
                <c:pt idx="49">
                  <c:v>33.481814159077686</c:v>
                </c:pt>
                <c:pt idx="50">
                  <c:v>39.390807821055091</c:v>
                </c:pt>
                <c:pt idx="51">
                  <c:v>46.201103281638325</c:v>
                </c:pt>
                <c:pt idx="52">
                  <c:v>53.606256553333026</c:v>
                </c:pt>
                <c:pt idx="53">
                  <c:v>62.42949395367674</c:v>
                </c:pt>
                <c:pt idx="54">
                  <c:v>73.461690545277577</c:v>
                </c:pt>
                <c:pt idx="55">
                  <c:v>84.305368160526996</c:v>
                </c:pt>
                <c:pt idx="56">
                  <c:v>96.969594454917456</c:v>
                </c:pt>
                <c:pt idx="57">
                  <c:v>111.45492957632064</c:v>
                </c:pt>
                <c:pt idx="58">
                  <c:v>129.23510950472939</c:v>
                </c:pt>
                <c:pt idx="59">
                  <c:v>148.40499886849113</c:v>
                </c:pt>
                <c:pt idx="60">
                  <c:v>171.04899051362395</c:v>
                </c:pt>
                <c:pt idx="61">
                  <c:v>197.64051008820047</c:v>
                </c:pt>
                <c:pt idx="62">
                  <c:v>228.30029029213779</c:v>
                </c:pt>
                <c:pt idx="63">
                  <c:v>263.23126207573864</c:v>
                </c:pt>
                <c:pt idx="64">
                  <c:v>303.33967895844853</c:v>
                </c:pt>
                <c:pt idx="65">
                  <c:v>349.98159658421855</c:v>
                </c:pt>
                <c:pt idx="66">
                  <c:v>404.04695895850409</c:v>
                </c:pt>
                <c:pt idx="67">
                  <c:v>466.61425414720543</c:v>
                </c:pt>
                <c:pt idx="68">
                  <c:v>538.95935829417613</c:v>
                </c:pt>
                <c:pt idx="69">
                  <c:v>622.57402873717865</c:v>
                </c:pt>
                <c:pt idx="70">
                  <c:v>719.19218911909593</c:v>
                </c:pt>
                <c:pt idx="71">
                  <c:v>830.82322054779615</c:v>
                </c:pt>
                <c:pt idx="72">
                  <c:v>959.79215923156789</c:v>
                </c:pt>
                <c:pt idx="73">
                  <c:v>1108.7871661801582</c:v>
                </c:pt>
                <c:pt idx="74">
                  <c:v>1280.9149769650976</c:v>
                </c:pt>
                <c:pt idx="75">
                  <c:v>1479.7653190779674</c:v>
                </c:pt>
                <c:pt idx="76">
                  <c:v>1709.4855382892601</c:v>
                </c:pt>
                <c:pt idx="77">
                  <c:v>1974.8669274934873</c:v>
                </c:pt>
                <c:pt idx="78">
                  <c:v>2281.4445180984349</c:v>
                </c:pt>
                <c:pt idx="79">
                  <c:v>2635.6123871195232</c:v>
                </c:pt>
                <c:pt idx="80">
                  <c:v>3044.756862649665</c:v>
                </c:pt>
                <c:pt idx="81">
                  <c:v>3517.4103852792141</c:v>
                </c:pt>
                <c:pt idx="82">
                  <c:v>4063.4292122534462</c:v>
                </c:pt>
                <c:pt idx="83">
                  <c:v>4694.1986440614164</c:v>
                </c:pt>
                <c:pt idx="84">
                  <c:v>5422.870019996466</c:v>
                </c:pt>
                <c:pt idx="85">
                  <c:v>6264.6343814292486</c:v>
                </c:pt>
                <c:pt idx="86">
                  <c:v>7237.0384519281142</c:v>
                </c:pt>
                <c:pt idx="87">
                  <c:v>8360.3494464558971</c:v>
                </c:pt>
                <c:pt idx="88">
                  <c:v>9657.9762140590028</c:v>
                </c:pt>
                <c:pt idx="89">
                  <c:v>11156.955358253719</c:v>
                </c:pt>
                <c:pt idx="90">
                  <c:v>12888.512287527687</c:v>
                </c:pt>
                <c:pt idx="91">
                  <c:v>14888.708648354484</c:v>
                </c:pt>
                <c:pt idx="92">
                  <c:v>17199.189310876667</c:v>
                </c:pt>
                <c:pt idx="93">
                  <c:v>19868.044041740417</c:v>
                </c:pt>
                <c:pt idx="94">
                  <c:v>22950.801241051522</c:v>
                </c:pt>
                <c:pt idx="95">
                  <c:v>26511.573675335123</c:v>
                </c:pt>
                <c:pt idx="96">
                  <c:v>30624.379042342218</c:v>
                </c:pt>
                <c:pt idx="97">
                  <c:v>35374.661494935717</c:v>
                </c:pt>
                <c:pt idx="98">
                  <c:v>40861.043969194114</c:v>
                </c:pt>
                <c:pt idx="99">
                  <c:v>47197.345344514179</c:v>
                </c:pt>
                <c:pt idx="100">
                  <c:v>54514.90114577784</c:v>
                </c:pt>
                <c:pt idx="101">
                  <c:v>62965.231707659201</c:v>
                </c:pt>
                <c:pt idx="102">
                  <c:v>72723.107475093449</c:v>
                </c:pt>
                <c:pt idx="103">
                  <c:v>83990.067409037962</c:v>
                </c:pt>
                <c:pt idx="104">
                  <c:v>96998.453271329287</c:v>
                </c:pt>
                <c:pt idx="105">
                  <c:v>112016.02980263252</c:v>
                </c:pt>
                <c:pt idx="106">
                  <c:v>129351.26834826998</c:v>
                </c:pt>
                <c:pt idx="107">
                  <c:v>149359.37910718529</c:v>
                </c:pt>
                <c:pt idx="108">
                  <c:v>172449.18453903147</c:v>
                </c:pt>
                <c:pt idx="109">
                  <c:v>199090.93305853405</c:v>
                </c:pt>
                <c:pt idx="110">
                  <c:v>229825.15724641038</c:v>
                </c:pt>
                <c:pt idx="111">
                  <c:v>265272.68338194676</c:v>
                </c:pt>
                <c:pt idx="112">
                  <c:v>306145.89772012644</c:v>
                </c:pt>
                <c:pt idx="113">
                  <c:v>353261.36762679648</c:v>
                </c:pt>
                <c:pt idx="114">
                  <c:v>407553.89977563545</c:v>
                </c:pt>
                <c:pt idx="115">
                  <c:v>470092.08950907364</c:v>
                </c:pt>
                <c:pt idx="116">
                  <c:v>542095.37039497308</c:v>
                </c:pt>
                <c:pt idx="117">
                  <c:v>624952.5046804999</c:v>
                </c:pt>
                <c:pt idx="118">
                  <c:v>720241.35555399116</c:v>
                </c:pt>
                <c:pt idx="119">
                  <c:v>829749.64030548371</c:v>
                </c:pt>
                <c:pt idx="120">
                  <c:v>955496.16617478896</c:v>
                </c:pt>
                <c:pt idx="121">
                  <c:v>1099751.7810234902</c:v>
                </c:pt>
                <c:pt idx="122">
                  <c:v>1265058.9081859263</c:v>
                </c:pt>
                <c:pt idx="123">
                  <c:v>1454248.0539275147</c:v>
                </c:pt>
                <c:pt idx="124">
                  <c:v>1670449.0476390701</c:v>
                </c:pt>
                <c:pt idx="125">
                  <c:v>1917093.9664890897</c:v>
                </c:pt>
                <c:pt idx="126">
                  <c:v>2197907.6733710039</c:v>
                </c:pt>
                <c:pt idx="127">
                  <c:v>2516880.6273693368</c:v>
                </c:pt>
                <c:pt idx="128">
                  <c:v>2878217.0861825198</c:v>
                </c:pt>
                <c:pt idx="129">
                  <c:v>3286250.0063591972</c:v>
                </c:pt>
                <c:pt idx="130">
                  <c:v>3745311.8932063915</c:v>
                </c:pt>
                <c:pt idx="131">
                  <c:v>4259548.6536876373</c:v>
                </c:pt>
                <c:pt idx="132">
                  <c:v>4832661.3570053317</c:v>
                </c:pt>
                <c:pt idx="133">
                  <c:v>5467559.0502829477</c:v>
                </c:pt>
                <c:pt idx="134">
                  <c:v>6165904.959887132</c:v>
                </c:pt>
                <c:pt idx="135">
                  <c:v>6927539.3580842689</c:v>
                </c:pt>
                <c:pt idx="136">
                  <c:v>7749766.2580088899</c:v>
                </c:pt>
                <c:pt idx="137">
                  <c:v>8626499.4670966864</c:v>
                </c:pt>
                <c:pt idx="138">
                  <c:v>9547278.28212744</c:v>
                </c:pt>
                <c:pt idx="139">
                  <c:v>10496186.337504342</c:v>
                </c:pt>
                <c:pt idx="140">
                  <c:v>11450740.708314598</c:v>
                </c:pt>
                <c:pt idx="141">
                  <c:v>12380863.275970519</c:v>
                </c:pt>
                <c:pt idx="142">
                  <c:v>13248101.453807026</c:v>
                </c:pt>
                <c:pt idx="143">
                  <c:v>14005325.825438455</c:v>
                </c:pt>
                <c:pt idx="144">
                  <c:v>14597187.721084863</c:v>
                </c:pt>
                <c:pt idx="145">
                  <c:v>14961652.812877178</c:v>
                </c:pt>
                <c:pt idx="146">
                  <c:v>15032912.712311774</c:v>
                </c:pt>
                <c:pt idx="147">
                  <c:v>14745885.917159349</c:v>
                </c:pt>
                <c:pt idx="148">
                  <c:v>14042325.471639156</c:v>
                </c:pt>
                <c:pt idx="149">
                  <c:v>12878241.844434142</c:v>
                </c:pt>
                <c:pt idx="150">
                  <c:v>11231946.341925532</c:v>
                </c:pt>
                <c:pt idx="151">
                  <c:v>9111590.9770337343</c:v>
                </c:pt>
                <c:pt idx="152">
                  <c:v>6560745.1105778217</c:v>
                </c:pt>
                <c:pt idx="153">
                  <c:v>3660460.6121868789</c:v>
                </c:pt>
                <c:pt idx="154">
                  <c:v>526573.85770067573</c:v>
                </c:pt>
                <c:pt idx="155">
                  <c:v>-2698272.7182405293</c:v>
                </c:pt>
                <c:pt idx="156">
                  <c:v>-5857331.2701173425</c:v>
                </c:pt>
                <c:pt idx="157">
                  <c:v>-8795458.5080281198</c:v>
                </c:pt>
                <c:pt idx="158">
                  <c:v>-11375251.373992503</c:v>
                </c:pt>
                <c:pt idx="159">
                  <c:v>-13490764.635264158</c:v>
                </c:pt>
                <c:pt idx="160">
                  <c:v>-15076455.101033181</c:v>
                </c:pt>
                <c:pt idx="161">
                  <c:v>-16110101.846518517</c:v>
                </c:pt>
                <c:pt idx="162">
                  <c:v>-16609813.771597981</c:v>
                </c:pt>
                <c:pt idx="163">
                  <c:v>-16626423.988932163</c:v>
                </c:pt>
                <c:pt idx="164">
                  <c:v>-16233262.188932776</c:v>
                </c:pt>
                <c:pt idx="165">
                  <c:v>-15515387.681103215</c:v>
                </c:pt>
                <c:pt idx="166">
                  <c:v>-14559968.820201382</c:v>
                </c:pt>
                <c:pt idx="167">
                  <c:v>-13448842.412837118</c:v>
                </c:pt>
                <c:pt idx="168">
                  <c:v>-12253618.470663145</c:v>
                </c:pt>
                <c:pt idx="169">
                  <c:v>-11033174.99494046</c:v>
                </c:pt>
                <c:pt idx="170">
                  <c:v>-9833078.6050220132</c:v>
                </c:pt>
                <c:pt idx="171">
                  <c:v>-8686354.7290419191</c:v>
                </c:pt>
                <c:pt idx="172">
                  <c:v>-7615059.234307088</c:v>
                </c:pt>
                <c:pt idx="173">
                  <c:v>-6632207.5308308601</c:v>
                </c:pt>
                <c:pt idx="174">
                  <c:v>-5743745.4192413762</c:v>
                </c:pt>
                <c:pt idx="175">
                  <c:v>-4950365.4118360505</c:v>
                </c:pt>
                <c:pt idx="176">
                  <c:v>-4249067.3286452517</c:v>
                </c:pt>
                <c:pt idx="177">
                  <c:v>-3634429.067238491</c:v>
                </c:pt>
                <c:pt idx="178">
                  <c:v>-3099595.6203837134</c:v>
                </c:pt>
                <c:pt idx="179">
                  <c:v>-2637017.3597768061</c:v>
                </c:pt>
                <c:pt idx="180">
                  <c:v>-2238978.2268322092</c:v>
                </c:pt>
                <c:pt idx="181">
                  <c:v>-1897955.7525754161</c:v>
                </c:pt>
                <c:pt idx="182">
                  <c:v>-1606851.4731403086</c:v>
                </c:pt>
                <c:pt idx="183">
                  <c:v>-1359124.8231314393</c:v>
                </c:pt>
                <c:pt idx="184">
                  <c:v>-1148857.5306468559</c:v>
                </c:pt>
                <c:pt idx="185">
                  <c:v>-970769.77567856852</c:v>
                </c:pt>
                <c:pt idx="186">
                  <c:v>-820204.32645311113</c:v>
                </c:pt>
                <c:pt idx="187">
                  <c:v>-693090.67781937681</c:v>
                </c:pt>
                <c:pt idx="188">
                  <c:v>-585897.8686136282</c:v>
                </c:pt>
                <c:pt idx="189">
                  <c:v>-495582.06101990584</c:v>
                </c:pt>
                <c:pt idx="190">
                  <c:v>-419533.00522247143</c:v>
                </c:pt>
                <c:pt idx="191">
                  <c:v>-355522.06558838394</c:v>
                </c:pt>
                <c:pt idx="192">
                  <c:v>-301653.43959185039</c:v>
                </c:pt>
                <c:pt idx="193">
                  <c:v>-256319.46338155027</c:v>
                </c:pt>
                <c:pt idx="194">
                  <c:v>-218160.39128750446</c:v>
                </c:pt>
                <c:pt idx="195">
                  <c:v>-186028.69970691251</c:v>
                </c:pt>
                <c:pt idx="196">
                  <c:v>-158957.75158509752</c:v>
                </c:pt>
                <c:pt idx="197">
                  <c:v>-136134.53040783945</c:v>
                </c:pt>
                <c:pt idx="198">
                  <c:v>-116876.0856313929</c:v>
                </c:pt>
                <c:pt idx="199">
                  <c:v>-100609.30526698427</c:v>
                </c:pt>
                <c:pt idx="200">
                  <c:v>-86853.631792832282</c:v>
                </c:pt>
                <c:pt idx="201">
                  <c:v>-75206.354646719526</c:v>
                </c:pt>
                <c:pt idx="202">
                  <c:v>-65330.139236064279</c:v>
                </c:pt>
                <c:pt idx="203">
                  <c:v>-56942.483883557841</c:v>
                </c:pt>
                <c:pt idx="204">
                  <c:v>-49806.829198966152</c:v>
                </c:pt>
                <c:pt idx="205">
                  <c:v>-43725.076968116045</c:v>
                </c:pt>
                <c:pt idx="206">
                  <c:v>-38531.306518573954</c:v>
                </c:pt>
                <c:pt idx="207">
                  <c:v>-34086.504953814845</c:v>
                </c:pt>
                <c:pt idx="208">
                  <c:v>-30274.153315768694</c:v>
                </c:pt>
                <c:pt idx="209">
                  <c:v>-26996.533559264499</c:v>
                </c:pt>
                <c:pt idx="210">
                  <c:v>-24171.641277741874</c:v>
                </c:pt>
                <c:pt idx="211">
                  <c:v>-21730.60657804308</c:v>
                </c:pt>
                <c:pt idx="212">
                  <c:v>-19615.540583710826</c:v>
                </c:pt>
                <c:pt idx="213">
                  <c:v>-17777.737992867653</c:v>
                </c:pt>
                <c:pt idx="214">
                  <c:v>-16176.177172555064</c:v>
                </c:pt>
                <c:pt idx="215">
                  <c:v>-14776.268671053869</c:v>
                </c:pt>
                <c:pt idx="216">
                  <c:v>-13548.810991552833</c:v>
                </c:pt>
                <c:pt idx="217">
                  <c:v>-12469.119193169783</c:v>
                </c:pt>
                <c:pt idx="218">
                  <c:v>-11516.297546256043</c:v>
                </c:pt>
                <c:pt idx="219">
                  <c:v>-10672.632224765606</c:v>
                </c:pt>
                <c:pt idx="220">
                  <c:v>-9923.084005999699</c:v>
                </c:pt>
                <c:pt idx="221">
                  <c:v>-9254.8642856507213</c:v>
                </c:pt>
                <c:pt idx="222">
                  <c:v>-8657.0805056294485</c:v>
                </c:pt>
                <c:pt idx="223">
                  <c:v>-8120.4394207369187</c:v>
                </c:pt>
                <c:pt idx="224">
                  <c:v>-7636.9985719712568</c:v>
                </c:pt>
                <c:pt idx="225">
                  <c:v>-7199.9579519631807</c:v>
                </c:pt>
                <c:pt idx="226">
                  <c:v>-6803.4851947930292</c:v>
                </c:pt>
                <c:pt idx="227">
                  <c:v>-6442.5687429616228</c:v>
                </c:pt>
                <c:pt idx="228">
                  <c:v>-6112.8943761296687</c:v>
                </c:pt>
                <c:pt idx="229">
                  <c:v>-5810.7412608976301</c:v>
                </c:pt>
                <c:pt idx="230">
                  <c:v>-5532.8943247178686</c:v>
                </c:pt>
                <c:pt idx="231">
                  <c:v>-5276.5702920277254</c:v>
                </c:pt>
                <c:pt idx="232">
                  <c:v>-5039.3551652333699</c:v>
                </c:pt>
                <c:pt idx="233">
                  <c:v>-4819.1513025612803</c:v>
                </c:pt>
                <c:pt idx="234">
                  <c:v>-4614.1325517637015</c:v>
                </c:pt>
                <c:pt idx="235">
                  <c:v>-4422.7061538139096</c:v>
                </c:pt>
                <c:pt idx="236">
                  <c:v>-4243.4803428565065</c:v>
                </c:pt>
                <c:pt idx="237">
                  <c:v>-4075.2367451027385</c:v>
                </c:pt>
                <c:pt idx="238">
                  <c:v>-3916.9068261490174</c:v>
                </c:pt>
                <c:pt idx="239">
                  <c:v>-3767.5517583846959</c:v>
                </c:pt>
                <c:pt idx="240">
                  <c:v>-3626.3451819215115</c:v>
                </c:pt>
                <c:pt idx="241">
                  <c:v>-3492.558417288994</c:v>
                </c:pt>
                <c:pt idx="242">
                  <c:v>-3365.547758864559</c:v>
                </c:pt>
                <c:pt idx="243">
                  <c:v>-3244.7435370360472</c:v>
                </c:pt>
                <c:pt idx="244">
                  <c:v>-3129.6406863934244</c:v>
                </c:pt>
                <c:pt idx="245">
                  <c:v>-3019.7905984624522</c:v>
                </c:pt>
                <c:pt idx="246">
                  <c:v>-2914.7940719788021</c:v>
                </c:pt>
                <c:pt idx="247">
                  <c:v>-2814.2952025873237</c:v>
                </c:pt>
                <c:pt idx="248">
                  <c:v>-2717.9760780720098</c:v>
                </c:pt>
                <c:pt idx="249">
                  <c:v>-2625.552165552901</c:v>
                </c:pt>
                <c:pt idx="250">
                  <c:v>-2536.7682941746752</c:v>
                </c:pt>
                <c:pt idx="251">
                  <c:v>-2451.3951511907944</c:v>
                </c:pt>
                <c:pt idx="252">
                  <c:v>-2369.2262214614457</c:v>
                </c:pt>
                <c:pt idx="253">
                  <c:v>-2290.0751106087264</c:v>
                </c:pt>
                <c:pt idx="254">
                  <c:v>-2213.7732007084778</c:v>
                </c:pt>
                <c:pt idx="255">
                  <c:v>-2140.1675947088734</c:v>
                </c:pt>
                <c:pt idx="256">
                  <c:v>-2069.1193119616728</c:v>
                </c:pt>
                <c:pt idx="257">
                  <c:v>-2000.5017025105262</c:v>
                </c:pt>
                <c:pt idx="258">
                  <c:v>-1934.199052252894</c:v>
                </c:pt>
                <c:pt idx="259">
                  <c:v>-1870.105354901556</c:v>
                </c:pt>
                <c:pt idx="260">
                  <c:v>-1808.1232299214535</c:v>
                </c:pt>
                <c:pt idx="261">
                  <c:v>-1748.1629683952051</c:v>
                </c:pt>
                <c:pt idx="262">
                  <c:v>-1690.1416911499036</c:v>
                </c:pt>
                <c:pt idx="263">
                  <c:v>-1633.9826055184167</c:v>
                </c:pt>
                <c:pt idx="264">
                  <c:v>-1579.6143488622329</c:v>
                </c:pt>
                <c:pt idx="265">
                  <c:v>-1526.9704084936602</c:v>
                </c:pt>
                <c:pt idx="266">
                  <c:v>-1475.9886089381762</c:v>
                </c:pt>
                <c:pt idx="267">
                  <c:v>-1426.6106586042079</c:v>
                </c:pt>
                <c:pt idx="268">
                  <c:v>-1378.7817489035224</c:v>
                </c:pt>
                <c:pt idx="269">
                  <c:v>-1332.4501997115294</c:v>
                </c:pt>
                <c:pt idx="270">
                  <c:v>-1287.5671457935168</c:v>
                </c:pt>
                <c:pt idx="271">
                  <c:v>-1244.0862594630307</c:v>
                </c:pt>
                <c:pt idx="272">
                  <c:v>-1201.9635052988706</c:v>
                </c:pt>
                <c:pt idx="273">
                  <c:v>-1161.1569232353213</c:v>
                </c:pt>
                <c:pt idx="274">
                  <c:v>-1121.6264367694494</c:v>
                </c:pt>
                <c:pt idx="275">
                  <c:v>-1083.3336834037946</c:v>
                </c:pt>
                <c:pt idx="276">
                  <c:v>-1046.2418647740196</c:v>
                </c:pt>
                <c:pt idx="277">
                  <c:v>-1010.3156142004555</c:v>
                </c:pt>
                <c:pt idx="278">
                  <c:v>-975.52087965952887</c:v>
                </c:pt>
                <c:pt idx="279">
                  <c:v>-941.82482039613387</c:v>
                </c:pt>
                <c:pt idx="280">
                  <c:v>-909.1957155984237</c:v>
                </c:pt>
                <c:pt idx="281">
                  <c:v>-877.60288373295043</c:v>
                </c:pt>
                <c:pt idx="282">
                  <c:v>-847.01661129477361</c:v>
                </c:pt>
                <c:pt idx="283">
                  <c:v>-817.40808986613411</c:v>
                </c:pt>
                <c:pt idx="284">
                  <c:v>-788.74936050075121</c:v>
                </c:pt>
                <c:pt idx="285">
                  <c:v>-761.01326456030074</c:v>
                </c:pt>
                <c:pt idx="286">
                  <c:v>-734.17340022735152</c:v>
                </c:pt>
                <c:pt idx="287">
                  <c:v>-708.20408400585802</c:v>
                </c:pt>
                <c:pt idx="288">
                  <c:v>-683.08031659751214</c:v>
                </c:pt>
                <c:pt idx="289">
                  <c:v>-658.77775261142597</c:v>
                </c:pt>
                <c:pt idx="290">
                  <c:v>-635.27267362603561</c:v>
                </c:pt>
                <c:pt idx="291">
                  <c:v>-612.5419641767603</c:v>
                </c:pt>
                <c:pt idx="292">
                  <c:v>-590.56309029219665</c:v>
                </c:pt>
                <c:pt idx="293">
                  <c:v>-569.31408024499251</c:v>
                </c:pt>
                <c:pt idx="294">
                  <c:v>-548.77350722270967</c:v>
                </c:pt>
                <c:pt idx="295">
                  <c:v>-528.92047365861254</c:v>
                </c:pt>
                <c:pt idx="296">
                  <c:v>-509.73459699331579</c:v>
                </c:pt>
                <c:pt idx="297">
                  <c:v>-491.19599666607064</c:v>
                </c:pt>
                <c:pt idx="298">
                  <c:v>-473.28528215878578</c:v>
                </c:pt>
                <c:pt idx="299">
                  <c:v>-455.98354193819432</c:v>
                </c:pt>
                <c:pt idx="300">
                  <c:v>-439.27233316088859</c:v>
                </c:pt>
                <c:pt idx="301">
                  <c:v>-423.13367202346308</c:v>
                </c:pt>
                <c:pt idx="302">
                  <c:v>-407.55002465546022</c:v>
                </c:pt>
                <c:pt idx="303">
                  <c:v>-392.5042984665215</c:v>
                </c:pt>
                <c:pt idx="304">
                  <c:v>-377.9798338713772</c:v>
                </c:pt>
                <c:pt idx="305">
                  <c:v>-363.96039632709108</c:v>
                </c:pt>
                <c:pt idx="306">
                  <c:v>-350.43016862651712</c:v>
                </c:pt>
                <c:pt idx="307">
                  <c:v>-337.37374340036331</c:v>
                </c:pt>
                <c:pt idx="308">
                  <c:v>-324.77611578774395</c:v>
                </c:pt>
                <c:pt idx="309">
                  <c:v>-312.62267624154356</c:v>
                </c:pt>
                <c:pt idx="310">
                  <c:v>-300.89920344075472</c:v>
                </c:pt>
                <c:pt idx="311">
                  <c:v>-289.59185728692864</c:v>
                </c:pt>
                <c:pt idx="312">
                  <c:v>-278.68717196627222</c:v>
                </c:pt>
                <c:pt idx="313">
                  <c:v>-268.17204906271581</c:v>
                </c:pt>
                <c:pt idx="314">
                  <c:v>-258.03375071065966</c:v>
                </c:pt>
                <c:pt idx="315">
                  <c:v>-248.25989277885401</c:v>
                </c:pt>
                <c:pt idx="316">
                  <c:v>-238.83843807938138</c:v>
                </c:pt>
                <c:pt idx="317">
                  <c:v>-229.7576895978118</c:v>
                </c:pt>
                <c:pt idx="318">
                  <c:v>-221.00628374232019</c:v>
                </c:pt>
                <c:pt idx="319">
                  <c:v>-212.57318361111084</c:v>
                </c:pt>
                <c:pt idx="320">
                  <c:v>-204.44767227867396</c:v>
                </c:pt>
                <c:pt idx="321">
                  <c:v>-196.61934610248773</c:v>
                </c:pt>
                <c:pt idx="322">
                  <c:v>-189.07810805256486</c:v>
                </c:pt>
                <c:pt idx="323">
                  <c:v>-181.81416106692723</c:v>
                </c:pt>
                <c:pt idx="324">
                  <c:v>-174.81800143659711</c:v>
                </c:pt>
                <c:pt idx="325">
                  <c:v>-168.08041222412294</c:v>
                </c:pt>
                <c:pt idx="326">
                  <c:v>-161.5924567198449</c:v>
                </c:pt>
                <c:pt idx="327">
                  <c:v>-155.34547194039123</c:v>
                </c:pt>
                <c:pt idx="328">
                  <c:v>-149.33106217392515</c:v>
                </c:pt>
                <c:pt idx="329">
                  <c:v>-143.54109257667415</c:v>
                </c:pt>
                <c:pt idx="330">
                  <c:v>-137.96768282535686</c:v>
                </c:pt>
                <c:pt idx="331">
                  <c:v>-132.60320082983799</c:v>
                </c:pt>
                <c:pt idx="332">
                  <c:v>-127.44025651044512</c:v>
                </c:pt>
                <c:pt idx="333">
                  <c:v>-122.47169564402839</c:v>
                </c:pt>
                <c:pt idx="334">
                  <c:v>-117.69059378276825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AB-4966-8163-B304FBD9C6A8}"/>
            </c:ext>
          </c:extLst>
        </c:ser>
        <c:ser>
          <c:idx val="2"/>
          <c:order val="2"/>
          <c:tx>
            <c:strRef>
              <c:f>'II Backend'!$AA$3</c:f>
              <c:strCache>
                <c:ptCount val="1"/>
                <c:pt idx="0">
                  <c:v>Δ Mild Symptoms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[0]!View_D_I</c:f>
              <c:numCache>
                <c:formatCode>#,##0</c:formatCode>
                <c:ptCount val="335"/>
                <c:pt idx="0">
                  <c:v>0</c:v>
                </c:pt>
                <c:pt idx="1">
                  <c:v>0</c:v>
                </c:pt>
                <c:pt idx="2">
                  <c:v>8.5154338339111513E-3</c:v>
                </c:pt>
                <c:pt idx="3">
                  <c:v>1.4478434405406918E-2</c:v>
                </c:pt>
                <c:pt idx="4">
                  <c:v>1.9084036508682668E-2</c:v>
                </c:pt>
                <c:pt idx="5">
                  <c:v>3.1582259778930623E-2</c:v>
                </c:pt>
                <c:pt idx="6">
                  <c:v>4.9885181167055814E-2</c:v>
                </c:pt>
                <c:pt idx="7">
                  <c:v>6.4428201781208533E-2</c:v>
                </c:pt>
                <c:pt idx="8">
                  <c:v>7.7361247867790667E-2</c:v>
                </c:pt>
                <c:pt idx="9">
                  <c:v>9.0057217322980609E-2</c:v>
                </c:pt>
                <c:pt idx="10">
                  <c:v>0.10344168358368283</c:v>
                </c:pt>
                <c:pt idx="11">
                  <c:v>0.11819126320348167</c:v>
                </c:pt>
                <c:pt idx="12">
                  <c:v>0.13485423152879905</c:v>
                </c:pt>
                <c:pt idx="13">
                  <c:v>0.15392530904359436</c:v>
                </c:pt>
                <c:pt idx="14">
                  <c:v>0.17589366692467456</c:v>
                </c:pt>
                <c:pt idx="15">
                  <c:v>0.20127555389006968</c:v>
                </c:pt>
                <c:pt idx="16">
                  <c:v>0.23063841040507715</c:v>
                </c:pt>
                <c:pt idx="17">
                  <c:v>0.26462065189009687</c:v>
                </c:pt>
                <c:pt idx="18">
                  <c:v>0.30394972137497023</c:v>
                </c:pt>
                <c:pt idx="19">
                  <c:v>0.34946008931511718</c:v>
                </c:pt>
                <c:pt idx="20">
                  <c:v>0.40211234989355749</c:v>
                </c:pt>
                <c:pt idx="21">
                  <c:v>0.46301427242220106</c:v>
                </c:pt>
                <c:pt idx="22">
                  <c:v>0.53344452074997051</c:v>
                </c:pt>
                <c:pt idx="23">
                  <c:v>0.61487969833609757</c:v>
                </c:pt>
                <c:pt idx="24">
                  <c:v>0.70902538006886662</c:v>
                </c:pt>
                <c:pt idx="25">
                  <c:v>0.81785183585686561</c:v>
                </c:pt>
                <c:pt idx="26">
                  <c:v>0.94363522557393331</c:v>
                </c:pt>
                <c:pt idx="27">
                  <c:v>1.0890051452126182</c:v>
                </c:pt>
                <c:pt idx="28">
                  <c:v>1.2569995283541129</c:v>
                </c:pt>
                <c:pt idx="29">
                  <c:v>1.4511280556087005</c:v>
                </c:pt>
                <c:pt idx="30">
                  <c:v>1.6754453992636584</c:v>
                </c:pt>
                <c:pt idx="31">
                  <c:v>1.9346358338313703</c:v>
                </c:pt>
                <c:pt idx="32">
                  <c:v>2.2341109792847575</c:v>
                </c:pt>
                <c:pt idx="33">
                  <c:v>2.5801227171402772</c:v>
                </c:pt>
                <c:pt idx="34">
                  <c:v>2.9969245010236492</c:v>
                </c:pt>
                <c:pt idx="35">
                  <c:v>3.4792400232468808</c:v>
                </c:pt>
                <c:pt idx="36">
                  <c:v>4.1557624556128268</c:v>
                </c:pt>
                <c:pt idx="37">
                  <c:v>4.8913049892275886</c:v>
                </c:pt>
                <c:pt idx="38">
                  <c:v>5.7047015062963311</c:v>
                </c:pt>
                <c:pt idx="39">
                  <c:v>6.6312672605730327</c:v>
                </c:pt>
                <c:pt idx="40">
                  <c:v>7.7019633968346852</c:v>
                </c:pt>
                <c:pt idx="41">
                  <c:v>8.9722749758115441</c:v>
                </c:pt>
                <c:pt idx="42">
                  <c:v>10.414592184894417</c:v>
                </c:pt>
                <c:pt idx="43">
                  <c:v>12.108162850995356</c:v>
                </c:pt>
                <c:pt idx="44">
                  <c:v>14.095592314643596</c:v>
                </c:pt>
                <c:pt idx="45">
                  <c:v>16.372819774936573</c:v>
                </c:pt>
                <c:pt idx="46">
                  <c:v>19.067836215624084</c:v>
                </c:pt>
                <c:pt idx="47">
                  <c:v>22.1463540964657</c:v>
                </c:pt>
                <c:pt idx="48">
                  <c:v>25.689218996810865</c:v>
                </c:pt>
                <c:pt idx="49">
                  <c:v>29.831928389141297</c:v>
                </c:pt>
                <c:pt idx="50">
                  <c:v>34.634315657441221</c:v>
                </c:pt>
                <c:pt idx="51">
                  <c:v>40.307378204617606</c:v>
                </c:pt>
                <c:pt idx="52">
                  <c:v>46.977009569890015</c:v>
                </c:pt>
                <c:pt idx="53">
                  <c:v>54.705194624893579</c:v>
                </c:pt>
                <c:pt idx="54">
                  <c:v>63.70558430415241</c:v>
                </c:pt>
                <c:pt idx="55">
                  <c:v>74.329827228948261</c:v>
                </c:pt>
                <c:pt idx="56">
                  <c:v>86.461256652345128</c:v>
                </c:pt>
                <c:pt idx="57">
                  <c:v>100.3667462201978</c:v>
                </c:pt>
                <c:pt idx="58">
                  <c:v>116.2999258598154</c:v>
                </c:pt>
                <c:pt idx="59">
                  <c:v>134.77880128752702</c:v>
                </c:pt>
                <c:pt idx="60">
                  <c:v>155.93730211108846</c:v>
                </c:pt>
                <c:pt idx="61">
                  <c:v>180.29452463102371</c:v>
                </c:pt>
                <c:pt idx="62">
                  <c:v>208.43260395994321</c:v>
                </c:pt>
                <c:pt idx="63">
                  <c:v>240.92725454535457</c:v>
                </c:pt>
                <c:pt idx="64">
                  <c:v>278.36354460256302</c:v>
                </c:pt>
                <c:pt idx="65">
                  <c:v>321.4676528819723</c:v>
                </c:pt>
                <c:pt idx="66">
                  <c:v>371.1843731160493</c:v>
                </c:pt>
                <c:pt idx="67">
                  <c:v>428.57854990449187</c:v>
                </c:pt>
                <c:pt idx="68">
                  <c:v>494.86452005025376</c:v>
                </c:pt>
                <c:pt idx="69">
                  <c:v>571.43574391450693</c:v>
                </c:pt>
                <c:pt idx="70">
                  <c:v>659.896431316296</c:v>
                </c:pt>
                <c:pt idx="71">
                  <c:v>762.09652710482533</c:v>
                </c:pt>
                <c:pt idx="72">
                  <c:v>880.17120549060655</c:v>
                </c:pt>
                <c:pt idx="73">
                  <c:v>1016.5859460246502</c:v>
                </c:pt>
                <c:pt idx="74">
                  <c:v>1174.1882791798644</c:v>
                </c:pt>
                <c:pt idx="75">
                  <c:v>1356.267368172139</c:v>
                </c:pt>
                <c:pt idx="76">
                  <c:v>1566.6227209606168</c:v>
                </c:pt>
                <c:pt idx="77">
                  <c:v>1809.6434950274943</c:v>
                </c:pt>
                <c:pt idx="78">
                  <c:v>2090.400065153648</c:v>
                </c:pt>
                <c:pt idx="79">
                  <c:v>2414.7497717530568</c:v>
                </c:pt>
                <c:pt idx="80">
                  <c:v>2789.4590574066679</c:v>
                </c:pt>
                <c:pt idx="81">
                  <c:v>3222.3445367521344</c:v>
                </c:pt>
                <c:pt idx="82">
                  <c:v>3722.4359360012131</c:v>
                </c:pt>
                <c:pt idx="83">
                  <c:v>4300.1642905999943</c:v>
                </c:pt>
                <c:pt idx="84">
                  <c:v>4967.5793118362853</c:v>
                </c:pt>
                <c:pt idx="85">
                  <c:v>5738.6004359293074</c:v>
                </c:pt>
                <c:pt idx="86">
                  <c:v>6629.3067643330796</c:v>
                </c:pt>
                <c:pt idx="87">
                  <c:v>7658.2719054812696</c:v>
                </c:pt>
                <c:pt idx="88">
                  <c:v>8846.9506518686976</c:v>
                </c:pt>
                <c:pt idx="89">
                  <c:v>10220.12549036133</c:v>
                </c:pt>
                <c:pt idx="90">
                  <c:v>11806.422168682067</c:v>
                </c:pt>
                <c:pt idx="91">
                  <c:v>13638.904950742537</c:v>
                </c:pt>
                <c:pt idx="92">
                  <c:v>15755.763814695281</c:v>
                </c:pt>
                <c:pt idx="93">
                  <c:v>18201.107710630749</c:v>
                </c:pt>
                <c:pt idx="94">
                  <c:v>21025.880133997765</c:v>
                </c:pt>
                <c:pt idx="95">
                  <c:v>24288.915724566497</c:v>
                </c:pt>
                <c:pt idx="96">
                  <c:v>28058.159412081935</c:v>
                </c:pt>
                <c:pt idx="97">
                  <c:v>32412.072846404888</c:v>
                </c:pt>
                <c:pt idx="98">
                  <c:v>37441.256524473865</c:v>
                </c:pt>
                <c:pt idx="99">
                  <c:v>43250.320216119057</c:v>
                </c:pt>
                <c:pt idx="100">
                  <c:v>49960.039057231217</c:v>
                </c:pt>
                <c:pt idx="101">
                  <c:v>57709.83808710333</c:v>
                </c:pt>
                <c:pt idx="102">
                  <c:v>66660.654124044057</c:v>
                </c:pt>
                <c:pt idx="103">
                  <c:v>76998.230766389519</c:v>
                </c:pt>
                <c:pt idx="104">
                  <c:v>88936.910037767375</c:v>
                </c:pt>
                <c:pt idx="105">
                  <c:v>102723.99281972332</c:v>
                </c:pt>
                <c:pt idx="106">
                  <c:v>118644.74976885528</c:v>
                </c:pt>
                <c:pt idx="107">
                  <c:v>137028.17490940483</c:v>
                </c:pt>
                <c:pt idx="108">
                  <c:v>158253.58549381013</c:v>
                </c:pt>
                <c:pt idx="109">
                  <c:v>182758.18393860501</c:v>
                </c:pt>
                <c:pt idx="110">
                  <c:v>211045.71048663394</c:v>
                </c:pt>
                <c:pt idx="111">
                  <c:v>243696.32840655115</c:v>
                </c:pt>
                <c:pt idx="112">
                  <c:v>281377.89652651059</c:v>
                </c:pt>
                <c:pt idx="113">
                  <c:v>324858.79597555334</c:v>
                </c:pt>
                <c:pt idx="114">
                  <c:v>375022.48810447706</c:v>
                </c:pt>
                <c:pt idx="115">
                  <c:v>432883.9871601807</c:v>
                </c:pt>
                <c:pt idx="116">
                  <c:v>499608.43227628246</c:v>
                </c:pt>
                <c:pt idx="117">
                  <c:v>576531.93580896547</c:v>
                </c:pt>
                <c:pt idx="118">
                  <c:v>665184.86504387949</c:v>
                </c:pt>
                <c:pt idx="119">
                  <c:v>767317.67653671559</c:v>
                </c:pt>
                <c:pt idx="120">
                  <c:v>884929.35981361941</c:v>
                </c:pt>
                <c:pt idx="121">
                  <c:v>1020298.4506564252</c:v>
                </c:pt>
                <c:pt idx="122">
                  <c:v>1176016.4318289636</c:v>
                </c:pt>
                <c:pt idx="123">
                  <c:v>1355023.1356501672</c:v>
                </c:pt>
                <c:pt idx="124">
                  <c:v>1560643.4791317899</c:v>
                </c:pt>
                <c:pt idx="125">
                  <c:v>1796624.4747801423</c:v>
                </c:pt>
                <c:pt idx="126">
                  <c:v>2067170.9399512596</c:v>
                </c:pt>
                <c:pt idx="127">
                  <c:v>2376977.6411573086</c:v>
                </c:pt>
                <c:pt idx="128">
                  <c:v>2731254.718881648</c:v>
                </c:pt>
                <c:pt idx="129">
                  <c:v>3135742.1026994959</c:v>
                </c:pt>
                <c:pt idx="130">
                  <c:v>3596707.2065983266</c:v>
                </c:pt>
                <c:pt idx="131">
                  <c:v>4120918.4593611471</c:v>
                </c:pt>
                <c:pt idx="132">
                  <c:v>4715585.1633054875</c:v>
                </c:pt>
                <c:pt idx="133">
                  <c:v>5388251.8122792467</c:v>
                </c:pt>
                <c:pt idx="134">
                  <c:v>6146632.4252212271</c:v>
                </c:pt>
                <c:pt idx="135">
                  <c:v>6998367.85220965</c:v>
                </c:pt>
                <c:pt idx="136">
                  <c:v>7950686.7189994678</c:v>
                </c:pt>
                <c:pt idx="137">
                  <c:v>9009949.229776457</c:v>
                </c:pt>
                <c:pt idx="138">
                  <c:v>10181053.246954083</c:v>
                </c:pt>
                <c:pt idx="139">
                  <c:v>11466685.029541716</c:v>
                </c:pt>
                <c:pt idx="140">
                  <c:v>12866404.193074703</c:v>
                </c:pt>
                <c:pt idx="141">
                  <c:v>14375565.591246441</c:v>
                </c:pt>
                <c:pt idx="142">
                  <c:v>15984101.74178873</c:v>
                </c:pt>
                <c:pt idx="143">
                  <c:v>17675219.651851654</c:v>
                </c:pt>
                <c:pt idx="144">
                  <c:v>19424105.984221131</c:v>
                </c:pt>
                <c:pt idx="145">
                  <c:v>21196783.015503794</c:v>
                </c:pt>
                <c:pt idx="146">
                  <c:v>22949310.135228783</c:v>
                </c:pt>
                <c:pt idx="147">
                  <c:v>24627572.66630587</c:v>
                </c:pt>
                <c:pt idx="148">
                  <c:v>26167927.426707983</c:v>
                </c:pt>
                <c:pt idx="149">
                  <c:v>27498964.240255654</c:v>
                </c:pt>
                <c:pt idx="150">
                  <c:v>28544574.837654948</c:v>
                </c:pt>
                <c:pt idx="151">
                  <c:v>29228380.412718713</c:v>
                </c:pt>
                <c:pt idx="152">
                  <c:v>29479355.207457066</c:v>
                </c:pt>
                <c:pt idx="153">
                  <c:v>29238217.213880479</c:v>
                </c:pt>
                <c:pt idx="154">
                  <c:v>28463887.46299094</c:v>
                </c:pt>
                <c:pt idx="155">
                  <c:v>27139118.995490611</c:v>
                </c:pt>
                <c:pt idx="156">
                  <c:v>25274344.323123217</c:v>
                </c:pt>
                <c:pt idx="157">
                  <c:v>22908942.718095422</c:v>
                </c:pt>
                <c:pt idx="158">
                  <c:v>20109490.638949037</c:v>
                </c:pt>
                <c:pt idx="159">
                  <c:v>16965066.163027823</c:v>
                </c:pt>
                <c:pt idx="160">
                  <c:v>13580209.383806705</c:v>
                </c:pt>
                <c:pt idx="161">
                  <c:v>10066553.416580081</c:v>
                </c:pt>
                <c:pt idx="162">
                  <c:v>6534325.0193207264</c:v>
                </c:pt>
                <c:pt idx="163">
                  <c:v>3084832.931673646</c:v>
                </c:pt>
                <c:pt idx="164">
                  <c:v>-195238.19755220413</c:v>
                </c:pt>
                <c:pt idx="165">
                  <c:v>-3237325.669615984</c:v>
                </c:pt>
                <c:pt idx="166">
                  <c:v>-5992287.443844676</c:v>
                </c:pt>
                <c:pt idx="167">
                  <c:v>-8429827.2163465023</c:v>
                </c:pt>
                <c:pt idx="168">
                  <c:v>-10536549.42473948</c:v>
                </c:pt>
                <c:pt idx="169">
                  <c:v>-12313191.235193253</c:v>
                </c:pt>
                <c:pt idx="170">
                  <c:v>-13771522.005044758</c:v>
                </c:pt>
                <c:pt idx="171">
                  <c:v>-14931288.91252476</c:v>
                </c:pt>
                <c:pt idx="172">
                  <c:v>-15817460.162011445</c:v>
                </c:pt>
                <c:pt idx="173">
                  <c:v>-16457901.550737798</c:v>
                </c:pt>
                <c:pt idx="174">
                  <c:v>-16881531.925154865</c:v>
                </c:pt>
                <c:pt idx="175">
                  <c:v>-17116941.420818985</c:v>
                </c:pt>
                <c:pt idx="176">
                  <c:v>-17191420.286313295</c:v>
                </c:pt>
                <c:pt idx="177">
                  <c:v>-17130329.677479148</c:v>
                </c:pt>
                <c:pt idx="178">
                  <c:v>-16956742.829260767</c:v>
                </c:pt>
                <c:pt idx="179">
                  <c:v>-16691290.111461878</c:v>
                </c:pt>
                <c:pt idx="180">
                  <c:v>-16352150.632158518</c:v>
                </c:pt>
                <c:pt idx="181">
                  <c:v>-15955143.560978711</c:v>
                </c:pt>
                <c:pt idx="182">
                  <c:v>-15513882.568128228</c:v>
                </c:pt>
                <c:pt idx="183">
                  <c:v>-15039965.856486678</c:v>
                </c:pt>
                <c:pt idx="184">
                  <c:v>-14543181.860245466</c:v>
                </c:pt>
                <c:pt idx="185">
                  <c:v>-14031716.760758579</c:v>
                </c:pt>
                <c:pt idx="186">
                  <c:v>-13512354.660225511</c:v>
                </c:pt>
                <c:pt idx="187">
                  <c:v>-12990664.760312885</c:v>
                </c:pt>
                <c:pt idx="188">
                  <c:v>-12471172.436114281</c:v>
                </c:pt>
                <c:pt idx="189">
                  <c:v>-11957512.882650882</c:v>
                </c:pt>
                <c:pt idx="190">
                  <c:v>-11452567.220889628</c:v>
                </c:pt>
                <c:pt idx="191">
                  <c:v>-10958581.731090516</c:v>
                </c:pt>
                <c:pt idx="192">
                  <c:v>-10477271.351020336</c:v>
                </c:pt>
                <c:pt idx="193">
                  <c:v>-10009908.826341867</c:v>
                </c:pt>
                <c:pt idx="194">
                  <c:v>-9557400.9991443455</c:v>
                </c:pt>
                <c:pt idx="195">
                  <c:v>-9120353.7190672159</c:v>
                </c:pt>
                <c:pt idx="196">
                  <c:v>-8699126.7966989875</c:v>
                </c:pt>
                <c:pt idx="197">
                  <c:v>-8293880.3171270788</c:v>
                </c:pt>
                <c:pt idx="198">
                  <c:v>-7904613.5108744204</c:v>
                </c:pt>
                <c:pt idx="199">
                  <c:v>-7531197.25225088</c:v>
                </c:pt>
                <c:pt idx="200">
                  <c:v>-7173401.1293827295</c:v>
                </c:pt>
                <c:pt idx="201">
                  <c:v>-6830915.9107897133</c:v>
                </c:pt>
                <c:pt idx="202">
                  <c:v>-6503372.1231720299</c:v>
                </c:pt>
                <c:pt idx="203">
                  <c:v>-6190355.3553902209</c:v>
                </c:pt>
                <c:pt idx="204">
                  <c:v>-5891418.8148448169</c:v>
                </c:pt>
                <c:pt idx="205">
                  <c:v>-5606093.5843478143</c:v>
                </c:pt>
                <c:pt idx="206">
                  <c:v>-5333896.9594963044</c:v>
                </c:pt>
                <c:pt idx="207">
                  <c:v>-5074339.1876870543</c:v>
                </c:pt>
                <c:pt idx="208">
                  <c:v>-4826928.8793295622</c:v>
                </c:pt>
                <c:pt idx="209">
                  <c:v>-4591177.318588689</c:v>
                </c:pt>
                <c:pt idx="210">
                  <c:v>-4366601.8642149121</c:v>
                </c:pt>
                <c:pt idx="211">
                  <c:v>-4152728.5998574644</c:v>
                </c:pt>
                <c:pt idx="212">
                  <c:v>-3949094.3669332117</c:v>
                </c:pt>
                <c:pt idx="213">
                  <c:v>-3755248.2909540236</c:v>
                </c:pt>
                <c:pt idx="214">
                  <c:v>-3570752.8935880065</c:v>
                </c:pt>
                <c:pt idx="215">
                  <c:v>-3395184.8671132103</c:v>
                </c:pt>
                <c:pt idx="216">
                  <c:v>-3228135.5748534799</c:v>
                </c:pt>
                <c:pt idx="217">
                  <c:v>-3069211.3302678615</c:v>
                </c:pt>
                <c:pt idx="218">
                  <c:v>-2918033.4982569888</c:v>
                </c:pt>
                <c:pt idx="219">
                  <c:v>-2774238.4546613619</c:v>
                </c:pt>
                <c:pt idx="220">
                  <c:v>-2637477.4336115792</c:v>
                </c:pt>
                <c:pt idx="221">
                  <c:v>-2507416.2871417627</c:v>
                </c:pt>
                <c:pt idx="222">
                  <c:v>-2383735.1771179289</c:v>
                </c:pt>
                <c:pt idx="223">
                  <c:v>-2266128.2159165218</c:v>
                </c:pt>
                <c:pt idx="224">
                  <c:v>-2154303.0692903399</c:v>
                </c:pt>
                <c:pt idx="225">
                  <c:v>-2047980.5323761627</c:v>
                </c:pt>
                <c:pt idx="226">
                  <c:v>-1946894.0877435356</c:v>
                </c:pt>
                <c:pt idx="227">
                  <c:v>-1850789.4526856095</c:v>
                </c:pt>
                <c:pt idx="228">
                  <c:v>-1759424.1215500459</c:v>
                </c:pt>
                <c:pt idx="229">
                  <c:v>-1672566.9077497721</c:v>
                </c:pt>
                <c:pt idx="230">
                  <c:v>-1589997.489139799</c:v>
                </c:pt>
                <c:pt idx="231">
                  <c:v>-1511505.9596606568</c:v>
                </c:pt>
                <c:pt idx="232">
                  <c:v>-1436892.3895033188</c:v>
                </c:pt>
                <c:pt idx="233">
                  <c:v>-1365966.3955212049</c:v>
                </c:pt>
                <c:pt idx="234">
                  <c:v>-1298546.7231807522</c:v>
                </c:pt>
                <c:pt idx="235">
                  <c:v>-1234460.8409880213</c:v>
                </c:pt>
                <c:pt idx="236">
                  <c:v>-1173544.5480399579</c:v>
                </c:pt>
                <c:pt idx="237">
                  <c:v>-1115641.5951147415</c:v>
                </c:pt>
                <c:pt idx="238">
                  <c:v>-1060603.3195262104</c:v>
                </c:pt>
                <c:pt idx="239">
                  <c:v>-1008288.2938149609</c:v>
                </c:pt>
                <c:pt idx="240">
                  <c:v>-958561.98822700977</c:v>
                </c:pt>
                <c:pt idx="241">
                  <c:v>-911296.44683432207</c:v>
                </c:pt>
                <c:pt idx="242">
                  <c:v>-866369.97707579285</c:v>
                </c:pt>
                <c:pt idx="243">
                  <c:v>-823666.85243858397</c:v>
                </c:pt>
                <c:pt idx="244">
                  <c:v>-783077.02795497514</c:v>
                </c:pt>
                <c:pt idx="245">
                  <c:v>-744495.8681569621</c:v>
                </c:pt>
                <c:pt idx="246">
                  <c:v>-707823.88710683025</c:v>
                </c:pt>
                <c:pt idx="247">
                  <c:v>-672966.50010608509</c:v>
                </c:pt>
                <c:pt idx="248">
                  <c:v>-639833.78667517006</c:v>
                </c:pt>
                <c:pt idx="249">
                  <c:v>-608340.26439163275</c:v>
                </c:pt>
                <c:pt idx="250">
                  <c:v>-578404.67317371629</c:v>
                </c:pt>
                <c:pt idx="251">
                  <c:v>-549949.7695988398</c:v>
                </c:pt>
                <c:pt idx="252">
                  <c:v>-522902.13085152581</c:v>
                </c:pt>
                <c:pt idx="253">
                  <c:v>-497191.96790248901</c:v>
                </c:pt>
                <c:pt idx="254">
                  <c:v>-472752.94752927311</c:v>
                </c:pt>
                <c:pt idx="255">
                  <c:v>-449522.02279866859</c:v>
                </c:pt>
                <c:pt idx="256">
                  <c:v>-427439.27164198086</c:v>
                </c:pt>
                <c:pt idx="257">
                  <c:v>-406447.7431654986</c:v>
                </c:pt>
                <c:pt idx="258">
                  <c:v>-386493.31135043409</c:v>
                </c:pt>
                <c:pt idx="259">
                  <c:v>-367524.53580853622</c:v>
                </c:pt>
                <c:pt idx="260">
                  <c:v>-349492.52927186619</c:v>
                </c:pt>
                <c:pt idx="261">
                  <c:v>-332350.83150728792</c:v>
                </c:pt>
                <c:pt idx="262">
                  <c:v>-316055.28935840074</c:v>
                </c:pt>
                <c:pt idx="263">
                  <c:v>-300563.94262948539</c:v>
                </c:pt>
                <c:pt idx="264">
                  <c:v>-285836.91553783044</c:v>
                </c:pt>
                <c:pt idx="265">
                  <c:v>-271836.31347218063</c:v>
                </c:pt>
                <c:pt idx="266">
                  <c:v>-258526.12480628584</c:v>
                </c:pt>
                <c:pt idx="267">
                  <c:v>-245872.12752733845</c:v>
                </c:pt>
                <c:pt idx="268">
                  <c:v>-233841.80044963863</c:v>
                </c:pt>
                <c:pt idx="269">
                  <c:v>-222404.2387939794</c:v>
                </c:pt>
                <c:pt idx="270">
                  <c:v>-211530.07392311003</c:v>
                </c:pt>
                <c:pt idx="271">
                  <c:v>-201191.39703307487</c:v>
                </c:pt>
                <c:pt idx="272">
                  <c:v>-191361.68660937622</c:v>
                </c:pt>
                <c:pt idx="273">
                  <c:v>-182015.73946566368</c:v>
                </c:pt>
                <c:pt idx="274">
                  <c:v>-173129.60519110039</c:v>
                </c:pt>
                <c:pt idx="275">
                  <c:v>-164680.52384060482</c:v>
                </c:pt>
                <c:pt idx="276">
                  <c:v>-156646.86670996202</c:v>
                </c:pt>
                <c:pt idx="277">
                  <c:v>-149008.08004518179</c:v>
                </c:pt>
                <c:pt idx="278">
                  <c:v>-141744.63154261978</c:v>
                </c:pt>
                <c:pt idx="279">
                  <c:v>-134837.95950316079</c:v>
                </c:pt>
                <c:pt idx="280">
                  <c:v>-128270.42451027501</c:v>
                </c:pt>
                <c:pt idx="281">
                  <c:v>-122025.26350797154</c:v>
                </c:pt>
                <c:pt idx="282">
                  <c:v>-116086.54616060248</c:v>
                </c:pt>
                <c:pt idx="283">
                  <c:v>-110439.13338216441</c:v>
                </c:pt>
                <c:pt idx="284">
                  <c:v>-105068.63792812685</c:v>
                </c:pt>
                <c:pt idx="285">
                  <c:v>-99961.386948002735</c:v>
                </c:pt>
                <c:pt idx="286">
                  <c:v>-95104.386401799275</c:v>
                </c:pt>
                <c:pt idx="287">
                  <c:v>-90485.287248184672</c:v>
                </c:pt>
                <c:pt idx="288">
                  <c:v>-86092.353316679597</c:v>
                </c:pt>
                <c:pt idx="289">
                  <c:v>-81914.430780474329</c:v>
                </c:pt>
                <c:pt idx="290">
                  <c:v>-77940.919150517788</c:v>
                </c:pt>
                <c:pt idx="291">
                  <c:v>-74161.7437154199</c:v>
                </c:pt>
                <c:pt idx="292">
                  <c:v>-70567.329355394002</c:v>
                </c:pt>
                <c:pt idx="293">
                  <c:v>-67148.575661995914</c:v>
                </c:pt>
                <c:pt idx="294">
                  <c:v>-63896.833298750687</c:v>
                </c:pt>
                <c:pt idx="295">
                  <c:v>-60803.881540966686</c:v>
                </c:pt>
                <c:pt idx="296">
                  <c:v>-57861.906936061336</c:v>
                </c:pt>
                <c:pt idx="297">
                  <c:v>-55063.483028622344</c:v>
                </c:pt>
                <c:pt idx="298">
                  <c:v>-52401.551097174175</c:v>
                </c:pt>
                <c:pt idx="299">
                  <c:v>-49869.40185224649</c:v>
                </c:pt>
                <c:pt idx="300">
                  <c:v>-47460.658047824982</c:v>
                </c:pt>
                <c:pt idx="301">
                  <c:v>-45169.257960644201</c:v>
                </c:pt>
                <c:pt idx="302">
                  <c:v>-42989.439694030792</c:v>
                </c:pt>
                <c:pt idx="303">
                  <c:v>-40915.726265156991</c:v>
                </c:pt>
                <c:pt idx="304">
                  <c:v>-38942.911436604569</c:v>
                </c:pt>
                <c:pt idx="305">
                  <c:v>-37066.046255077235</c:v>
                </c:pt>
                <c:pt idx="306">
                  <c:v>-35280.426261950517</c:v>
                </c:pt>
                <c:pt idx="307">
                  <c:v>-33581.579342101119</c:v>
                </c:pt>
                <c:pt idx="308">
                  <c:v>-31965.25417912961</c:v>
                </c:pt>
                <c:pt idx="309">
                  <c:v>-30427.409286673297</c:v>
                </c:pt>
                <c:pt idx="310">
                  <c:v>-28964.202587022446</c:v>
                </c:pt>
                <c:pt idx="311">
                  <c:v>-27571.981509680627</c:v>
                </c:pt>
                <c:pt idx="312">
                  <c:v>-26247.273583879229</c:v>
                </c:pt>
                <c:pt idx="313">
                  <c:v>-24986.777500350145</c:v>
                </c:pt>
                <c:pt idx="314">
                  <c:v>-23787.354618894169</c:v>
                </c:pt>
                <c:pt idx="315">
                  <c:v>-22646.0208994532</c:v>
                </c:pt>
                <c:pt idx="316">
                  <c:v>-21559.939235509955</c:v>
                </c:pt>
                <c:pt idx="317">
                  <c:v>-20526.412169693736</c:v>
                </c:pt>
                <c:pt idx="318">
                  <c:v>-19542.874972479302</c:v>
                </c:pt>
                <c:pt idx="319">
                  <c:v>-18606.889065820258</c:v>
                </c:pt>
                <c:pt idx="320">
                  <c:v>-17716.135774466908</c:v>
                </c:pt>
                <c:pt idx="321">
                  <c:v>-16868.410388580232</c:v>
                </c:pt>
                <c:pt idx="322">
                  <c:v>-16061.616522077296</c:v>
                </c:pt>
                <c:pt idx="323">
                  <c:v>-15293.760751917027</c:v>
                </c:pt>
                <c:pt idx="324">
                  <c:v>-14562.947524280229</c:v>
                </c:pt>
                <c:pt idx="325">
                  <c:v>-13867.374314299494</c:v>
                </c:pt>
                <c:pt idx="326">
                  <c:v>-13205.327026661136</c:v>
                </c:pt>
                <c:pt idx="327">
                  <c:v>-12575.175625039992</c:v>
                </c:pt>
                <c:pt idx="328">
                  <c:v>-11975.369978927512</c:v>
                </c:pt>
                <c:pt idx="329">
                  <c:v>-11404.435916987131</c:v>
                </c:pt>
                <c:pt idx="330">
                  <c:v>-10860.971476618579</c:v>
                </c:pt>
                <c:pt idx="331">
                  <c:v>-10343.643339924514</c:v>
                </c:pt>
                <c:pt idx="332">
                  <c:v>-9851.1834467687877</c:v>
                </c:pt>
                <c:pt idx="333">
                  <c:v>-9382.3857760794635</c:v>
                </c:pt>
                <c:pt idx="334">
                  <c:v>-8936.1032869945629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AB-4966-8163-B304FBD9C6A8}"/>
            </c:ext>
          </c:extLst>
        </c:ser>
        <c:ser>
          <c:idx val="3"/>
          <c:order val="3"/>
          <c:tx>
            <c:strRef>
              <c:f>'II Backend'!$AB$3</c:f>
              <c:strCache>
                <c:ptCount val="1"/>
                <c:pt idx="0">
                  <c:v>Δ Severe Symptoms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[0]!View_D_C</c:f>
              <c:numCache>
                <c:formatCode>#,##0</c:formatCode>
                <c:ptCount val="335"/>
                <c:pt idx="0">
                  <c:v>1</c:v>
                </c:pt>
                <c:pt idx="1">
                  <c:v>-4.9701961727348976E-2</c:v>
                </c:pt>
                <c:pt idx="2">
                  <c:v>-4.668813839797803E-2</c:v>
                </c:pt>
                <c:pt idx="3">
                  <c:v>0.95604015852821467</c:v>
                </c:pt>
                <c:pt idx="4">
                  <c:v>0.90886328803684746</c:v>
                </c:pt>
                <c:pt idx="5">
                  <c:v>-0.1354503104962772</c:v>
                </c:pt>
                <c:pt idx="6">
                  <c:v>-0.12744905795647998</c:v>
                </c:pt>
                <c:pt idx="7">
                  <c:v>-0.12002704005747411</c:v>
                </c:pt>
                <c:pt idx="8">
                  <c:v>-0.11303024285554653</c:v>
                </c:pt>
                <c:pt idx="9">
                  <c:v>-0.10635504054167644</c:v>
                </c:pt>
                <c:pt idx="10">
                  <c:v>-9.9927126994071358E-2</c:v>
                </c:pt>
                <c:pt idx="11">
                  <c:v>-9.3688824975032059E-2</c:v>
                </c:pt>
                <c:pt idx="12">
                  <c:v>-8.7591355631307266E-2</c:v>
                </c:pt>
                <c:pt idx="13">
                  <c:v>-8.1590032394092127E-2</c:v>
                </c:pt>
                <c:pt idx="14">
                  <c:v>-7.5641164388312587E-2</c:v>
                </c:pt>
                <c:pt idx="15">
                  <c:v>-6.9699942097548595E-2</c:v>
                </c:pt>
                <c:pt idx="16">
                  <c:v>-6.3718867305770255E-2</c:v>
                </c:pt>
                <c:pt idx="17">
                  <c:v>-5.7646460529684695E-2</c:v>
                </c:pt>
                <c:pt idx="18">
                  <c:v>-5.1426079991914397E-2</c:v>
                </c:pt>
                <c:pt idx="19">
                  <c:v>-4.4994745028242633E-2</c:v>
                </c:pt>
                <c:pt idx="20">
                  <c:v>-3.828189051614217E-2</c:v>
                </c:pt>
                <c:pt idx="21">
                  <c:v>-3.1207997447023184E-2</c:v>
                </c:pt>
                <c:pt idx="22">
                  <c:v>-2.3683054051188757E-2</c:v>
                </c:pt>
                <c:pt idx="23">
                  <c:v>-1.5604805400843524E-2</c:v>
                </c:pt>
                <c:pt idx="24">
                  <c:v>-6.8567491895186183E-3</c:v>
                </c:pt>
                <c:pt idx="25">
                  <c:v>2.69416742702977E-3</c:v>
                </c:pt>
                <c:pt idx="26">
                  <c:v>1.3200199810865731E-2</c:v>
                </c:pt>
                <c:pt idx="27">
                  <c:v>2.4835862935473463E-2</c:v>
                </c:pt>
                <c:pt idx="28">
                  <c:v>3.7801457827912888E-2</c:v>
                </c:pt>
                <c:pt idx="29">
                  <c:v>5.2327141089459017E-2</c:v>
                </c:pt>
                <c:pt idx="30">
                  <c:v>6.8677622383882975E-2</c:v>
                </c:pt>
                <c:pt idx="31">
                  <c:v>8.7157587787478619E-2</c:v>
                </c:pt>
                <c:pt idx="32">
                  <c:v>2.1081179619863994</c:v>
                </c:pt>
                <c:pt idx="33">
                  <c:v>1.0325592163268658</c:v>
                </c:pt>
                <c:pt idx="34">
                  <c:v>15.016081098897947</c:v>
                </c:pt>
                <c:pt idx="35">
                  <c:v>1.310106991229663</c:v>
                </c:pt>
                <c:pt idx="36">
                  <c:v>0.29928279118973933</c:v>
                </c:pt>
                <c:pt idx="37">
                  <c:v>1.3446257562148034</c:v>
                </c:pt>
                <c:pt idx="38">
                  <c:v>2.3453309447186648</c:v>
                </c:pt>
                <c:pt idx="39">
                  <c:v>6.3061196765653662</c:v>
                </c:pt>
                <c:pt idx="40">
                  <c:v>1.0822075591236668</c:v>
                </c:pt>
                <c:pt idx="41">
                  <c:v>6.1340940169070066</c:v>
                </c:pt>
                <c:pt idx="42">
                  <c:v>7.9499266996514493</c:v>
                </c:pt>
                <c:pt idx="43">
                  <c:v>3.6961513741531746</c:v>
                </c:pt>
                <c:pt idx="44">
                  <c:v>12.677961149038595</c:v>
                </c:pt>
                <c:pt idx="45">
                  <c:v>4.2382005029793746</c:v>
                </c:pt>
                <c:pt idx="46">
                  <c:v>5.2518505571625553</c:v>
                </c:pt>
                <c:pt idx="47">
                  <c:v>12.248203591465028</c:v>
                </c:pt>
                <c:pt idx="48">
                  <c:v>10.936292318417813</c:v>
                </c:pt>
                <c:pt idx="49">
                  <c:v>24.739185099571927</c:v>
                </c:pt>
                <c:pt idx="50">
                  <c:v>29.911380838496129</c:v>
                </c:pt>
                <c:pt idx="51">
                  <c:v>24.897416226701722</c:v>
                </c:pt>
                <c:pt idx="52">
                  <c:v>32.214379037671932</c:v>
                </c:pt>
                <c:pt idx="53">
                  <c:v>54.256536282311288</c:v>
                </c:pt>
                <c:pt idx="54">
                  <c:v>22.309033919993396</c:v>
                </c:pt>
                <c:pt idx="55">
                  <c:v>20.081771456471074</c:v>
                </c:pt>
                <c:pt idx="56">
                  <c:v>13.095332438050548</c:v>
                </c:pt>
                <c:pt idx="57">
                  <c:v>31.608103859866674</c:v>
                </c:pt>
                <c:pt idx="58">
                  <c:v>5.3745782464653757</c:v>
                </c:pt>
                <c:pt idx="59">
                  <c:v>9.658272478215622</c:v>
                </c:pt>
                <c:pt idx="60">
                  <c:v>16.959097375572981</c:v>
                </c:pt>
                <c:pt idx="61">
                  <c:v>17.168784853045338</c:v>
                </c:pt>
                <c:pt idx="62">
                  <c:v>7.6871486864325789</c:v>
                </c:pt>
                <c:pt idx="63">
                  <c:v>4.4685800132754139E-2</c:v>
                </c:pt>
                <c:pt idx="64">
                  <c:v>3.2012399731136156</c:v>
                </c:pt>
                <c:pt idx="65">
                  <c:v>6.6822082139912595</c:v>
                </c:pt>
                <c:pt idx="66">
                  <c:v>10.549868516095898</c:v>
                </c:pt>
                <c:pt idx="67">
                  <c:v>14.874082862382409</c:v>
                </c:pt>
                <c:pt idx="68">
                  <c:v>19.734182814993346</c:v>
                </c:pt>
                <c:pt idx="69">
                  <c:v>25.22086751553212</c:v>
                </c:pt>
                <c:pt idx="70">
                  <c:v>31.438229268390899</c:v>
                </c:pt>
                <c:pt idx="71">
                  <c:v>38.505993869946678</c:v>
                </c:pt>
                <c:pt idx="72">
                  <c:v>46.562049082922613</c:v>
                </c:pt>
                <c:pt idx="73">
                  <c:v>55.765329812235109</c:v>
                </c:pt>
                <c:pt idx="74">
                  <c:v>66.299129518356267</c:v>
                </c:pt>
                <c:pt idx="75">
                  <c:v>78.374912444059646</c:v>
                </c:pt>
                <c:pt idx="76">
                  <c:v>92.236709374316206</c:v>
                </c:pt>
                <c:pt idx="77">
                  <c:v>108.16619043460844</c:v>
                </c:pt>
                <c:pt idx="78">
                  <c:v>126.4885217073562</c:v>
                </c:pt>
                <c:pt idx="79">
                  <c:v>147.57912825968947</c:v>
                </c:pt>
                <c:pt idx="80">
                  <c:v>171.87150472060512</c:v>
                </c:pt>
                <c:pt idx="81">
                  <c:v>199.86623612275571</c:v>
                </c:pt>
                <c:pt idx="82">
                  <c:v>232.14141672774372</c:v>
                </c:pt>
                <c:pt idx="83">
                  <c:v>269.36468346525066</c:v>
                </c:pt>
                <c:pt idx="84">
                  <c:v>312.30711400569771</c:v>
                </c:pt>
                <c:pt idx="85">
                  <c:v>361.8592780181657</c:v>
                </c:pt>
                <c:pt idx="86">
                  <c:v>419.04977460857162</c:v>
                </c:pt>
                <c:pt idx="87">
                  <c:v>485.06664017225967</c:v>
                </c:pt>
                <c:pt idx="88">
                  <c:v>561.28206994467564</c:v>
                </c:pt>
                <c:pt idx="89">
                  <c:v>649.28096455474588</c:v>
                </c:pt>
                <c:pt idx="90">
                  <c:v>750.89389120319356</c:v>
                </c:pt>
                <c:pt idx="91">
                  <c:v>868.23513921164522</c:v>
                </c:pt>
                <c:pt idx="92">
                  <c:v>1003.7466533324614</c:v>
                </c:pt>
                <c:pt idx="93">
                  <c:v>1160.2487473150986</c:v>
                </c:pt>
                <c:pt idx="94">
                  <c:v>1340.9986369827238</c:v>
                </c:pt>
                <c:pt idx="95">
                  <c:v>1549.7579889435983</c:v>
                </c:pt>
                <c:pt idx="96">
                  <c:v>1790.8708607944918</c:v>
                </c:pt>
                <c:pt idx="97">
                  <c:v>2069.3536143207675</c:v>
                </c:pt>
                <c:pt idx="98">
                  <c:v>2390.9986181206787</c:v>
                </c:pt>
                <c:pt idx="99">
                  <c:v>2762.493823943023</c:v>
                </c:pt>
                <c:pt idx="100">
                  <c:v>3191.5606057675432</c:v>
                </c:pt>
                <c:pt idx="101">
                  <c:v>3687.1125964384992</c:v>
                </c:pt>
                <c:pt idx="102">
                  <c:v>4259.4386477777989</c:v>
                </c:pt>
                <c:pt idx="103">
                  <c:v>4920.4134808270865</c:v>
                </c:pt>
                <c:pt idx="104">
                  <c:v>5683.7400872287399</c:v>
                </c:pt>
                <c:pt idx="105">
                  <c:v>6565.2284942010447</c:v>
                </c:pt>
                <c:pt idx="106">
                  <c:v>7583.1161164825608</c:v>
                </c:pt>
                <c:pt idx="107">
                  <c:v>8758.4355896663255</c:v>
                </c:pt>
                <c:pt idx="108">
                  <c:v>10115.436708483518</c:v>
                </c:pt>
                <c:pt idx="109">
                  <c:v>11682.069874811423</c:v>
                </c:pt>
                <c:pt idx="110">
                  <c:v>13490.539281699734</c:v>
                </c:pt>
                <c:pt idx="111">
                  <c:v>15577.934901596323</c:v>
                </c:pt>
                <c:pt idx="112">
                  <c:v>17986.95317790941</c:v>
                </c:pt>
                <c:pt idx="113">
                  <c:v>20766.717092110834</c:v>
                </c:pt>
                <c:pt idx="114">
                  <c:v>23973.706925517647</c:v>
                </c:pt>
                <c:pt idx="115">
                  <c:v>27672.813458750519</c:v>
                </c:pt>
                <c:pt idx="116">
                  <c:v>31938.5254174445</c:v>
                </c:pt>
                <c:pt idx="117">
                  <c:v>36856.262494258379</c:v>
                </c:pt>
                <c:pt idx="118">
                  <c:v>42523.864002521615</c:v>
                </c:pt>
                <c:pt idx="119">
                  <c:v>49053.240808017261</c:v>
                </c:pt>
                <c:pt idx="120">
                  <c:v>56572.194194440497</c:v>
                </c:pt>
                <c:pt idx="121">
                  <c:v>65226.399157853739</c:v>
                </c:pt>
                <c:pt idx="122">
                  <c:v>75181.540535579086</c:v>
                </c:pt>
                <c:pt idx="123">
                  <c:v>86625.577383507858</c:v>
                </c:pt>
                <c:pt idx="124">
                  <c:v>99771.09289891331</c:v>
                </c:pt>
                <c:pt idx="125">
                  <c:v>114857.66242982459</c:v>
                </c:pt>
                <c:pt idx="126">
                  <c:v>132154.13888551388</c:v>
                </c:pt>
                <c:pt idx="127">
                  <c:v>151960.71101296716</c:v>
                </c:pt>
                <c:pt idx="128">
                  <c:v>174610.53309857193</c:v>
                </c:pt>
                <c:pt idx="129">
                  <c:v>200470.65209950507</c:v>
                </c:pt>
                <c:pt idx="130">
                  <c:v>229941.86749770958</c:v>
                </c:pt>
                <c:pt idx="131">
                  <c:v>263457.04831829993</c:v>
                </c:pt>
                <c:pt idx="132">
                  <c:v>301477.30003023497</c:v>
                </c:pt>
                <c:pt idx="133">
                  <c:v>344485.22308653174</c:v>
                </c:pt>
                <c:pt idx="134">
                  <c:v>392974.34031644277</c:v>
                </c:pt>
                <c:pt idx="135">
                  <c:v>447433.60421285033</c:v>
                </c:pt>
                <c:pt idx="136">
                  <c:v>508325.74863774469</c:v>
                </c:pt>
                <c:pt idx="137">
                  <c:v>576058.15683003282</c:v>
                </c:pt>
                <c:pt idx="138">
                  <c:v>650944.9299716996</c:v>
                </c:pt>
                <c:pt idx="139">
                  <c:v>733159.02936116233</c:v>
                </c:pt>
                <c:pt idx="140">
                  <c:v>822673.82339384593</c:v>
                </c:pt>
                <c:pt idx="141">
                  <c:v>919194.20900920965</c:v>
                </c:pt>
                <c:pt idx="142">
                  <c:v>1022078.8129246784</c:v>
                </c:pt>
                <c:pt idx="143">
                  <c:v>1130256.7083280459</c:v>
                </c:pt>
                <c:pt idx="144">
                  <c:v>1242144.642573908</c:v>
                </c:pt>
                <c:pt idx="145">
                  <c:v>1355573.8697418869</c:v>
                </c:pt>
                <c:pt idx="146">
                  <c:v>1467739.0229039062</c:v>
                </c:pt>
                <c:pt idx="147">
                  <c:v>1575184.4667095412</c:v>
                </c:pt>
                <c:pt idx="148">
                  <c:v>1673845.3396375403</c:v>
                </c:pt>
                <c:pt idx="149">
                  <c:v>1759159.8482890464</c:v>
                </c:pt>
                <c:pt idx="150">
                  <c:v>1826265.0549703054</c:v>
                </c:pt>
                <c:pt idx="151">
                  <c:v>1870279.4552072808</c:v>
                </c:pt>
                <c:pt idx="152">
                  <c:v>1886661.9890295267</c:v>
                </c:pt>
                <c:pt idx="153">
                  <c:v>1871620.1283852719</c:v>
                </c:pt>
                <c:pt idx="154">
                  <c:v>1822522.4637423716</c:v>
                </c:pt>
                <c:pt idx="155">
                  <c:v>1738258.4082946256</c:v>
                </c:pt>
                <c:pt idx="156">
                  <c:v>1619484.2827944346</c:v>
                </c:pt>
                <c:pt idx="157">
                  <c:v>1468704.7617115378</c:v>
                </c:pt>
                <c:pt idx="158">
                  <c:v>1290161.7517598346</c:v>
                </c:pt>
                <c:pt idx="159">
                  <c:v>1089535.1652638689</c:v>
                </c:pt>
                <c:pt idx="160">
                  <c:v>873493.95455615222</c:v>
                </c:pt>
                <c:pt idx="161">
                  <c:v>649162.1302453354</c:v>
                </c:pt>
                <c:pt idx="162">
                  <c:v>423576.27673481405</c:v>
                </c:pt>
                <c:pt idx="163">
                  <c:v>203205.93958075345</c:v>
                </c:pt>
                <c:pt idx="164">
                  <c:v>-6410.8821182399988</c:v>
                </c:pt>
                <c:pt idx="165">
                  <c:v>-200891.39496775717</c:v>
                </c:pt>
                <c:pt idx="166">
                  <c:v>-377091.35071695596</c:v>
                </c:pt>
                <c:pt idx="167">
                  <c:v>-533068.79667832702</c:v>
                </c:pt>
                <c:pt idx="168">
                  <c:v>-667960.34070181847</c:v>
                </c:pt>
                <c:pt idx="169">
                  <c:v>-781804.82306082547</c:v>
                </c:pt>
                <c:pt idx="170">
                  <c:v>-875345.68960608542</c:v>
                </c:pt>
                <c:pt idx="171">
                  <c:v>-949836.23490335047</c:v>
                </c:pt>
                <c:pt idx="172">
                  <c:v>-1006863.7674574405</c:v>
                </c:pt>
                <c:pt idx="173">
                  <c:v>-1048201.3738343008</c:v>
                </c:pt>
                <c:pt idx="174">
                  <c:v>-1075690.1996394023</c:v>
                </c:pt>
                <c:pt idx="175">
                  <c:v>-1091151.2315373421</c:v>
                </c:pt>
                <c:pt idx="176">
                  <c:v>-1096323.2597307526</c:v>
                </c:pt>
                <c:pt idx="177">
                  <c:v>-1092822.650978554</c:v>
                </c:pt>
                <c:pt idx="178">
                  <c:v>-1082120.3702117018</c:v>
                </c:pt>
                <c:pt idx="179">
                  <c:v>-1065532.0124316588</c:v>
                </c:pt>
                <c:pt idx="180">
                  <c:v>-1044217.1894478351</c:v>
                </c:pt>
                <c:pt idx="181">
                  <c:v>-1019185.2853848487</c:v>
                </c:pt>
                <c:pt idx="182">
                  <c:v>-991305.24636847526</c:v>
                </c:pt>
                <c:pt idx="183">
                  <c:v>-961317.64863103628</c:v>
                </c:pt>
                <c:pt idx="184">
                  <c:v>-929847.77352852747</c:v>
                </c:pt>
                <c:pt idx="185">
                  <c:v>-897418.80544411391</c:v>
                </c:pt>
                <c:pt idx="186">
                  <c:v>-864464.56763067096</c:v>
                </c:pt>
                <c:pt idx="187">
                  <c:v>-831341.43469307944</c:v>
                </c:pt>
                <c:pt idx="188">
                  <c:v>-798339.22265743464</c:v>
                </c:pt>
                <c:pt idx="189">
                  <c:v>-765690.97159083746</c:v>
                </c:pt>
                <c:pt idx="190">
                  <c:v>-733581.61295809411</c:v>
                </c:pt>
                <c:pt idx="191">
                  <c:v>-702155.56376963295</c:v>
                </c:pt>
                <c:pt idx="192">
                  <c:v>-671523.31959957071</c:v>
                </c:pt>
                <c:pt idx="193">
                  <c:v>-641767.13454491086</c:v>
                </c:pt>
                <c:pt idx="194">
                  <c:v>-612945.88254646957</c:v>
                </c:pt>
                <c:pt idx="195">
                  <c:v>-585099.19444666058</c:v>
                </c:pt>
                <c:pt idx="196">
                  <c:v>-558250.96107405052</c:v>
                </c:pt>
                <c:pt idx="197">
                  <c:v>-532412.28619151376</c:v>
                </c:pt>
                <c:pt idx="198">
                  <c:v>-507583.96548494697</c:v>
                </c:pt>
                <c:pt idx="199">
                  <c:v>-483758.55968657508</c:v>
                </c:pt>
                <c:pt idx="200">
                  <c:v>-460922.12193096057</c:v>
                </c:pt>
                <c:pt idx="201">
                  <c:v>-439055.63184897229</c:v>
                </c:pt>
                <c:pt idx="202">
                  <c:v>-418136.18189439923</c:v>
                </c:pt>
                <c:pt idx="203">
                  <c:v>-398137.95505589619</c:v>
                </c:pt>
                <c:pt idx="204">
                  <c:v>-379033.0274581043</c:v>
                </c:pt>
                <c:pt idx="205">
                  <c:v>-360792.02438436821</c:v>
                </c:pt>
                <c:pt idx="206">
                  <c:v>-343384.6539205024</c:v>
                </c:pt>
                <c:pt idx="207">
                  <c:v>-326780.13867180888</c:v>
                </c:pt>
                <c:pt idx="208">
                  <c:v>-310947.5627857307</c:v>
                </c:pt>
                <c:pt idx="209">
                  <c:v>-295856.14876073133</c:v>
                </c:pt>
                <c:pt idx="210">
                  <c:v>-281475.47618093528</c:v>
                </c:pt>
                <c:pt idx="211">
                  <c:v>-267775.65253193676</c:v>
                </c:pt>
                <c:pt idx="212">
                  <c:v>-254727.44457721431</c:v>
                </c:pt>
                <c:pt idx="213">
                  <c:v>-242302.37736293767</c:v>
                </c:pt>
                <c:pt idx="214">
                  <c:v>-230472.80673271231</c:v>
                </c:pt>
                <c:pt idx="215">
                  <c:v>-219211.97023935895</c:v>
                </c:pt>
                <c:pt idx="216">
                  <c:v>-208494.02050839877</c:v>
                </c:pt>
                <c:pt idx="217">
                  <c:v>-198294.04441260779</c:v>
                </c:pt>
                <c:pt idx="218">
                  <c:v>-188588.07083676942</c:v>
                </c:pt>
                <c:pt idx="219">
                  <c:v>-179353.06932836073</c:v>
                </c:pt>
                <c:pt idx="220">
                  <c:v>-170566.94152761716</c:v>
                </c:pt>
                <c:pt idx="221">
                  <c:v>-162208.50693593221</c:v>
                </c:pt>
                <c:pt idx="222">
                  <c:v>-154257.48430378083</c:v>
                </c:pt>
                <c:pt idx="223">
                  <c:v>-146694.46968882484</c:v>
                </c:pt>
                <c:pt idx="224">
                  <c:v>-139500.91204378521</c:v>
                </c:pt>
                <c:pt idx="225">
                  <c:v>-132659.08703531837</c:v>
                </c:pt>
                <c:pt idx="226">
                  <c:v>-126152.06966412766</c:v>
                </c:pt>
                <c:pt idx="227">
                  <c:v>-119963.70614819275</c:v>
                </c:pt>
                <c:pt idx="228">
                  <c:v>-114078.5854414599</c:v>
                </c:pt>
                <c:pt idx="229">
                  <c:v>-108482.01068645157</c:v>
                </c:pt>
                <c:pt idx="230">
                  <c:v>-103159.97083833907</c:v>
                </c:pt>
                <c:pt idx="231">
                  <c:v>-98099.112647833768</c:v>
                </c:pt>
                <c:pt idx="232">
                  <c:v>-93286.713149028597</c:v>
                </c:pt>
                <c:pt idx="233">
                  <c:v>-88710.652764408151</c:v>
                </c:pt>
                <c:pt idx="234">
                  <c:v>-84359.38911153446</c:v>
                </c:pt>
                <c:pt idx="235">
                  <c:v>-80221.931573191425</c:v>
                </c:pt>
                <c:pt idx="236">
                  <c:v>-76287.81667429232</c:v>
                </c:pt>
                <c:pt idx="237">
                  <c:v>-72547.084293797845</c:v>
                </c:pt>
                <c:pt idx="238">
                  <c:v>-68990.254727737978</c:v>
                </c:pt>
                <c:pt idx="239">
                  <c:v>-65608.306609613821</c:v>
                </c:pt>
                <c:pt idx="240">
                  <c:v>-62392.655686607352</c:v>
                </c:pt>
                <c:pt idx="241">
                  <c:v>-59335.134443786927</c:v>
                </c:pt>
                <c:pt idx="242">
                  <c:v>-56427.97256358224</c:v>
                </c:pt>
                <c:pt idx="243">
                  <c:v>-53663.778203981463</c:v>
                </c:pt>
                <c:pt idx="244">
                  <c:v>-51035.52007598686</c:v>
                </c:pt>
                <c:pt idx="245">
                  <c:v>-48536.510298671317</c:v>
                </c:pt>
                <c:pt idx="246">
                  <c:v>-46160.388008609414</c:v>
                </c:pt>
                <c:pt idx="247">
                  <c:v>-43901.103699349449</c:v>
                </c:pt>
                <c:pt idx="248">
                  <c:v>-41752.904265927267</c:v>
                </c:pt>
                <c:pt idx="249">
                  <c:v>-39710.318729033344</c:v>
                </c:pt>
                <c:pt idx="250">
                  <c:v>-37768.14461336867</c:v>
                </c:pt>
                <c:pt idx="251">
                  <c:v>-35921.434954812168</c:v>
                </c:pt>
                <c:pt idx="252">
                  <c:v>-34165.485911310767</c:v>
                </c:pt>
                <c:pt idx="253">
                  <c:v>-32495.824952808092</c:v>
                </c:pt>
                <c:pt idx="254">
                  <c:v>-30908.199606032344</c:v>
                </c:pt>
                <c:pt idx="255">
                  <c:v>-29398.566730560502</c:v>
                </c:pt>
                <c:pt idx="256">
                  <c:v>-27963.082303215866</c:v>
                </c:pt>
                <c:pt idx="257">
                  <c:v>-26598.091688546352</c:v>
                </c:pt>
                <c:pt idx="258">
                  <c:v>-25300.120373851678</c:v>
                </c:pt>
                <c:pt idx="259">
                  <c:v>-24065.865147960256</c:v>
                </c:pt>
                <c:pt idx="260">
                  <c:v>-22892.185703699535</c:v>
                </c:pt>
                <c:pt idx="261">
                  <c:v>-21776.096644758072</c:v>
                </c:pt>
                <c:pt idx="262">
                  <c:v>-20714.75987836998</c:v>
                </c:pt>
                <c:pt idx="263">
                  <c:v>-19705.477375997812</c:v>
                </c:pt>
                <c:pt idx="264">
                  <c:v>-18745.684284903051</c:v>
                </c:pt>
                <c:pt idx="265">
                  <c:v>-17832.942374208127</c:v>
                </c:pt>
                <c:pt idx="266">
                  <c:v>-16964.933799741149</c:v>
                </c:pt>
                <c:pt idx="267">
                  <c:v>-16139.455172626651</c:v>
                </c:pt>
                <c:pt idx="268">
                  <c:v>-15354.411917239777</c:v>
                </c:pt>
                <c:pt idx="269">
                  <c:v>-14607.81290477002</c:v>
                </c:pt>
                <c:pt idx="270">
                  <c:v>-13897.76534925343</c:v>
                </c:pt>
                <c:pt idx="271">
                  <c:v>-13222.469953518681</c:v>
                </c:pt>
                <c:pt idx="272">
                  <c:v>-12580.216293061414</c:v>
                </c:pt>
                <c:pt idx="273">
                  <c:v>-11969.378426405485</c:v>
                </c:pt>
                <c:pt idx="274">
                  <c:v>-11388.410721034976</c:v>
                </c:pt>
                <c:pt idx="275">
                  <c:v>-10835.843884483969</c:v>
                </c:pt>
                <c:pt idx="276">
                  <c:v>-10310.28119065467</c:v>
                </c:pt>
                <c:pt idx="277">
                  <c:v>-9810.3948918958486</c:v>
                </c:pt>
                <c:pt idx="278">
                  <c:v>-9334.9228078190645</c:v>
                </c:pt>
                <c:pt idx="279">
                  <c:v>-8882.6650822529919</c:v>
                </c:pt>
                <c:pt idx="280">
                  <c:v>-8452.4811001427588</c:v>
                </c:pt>
                <c:pt idx="281">
                  <c:v>-8043.2865565894754</c:v>
                </c:pt>
                <c:pt idx="282">
                  <c:v>-7654.0506705965672</c:v>
                </c:pt>
                <c:pt idx="283">
                  <c:v>-7283.793536442914</c:v>
                </c:pt>
                <c:pt idx="284">
                  <c:v>-6931.5836059431604</c:v>
                </c:pt>
                <c:pt idx="285">
                  <c:v>-6596.535295176669</c:v>
                </c:pt>
                <c:pt idx="286">
                  <c:v>-6277.8067095773731</c:v>
                </c:pt>
                <c:pt idx="287">
                  <c:v>-5974.5974815690133</c:v>
                </c:pt>
                <c:pt idx="288">
                  <c:v>-5686.146715211813</c:v>
                </c:pt>
                <c:pt idx="289">
                  <c:v>-5411.7310325954313</c:v>
                </c:pt>
                <c:pt idx="290">
                  <c:v>-5150.662716966006</c:v>
                </c:pt>
                <c:pt idx="291">
                  <c:v>-4902.2879478203977</c:v>
                </c:pt>
                <c:pt idx="292">
                  <c:v>-4665.9851234315138</c:v>
                </c:pt>
                <c:pt idx="293">
                  <c:v>-4441.1632664898207</c:v>
                </c:pt>
                <c:pt idx="294">
                  <c:v>-4227.2605087567936</c:v>
                </c:pt>
                <c:pt idx="295">
                  <c:v>-4023.7426508257049</c:v>
                </c:pt>
                <c:pt idx="296">
                  <c:v>-3830.1017932775721</c:v>
                </c:pt>
                <c:pt idx="297">
                  <c:v>-3645.8550357001513</c:v>
                </c:pt>
                <c:pt idx="298">
                  <c:v>-3470.543240212297</c:v>
                </c:pt>
                <c:pt idx="299">
                  <c:v>-3303.7298563000659</c:v>
                </c:pt>
                <c:pt idx="300">
                  <c:v>-3144.9998039280035</c:v>
                </c:pt>
                <c:pt idx="301">
                  <c:v>-2993.9584120385916</c:v>
                </c:pt>
                <c:pt idx="302">
                  <c:v>-2850.2304096944572</c:v>
                </c:pt>
                <c:pt idx="303">
                  <c:v>-2713.4589672535658</c:v>
                </c:pt>
                <c:pt idx="304">
                  <c:v>-2583.3047850959993</c:v>
                </c:pt>
                <c:pt idx="305">
                  <c:v>-2459.4452275435251</c:v>
                </c:pt>
                <c:pt idx="306">
                  <c:v>-2341.5734997295804</c:v>
                </c:pt>
                <c:pt idx="307">
                  <c:v>-2229.3978652877558</c:v>
                </c:pt>
                <c:pt idx="308">
                  <c:v>-2122.6409028330017</c:v>
                </c:pt>
                <c:pt idx="309">
                  <c:v>-2021.0387993089316</c:v>
                </c:pt>
                <c:pt idx="310">
                  <c:v>-1924.3406783710961</c:v>
                </c:pt>
                <c:pt idx="311">
                  <c:v>-1832.3079620656135</c:v>
                </c:pt>
                <c:pt idx="312">
                  <c:v>-1744.7137641497466</c:v>
                </c:pt>
                <c:pt idx="313">
                  <c:v>-1661.342313482397</c:v>
                </c:pt>
                <c:pt idx="314">
                  <c:v>-1581.988405990418</c:v>
                </c:pt>
                <c:pt idx="315">
                  <c:v>-1506.4568837912993</c:v>
                </c:pt>
                <c:pt idx="316">
                  <c:v>-1434.5621401225508</c:v>
                </c:pt>
                <c:pt idx="317">
                  <c:v>-1366.1276487956311</c:v>
                </c:pt>
                <c:pt idx="318">
                  <c:v>-1300.9855169556904</c:v>
                </c:pt>
                <c:pt idx="319">
                  <c:v>-1238.9760599890324</c:v>
                </c:pt>
                <c:pt idx="320">
                  <c:v>-1179.9473974776847</c:v>
                </c:pt>
                <c:pt idx="321">
                  <c:v>-1123.7550691553115</c:v>
                </c:pt>
                <c:pt idx="322">
                  <c:v>-1070.2616698704696</c:v>
                </c:pt>
                <c:pt idx="323">
                  <c:v>-1019.3365026129504</c:v>
                </c:pt>
                <c:pt idx="324">
                  <c:v>-970.85524870559311</c:v>
                </c:pt>
                <c:pt idx="325">
                  <c:v>-924.69965430887169</c:v>
                </c:pt>
                <c:pt idx="326">
                  <c:v>-880.75723242781169</c:v>
                </c:pt>
                <c:pt idx="327">
                  <c:v>-838.92097965123321</c:v>
                </c:pt>
                <c:pt idx="328">
                  <c:v>-799.0891068916244</c:v>
                </c:pt>
                <c:pt idx="329">
                  <c:v>-761.16478343024028</c:v>
                </c:pt>
                <c:pt idx="330">
                  <c:v>-725.05589360690647</c:v>
                </c:pt>
                <c:pt idx="331">
                  <c:v>-690.67480552656889</c:v>
                </c:pt>
                <c:pt idx="332">
                  <c:v>-657.93815118620296</c:v>
                </c:pt>
                <c:pt idx="333">
                  <c:v>-626.76661745510864</c:v>
                </c:pt>
                <c:pt idx="334">
                  <c:v>-597.08474737010147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AB-4966-8163-B304FBD9C6A8}"/>
            </c:ext>
          </c:extLst>
        </c:ser>
        <c:ser>
          <c:idx val="5"/>
          <c:order val="5"/>
          <c:tx>
            <c:strRef>
              <c:f>'II Backend'!$AD$3</c:f>
              <c:strCache>
                <c:ptCount val="1"/>
                <c:pt idx="0">
                  <c:v>Δ Deaths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[0]!View_D_D</c:f>
              <c:numCache>
                <c:formatCode>#,##0</c:formatCode>
                <c:ptCount val="335"/>
                <c:pt idx="0">
                  <c:v>0</c:v>
                </c:pt>
                <c:pt idx="1">
                  <c:v>2.2201009973307179E-2</c:v>
                </c:pt>
                <c:pt idx="2">
                  <c:v>2.1097576225305371E-2</c:v>
                </c:pt>
                <c:pt idx="3">
                  <c:v>2.0061052399096717E-2</c:v>
                </c:pt>
                <c:pt idx="4">
                  <c:v>4.1286109493463785E-2</c:v>
                </c:pt>
                <c:pt idx="5">
                  <c:v>6.146379241554259E-2</c:v>
                </c:pt>
                <c:pt idx="6">
                  <c:v>5.8456658721327187E-2</c:v>
                </c:pt>
                <c:pt idx="7">
                  <c:v>5.562716091454678E-2</c:v>
                </c:pt>
                <c:pt idx="8">
                  <c:v>5.2962439401164241E-2</c:v>
                </c:pt>
                <c:pt idx="9">
                  <c:v>5.0453053852242913E-2</c:v>
                </c:pt>
                <c:pt idx="10">
                  <c:v>4.8091864536465689E-2</c:v>
                </c:pt>
                <c:pt idx="11">
                  <c:v>4.5873381393466361E-2</c:v>
                </c:pt>
                <c:pt idx="12">
                  <c:v>4.3793394855808299E-2</c:v>
                </c:pt>
                <c:pt idx="13">
                  <c:v>4.1848778295862088E-2</c:v>
                </c:pt>
                <c:pt idx="14">
                  <c:v>4.00373971729584E-2</c:v>
                </c:pt>
                <c:pt idx="15">
                  <c:v>3.8358086927980928E-2</c:v>
                </c:pt>
                <c:pt idx="16">
                  <c:v>3.6810677818334248E-2</c:v>
                </c:pt>
                <c:pt idx="17">
                  <c:v>3.5396054609791117E-2</c:v>
                </c:pt>
                <c:pt idx="18">
                  <c:v>3.4116244964645714E-2</c:v>
                </c:pt>
                <c:pt idx="19">
                  <c:v>3.2974534049857063E-2</c:v>
                </c:pt>
                <c:pt idx="20">
                  <c:v>3.1975605266738705E-2</c:v>
                </c:pt>
                <c:pt idx="21">
                  <c:v>3.1125708633592764E-2</c:v>
                </c:pt>
                <c:pt idx="22">
                  <c:v>3.0432859571024373E-2</c:v>
                </c:pt>
                <c:pt idx="23">
                  <c:v>2.9907071851835609E-2</c:v>
                </c:pt>
                <c:pt idx="24">
                  <c:v>2.956062941149995E-2</c:v>
                </c:pt>
                <c:pt idx="25">
                  <c:v>2.9408402654358956E-2</c:v>
                </c:pt>
                <c:pt idx="26">
                  <c:v>2.9468215892276217E-2</c:v>
                </c:pt>
                <c:pt idx="27">
                  <c:v>2.9761273659926979E-2</c:v>
                </c:pt>
                <c:pt idx="28">
                  <c:v>3.0312654900653158E-2</c:v>
                </c:pt>
                <c:pt idx="29">
                  <c:v>3.1151885442896043E-2</c:v>
                </c:pt>
                <c:pt idx="30">
                  <c:v>3.2313600824097843E-2</c:v>
                </c:pt>
                <c:pt idx="31">
                  <c:v>3.3838313403585341E-2</c:v>
                </c:pt>
                <c:pt idx="32">
                  <c:v>3.5773299879304554E-2</c:v>
                </c:pt>
                <c:pt idx="33">
                  <c:v>8.2575647778272643E-2</c:v>
                </c:pt>
                <c:pt idx="34">
                  <c:v>0.10549950523797569</c:v>
                </c:pt>
                <c:pt idx="35">
                  <c:v>0.43887167147459838</c:v>
                </c:pt>
                <c:pt idx="36">
                  <c:v>0.46795736985298753</c:v>
                </c:pt>
                <c:pt idx="37">
                  <c:v>0.47460175008503036</c:v>
                </c:pt>
                <c:pt idx="38">
                  <c:v>0.50445379990912098</c:v>
                </c:pt>
                <c:pt idx="39">
                  <c:v>0.55652251560352584</c:v>
                </c:pt>
                <c:pt idx="40">
                  <c:v>0.69652474143582177</c:v>
                </c:pt>
                <c:pt idx="41">
                  <c:v>0.72055084224911514</c:v>
                </c:pt>
                <c:pt idx="42">
                  <c:v>0.85673392469567133</c:v>
                </c:pt>
                <c:pt idx="43">
                  <c:v>1.0332303266416938</c:v>
                </c:pt>
                <c:pt idx="44">
                  <c:v>1.1152886201621222</c:v>
                </c:pt>
                <c:pt idx="45">
                  <c:v>1.3967521620731294</c:v>
                </c:pt>
                <c:pt idx="46">
                  <c:v>1.49084449370865</c:v>
                </c:pt>
                <c:pt idx="47">
                  <c:v>1.6074408803065339</c:v>
                </c:pt>
                <c:pt idx="48">
                  <c:v>1.8793633703957457</c:v>
                </c:pt>
                <c:pt idx="49">
                  <c:v>2.1221601052279429</c:v>
                </c:pt>
                <c:pt idx="50">
                  <c:v>2.6713950003550302</c:v>
                </c:pt>
                <c:pt idx="51">
                  <c:v>3.335457864665873</c:v>
                </c:pt>
                <c:pt idx="52">
                  <c:v>3.8882056506244567</c:v>
                </c:pt>
                <c:pt idx="53">
                  <c:v>4.6033974009237113</c:v>
                </c:pt>
                <c:pt idx="54">
                  <c:v>5.8079473040444078</c:v>
                </c:pt>
                <c:pt idx="55">
                  <c:v>6.3032303885970293</c:v>
                </c:pt>
                <c:pt idx="56">
                  <c:v>6.7490659969838234</c:v>
                </c:pt>
                <c:pt idx="57">
                  <c:v>7.0397956030447517</c:v>
                </c:pt>
                <c:pt idx="58">
                  <c:v>7.7415274320749887</c:v>
                </c:pt>
                <c:pt idx="59">
                  <c:v>7.8608484973270834</c:v>
                </c:pt>
                <c:pt idx="60">
                  <c:v>8.0752719009408622</c:v>
                </c:pt>
                <c:pt idx="61">
                  <c:v>8.4517809909142443</c:v>
                </c:pt>
                <c:pt idx="62">
                  <c:v>8.8329453546662791</c:v>
                </c:pt>
                <c:pt idx="63">
                  <c:v>9.0036078193200666</c:v>
                </c:pt>
                <c:pt idx="64">
                  <c:v>9.0045998892144752</c:v>
                </c:pt>
                <c:pt idx="65">
                  <c:v>9.075670649784513</c:v>
                </c:pt>
                <c:pt idx="66">
                  <c:v>9.2240224209870547</c:v>
                </c:pt>
                <c:pt idx="67">
                  <c:v>9.4582401571299783</c:v>
                </c:pt>
                <c:pt idx="68">
                  <c:v>9.7884598191015186</c:v>
                </c:pt>
                <c:pt idx="69">
                  <c:v>10.226578608592263</c:v>
                </c:pt>
                <c:pt idx="70">
                  <c:v>10.786507339840057</c:v>
                </c:pt>
                <c:pt idx="71">
                  <c:v>11.484467781370711</c:v>
                </c:pt>
                <c:pt idx="72">
                  <c:v>12.339339735309494</c:v>
                </c:pt>
                <c:pt idx="73">
                  <c:v>13.373064251377087</c:v>
                </c:pt>
                <c:pt idx="74">
                  <c:v>14.611110894703273</c:v>
                </c:pt>
                <c:pt idx="75">
                  <c:v>16.083018530361898</c:v>
                </c:pt>
                <c:pt idx="76">
                  <c:v>17.823020743189545</c:v>
                </c:pt>
                <c:pt idx="77">
                  <c:v>19.87076884791378</c:v>
                </c:pt>
                <c:pt idx="78">
                  <c:v>22.272167520527148</c:v>
                </c:pt>
                <c:pt idx="79">
                  <c:v>25.080340452461087</c:v>
                </c:pt>
                <c:pt idx="80">
                  <c:v>28.35674615080643</c:v>
                </c:pt>
                <c:pt idx="81">
                  <c:v>32.17246714123587</c:v>
                </c:pt>
                <c:pt idx="82">
                  <c:v>36.609699442724548</c:v>
                </c:pt>
                <c:pt idx="83">
                  <c:v>41.763473350714833</c:v>
                </c:pt>
                <c:pt idx="84">
                  <c:v>47.743641374783579</c:v>
                </c:pt>
                <c:pt idx="85">
                  <c:v>54.67717472755885</c:v>
                </c:pt>
                <c:pt idx="86">
                  <c:v>62.710816167773942</c:v>
                </c:pt>
                <c:pt idx="87">
                  <c:v>72.014144393170909</c:v>
                </c:pt>
                <c:pt idx="88">
                  <c:v>82.78311370935387</c:v>
                </c:pt>
                <c:pt idx="89">
                  <c:v>95.244142542034183</c:v>
                </c:pt>
                <c:pt idx="90">
                  <c:v>109.65883571159259</c:v>
                </c:pt>
                <c:pt idx="91">
                  <c:v>126.32943847909019</c:v>
                </c:pt>
                <c:pt idx="92">
                  <c:v>145.60513546390371</c:v>
                </c:pt>
                <c:pt idx="93">
                  <c:v>167.88932492521121</c:v>
                </c:pt>
                <c:pt idx="94">
                  <c:v>193.64801893587105</c:v>
                </c:pt>
                <c:pt idx="95">
                  <c:v>223.41954304971591</c:v>
                </c:pt>
                <c:pt idx="96">
                  <c:v>257.82573561846493</c:v>
                </c:pt>
                <c:pt idx="97">
                  <c:v>297.58487745986895</c:v>
                </c:pt>
                <c:pt idx="98">
                  <c:v>343.52661768970347</c:v>
                </c:pt>
                <c:pt idx="99">
                  <c:v>396.60920185676423</c:v>
                </c:pt>
                <c:pt idx="100">
                  <c:v>457.93935479332322</c:v>
                </c:pt>
                <c:pt idx="101">
                  <c:v>528.79522363238266</c:v>
                </c:pt>
                <c:pt idx="102">
                  <c:v>610.65284715862072</c:v>
                </c:pt>
                <c:pt idx="103">
                  <c:v>705.21668705862521</c:v>
                </c:pt>
                <c:pt idx="104">
                  <c:v>814.45483581926237</c:v>
                </c:pt>
                <c:pt idx="105">
                  <c:v>940.63960618151395</c:v>
                </c:pt>
                <c:pt idx="106">
                  <c:v>1086.394309458311</c:v>
                </c:pt>
                <c:pt idx="107">
                  <c:v>1254.7471459890876</c:v>
                </c:pt>
                <c:pt idx="108">
                  <c:v>1449.1932618658375</c:v>
                </c:pt>
                <c:pt idx="109">
                  <c:v>1673.7661731152384</c:v>
                </c:pt>
                <c:pt idx="110">
                  <c:v>1933.1199229147987</c:v>
                </c:pt>
                <c:pt idx="111">
                  <c:v>2232.6235200531082</c:v>
                </c:pt>
                <c:pt idx="112">
                  <c:v>2578.4694081669768</c:v>
                </c:pt>
                <c:pt idx="113">
                  <c:v>2977.7979350591522</c:v>
                </c:pt>
                <c:pt idx="114">
                  <c:v>3438.8400283339543</c:v>
                </c:pt>
                <c:pt idx="115">
                  <c:v>3971.080534884517</c:v>
                </c:pt>
                <c:pt idx="116">
                  <c:v>4585.4449424717059</c:v>
                </c:pt>
                <c:pt idx="117">
                  <c:v>5294.5124637971167</c:v>
                </c:pt>
                <c:pt idx="118">
                  <c:v>6112.7587150109757</c:v>
                </c:pt>
                <c:pt idx="119">
                  <c:v>7056.8314438345114</c:v>
                </c:pt>
                <c:pt idx="120">
                  <c:v>8145.8629322363486</c:v>
                </c:pt>
                <c:pt idx="121">
                  <c:v>9401.8227797589861</c:v>
                </c:pt>
                <c:pt idx="122">
                  <c:v>10849.914717985419</c:v>
                </c:pt>
                <c:pt idx="123">
                  <c:v>12519.020849224413</c:v>
                </c:pt>
                <c:pt idx="124">
                  <c:v>14442.196156659164</c:v>
                </c:pt>
                <c:pt idx="125">
                  <c:v>16657.215185155685</c:v>
                </c:pt>
                <c:pt idx="126">
                  <c:v>19207.171294270986</c:v>
                </c:pt>
                <c:pt idx="127">
                  <c:v>22141.12664968209</c:v>
                </c:pt>
                <c:pt idx="128">
                  <c:v>25514.807910431846</c:v>
                </c:pt>
                <c:pt idx="129">
                  <c:v>29391.338097197702</c:v>
                </c:pt>
                <c:pt idx="130">
                  <c:v>33841.989043814217</c:v>
                </c:pt>
                <c:pt idx="131">
                  <c:v>38946.930737411749</c:v>
                </c:pt>
                <c:pt idx="132">
                  <c:v>44795.943294664437</c:v>
                </c:pt>
                <c:pt idx="133">
                  <c:v>51489.043839361402</c:v>
                </c:pt>
                <c:pt idx="134">
                  <c:v>59136.963712762401</c:v>
                </c:pt>
                <c:pt idx="135">
                  <c:v>67861.390961381549</c:v>
                </c:pt>
                <c:pt idx="136">
                  <c:v>77794.868870903854</c:v>
                </c:pt>
                <c:pt idx="137">
                  <c:v>89080.213886099285</c:v>
                </c:pt>
                <c:pt idx="138">
                  <c:v>101869.28677108779</c:v>
                </c:pt>
                <c:pt idx="139">
                  <c:v>116320.92165346327</c:v>
                </c:pt>
                <c:pt idx="140">
                  <c:v>132597.7925763306</c:v>
                </c:pt>
                <c:pt idx="141">
                  <c:v>150861.9823342762</c:v>
                </c:pt>
                <c:pt idx="142">
                  <c:v>171269.02213589591</c:v>
                </c:pt>
                <c:pt idx="143">
                  <c:v>193960.20405514259</c:v>
                </c:pt>
                <c:pt idx="144">
                  <c:v>219053.044509131</c:v>
                </c:pt>
                <c:pt idx="145">
                  <c:v>246629.91010720446</c:v>
                </c:pt>
                <c:pt idx="146">
                  <c:v>276725.01910889847</c:v>
                </c:pt>
                <c:pt idx="147">
                  <c:v>309310.30779460026</c:v>
                </c:pt>
                <c:pt idx="148">
                  <c:v>344280.99384981766</c:v>
                </c:pt>
                <c:pt idx="149">
                  <c:v>381442.05092888419</c:v>
                </c:pt>
                <c:pt idx="150">
                  <c:v>420497.17626539106</c:v>
                </c:pt>
                <c:pt idx="151">
                  <c:v>461042.10496468889</c:v>
                </c:pt>
                <c:pt idx="152">
                  <c:v>502564.19780261721</c:v>
                </c:pt>
                <c:pt idx="153">
                  <c:v>544449.99943732191</c:v>
                </c:pt>
                <c:pt idx="154">
                  <c:v>586001.85657384526</c:v>
                </c:pt>
                <c:pt idx="155">
                  <c:v>626463.69596796669</c:v>
                </c:pt>
                <c:pt idx="156">
                  <c:v>665054.78822670039</c:v>
                </c:pt>
                <c:pt idx="157">
                  <c:v>701008.97494063433</c:v>
                </c:pt>
                <c:pt idx="158">
                  <c:v>733615.70400323533</c:v>
                </c:pt>
                <c:pt idx="159">
                  <c:v>762258.59792123549</c:v>
                </c:pt>
                <c:pt idx="160">
                  <c:v>786447.37899152748</c:v>
                </c:pt>
                <c:pt idx="161">
                  <c:v>805839.82698825188</c:v>
                </c:pt>
                <c:pt idx="162">
                  <c:v>820251.88191612251</c:v>
                </c:pt>
                <c:pt idx="163">
                  <c:v>829655.70306036808</c:v>
                </c:pt>
                <c:pt idx="164">
                  <c:v>834167.08015163615</c:v>
                </c:pt>
                <c:pt idx="165">
                  <c:v>834024.7520937901</c:v>
                </c:pt>
                <c:pt idx="166">
                  <c:v>829564.76023055986</c:v>
                </c:pt>
                <c:pt idx="167">
                  <c:v>821192.95139244571</c:v>
                </c:pt>
                <c:pt idx="168">
                  <c:v>809358.2857209295</c:v>
                </c:pt>
                <c:pt idx="169">
                  <c:v>794528.89153523743</c:v>
                </c:pt>
                <c:pt idx="170">
                  <c:v>777172.03486128151</c:v>
                </c:pt>
                <c:pt idx="171">
                  <c:v>757738.47647624463</c:v>
                </c:pt>
                <c:pt idx="172">
                  <c:v>736651.15275214985</c:v>
                </c:pt>
                <c:pt idx="173">
                  <c:v>714297.76020906493</c:v>
                </c:pt>
                <c:pt idx="174">
                  <c:v>691026.63105453551</c:v>
                </c:pt>
                <c:pt idx="175">
                  <c:v>667145.22220415249</c:v>
                </c:pt>
                <c:pt idx="176">
                  <c:v>642920.56283040345</c:v>
                </c:pt>
                <c:pt idx="177">
                  <c:v>618581.07920715213</c:v>
                </c:pt>
                <c:pt idx="178">
                  <c:v>594319.31263372302</c:v>
                </c:pt>
                <c:pt idx="179">
                  <c:v>570295.14750233293</c:v>
                </c:pt>
                <c:pt idx="180">
                  <c:v>546639.2606674619</c:v>
                </c:pt>
                <c:pt idx="181">
                  <c:v>523456.58443022892</c:v>
                </c:pt>
                <c:pt idx="182">
                  <c:v>500829.64174475148</c:v>
                </c:pt>
                <c:pt idx="183">
                  <c:v>478821.66408353671</c:v>
                </c:pt>
                <c:pt idx="184">
                  <c:v>457479.44137876108</c:v>
                </c:pt>
                <c:pt idx="185">
                  <c:v>436835.88168499619</c:v>
                </c:pt>
                <c:pt idx="186">
                  <c:v>416912.27783509716</c:v>
                </c:pt>
                <c:pt idx="187">
                  <c:v>397720.29134755954</c:v>
                </c:pt>
                <c:pt idx="188">
                  <c:v>379263.67186471447</c:v>
                </c:pt>
                <c:pt idx="189">
                  <c:v>361539.73482041433</c:v>
                </c:pt>
                <c:pt idx="190">
                  <c:v>344540.62192365527</c:v>
                </c:pt>
                <c:pt idx="191">
                  <c:v>328254.36921813712</c:v>
                </c:pt>
                <c:pt idx="192">
                  <c:v>312665.80654407665</c:v>
                </c:pt>
                <c:pt idx="193">
                  <c:v>297757.31062833592</c:v>
                </c:pt>
                <c:pt idx="194">
                  <c:v>283509.4320737645</c:v>
                </c:pt>
                <c:pt idx="195">
                  <c:v>269901.41442225128</c:v>
                </c:pt>
                <c:pt idx="196">
                  <c:v>256911.62137096748</c:v>
                </c:pt>
                <c:pt idx="197">
                  <c:v>244517.88621655479</c:v>
                </c:pt>
                <c:pt idx="198">
                  <c:v>232697.79574090615</c:v>
                </c:pt>
                <c:pt idx="199">
                  <c:v>221428.91906088218</c:v>
                </c:pt>
                <c:pt idx="200">
                  <c:v>210688.99045260996</c:v>
                </c:pt>
                <c:pt idx="201">
                  <c:v>200456.0538267009</c:v>
                </c:pt>
                <c:pt idx="202">
                  <c:v>190708.57536518574</c:v>
                </c:pt>
                <c:pt idx="203">
                  <c:v>181425.52982074767</c:v>
                </c:pt>
                <c:pt idx="204">
                  <c:v>172586.46510979906</c:v>
                </c:pt>
                <c:pt idx="205">
                  <c:v>164171.5490869917</c:v>
                </c:pt>
                <c:pt idx="206">
                  <c:v>156161.60175534338</c:v>
                </c:pt>
                <c:pt idx="207">
                  <c:v>148538.11562897265</c:v>
                </c:pt>
                <c:pt idx="208">
                  <c:v>141283.26651124284</c:v>
                </c:pt>
                <c:pt idx="209">
                  <c:v>134379.91656865925</c:v>
                </c:pt>
                <c:pt idx="210">
                  <c:v>127811.61125935987</c:v>
                </c:pt>
                <c:pt idx="211">
                  <c:v>121562.57140542567</c:v>
                </c:pt>
                <c:pt idx="212">
                  <c:v>115617.68147295713</c:v>
                </c:pt>
                <c:pt idx="213">
                  <c:v>109962.47493541986</c:v>
                </c:pt>
                <c:pt idx="214">
                  <c:v>104583.1174390316</c:v>
                </c:pt>
                <c:pt idx="215">
                  <c:v>99466.388358183205</c:v>
                </c:pt>
                <c:pt idx="216">
                  <c:v>94599.661220625043</c:v>
                </c:pt>
                <c:pt idx="217">
                  <c:v>89970.883391946554</c:v>
                </c:pt>
                <c:pt idx="218">
                  <c:v>85568.555334292352</c:v>
                </c:pt>
                <c:pt idx="219">
                  <c:v>81381.709692798555</c:v>
                </c:pt>
                <c:pt idx="220">
                  <c:v>77399.890411898494</c:v>
                </c:pt>
                <c:pt idx="221">
                  <c:v>73613.132041931152</c:v>
                </c:pt>
                <c:pt idx="222">
                  <c:v>70011.939361684024</c:v>
                </c:pt>
                <c:pt idx="223">
                  <c:v>66587.267414204776</c:v>
                </c:pt>
                <c:pt idx="224">
                  <c:v>63330.50202961266</c:v>
                </c:pt>
                <c:pt idx="225">
                  <c:v>60233.440890043974</c:v>
                </c:pt>
                <c:pt idx="226">
                  <c:v>57288.275175720453</c:v>
                </c:pt>
                <c:pt idx="227">
                  <c:v>54487.571818955243</c:v>
                </c:pt>
                <c:pt idx="228">
                  <c:v>51824.256382323802</c:v>
                </c:pt>
                <c:pt idx="229">
                  <c:v>49291.59656919539</c:v>
                </c:pt>
                <c:pt idx="230">
                  <c:v>46883.186368025839</c:v>
                </c:pt>
                <c:pt idx="231">
                  <c:v>44592.930826596916</c:v>
                </c:pt>
                <c:pt idx="232">
                  <c:v>42415.031448327005</c:v>
                </c:pt>
                <c:pt idx="233">
                  <c:v>40343.972199328244</c:v>
                </c:pt>
                <c:pt idx="234">
                  <c:v>38374.50611256808</c:v>
                </c:pt>
                <c:pt idx="235">
                  <c:v>36501.642473563552</c:v>
                </c:pt>
                <c:pt idx="236">
                  <c:v>34720.634570628405</c:v>
                </c:pt>
                <c:pt idx="237">
                  <c:v>33026.967991799116</c:v>
                </c:pt>
                <c:pt idx="238">
                  <c:v>31416.349449858069</c:v>
                </c:pt>
                <c:pt idx="239">
                  <c:v>29884.69611658901</c:v>
                </c:pt>
                <c:pt idx="240">
                  <c:v>28428.12544721365</c:v>
                </c:pt>
                <c:pt idx="241">
                  <c:v>27042.945476055145</c:v>
                </c:pt>
                <c:pt idx="242">
                  <c:v>25725.645564503968</c:v>
                </c:pt>
                <c:pt idx="243">
                  <c:v>24472.887582845986</c:v>
                </c:pt>
                <c:pt idx="244">
                  <c:v>23281.497507728636</c:v>
                </c:pt>
                <c:pt idx="245">
                  <c:v>22148.457417532802</c:v>
                </c:pt>
                <c:pt idx="246">
                  <c:v>21070.897868320346</c:v>
                </c:pt>
                <c:pt idx="247">
                  <c:v>20046.090633772314</c:v>
                </c:pt>
                <c:pt idx="248">
                  <c:v>19071.441792704165</c:v>
                </c:pt>
                <c:pt idx="249">
                  <c:v>18144.48514867574</c:v>
                </c:pt>
                <c:pt idx="250">
                  <c:v>17262.875966534019</c:v>
                </c:pt>
                <c:pt idx="251">
                  <c:v>16424.385011300445</c:v>
                </c:pt>
                <c:pt idx="252">
                  <c:v>15626.892875611782</c:v>
                </c:pt>
                <c:pt idx="253">
                  <c:v>14868.384582147002</c:v>
                </c:pt>
                <c:pt idx="254">
                  <c:v>14146.944448284805</c:v>
                </c:pt>
                <c:pt idx="255">
                  <c:v>13460.751200571656</c:v>
                </c:pt>
                <c:pt idx="256">
                  <c:v>12808.073327384889</c:v>
                </c:pt>
                <c:pt idx="257">
                  <c:v>12187.264658287168</c:v>
                </c:pt>
                <c:pt idx="258">
                  <c:v>11596.760159440339</c:v>
                </c:pt>
                <c:pt idx="259">
                  <c:v>11035.071934692562</c:v>
                </c:pt>
                <c:pt idx="260">
                  <c:v>10500.7854225263</c:v>
                </c:pt>
                <c:pt idx="261">
                  <c:v>9992.5557794123888</c:v>
                </c:pt>
                <c:pt idx="262">
                  <c:v>9509.1044406220317</c:v>
                </c:pt>
                <c:pt idx="263">
                  <c:v>9049.2158499658108</c:v>
                </c:pt>
                <c:pt idx="264">
                  <c:v>8611.7343502119184</c:v>
                </c:pt>
                <c:pt idx="265">
                  <c:v>8195.5612264424562</c:v>
                </c:pt>
                <c:pt idx="266">
                  <c:v>7799.651894941926</c:v>
                </c:pt>
                <c:pt idx="267">
                  <c:v>7423.013230457902</c:v>
                </c:pt>
                <c:pt idx="268">
                  <c:v>7064.7010252028704</c:v>
                </c:pt>
                <c:pt idx="269">
                  <c:v>6723.8175731003284</c:v>
                </c:pt>
                <c:pt idx="270">
                  <c:v>6399.509373113513</c:v>
                </c:pt>
                <c:pt idx="271">
                  <c:v>6090.964945986867</c:v>
                </c:pt>
                <c:pt idx="272">
                  <c:v>5797.4127586781979</c:v>
                </c:pt>
                <c:pt idx="273">
                  <c:v>5518.1192512884736</c:v>
                </c:pt>
                <c:pt idx="274">
                  <c:v>5252.3869614675641</c:v>
                </c:pt>
                <c:pt idx="275">
                  <c:v>4999.5527414679527</c:v>
                </c:pt>
                <c:pt idx="276">
                  <c:v>4758.986063323915</c:v>
                </c:pt>
                <c:pt idx="277">
                  <c:v>4530.0874077826738</c:v>
                </c:pt>
                <c:pt idx="278">
                  <c:v>4312.2867329418659</c:v>
                </c:pt>
                <c:pt idx="279">
                  <c:v>4105.0420185849071</c:v>
                </c:pt>
                <c:pt idx="280">
                  <c:v>3907.8378825038671</c:v>
                </c:pt>
                <c:pt idx="281">
                  <c:v>3720.1842653006315</c:v>
                </c:pt>
                <c:pt idx="282">
                  <c:v>3541.6151802390814</c:v>
                </c:pt>
                <c:pt idx="283">
                  <c:v>3371.6875249668956</c:v>
                </c:pt>
                <c:pt idx="284">
                  <c:v>3209.9799520224333</c:v>
                </c:pt>
                <c:pt idx="285">
                  <c:v>3056.091795258224</c:v>
                </c:pt>
                <c:pt idx="286">
                  <c:v>2909.6420493796468</c:v>
                </c:pt>
                <c:pt idx="287">
                  <c:v>2770.2684000059962</c:v>
                </c:pt>
                <c:pt idx="288">
                  <c:v>2637.6263017356396</c:v>
                </c:pt>
                <c:pt idx="289">
                  <c:v>2511.3881018012762</c:v>
                </c:pt>
                <c:pt idx="290">
                  <c:v>2391.2422071695328</c:v>
                </c:pt>
                <c:pt idx="291">
                  <c:v>2276.8922928199172</c:v>
                </c:pt>
                <c:pt idx="292">
                  <c:v>2168.0565491989255</c:v>
                </c:pt>
                <c:pt idx="293">
                  <c:v>2064.4669669419527</c:v>
                </c:pt>
                <c:pt idx="294">
                  <c:v>1965.8686569705606</c:v>
                </c:pt>
                <c:pt idx="295">
                  <c:v>1872.0192042514682</c:v>
                </c:pt>
                <c:pt idx="296">
                  <c:v>1782.6880535334349</c:v>
                </c:pt>
                <c:pt idx="297">
                  <c:v>1697.6559254229069</c:v>
                </c:pt>
                <c:pt idx="298">
                  <c:v>1616.7142614126205</c:v>
                </c:pt>
                <c:pt idx="299">
                  <c:v>1539.6646963208914</c:v>
                </c:pt>
                <c:pt idx="300">
                  <c:v>1466.3185568377376</c:v>
                </c:pt>
                <c:pt idx="301">
                  <c:v>1396.4963848218322</c:v>
                </c:pt>
                <c:pt idx="302">
                  <c:v>1330.0274842530489</c:v>
                </c:pt>
                <c:pt idx="303">
                  <c:v>1266.749490506947</c:v>
                </c:pt>
                <c:pt idx="304">
                  <c:v>1206.5079609081149</c:v>
                </c:pt>
                <c:pt idx="305">
                  <c:v>1149.1559856086969</c:v>
                </c:pt>
                <c:pt idx="306">
                  <c:v>1094.5538175851107</c:v>
                </c:pt>
                <c:pt idx="307">
                  <c:v>1042.568520963192</c:v>
                </c:pt>
                <c:pt idx="308">
                  <c:v>993.07363672554493</c:v>
                </c:pt>
                <c:pt idx="309">
                  <c:v>945.94886486977339</c:v>
                </c:pt>
                <c:pt idx="310">
                  <c:v>901.0797623321414</c:v>
                </c:pt>
                <c:pt idx="311">
                  <c:v>858.35745573788881</c:v>
                </c:pt>
                <c:pt idx="312">
                  <c:v>817.67836839705706</c:v>
                </c:pt>
                <c:pt idx="313">
                  <c:v>778.94396071881056</c:v>
                </c:pt>
                <c:pt idx="314">
                  <c:v>742.06048344820738</c:v>
                </c:pt>
                <c:pt idx="315">
                  <c:v>706.93874306976795</c:v>
                </c:pt>
                <c:pt idx="316">
                  <c:v>673.49387876689434</c:v>
                </c:pt>
                <c:pt idx="317">
                  <c:v>641.64515038579702</c:v>
                </c:pt>
                <c:pt idx="318">
                  <c:v>611.31573683023453</c:v>
                </c:pt>
                <c:pt idx="319">
                  <c:v>582.43254439532757</c:v>
                </c:pt>
                <c:pt idx="320">
                  <c:v>554.92602453380823</c:v>
                </c:pt>
                <c:pt idx="321">
                  <c:v>528.73000059276819</c:v>
                </c:pt>
                <c:pt idx="322">
                  <c:v>503.78150309622288</c:v>
                </c:pt>
                <c:pt idx="323">
                  <c:v>480.02061308920383</c:v>
                </c:pt>
                <c:pt idx="324">
                  <c:v>457.39031322300434</c:v>
                </c:pt>
                <c:pt idx="325">
                  <c:v>435.83634616434574</c:v>
                </c:pt>
                <c:pt idx="326">
                  <c:v>415.30707991868258</c:v>
                </c:pt>
                <c:pt idx="327">
                  <c:v>395.75337982177734</c:v>
                </c:pt>
                <c:pt idx="328">
                  <c:v>377.12848678231239</c:v>
                </c:pt>
                <c:pt idx="329">
                  <c:v>359.3879015520215</c:v>
                </c:pt>
                <c:pt idx="330">
                  <c:v>342.48927460610867</c:v>
                </c:pt>
                <c:pt idx="331">
                  <c:v>326.39230147749186</c:v>
                </c:pt>
                <c:pt idx="332">
                  <c:v>311.05862323194742</c:v>
                </c:pt>
                <c:pt idx="333">
                  <c:v>296.45173177868128</c:v>
                </c:pt>
                <c:pt idx="334">
                  <c:v>282.53687985241413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AB-4966-8163-B304FBD9C6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38176048"/>
        <c:axId val="94931400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'II Backend'!$Y$3</c15:sqref>
                        </c15:formulaRef>
                      </c:ext>
                    </c:extLst>
                    <c:strCache>
                      <c:ptCount val="1"/>
                      <c:pt idx="0">
                        <c:v>Δ Suceptible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[0]!View_D_S</c15:sqref>
                        </c15:formulaRef>
                      </c:ext>
                    </c:extLst>
                    <c:numCache>
                      <c:formatCode>#,##0</c:formatCode>
                      <c:ptCount val="335"/>
                      <c:pt idx="0">
                        <c:v>37469.561643838882</c:v>
                      </c:pt>
                      <c:pt idx="1">
                        <c:v>37470.57201218605</c:v>
                      </c:pt>
                      <c:pt idx="2">
                        <c:v>37471.629908084869</c:v>
                      </c:pt>
                      <c:pt idx="3">
                        <c:v>37472.684418678284</c:v>
                      </c:pt>
                      <c:pt idx="4">
                        <c:v>37473.691293239594</c:v>
                      </c:pt>
                      <c:pt idx="5">
                        <c:v>37474.698561191559</c:v>
                      </c:pt>
                      <c:pt idx="6">
                        <c:v>37475.748300552368</c:v>
                      </c:pt>
                      <c:pt idx="7">
                        <c:v>37476.790660858154</c:v>
                      </c:pt>
                      <c:pt idx="8">
                        <c:v>37477.827116012573</c:v>
                      </c:pt>
                      <c:pt idx="9">
                        <c:v>37478.858305215836</c:v>
                      </c:pt>
                      <c:pt idx="10">
                        <c:v>37479.88433432579</c:v>
                      </c:pt>
                      <c:pt idx="11">
                        <c:v>37480.90494966507</c:v>
                      </c:pt>
                      <c:pt idx="12">
                        <c:v>37481.919634342194</c:v>
                      </c:pt>
                      <c:pt idx="13">
                        <c:v>37482.927658319473</c:v>
                      </c:pt>
                      <c:pt idx="14">
                        <c:v>37483.92809844017</c:v>
                      </c:pt>
                      <c:pt idx="15">
                        <c:v>37484.919842720032</c:v>
                      </c:pt>
                      <c:pt idx="16">
                        <c:v>37485.901576042175</c:v>
                      </c:pt>
                      <c:pt idx="17">
                        <c:v>37486.871765613556</c:v>
                      </c:pt>
                      <c:pt idx="18">
                        <c:v>37487.828627586365</c:v>
                      </c:pt>
                      <c:pt idx="19">
                        <c:v>37488.770097970963</c:v>
                      </c:pt>
                      <c:pt idx="20">
                        <c:v>37489.693787574768</c:v>
                      </c:pt>
                      <c:pt idx="21">
                        <c:v>37490.596933841705</c:v>
                      </c:pt>
                      <c:pt idx="22">
                        <c:v>37491.476345300674</c:v>
                      </c:pt>
                      <c:pt idx="23">
                        <c:v>37492.328332901001</c:v>
                      </c:pt>
                      <c:pt idx="24">
                        <c:v>37493.148635149002</c:v>
                      </c:pt>
                      <c:pt idx="25">
                        <c:v>37493.932329654694</c:v>
                      </c:pt>
                      <c:pt idx="26">
                        <c:v>37494.67372751236</c:v>
                      </c:pt>
                      <c:pt idx="27">
                        <c:v>37495.36625790596</c:v>
                      </c:pt>
                      <c:pt idx="28">
                        <c:v>37496.002330541611</c:v>
                      </c:pt>
                      <c:pt idx="29">
                        <c:v>37496.573174476624</c:v>
                      </c:pt>
                      <c:pt idx="30">
                        <c:v>37497.06865978241</c:v>
                      </c:pt>
                      <c:pt idx="31">
                        <c:v>37497.477081775665</c:v>
                      </c:pt>
                      <c:pt idx="32">
                        <c:v>37497.784919261932</c:v>
                      </c:pt>
                      <c:pt idx="33">
                        <c:v>37497.886058807373</c:v>
                      </c:pt>
                      <c:pt idx="34">
                        <c:v>37497.902697563171</c:v>
                      </c:pt>
                      <c:pt idx="35">
                        <c:v>37497.126207590103</c:v>
                      </c:pt>
                      <c:pt idx="36">
                        <c:v>37496.784257650375</c:v>
                      </c:pt>
                      <c:pt idx="37">
                        <c:v>37496.227635145187</c:v>
                      </c:pt>
                      <c:pt idx="38">
                        <c:v>37495.340585231781</c:v>
                      </c:pt>
                      <c:pt idx="39">
                        <c:v>37494.095162153244</c:v>
                      </c:pt>
                      <c:pt idx="40">
                        <c:v>37492.313867330551</c:v>
                      </c:pt>
                      <c:pt idx="41">
                        <c:v>37490.356803417206</c:v>
                      </c:pt>
                      <c:pt idx="42">
                        <c:v>37487.682167768478</c:v>
                      </c:pt>
                      <c:pt idx="43">
                        <c:v>37484.370177507401</c:v>
                      </c:pt>
                      <c:pt idx="44">
                        <c:v>37480.598742485046</c:v>
                      </c:pt>
                      <c:pt idx="45">
                        <c:v>37475.655861616135</c:v>
                      </c:pt>
                      <c:pt idx="46">
                        <c:v>37470.218262672424</c:v>
                      </c:pt>
                      <c:pt idx="47">
                        <c:v>37463.697357177734</c:v>
                      </c:pt>
                      <c:pt idx="48">
                        <c:v>37455.674819231033</c:v>
                      </c:pt>
                      <c:pt idx="49">
                        <c:v>37446.347831010818</c:v>
                      </c:pt>
                      <c:pt idx="50">
                        <c:v>37434.801577806473</c:v>
                      </c:pt>
                      <c:pt idx="51">
                        <c:v>37421.172650575638</c:v>
                      </c:pt>
                      <c:pt idx="52">
                        <c:v>37405.586769580841</c:v>
                      </c:pt>
                      <c:pt idx="53">
                        <c:v>37387.102347135544</c:v>
                      </c:pt>
                      <c:pt idx="54">
                        <c:v>37364.645636558533</c:v>
                      </c:pt>
                      <c:pt idx="55">
                        <c:v>37340.169781684875</c:v>
                      </c:pt>
                      <c:pt idx="56">
                        <c:v>37311.704846143723</c:v>
                      </c:pt>
                      <c:pt idx="57">
                        <c:v>37278.885965108871</c:v>
                      </c:pt>
                      <c:pt idx="58">
                        <c:v>37239.876443862915</c:v>
                      </c:pt>
                      <c:pt idx="59">
                        <c:v>37195.92036652565</c:v>
                      </c:pt>
                      <c:pt idx="60">
                        <c:v>37144.656894683838</c:v>
                      </c:pt>
                      <c:pt idx="61">
                        <c:v>37084.918000221252</c:v>
                      </c:pt>
                      <c:pt idx="62">
                        <c:v>37015.793189287186</c:v>
                      </c:pt>
                      <c:pt idx="63">
                        <c:v>36936.265503168106</c:v>
                      </c:pt>
                      <c:pt idx="64">
                        <c:v>36844.57463145256</c:v>
                      </c:pt>
                      <c:pt idx="65">
                        <c:v>36738.329659700394</c:v>
                      </c:pt>
                      <c:pt idx="66">
                        <c:v>36615.334100484848</c:v>
                      </c:pt>
                      <c:pt idx="67">
                        <c:v>36473.024960279465</c:v>
                      </c:pt>
                      <c:pt idx="68">
                        <c:v>36308.426188468933</c:v>
                      </c:pt>
                      <c:pt idx="69">
                        <c:v>36118.090712308884</c:v>
                      </c:pt>
                      <c:pt idx="70">
                        <c:v>35898.030978441238</c:v>
                      </c:pt>
                      <c:pt idx="71">
                        <c:v>35643.637237548828</c:v>
                      </c:pt>
                      <c:pt idx="72">
                        <c:v>35349.582259178162</c:v>
                      </c:pt>
                      <c:pt idx="73">
                        <c:v>35009.710740327835</c:v>
                      </c:pt>
                      <c:pt idx="74">
                        <c:v>34616.911239862442</c:v>
                      </c:pt>
                      <c:pt idx="75">
                        <c:v>34162.968055963516</c:v>
                      </c:pt>
                      <c:pt idx="76">
                        <c:v>33638.390014410019</c:v>
                      </c:pt>
                      <c:pt idx="77">
                        <c:v>33032.212630987167</c:v>
                      </c:pt>
                      <c:pt idx="78">
                        <c:v>32331.76954460144</c:v>
                      </c:pt>
                      <c:pt idx="79">
                        <c:v>31522.428484201431</c:v>
                      </c:pt>
                      <c:pt idx="80">
                        <c:v>30587.286273479462</c:v>
                      </c:pt>
                      <c:pt idx="81">
                        <c:v>29506.816546678543</c:v>
                      </c:pt>
                      <c:pt idx="82">
                        <c:v>28258.462849378586</c:v>
                      </c:pt>
                      <c:pt idx="83">
                        <c:v>26816.168682575226</c:v>
                      </c:pt>
                      <c:pt idx="84">
                        <c:v>25149.834738969803</c:v>
                      </c:pt>
                      <c:pt idx="85">
                        <c:v>23224.692073583603</c:v>
                      </c:pt>
                      <c:pt idx="86">
                        <c:v>21000.578237533569</c:v>
                      </c:pt>
                      <c:pt idx="87">
                        <c:v>18431.101392507553</c:v>
                      </c:pt>
                      <c:pt idx="88">
                        <c:v>15462.675136804581</c:v>
                      </c:pt>
                      <c:pt idx="89">
                        <c:v>12033.404140233994</c:v>
                      </c:pt>
                      <c:pt idx="90">
                        <c:v>8071.7976334095001</c:v>
                      </c:pt>
                      <c:pt idx="91">
                        <c:v>3495.2843210697174</c:v>
                      </c:pt>
                      <c:pt idx="92">
                        <c:v>-1791.5017275810242</c:v>
                      </c:pt>
                      <c:pt idx="93">
                        <c:v>-7898.6992561817169</c:v>
                      </c:pt>
                      <c:pt idx="94">
                        <c:v>-14953.502370595932</c:v>
                      </c:pt>
                      <c:pt idx="95">
                        <c:v>-23102.793811798096</c:v>
                      </c:pt>
                      <c:pt idx="96">
                        <c:v>-32516.182173252106</c:v>
                      </c:pt>
                      <c:pt idx="97">
                        <c:v>-43389.504158973694</c:v>
                      </c:pt>
                      <c:pt idx="98">
                        <c:v>-55948.861910820007</c:v>
                      </c:pt>
                      <c:pt idx="99">
                        <c:v>-70455.275588274002</c:v>
                      </c:pt>
                      <c:pt idx="100">
                        <c:v>-87210.042870521545</c:v>
                      </c:pt>
                      <c:pt idx="101">
                        <c:v>-106560.91000247002</c:v>
                      </c:pt>
                      <c:pt idx="102">
                        <c:v>-128909.17353773117</c:v>
                      </c:pt>
                      <c:pt idx="103">
                        <c:v>-154717.84816908836</c:v>
                      </c:pt>
                      <c:pt idx="104">
                        <c:v>-184521.05403089523</c:v>
                      </c:pt>
                      <c:pt idx="105">
                        <c:v>-218934.79663848877</c:v>
                      </c:pt>
                      <c:pt idx="106">
                        <c:v>-258669.33419704437</c:v>
                      </c:pt>
                      <c:pt idx="107">
                        <c:v>-304543.35011434555</c:v>
                      </c:pt>
                      <c:pt idx="108">
                        <c:v>-357500.17296528816</c:v>
                      </c:pt>
                      <c:pt idx="109">
                        <c:v>-418626.31123614311</c:v>
                      </c:pt>
                      <c:pt idx="110">
                        <c:v>-489172.59511566162</c:v>
                      </c:pt>
                      <c:pt idx="111">
                        <c:v>-570578.2410094738</c:v>
                      </c:pt>
                      <c:pt idx="112">
                        <c:v>-664498.17442369461</c:v>
                      </c:pt>
                      <c:pt idx="113">
                        <c:v>-772833.96065282822</c:v>
                      </c:pt>
                      <c:pt idx="114">
                        <c:v>-897768.69638848305</c:v>
                      </c:pt>
                      <c:pt idx="115">
                        <c:v>-1041806.2037265301</c:v>
                      </c:pt>
                      <c:pt idx="116">
                        <c:v>-1207814.8337738514</c:v>
                      </c:pt>
                      <c:pt idx="117">
                        <c:v>-1399076.1205382347</c:v>
                      </c:pt>
                      <c:pt idx="118">
                        <c:v>-1619338.4141218662</c:v>
                      </c:pt>
                      <c:pt idx="119">
                        <c:v>-1872875.4486010075</c:v>
                      </c:pt>
                      <c:pt idx="120">
                        <c:v>-2164549.542481184</c:v>
                      </c:pt>
                      <c:pt idx="121">
                        <c:v>-2499878.7603187561</c:v>
                      </c:pt>
                      <c:pt idx="122">
                        <c:v>-2885106.8477499485</c:v>
                      </c:pt>
                      <c:pt idx="123">
                        <c:v>-3327274.0451068878</c:v>
                      </c:pt>
                      <c:pt idx="124">
                        <c:v>-3834285.9341931343</c:v>
                      </c:pt>
                      <c:pt idx="125">
                        <c:v>-4414976.2164292336</c:v>
                      </c:pt>
                      <c:pt idx="126">
                        <c:v>-5079157.6880497932</c:v>
                      </c:pt>
                      <c:pt idx="127">
                        <c:v>-5837653.5942268372</c:v>
                      </c:pt>
                      <c:pt idx="128">
                        <c:v>-6702298.9361064434</c:v>
                      </c:pt>
                      <c:pt idx="129">
                        <c:v>-7685898.1151044369</c:v>
                      </c:pt>
                      <c:pt idx="130">
                        <c:v>-8802121.5061132908</c:v>
                      </c:pt>
                      <c:pt idx="131">
                        <c:v>-10065319.20318985</c:v>
                      </c:pt>
                      <c:pt idx="132">
                        <c:v>-11490225.443551302</c:v>
                      </c:pt>
                      <c:pt idx="133">
                        <c:v>-13091522.439570904</c:v>
                      </c:pt>
                      <c:pt idx="134">
                        <c:v>-14883228.161356211</c:v>
                      </c:pt>
                      <c:pt idx="135">
                        <c:v>-16877870.02812767</c:v>
                      </c:pt>
                      <c:pt idx="136">
                        <c:v>-19085407.006235838</c:v>
                      </c:pt>
                      <c:pt idx="137">
                        <c:v>-21511868.411939859</c:v>
                      </c:pt>
                      <c:pt idx="138">
                        <c:v>-24157691.576605797</c:v>
                      </c:pt>
                      <c:pt idx="139">
                        <c:v>-27015765.817669153</c:v>
                      </c:pt>
                      <c:pt idx="140">
                        <c:v>-30069230.451459169</c:v>
                      </c:pt>
                      <c:pt idx="141">
                        <c:v>-33289132.910905004</c:v>
                      </c:pt>
                      <c:pt idx="142">
                        <c:v>-36632130.522417426</c:v>
                      </c:pt>
                      <c:pt idx="143">
                        <c:v>-40038513.370774508</c:v>
                      </c:pt>
                      <c:pt idx="144">
                        <c:v>-43430926.662815809</c:v>
                      </c:pt>
                      <c:pt idx="145">
                        <c:v>-46714260.659668207</c:v>
                      </c:pt>
                      <c:pt idx="146">
                        <c:v>-49777225.362546921</c:v>
                      </c:pt>
                      <c:pt idx="147">
                        <c:v>-52496096.893646955</c:v>
                      </c:pt>
                      <c:pt idx="148">
                        <c:v>-54740970.794110894</c:v>
                      </c:pt>
                      <c:pt idx="149">
                        <c:v>-56384552.068257809</c:v>
                      </c:pt>
                      <c:pt idx="150">
                        <c:v>-57313050.310610056</c:v>
                      </c:pt>
                      <c:pt idx="151">
                        <c:v>-57438179.913531065</c:v>
                      </c:pt>
                      <c:pt idx="152">
                        <c:v>-56708704.931516707</c:v>
                      </c:pt>
                      <c:pt idx="153">
                        <c:v>-55119587.673774004</c:v>
                      </c:pt>
                      <c:pt idx="154">
                        <c:v>-52716787.023995459</c:v>
                      </c:pt>
                      <c:pt idx="155">
                        <c:v>-49596236.565489769</c:v>
                      </c:pt>
                      <c:pt idx="156">
                        <c:v>-45896504.678260684</c:v>
                      </c:pt>
                      <c:pt idx="157">
                        <c:v>-41785905.082205385</c:v>
                      </c:pt>
                      <c:pt idx="158">
                        <c:v>-37446039.622617304</c:v>
                      </c:pt>
                      <c:pt idx="159">
                        <c:v>-33054532.011836022</c:v>
                      </c:pt>
                      <c:pt idx="160">
                        <c:v>-28769791.501764715</c:v>
                      </c:pt>
                      <c:pt idx="161">
                        <c:v>-24720011.833193332</c:v>
                      </c:pt>
                      <c:pt idx="162">
                        <c:v>-20997498.968639672</c:v>
                      </c:pt>
                      <c:pt idx="163">
                        <c:v>-17658210.657965526</c:v>
                      </c:pt>
                      <c:pt idx="164">
                        <c:v>-14725439.310950503</c:v>
                      </c:pt>
                      <c:pt idx="165">
                        <c:v>-12196079.85094966</c:v>
                      </c:pt>
                      <c:pt idx="166">
                        <c:v>-10047904.664557435</c:v>
                      </c:pt>
                      <c:pt idx="167">
                        <c:v>-8246582.731338352</c:v>
                      </c:pt>
                      <c:pt idx="168">
                        <c:v>-6751641.5327600464</c:v>
                      </c:pt>
                      <c:pt idx="169">
                        <c:v>-5521017.9564669468</c:v>
                      </c:pt>
                      <c:pt idx="170">
                        <c:v>-4514184.3576047271</c:v>
                      </c:pt>
                      <c:pt idx="171">
                        <c:v>-3694040.8802805468</c:v>
                      </c:pt>
                      <c:pt idx="172">
                        <c:v>-3027852.2471128218</c:v>
                      </c:pt>
                      <c:pt idx="173">
                        <c:v>-2487512.6987853106</c:v>
                      </c:pt>
                      <c:pt idx="174">
                        <c:v>-2049383.3242270704</c:v>
                      </c:pt>
                      <c:pt idx="175">
                        <c:v>-1693889.711657634</c:v>
                      </c:pt>
                      <c:pt idx="176">
                        <c:v>-1405012.032025015</c:v>
                      </c:pt>
                      <c:pt idx="177">
                        <c:v>-1169752.8084704094</c:v>
                      </c:pt>
                      <c:pt idx="178">
                        <c:v>-977632.2692775121</c:v>
                      </c:pt>
                      <c:pt idx="179">
                        <c:v>-820236.62165129278</c:v>
                      </c:pt>
                      <c:pt idx="180">
                        <c:v>-690828.75610713754</c:v>
                      </c:pt>
                      <c:pt idx="181">
                        <c:v>-584021.4809848275</c:v>
                      </c:pt>
                      <c:pt idx="182">
                        <c:v>-495508.35688011255</c:v>
                      </c:pt>
                      <c:pt idx="183">
                        <c:v>-421844.97104861867</c:v>
                      </c:pt>
                      <c:pt idx="184">
                        <c:v>-360272.93332566367</c:v>
                      </c:pt>
                      <c:pt idx="185">
                        <c:v>-308579.23203617427</c:v>
                      </c:pt>
                      <c:pt idx="186">
                        <c:v>-264984.38290051091</c:v>
                      </c:pt>
                      <c:pt idx="187">
                        <c:v>-228053.7512916117</c:v>
                      </c:pt>
                      <c:pt idx="188">
                        <c:v>-196627.37042683596</c:v>
                      </c:pt>
                      <c:pt idx="189">
                        <c:v>-169764.43652445357</c:v>
                      </c:pt>
                      <c:pt idx="190">
                        <c:v>-146699.40502839303</c:v>
                      </c:pt>
                      <c:pt idx="191">
                        <c:v>-126807.23438431043</c:v>
                      </c:pt>
                      <c:pt idx="192">
                        <c:v>-109575.83362556342</c:v>
                      </c:pt>
                      <c:pt idx="193">
                        <c:v>-94584.181103243027</c:v>
                      </c:pt>
                      <c:pt idx="194">
                        <c:v>-81484.909532650374</c:v>
                      </c:pt>
                      <c:pt idx="195">
                        <c:v>-69990.411943770014</c:v>
                      </c:pt>
                      <c:pt idx="196">
                        <c:v>-59861.727277516387</c:v>
                      </c:pt>
                      <c:pt idx="197">
                        <c:v>-50899.624445024878</c:v>
                      </c:pt>
                      <c:pt idx="198">
                        <c:v>-42937.428892180324</c:v>
                      </c:pt>
                      <c:pt idx="199">
                        <c:v>-35835.23355264822</c:v>
                      </c:pt>
                      <c:pt idx="200">
                        <c:v>-29475.21248848876</c:v>
                      </c:pt>
                      <c:pt idx="201">
                        <c:v>-23757.815216582268</c:v>
                      </c:pt>
                      <c:pt idx="202">
                        <c:v>-18598.666396714514</c:v>
                      </c:pt>
                      <c:pt idx="203">
                        <c:v>-13926.032099330332</c:v>
                      </c:pt>
                      <c:pt idx="204">
                        <c:v>-9678.742524005007</c:v>
                      </c:pt>
                      <c:pt idx="205">
                        <c:v>-5804.4835491243284</c:v>
                      </c:pt>
                      <c:pt idx="206">
                        <c:v>-2258.3872133344412</c:v>
                      </c:pt>
                      <c:pt idx="207">
                        <c:v>998.13478901446797</c:v>
                      </c:pt>
                      <c:pt idx="208">
                        <c:v>3998.3594577827025</c:v>
                      </c:pt>
                      <c:pt idx="209">
                        <c:v>6771.0587730540428</c:v>
                      </c:pt>
                      <c:pt idx="210">
                        <c:v>9341.1730370656587</c:v>
                      </c:pt>
                      <c:pt idx="211">
                        <c:v>11730.374835202238</c:v>
                      </c:pt>
                      <c:pt idx="212">
                        <c:v>13957.542737891898</c:v>
                      </c:pt>
                      <c:pt idx="213">
                        <c:v>16039.16030570399</c:v>
                      </c:pt>
                      <c:pt idx="214">
                        <c:v>17989.653099202318</c:v>
                      </c:pt>
                      <c:pt idx="215">
                        <c:v>19821.674089669948</c:v>
                      </c:pt>
                      <c:pt idx="216">
                        <c:v>21546.346003766172</c:v>
                      </c:pt>
                      <c:pt idx="217">
                        <c:v>23173.46762544103</c:v>
                      </c:pt>
                      <c:pt idx="218">
                        <c:v>24711.689851744566</c:v>
                      </c:pt>
                      <c:pt idx="219">
                        <c:v>26168.666299658827</c:v>
                      </c:pt>
                      <c:pt idx="220">
                        <c:v>27551.182444619946</c:v>
                      </c:pt>
                      <c:pt idx="221">
                        <c:v>28865.266602546442</c:v>
                      </c:pt>
                      <c:pt idx="222">
                        <c:v>30116.285517936107</c:v>
                      </c:pt>
                      <c:pt idx="223">
                        <c:v>31309.026868354995</c:v>
                      </c:pt>
                      <c:pt idx="224">
                        <c:v>32447.770622248761</c:v>
                      </c:pt>
                      <c:pt idx="225">
                        <c:v>33536.350878085475</c:v>
                      </c:pt>
                      <c:pt idx="226">
                        <c:v>34578.209556468762</c:v>
                      </c:pt>
                      <c:pt idx="227">
                        <c:v>35576.443103665486</c:v>
                      </c:pt>
                      <c:pt idx="228">
                        <c:v>36533.843187297694</c:v>
                      </c:pt>
                      <c:pt idx="229">
                        <c:v>37452.932216330431</c:v>
                      </c:pt>
                      <c:pt idx="230">
                        <c:v>38335.994393181987</c:v>
                      </c:pt>
                      <c:pt idx="231">
                        <c:v>39185.102901193779</c:v>
                      </c:pt>
                      <c:pt idx="232">
                        <c:v>40002.143742907792</c:v>
                      </c:pt>
                      <c:pt idx="233">
                        <c:v>40788.836670374498</c:v>
                      </c:pt>
                      <c:pt idx="234">
                        <c:v>41546.753586077131</c:v>
                      </c:pt>
                      <c:pt idx="235">
                        <c:v>42277.334739969112</c:v>
                      </c:pt>
                      <c:pt idx="236">
                        <c:v>42981.903003037907</c:v>
                      </c:pt>
                      <c:pt idx="237">
                        <c:v>43661.676459452603</c:v>
                      </c:pt>
                      <c:pt idx="238">
                        <c:v>44317.779526678845</c:v>
                      </c:pt>
                      <c:pt idx="239">
                        <c:v>44951.252784987912</c:v>
                      </c:pt>
                      <c:pt idx="240">
                        <c:v>45563.061673881486</c:v>
                      </c:pt>
                      <c:pt idx="241">
                        <c:v>46154.104192443658</c:v>
                      </c:pt>
                      <c:pt idx="242">
                        <c:v>46725.217722978443</c:v>
                      </c:pt>
                      <c:pt idx="243">
                        <c:v>47277.185082124081</c:v>
                      </c:pt>
                      <c:pt idx="244">
                        <c:v>47810.739890511148</c:v>
                      </c:pt>
                      <c:pt idx="245">
                        <c:v>48326.571340712253</c:v>
                      </c:pt>
                      <c:pt idx="246">
                        <c:v>48825.328433404211</c:v>
                      </c:pt>
                      <c:pt idx="247">
                        <c:v>49307.623743148055</c:v>
                      </c:pt>
                      <c:pt idx="248">
                        <c:v>49774.036767798942</c:v>
                      </c:pt>
                      <c:pt idx="249">
                        <c:v>50225.116909082979</c:v>
                      </c:pt>
                      <c:pt idx="250">
                        <c:v>50661.386126269586</c:v>
                      </c:pt>
                      <c:pt idx="251">
                        <c:v>51083.341299952008</c:v>
                      </c:pt>
                      <c:pt idx="252">
                        <c:v>51491.456338617951</c:v>
                      </c:pt>
                      <c:pt idx="253">
                        <c:v>51886.184056957718</c:v>
                      </c:pt>
                      <c:pt idx="254">
                        <c:v>52267.957851497456</c:v>
                      </c:pt>
                      <c:pt idx="255">
                        <c:v>52637.193196276668</c:v>
                      </c:pt>
                      <c:pt idx="256">
                        <c:v>52994.288978672586</c:v>
                      </c:pt>
                      <c:pt idx="257">
                        <c:v>53339.628693265375</c:v>
                      </c:pt>
                      <c:pt idx="258">
                        <c:v>53673.581509573851</c:v>
                      </c:pt>
                      <c:pt idx="259">
                        <c:v>53996.503227790352</c:v>
                      </c:pt>
                      <c:pt idx="260">
                        <c:v>54308.737135025673</c:v>
                      </c:pt>
                      <c:pt idx="261">
                        <c:v>54610.614773217123</c:v>
                      </c:pt>
                      <c:pt idx="262">
                        <c:v>54902.456628606189</c:v>
                      </c:pt>
                      <c:pt idx="263">
                        <c:v>55184.572751617525</c:v>
                      </c:pt>
                      <c:pt idx="264">
                        <c:v>55457.263314979151</c:v>
                      </c:pt>
                      <c:pt idx="265">
                        <c:v>55720.819117062725</c:v>
                      </c:pt>
                      <c:pt idx="266">
                        <c:v>55975.522036695853</c:v>
                      </c:pt>
                      <c:pt idx="267">
                        <c:v>56221.645444913767</c:v>
                      </c:pt>
                      <c:pt idx="268">
                        <c:v>56459.454578636214</c:v>
                      </c:pt>
                      <c:pt idx="269">
                        <c:v>56689.206880602986</c:v>
                      </c:pt>
                      <c:pt idx="270">
                        <c:v>56911.152309468016</c:v>
                      </c:pt>
                      <c:pt idx="271">
                        <c:v>57125.533623520285</c:v>
                      </c:pt>
                      <c:pt idx="272">
                        <c:v>57332.586641070433</c:v>
                      </c:pt>
                      <c:pt idx="273">
                        <c:v>57532.540480267256</c:v>
                      </c:pt>
                      <c:pt idx="274">
                        <c:v>57725.617780710571</c:v>
                      </c:pt>
                      <c:pt idx="275">
                        <c:v>57912.034909043461</c:v>
                      </c:pt>
                      <c:pt idx="276">
                        <c:v>58092.002150387503</c:v>
                      </c:pt>
                      <c:pt idx="277">
                        <c:v>58265.723887295462</c:v>
                      </c:pt>
                      <c:pt idx="278">
                        <c:v>58433.398767719045</c:v>
                      </c:pt>
                      <c:pt idx="279">
                        <c:v>58595.219863275997</c:v>
                      </c:pt>
                      <c:pt idx="280">
                        <c:v>58751.374818959273</c:v>
                      </c:pt>
                      <c:pt idx="281">
                        <c:v>58902.045995309018</c:v>
                      </c:pt>
                      <c:pt idx="282">
                        <c:v>59047.410603931174</c:v>
                      </c:pt>
                      <c:pt idx="283">
                        <c:v>59187.640837116167</c:v>
                      </c:pt>
                      <c:pt idx="284">
                        <c:v>59322.903992264532</c:v>
                      </c:pt>
                      <c:pt idx="285">
                        <c:v>59453.362591680139</c:v>
                      </c:pt>
                      <c:pt idx="286">
                        <c:v>59579.174498260021</c:v>
                      </c:pt>
                      <c:pt idx="287">
                        <c:v>59700.493027526885</c:v>
                      </c:pt>
                      <c:pt idx="288">
                        <c:v>59817.467056366615</c:v>
                      </c:pt>
                      <c:pt idx="289">
                        <c:v>59930.241128827445</c:v>
                      </c:pt>
                      <c:pt idx="290">
                        <c:v>60038.955559249036</c:v>
                      </c:pt>
                      <c:pt idx="291">
                        <c:v>60143.746532972902</c:v>
                      </c:pt>
                      <c:pt idx="292">
                        <c:v>60244.746204818599</c:v>
                      </c:pt>
                      <c:pt idx="293">
                        <c:v>60342.082795536146</c:v>
                      </c:pt>
                      <c:pt idx="294">
                        <c:v>60435.880686346442</c:v>
                      </c:pt>
                      <c:pt idx="295">
                        <c:v>60526.260511710308</c:v>
                      </c:pt>
                      <c:pt idx="296">
                        <c:v>60613.339250427671</c:v>
                      </c:pt>
                      <c:pt idx="297">
                        <c:v>60697.230315138586</c:v>
                      </c:pt>
                      <c:pt idx="298">
                        <c:v>60778.043640308082</c:v>
                      </c:pt>
                      <c:pt idx="299">
                        <c:v>60855.885768739507</c:v>
                      </c:pt>
                      <c:pt idx="300">
                        <c:v>60930.859936658293</c:v>
                      </c:pt>
                      <c:pt idx="301">
                        <c:v>61003.066157419235</c:v>
                      </c:pt>
                      <c:pt idx="302">
                        <c:v>61072.601303825155</c:v>
                      </c:pt>
                      <c:pt idx="303">
                        <c:v>61139.559189120308</c:v>
                      </c:pt>
                      <c:pt idx="304">
                        <c:v>61204.030646631494</c:v>
                      </c:pt>
                      <c:pt idx="305">
                        <c:v>61266.1036081044</c:v>
                      </c:pt>
                      <c:pt idx="306">
                        <c:v>61325.863180696033</c:v>
                      </c:pt>
                      <c:pt idx="307">
                        <c:v>61383.391722672619</c:v>
                      </c:pt>
                      <c:pt idx="308">
                        <c:v>61438.768917784095</c:v>
                      </c:pt>
                      <c:pt idx="309">
                        <c:v>61492.071848309599</c:v>
                      </c:pt>
                      <c:pt idx="310">
                        <c:v>61543.375066811219</c:v>
                      </c:pt>
                      <c:pt idx="311">
                        <c:v>61592.750666541979</c:v>
                      </c:pt>
                      <c:pt idx="312">
                        <c:v>61640.26835054066</c:v>
                      </c:pt>
                      <c:pt idx="313">
                        <c:v>61685.995499407873</c:v>
                      </c:pt>
                      <c:pt idx="314">
                        <c:v>61729.997237746604</c:v>
                      </c:pt>
                      <c:pt idx="315">
                        <c:v>61772.336499272846</c:v>
                      </c:pt>
                      <c:pt idx="316">
                        <c:v>61813.074090615846</c:v>
                      </c:pt>
                      <c:pt idx="317">
                        <c:v>61852.26875376422</c:v>
                      </c:pt>
                      <c:pt idx="318">
                        <c:v>61889.977227206342</c:v>
                      </c:pt>
                      <c:pt idx="319">
                        <c:v>61926.254305738956</c:v>
                      </c:pt>
                      <c:pt idx="320">
                        <c:v>61961.152898955159</c:v>
                      </c:pt>
                      <c:pt idx="321">
                        <c:v>61994.724088426679</c:v>
                      </c:pt>
                      <c:pt idx="322">
                        <c:v>62027.017183562741</c:v>
                      </c:pt>
                      <c:pt idx="323">
                        <c:v>62058.079776176251</c:v>
                      </c:pt>
                      <c:pt idx="324">
                        <c:v>62087.957793761045</c:v>
                      </c:pt>
                      <c:pt idx="325">
                        <c:v>62116.695551477373</c:v>
                      </c:pt>
                      <c:pt idx="326">
                        <c:v>62144.335802866146</c:v>
                      </c:pt>
                      <c:pt idx="327">
                        <c:v>62170.919789303094</c:v>
                      </c:pt>
                      <c:pt idx="328">
                        <c:v>62196.487288207747</c:v>
                      </c:pt>
                      <c:pt idx="329">
                        <c:v>62221.076660012826</c:v>
                      </c:pt>
                      <c:pt idx="330">
                        <c:v>62244.724893916398</c:v>
                      </c:pt>
                      <c:pt idx="331">
                        <c:v>62267.467652427033</c:v>
                      </c:pt>
                      <c:pt idx="332">
                        <c:v>62289.339314714074</c:v>
                      </c:pt>
                      <c:pt idx="333">
                        <c:v>62310.373018805869</c:v>
                      </c:pt>
                      <c:pt idx="334">
                        <c:v>62330.60070261173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FEAB-4966-8163-B304FBD9C6A8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'II Backend'!$AC$3</c15:sqref>
                        </c15:formulaRef>
                      </c:ext>
                    </c:extLst>
                    <c:strCache>
                      <c:ptCount val="1"/>
                      <c:pt idx="0">
                        <c:v>Δ Recovered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[0]!View_D_R</c15:sqref>
                        </c15:formulaRef>
                      </c:ext>
                    </c:extLst>
                    <c:numCache>
                      <c:formatCode>#,##0</c:formatCode>
                      <c:ptCount val="335"/>
                      <c:pt idx="0">
                        <c:v>0</c:v>
                      </c:pt>
                      <c:pt idx="1">
                        <c:v>2.7480927096507516E-2</c:v>
                      </c:pt>
                      <c:pt idx="2">
                        <c:v>2.6114520813571001E-2</c:v>
                      </c:pt>
                      <c:pt idx="3">
                        <c:v>2.5256736243344097E-2</c:v>
                      </c:pt>
                      <c:pt idx="4">
                        <c:v>5.2253022103968108E-2</c:v>
                      </c:pt>
                      <c:pt idx="5">
                        <c:v>7.8182583339762191E-2</c:v>
                      </c:pt>
                      <c:pt idx="6">
                        <c:v>7.6037830641304732E-2</c:v>
                      </c:pt>
                      <c:pt idx="7">
                        <c:v>7.5028148797918692E-2</c:v>
                      </c:pt>
                      <c:pt idx="8">
                        <c:v>7.4949602136564875E-2</c:v>
                      </c:pt>
                      <c:pt idx="9">
                        <c:v>7.5709987826225567E-2</c:v>
                      </c:pt>
                      <c:pt idx="10">
                        <c:v>7.7288597510324575E-2</c:v>
                      </c:pt>
                      <c:pt idx="11">
                        <c:v>7.9713043919924731E-2</c:v>
                      </c:pt>
                      <c:pt idx="12">
                        <c:v>8.3046355084797074E-2</c:v>
                      </c:pt>
                      <c:pt idx="13">
                        <c:v>8.738031202802865E-2</c:v>
                      </c:pt>
                      <c:pt idx="14">
                        <c:v>9.2832657987361067E-2</c:v>
                      </c:pt>
                      <c:pt idx="15">
                        <c:v>9.9546793067360473E-2</c:v>
                      </c:pt>
                      <c:pt idx="16">
                        <c:v>0.10769315834401061</c:v>
                      </c:pt>
                      <c:pt idx="17">
                        <c:v>0.11747186879854787</c:v>
                      </c:pt>
                      <c:pt idx="18">
                        <c:v>0.12911637087992212</c:v>
                      </c:pt>
                      <c:pt idx="19">
                        <c:v>0.1428980350824447</c:v>
                      </c:pt>
                      <c:pt idx="20">
                        <c:v>0.1591316807561387</c:v>
                      </c:pt>
                      <c:pt idx="21">
                        <c:v>0.17818208985101602</c:v>
                      </c:pt>
                      <c:pt idx="22">
                        <c:v>0.20047161073412822</c:v>
                      </c:pt>
                      <c:pt idx="23">
                        <c:v>0.22648899011447332</c:v>
                      </c:pt>
                      <c:pt idx="24">
                        <c:v>0.25679960514724032</c:v>
                      </c:pt>
                      <c:pt idx="25">
                        <c:v>0.29205730200193925</c:v>
                      </c:pt>
                      <c:pt idx="26">
                        <c:v>0.33301808366597774</c:v>
                      </c:pt>
                      <c:pt idx="27">
                        <c:v>0.3805559301002579</c:v>
                      </c:pt>
                      <c:pt idx="28">
                        <c:v>0.43568107939742484</c:v>
                      </c:pt>
                      <c:pt idx="29">
                        <c:v>0.49956115055743133</c:v>
                      </c:pt>
                      <c:pt idx="30">
                        <c:v>0.57354554814635694</c:v>
                      </c:pt>
                      <c:pt idx="31">
                        <c:v>0.65919365779025085</c:v>
                      </c:pt>
                      <c:pt idx="32">
                        <c:v>0.75830742067046941</c:v>
                      </c:pt>
                      <c:pt idx="33">
                        <c:v>0.92793082081248901</c:v>
                      </c:pt>
                      <c:pt idx="34">
                        <c:v>1.0852940597193061</c:v>
                      </c:pt>
                      <c:pt idx="35">
                        <c:v>1.6477743820826767</c:v>
                      </c:pt>
                      <c:pt idx="36">
                        <c:v>1.8577063418419346</c:v>
                      </c:pt>
                      <c:pt idx="37">
                        <c:v>2.0736818332552058</c:v>
                      </c:pt>
                      <c:pt idx="38">
                        <c:v>2.3551571203266626</c:v>
                      </c:pt>
                      <c:pt idx="39">
                        <c:v>2.7047969031357049</c:v>
                      </c:pt>
                      <c:pt idx="40">
                        <c:v>3.209604118626217</c:v>
                      </c:pt>
                      <c:pt idx="41">
                        <c:v>3.6243780842802167</c:v>
                      </c:pt>
                      <c:pt idx="42">
                        <c:v>4.2414898466226276</c:v>
                      </c:pt>
                      <c:pt idx="43">
                        <c:v>4.9806058775414392</c:v>
                      </c:pt>
                      <c:pt idx="44">
                        <c:v>5.6874879516149548</c:v>
                      </c:pt>
                      <c:pt idx="45">
                        <c:v>6.740555803417756</c:v>
                      </c:pt>
                      <c:pt idx="46">
                        <c:v>7.675531493885785</c:v>
                      </c:pt>
                      <c:pt idx="47">
                        <c:v>8.7730953270605667</c:v>
                      </c:pt>
                      <c:pt idx="48">
                        <c:v>10.216829343614648</c:v>
                      </c:pt>
                      <c:pt idx="49">
                        <c:v>11.801625156855025</c:v>
                      </c:pt>
                      <c:pt idx="50">
                        <c:v>13.972840994958318</c:v>
                      </c:pt>
                      <c:pt idx="51">
                        <c:v>16.526269452653267</c:v>
                      </c:pt>
                      <c:pt idx="52">
                        <c:v>19.225511510215412</c:v>
                      </c:pt>
                      <c:pt idx="53">
                        <c:v>22.459258006219557</c:v>
                      </c:pt>
                      <c:pt idx="54">
                        <c:v>26.685087916597354</c:v>
                      </c:pt>
                      <c:pt idx="55">
                        <c:v>30.48290570680706</c:v>
                      </c:pt>
                      <c:pt idx="56">
                        <c:v>34.75065235587104</c:v>
                      </c:pt>
                      <c:pt idx="57">
                        <c:v>39.432891194610391</c:v>
                      </c:pt>
                      <c:pt idx="58">
                        <c:v>45.319058873310325</c:v>
                      </c:pt>
                      <c:pt idx="59">
                        <c:v>51.280846060632996</c:v>
                      </c:pt>
                      <c:pt idx="60">
                        <c:v>58.284177525480914</c:v>
                      </c:pt>
                      <c:pt idx="61">
                        <c:v>66.54592722894148</c:v>
                      </c:pt>
                      <c:pt idx="62">
                        <c:v>76.031135025971707</c:v>
                      </c:pt>
                      <c:pt idx="63">
                        <c:v>86.662492699159884</c:v>
                      </c:pt>
                      <c:pt idx="64">
                        <c:v>98.708348046906053</c:v>
                      </c:pt>
                      <c:pt idx="65">
                        <c:v>112.71252171848835</c:v>
                      </c:pt>
                      <c:pt idx="66">
                        <c:v>128.96728060971213</c:v>
                      </c:pt>
                      <c:pt idx="67">
                        <c:v>147.81383690745588</c:v>
                      </c:pt>
                      <c:pt idx="68">
                        <c:v>169.64855806798619</c:v>
                      </c:pt>
                      <c:pt idx="69">
                        <c:v>194.93070055547014</c:v>
                      </c:pt>
                      <c:pt idx="70">
                        <c:v>224.19167715217918</c:v>
                      </c:pt>
                      <c:pt idx="71">
                        <c:v>258.04596104300458</c:v>
                      </c:pt>
                      <c:pt idx="72">
                        <c:v>297.20380052656651</c:v>
                      </c:pt>
                      <c:pt idx="73">
                        <c:v>342.48597767308502</c:v>
                      </c:pt>
                      <c:pt idx="74">
                        <c:v>394.84089977298754</c:v>
                      </c:pt>
                      <c:pt idx="75">
                        <c:v>455.3643687230383</c:v>
                      </c:pt>
                      <c:pt idx="76">
                        <c:v>525.32243387117842</c:v>
                      </c:pt>
                      <c:pt idx="77">
                        <c:v>606.1778008033134</c:v>
                      </c:pt>
                      <c:pt idx="78">
                        <c:v>699.62034424546164</c:v>
                      </c:pt>
                      <c:pt idx="79">
                        <c:v>807.60235968893176</c:v>
                      </c:pt>
                      <c:pt idx="80">
                        <c:v>932.37928758057933</c:v>
                      </c:pt>
                      <c:pt idx="81">
                        <c:v>1076.5567581661799</c:v>
                      </c:pt>
                      <c:pt idx="82">
                        <c:v>1243.144936787332</c:v>
                      </c:pt>
                      <c:pt idx="83">
                        <c:v>1435.6213013849429</c:v>
                      </c:pt>
                      <c:pt idx="84">
                        <c:v>1658.0031593187159</c:v>
                      </c:pt>
                      <c:pt idx="85">
                        <c:v>1914.9314129967843</c:v>
                      </c:pt>
                      <c:pt idx="86">
                        <c:v>2211.7673173859166</c:v>
                      </c:pt>
                      <c:pt idx="87">
                        <c:v>2554.7042420253165</c:v>
                      </c:pt>
                      <c:pt idx="88">
                        <c:v>2950.8967611973603</c:v>
                      </c:pt>
                      <c:pt idx="89">
                        <c:v>3408.6097547384597</c:v>
                      </c:pt>
                      <c:pt idx="90">
                        <c:v>3937.3906158655955</c:v>
                      </c:pt>
                      <c:pt idx="91">
                        <c:v>4548.2681396824009</c:v>
                      </c:pt>
                      <c:pt idx="92">
                        <c:v>5253.9822162709606</c:v>
                      </c:pt>
                      <c:pt idx="93">
                        <c:v>6069.2490864147403</c:v>
                      </c:pt>
                      <c:pt idx="94">
                        <c:v>7011.0676485506192</c:v>
                      </c:pt>
                      <c:pt idx="95">
                        <c:v>8099.07314680134</c:v>
                      </c:pt>
                      <c:pt idx="96">
                        <c:v>9355.9455381749285</c:v>
                      </c:pt>
                      <c:pt idx="97">
                        <c:v>10807.880950738487</c:v>
                      </c:pt>
                      <c:pt idx="98">
                        <c:v>12485.135924756061</c:v>
                      </c:pt>
                      <c:pt idx="99">
                        <c:v>14422.655599121004</c:v>
                      </c:pt>
                      <c:pt idx="100">
                        <c:v>16660.798692568191</c:v>
                      </c:pt>
                      <c:pt idx="101">
                        <c:v>19246.174062972874</c:v>
                      </c:pt>
                      <c:pt idx="102">
                        <c:v>22232.605841742916</c:v>
                      </c:pt>
                      <c:pt idx="103">
                        <c:v>25682.246670578694</c:v>
                      </c:pt>
                      <c:pt idx="104">
                        <c:v>29666.861454855127</c:v>
                      </c:pt>
                      <c:pt idx="105">
                        <c:v>34269.307334975398</c:v>
                      </c:pt>
                      <c:pt idx="106">
                        <c:v>39585.239310439298</c:v>
                      </c:pt>
                      <c:pt idx="107">
                        <c:v>45725.075179182866</c:v>
                      </c:pt>
                      <c:pt idx="108">
                        <c:v>52816.258225600992</c:v>
                      </c:pt>
                      <c:pt idx="109">
                        <c:v>61005.86145154346</c:v>
                      </c:pt>
                      <c:pt idx="110">
                        <c:v>70463.583137556561</c:v>
                      </c:pt>
                      <c:pt idx="111">
                        <c:v>81385.190179260215</c:v>
                      </c:pt>
                      <c:pt idx="112">
                        <c:v>93996.47298237111</c:v>
                      </c:pt>
                      <c:pt idx="113">
                        <c:v>108557.78371048614</c:v>
                      </c:pt>
                      <c:pt idx="114">
                        <c:v>125369.23831526435</c:v>
                      </c:pt>
                      <c:pt idx="115">
                        <c:v>144776.6719366787</c:v>
                      </c:pt>
                      <c:pt idx="116">
                        <c:v>167178.44676062837</c:v>
                      </c:pt>
                      <c:pt idx="117">
                        <c:v>193033.22097186605</c:v>
                      </c:pt>
                      <c:pt idx="118">
                        <c:v>222868.79660082608</c:v>
                      </c:pt>
                      <c:pt idx="119">
                        <c:v>257292.17218820797</c:v>
                      </c:pt>
                      <c:pt idx="120">
                        <c:v>297000.93236190197</c:v>
                      </c:pt>
                      <c:pt idx="121">
                        <c:v>342796.10935497237</c:v>
                      </c:pt>
                      <c:pt idx="122">
                        <c:v>395596.64943312388</c:v>
                      </c:pt>
                      <c:pt idx="123">
                        <c:v>456455.60777160712</c:v>
                      </c:pt>
                      <c:pt idx="124">
                        <c:v>526578.17536365893</c:v>
                      </c:pt>
                      <c:pt idx="125">
                        <c:v>607341.60690291552</c:v>
                      </c:pt>
                      <c:pt idx="126">
                        <c:v>700317.06388194859</c:v>
                      </c:pt>
                      <c:pt idx="127">
                        <c:v>807293.30552635528</c:v>
                      </c:pt>
                      <c:pt idx="128">
                        <c:v>930302.04303312954</c:v>
                      </c:pt>
                      <c:pt idx="129">
                        <c:v>1071644.6093277615</c:v>
                      </c:pt>
                      <c:pt idx="130">
                        <c:v>1233919.3745217714</c:v>
                      </c:pt>
                      <c:pt idx="131">
                        <c:v>1420049.0417359285</c:v>
                      </c:pt>
                      <c:pt idx="132">
                        <c:v>1633306.5726461373</c:v>
                      </c:pt>
                      <c:pt idx="133">
                        <c:v>1877338.0001100283</c:v>
                      </c:pt>
                      <c:pt idx="134">
                        <c:v>2156179.7709749285</c:v>
                      </c:pt>
                      <c:pt idx="135">
                        <c:v>2474267.5146715268</c:v>
                      </c:pt>
                      <c:pt idx="136">
                        <c:v>2836432.2511802837</c:v>
                      </c:pt>
                      <c:pt idx="137">
                        <c:v>3247879.051385399</c:v>
                      </c:pt>
                      <c:pt idx="138">
                        <c:v>3714142.0874196999</c:v>
                      </c:pt>
                      <c:pt idx="139">
                        <c:v>4241008.9455084652</c:v>
                      </c:pt>
                      <c:pt idx="140">
                        <c:v>4834406.1620698348</c:v>
                      </c:pt>
                      <c:pt idx="141">
                        <c:v>5500237.4037606865</c:v>
                      </c:pt>
                      <c:pt idx="142">
                        <c:v>6244165.8519979566</c:v>
                      </c:pt>
                      <c:pt idx="143">
                        <c:v>7071333.575149484</c:v>
                      </c:pt>
                      <c:pt idx="144">
                        <c:v>7986013.4589108229</c:v>
                      </c:pt>
                      <c:pt idx="145">
                        <c:v>8991194.1273031756</c:v>
                      </c:pt>
                      <c:pt idx="146">
                        <c:v>10088105.659183457</c:v>
                      </c:pt>
                      <c:pt idx="147">
                        <c:v>11275703.984169036</c:v>
                      </c:pt>
                      <c:pt idx="148">
                        <c:v>12550144.354866773</c:v>
                      </c:pt>
                      <c:pt idx="149">
                        <c:v>13904288.235608861</c:v>
                      </c:pt>
                      <c:pt idx="150">
                        <c:v>15327301.362553418</c:v>
                      </c:pt>
                      <c:pt idx="151">
                        <c:v>16804410.637309968</c:v>
                      </c:pt>
                      <c:pt idx="152">
                        <c:v>18316890.168736488</c:v>
                      </c:pt>
                      <c:pt idx="153">
                        <c:v>19842338.36023289</c:v>
                      </c:pt>
                      <c:pt idx="154">
                        <c:v>21355285.741197109</c:v>
                      </c:pt>
                      <c:pt idx="155">
                        <c:v>22828137.089020997</c:v>
                      </c:pt>
                      <c:pt idx="156">
                        <c:v>24232404.865761369</c:v>
                      </c:pt>
                      <c:pt idx="157">
                        <c:v>25540141.765818328</c:v>
                      </c:pt>
                      <c:pt idx="158">
                        <c:v>26725438.837613702</c:v>
                      </c:pt>
                      <c:pt idx="159">
                        <c:v>27765833.042843759</c:v>
                      </c:pt>
                      <c:pt idx="160">
                        <c:v>28643471.786143005</c:v>
                      </c:pt>
                      <c:pt idx="161">
                        <c:v>29345913.103304684</c:v>
                      </c:pt>
                      <c:pt idx="162">
                        <c:v>29866492.709448874</c:v>
                      </c:pt>
                      <c:pt idx="163">
                        <c:v>30204251.162907422</c:v>
                      </c:pt>
                      <c:pt idx="164">
                        <c:v>30363472.267316699</c:v>
                      </c:pt>
                      <c:pt idx="165">
                        <c:v>30352926.16232121</c:v>
                      </c:pt>
                      <c:pt idx="166">
                        <c:v>30184931.39010936</c:v>
                      </c:pt>
                      <c:pt idx="167">
                        <c:v>29874349.755085588</c:v>
                      </c:pt>
                      <c:pt idx="168">
                        <c:v>29437610.945906639</c:v>
                      </c:pt>
                      <c:pt idx="169">
                        <c:v>28891837.827165484</c:v>
                      </c:pt>
                      <c:pt idx="170">
                        <c:v>28254114.994901657</c:v>
                      </c:pt>
                      <c:pt idx="171">
                        <c:v>27540917.804592252</c:v>
                      </c:pt>
                      <c:pt idx="172">
                        <c:v>26767699.4811939</c:v>
                      </c:pt>
                      <c:pt idx="173">
                        <c:v>25948620.909288645</c:v>
                      </c:pt>
                      <c:pt idx="174">
                        <c:v>25096400.673967719</c:v>
                      </c:pt>
                      <c:pt idx="175">
                        <c:v>24222260.566926479</c:v>
                      </c:pt>
                      <c:pt idx="176">
                        <c:v>23335942.605967879</c:v>
                      </c:pt>
                      <c:pt idx="177">
                        <c:v>22445776.317818284</c:v>
                      </c:pt>
                      <c:pt idx="178">
                        <c:v>21558778.585359454</c:v>
                      </c:pt>
                      <c:pt idx="179">
                        <c:v>20680772.065734982</c:v>
                      </c:pt>
                      <c:pt idx="180">
                        <c:v>19816511.627231121</c:v>
                      </c:pt>
                      <c:pt idx="181">
                        <c:v>18969811.220308185</c:v>
                      </c:pt>
                      <c:pt idx="182">
                        <c:v>18143666.021760702</c:v>
                      </c:pt>
                      <c:pt idx="183">
                        <c:v>17340366.585449934</c:v>
                      </c:pt>
                      <c:pt idx="184">
                        <c:v>16561603.157504559</c:v>
                      </c:pt>
                      <c:pt idx="185">
                        <c:v>15808559.345185757</c:v>
                      </c:pt>
                      <c:pt idx="186">
                        <c:v>15081995.045393348</c:v>
                      </c:pt>
                      <c:pt idx="187">
                        <c:v>14382319.012835741</c:v>
                      </c:pt>
                      <c:pt idx="188">
                        <c:v>13709651.740448236</c:v>
                      </c:pt>
                      <c:pt idx="189">
                        <c:v>13063879.485585332</c:v>
                      </c:pt>
                      <c:pt idx="190">
                        <c:v>12444700.343971252</c:v>
                      </c:pt>
                      <c:pt idx="191">
                        <c:v>11851663.279239178</c:v>
                      </c:pt>
                      <c:pt idx="192">
                        <c:v>11284200.981328011</c:v>
                      </c:pt>
                      <c:pt idx="193">
                        <c:v>10741657.368127346</c:v>
                      </c:pt>
                      <c:pt idx="194">
                        <c:v>10223310.472962618</c:v>
                      </c:pt>
                      <c:pt idx="195">
                        <c:v>9728391.3836019039</c:v>
                      </c:pt>
                      <c:pt idx="196">
                        <c:v>9256099.8216362</c:v>
                      </c:pt>
                      <c:pt idx="197">
                        <c:v>8805616.8776090145</c:v>
                      </c:pt>
                      <c:pt idx="198">
                        <c:v>8376115.3490681648</c:v>
                      </c:pt>
                      <c:pt idx="199">
                        <c:v>7966768.0667324066</c:v>
                      </c:pt>
                      <c:pt idx="200">
                        <c:v>7576754.5386066437</c:v>
                      </c:pt>
                      <c:pt idx="201">
                        <c:v>7205266.1929929256</c:v>
                      </c:pt>
                      <c:pt idx="202">
                        <c:v>6851510.4586548805</c:v>
                      </c:pt>
                      <c:pt idx="203">
                        <c:v>6514713.8834149837</c:v>
                      </c:pt>
                      <c:pt idx="204">
                        <c:v>6194124.4606137276</c:v>
                      </c:pt>
                      <c:pt idx="205">
                        <c:v>5889013.3056557178</c:v>
                      </c:pt>
                      <c:pt idx="206">
                        <c:v>5598675.8016445637</c:v>
                      </c:pt>
                      <c:pt idx="207">
                        <c:v>5322432.3134636879</c:v>
                      </c:pt>
                      <c:pt idx="208">
                        <c:v>5059628.5530276299</c:v>
                      </c:pt>
                      <c:pt idx="209">
                        <c:v>4809635.6644282341</c:v>
                      </c:pt>
                      <c:pt idx="210">
                        <c:v>4571850.0859367847</c:v>
                      </c:pt>
                      <c:pt idx="211">
                        <c:v>4345693.235953331</c:v>
                      </c:pt>
                      <c:pt idx="212">
                        <c:v>4130611.0617563725</c:v>
                      </c:pt>
                      <c:pt idx="213">
                        <c:v>3926073.4830036163</c:v>
                      </c:pt>
                      <c:pt idx="214">
                        <c:v>3731573.7562112808</c:v>
                      </c:pt>
                      <c:pt idx="215">
                        <c:v>3546627.7816460133</c:v>
                      </c:pt>
                      <c:pt idx="216">
                        <c:v>3370773.3701107502</c:v>
                      </c:pt>
                      <c:pt idx="217">
                        <c:v>3203569.483808279</c:v>
                      </c:pt>
                      <c:pt idx="218">
                        <c:v>3044595.4627346992</c:v>
                      </c:pt>
                      <c:pt idx="219">
                        <c:v>2893450.2458143234</c:v>
                      </c:pt>
                      <c:pt idx="220">
                        <c:v>2749751.5941085815</c:v>
                      </c:pt>
                      <c:pt idx="221">
                        <c:v>2613135.321908474</c:v>
                      </c:pt>
                      <c:pt idx="222">
                        <c:v>2483254.5402581692</c:v>
                      </c:pt>
                      <c:pt idx="223">
                        <c:v>2359778.9164001942</c:v>
                      </c:pt>
                      <c:pt idx="224">
                        <c:v>2242393.9518125057</c:v>
                      </c:pt>
                      <c:pt idx="225">
                        <c:v>2130800.2807834148</c:v>
                      </c:pt>
                      <c:pt idx="226">
                        <c:v>2024712.9909193516</c:v>
                      </c:pt>
                      <c:pt idx="227">
                        <c:v>1923860.9665184021</c:v>
                      </c:pt>
                      <c:pt idx="228">
                        <c:v>1827986.2553641796</c:v>
                      </c:pt>
                      <c:pt idx="229">
                        <c:v>1736843.459197998</c:v>
                      </c:pt>
                      <c:pt idx="230">
                        <c:v>1650199.1478879452</c:v>
                      </c:pt>
                      <c:pt idx="231">
                        <c:v>1567831.2971205711</c:v>
                      </c:pt>
                      <c:pt idx="232">
                        <c:v>1489528.7492895126</c:v>
                      </c:pt>
                      <c:pt idx="233">
                        <c:v>1415090.6971483231</c:v>
                      </c:pt>
                      <c:pt idx="234">
                        <c:v>1344326.189684391</c:v>
                      </c:pt>
                      <c:pt idx="235">
                        <c:v>1277053.6596317291</c:v>
                      </c:pt>
                      <c:pt idx="236">
                        <c:v>1213100.4719669819</c:v>
                      </c:pt>
                      <c:pt idx="237">
                        <c:v>1152302.4927151203</c:v>
                      </c:pt>
                      <c:pt idx="238">
                        <c:v>1094503.6773622036</c:v>
                      </c:pt>
                      <c:pt idx="239">
                        <c:v>1039555.6781640053</c:v>
                      </c:pt>
                      <c:pt idx="240">
                        <c:v>987317.46963596344</c:v>
                      </c:pt>
                      <c:pt idx="241">
                        <c:v>937654.99150800705</c:v>
                      </c:pt>
                      <c:pt idx="242">
                        <c:v>890440.80844211578</c:v>
                      </c:pt>
                      <c:pt idx="243">
                        <c:v>845553.78581619263</c:v>
                      </c:pt>
                      <c:pt idx="244">
                        <c:v>802878.78089261055</c:v>
                      </c:pt>
                      <c:pt idx="245">
                        <c:v>762306.34871578217</c:v>
                      </c:pt>
                      <c:pt idx="246">
                        <c:v>723732.46208333969</c:v>
                      </c:pt>
                      <c:pt idx="247">
                        <c:v>687058.24497532845</c:v>
                      </c:pt>
                      <c:pt idx="248">
                        <c:v>652189.71883392334</c:v>
                      </c:pt>
                      <c:pt idx="249">
                        <c:v>619037.56110644341</c:v>
                      </c:pt>
                      <c:pt idx="250">
                        <c:v>587516.87549757957</c:v>
                      </c:pt>
                      <c:pt idx="251">
                        <c:v>557546.97338628769</c:v>
                      </c:pt>
                      <c:pt idx="252">
                        <c:v>529051.16588354111</c:v>
                      </c:pt>
                      <c:pt idx="253">
                        <c:v>501956.56604504585</c:v>
                      </c:pt>
                      <c:pt idx="254">
                        <c:v>476193.90074515343</c:v>
                      </c:pt>
                      <c:pt idx="255">
                        <c:v>451697.33176875114</c:v>
                      </c:pt>
                      <c:pt idx="256">
                        <c:v>428404.28567576408</c:v>
                      </c:pt>
                      <c:pt idx="257">
                        <c:v>406255.29201817513</c:v>
                      </c:pt>
                      <c:pt idx="258">
                        <c:v>385193.82951807976</c:v>
                      </c:pt>
                      <c:pt idx="259">
                        <c:v>365166.17981266975</c:v>
                      </c:pt>
                      <c:pt idx="260">
                        <c:v>346121.28840899467</c:v>
                      </c:pt>
                      <c:pt idx="261">
                        <c:v>328010.63249874115</c:v>
                      </c:pt>
                      <c:pt idx="262">
                        <c:v>310788.09529829025</c:v>
                      </c:pt>
                      <c:pt idx="263">
                        <c:v>294409.84659910202</c:v>
                      </c:pt>
                      <c:pt idx="264">
                        <c:v>278834.22922420502</c:v>
                      </c:pt>
                      <c:pt idx="265">
                        <c:v>264021.65110397339</c:v>
                      </c:pt>
                      <c:pt idx="266">
                        <c:v>249934.48269796371</c:v>
                      </c:pt>
                      <c:pt idx="267">
                        <c:v>236536.95949625969</c:v>
                      </c:pt>
                      <c:pt idx="268">
                        <c:v>223795.08935761452</c:v>
                      </c:pt>
                      <c:pt idx="269">
                        <c:v>211676.56444048882</c:v>
                      </c:pt>
                      <c:pt idx="270">
                        <c:v>200150.67750859261</c:v>
                      </c:pt>
                      <c:pt idx="271">
                        <c:v>189188.24238729477</c:v>
                      </c:pt>
                      <c:pt idx="272">
                        <c:v>178761.51837301254</c:v>
                      </c:pt>
                      <c:pt idx="273">
                        <c:v>168844.13839745522</c:v>
                      </c:pt>
                      <c:pt idx="274">
                        <c:v>159411.04076218605</c:v>
                      </c:pt>
                      <c:pt idx="275">
                        <c:v>150438.40426635742</c:v>
                      </c:pt>
                      <c:pt idx="276">
                        <c:v>141903.586561203</c:v>
                      </c:pt>
                      <c:pt idx="277">
                        <c:v>133785.06556892395</c:v>
                      </c:pt>
                      <c:pt idx="278">
                        <c:v>126062.3838198185</c:v>
                      </c:pt>
                      <c:pt idx="279">
                        <c:v>118716.09555363655</c:v>
                      </c:pt>
                      <c:pt idx="280">
                        <c:v>111727.71645760536</c:v>
                      </c:pt>
                      <c:pt idx="281">
                        <c:v>105079.67590594292</c:v>
                      </c:pt>
                      <c:pt idx="282">
                        <c:v>98755.271574735641</c:v>
                      </c:pt>
                      <c:pt idx="283">
                        <c:v>92738.626317501068</c:v>
                      </c:pt>
                      <c:pt idx="284">
                        <c:v>87014.647190093994</c:v>
                      </c:pt>
                      <c:pt idx="285">
                        <c:v>81568.986511468887</c:v>
                      </c:pt>
                      <c:pt idx="286">
                        <c:v>76388.004867553711</c:v>
                      </c:pt>
                      <c:pt idx="287">
                        <c:v>71458.735955476761</c:v>
                      </c:pt>
                      <c:pt idx="288">
                        <c:v>66768.853178501129</c:v>
                      </c:pt>
                      <c:pt idx="289">
                        <c:v>62306.637905597687</c:v>
                      </c:pt>
                      <c:pt idx="290">
                        <c:v>58060.949311494827</c:v>
                      </c:pt>
                      <c:pt idx="291">
                        <c:v>54021.195717096329</c:v>
                      </c:pt>
                      <c:pt idx="292">
                        <c:v>50177.307357549667</c:v>
                      </c:pt>
                      <c:pt idx="293">
                        <c:v>46519.710509300232</c:v>
                      </c:pt>
                      <c:pt idx="294">
                        <c:v>43039.302901029587</c:v>
                      </c:pt>
                      <c:pt idx="295">
                        <c:v>39727.430350780487</c:v>
                      </c:pt>
                      <c:pt idx="296">
                        <c:v>36575.864567279816</c:v>
                      </c:pt>
                      <c:pt idx="297">
                        <c:v>33576.782053232193</c:v>
                      </c:pt>
                      <c:pt idx="298">
                        <c:v>30722.74406170845</c:v>
                      </c:pt>
                      <c:pt idx="299">
                        <c:v>28006.677548646927</c:v>
                      </c:pt>
                      <c:pt idx="300">
                        <c:v>25421.857072591782</c:v>
                      </c:pt>
                      <c:pt idx="301">
                        <c:v>22961.887595891953</c:v>
                      </c:pt>
                      <c:pt idx="302">
                        <c:v>20620.688140869141</c:v>
                      </c:pt>
                      <c:pt idx="303">
                        <c:v>18392.476259946823</c:v>
                      </c:pt>
                      <c:pt idx="304">
                        <c:v>16271.753275632858</c:v>
                      </c:pt>
                      <c:pt idx="305">
                        <c:v>14253.290256977081</c:v>
                      </c:pt>
                      <c:pt idx="306">
                        <c:v>12332.114692211151</c:v>
                      </c:pt>
                      <c:pt idx="307">
                        <c:v>10503.49782204628</c:v>
                      </c:pt>
                      <c:pt idx="308">
                        <c:v>8762.9426054954529</c:v>
                      </c:pt>
                      <c:pt idx="309">
                        <c:v>7106.1722819805145</c:v>
                      </c:pt>
                      <c:pt idx="310">
                        <c:v>5529.1194989681244</c:v>
                      </c:pt>
                      <c:pt idx="311">
                        <c:v>4027.9159851074219</c:v>
                      </c:pt>
                      <c:pt idx="312">
                        <c:v>2598.8827304840088</c:v>
                      </c:pt>
                      <c:pt idx="313">
                        <c:v>1238.5206577777863</c:v>
                      </c:pt>
                      <c:pt idx="314">
                        <c:v>-56.498245239257813</c:v>
                      </c:pt>
                      <c:pt idx="315">
                        <c:v>-1289.3393528461456</c:v>
                      </c:pt>
                      <c:pt idx="316">
                        <c:v>-2463.013411283493</c:v>
                      </c:pt>
                      <c:pt idx="317">
                        <c:v>-3580.3841495513916</c:v>
                      </c:pt>
                      <c:pt idx="318">
                        <c:v>-4644.1755163669586</c:v>
                      </c:pt>
                      <c:pt idx="319">
                        <c:v>-5656.9785549640656</c:v>
                      </c:pt>
                      <c:pt idx="320">
                        <c:v>-6621.2579400539398</c:v>
                      </c:pt>
                      <c:pt idx="321">
                        <c:v>-7539.3581886291504</c:v>
                      </c:pt>
                      <c:pt idx="322">
                        <c:v>-8413.5095663070679</c:v>
                      </c:pt>
                      <c:pt idx="323">
                        <c:v>-9245.8336975574493</c:v>
                      </c:pt>
                      <c:pt idx="324">
                        <c:v>-10038.34890294075</c:v>
                      </c:pt>
                      <c:pt idx="325">
                        <c:v>-10792.975266695023</c:v>
                      </c:pt>
                      <c:pt idx="326">
                        <c:v>-11511.539460659027</c:v>
                      </c:pt>
                      <c:pt idx="327">
                        <c:v>-12195.779322862625</c:v>
                      </c:pt>
                      <c:pt idx="328">
                        <c:v>-12847.348213911057</c:v>
                      </c:pt>
                      <c:pt idx="329">
                        <c:v>-13467.819158554077</c:v>
                      </c:pt>
                      <c:pt idx="330">
                        <c:v>-14058.688779592514</c:v>
                      </c:pt>
                      <c:pt idx="331">
                        <c:v>-14621.381041526794</c:v>
                      </c:pt>
                      <c:pt idx="332">
                        <c:v>-15157.250804185867</c:v>
                      </c:pt>
                      <c:pt idx="333">
                        <c:v>-15667.587208271027</c:v>
                      </c:pt>
                      <c:pt idx="334">
                        <c:v>-16153.616886615753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EAB-4966-8163-B304FBD9C6A8}"/>
                  </c:ext>
                </c:extLst>
              </c15:ser>
            </c15:filteredBarSeries>
          </c:ext>
        </c:extLst>
      </c:barChart>
      <c:catAx>
        <c:axId val="738176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b="0" i="1"/>
                  <a:t># days</a:t>
                </a:r>
              </a:p>
            </c:rich>
          </c:tx>
          <c:layout>
            <c:manualLayout>
              <c:xMode val="edge"/>
              <c:yMode val="edge"/>
              <c:x val="4.8515277777777768E-2"/>
              <c:y val="0.892301166489925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314000"/>
        <c:crosses val="autoZero"/>
        <c:auto val="1"/>
        <c:lblAlgn val="ctr"/>
        <c:lblOffset val="100"/>
        <c:tickLblSkip val="30"/>
        <c:tickMarkSkip val="30"/>
        <c:noMultiLvlLbl val="0"/>
      </c:catAx>
      <c:valAx>
        <c:axId val="949314000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176048"/>
        <c:crossesAt val="0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7307925393352086"/>
          <c:y val="4.5774493083191217E-2"/>
          <c:w val="0.79120458476607269"/>
          <c:h val="7.82179268523782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C00000"/>
                </a:solidFill>
                <a:latin typeface="+mn-lt"/>
                <a:ea typeface="+mn-ea"/>
                <a:cs typeface="+mn-cs"/>
              </a:defRPr>
            </a:pPr>
            <a:r>
              <a:rPr lang="en-SG" sz="1200" b="1">
                <a:solidFill>
                  <a:srgbClr val="C00000"/>
                </a:solidFill>
              </a:rPr>
              <a:t>Daily</a:t>
            </a:r>
            <a:r>
              <a:rPr lang="en-SG" sz="1200" b="1" baseline="0">
                <a:solidFill>
                  <a:srgbClr val="C00000"/>
                </a:solidFill>
              </a:rPr>
              <a:t> # New Cases</a:t>
            </a:r>
            <a:endParaRPr lang="en-SG" sz="1200" b="1">
              <a:solidFill>
                <a:srgbClr val="C00000"/>
              </a:solidFill>
            </a:endParaRPr>
          </a:p>
        </c:rich>
      </c:tx>
      <c:layout>
        <c:manualLayout>
          <c:xMode val="edge"/>
          <c:yMode val="edge"/>
          <c:x val="2.2566048129032314E-2"/>
          <c:y val="3.85067273071821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C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372222222222222"/>
          <c:y val="0.18100397953382602"/>
          <c:w val="0.82761458333333338"/>
          <c:h val="0.64524540458593893"/>
        </c:manualLayout>
      </c:layout>
      <c:lineChart>
        <c:grouping val="standard"/>
        <c:varyColors val="0"/>
        <c:ser>
          <c:idx val="1"/>
          <c:order val="0"/>
          <c:tx>
            <c:strRef>
              <c:f>'II Backend'!$R$3</c:f>
              <c:strCache>
                <c:ptCount val="1"/>
                <c:pt idx="0">
                  <c:v>Exposed to Virus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[0]!View_N_E</c:f>
              <c:numCache>
                <c:formatCode>#,##0</c:formatCode>
                <c:ptCount val="335"/>
                <c:pt idx="0">
                  <c:v>0</c:v>
                </c:pt>
                <c:pt idx="1">
                  <c:v>4.5294860818676334E-2</c:v>
                </c:pt>
                <c:pt idx="2">
                  <c:v>4.3043617379075083E-2</c:v>
                </c:pt>
                <c:pt idx="3">
                  <c:v>4.4207380465020978E-2</c:v>
                </c:pt>
                <c:pt idx="4">
                  <c:v>9.3085375014399854E-2</c:v>
                </c:pt>
                <c:pt idx="5">
                  <c:v>0.1415996856063356</c:v>
                </c:pt>
                <c:pt idx="6">
                  <c:v>0.14762385214336543</c:v>
                </c:pt>
                <c:pt idx="7">
                  <c:v>0.161057174638436</c:v>
                </c:pt>
                <c:pt idx="8">
                  <c:v>0.18042583119006878</c:v>
                </c:pt>
                <c:pt idx="9">
                  <c:v>0.2050907111209887</c:v>
                </c:pt>
                <c:pt idx="10">
                  <c:v>0.23494597183138255</c:v>
                </c:pt>
                <c:pt idx="11">
                  <c:v>0.27024548802509102</c:v>
                </c:pt>
                <c:pt idx="12">
                  <c:v>0.31150624853357972</c:v>
                </c:pt>
                <c:pt idx="13">
                  <c:v>0.35945854108884306</c:v>
                </c:pt>
                <c:pt idx="14">
                  <c:v>0.41502514800282747</c:v>
                </c:pt>
                <c:pt idx="15">
                  <c:v>0.47931916454824253</c:v>
                </c:pt>
                <c:pt idx="16">
                  <c:v>0.55365447465023343</c:v>
                </c:pt>
                <c:pt idx="17">
                  <c:v>0.63956558181477607</c:v>
                </c:pt>
                <c:pt idx="18">
                  <c:v>0.73883511526307599</c:v>
                </c:pt>
                <c:pt idx="19">
                  <c:v>0.85352833994548905</c:v>
                </c:pt>
                <c:pt idx="20">
                  <c:v>0.98603464989080092</c:v>
                </c:pt>
                <c:pt idx="21">
                  <c:v>1.139116470168845</c:v>
                </c:pt>
                <c:pt idx="22">
                  <c:v>1.3159663258015575</c:v>
                </c:pt>
                <c:pt idx="23">
                  <c:v>1.5202731124963618</c:v>
                </c:pt>
                <c:pt idx="24">
                  <c:v>1.7562988591839019</c:v>
                </c:pt>
                <c:pt idx="25">
                  <c:v>2.028967528777986</c:v>
                </c:pt>
                <c:pt idx="26">
                  <c:v>2.3439676770585103</c:v>
                </c:pt>
                <c:pt idx="27">
                  <c:v>2.7078710919807096</c:v>
                </c:pt>
                <c:pt idx="28">
                  <c:v>3.1282698770127393</c:v>
                </c:pt>
                <c:pt idx="29">
                  <c:v>3.6139348316000803</c:v>
                </c:pt>
                <c:pt idx="30">
                  <c:v>4.1749984289725539</c:v>
                </c:pt>
                <c:pt idx="31">
                  <c:v>4.8231662063477225</c:v>
                </c:pt>
                <c:pt idx="32">
                  <c:v>5.5719609763425009</c:v>
                </c:pt>
                <c:pt idx="33">
                  <c:v>6.5275946627273269</c:v>
                </c:pt>
                <c:pt idx="34">
                  <c:v>7.567727756669429</c:v>
                </c:pt>
                <c:pt idx="35">
                  <c:v>9.401713695039092</c:v>
                </c:pt>
                <c:pt idx="36">
                  <c:v>10.80058402948289</c:v>
                </c:pt>
                <c:pt idx="37">
                  <c:v>12.414134590572623</c:v>
                </c:pt>
                <c:pt idx="38">
                  <c:v>14.358222255354494</c:v>
                </c:pt>
                <c:pt idx="39">
                  <c:v>16.660799409088092</c:v>
                </c:pt>
                <c:pt idx="40">
                  <c:v>19.49951339795124</c:v>
                </c:pt>
                <c:pt idx="41">
                  <c:v>22.513835708113383</c:v>
                </c:pt>
                <c:pt idx="42">
                  <c:v>26.246060139732659</c:v>
                </c:pt>
                <c:pt idx="43">
                  <c:v>30.615833297196769</c:v>
                </c:pt>
                <c:pt idx="44">
                  <c:v>35.444967374666696</c:v>
                </c:pt>
                <c:pt idx="45">
                  <c:v>41.446103228489136</c:v>
                </c:pt>
                <c:pt idx="46">
                  <c:v>47.941707766948589</c:v>
                </c:pt>
                <c:pt idx="47">
                  <c:v>55.520822707221264</c:v>
                </c:pt>
                <c:pt idx="48">
                  <c:v>64.602083475935885</c:v>
                </c:pt>
                <c:pt idx="49">
                  <c:v>74.987944866617553</c:v>
                </c:pt>
                <c:pt idx="50">
                  <c:v>87.593971822272692</c:v>
                </c:pt>
                <c:pt idx="51">
                  <c:v>102.28321763450357</c:v>
                </c:pt>
                <c:pt idx="52">
                  <c:v>118.92951672379675</c:v>
                </c:pt>
                <c:pt idx="53">
                  <c:v>138.47507888173632</c:v>
                </c:pt>
                <c:pt idx="54">
                  <c:v>161.99442439330903</c:v>
                </c:pt>
                <c:pt idx="55">
                  <c:v>187.53191116280894</c:v>
                </c:pt>
                <c:pt idx="56">
                  <c:v>217.05889927543058</c:v>
                </c:pt>
                <c:pt idx="57">
                  <c:v>250.94009507073736</c:v>
                </c:pt>
                <c:pt idx="58">
                  <c:v>291.01349276120538</c:v>
                </c:pt>
                <c:pt idx="59">
                  <c:v>336.03299191472246</c:v>
                </c:pt>
                <c:pt idx="60">
                  <c:v>388.36095509283217</c:v>
                </c:pt>
                <c:pt idx="61">
                  <c:v>449.16569796759018</c:v>
                </c:pt>
                <c:pt idx="62">
                  <c:v>519.35753787269687</c:v>
                </c:pt>
                <c:pt idx="63">
                  <c:v>599.95313934985336</c:v>
                </c:pt>
                <c:pt idx="64">
                  <c:v>692.71307976358605</c:v>
                </c:pt>
                <c:pt idx="65">
                  <c:v>800.02900745423381</c:v>
                </c:pt>
                <c:pt idx="66">
                  <c:v>924.09769740697845</c:v>
                </c:pt>
                <c:pt idx="67">
                  <c:v>1067.4824752893612</c:v>
                </c:pt>
                <c:pt idx="68">
                  <c:v>1233.1597740564118</c:v>
                </c:pt>
                <c:pt idx="69">
                  <c:v>1424.5771086348245</c:v>
                </c:pt>
                <c:pt idx="70">
                  <c:v>1645.7225415958944</c:v>
                </c:pt>
                <c:pt idx="71">
                  <c:v>1901.206412425701</c:v>
                </c:pt>
                <c:pt idx="72">
                  <c:v>2196.3566321694957</c:v>
                </c:pt>
                <c:pt idx="73">
                  <c:v>2537.3292904736918</c:v>
                </c:pt>
                <c:pt idx="74">
                  <c:v>2931.236737577945</c:v>
                </c:pt>
                <c:pt idx="75">
                  <c:v>3386.2957249675765</c:v>
                </c:pt>
                <c:pt idx="76">
                  <c:v>3911.9986397882089</c:v>
                </c:pt>
                <c:pt idx="77">
                  <c:v>4519.3113685127537</c:v>
                </c:pt>
                <c:pt idx="78">
                  <c:v>5220.9018906502988</c:v>
                </c:pt>
                <c:pt idx="79">
                  <c:v>6031.4043484362355</c:v>
                </c:pt>
                <c:pt idx="80">
                  <c:v>6967.7240786257253</c:v>
                </c:pt>
                <c:pt idx="81">
                  <c:v>8049.3899439986526</c:v>
                </c:pt>
                <c:pt idx="82">
                  <c:v>9298.9612829671023</c:v>
                </c:pt>
                <c:pt idx="83">
                  <c:v>10742.497926004147</c:v>
                </c:pt>
                <c:pt idx="84">
                  <c:v>12410.103030471735</c:v>
                </c:pt>
                <c:pt idx="85">
                  <c:v>14336.549987018805</c:v>
                </c:pt>
                <c:pt idx="86">
                  <c:v>16562.006380961593</c:v>
                </c:pt>
                <c:pt idx="87">
                  <c:v>19132.869985091551</c:v>
                </c:pt>
                <c:pt idx="88">
                  <c:v>22102.734055120371</c:v>
                </c:pt>
                <c:pt idx="89">
                  <c:v>25533.501839793054</c:v>
                </c:pt>
                <c:pt idx="90">
                  <c:v>29496.673254927944</c:v>
                </c:pt>
                <c:pt idx="91">
                  <c:v>34074.830161304963</c:v>
                </c:pt>
                <c:pt idx="92">
                  <c:v>39363.350694789864</c:v>
                </c:pt>
                <c:pt idx="93">
                  <c:v>45472.38769570474</c:v>
                </c:pt>
                <c:pt idx="94">
                  <c:v>52529.151554141768</c:v>
                </c:pt>
                <c:pt idx="95">
                  <c:v>60680.543818570652</c:v>
                </c:pt>
                <c:pt idx="96">
                  <c:v>70096.194805828331</c:v>
                </c:pt>
                <c:pt idx="97">
                  <c:v>80971.966309592768</c:v>
                </c:pt>
                <c:pt idx="98">
                  <c:v>93533.989448320121</c:v>
                </c:pt>
                <c:pt idx="99">
                  <c:v>108043.317845891</c:v>
                </c:pt>
                <c:pt idx="100">
                  <c:v>124801.28782673452</c:v>
                </c:pt>
                <c:pt idx="101">
                  <c:v>144155.69025999747</c:v>
                </c:pt>
                <c:pt idx="102">
                  <c:v>166507.87322616504</c:v>
                </c:pt>
                <c:pt idx="103">
                  <c:v>192320.91091045027</c:v>
                </c:pt>
                <c:pt idx="104">
                  <c:v>222128.99212688528</c:v>
                </c:pt>
                <c:pt idx="105">
                  <c:v>256548.20167326246</c:v>
                </c:pt>
                <c:pt idx="106">
                  <c:v>296288.88926206145</c:v>
                </c:pt>
                <c:pt idx="107">
                  <c:v>342169.84390548122</c:v>
                </c:pt>
                <c:pt idx="108">
                  <c:v>395134.51602918073</c:v>
                </c:pt>
                <c:pt idx="109">
                  <c:v>456269.55469235196</c:v>
                </c:pt>
                <c:pt idx="110">
                  <c:v>526825.95221968752</c:v>
                </c:pt>
                <c:pt idx="111">
                  <c:v>608243.11197457276</c:v>
                </c:pt>
                <c:pt idx="112">
                  <c:v>702176.1749837799</c:v>
                </c:pt>
                <c:pt idx="113">
                  <c:v>810526.95490123273</c:v>
                </c:pt>
                <c:pt idx="114">
                  <c:v>935478.83451333793</c:v>
                </c:pt>
                <c:pt idx="115">
                  <c:v>1079535.9653291723</c:v>
                </c:pt>
                <c:pt idx="116">
                  <c:v>1245567.0775499886</c:v>
                </c:pt>
                <c:pt idx="117">
                  <c:v>1436854.1411886525</c:v>
                </c:pt>
                <c:pt idx="118">
                  <c:v>1657146.0074581264</c:v>
                </c:pt>
                <c:pt idx="119">
                  <c:v>1910716.9859069041</c:v>
                </c:pt>
                <c:pt idx="120">
                  <c:v>2202430.0552896922</c:v>
                </c:pt>
                <c:pt idx="121">
                  <c:v>2537804.0368568543</c:v>
                </c:pt>
                <c:pt idx="122">
                  <c:v>2923083.5423767744</c:v>
                </c:pt>
                <c:pt idx="123">
                  <c:v>3365309.8021269445</c:v>
                </c:pt>
                <c:pt idx="124">
                  <c:v>3872389.5274432553</c:v>
                </c:pt>
                <c:pt idx="125">
                  <c:v>4453157.7059911964</c:v>
                </c:pt>
                <c:pt idx="126">
                  <c:v>5117428.5953210695</c:v>
                </c:pt>
                <c:pt idx="127">
                  <c:v>5876027.0963420533</c:v>
                </c:pt>
                <c:pt idx="128">
                  <c:v>6740790.0803017216</c:v>
                </c:pt>
                <c:pt idx="129">
                  <c:v>7724524.0530263633</c:v>
                </c:pt>
                <c:pt idx="130">
                  <c:v>8840901.7471763436</c:v>
                </c:pt>
                <c:pt idx="131">
                  <c:v>10104275.884886898</c:v>
                </c:pt>
                <c:pt idx="132">
                  <c:v>11529383.614945153</c:v>
                </c:pt>
                <c:pt idx="133">
                  <c:v>13130910.352012485</c:v>
                </c:pt>
                <c:pt idx="134">
                  <c:v>14922877.557670793</c:v>
                </c:pt>
                <c:pt idx="135">
                  <c:v>16917816.417980567</c:v>
                </c:pt>
                <c:pt idx="136">
                  <c:v>19125689.911125239</c:v>
                </c:pt>
                <c:pt idx="137">
                  <c:v>21552531.558230098</c:v>
                </c:pt>
                <c:pt idx="138">
                  <c:v>24198783.009377737</c:v>
                </c:pt>
                <c:pt idx="139">
                  <c:v>27057337.902158123</c:v>
                </c:pt>
                <c:pt idx="140">
                  <c:v>30111339.723006077</c:v>
                </c:pt>
                <c:pt idx="141">
                  <c:v>33331839.729486097</c:v>
                </c:pt>
                <c:pt idx="142">
                  <c:v>36675498.485063821</c:v>
                </c:pt>
                <c:pt idx="143">
                  <c:v>40082608.436151229</c:v>
                </c:pt>
                <c:pt idx="144">
                  <c:v>43475815.94873862</c:v>
                </c:pt>
                <c:pt idx="145">
                  <c:v>46760010.888433017</c:v>
                </c:pt>
                <c:pt idx="146">
                  <c:v>49823900.952416696</c:v>
                </c:pt>
                <c:pt idx="147">
                  <c:v>52543757.72865545</c:v>
                </c:pt>
                <c:pt idx="148">
                  <c:v>54789669.747882679</c:v>
                </c:pt>
                <c:pt idx="149">
                  <c:v>56434332.407764018</c:v>
                </c:pt>
                <c:pt idx="150">
                  <c:v>57363943.156524837</c:v>
                </c:pt>
                <c:pt idx="151">
                  <c:v>57490201.975897089</c:v>
                </c:pt>
                <c:pt idx="152">
                  <c:v>56761856.761336833</c:v>
                </c:pt>
                <c:pt idx="153">
                  <c:v>55173852.661735423</c:v>
                </c:pt>
                <c:pt idx="154">
                  <c:v>52772131.329156801</c:v>
                </c:pt>
                <c:pt idx="155">
                  <c:v>49652610.069216967</c:v>
                </c:pt>
                <c:pt idx="156">
                  <c:v>45953842.941704877</c:v>
                </c:pt>
                <c:pt idx="157">
                  <c:v>41844132.158717856</c:v>
                </c:pt>
                <c:pt idx="158">
                  <c:v>37505071.465103418</c:v>
                </c:pt>
                <c:pt idx="159">
                  <c:v>33114280.143520135</c:v>
                </c:pt>
                <c:pt idx="160">
                  <c:v>28830166.602756567</c:v>
                </c:pt>
                <c:pt idx="161">
                  <c:v>24780926.936214346</c:v>
                </c:pt>
                <c:pt idx="162">
                  <c:v>21058872.042558879</c:v>
                </c:pt>
                <c:pt idx="163">
                  <c:v>17719966.465072621</c:v>
                </c:pt>
                <c:pt idx="164">
                  <c:v>14787510.528839167</c:v>
                </c:pt>
                <c:pt idx="165">
                  <c:v>12258407.533366157</c:v>
                </c:pt>
                <c:pt idx="166">
                  <c:v>10110438.167722562</c:v>
                </c:pt>
                <c:pt idx="167">
                  <c:v>8309279.2526572114</c:v>
                </c:pt>
                <c:pt idx="168">
                  <c:v>6814465.4038002212</c:v>
                </c:pt>
                <c:pt idx="169">
                  <c:v>5583939.810876837</c:v>
                </c:pt>
                <c:pt idx="170">
                  <c:v>4577180.2662563808</c:v>
                </c:pt>
                <c:pt idx="171">
                  <c:v>3757091.5172005179</c:v>
                </c:pt>
                <c:pt idx="172">
                  <c:v>3090942.1248483001</c:v>
                </c:pt>
                <c:pt idx="173">
                  <c:v>2550629.4925098252</c:v>
                </c:pt>
                <c:pt idx="174">
                  <c:v>2112517.2902486343</c:v>
                </c:pt>
                <c:pt idx="175">
                  <c:v>1757033.1972707028</c:v>
                </c:pt>
                <c:pt idx="176">
                  <c:v>1468159.068722256</c:v>
                </c:pt>
                <c:pt idx="177">
                  <c:v>1232898.7782818745</c:v>
                </c:pt>
                <c:pt idx="178">
                  <c:v>1040773.633491552</c:v>
                </c:pt>
                <c:pt idx="179">
                  <c:v>883370.70168092288</c:v>
                </c:pt>
                <c:pt idx="180">
                  <c:v>753953.55730061221</c:v>
                </c:pt>
                <c:pt idx="181">
                  <c:v>647135.55141874775</c:v>
                </c:pt>
                <c:pt idx="182">
                  <c:v>558610.67442481103</c:v>
                </c:pt>
                <c:pt idx="183">
                  <c:v>484934.85315516131</c:v>
                </c:pt>
                <c:pt idx="184">
                  <c:v>423349.96500432532</c:v>
                </c:pt>
                <c:pt idx="185">
                  <c:v>371643.20836463553</c:v>
                </c:pt>
                <c:pt idx="186">
                  <c:v>328035.26312207698</c:v>
                </c:pt>
                <c:pt idx="187">
                  <c:v>291091.62215444265</c:v>
                </c:pt>
                <c:pt idx="188">
                  <c:v>259652.41689285231</c:v>
                </c:pt>
                <c:pt idx="189">
                  <c:v>232776.91835968115</c:v>
                </c:pt>
                <c:pt idx="190">
                  <c:v>209699.6380920822</c:v>
                </c:pt>
                <c:pt idx="191">
                  <c:v>189795.57567692088</c:v>
                </c:pt>
                <c:pt idx="192">
                  <c:v>172552.66934816891</c:v>
                </c:pt>
                <c:pt idx="193">
                  <c:v>157549.91713327699</c:v>
                </c:pt>
                <c:pt idx="194">
                  <c:v>144439.96384153952</c:v>
                </c:pt>
                <c:pt idx="195">
                  <c:v>132935.2085775068</c:v>
                </c:pt>
                <c:pt idx="196">
                  <c:v>122796.69159693619</c:v>
                </c:pt>
                <c:pt idx="197">
                  <c:v>113825.17938263672</c:v>
                </c:pt>
                <c:pt idx="198">
                  <c:v>105853.99203016593</c:v>
                </c:pt>
                <c:pt idx="199">
                  <c:v>98743.214864707072</c:v>
                </c:pt>
                <c:pt idx="200">
                  <c:v>92375.012618579523</c:v>
                </c:pt>
                <c:pt idx="201">
                  <c:v>86649.824191893451</c:v>
                </c:pt>
                <c:pt idx="202">
                  <c:v>81483.262691708631</c:v>
                </c:pt>
                <c:pt idx="203">
                  <c:v>76803.581983337339</c:v>
                </c:pt>
                <c:pt idx="204">
                  <c:v>72549.599637478561</c:v>
                </c:pt>
                <c:pt idx="205">
                  <c:v>68668.988663837881</c:v>
                </c:pt>
                <c:pt idx="206">
                  <c:v>65116.868140064755</c:v>
                </c:pt>
                <c:pt idx="207">
                  <c:v>61854.636824891793</c:v>
                </c:pt>
                <c:pt idx="208">
                  <c:v>58849.004901586639</c:v>
                </c:pt>
                <c:pt idx="209">
                  <c:v>56071.187765384857</c:v>
                </c:pt>
                <c:pt idx="210">
                  <c:v>53496.232738715436</c:v>
                </c:pt>
                <c:pt idx="211">
                  <c:v>51102.4551540272</c:v>
                </c:pt>
                <c:pt idx="212">
                  <c:v>48870.96468479609</c:v>
                </c:pt>
                <c:pt idx="213">
                  <c:v>46785.266364414587</c:v>
                </c:pt>
                <c:pt idx="214">
                  <c:v>44830.923593038518</c:v>
                </c:pt>
                <c:pt idx="215">
                  <c:v>42995.272737620704</c:v>
                </c:pt>
                <c:pt idx="216">
                  <c:v>41267.180793191284</c:v>
                </c:pt>
                <c:pt idx="217">
                  <c:v>39636.839082963605</c:v>
                </c:pt>
                <c:pt idx="218">
                  <c:v>38095.58720140178</c:v>
                </c:pt>
                <c:pt idx="219">
                  <c:v>36635.762403726534</c:v>
                </c:pt>
                <c:pt idx="220">
                  <c:v>35250.570461734045</c:v>
                </c:pt>
                <c:pt idx="221">
                  <c:v>33933.974674524172</c:v>
                </c:pt>
                <c:pt idx="222">
                  <c:v>32680.600271927469</c:v>
                </c:pt>
                <c:pt idx="223">
                  <c:v>31485.651900621735</c:v>
                </c:pt>
                <c:pt idx="224">
                  <c:v>30344.842256221604</c:v>
                </c:pt>
                <c:pt idx="225">
                  <c:v>29254.330233554469</c:v>
                </c:pt>
                <c:pt idx="226">
                  <c:v>28210.667223639692</c:v>
                </c:pt>
                <c:pt idx="227">
                  <c:v>27210.750399051401</c:v>
                </c:pt>
                <c:pt idx="228">
                  <c:v>26251.78200705834</c:v>
                </c:pt>
                <c:pt idx="229">
                  <c:v>25331.233838448032</c:v>
                </c:pt>
                <c:pt idx="230">
                  <c:v>24446.816164344469</c:v>
                </c:pt>
                <c:pt idx="231">
                  <c:v>23596.450537777015</c:v>
                </c:pt>
                <c:pt idx="232">
                  <c:v>22778.245944652776</c:v>
                </c:pt>
                <c:pt idx="233">
                  <c:v>21990.47786291684</c:v>
                </c:pt>
                <c:pt idx="234">
                  <c:v>21231.569851347718</c:v>
                </c:pt>
                <c:pt idx="235">
                  <c:v>20500.077342520577</c:v>
                </c:pt>
                <c:pt idx="236">
                  <c:v>19794.673359539105</c:v>
                </c:pt>
                <c:pt idx="237">
                  <c:v>19114.135914480972</c:v>
                </c:pt>
                <c:pt idx="238">
                  <c:v>18457.336879193936</c:v>
                </c:pt>
                <c:pt idx="239">
                  <c:v>17823.23214701068</c:v>
                </c:pt>
                <c:pt idx="240">
                  <c:v>17210.852927863201</c:v>
                </c:pt>
                <c:pt idx="241">
                  <c:v>16619.298039791058</c:v>
                </c:pt>
                <c:pt idx="242">
                  <c:v>16047.727077471463</c:v>
                </c:pt>
                <c:pt idx="243">
                  <c:v>15495.354353585777</c:v>
                </c:pt>
                <c:pt idx="244">
                  <c:v>14961.44352194306</c:v>
                </c:pt>
                <c:pt idx="245">
                  <c:v>14445.302802612401</c:v>
                </c:pt>
                <c:pt idx="246">
                  <c:v>13946.280739131025</c:v>
                </c:pt>
                <c:pt idx="247">
                  <c:v>13463.762426373662</c:v>
                </c:pt>
                <c:pt idx="248">
                  <c:v>12997.16615507387</c:v>
                </c:pt>
                <c:pt idx="249">
                  <c:v>12545.940425438448</c:v>
                </c:pt>
                <c:pt idx="250">
                  <c:v>12109.561287923112</c:v>
                </c:pt>
                <c:pt idx="251">
                  <c:v>11687.529974155739</c:v>
                </c:pt>
                <c:pt idx="252">
                  <c:v>11279.370785298543</c:v>
                </c:pt>
                <c:pt idx="253">
                  <c:v>10884.629208915245</c:v>
                </c:pt>
                <c:pt idx="254">
                  <c:v>10502.870238723945</c:v>
                </c:pt>
                <c:pt idx="255">
                  <c:v>10133.676874531664</c:v>
                </c:pt>
                <c:pt idx="256">
                  <c:v>9776.6487822139297</c:v>
                </c:pt>
                <c:pt idx="257">
                  <c:v>9431.4010958671133</c:v>
                </c:pt>
                <c:pt idx="258">
                  <c:v>9097.5633462611659</c:v>
                </c:pt>
                <c:pt idx="259">
                  <c:v>8774.7785014883029</c:v>
                </c:pt>
                <c:pt idx="260">
                  <c:v>8462.7021072688058</c:v>
                </c:pt>
                <c:pt idx="261">
                  <c:v>8161.0015157623029</c:v>
                </c:pt>
                <c:pt idx="262">
                  <c:v>7869.3551929638052</c:v>
                </c:pt>
                <c:pt idx="263">
                  <c:v>7587.4520958567628</c:v>
                </c:pt>
                <c:pt idx="264">
                  <c:v>7314.9911114671768</c:v>
                </c:pt>
                <c:pt idx="265">
                  <c:v>7051.680550826929</c:v>
                </c:pt>
                <c:pt idx="266">
                  <c:v>6797.2376916241856</c:v>
                </c:pt>
                <c:pt idx="267">
                  <c:v>6551.3883640040922</c:v>
                </c:pt>
                <c:pt idx="268">
                  <c:v>6313.8665745940743</c:v>
                </c:pt>
                <c:pt idx="269">
                  <c:v>6084.4141643730236</c:v>
                </c:pt>
                <c:pt idx="270">
                  <c:v>5862.7804964898014</c:v>
                </c:pt>
                <c:pt idx="271">
                  <c:v>5648.7221705704242</c:v>
                </c:pt>
                <c:pt idx="272">
                  <c:v>5442.0027604406996</c:v>
                </c:pt>
                <c:pt idx="273">
                  <c:v>5242.3925725369072</c:v>
                </c:pt>
                <c:pt idx="274">
                  <c:v>5049.6684225859917</c:v>
                </c:pt>
                <c:pt idx="275">
                  <c:v>4863.6134284124719</c:v>
                </c:pt>
                <c:pt idx="276">
                  <c:v>4684.0168169754888</c:v>
                </c:pt>
                <c:pt idx="277">
                  <c:v>4510.6737439592043</c:v>
                </c:pt>
                <c:pt idx="278">
                  <c:v>4343.385124435863</c:v>
                </c:pt>
                <c:pt idx="279">
                  <c:v>4181.9574732958235</c:v>
                </c:pt>
                <c:pt idx="280">
                  <c:v>4026.2027542948204</c:v>
                </c:pt>
                <c:pt idx="281">
                  <c:v>3875.9382367077706</c:v>
                </c:pt>
                <c:pt idx="282">
                  <c:v>3730.9863587021605</c:v>
                </c:pt>
                <c:pt idx="283">
                  <c:v>3591.1745966542753</c:v>
                </c:pt>
                <c:pt idx="284">
                  <c:v>3456.3353397293668</c:v>
                </c:pt>
                <c:pt idx="285">
                  <c:v>3326.3057691338468</c:v>
                </c:pt>
                <c:pt idx="286">
                  <c:v>3200.9277415247302</c:v>
                </c:pt>
                <c:pt idx="287">
                  <c:v>3080.0476761298428</c:v>
                </c:pt>
                <c:pt idx="288">
                  <c:v>2963.5164451927758</c:v>
                </c:pt>
                <c:pt idx="289">
                  <c:v>2851.1892674099481</c:v>
                </c:pt>
                <c:pt idx="290">
                  <c:v>2742.9256040741661</c:v>
                </c:pt>
                <c:pt idx="291">
                  <c:v>2638.5890576805009</c:v>
                </c:pt>
                <c:pt idx="292">
                  <c:v>2538.047272786655</c:v>
                </c:pt>
                <c:pt idx="293">
                  <c:v>2441.1718389517855</c:v>
                </c:pt>
                <c:pt idx="294">
                  <c:v>2347.8381956055814</c:v>
                </c:pt>
                <c:pt idx="295">
                  <c:v>2257.9255387235962</c:v>
                </c:pt>
                <c:pt idx="296">
                  <c:v>2171.3167292058197</c:v>
                </c:pt>
                <c:pt idx="297">
                  <c:v>2087.8982028736636</c:v>
                </c:pt>
                <c:pt idx="298">
                  <c:v>2007.5598820161188</c:v>
                </c:pt>
                <c:pt idx="299">
                  <c:v>1930.1950884292621</c:v>
                </c:pt>
                <c:pt idx="300">
                  <c:v>1855.7004579046609</c:v>
                </c:pt>
                <c:pt idx="301">
                  <c:v>1783.9758561318722</c:v>
                </c:pt>
                <c:pt idx="302">
                  <c:v>1714.9242959883084</c:v>
                </c:pt>
                <c:pt idx="303">
                  <c:v>1648.451856196484</c:v>
                </c:pt>
                <c:pt idx="304">
                  <c:v>1584.4676013341666</c:v>
                </c:pt>
                <c:pt idx="305">
                  <c:v>1522.8835031874485</c:v>
                </c:pt>
                <c:pt idx="306">
                  <c:v>1463.614363440314</c:v>
                </c:pt>
                <c:pt idx="307">
                  <c:v>1406.5777376970473</c:v>
                </c:pt>
                <c:pt idx="308">
                  <c:v>1351.6938608359201</c:v>
                </c:pt>
                <c:pt idx="309">
                  <c:v>1298.8855736940775</c:v>
                </c:pt>
                <c:pt idx="310">
                  <c:v>1248.0782510845279</c:v>
                </c:pt>
                <c:pt idx="311">
                  <c:v>1199.1997311467003</c:v>
                </c:pt>
                <c:pt idx="312">
                  <c:v>1152.1802460322069</c:v>
                </c:pt>
                <c:pt idx="313">
                  <c:v>1106.9523539273318</c:v>
                </c:pt>
                <c:pt idx="314">
                  <c:v>1063.4508724134009</c:v>
                </c:pt>
                <c:pt idx="315">
                  <c:v>1021.6128131655847</c:v>
                </c:pt>
                <c:pt idx="316">
                  <c:v>981.37731798995355</c:v>
                </c:pt>
                <c:pt idx="317">
                  <c:v>942.68559619771884</c:v>
                </c:pt>
                <c:pt idx="318">
                  <c:v>905.48086331459785</c:v>
                </c:pt>
                <c:pt idx="319">
                  <c:v>869.70828112219874</c:v>
                </c:pt>
                <c:pt idx="320">
                  <c:v>835.31489902721103</c:v>
                </c:pt>
                <c:pt idx="321">
                  <c:v>802.24959675304069</c:v>
                </c:pt>
                <c:pt idx="322">
                  <c:v>770.46302834739481</c:v>
                </c:pt>
                <c:pt idx="323">
                  <c:v>739.90756749816001</c:v>
                </c:pt>
                <c:pt idx="324">
                  <c:v>710.53725414879386</c:v>
                </c:pt>
                <c:pt idx="325">
                  <c:v>682.30774240333972</c:v>
                </c:pt>
                <c:pt idx="326">
                  <c:v>655.17624971010025</c:v>
                </c:pt>
                <c:pt idx="327">
                  <c:v>629.10150731197723</c:v>
                </c:pt>
                <c:pt idx="328">
                  <c:v>604.04371195049191</c:v>
                </c:pt>
                <c:pt idx="329">
                  <c:v>579.96447880957669</c:v>
                </c:pt>
                <c:pt idx="330">
                  <c:v>556.82679568433957</c:v>
                </c:pt>
                <c:pt idx="331">
                  <c:v>534.59497835918751</c:v>
                </c:pt>
                <c:pt idx="332">
                  <c:v>513.23462717892801</c:v>
                </c:pt>
                <c:pt idx="333">
                  <c:v>492.71258479576318</c:v>
                </c:pt>
                <c:pt idx="334">
                  <c:v>472.99689507445459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37-4495-A137-A1FE6D7ECF05}"/>
            </c:ext>
          </c:extLst>
        </c:ser>
        <c:ser>
          <c:idx val="2"/>
          <c:order val="1"/>
          <c:tx>
            <c:strRef>
              <c:f>'II Backend'!$S$3</c:f>
              <c:strCache>
                <c:ptCount val="1"/>
                <c:pt idx="0">
                  <c:v>Mild symptoms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[0]!View_N_I</c:f>
              <c:numCache>
                <c:formatCode>#,##0</c:formatCode>
                <c:ptCount val="335"/>
                <c:pt idx="0">
                  <c:v>0</c:v>
                </c:pt>
                <c:pt idx="1">
                  <c:v>0</c:v>
                </c:pt>
                <c:pt idx="2">
                  <c:v>8.5154338339111513E-3</c:v>
                </c:pt>
                <c:pt idx="3">
                  <c:v>1.4904376615748756E-2</c:v>
                </c:pt>
                <c:pt idx="4">
                  <c:v>2.0234190364985458E-2</c:v>
                </c:pt>
                <c:pt idx="5">
                  <c:v>3.3686997611962997E-2</c:v>
                </c:pt>
                <c:pt idx="6">
                  <c:v>5.3569664412970952E-2</c:v>
                </c:pt>
                <c:pt idx="7">
                  <c:v>7.0607943019145372E-2</c:v>
                </c:pt>
                <c:pt idx="8">
                  <c:v>8.6763689347464104E-2</c:v>
                </c:pt>
                <c:pt idx="9">
                  <c:v>0.10332927032853863</c:v>
                </c:pt>
                <c:pt idx="10">
                  <c:v>0.12121840082032517</c:v>
                </c:pt>
                <c:pt idx="11">
                  <c:v>0.14114213600359679</c:v>
                </c:pt>
                <c:pt idx="12">
                  <c:v>0.16371703422865738</c:v>
                </c:pt>
                <c:pt idx="13">
                  <c:v>0.18953352372969598</c:v>
                </c:pt>
                <c:pt idx="14">
                  <c:v>0.21920122936455538</c:v>
                </c:pt>
                <c:pt idx="15">
                  <c:v>0.25338132188662676</c:v>
                </c:pt>
                <c:pt idx="16">
                  <c:v>0.29281198657017465</c:v>
                </c:pt>
                <c:pt idx="17">
                  <c:v>0.33833076703063059</c:v>
                </c:pt>
                <c:pt idx="18">
                  <c:v>0.39089616804793936</c:v>
                </c:pt>
                <c:pt idx="19">
                  <c:v>0.45161010854591316</c:v>
                </c:pt>
                <c:pt idx="20">
                  <c:v>0.52174237140871982</c:v>
                </c:pt>
                <c:pt idx="21">
                  <c:v>0.6027579635941378</c:v>
                </c:pt>
                <c:pt idx="22">
                  <c:v>0.69634819724525598</c:v>
                </c:pt>
                <c:pt idx="23">
                  <c:v>0.80446628291272304</c:v>
                </c:pt>
                <c:pt idx="24">
                  <c:v>0.92936826231768133</c:v>
                </c:pt>
                <c:pt idx="25">
                  <c:v>1.0736601850995424</c:v>
                </c:pt>
                <c:pt idx="26">
                  <c:v>1.2403525438123806</c:v>
                </c:pt>
                <c:pt idx="27">
                  <c:v>1.4329231207019926</c:v>
                </c:pt>
                <c:pt idx="28">
                  <c:v>1.6553895680592028</c:v>
                </c:pt>
                <c:pt idx="29">
                  <c:v>1.9123932427165711</c:v>
                </c:pt>
                <c:pt idx="30">
                  <c:v>2.2092960474943157</c:v>
                </c:pt>
                <c:pt idx="31">
                  <c:v>2.5522923022455499</c:v>
                </c:pt>
                <c:pt idx="32">
                  <c:v>2.9485379798105318</c:v>
                </c:pt>
                <c:pt idx="33">
                  <c:v>3.4063000039375435</c:v>
                </c:pt>
                <c:pt idx="34">
                  <c:v>3.9521595897517341</c:v>
                </c:pt>
                <c:pt idx="35">
                  <c:v>4.5843813494129355</c:v>
                </c:pt>
                <c:pt idx="36">
                  <c:v>5.4349354535311702</c:v>
                </c:pt>
                <c:pt idx="37">
                  <c:v>6.3783493276465411</c:v>
                </c:pt>
                <c:pt idx="38">
                  <c:v>7.4364090408839667</c:v>
                </c:pt>
                <c:pt idx="39">
                  <c:v>8.6483241051694915</c:v>
                </c:pt>
                <c:pt idx="40">
                  <c:v>10.050716393315705</c:v>
                </c:pt>
                <c:pt idx="41">
                  <c:v>11.706280371313646</c:v>
                </c:pt>
                <c:pt idx="42">
                  <c:v>13.597390995920797</c:v>
                </c:pt>
                <c:pt idx="43">
                  <c:v>15.811899819908326</c:v>
                </c:pt>
                <c:pt idx="44">
                  <c:v>18.404979887920792</c:v>
                </c:pt>
                <c:pt idx="45">
                  <c:v>21.387269223354796</c:v>
                </c:pt>
                <c:pt idx="46">
                  <c:v>24.901254512898007</c:v>
                </c:pt>
                <c:pt idx="47">
                  <c:v>28.933546031410948</c:v>
                </c:pt>
                <c:pt idx="48">
                  <c:v>33.584172109735817</c:v>
                </c:pt>
                <c:pt idx="49">
                  <c:v>39.011856869719523</c:v>
                </c:pt>
                <c:pt idx="50">
                  <c:v>45.306437931626128</c:v>
                </c:pt>
                <c:pt idx="51">
                  <c:v>52.71190980198449</c:v>
                </c:pt>
                <c:pt idx="52">
                  <c:v>61.397717218932492</c:v>
                </c:pt>
                <c:pt idx="53">
                  <c:v>71.475693450959099</c:v>
                </c:pt>
                <c:pt idx="54">
                  <c:v>83.212438314250335</c:v>
                </c:pt>
                <c:pt idx="55">
                  <c:v>97.02323613676252</c:v>
                </c:pt>
                <c:pt idx="56">
                  <c:v>112.8726453509416</c:v>
                </c:pt>
                <c:pt idx="57">
                  <c:v>131.10292910846607</c:v>
                </c:pt>
                <c:pt idx="58">
                  <c:v>152.05645586881434</c:v>
                </c:pt>
                <c:pt idx="59">
                  <c:v>176.35265645570348</c:v>
                </c:pt>
                <c:pt idx="60">
                  <c:v>204.2527962429798</c:v>
                </c:pt>
                <c:pt idx="61">
                  <c:v>236.41000645954111</c:v>
                </c:pt>
                <c:pt idx="62">
                  <c:v>273.56642235612281</c:v>
                </c:pt>
                <c:pt idx="63">
                  <c:v>316.48687693104472</c:v>
                </c:pt>
                <c:pt idx="64">
                  <c:v>365.97435420128357</c:v>
                </c:pt>
                <c:pt idx="65">
                  <c:v>423.00221384547189</c:v>
                </c:pt>
                <c:pt idx="66">
                  <c:v>488.79875400330496</c:v>
                </c:pt>
                <c:pt idx="67">
                  <c:v>564.7595822875038</c:v>
                </c:pt>
                <c:pt idx="68">
                  <c:v>652.48306206717837</c:v>
                </c:pt>
                <c:pt idx="69">
                  <c:v>753.80742142648353</c:v>
                </c:pt>
                <c:pt idx="70">
                  <c:v>870.85133882907303</c:v>
                </c:pt>
                <c:pt idx="71">
                  <c:v>1006.0594703834631</c:v>
                </c:pt>
                <c:pt idx="72">
                  <c:v>1162.2542358464489</c:v>
                </c:pt>
                <c:pt idx="73">
                  <c:v>1342.6951617819836</c:v>
                </c:pt>
                <c:pt idx="74">
                  <c:v>1551.1471490238532</c:v>
                </c:pt>
                <c:pt idx="75">
                  <c:v>1791.9591646932915</c:v>
                </c:pt>
                <c:pt idx="76">
                  <c:v>2070.1550446799497</c:v>
                </c:pt>
                <c:pt idx="77">
                  <c:v>2391.5383258783304</c:v>
                </c:pt>
                <c:pt idx="78">
                  <c:v>2762.8133082471059</c:v>
                </c:pt>
                <c:pt idx="79">
                  <c:v>3191.7248776496117</c:v>
                </c:pt>
                <c:pt idx="80">
                  <c:v>3687.2200064280823</c:v>
                </c:pt>
                <c:pt idx="81">
                  <c:v>4259.6342966062193</c:v>
                </c:pt>
                <c:pt idx="82">
                  <c:v>4920.9074490387111</c:v>
                </c:pt>
                <c:pt idx="83">
                  <c:v>5684.8321409423597</c:v>
                </c:pt>
                <c:pt idx="84">
                  <c:v>6567.3414860259054</c:v>
                </c:pt>
                <c:pt idx="85">
                  <c:v>7586.841049785241</c:v>
                </c:pt>
                <c:pt idx="86">
                  <c:v>8764.5923134939403</c:v>
                </c:pt>
                <c:pt idx="87">
                  <c:v>10125.155542456425</c:v>
                </c:pt>
                <c:pt idx="88">
                  <c:v>11696.901238390134</c:v>
                </c:pt>
                <c:pt idx="89">
                  <c:v>13512.600766633226</c:v>
                </c:pt>
                <c:pt idx="90">
                  <c:v>15610.108373984925</c:v>
                </c:pt>
                <c:pt idx="91">
                  <c:v>18033.14868404013</c:v>
                </c:pt>
                <c:pt idx="92">
                  <c:v>20832.225909930774</c:v>
                </c:pt>
                <c:pt idx="93">
                  <c:v>24065.673500375586</c:v>
                </c:pt>
                <c:pt idx="94">
                  <c:v>27800.865780222786</c:v>
                </c:pt>
                <c:pt idx="95">
                  <c:v>32115.616413540472</c:v>
                </c:pt>
                <c:pt idx="96">
                  <c:v>37099.792264503478</c:v>
                </c:pt>
                <c:pt idx="97">
                  <c:v>42857.175524463812</c:v>
                </c:pt>
                <c:pt idx="98">
                  <c:v>49507.611885511724</c:v>
                </c:pt>
                <c:pt idx="99">
                  <c:v>57189.488151720223</c:v>
                </c:pt>
                <c:pt idx="100">
                  <c:v>66062.58907648889</c:v>
                </c:pt>
                <c:pt idx="101">
                  <c:v>76311.390491895116</c:v>
                </c:pt>
                <c:pt idx="102">
                  <c:v>88148.854052935043</c:v>
                </c:pt>
                <c:pt idx="103">
                  <c:v>101820.79825825262</c:v>
                </c:pt>
                <c:pt idx="104">
                  <c:v>117610.93093115176</c:v>
                </c:pt>
                <c:pt idx="105">
                  <c:v>135846.64014616166</c:v>
                </c:pt>
                <c:pt idx="106">
                  <c:v>156905.65374905657</c:v>
                </c:pt>
                <c:pt idx="107">
                  <c:v>181223.69219853132</c:v>
                </c:pt>
                <c:pt idx="108">
                  <c:v>209303.25547068217</c:v>
                </c:pt>
                <c:pt idx="109">
                  <c:v>241723.70216402007</c:v>
                </c:pt>
                <c:pt idx="110">
                  <c:v>279152.79757902451</c:v>
                </c:pt>
                <c:pt idx="111">
                  <c:v>322359.92714134965</c:v>
                </c:pt>
                <c:pt idx="112">
                  <c:v>372231.19161715562</c:v>
                </c:pt>
                <c:pt idx="113">
                  <c:v>429786.62038853939</c:v>
                </c:pt>
                <c:pt idx="114">
                  <c:v>496199.75750237715</c:v>
                </c:pt>
                <c:pt idx="115">
                  <c:v>572819.89066019654</c:v>
                </c:pt>
                <c:pt idx="116">
                  <c:v>661197.20348790241</c:v>
                </c:pt>
                <c:pt idx="117">
                  <c:v>763111.13312215742</c:v>
                </c:pt>
                <c:pt idx="118">
                  <c:v>880602.20400209131</c:v>
                </c:pt>
                <c:pt idx="119">
                  <c:v>1016007.5788462417</c:v>
                </c:pt>
                <c:pt idx="120">
                  <c:v>1172000.5112236727</c:v>
                </c:pt>
                <c:pt idx="121">
                  <c:v>1351633.790464533</c:v>
                </c:pt>
                <c:pt idx="122">
                  <c:v>1558387.1252969492</c:v>
                </c:pt>
                <c:pt idx="123">
                  <c:v>1796218.2000359034</c:v>
                </c:pt>
                <c:pt idx="124">
                  <c:v>2069616.8341742761</c:v>
                </c:pt>
                <c:pt idx="125">
                  <c:v>2383661.2551304214</c:v>
                </c:pt>
                <c:pt idx="126">
                  <c:v>2744074.9208303699</c:v>
                </c:pt>
                <c:pt idx="127">
                  <c:v>3157281.5634241188</c:v>
                </c:pt>
                <c:pt idx="128">
                  <c:v>3630455.1213695542</c:v>
                </c:pt>
                <c:pt idx="129">
                  <c:v>4171559.9335718676</c:v>
                </c:pt>
                <c:pt idx="130">
                  <c:v>4789374.9347673971</c:v>
                </c:pt>
                <c:pt idx="131">
                  <c:v>5493493.5706901988</c:v>
                </c:pt>
                <c:pt idx="132">
                  <c:v>6294288.7175834747</c:v>
                </c:pt>
                <c:pt idx="133">
                  <c:v>7202829.0527004767</c:v>
                </c:pt>
                <c:pt idx="134">
                  <c:v>8230730.1541536711</c:v>
                </c:pt>
                <c:pt idx="135">
                  <c:v>9389920.2866124511</c:v>
                </c:pt>
                <c:pt idx="136">
                  <c:v>10692297.685932294</c:v>
                </c:pt>
                <c:pt idx="137">
                  <c:v>12149253.742437966</c:v>
                </c:pt>
                <c:pt idx="138">
                  <c:v>13771035.642252143</c:v>
                </c:pt>
                <c:pt idx="139">
                  <c:v>15565923.959292101</c:v>
                </c:pt>
                <c:pt idx="140">
                  <c:v>17539206.990742918</c:v>
                </c:pt>
                <c:pt idx="141">
                  <c:v>19691946.243906062</c:v>
                </c:pt>
                <c:pt idx="142">
                  <c:v>22019548.539788518</c:v>
                </c:pt>
                <c:pt idx="143">
                  <c:v>24510191.613104239</c:v>
                </c:pt>
                <c:pt idx="144">
                  <c:v>27143192.868286669</c:v>
                </c:pt>
                <c:pt idx="145">
                  <c:v>29887464.159850623</c:v>
                </c:pt>
                <c:pt idx="146">
                  <c:v>32700254.888671532</c:v>
                </c:pt>
                <c:pt idx="147">
                  <c:v>35526442.478586145</c:v>
                </c:pt>
                <c:pt idx="148">
                  <c:v>38298669.031012103</c:v>
                </c:pt>
                <c:pt idx="149">
                  <c:v>40938626.219680265</c:v>
                </c:pt>
                <c:pt idx="150">
                  <c:v>43359735.686433882</c:v>
                </c:pt>
                <c:pt idx="151">
                  <c:v>45471341.598715886</c:v>
                </c:pt>
                <c:pt idx="152">
                  <c:v>47184320.702398226</c:v>
                </c:pt>
                <c:pt idx="153">
                  <c:v>48417740.78318686</c:v>
                </c:pt>
                <c:pt idx="154">
                  <c:v>49105907.378277987</c:v>
                </c:pt>
                <c:pt idx="155">
                  <c:v>49204903.263525717</c:v>
                </c:pt>
                <c:pt idx="156">
                  <c:v>48697627.992496498</c:v>
                </c:pt>
                <c:pt idx="157">
                  <c:v>47596449.713714436</c:v>
                </c:pt>
                <c:pt idx="158">
                  <c:v>45942903.51420515</c:v>
                </c:pt>
                <c:pt idx="159">
                  <c:v>43804356.255894564</c:v>
                </c:pt>
                <c:pt idx="160">
                  <c:v>41268092.504464902</c:v>
                </c:pt>
                <c:pt idx="161">
                  <c:v>38433718.945470661</c:v>
                </c:pt>
                <c:pt idx="162">
                  <c:v>35405019.798325181</c:v>
                </c:pt>
                <c:pt idx="163">
                  <c:v>32282374.80926476</c:v>
                </c:pt>
                <c:pt idx="164">
                  <c:v>29156607.099345513</c:v>
                </c:pt>
                <c:pt idx="165">
                  <c:v>26104753.80782615</c:v>
                </c:pt>
                <c:pt idx="166">
                  <c:v>23187860.923778746</c:v>
                </c:pt>
                <c:pt idx="167">
                  <c:v>20450586.785580888</c:v>
                </c:pt>
                <c:pt idx="168">
                  <c:v>17922204.411967508</c:v>
                </c:pt>
                <c:pt idx="169">
                  <c:v>15618524.139482837</c:v>
                </c:pt>
                <c:pt idx="170">
                  <c:v>13544287.24043403</c:v>
                </c:pt>
                <c:pt idx="171">
                  <c:v>11695668.462689891</c:v>
                </c:pt>
                <c:pt idx="172">
                  <c:v>10062633.773630012</c:v>
                </c:pt>
                <c:pt idx="173">
                  <c:v>8631002.6375802793</c:v>
                </c:pt>
                <c:pt idx="174">
                  <c:v>7384147.621784077</c:v>
                </c:pt>
                <c:pt idx="175">
                  <c:v>6304323.4829666987</c:v>
                </c:pt>
                <c:pt idx="176">
                  <c:v>5373654.7855415214</c:v>
                </c:pt>
                <c:pt idx="177">
                  <c:v>4574830.1277562138</c:v>
                </c:pt>
                <c:pt idx="178">
                  <c:v>3891557.4631153774</c:v>
                </c:pt>
                <c:pt idx="179">
                  <c:v>3308833.4864832391</c:v>
                </c:pt>
                <c:pt idx="180">
                  <c:v>2813074.2228451995</c:v>
                </c:pt>
                <c:pt idx="181">
                  <c:v>2392146.3162007444</c:v>
                </c:pt>
                <c:pt idx="182">
                  <c:v>2035330.6347165662</c:v>
                </c:pt>
                <c:pt idx="183">
                  <c:v>1733242.5577661882</c:v>
                </c:pt>
                <c:pt idx="184">
                  <c:v>1477727.0910174774</c:v>
                </c:pt>
                <c:pt idx="185">
                  <c:v>1261741.8752558685</c:v>
                </c:pt>
                <c:pt idx="186">
                  <c:v>1079237.1574282977</c:v>
                </c:pt>
                <c:pt idx="187">
                  <c:v>925038.74405511282</c:v>
                </c:pt>
                <c:pt idx="188">
                  <c:v>794737.69662506995</c:v>
                </c:pt>
                <c:pt idx="189">
                  <c:v>684588.89732570795</c:v>
                </c:pt>
                <c:pt idx="190">
                  <c:v>591419.46985396557</c:v>
                </c:pt>
                <c:pt idx="191">
                  <c:v>512547.26487214095</c:v>
                </c:pt>
                <c:pt idx="192">
                  <c:v>445709.11654152477</c:v>
                </c:pt>
                <c:pt idx="193">
                  <c:v>388998.26989825693</c:v>
                </c:pt>
                <c:pt idx="194">
                  <c:v>340810.21078252548</c:v>
                </c:pt>
                <c:pt idx="195">
                  <c:v>299796.05722047464</c:v>
                </c:pt>
                <c:pt idx="196">
                  <c:v>264822.66167557507</c:v>
                </c:pt>
                <c:pt idx="197">
                  <c:v>234938.60437757673</c:v>
                </c:pt>
                <c:pt idx="198">
                  <c:v>209345.31266090291</c:v>
                </c:pt>
                <c:pt idx="199">
                  <c:v>187372.60856220106</c:v>
                </c:pt>
                <c:pt idx="200">
                  <c:v>168458.05917200801</c:v>
                </c:pt>
                <c:pt idx="201">
                  <c:v>152129.57639495554</c:v>
                </c:pt>
                <c:pt idx="202">
                  <c:v>137990.78172137227</c:v>
                </c:pt>
                <c:pt idx="203">
                  <c:v>125708.71554499218</c:v>
                </c:pt>
                <c:pt idx="204">
                  <c:v>115003.52857488331</c:v>
                </c:pt>
                <c:pt idx="205">
                  <c:v>105639.84468547768</c:v>
                </c:pt>
                <c:pt idx="206">
                  <c:v>97419.530215471867</c:v>
                </c:pt>
                <c:pt idx="207">
                  <c:v>90175.644589979958</c:v>
                </c:pt>
                <c:pt idx="208">
                  <c:v>83767.381658662765</c:v>
                </c:pt>
                <c:pt idx="209">
                  <c:v>78075.840835298251</c:v>
                </c:pt>
                <c:pt idx="210">
                  <c:v>73000.492526156522</c:v>
                </c:pt>
                <c:pt idx="211">
                  <c:v>68456.223965941055</c:v>
                </c:pt>
                <c:pt idx="212">
                  <c:v>64370.869929268956</c:v>
                </c:pt>
                <c:pt idx="213">
                  <c:v>60683.14829953132</c:v>
                </c:pt>
                <c:pt idx="214">
                  <c:v>57340.933556872202</c:v>
                </c:pt>
                <c:pt idx="215">
                  <c:v>54299.812248431852</c:v>
                </c:pt>
                <c:pt idx="216">
                  <c:v>51521.873738273724</c:v>
                </c:pt>
                <c:pt idx="217">
                  <c:v>48974.697271861791</c:v>
                </c:pt>
                <c:pt idx="218">
                  <c:v>46630.502863545873</c:v>
                </c:pt>
                <c:pt idx="219">
                  <c:v>44465.438924849739</c:v>
                </c:pt>
                <c:pt idx="220">
                  <c:v>42458.984066593803</c:v>
                </c:pt>
                <c:pt idx="221">
                  <c:v>40593.444273465859</c:v>
                </c:pt>
                <c:pt idx="222">
                  <c:v>38853.529787763524</c:v>
                </c:pt>
                <c:pt idx="223">
                  <c:v>37225.998652705188</c:v>
                </c:pt>
                <c:pt idx="224">
                  <c:v>35699.356041606647</c:v>
                </c:pt>
                <c:pt idx="225">
                  <c:v>34263.60031007605</c:v>
                </c:pt>
                <c:pt idx="226">
                  <c:v>32910.008215106973</c:v>
                </c:pt>
                <c:pt idx="227">
                  <c:v>31630.952998485882</c:v>
                </c:pt>
                <c:pt idx="228">
                  <c:v>30419.750074809097</c:v>
                </c:pt>
                <c:pt idx="229">
                  <c:v>29270.52593209672</c:v>
                </c:pt>
                <c:pt idx="230">
                  <c:v>28178.106575047965</c:v>
                </c:pt>
                <c:pt idx="231">
                  <c:v>27137.922442001007</c:v>
                </c:pt>
                <c:pt idx="232">
                  <c:v>26145.927227099794</c:v>
                </c:pt>
                <c:pt idx="233">
                  <c:v>25198.528456035921</c:v>
                </c:pt>
                <c:pt idx="234">
                  <c:v>24292.528011154398</c:v>
                </c:pt>
                <c:pt idx="235">
                  <c:v>23425.071091422822</c:v>
                </c:pt>
                <c:pt idx="236">
                  <c:v>22593.602334505809</c:v>
                </c:pt>
                <c:pt idx="237">
                  <c:v>21795.828030048786</c:v>
                </c:pt>
                <c:pt idx="238">
                  <c:v>21029.683521969469</c:v>
                </c:pt>
                <c:pt idx="239">
                  <c:v>20293.305038653456</c:v>
                </c:pt>
                <c:pt idx="240">
                  <c:v>19585.005308077132</c:v>
                </c:pt>
                <c:pt idx="241">
                  <c:v>18903.252413875889</c:v>
                </c:pt>
                <c:pt idx="242">
                  <c:v>18246.651431425558</c:v>
                </c:pt>
                <c:pt idx="243">
                  <c:v>17613.928452759021</c:v>
                </c:pt>
                <c:pt idx="244">
                  <c:v>17003.916667796242</c:v>
                </c:pt>
                <c:pt idx="245">
                  <c:v>16415.544218754279</c:v>
                </c:pt>
                <c:pt idx="246">
                  <c:v>15847.823586243339</c:v>
                </c:pt>
                <c:pt idx="247">
                  <c:v>15299.842300711323</c:v>
                </c:pt>
                <c:pt idx="248">
                  <c:v>14770.754802624908</c:v>
                </c:pt>
                <c:pt idx="249">
                  <c:v>14259.775299947369</c:v>
                </c:pt>
                <c:pt idx="250">
                  <c:v>13766.171492823423</c:v>
                </c:pt>
                <c:pt idx="251">
                  <c:v>13289.259053518585</c:v>
                </c:pt>
                <c:pt idx="252">
                  <c:v>12828.396765094716</c:v>
                </c:pt>
                <c:pt idx="253">
                  <c:v>12382.982235459964</c:v>
                </c:pt>
                <c:pt idx="254">
                  <c:v>11952.448114665523</c:v>
                </c:pt>
                <c:pt idx="255">
                  <c:v>11536.25875293233</c:v>
                </c:pt>
                <c:pt idx="256">
                  <c:v>11133.90724512706</c:v>
                </c:pt>
                <c:pt idx="257">
                  <c:v>10744.912814478266</c:v>
                </c:pt>
                <c:pt idx="258">
                  <c:v>10368.818494406287</c:v>
                </c:pt>
                <c:pt idx="259">
                  <c:v>10005.189072582743</c:v>
                </c:pt>
                <c:pt idx="260">
                  <c:v>9653.6092658612506</c:v>
                </c:pt>
                <c:pt idx="261">
                  <c:v>9313.6820986360181</c:v>
                </c:pt>
                <c:pt idx="262">
                  <c:v>8985.0274605777195</c:v>
                </c:pt>
                <c:pt idx="263">
                  <c:v>8667.2808226415382</c:v>
                </c:pt>
                <c:pt idx="264">
                  <c:v>8360.0920928040759</c:v>
                </c:pt>
                <c:pt idx="265">
                  <c:v>8063.1245952179752</c:v>
                </c:pt>
                <c:pt idx="266">
                  <c:v>7776.0541584211669</c:v>
                </c:pt>
                <c:pt idx="267">
                  <c:v>7498.56829994079</c:v>
                </c:pt>
                <c:pt idx="268">
                  <c:v>7230.3654961231987</c:v>
                </c:pt>
                <c:pt idx="269">
                  <c:v>6971.1545273293368</c:v>
                </c:pt>
                <c:pt idx="270">
                  <c:v>6720.653889783569</c:v>
                </c:pt>
                <c:pt idx="271">
                  <c:v>6478.5912663743884</c:v>
                </c:pt>
                <c:pt idx="272">
                  <c:v>6244.7030495953386</c:v>
                </c:pt>
                <c:pt idx="273">
                  <c:v>6018.7339105991505</c:v>
                </c:pt>
                <c:pt idx="274">
                  <c:v>5800.43640903091</c:v>
                </c:pt>
                <c:pt idx="275">
                  <c:v>5589.5706389182533</c:v>
                </c:pt>
                <c:pt idx="276">
                  <c:v>5385.9039064383405</c:v>
                </c:pt>
                <c:pt idx="277">
                  <c:v>5189.2104358608249</c:v>
                </c:pt>
                <c:pt idx="278">
                  <c:v>4999.271100391139</c:v>
                </c:pt>
                <c:pt idx="279">
                  <c:v>4815.8731750151474</c:v>
                </c:pt>
                <c:pt idx="280">
                  <c:v>4638.8101087806745</c:v>
                </c:pt>
                <c:pt idx="281">
                  <c:v>4467.8813142481704</c:v>
                </c:pt>
                <c:pt idx="282">
                  <c:v>4302.8919721063758</c:v>
                </c:pt>
                <c:pt idx="283">
                  <c:v>4143.6528491829586</c:v>
                </c:pt>
                <c:pt idx="284">
                  <c:v>3989.9801282881253</c:v>
                </c:pt>
                <c:pt idx="285">
                  <c:v>3841.6952485139841</c:v>
                </c:pt>
                <c:pt idx="286">
                  <c:v>3698.6247547766475</c:v>
                </c:pt>
                <c:pt idx="287">
                  <c:v>3560.6001555339058</c:v>
                </c:pt>
                <c:pt idx="288">
                  <c:v>3427.4577877408042</c:v>
                </c:pt>
                <c:pt idx="289">
                  <c:v>3299.0386882204721</c:v>
                </c:pt>
                <c:pt idx="290">
                  <c:v>3175.1884707295239</c:v>
                </c:pt>
                <c:pt idx="291">
                  <c:v>3055.7572080878294</c:v>
                </c:pt>
                <c:pt idx="292">
                  <c:v>2940.5993188225984</c:v>
                </c:pt>
                <c:pt idx="293">
                  <c:v>2829.5734578476654</c:v>
                </c:pt>
                <c:pt idx="294">
                  <c:v>2722.5424107616068</c:v>
                </c:pt>
                <c:pt idx="295">
                  <c:v>2619.3729914037372</c:v>
                </c:pt>
                <c:pt idx="296">
                  <c:v>2519.9359423559181</c:v>
                </c:pt>
                <c:pt idx="297">
                  <c:v>2424.1058381211747</c:v>
                </c:pt>
                <c:pt idx="298">
                  <c:v>2331.7609907479537</c:v>
                </c:pt>
                <c:pt idx="299">
                  <c:v>2242.783357702102</c:v>
                </c:pt>
                <c:pt idx="300">
                  <c:v>2157.0584518177211</c:v>
                </c:pt>
                <c:pt idx="301">
                  <c:v>2074.4752531834743</c:v>
                </c:pt>
                <c:pt idx="302">
                  <c:v>1994.926122843063</c:v>
                </c:pt>
                <c:pt idx="303">
                  <c:v>1918.3067182078366</c:v>
                </c:pt>
                <c:pt idx="304">
                  <c:v>1844.5159100961305</c:v>
                </c:pt>
                <c:pt idx="305">
                  <c:v>1773.4557013283115</c:v>
                </c:pt>
                <c:pt idx="306">
                  <c:v>1705.0311468188186</c:v>
                </c:pt>
                <c:pt idx="307">
                  <c:v>1639.1502751170333</c:v>
                </c:pt>
                <c:pt idx="308">
                  <c:v>1575.724011357765</c:v>
                </c:pt>
                <c:pt idx="309">
                  <c:v>1514.6661015896691</c:v>
                </c:pt>
                <c:pt idx="310">
                  <c:v>1455.8930384562589</c:v>
                </c:pt>
                <c:pt idx="311">
                  <c:v>1399.3239882093972</c:v>
                </c:pt>
                <c:pt idx="312">
                  <c:v>1344.8807190394546</c:v>
                </c:pt>
                <c:pt idx="313">
                  <c:v>1292.4875307097952</c:v>
                </c:pt>
                <c:pt idx="314">
                  <c:v>1242.0711854860047</c:v>
                </c:pt>
                <c:pt idx="315">
                  <c:v>1193.5608403524006</c:v>
                </c:pt>
                <c:pt idx="316">
                  <c:v>1146.8879805099762</c:v>
                </c:pt>
                <c:pt idx="317">
                  <c:v>1101.9863541510524</c:v>
                </c:pt>
                <c:pt idx="318">
                  <c:v>1058.7919085066637</c:v>
                </c:pt>
                <c:pt idx="319">
                  <c:v>1017.2427271631076</c:v>
                </c:pt>
                <c:pt idx="320">
                  <c:v>977.27896864421882</c:v>
                </c:pt>
                <c:pt idx="321">
                  <c:v>938.84280625582812</c:v>
                </c:pt>
                <c:pt idx="322">
                  <c:v>901.87836918856044</c:v>
                </c:pt>
                <c:pt idx="323">
                  <c:v>866.33168487467822</c:v>
                </c:pt>
                <c:pt idx="324">
                  <c:v>832.15062259409592</c:v>
                </c:pt>
                <c:pt idx="325">
                  <c:v>799.2848383240156</c:v>
                </c:pt>
                <c:pt idx="326">
                  <c:v>767.68572082588048</c:v>
                </c:pt>
                <c:pt idx="327">
                  <c:v>737.30633896254972</c:v>
                </c:pt>
                <c:pt idx="328">
                  <c:v>708.10139023775616</c:v>
                </c:pt>
                <c:pt idx="329">
                  <c:v>680.02715054905821</c:v>
                </c:pt>
                <c:pt idx="330">
                  <c:v>653.04142514464343</c:v>
                </c:pt>
                <c:pt idx="331">
                  <c:v>627.10350077347641</c:v>
                </c:pt>
                <c:pt idx="332">
                  <c:v>602.1740990174668</c:v>
                </c:pt>
                <c:pt idx="333">
                  <c:v>578.2153307935032</c:v>
                </c:pt>
                <c:pt idx="334">
                  <c:v>555.19065201242586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37-4495-A137-A1FE6D7ECF05}"/>
            </c:ext>
          </c:extLst>
        </c:ser>
        <c:ser>
          <c:idx val="3"/>
          <c:order val="2"/>
          <c:tx>
            <c:strRef>
              <c:f>'II Backend'!$T$3</c:f>
              <c:strCache>
                <c:ptCount val="1"/>
                <c:pt idx="0">
                  <c:v>Severe symptoms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[0]!View_N_C</c:f>
              <c:numCache>
                <c:formatCode>#,##0</c:formatCode>
                <c:ptCount val="335"/>
                <c:pt idx="0">
                  <c:v>0</c:v>
                </c:pt>
                <c:pt idx="1">
                  <c:v>0</c:v>
                </c:pt>
                <c:pt idx="2">
                  <c:v>5.4353832982411603E-4</c:v>
                </c:pt>
                <c:pt idx="3">
                  <c:v>9.5134318823928235E-4</c:v>
                </c:pt>
                <c:pt idx="4">
                  <c:v>1.2915440658501356E-3</c:v>
                </c:pt>
                <c:pt idx="5">
                  <c:v>2.1502338901252978E-3</c:v>
                </c:pt>
                <c:pt idx="6">
                  <c:v>3.4193402816789968E-3</c:v>
                </c:pt>
                <c:pt idx="7">
                  <c:v>4.5068899799454495E-3</c:v>
                </c:pt>
                <c:pt idx="8">
                  <c:v>5.5381078306891984E-3</c:v>
                </c:pt>
                <c:pt idx="9">
                  <c:v>6.5954853401194872E-3</c:v>
                </c:pt>
                <c:pt idx="10">
                  <c:v>7.7373447332122454E-3</c:v>
                </c:pt>
                <c:pt idx="11">
                  <c:v>9.0090725108678792E-3</c:v>
                </c:pt>
                <c:pt idx="12">
                  <c:v>1.0450023461403663E-2</c:v>
                </c:pt>
                <c:pt idx="13">
                  <c:v>1.209788449338485E-2</c:v>
                </c:pt>
                <c:pt idx="14">
                  <c:v>1.3991567831780131E-2</c:v>
                </c:pt>
                <c:pt idx="15">
                  <c:v>1.6173275865103837E-2</c:v>
                </c:pt>
                <c:pt idx="16">
                  <c:v>1.8690126802351572E-2</c:v>
                </c:pt>
                <c:pt idx="17">
                  <c:v>2.159558087429557E-2</c:v>
                </c:pt>
                <c:pt idx="18">
                  <c:v>2.4950819237102514E-2</c:v>
                </c:pt>
                <c:pt idx="19">
                  <c:v>2.8826177141228503E-2</c:v>
                </c:pt>
                <c:pt idx="20">
                  <c:v>3.3302704558003389E-2</c:v>
                </c:pt>
                <c:pt idx="21">
                  <c:v>3.8473912569838585E-2</c:v>
                </c:pt>
                <c:pt idx="22">
                  <c:v>4.4447757270973783E-2</c:v>
                </c:pt>
                <c:pt idx="23">
                  <c:v>5.1348911675280197E-2</c:v>
                </c:pt>
                <c:pt idx="24">
                  <c:v>5.9321378445809446E-2</c:v>
                </c:pt>
                <c:pt idx="25">
                  <c:v>6.8531501176566534E-2</c:v>
                </c:pt>
                <c:pt idx="26">
                  <c:v>7.9171438966747706E-2</c:v>
                </c:pt>
                <c:pt idx="27">
                  <c:v>9.1463177917148475E-2</c:v>
                </c:pt>
                <c:pt idx="28">
                  <c:v>0.10566316391867253</c:v>
                </c:pt>
                <c:pt idx="29">
                  <c:v>0.12206765379041944</c:v>
                </c:pt>
                <c:pt idx="30">
                  <c:v>0.14101889664857337</c:v>
                </c:pt>
                <c:pt idx="31">
                  <c:v>0.16291227461141811</c:v>
                </c:pt>
                <c:pt idx="32">
                  <c:v>0.18820455190279992</c:v>
                </c:pt>
                <c:pt idx="33">
                  <c:v>0.21742340450665171</c:v>
                </c:pt>
                <c:pt idx="34">
                  <c:v>0.25226550572883411</c:v>
                </c:pt>
                <c:pt idx="35">
                  <c:v>0.29262008613274054</c:v>
                </c:pt>
                <c:pt idx="36">
                  <c:v>0.34691077362964917</c:v>
                </c:pt>
                <c:pt idx="37">
                  <c:v>0.4071286804880771</c:v>
                </c:pt>
                <c:pt idx="38">
                  <c:v>0.47466440686493405</c:v>
                </c:pt>
                <c:pt idx="39">
                  <c:v>0.55202068756401013</c:v>
                </c:pt>
                <c:pt idx="40">
                  <c:v>0.64153508893504496</c:v>
                </c:pt>
                <c:pt idx="41">
                  <c:v>0.74720938540299875</c:v>
                </c:pt>
                <c:pt idx="42">
                  <c:v>0.86791857420771046</c:v>
                </c:pt>
                <c:pt idx="43">
                  <c:v>1.0092702012707444</c:v>
                </c:pt>
                <c:pt idx="44">
                  <c:v>1.1747859502928166</c:v>
                </c:pt>
                <c:pt idx="45">
                  <c:v>1.3651448440439231</c:v>
                </c:pt>
                <c:pt idx="46">
                  <c:v>1.5894417774190217</c:v>
                </c:pt>
                <c:pt idx="47">
                  <c:v>1.846822087111337</c:v>
                </c:pt>
                <c:pt idx="48">
                  <c:v>2.1436705601959032</c:v>
                </c:pt>
                <c:pt idx="49">
                  <c:v>2.4901185235991186</c:v>
                </c:pt>
                <c:pt idx="50">
                  <c:v>2.8919002935080509</c:v>
                </c:pt>
                <c:pt idx="51">
                  <c:v>3.3645899873607119</c:v>
                </c:pt>
                <c:pt idx="52">
                  <c:v>3.9190032267403718</c:v>
                </c:pt>
                <c:pt idx="53">
                  <c:v>4.5622783053803682</c:v>
                </c:pt>
                <c:pt idx="54">
                  <c:v>5.3114322328244894</c:v>
                </c:pt>
                <c:pt idx="55">
                  <c:v>6.19297251936782</c:v>
                </c:pt>
                <c:pt idx="56">
                  <c:v>7.2046369372941443</c:v>
                </c:pt>
                <c:pt idx="57">
                  <c:v>8.3682720707531537</c:v>
                </c:pt>
                <c:pt idx="58">
                  <c:v>9.7057312256690018</c:v>
                </c:pt>
                <c:pt idx="59">
                  <c:v>11.256552539725755</c:v>
                </c:pt>
                <c:pt idx="60">
                  <c:v>13.037412526147648</c:v>
                </c:pt>
                <c:pt idx="61">
                  <c:v>15.090000412311134</c:v>
                </c:pt>
                <c:pt idx="62">
                  <c:v>17.461686533369541</c:v>
                </c:pt>
                <c:pt idx="63">
                  <c:v>20.201290016875195</c:v>
                </c:pt>
                <c:pt idx="64">
                  <c:v>23.360065161784057</c:v>
                </c:pt>
                <c:pt idx="65">
                  <c:v>27.000141309285439</c:v>
                </c:pt>
                <c:pt idx="66">
                  <c:v>31.199920468296064</c:v>
                </c:pt>
                <c:pt idx="67">
                  <c:v>36.048483975798113</c:v>
                </c:pt>
                <c:pt idx="68">
                  <c:v>41.647855025564574</c:v>
                </c:pt>
                <c:pt idx="69">
                  <c:v>48.115367325094688</c:v>
                </c:pt>
                <c:pt idx="70">
                  <c:v>55.586255669940833</c:v>
                </c:pt>
                <c:pt idx="71">
                  <c:v>64.216561939369981</c:v>
                </c:pt>
                <c:pt idx="72">
                  <c:v>74.186440585943544</c:v>
                </c:pt>
                <c:pt idx="73">
                  <c:v>85.703946496722352</c:v>
                </c:pt>
                <c:pt idx="74">
                  <c:v>99.009392490884252</c:v>
                </c:pt>
                <c:pt idx="75">
                  <c:v>114.38037221446542</c:v>
                </c:pt>
                <c:pt idx="76">
                  <c:v>132.13755604340105</c:v>
                </c:pt>
                <c:pt idx="77">
                  <c:v>152.65138250287217</c:v>
                </c:pt>
                <c:pt idx="78">
                  <c:v>176.34978563279401</c:v>
                </c:pt>
                <c:pt idx="79">
                  <c:v>203.72711984997522</c:v>
                </c:pt>
                <c:pt idx="80">
                  <c:v>235.35446849540949</c:v>
                </c:pt>
                <c:pt idx="81">
                  <c:v>271.89155084720551</c:v>
                </c:pt>
                <c:pt idx="82">
                  <c:v>314.10047547055603</c:v>
                </c:pt>
                <c:pt idx="83">
                  <c:v>362.86162601759742</c:v>
                </c:pt>
                <c:pt idx="84">
                  <c:v>419.19200974633441</c:v>
                </c:pt>
                <c:pt idx="85">
                  <c:v>484.266449986292</c:v>
                </c:pt>
                <c:pt idx="86">
                  <c:v>559.44206256344296</c:v>
                </c:pt>
                <c:pt idx="87">
                  <c:v>646.28652398658039</c:v>
                </c:pt>
                <c:pt idx="88">
                  <c:v>746.61071734405118</c:v>
                </c:pt>
                <c:pt idx="89">
                  <c:v>862.50643191275913</c:v>
                </c:pt>
                <c:pt idx="90">
                  <c:v>996.38989621180383</c:v>
                </c:pt>
                <c:pt idx="91">
                  <c:v>1151.0520436621359</c:v>
                </c:pt>
                <c:pt idx="92">
                  <c:v>1329.7165474423898</c:v>
                </c:pt>
                <c:pt idx="93">
                  <c:v>1536.1068191729098</c:v>
                </c:pt>
                <c:pt idx="94">
                  <c:v>1774.5233476737949</c:v>
                </c:pt>
                <c:pt idx="95">
                  <c:v>2049.9329625664132</c:v>
                </c:pt>
                <c:pt idx="96">
                  <c:v>2368.0718466704348</c:v>
                </c:pt>
                <c:pt idx="97">
                  <c:v>2735.5643951785414</c:v>
                </c:pt>
                <c:pt idx="98">
                  <c:v>3160.0603331177699</c:v>
                </c:pt>
                <c:pt idx="99">
                  <c:v>3650.3928607480993</c:v>
                </c:pt>
                <c:pt idx="100">
                  <c:v>4216.7610048822698</c:v>
                </c:pt>
                <c:pt idx="101">
                  <c:v>4870.9398186316039</c:v>
                </c:pt>
                <c:pt idx="102">
                  <c:v>5626.5225991235138</c:v>
                </c:pt>
                <c:pt idx="103">
                  <c:v>6499.1998888246353</c:v>
                </c:pt>
                <c:pt idx="104">
                  <c:v>7507.0806977330913</c:v>
                </c:pt>
                <c:pt idx="105">
                  <c:v>8671.0621369890432</c:v>
                </c:pt>
                <c:pt idx="106">
                  <c:v>10015.254494620633</c:v>
                </c:pt>
                <c:pt idx="107">
                  <c:v>11567.469714799872</c:v>
                </c:pt>
                <c:pt idx="108">
                  <c:v>13359.782264086096</c:v>
                </c:pt>
                <c:pt idx="109">
                  <c:v>15429.172478554474</c:v>
                </c:pt>
                <c:pt idx="110">
                  <c:v>17818.263675256883</c:v>
                </c:pt>
                <c:pt idx="111">
                  <c:v>20576.165562213806</c:v>
                </c:pt>
                <c:pt idx="112">
                  <c:v>23759.437762797166</c:v>
                </c:pt>
                <c:pt idx="113">
                  <c:v>27433.188535438687</c:v>
                </c:pt>
                <c:pt idx="114">
                  <c:v>31672.324946960242</c:v>
                </c:pt>
                <c:pt idx="115">
                  <c:v>36562.971744267867</c:v>
                </c:pt>
                <c:pt idx="116">
                  <c:v>42204.07681837675</c:v>
                </c:pt>
                <c:pt idx="117">
                  <c:v>48709.221263116429</c:v>
                </c:pt>
                <c:pt idx="118">
                  <c:v>56208.651319282428</c:v>
                </c:pt>
                <c:pt idx="119">
                  <c:v>64851.547585930326</c:v>
                </c:pt>
                <c:pt idx="120">
                  <c:v>74808.543269596121</c:v>
                </c:pt>
                <c:pt idx="121">
                  <c:v>86274.4972636936</c:v>
                </c:pt>
                <c:pt idx="122">
                  <c:v>99471.518635975473</c:v>
                </c:pt>
                <c:pt idx="123">
                  <c:v>114652.22553420659</c:v>
                </c:pt>
                <c:pt idx="124">
                  <c:v>132103.20218133676</c:v>
                </c:pt>
                <c:pt idx="125">
                  <c:v>152148.59075300561</c:v>
                </c:pt>
                <c:pt idx="126">
                  <c:v>175153.7183508747</c:v>
                </c:pt>
                <c:pt idx="127">
                  <c:v>201528.61043132673</c:v>
                </c:pt>
                <c:pt idx="128">
                  <c:v>231731.17795975879</c:v>
                </c:pt>
                <c:pt idx="129">
                  <c:v>266269.78299394902</c:v>
                </c:pt>
                <c:pt idx="130">
                  <c:v>305704.78307025938</c:v>
                </c:pt>
                <c:pt idx="131">
                  <c:v>350648.52578873606</c:v>
                </c:pt>
                <c:pt idx="132">
                  <c:v>401763.1096329877</c:v>
                </c:pt>
                <c:pt idx="133">
                  <c:v>459755.04591705173</c:v>
                </c:pt>
                <c:pt idx="134">
                  <c:v>525365.75452044711</c:v>
                </c:pt>
                <c:pt idx="135">
                  <c:v>599356.61403909267</c:v>
                </c:pt>
                <c:pt idx="136">
                  <c:v>682487.08633610385</c:v>
                </c:pt>
                <c:pt idx="137">
                  <c:v>775484.28143221058</c:v>
                </c:pt>
                <c:pt idx="138">
                  <c:v>879002.27503737085</c:v>
                </c:pt>
                <c:pt idx="139">
                  <c:v>993569.61442290014</c:v>
                </c:pt>
                <c:pt idx="140">
                  <c:v>1119523.8504729522</c:v>
                </c:pt>
                <c:pt idx="141">
                  <c:v>1256932.7389727274</c:v>
                </c:pt>
                <c:pt idx="142">
                  <c:v>1405503.0982843735</c:v>
                </c:pt>
                <c:pt idx="143">
                  <c:v>1564480.3157300579</c:v>
                </c:pt>
                <c:pt idx="144">
                  <c:v>1732544.2256353195</c:v>
                </c:pt>
                <c:pt idx="145">
                  <c:v>1907710.4782883378</c:v>
                </c:pt>
                <c:pt idx="146">
                  <c:v>2087250.3120428638</c:v>
                </c:pt>
                <c:pt idx="147">
                  <c:v>2267645.2645906052</c:v>
                </c:pt>
                <c:pt idx="148">
                  <c:v>2444595.8955965172</c:v>
                </c:pt>
                <c:pt idx="149">
                  <c:v>2613103.8012561873</c:v>
                </c:pt>
                <c:pt idx="150">
                  <c:v>2767642.7033893969</c:v>
                </c:pt>
                <c:pt idx="151">
                  <c:v>2902426.0594925033</c:v>
                </c:pt>
                <c:pt idx="152">
                  <c:v>3011765.1512169084</c:v>
                </c:pt>
                <c:pt idx="153">
                  <c:v>3090494.0925438418</c:v>
                </c:pt>
                <c:pt idx="154">
                  <c:v>3134419.6198900845</c:v>
                </c:pt>
                <c:pt idx="155">
                  <c:v>3140738.5061824927</c:v>
                </c:pt>
                <c:pt idx="156">
                  <c:v>3108359.2335636062</c:v>
                </c:pt>
                <c:pt idx="157">
                  <c:v>3038071.2583221984</c:v>
                </c:pt>
                <c:pt idx="158">
                  <c:v>2932525.7562258607</c:v>
                </c:pt>
                <c:pt idx="159">
                  <c:v>2796022.7397379507</c:v>
                </c:pt>
                <c:pt idx="160">
                  <c:v>2634133.5641147806</c:v>
                </c:pt>
                <c:pt idx="161">
                  <c:v>2453216.1029023826</c:v>
                </c:pt>
                <c:pt idx="162">
                  <c:v>2259894.8807441606</c:v>
                </c:pt>
                <c:pt idx="163">
                  <c:v>2060577.1154849846</c:v>
                </c:pt>
                <c:pt idx="164">
                  <c:v>1861060.0276177987</c:v>
                </c:pt>
                <c:pt idx="165">
                  <c:v>1666260.8813506055</c:v>
                </c:pt>
                <c:pt idx="166">
                  <c:v>1480076.2291773667</c:v>
                </c:pt>
                <c:pt idx="167">
                  <c:v>1305356.6033349503</c:v>
                </c:pt>
                <c:pt idx="168">
                  <c:v>1143970.4943809048</c:v>
                </c:pt>
                <c:pt idx="169">
                  <c:v>996927.07273294707</c:v>
                </c:pt>
                <c:pt idx="170">
                  <c:v>864528.97279366152</c:v>
                </c:pt>
                <c:pt idx="171">
                  <c:v>746532.02953339741</c:v>
                </c:pt>
                <c:pt idx="172">
                  <c:v>642295.77278489433</c:v>
                </c:pt>
                <c:pt idx="173">
                  <c:v>550915.06197320926</c:v>
                </c:pt>
                <c:pt idx="174">
                  <c:v>471328.57160323899</c:v>
                </c:pt>
                <c:pt idx="175">
                  <c:v>402403.62657234247</c:v>
                </c:pt>
                <c:pt idx="176">
                  <c:v>342999.24163030984</c:v>
                </c:pt>
                <c:pt idx="177">
                  <c:v>292010.43368656683</c:v>
                </c:pt>
                <c:pt idx="178">
                  <c:v>248397.28487970494</c:v>
                </c:pt>
                <c:pt idx="179">
                  <c:v>211202.13743510039</c:v>
                </c:pt>
                <c:pt idx="180">
                  <c:v>179557.92911777869</c:v>
                </c:pt>
                <c:pt idx="181">
                  <c:v>152690.19039579219</c:v>
                </c:pt>
                <c:pt idx="182">
                  <c:v>129914.7213648872</c:v>
                </c:pt>
                <c:pt idx="183">
                  <c:v>110632.5036872035</c:v>
                </c:pt>
                <c:pt idx="184">
                  <c:v>94323.005809626222</c:v>
                </c:pt>
                <c:pt idx="185">
                  <c:v>80536.715441863955</c:v>
                </c:pt>
                <c:pt idx="186">
                  <c:v>68887.478133721132</c:v>
                </c:pt>
                <c:pt idx="187">
                  <c:v>59045.026216283797</c:v>
                </c:pt>
                <c:pt idx="188">
                  <c:v>50727.938082451277</c:v>
                </c:pt>
                <c:pt idx="189">
                  <c:v>43697.163659087739</c:v>
                </c:pt>
                <c:pt idx="190">
                  <c:v>37750.178926848872</c:v>
                </c:pt>
                <c:pt idx="191">
                  <c:v>32715.782864179211</c:v>
                </c:pt>
                <c:pt idx="192">
                  <c:v>28449.518077118602</c:v>
                </c:pt>
                <c:pt idx="193">
                  <c:v>24829.676802016398</c:v>
                </c:pt>
                <c:pt idx="194">
                  <c:v>21753.843241437797</c:v>
                </c:pt>
                <c:pt idx="195">
                  <c:v>19135.918545987741</c:v>
                </c:pt>
                <c:pt idx="196">
                  <c:v>16903.574149504791</c:v>
                </c:pt>
                <c:pt idx="197">
                  <c:v>14996.081130483622</c:v>
                </c:pt>
                <c:pt idx="198">
                  <c:v>13362.466765589548</c:v>
                </c:pt>
                <c:pt idx="199">
                  <c:v>11959.953738012833</c:v>
                </c:pt>
                <c:pt idx="200">
                  <c:v>10752.642074809022</c:v>
                </c:pt>
                <c:pt idx="201">
                  <c:v>9710.3984932950352</c:v>
                </c:pt>
                <c:pt idx="202">
                  <c:v>8807.9222375344016</c:v>
                </c:pt>
                <c:pt idx="203">
                  <c:v>8023.9605667016294</c:v>
                </c:pt>
                <c:pt idx="204">
                  <c:v>7340.6507600989353</c:v>
                </c:pt>
                <c:pt idx="205">
                  <c:v>6742.9688097113412</c:v>
                </c:pt>
                <c:pt idx="206">
                  <c:v>6218.2678860939486</c:v>
                </c:pt>
                <c:pt idx="207">
                  <c:v>5755.8922078710611</c:v>
                </c:pt>
                <c:pt idx="208">
                  <c:v>5346.8541484252828</c:v>
                </c:pt>
                <c:pt idx="209">
                  <c:v>4983.5643086360587</c:v>
                </c:pt>
                <c:pt idx="210">
                  <c:v>4659.6059059248846</c:v>
                </c:pt>
                <c:pt idx="211">
                  <c:v>4369.5462105919823</c:v>
                </c:pt>
                <c:pt idx="212">
                  <c:v>4108.7789316554654</c:v>
                </c:pt>
                <c:pt idx="213">
                  <c:v>3873.3924446509354</c:v>
                </c:pt>
                <c:pt idx="214">
                  <c:v>3660.0595887365239</c:v>
                </c:pt>
                <c:pt idx="215">
                  <c:v>3465.945462665863</c:v>
                </c:pt>
                <c:pt idx="216">
                  <c:v>3288.6302386132165</c:v>
                </c:pt>
                <c:pt idx="217">
                  <c:v>3126.0445067145824</c:v>
                </c:pt>
                <c:pt idx="218">
                  <c:v>2976.4150763965449</c:v>
                </c:pt>
                <c:pt idx="219">
                  <c:v>2838.2195058414727</c:v>
                </c:pt>
                <c:pt idx="220">
                  <c:v>2710.1479191442854</c:v>
                </c:pt>
                <c:pt idx="221">
                  <c:v>2591.0709110722887</c:v>
                </c:pt>
                <c:pt idx="222">
                  <c:v>2480.0125396444801</c:v>
                </c:pt>
                <c:pt idx="223">
                  <c:v>2376.1275735769268</c:v>
                </c:pt>
                <c:pt idx="224">
                  <c:v>2278.6823005280839</c:v>
                </c:pt>
                <c:pt idx="225">
                  <c:v>2187.0383176644286</c:v>
                </c:pt>
                <c:pt idx="226">
                  <c:v>2100.6388222408705</c:v>
                </c:pt>
                <c:pt idx="227">
                  <c:v>2018.9969999033542</c:v>
                </c:pt>
                <c:pt idx="228">
                  <c:v>1941.6861749878149</c:v>
                </c:pt>
                <c:pt idx="229">
                  <c:v>1868.3314424742587</c:v>
                </c:pt>
                <c:pt idx="230">
                  <c:v>1798.6025473434872</c:v>
                </c:pt>
                <c:pt idx="231">
                  <c:v>1732.2078154468727</c:v>
                </c:pt>
                <c:pt idx="232">
                  <c:v>1668.8889719425401</c:v>
                </c:pt>
                <c:pt idx="233">
                  <c:v>1608.4167099597396</c:v>
                </c:pt>
                <c:pt idx="234">
                  <c:v>1550.5868943290043</c:v>
                </c:pt>
                <c:pt idx="235">
                  <c:v>1495.2173037078398</c:v>
                </c:pt>
                <c:pt idx="236">
                  <c:v>1442.1448298620728</c:v>
                </c:pt>
                <c:pt idx="237">
                  <c:v>1391.2230657477949</c:v>
                </c:pt>
                <c:pt idx="238">
                  <c:v>1342.320224806562</c:v>
                </c:pt>
                <c:pt idx="239">
                  <c:v>1295.3173428927737</c:v>
                </c:pt>
                <c:pt idx="240">
                  <c:v>1250.1067217921575</c:v>
                </c:pt>
                <c:pt idx="241">
                  <c:v>1206.5905796090992</c:v>
                </c:pt>
                <c:pt idx="242">
                  <c:v>1164.6798786016313</c:v>
                </c:pt>
                <c:pt idx="243">
                  <c:v>1124.2933054952566</c:v>
                </c:pt>
                <c:pt idx="244">
                  <c:v>1085.356383050824</c:v>
                </c:pt>
                <c:pt idx="245">
                  <c:v>1047.8006948141031</c:v>
                </c:pt>
                <c:pt idx="246">
                  <c:v>1011.5632076325536</c:v>
                </c:pt>
                <c:pt idx="247">
                  <c:v>976.58567876880795</c:v>
                </c:pt>
                <c:pt idx="248">
                  <c:v>942.81413633776003</c:v>
                </c:pt>
                <c:pt idx="249">
                  <c:v>910.19842340089588</c:v>
                </c:pt>
                <c:pt idx="250">
                  <c:v>878.69179741426115</c:v>
                </c:pt>
                <c:pt idx="251">
                  <c:v>848.25057788416495</c:v>
                </c:pt>
                <c:pt idx="252">
                  <c:v>818.83383606987547</c:v>
                </c:pt>
                <c:pt idx="253">
                  <c:v>790.40312141233812</c:v>
                </c:pt>
                <c:pt idx="254">
                  <c:v>762.92222008503336</c:v>
                </c:pt>
                <c:pt idx="255">
                  <c:v>736.35694167653162</c:v>
                </c:pt>
                <c:pt idx="256">
                  <c:v>710.67493054002523</c:v>
                </c:pt>
                <c:pt idx="257">
                  <c:v>685.84549879648512</c:v>
                </c:pt>
                <c:pt idx="258">
                  <c:v>661.83947836635878</c:v>
                </c:pt>
                <c:pt idx="259">
                  <c:v>638.62908973932406</c:v>
                </c:pt>
                <c:pt idx="260">
                  <c:v>616.18782548050535</c:v>
                </c:pt>
                <c:pt idx="261">
                  <c:v>594.49034672144796</c:v>
                </c:pt>
                <c:pt idx="262">
                  <c:v>573.51239110070549</c:v>
                </c:pt>
                <c:pt idx="263">
                  <c:v>553.23069080690664</c:v>
                </c:pt>
                <c:pt idx="264">
                  <c:v>533.62289954068569</c:v>
                </c:pt>
                <c:pt idx="265">
                  <c:v>514.66752735433886</c:v>
                </c:pt>
                <c:pt idx="266">
                  <c:v>496.34388245241496</c:v>
                </c:pt>
                <c:pt idx="267">
                  <c:v>478.63201914515685</c:v>
                </c:pt>
                <c:pt idx="268">
                  <c:v>461.51269124190634</c:v>
                </c:pt>
                <c:pt idx="269">
                  <c:v>444.96731025506404</c:v>
                </c:pt>
                <c:pt idx="270">
                  <c:v>428.97790785852573</c:v>
                </c:pt>
                <c:pt idx="271">
                  <c:v>413.52710210900352</c:v>
                </c:pt>
                <c:pt idx="272">
                  <c:v>398.59806699544714</c:v>
                </c:pt>
                <c:pt idx="273">
                  <c:v>384.17450493186067</c:v>
                </c:pt>
                <c:pt idx="274">
                  <c:v>370.24062185303683</c:v>
                </c:pt>
                <c:pt idx="275">
                  <c:v>356.78110461180341</c:v>
                </c:pt>
                <c:pt idx="276">
                  <c:v>343.78110041095789</c:v>
                </c:pt>
                <c:pt idx="277">
                  <c:v>331.22619803366968</c:v>
                </c:pt>
                <c:pt idx="278">
                  <c:v>319.10241066326421</c:v>
                </c:pt>
                <c:pt idx="279">
                  <c:v>307.39616010734983</c:v>
                </c:pt>
                <c:pt idx="280">
                  <c:v>296.09426226259626</c:v>
                </c:pt>
                <c:pt idx="281">
                  <c:v>285.18391367541517</c:v>
                </c:pt>
                <c:pt idx="282">
                  <c:v>274.65267907061974</c:v>
                </c:pt>
                <c:pt idx="283">
                  <c:v>264.48847973508248</c:v>
                </c:pt>
                <c:pt idx="284">
                  <c:v>254.67958265668886</c:v>
                </c:pt>
                <c:pt idx="285">
                  <c:v>245.21459033067984</c:v>
                </c:pt>
                <c:pt idx="286">
                  <c:v>236.08243115595624</c:v>
                </c:pt>
                <c:pt idx="287">
                  <c:v>227.27235035322801</c:v>
                </c:pt>
                <c:pt idx="288">
                  <c:v>218.77390134515773</c:v>
                </c:pt>
                <c:pt idx="289">
                  <c:v>210.57693754598759</c:v>
                </c:pt>
                <c:pt idx="290">
                  <c:v>202.67160451465045</c:v>
                </c:pt>
                <c:pt idx="291">
                  <c:v>195.04833243113805</c:v>
                </c:pt>
                <c:pt idx="292">
                  <c:v>187.69782886101692</c:v>
                </c:pt>
                <c:pt idx="293">
                  <c:v>180.61107177751055</c:v>
                </c:pt>
                <c:pt idx="294">
                  <c:v>173.77930281457066</c:v>
                </c:pt>
                <c:pt idx="295">
                  <c:v>167.19402072789813</c:v>
                </c:pt>
                <c:pt idx="296">
                  <c:v>160.84697504399477</c:v>
                </c:pt>
                <c:pt idx="297">
                  <c:v>154.73015988007498</c:v>
                </c:pt>
                <c:pt idx="298">
                  <c:v>148.83580792008215</c:v>
                </c:pt>
                <c:pt idx="299">
                  <c:v>143.15638453417671</c:v>
                </c:pt>
                <c:pt idx="300">
                  <c:v>137.68458203091839</c:v>
                </c:pt>
                <c:pt idx="301">
                  <c:v>132.41331403298773</c:v>
                </c:pt>
                <c:pt idx="302">
                  <c:v>127.33570996870615</c:v>
                </c:pt>
                <c:pt idx="303">
                  <c:v>122.44510967284063</c:v>
                </c:pt>
                <c:pt idx="304">
                  <c:v>117.73505809124238</c:v>
                </c:pt>
                <c:pt idx="305">
                  <c:v>113.19930008478585</c:v>
                </c:pt>
                <c:pt idx="306">
                  <c:v>108.83177532886076</c:v>
                </c:pt>
                <c:pt idx="307">
                  <c:v>104.62661330534256</c:v>
                </c:pt>
                <c:pt idx="308">
                  <c:v>100.57812838453819</c:v>
                </c:pt>
                <c:pt idx="309">
                  <c:v>96.680814995085271</c:v>
                </c:pt>
                <c:pt idx="310">
                  <c:v>92.929342880186738</c:v>
                </c:pt>
                <c:pt idx="311">
                  <c:v>89.318552438897683</c:v>
                </c:pt>
                <c:pt idx="312">
                  <c:v>85.843450151454547</c:v>
                </c:pt>
                <c:pt idx="313">
                  <c:v>82.499204087859269</c:v>
                </c:pt>
                <c:pt idx="314">
                  <c:v>79.281139499106686</c:v>
                </c:pt>
                <c:pt idx="315">
                  <c:v>76.184734490578776</c:v>
                </c:pt>
                <c:pt idx="316">
                  <c:v>73.205615777232524</c:v>
                </c:pt>
                <c:pt idx="317">
                  <c:v>70.339554520279947</c:v>
                </c:pt>
                <c:pt idx="318">
                  <c:v>67.5824622451062</c:v>
                </c:pt>
                <c:pt idx="319">
                  <c:v>64.930386840198366</c:v>
                </c:pt>
                <c:pt idx="320">
                  <c:v>62.379508636865033</c:v>
                </c:pt>
                <c:pt idx="321">
                  <c:v>59.926136569520942</c:v>
                </c:pt>
                <c:pt idx="322">
                  <c:v>57.566704416291088</c:v>
                </c:pt>
                <c:pt idx="323">
                  <c:v>55.297767119660314</c:v>
                </c:pt>
                <c:pt idx="324">
                  <c:v>53.115997186857186</c:v>
                </c:pt>
                <c:pt idx="325">
                  <c:v>51.018181169618018</c:v>
                </c:pt>
                <c:pt idx="326">
                  <c:v>49.001216222928548</c:v>
                </c:pt>
                <c:pt idx="327">
                  <c:v>47.062106742290403</c:v>
                </c:pt>
                <c:pt idx="328">
                  <c:v>45.197961079005708</c:v>
                </c:pt>
                <c:pt idx="329">
                  <c:v>43.405988332918611</c:v>
                </c:pt>
                <c:pt idx="330">
                  <c:v>41.68349522199852</c:v>
                </c:pt>
                <c:pt idx="331">
                  <c:v>40.027883028094237</c:v>
                </c:pt>
                <c:pt idx="332">
                  <c:v>38.436644618136178</c:v>
                </c:pt>
                <c:pt idx="333">
                  <c:v>36.907361540010839</c:v>
                </c:pt>
                <c:pt idx="334">
                  <c:v>35.437701192282496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37-4495-A137-A1FE6D7EC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8176048"/>
        <c:axId val="949314000"/>
      </c:lineChart>
      <c:catAx>
        <c:axId val="738176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b="0" i="1"/>
                  <a:t># days</a:t>
                </a:r>
              </a:p>
            </c:rich>
          </c:tx>
          <c:layout>
            <c:manualLayout>
              <c:xMode val="edge"/>
              <c:yMode val="edge"/>
              <c:x val="5.2925E-2"/>
              <c:y val="0.892301166489925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314000"/>
        <c:crosses val="autoZero"/>
        <c:auto val="1"/>
        <c:lblAlgn val="ctr"/>
        <c:lblOffset val="100"/>
        <c:tickLblSkip val="30"/>
        <c:tickMarkSkip val="30"/>
        <c:noMultiLvlLbl val="0"/>
      </c:catAx>
      <c:valAx>
        <c:axId val="949314000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176048"/>
        <c:crossesAt val="0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5971461753220926"/>
          <c:y val="4.9939738487777136E-2"/>
          <c:w val="0.71888286441465221"/>
          <c:h val="6.58515376458112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2" fmlaLink="'II Backend'!$C$1" horiz="1" inc="30" max="1825" page="10" val="336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95248</xdr:colOff>
      <xdr:row>7</xdr:row>
      <xdr:rowOff>104775</xdr:rowOff>
    </xdr:from>
    <xdr:to>
      <xdr:col>5</xdr:col>
      <xdr:colOff>1317625</xdr:colOff>
      <xdr:row>25</xdr:row>
      <xdr:rowOff>79375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39687</xdr:colOff>
      <xdr:row>7</xdr:row>
      <xdr:rowOff>103187</xdr:rowOff>
    </xdr:from>
    <xdr:to>
      <xdr:col>10</xdr:col>
      <xdr:colOff>1373187</xdr:colOff>
      <xdr:row>25</xdr:row>
      <xdr:rowOff>77787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8</xdr:row>
      <xdr:rowOff>104775</xdr:rowOff>
    </xdr:from>
    <xdr:to>
      <xdr:col>10</xdr:col>
      <xdr:colOff>1285875</xdr:colOff>
      <xdr:row>28</xdr:row>
      <xdr:rowOff>76275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88351</xdr:colOff>
      <xdr:row>29</xdr:row>
      <xdr:rowOff>3530</xdr:rowOff>
    </xdr:from>
    <xdr:to>
      <xdr:col>5</xdr:col>
      <xdr:colOff>1331851</xdr:colOff>
      <xdr:row>42</xdr:row>
      <xdr:rowOff>165530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6</xdr:row>
          <xdr:rowOff>0</xdr:rowOff>
        </xdr:from>
        <xdr:to>
          <xdr:col>10</xdr:col>
          <xdr:colOff>19050</xdr:colOff>
          <xdr:row>7</xdr:row>
          <xdr:rowOff>31750</xdr:rowOff>
        </xdr:to>
        <xdr:sp macro="" textlink="">
          <xdr:nvSpPr>
            <xdr:cNvPr id="4097" name="Scroll Bar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6</xdr:col>
      <xdr:colOff>31066</xdr:colOff>
      <xdr:row>29</xdr:row>
      <xdr:rowOff>3530</xdr:rowOff>
    </xdr:from>
    <xdr:to>
      <xdr:col>10</xdr:col>
      <xdr:colOff>1274566</xdr:colOff>
      <xdr:row>42</xdr:row>
      <xdr:rowOff>165530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39688</xdr:colOff>
      <xdr:row>43</xdr:row>
      <xdr:rowOff>79375</xdr:rowOff>
    </xdr:from>
    <xdr:to>
      <xdr:col>10</xdr:col>
      <xdr:colOff>1283188</xdr:colOff>
      <xdr:row>57</xdr:row>
      <xdr:rowOff>50875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87312</xdr:colOff>
      <xdr:row>43</xdr:row>
      <xdr:rowOff>63500</xdr:rowOff>
    </xdr:from>
    <xdr:to>
      <xdr:col>5</xdr:col>
      <xdr:colOff>1330812</xdr:colOff>
      <xdr:row>57</xdr:row>
      <xdr:rowOff>35000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Devvart Poddar" id="{D3F24424-C528-4F5C-B200-3FC7C1180AF1}" userId="Devvart Podda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8" dT="2020-03-29T09:55:51.62" personId="{D3F24424-C528-4F5C-B200-3FC7C1180AF1}" id="{EDC80BF6-BC76-4417-8596-5EB4410590A7}">
    <text>WHO report; 14% of exposed require hospitalisation, and 5% require ICU support
https://apps.who.int/iris/bitstream/handle/10665/331446/WHO-2019-nCoV-clinical-2020.4-eng.pdf?sequence=1&amp;isAllowed=y</text>
  </threadedComment>
  <threadedComment ref="E10" dT="2020-03-29T09:48:13.25" personId="{D3F24424-C528-4F5C-B200-3FC7C1180AF1}" id="{F63ED079-7077-4993-AEBC-A48A3321645A}">
    <text>It takes about 5 to 6 days for a symptom to appear, ranging from 3 to 13 days. Source: https://www.health.harvard.edu/diseases-and-conditions/covid-19-basics</text>
  </threadedComment>
  <threadedComment ref="E12" dT="2020-03-29T09:56:56.76" personId="{D3F24424-C528-4F5C-B200-3FC7C1180AF1}" id="{63630BC4-2603-47FC-AC1B-BF23140C1799}">
    <text>Median duration of viral detection was 20 days, WHO report</text>
  </threadedComment>
  <threadedComment ref="E16" dT="2020-03-29T10:09:37.96" personId="{D3F24424-C528-4F5C-B200-3FC7C1180AF1}" id="{842E5785-E425-4F9F-BF5A-D41F0D5C4B0B}">
    <text>https://www.ecdc.europa.eu/sites/default/files/documents/RRA-seventh-update-Outbreak-of-coronavirus-disease-COVID-19.pdf</text>
  </threadedComment>
  <threadedComment ref="E18" dT="2020-03-29T10:09:21.97" personId="{D3F24424-C528-4F5C-B200-3FC7C1180AF1}" id="{E398B2AB-7B5B-4860-9538-AC128D6A9346}">
    <text>2.3% of exposed individuals are expected to die due to Covid; Source: https://www.vox.com/future-perfect/2020/3/12/21172040/coronavirus-covid-19-virus-charts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7FA4-F0FB-4582-81F7-BD037A369351}">
  <sheetPr>
    <tabColor rgb="FFC00000"/>
  </sheetPr>
  <dimension ref="A1:BN263"/>
  <sheetViews>
    <sheetView showGridLines="0" zoomScale="90" zoomScaleNormal="90" workbookViewId="0">
      <selection activeCell="E14" sqref="E14"/>
    </sheetView>
  </sheetViews>
  <sheetFormatPr defaultColWidth="0" defaultRowHeight="0" customHeight="1" zeroHeight="1" outlineLevelRow="1" x14ac:dyDescent="0.35"/>
  <cols>
    <col min="1" max="1" width="1.453125" style="5" customWidth="1"/>
    <col min="2" max="2" width="2.81640625" style="3" customWidth="1"/>
    <col min="3" max="3" width="34.26953125" style="3" bestFit="1" customWidth="1"/>
    <col min="4" max="4" width="19.7265625" style="3" customWidth="1"/>
    <col min="5" max="5" width="10.7265625" style="3" customWidth="1"/>
    <col min="6" max="6" width="41" style="3" bestFit="1" customWidth="1"/>
    <col min="7" max="7" width="12.26953125" style="3" bestFit="1" customWidth="1"/>
    <col min="8" max="8" width="9.453125" style="3" bestFit="1" customWidth="1"/>
    <col min="9" max="9" width="10.36328125" style="3" bestFit="1" customWidth="1"/>
    <col min="10" max="10" width="11.81640625" style="3" customWidth="1"/>
    <col min="11" max="11" width="1.453125" style="5" customWidth="1"/>
    <col min="12" max="13" width="1.453125" style="3" hidden="1" customWidth="1"/>
    <col min="14" max="27" width="0" style="3" hidden="1" customWidth="1"/>
    <col min="28" max="66" width="1.453125" style="3" hidden="1" customWidth="1"/>
    <col min="67" max="16384" width="2.81640625" style="3" hidden="1"/>
  </cols>
  <sheetData>
    <row r="1" spans="2:13" s="5" customFormat="1" ht="7.5" customHeight="1" x14ac:dyDescent="0.35"/>
    <row r="2" spans="2:13" s="5" customFormat="1" ht="12" x14ac:dyDescent="0.35">
      <c r="B2" s="3"/>
      <c r="C2" s="3"/>
      <c r="D2" s="3"/>
      <c r="E2" s="3"/>
      <c r="F2" s="3"/>
      <c r="G2" s="3"/>
      <c r="H2" s="3"/>
      <c r="I2" s="3"/>
      <c r="J2" s="3"/>
      <c r="L2" s="3"/>
      <c r="M2" s="3"/>
    </row>
    <row r="3" spans="2:13" s="5" customFormat="1" ht="15" customHeight="1" thickBot="1" x14ac:dyDescent="0.4">
      <c r="B3" s="3"/>
      <c r="C3" s="9" t="s">
        <v>92</v>
      </c>
      <c r="D3" s="3"/>
      <c r="E3" s="3"/>
      <c r="F3" s="3"/>
      <c r="G3" s="3"/>
      <c r="H3" s="3"/>
      <c r="I3" s="3"/>
      <c r="J3" s="3"/>
      <c r="L3" s="3"/>
      <c r="M3" s="3"/>
    </row>
    <row r="4" spans="2:13" s="5" customFormat="1" ht="15" customHeight="1" thickBot="1" x14ac:dyDescent="0.4">
      <c r="B4" s="3"/>
      <c r="C4" s="9"/>
      <c r="D4" s="3"/>
      <c r="E4" s="3"/>
      <c r="F4" s="3"/>
      <c r="G4" s="7" t="s">
        <v>29</v>
      </c>
      <c r="H4" s="108">
        <v>1330000000</v>
      </c>
      <c r="I4" s="109"/>
      <c r="J4" s="3"/>
      <c r="L4" s="3"/>
      <c r="M4" s="3"/>
    </row>
    <row r="5" spans="2:13" s="5" customFormat="1" ht="15" customHeight="1" outlineLevel="1" x14ac:dyDescent="0.35">
      <c r="B5" s="3"/>
      <c r="C5" s="6"/>
      <c r="D5" s="3"/>
      <c r="E5" s="3"/>
      <c r="F5" s="3"/>
      <c r="G5" s="3"/>
      <c r="H5" s="3"/>
      <c r="I5" s="3"/>
      <c r="J5" s="3"/>
      <c r="L5" s="3"/>
      <c r="M5" s="3"/>
    </row>
    <row r="6" spans="2:13" s="5" customFormat="1" ht="15" customHeight="1" outlineLevel="1" x14ac:dyDescent="0.35">
      <c r="B6" s="3"/>
      <c r="C6" s="3"/>
      <c r="D6" s="7" t="s">
        <v>15</v>
      </c>
      <c r="E6" s="37">
        <v>17.591999999999999</v>
      </c>
      <c r="F6" s="3"/>
      <c r="G6" s="3"/>
      <c r="H6" s="3" t="s">
        <v>32</v>
      </c>
      <c r="I6" s="3" t="s">
        <v>43</v>
      </c>
      <c r="J6" s="3"/>
      <c r="L6" s="3"/>
      <c r="M6" s="3"/>
    </row>
    <row r="7" spans="2:13" s="5" customFormat="1" ht="15" customHeight="1" outlineLevel="1" x14ac:dyDescent="0.35">
      <c r="B7" s="3"/>
      <c r="C7" s="3"/>
      <c r="D7" s="7" t="s">
        <v>16</v>
      </c>
      <c r="E7" s="37">
        <v>7.3090000000000002</v>
      </c>
      <c r="F7" s="3"/>
      <c r="G7" s="10" t="s">
        <v>34</v>
      </c>
      <c r="H7" s="58">
        <v>0.1075</v>
      </c>
      <c r="I7" s="57">
        <v>1</v>
      </c>
      <c r="J7" s="3"/>
      <c r="L7" s="3"/>
      <c r="M7" s="3"/>
    </row>
    <row r="8" spans="2:13" ht="15" customHeight="1" outlineLevel="1" x14ac:dyDescent="0.35">
      <c r="D8" s="7" t="s">
        <v>1</v>
      </c>
      <c r="E8" s="36">
        <v>0.06</v>
      </c>
      <c r="F8" s="3" t="s">
        <v>108</v>
      </c>
      <c r="G8" s="10" t="s">
        <v>35</v>
      </c>
      <c r="H8" s="58">
        <v>0.1255</v>
      </c>
      <c r="I8" s="57">
        <v>1</v>
      </c>
    </row>
    <row r="9" spans="2:13" ht="15" customHeight="1" outlineLevel="1" x14ac:dyDescent="0.35">
      <c r="D9" s="105" t="s">
        <v>2</v>
      </c>
      <c r="E9" s="107">
        <v>0</v>
      </c>
      <c r="G9" s="10" t="s">
        <v>36</v>
      </c>
      <c r="H9" s="58">
        <v>0.1215</v>
      </c>
      <c r="I9" s="57">
        <v>1</v>
      </c>
    </row>
    <row r="10" spans="2:13" ht="15" customHeight="1" outlineLevel="1" x14ac:dyDescent="0.35">
      <c r="D10" s="7" t="s">
        <v>30</v>
      </c>
      <c r="E10" s="38">
        <v>5</v>
      </c>
      <c r="G10" s="10" t="s">
        <v>37</v>
      </c>
      <c r="H10" s="58">
        <v>9.7500000000000003E-2</v>
      </c>
      <c r="I10" s="57">
        <v>1</v>
      </c>
    </row>
    <row r="11" spans="2:13" ht="15" customHeight="1" outlineLevel="1" x14ac:dyDescent="0.35">
      <c r="D11" s="7" t="s">
        <v>13</v>
      </c>
      <c r="E11" s="38">
        <v>5</v>
      </c>
      <c r="G11" s="10" t="s">
        <v>38</v>
      </c>
      <c r="H11" s="58">
        <v>8.7400000000000005E-2</v>
      </c>
      <c r="I11" s="57">
        <v>1</v>
      </c>
    </row>
    <row r="12" spans="2:13" ht="15" customHeight="1" outlineLevel="1" x14ac:dyDescent="0.35">
      <c r="D12" s="7" t="s">
        <v>31</v>
      </c>
      <c r="E12" s="38">
        <v>20</v>
      </c>
      <c r="G12" s="10" t="s">
        <v>39</v>
      </c>
      <c r="H12" s="58">
        <v>0.27639999999999998</v>
      </c>
      <c r="I12" s="57">
        <v>1</v>
      </c>
    </row>
    <row r="13" spans="2:13" ht="15" customHeight="1" outlineLevel="1" x14ac:dyDescent="0.35">
      <c r="D13" s="7" t="s">
        <v>120</v>
      </c>
      <c r="E13" s="38">
        <v>17</v>
      </c>
      <c r="G13" s="10" t="s">
        <v>40</v>
      </c>
      <c r="H13" s="58">
        <v>0.13539999999999999</v>
      </c>
      <c r="I13" s="57">
        <v>1</v>
      </c>
    </row>
    <row r="14" spans="2:13" ht="15" customHeight="1" outlineLevel="1" x14ac:dyDescent="0.35">
      <c r="D14" s="7" t="s">
        <v>119</v>
      </c>
      <c r="E14" s="38">
        <v>24</v>
      </c>
      <c r="G14" s="10" t="s">
        <v>41</v>
      </c>
      <c r="H14" s="58">
        <v>4.0399999999999998E-2</v>
      </c>
      <c r="I14" s="57">
        <v>1</v>
      </c>
    </row>
    <row r="15" spans="2:13" ht="15" customHeight="1" outlineLevel="1" x14ac:dyDescent="0.35">
      <c r="D15" s="105" t="s">
        <v>14</v>
      </c>
      <c r="E15" s="106">
        <v>30</v>
      </c>
      <c r="G15" s="10" t="s">
        <v>42</v>
      </c>
      <c r="H15" s="58">
        <v>8.3999999999999995E-3</v>
      </c>
      <c r="I15" s="57">
        <v>1</v>
      </c>
    </row>
    <row r="16" spans="2:13" ht="15" customHeight="1" outlineLevel="1" x14ac:dyDescent="0.35">
      <c r="D16" s="101" t="s">
        <v>99</v>
      </c>
      <c r="E16" s="100" t="s">
        <v>102</v>
      </c>
      <c r="H16" s="7" t="s">
        <v>33</v>
      </c>
      <c r="I16" s="56">
        <f>H4*SUMPRODUCT($H$7:$H$15,$I$7:$I$15)</f>
        <v>1329999999.9999998</v>
      </c>
    </row>
    <row r="17" spans="4:5" ht="15" customHeight="1" outlineLevel="1" x14ac:dyDescent="0.35">
      <c r="D17" s="101" t="s">
        <v>100</v>
      </c>
      <c r="E17" s="100" t="str">
        <f>E16</f>
        <v>Calculated</v>
      </c>
    </row>
    <row r="18" spans="4:5" ht="15" customHeight="1" outlineLevel="1" x14ac:dyDescent="0.35">
      <c r="D18" s="101" t="s">
        <v>101</v>
      </c>
      <c r="E18" s="99" t="s">
        <v>102</v>
      </c>
    </row>
    <row r="19" spans="4:5" ht="15" customHeight="1" outlineLevel="1" x14ac:dyDescent="0.35"/>
    <row r="20" spans="4:5" s="5" customFormat="1" ht="7.5" customHeight="1" x14ac:dyDescent="0.35"/>
    <row r="21" spans="4:5" ht="15" hidden="1" customHeight="1" x14ac:dyDescent="0.35"/>
    <row r="22" spans="4:5" ht="15" hidden="1" customHeight="1" x14ac:dyDescent="0.35"/>
    <row r="23" spans="4:5" ht="15" hidden="1" customHeight="1" x14ac:dyDescent="0.35"/>
    <row r="24" spans="4:5" ht="15" hidden="1" customHeight="1" x14ac:dyDescent="0.35"/>
    <row r="25" spans="4:5" ht="15" hidden="1" customHeight="1" x14ac:dyDescent="0.35"/>
    <row r="26" spans="4:5" ht="15" hidden="1" customHeight="1" x14ac:dyDescent="0.35"/>
    <row r="27" spans="4:5" ht="15" hidden="1" customHeight="1" x14ac:dyDescent="0.35"/>
    <row r="28" spans="4:5" ht="15" hidden="1" customHeight="1" x14ac:dyDescent="0.35"/>
    <row r="29" spans="4:5" ht="15" hidden="1" customHeight="1" x14ac:dyDescent="0.35"/>
    <row r="30" spans="4:5" ht="15" hidden="1" customHeight="1" x14ac:dyDescent="0.35"/>
    <row r="31" spans="4:5" ht="15" hidden="1" customHeight="1" x14ac:dyDescent="0.35"/>
    <row r="32" spans="4:5" ht="15" hidden="1" customHeight="1" x14ac:dyDescent="0.35"/>
    <row r="33" ht="15" hidden="1" customHeight="1" x14ac:dyDescent="0.35"/>
    <row r="34" ht="15" hidden="1" customHeight="1" x14ac:dyDescent="0.35"/>
    <row r="35" ht="15" hidden="1" customHeight="1" x14ac:dyDescent="0.35"/>
    <row r="36" ht="15" hidden="1" customHeight="1" x14ac:dyDescent="0.35"/>
    <row r="37" ht="15" hidden="1" customHeight="1" x14ac:dyDescent="0.35"/>
    <row r="38" ht="15" hidden="1" customHeight="1" x14ac:dyDescent="0.35"/>
    <row r="39" ht="15" hidden="1" customHeight="1" x14ac:dyDescent="0.35"/>
    <row r="40" ht="15" hidden="1" customHeight="1" x14ac:dyDescent="0.35"/>
    <row r="41" ht="15" hidden="1" customHeight="1" x14ac:dyDescent="0.35"/>
    <row r="42" ht="15" hidden="1" customHeight="1" x14ac:dyDescent="0.35"/>
    <row r="43" ht="15" hidden="1" customHeight="1" x14ac:dyDescent="0.35"/>
    <row r="44" ht="15" hidden="1" customHeight="1" x14ac:dyDescent="0.35"/>
    <row r="45" ht="15" hidden="1" customHeight="1" x14ac:dyDescent="0.35"/>
    <row r="46" ht="15" hidden="1" customHeight="1" x14ac:dyDescent="0.35"/>
    <row r="47" ht="15" hidden="1" customHeight="1" x14ac:dyDescent="0.35"/>
    <row r="48" ht="15" hidden="1" customHeight="1" x14ac:dyDescent="0.35"/>
    <row r="49" ht="15" hidden="1" customHeight="1" x14ac:dyDescent="0.35"/>
    <row r="50" ht="15" hidden="1" customHeight="1" x14ac:dyDescent="0.35"/>
    <row r="51" ht="15" hidden="1" customHeight="1" x14ac:dyDescent="0.35"/>
    <row r="52" ht="15" hidden="1" customHeight="1" x14ac:dyDescent="0.35"/>
    <row r="53" ht="15" hidden="1" customHeight="1" x14ac:dyDescent="0.35"/>
    <row r="54" ht="15" hidden="1" customHeight="1" x14ac:dyDescent="0.35"/>
    <row r="55" ht="15" hidden="1" customHeight="1" x14ac:dyDescent="0.35"/>
    <row r="56" ht="15" hidden="1" customHeight="1" x14ac:dyDescent="0.35"/>
    <row r="57" ht="15" hidden="1" customHeight="1" x14ac:dyDescent="0.35"/>
    <row r="58" ht="15" hidden="1" customHeight="1" x14ac:dyDescent="0.35"/>
    <row r="59" ht="15" hidden="1" customHeight="1" x14ac:dyDescent="0.35"/>
    <row r="60" ht="15" hidden="1" customHeight="1" x14ac:dyDescent="0.35"/>
    <row r="61" ht="15" hidden="1" customHeight="1" x14ac:dyDescent="0.35"/>
    <row r="62" ht="15" hidden="1" customHeight="1" x14ac:dyDescent="0.35"/>
    <row r="63" ht="15" hidden="1" customHeight="1" x14ac:dyDescent="0.35"/>
    <row r="64" ht="15" hidden="1" customHeight="1" x14ac:dyDescent="0.35"/>
    <row r="65" ht="15" hidden="1" customHeight="1" x14ac:dyDescent="0.35"/>
    <row r="66" ht="15" hidden="1" customHeight="1" x14ac:dyDescent="0.35"/>
    <row r="67" ht="15" hidden="1" customHeight="1" x14ac:dyDescent="0.35"/>
    <row r="68" ht="15" hidden="1" customHeight="1" x14ac:dyDescent="0.35"/>
    <row r="69" ht="15" hidden="1" customHeight="1" x14ac:dyDescent="0.35"/>
    <row r="70" ht="15" hidden="1" customHeight="1" x14ac:dyDescent="0.35"/>
    <row r="71" ht="15" hidden="1" customHeight="1" x14ac:dyDescent="0.35"/>
    <row r="72" ht="15" hidden="1" customHeight="1" x14ac:dyDescent="0.35"/>
    <row r="73" ht="15" hidden="1" customHeight="1" x14ac:dyDescent="0.35"/>
    <row r="74" ht="15" hidden="1" customHeight="1" x14ac:dyDescent="0.35"/>
    <row r="75" ht="15" hidden="1" customHeight="1" x14ac:dyDescent="0.35"/>
    <row r="76" ht="15" hidden="1" customHeight="1" x14ac:dyDescent="0.35"/>
    <row r="77" ht="15" hidden="1" customHeight="1" x14ac:dyDescent="0.35"/>
    <row r="78" ht="15" hidden="1" customHeight="1" x14ac:dyDescent="0.35"/>
    <row r="79" ht="15" hidden="1" customHeight="1" x14ac:dyDescent="0.35"/>
    <row r="80" ht="15" hidden="1" customHeight="1" x14ac:dyDescent="0.35"/>
    <row r="81" ht="15" hidden="1" customHeight="1" x14ac:dyDescent="0.35"/>
    <row r="82" ht="15" hidden="1" customHeight="1" x14ac:dyDescent="0.35"/>
    <row r="83" ht="15" hidden="1" customHeight="1" x14ac:dyDescent="0.35"/>
    <row r="84" ht="15" hidden="1" customHeight="1" x14ac:dyDescent="0.35"/>
    <row r="85" ht="15" hidden="1" customHeight="1" x14ac:dyDescent="0.35"/>
    <row r="86" ht="15" hidden="1" customHeight="1" x14ac:dyDescent="0.35"/>
    <row r="87" ht="15" hidden="1" customHeight="1" x14ac:dyDescent="0.35"/>
    <row r="88" ht="15" hidden="1" customHeight="1" x14ac:dyDescent="0.35"/>
    <row r="89" ht="15" hidden="1" customHeight="1" x14ac:dyDescent="0.35"/>
    <row r="90" ht="15" hidden="1" customHeight="1" x14ac:dyDescent="0.35"/>
    <row r="91" ht="15" hidden="1" customHeight="1" x14ac:dyDescent="0.35"/>
    <row r="92" ht="15" hidden="1" customHeight="1" x14ac:dyDescent="0.35"/>
    <row r="93" ht="15" hidden="1" customHeight="1" x14ac:dyDescent="0.35"/>
    <row r="94" ht="15" hidden="1" customHeight="1" x14ac:dyDescent="0.35"/>
    <row r="95" ht="15" hidden="1" customHeight="1" x14ac:dyDescent="0.35"/>
    <row r="96" ht="15" hidden="1" customHeight="1" x14ac:dyDescent="0.35"/>
    <row r="97" spans="1:11" ht="15" hidden="1" customHeight="1" x14ac:dyDescent="0.35"/>
    <row r="98" spans="1:11" ht="15" hidden="1" customHeight="1" x14ac:dyDescent="0.35"/>
    <row r="99" spans="1:11" ht="15" hidden="1" customHeight="1" x14ac:dyDescent="0.35"/>
    <row r="100" spans="1:11" ht="15" hidden="1" customHeight="1" x14ac:dyDescent="0.35"/>
    <row r="101" spans="1:11" ht="15" hidden="1" customHeight="1" x14ac:dyDescent="0.35"/>
    <row r="102" spans="1:11" ht="15" hidden="1" customHeight="1" x14ac:dyDescent="0.35"/>
    <row r="103" spans="1:11" ht="15" hidden="1" customHeight="1" x14ac:dyDescent="0.35"/>
    <row r="104" spans="1:11" s="2" customFormat="1" ht="15" hidden="1" customHeight="1" x14ac:dyDescent="0.35">
      <c r="A104" s="5"/>
      <c r="K104" s="5"/>
    </row>
    <row r="105" spans="1:11" ht="15" hidden="1" customHeight="1" x14ac:dyDescent="0.35"/>
    <row r="106" spans="1:11" ht="15" hidden="1" customHeight="1" x14ac:dyDescent="0.35"/>
    <row r="107" spans="1:11" ht="15" hidden="1" customHeight="1" x14ac:dyDescent="0.35"/>
    <row r="108" spans="1:11" ht="15" hidden="1" customHeight="1" x14ac:dyDescent="0.35"/>
    <row r="109" spans="1:11" ht="15" hidden="1" customHeight="1" x14ac:dyDescent="0.35"/>
    <row r="110" spans="1:11" ht="15" hidden="1" customHeight="1" x14ac:dyDescent="0.35"/>
    <row r="111" spans="1:11" ht="15" hidden="1" customHeight="1" x14ac:dyDescent="0.35"/>
    <row r="112" spans="1:11" ht="15" hidden="1" customHeight="1" x14ac:dyDescent="0.35"/>
    <row r="113" ht="15" hidden="1" customHeight="1" x14ac:dyDescent="0.35"/>
    <row r="114" ht="15" hidden="1" customHeight="1" x14ac:dyDescent="0.35"/>
    <row r="115" ht="15" hidden="1" customHeight="1" x14ac:dyDescent="0.35"/>
    <row r="116" ht="15" hidden="1" customHeight="1" x14ac:dyDescent="0.35"/>
    <row r="117" ht="15" hidden="1" customHeight="1" x14ac:dyDescent="0.35"/>
    <row r="118" ht="15" hidden="1" customHeight="1" x14ac:dyDescent="0.35"/>
    <row r="119" ht="15" hidden="1" customHeight="1" x14ac:dyDescent="0.35"/>
    <row r="120" ht="15" hidden="1" customHeight="1" x14ac:dyDescent="0.35"/>
    <row r="121" ht="15" hidden="1" customHeight="1" x14ac:dyDescent="0.35"/>
    <row r="122" ht="15" hidden="1" customHeight="1" x14ac:dyDescent="0.35"/>
    <row r="123" ht="15" hidden="1" customHeight="1" x14ac:dyDescent="0.35"/>
    <row r="124" ht="15" hidden="1" customHeight="1" x14ac:dyDescent="0.35"/>
    <row r="125" ht="15" hidden="1" customHeight="1" x14ac:dyDescent="0.35"/>
    <row r="126" ht="15" hidden="1" customHeight="1" x14ac:dyDescent="0.35"/>
    <row r="127" ht="15" hidden="1" customHeight="1" x14ac:dyDescent="0.35"/>
    <row r="128" ht="15" hidden="1" customHeight="1" x14ac:dyDescent="0.35"/>
    <row r="129" ht="15" hidden="1" customHeight="1" x14ac:dyDescent="0.35"/>
    <row r="130" ht="15" hidden="1" customHeight="1" x14ac:dyDescent="0.35"/>
    <row r="131" ht="15" hidden="1" customHeight="1" x14ac:dyDescent="0.35"/>
    <row r="132" ht="15" hidden="1" customHeight="1" x14ac:dyDescent="0.35"/>
    <row r="133" ht="15" hidden="1" customHeight="1" x14ac:dyDescent="0.35"/>
    <row r="134" ht="15" hidden="1" customHeight="1" x14ac:dyDescent="0.35"/>
    <row r="135" ht="15" hidden="1" customHeight="1" x14ac:dyDescent="0.35"/>
    <row r="136" ht="15" hidden="1" customHeight="1" x14ac:dyDescent="0.35"/>
    <row r="137" ht="15" hidden="1" customHeight="1" x14ac:dyDescent="0.35"/>
    <row r="138" ht="15" hidden="1" customHeight="1" x14ac:dyDescent="0.35"/>
    <row r="139" ht="15" hidden="1" customHeight="1" x14ac:dyDescent="0.35"/>
    <row r="140" ht="15" hidden="1" customHeight="1" x14ac:dyDescent="0.35"/>
    <row r="141" ht="15" hidden="1" customHeight="1" x14ac:dyDescent="0.35"/>
    <row r="142" ht="15" hidden="1" customHeight="1" x14ac:dyDescent="0.35"/>
    <row r="143" ht="15" hidden="1" customHeight="1" x14ac:dyDescent="0.35"/>
    <row r="144" ht="15" hidden="1" customHeight="1" x14ac:dyDescent="0.35"/>
    <row r="145" ht="15" hidden="1" customHeight="1" x14ac:dyDescent="0.35"/>
    <row r="146" ht="15" hidden="1" customHeight="1" x14ac:dyDescent="0.35"/>
    <row r="147" ht="15" hidden="1" customHeight="1" x14ac:dyDescent="0.35"/>
    <row r="148" ht="15" hidden="1" customHeight="1" x14ac:dyDescent="0.35"/>
    <row r="149" ht="15" hidden="1" customHeight="1" x14ac:dyDescent="0.35"/>
    <row r="150" ht="15" hidden="1" customHeight="1" x14ac:dyDescent="0.35"/>
    <row r="151" ht="15" hidden="1" customHeight="1" x14ac:dyDescent="0.35"/>
    <row r="152" ht="15" hidden="1" customHeight="1" x14ac:dyDescent="0.35"/>
    <row r="153" ht="15" hidden="1" customHeight="1" x14ac:dyDescent="0.35"/>
    <row r="154" ht="15" hidden="1" customHeight="1" x14ac:dyDescent="0.35"/>
    <row r="155" ht="15" hidden="1" customHeight="1" x14ac:dyDescent="0.35"/>
    <row r="156" ht="15" hidden="1" customHeight="1" x14ac:dyDescent="0.35"/>
    <row r="157" ht="15" hidden="1" customHeight="1" x14ac:dyDescent="0.35"/>
    <row r="158" ht="15" hidden="1" customHeight="1" x14ac:dyDescent="0.35"/>
    <row r="159" ht="15" hidden="1" customHeight="1" x14ac:dyDescent="0.35"/>
    <row r="160" ht="15" hidden="1" customHeight="1" x14ac:dyDescent="0.35"/>
    <row r="161" ht="15" hidden="1" customHeight="1" x14ac:dyDescent="0.35"/>
    <row r="162" ht="15" hidden="1" customHeight="1" x14ac:dyDescent="0.35"/>
    <row r="163" ht="15" hidden="1" customHeight="1" x14ac:dyDescent="0.35"/>
    <row r="164" ht="15" hidden="1" customHeight="1" x14ac:dyDescent="0.35"/>
    <row r="165" ht="15" hidden="1" customHeight="1" x14ac:dyDescent="0.35"/>
    <row r="166" ht="15" hidden="1" customHeight="1" x14ac:dyDescent="0.35"/>
    <row r="167" ht="15" hidden="1" customHeight="1" x14ac:dyDescent="0.35"/>
    <row r="168" ht="15" hidden="1" customHeight="1" x14ac:dyDescent="0.35"/>
    <row r="169" ht="15" hidden="1" customHeight="1" x14ac:dyDescent="0.35"/>
    <row r="170" ht="15" hidden="1" customHeight="1" x14ac:dyDescent="0.35"/>
    <row r="171" ht="15" hidden="1" customHeight="1" x14ac:dyDescent="0.35"/>
    <row r="172" ht="15" hidden="1" customHeight="1" x14ac:dyDescent="0.35"/>
    <row r="173" ht="15" hidden="1" customHeight="1" x14ac:dyDescent="0.35"/>
    <row r="174" ht="15" hidden="1" customHeight="1" x14ac:dyDescent="0.35"/>
    <row r="175" ht="15" hidden="1" customHeight="1" x14ac:dyDescent="0.35"/>
    <row r="176" ht="15" hidden="1" customHeight="1" x14ac:dyDescent="0.35"/>
    <row r="177" ht="15" hidden="1" customHeight="1" x14ac:dyDescent="0.35"/>
    <row r="178" ht="15" hidden="1" customHeight="1" x14ac:dyDescent="0.35"/>
    <row r="179" ht="15" hidden="1" customHeight="1" x14ac:dyDescent="0.35"/>
    <row r="180" ht="15" hidden="1" customHeight="1" x14ac:dyDescent="0.35"/>
    <row r="181" ht="15" hidden="1" customHeight="1" x14ac:dyDescent="0.35"/>
    <row r="182" ht="15" hidden="1" customHeight="1" x14ac:dyDescent="0.35"/>
    <row r="183" ht="15" hidden="1" customHeight="1" x14ac:dyDescent="0.35"/>
    <row r="184" ht="15" hidden="1" customHeight="1" x14ac:dyDescent="0.35"/>
    <row r="185" ht="15" hidden="1" customHeight="1" x14ac:dyDescent="0.35"/>
    <row r="186" ht="15" hidden="1" customHeight="1" x14ac:dyDescent="0.35"/>
    <row r="187" ht="15" hidden="1" customHeight="1" x14ac:dyDescent="0.35"/>
    <row r="188" ht="15" hidden="1" customHeight="1" x14ac:dyDescent="0.35"/>
    <row r="189" ht="15" hidden="1" customHeight="1" x14ac:dyDescent="0.35"/>
    <row r="190" ht="15" hidden="1" customHeight="1" x14ac:dyDescent="0.35"/>
    <row r="191" ht="15" hidden="1" customHeight="1" x14ac:dyDescent="0.35"/>
    <row r="192" ht="15" hidden="1" customHeight="1" x14ac:dyDescent="0.35"/>
    <row r="193" ht="15" hidden="1" customHeight="1" x14ac:dyDescent="0.35"/>
    <row r="194" ht="15" hidden="1" customHeight="1" x14ac:dyDescent="0.35"/>
    <row r="195" ht="15" hidden="1" customHeight="1" x14ac:dyDescent="0.35"/>
    <row r="196" ht="15" hidden="1" customHeight="1" x14ac:dyDescent="0.35"/>
    <row r="197" ht="15" hidden="1" customHeight="1" x14ac:dyDescent="0.35"/>
    <row r="198" ht="15" hidden="1" customHeight="1" x14ac:dyDescent="0.35"/>
    <row r="199" ht="15" hidden="1" customHeight="1" x14ac:dyDescent="0.35"/>
    <row r="200" ht="15" hidden="1" customHeight="1" x14ac:dyDescent="0.35"/>
    <row r="201" ht="15" hidden="1" customHeight="1" x14ac:dyDescent="0.35"/>
    <row r="202" ht="15" hidden="1" customHeight="1" x14ac:dyDescent="0.35"/>
    <row r="203" ht="15" hidden="1" customHeight="1" x14ac:dyDescent="0.35"/>
    <row r="204" ht="15" hidden="1" customHeight="1" x14ac:dyDescent="0.35"/>
    <row r="205" ht="15" hidden="1" customHeight="1" x14ac:dyDescent="0.35"/>
    <row r="206" ht="15" hidden="1" customHeight="1" x14ac:dyDescent="0.35"/>
    <row r="207" ht="15" hidden="1" customHeight="1" x14ac:dyDescent="0.35"/>
    <row r="208" ht="15" hidden="1" customHeight="1" x14ac:dyDescent="0.35"/>
    <row r="209" ht="15" hidden="1" customHeight="1" x14ac:dyDescent="0.35"/>
    <row r="210" ht="15" hidden="1" customHeight="1" x14ac:dyDescent="0.35"/>
    <row r="211" ht="15" hidden="1" customHeight="1" x14ac:dyDescent="0.35"/>
    <row r="212" ht="15" hidden="1" customHeight="1" x14ac:dyDescent="0.35"/>
    <row r="213" ht="15" hidden="1" customHeight="1" x14ac:dyDescent="0.35"/>
    <row r="214" ht="15" hidden="1" customHeight="1" x14ac:dyDescent="0.35"/>
    <row r="215" ht="15" hidden="1" customHeight="1" x14ac:dyDescent="0.35"/>
    <row r="216" ht="15" hidden="1" customHeight="1" x14ac:dyDescent="0.35"/>
    <row r="217" ht="15" hidden="1" customHeight="1" x14ac:dyDescent="0.35"/>
    <row r="218" ht="15" hidden="1" customHeight="1" x14ac:dyDescent="0.35"/>
    <row r="219" ht="15" hidden="1" customHeight="1" x14ac:dyDescent="0.35"/>
    <row r="220" ht="15" hidden="1" customHeight="1" x14ac:dyDescent="0.35"/>
    <row r="221" ht="15" hidden="1" customHeight="1" x14ac:dyDescent="0.35"/>
    <row r="222" ht="15" hidden="1" customHeight="1" x14ac:dyDescent="0.35"/>
    <row r="223" ht="15" hidden="1" customHeight="1" x14ac:dyDescent="0.35"/>
    <row r="224" ht="15" hidden="1" customHeight="1" x14ac:dyDescent="0.35"/>
    <row r="225" ht="15" hidden="1" customHeight="1" x14ac:dyDescent="0.35"/>
    <row r="226" ht="15" hidden="1" customHeight="1" x14ac:dyDescent="0.35"/>
    <row r="227" ht="15" hidden="1" customHeight="1" x14ac:dyDescent="0.35"/>
    <row r="228" ht="15" hidden="1" customHeight="1" x14ac:dyDescent="0.35"/>
    <row r="229" ht="15" hidden="1" customHeight="1" x14ac:dyDescent="0.35"/>
    <row r="230" ht="15" hidden="1" customHeight="1" x14ac:dyDescent="0.35"/>
    <row r="231" ht="15" hidden="1" customHeight="1" x14ac:dyDescent="0.35"/>
    <row r="232" ht="15" hidden="1" customHeight="1" x14ac:dyDescent="0.35"/>
    <row r="233" ht="15" hidden="1" customHeight="1" x14ac:dyDescent="0.35"/>
    <row r="234" ht="15" hidden="1" customHeight="1" x14ac:dyDescent="0.35"/>
    <row r="235" ht="15" hidden="1" customHeight="1" x14ac:dyDescent="0.35"/>
    <row r="236" ht="15" hidden="1" customHeight="1" x14ac:dyDescent="0.35"/>
    <row r="237" ht="15" hidden="1" customHeight="1" x14ac:dyDescent="0.35"/>
    <row r="238" ht="15" hidden="1" customHeight="1" x14ac:dyDescent="0.35"/>
    <row r="239" ht="15" hidden="1" customHeight="1" x14ac:dyDescent="0.35"/>
    <row r="240" ht="15" hidden="1" customHeight="1" x14ac:dyDescent="0.35"/>
    <row r="241" ht="15" hidden="1" customHeight="1" x14ac:dyDescent="0.35"/>
    <row r="242" ht="15" hidden="1" customHeight="1" x14ac:dyDescent="0.35"/>
    <row r="243" ht="15" hidden="1" customHeight="1" x14ac:dyDescent="0.35"/>
    <row r="244" ht="15" hidden="1" customHeight="1" x14ac:dyDescent="0.35"/>
    <row r="245" ht="15" hidden="1" customHeight="1" x14ac:dyDescent="0.35"/>
    <row r="246" ht="15" hidden="1" customHeight="1" x14ac:dyDescent="0.35"/>
    <row r="247" ht="15" hidden="1" customHeight="1" x14ac:dyDescent="0.35"/>
    <row r="248" ht="15" hidden="1" customHeight="1" x14ac:dyDescent="0.35"/>
    <row r="249" ht="15" hidden="1" customHeight="1" x14ac:dyDescent="0.35"/>
    <row r="250" ht="15" hidden="1" customHeight="1" x14ac:dyDescent="0.35"/>
    <row r="251" ht="15" hidden="1" customHeight="1" x14ac:dyDescent="0.35"/>
    <row r="252" ht="0" hidden="1" customHeight="1" x14ac:dyDescent="0.35"/>
    <row r="253" ht="0" hidden="1" customHeight="1" x14ac:dyDescent="0.35"/>
    <row r="254" ht="0" hidden="1" customHeight="1" x14ac:dyDescent="0.35"/>
    <row r="255" ht="0" hidden="1" customHeight="1" x14ac:dyDescent="0.35"/>
    <row r="256" ht="0" hidden="1" customHeight="1" x14ac:dyDescent="0.35"/>
    <row r="257" ht="0" hidden="1" customHeight="1" x14ac:dyDescent="0.35"/>
    <row r="258" ht="0" hidden="1" customHeight="1" x14ac:dyDescent="0.35"/>
    <row r="259" ht="0" hidden="1" customHeight="1" x14ac:dyDescent="0.35"/>
    <row r="260" ht="0" hidden="1" customHeight="1" x14ac:dyDescent="0.35"/>
    <row r="261" ht="0" hidden="1" customHeight="1" x14ac:dyDescent="0.35"/>
    <row r="262" ht="0" hidden="1" customHeight="1" x14ac:dyDescent="0.35"/>
    <row r="263" ht="0" hidden="1" customHeight="1" x14ac:dyDescent="0.35"/>
  </sheetData>
  <mergeCells count="1">
    <mergeCell ref="H4:I4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EF76D-CF77-46A5-BDED-3AE9BB0921BA}">
  <sheetPr codeName="Sheet2">
    <tabColor rgb="FFC00000"/>
  </sheetPr>
  <dimension ref="A1:AV3656"/>
  <sheetViews>
    <sheetView showGridLines="0" workbookViewId="0">
      <pane xSplit="3" ySplit="3" topLeftCell="H4" activePane="bottomRight" state="frozen"/>
      <selection activeCell="D2" sqref="D2:I2"/>
      <selection pane="topRight" activeCell="D2" sqref="D2:I2"/>
      <selection pane="bottomLeft" activeCell="D2" sqref="D2:I2"/>
      <selection pane="bottomRight" activeCell="H5" sqref="H5"/>
    </sheetView>
  </sheetViews>
  <sheetFormatPr defaultColWidth="0" defaultRowHeight="14.5" zeroHeight="1" x14ac:dyDescent="0.35"/>
  <cols>
    <col min="1" max="1" width="26.6328125" style="89" bestFit="1" customWidth="1"/>
    <col min="2" max="2" width="4.453125" bestFit="1" customWidth="1"/>
    <col min="3" max="3" width="9.1796875" customWidth="1"/>
    <col min="4" max="5" width="6.54296875" bestFit="1" customWidth="1"/>
    <col min="6" max="6" width="5.7265625" bestFit="1" customWidth="1"/>
    <col min="7" max="9" width="4.90625" bestFit="1" customWidth="1"/>
    <col min="10" max="10" width="4.90625" customWidth="1"/>
    <col min="11" max="11" width="6.36328125" customWidth="1"/>
    <col min="12" max="12" width="10.08984375" customWidth="1"/>
    <col min="13" max="13" width="6.54296875" bestFit="1" customWidth="1"/>
    <col min="14" max="16" width="5.7265625" bestFit="1" customWidth="1"/>
    <col min="17" max="17" width="10.36328125" bestFit="1" customWidth="1"/>
    <col min="18" max="18" width="8.26953125" bestFit="1" customWidth="1"/>
    <col min="19" max="19" width="9.08984375" bestFit="1" customWidth="1"/>
    <col min="20" max="20" width="8.26953125" bestFit="1" customWidth="1"/>
    <col min="21" max="21" width="10.36328125" bestFit="1" customWidth="1"/>
    <col min="22" max="22" width="8.26953125" bestFit="1" customWidth="1"/>
    <col min="23" max="23" width="10.36328125" bestFit="1" customWidth="1"/>
    <col min="24" max="24" width="12.1796875" bestFit="1" customWidth="1"/>
    <col min="25" max="31" width="10.81640625" customWidth="1"/>
    <col min="32" max="32" width="14.6328125" customWidth="1"/>
    <col min="33" max="34" width="14" customWidth="1"/>
    <col min="35" max="36" width="14.81640625" bestFit="1" customWidth="1"/>
    <col min="37" max="37" width="15.1796875" bestFit="1" customWidth="1"/>
    <col min="38" max="40" width="10.81640625" customWidth="1"/>
    <col min="41" max="41" width="5.54296875" bestFit="1" customWidth="1"/>
    <col min="42" max="42" width="9.81640625" bestFit="1" customWidth="1"/>
    <col min="43" max="43" width="9.453125" bestFit="1" customWidth="1"/>
    <col min="44" max="44" width="9.81640625" bestFit="1" customWidth="1"/>
    <col min="45" max="45" width="7.81640625" bestFit="1" customWidth="1"/>
    <col min="46" max="46" width="12.90625" bestFit="1" customWidth="1"/>
    <col min="47" max="48" width="9.1796875" customWidth="1"/>
    <col min="49" max="16384" width="9.1796875" hidden="1"/>
  </cols>
  <sheetData>
    <row r="1" spans="1:48" s="1" customFormat="1" ht="14.5" customHeight="1" thickBot="1" x14ac:dyDescent="0.4">
      <c r="A1" s="87"/>
      <c r="B1" s="44" t="s">
        <v>66</v>
      </c>
      <c r="C1" s="4">
        <v>336</v>
      </c>
      <c r="D1" s="112" t="s">
        <v>65</v>
      </c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6" t="s">
        <v>48</v>
      </c>
      <c r="R1" s="110"/>
      <c r="S1" s="110"/>
      <c r="T1" s="110"/>
      <c r="U1" s="110"/>
      <c r="V1" s="110"/>
      <c r="W1" s="110"/>
      <c r="X1" s="111"/>
      <c r="Y1" s="117" t="s">
        <v>47</v>
      </c>
      <c r="Z1" s="118"/>
      <c r="AA1" s="118"/>
      <c r="AB1" s="118"/>
      <c r="AC1" s="118"/>
      <c r="AD1" s="119"/>
      <c r="AE1" s="112" t="s">
        <v>46</v>
      </c>
      <c r="AF1" s="113"/>
      <c r="AG1" s="113"/>
      <c r="AH1" s="113"/>
      <c r="AI1" s="120" t="s">
        <v>45</v>
      </c>
      <c r="AJ1" s="121"/>
      <c r="AK1" s="121"/>
      <c r="AL1" s="121"/>
      <c r="AM1" s="122"/>
      <c r="AN1" s="102"/>
      <c r="AO1" s="116" t="s">
        <v>74</v>
      </c>
      <c r="AP1" s="110"/>
      <c r="AQ1" s="110"/>
      <c r="AR1" s="110"/>
      <c r="AS1" s="110"/>
      <c r="AT1" s="111"/>
    </row>
    <row r="2" spans="1:48" s="1" customFormat="1" ht="15" customHeight="1" thickBot="1" x14ac:dyDescent="0.4">
      <c r="A2" s="87"/>
      <c r="B2" s="44" t="s">
        <v>67</v>
      </c>
      <c r="C2" s="4">
        <f ca="1">TODAY() - $C$4</f>
        <v>65</v>
      </c>
      <c r="D2" s="114" t="s">
        <v>80</v>
      </c>
      <c r="E2" s="115"/>
      <c r="F2" s="115"/>
      <c r="G2" s="115"/>
      <c r="H2" s="115"/>
      <c r="I2" s="115"/>
      <c r="J2" s="123" t="s">
        <v>79</v>
      </c>
      <c r="K2" s="124"/>
      <c r="L2" s="125"/>
      <c r="M2" s="115" t="s">
        <v>81</v>
      </c>
      <c r="N2" s="115"/>
      <c r="O2" s="115"/>
      <c r="P2" s="115"/>
      <c r="Q2" s="13" t="s">
        <v>44</v>
      </c>
      <c r="R2" s="8" t="s">
        <v>49</v>
      </c>
      <c r="S2" s="8" t="s">
        <v>50</v>
      </c>
      <c r="T2" s="8" t="s">
        <v>51</v>
      </c>
      <c r="U2" s="8" t="s">
        <v>52</v>
      </c>
      <c r="V2" s="8" t="s">
        <v>53</v>
      </c>
      <c r="W2" s="8" t="s">
        <v>54</v>
      </c>
      <c r="X2" s="12" t="s">
        <v>64</v>
      </c>
      <c r="Y2" s="8" t="s">
        <v>82</v>
      </c>
      <c r="Z2" s="8" t="s">
        <v>83</v>
      </c>
      <c r="AA2" s="8" t="s">
        <v>84</v>
      </c>
      <c r="AB2" s="8" t="s">
        <v>85</v>
      </c>
      <c r="AC2" s="8" t="s">
        <v>86</v>
      </c>
      <c r="AD2" s="12" t="s">
        <v>87</v>
      </c>
      <c r="AE2" s="90" t="s">
        <v>88</v>
      </c>
      <c r="AF2" s="70" t="s">
        <v>89</v>
      </c>
      <c r="AG2" s="70" t="s">
        <v>90</v>
      </c>
      <c r="AH2" s="78" t="s">
        <v>91</v>
      </c>
      <c r="AI2" s="96" t="s">
        <v>96</v>
      </c>
      <c r="AJ2" s="97" t="s">
        <v>98</v>
      </c>
      <c r="AK2" s="97" t="s">
        <v>97</v>
      </c>
      <c r="AL2" s="97" t="s">
        <v>59</v>
      </c>
      <c r="AM2" s="98" t="s">
        <v>58</v>
      </c>
      <c r="AN2" s="97"/>
      <c r="AO2" s="132">
        <v>0.8</v>
      </c>
      <c r="AP2" s="77" t="s">
        <v>70</v>
      </c>
      <c r="AQ2" s="77">
        <f>1-AO2</f>
        <v>0.19999999999999996</v>
      </c>
      <c r="AR2" s="77"/>
      <c r="AS2" s="77" t="s">
        <v>70</v>
      </c>
      <c r="AT2" s="131">
        <v>0.95</v>
      </c>
      <c r="AU2" s="69">
        <f ca="1">SQRT(SUMPRODUCT(Fit_Error_Columns,Fit_Error_Weights)/SUM(Fit_Error_Weights))</f>
        <v>129.16605583330619</v>
      </c>
    </row>
    <row r="3" spans="1:48" s="1" customFormat="1" ht="36.5" thickBot="1" x14ac:dyDescent="0.4">
      <c r="A3" s="87"/>
      <c r="B3" s="23" t="s">
        <v>0</v>
      </c>
      <c r="C3" s="39" t="s">
        <v>62</v>
      </c>
      <c r="D3" s="24" t="s">
        <v>3</v>
      </c>
      <c r="E3" s="24" t="s">
        <v>4</v>
      </c>
      <c r="F3" s="24" t="s">
        <v>7</v>
      </c>
      <c r="G3" s="24" t="s">
        <v>8</v>
      </c>
      <c r="H3" s="24" t="s">
        <v>9</v>
      </c>
      <c r="I3" s="24" t="s">
        <v>12</v>
      </c>
      <c r="J3" s="79" t="s">
        <v>72</v>
      </c>
      <c r="K3" s="24" t="s">
        <v>73</v>
      </c>
      <c r="L3" s="25" t="s">
        <v>78</v>
      </c>
      <c r="M3" s="26" t="s">
        <v>5</v>
      </c>
      <c r="N3" s="26" t="s">
        <v>6</v>
      </c>
      <c r="O3" s="26" t="s">
        <v>10</v>
      </c>
      <c r="P3" s="26" t="s">
        <v>11</v>
      </c>
      <c r="Q3" s="14" t="s">
        <v>17</v>
      </c>
      <c r="R3" s="15" t="s">
        <v>111</v>
      </c>
      <c r="S3" s="15" t="s">
        <v>18</v>
      </c>
      <c r="T3" s="15" t="s">
        <v>19</v>
      </c>
      <c r="U3" s="15" t="s">
        <v>20</v>
      </c>
      <c r="V3" s="15" t="s">
        <v>21</v>
      </c>
      <c r="W3" s="15" t="s">
        <v>22</v>
      </c>
      <c r="X3" s="16" t="s">
        <v>56</v>
      </c>
      <c r="Y3" s="15" t="s">
        <v>63</v>
      </c>
      <c r="Z3" s="15" t="s">
        <v>24</v>
      </c>
      <c r="AA3" s="15" t="s">
        <v>25</v>
      </c>
      <c r="AB3" s="15" t="s">
        <v>26</v>
      </c>
      <c r="AC3" s="15" t="s">
        <v>27</v>
      </c>
      <c r="AD3" s="16" t="s">
        <v>28</v>
      </c>
      <c r="AE3" s="14" t="s">
        <v>114</v>
      </c>
      <c r="AF3" s="15" t="s">
        <v>115</v>
      </c>
      <c r="AG3" s="15" t="s">
        <v>116</v>
      </c>
      <c r="AH3" s="16" t="s">
        <v>117</v>
      </c>
      <c r="AI3" s="65" t="s">
        <v>57</v>
      </c>
      <c r="AJ3" s="64" t="s">
        <v>60</v>
      </c>
      <c r="AK3" s="64" t="s">
        <v>61</v>
      </c>
      <c r="AL3" s="65" t="s">
        <v>71</v>
      </c>
      <c r="AM3" s="64" t="s">
        <v>112</v>
      </c>
      <c r="AN3" s="64" t="s">
        <v>48</v>
      </c>
      <c r="AO3" s="14" t="s">
        <v>75</v>
      </c>
      <c r="AP3" s="130" t="s">
        <v>118</v>
      </c>
      <c r="AQ3" s="15" t="s">
        <v>113</v>
      </c>
      <c r="AR3" s="15" t="s">
        <v>118</v>
      </c>
      <c r="AS3" s="15" t="s">
        <v>55</v>
      </c>
      <c r="AT3" s="16" t="s">
        <v>76</v>
      </c>
      <c r="AU3" s="68" t="s">
        <v>77</v>
      </c>
    </row>
    <row r="4" spans="1:48" s="1" customFormat="1" ht="12" customHeight="1" x14ac:dyDescent="0.35">
      <c r="A4" s="87"/>
      <c r="B4" s="40">
        <v>1</v>
      </c>
      <c r="C4" s="41">
        <v>43859</v>
      </c>
      <c r="D4" s="28" t="s">
        <v>70</v>
      </c>
      <c r="E4" s="28" t="s">
        <v>70</v>
      </c>
      <c r="F4" s="27" t="s">
        <v>70</v>
      </c>
      <c r="G4" s="27" t="s">
        <v>70</v>
      </c>
      <c r="H4" s="27" t="s">
        <v>70</v>
      </c>
      <c r="I4" s="27" t="s">
        <v>70</v>
      </c>
      <c r="J4" s="80" t="s">
        <v>70</v>
      </c>
      <c r="K4" s="27" t="s">
        <v>70</v>
      </c>
      <c r="L4" s="30" t="s">
        <v>70</v>
      </c>
      <c r="M4" s="54" t="s">
        <v>70</v>
      </c>
      <c r="N4" s="54" t="s">
        <v>70</v>
      </c>
      <c r="O4" s="54" t="s">
        <v>70</v>
      </c>
      <c r="P4" s="54" t="s">
        <v>70</v>
      </c>
      <c r="Q4" s="55">
        <f>'I Disease Parameters'!$I$16</f>
        <v>1329999999.9999998</v>
      </c>
      <c r="R4" s="33">
        <v>0</v>
      </c>
      <c r="S4" s="33">
        <v>0</v>
      </c>
      <c r="T4" s="33">
        <v>0</v>
      </c>
      <c r="U4" s="33">
        <v>0</v>
      </c>
      <c r="V4" s="33">
        <v>0</v>
      </c>
      <c r="W4" s="17">
        <f>SUM(Q4:V4)</f>
        <v>1329999999.9999998</v>
      </c>
      <c r="X4" s="18" t="s">
        <v>70</v>
      </c>
      <c r="Y4" s="17" t="s">
        <v>70</v>
      </c>
      <c r="Z4" s="17" t="s">
        <v>70</v>
      </c>
      <c r="AA4" s="17" t="s">
        <v>70</v>
      </c>
      <c r="AB4" s="17" t="s">
        <v>70</v>
      </c>
      <c r="AC4" s="17" t="s">
        <v>70</v>
      </c>
      <c r="AD4" s="18" t="s">
        <v>70</v>
      </c>
      <c r="AE4" s="19">
        <v>0</v>
      </c>
      <c r="AF4" s="17">
        <v>0</v>
      </c>
      <c r="AG4" s="17">
        <v>0</v>
      </c>
      <c r="AH4" s="18">
        <f>IF($B4&gt;$C$1,"",AG4+AF4)</f>
        <v>0</v>
      </c>
      <c r="AI4" s="71">
        <v>0</v>
      </c>
      <c r="AJ4" s="72">
        <v>0</v>
      </c>
      <c r="AK4" s="72">
        <v>1</v>
      </c>
      <c r="AL4" s="73">
        <v>0</v>
      </c>
      <c r="AM4" s="74">
        <v>0</v>
      </c>
      <c r="AN4" s="74">
        <f>AM4</f>
        <v>0</v>
      </c>
      <c r="AO4" s="66" t="s">
        <v>70</v>
      </c>
      <c r="AP4" s="129" t="s">
        <v>70</v>
      </c>
      <c r="AQ4" s="17" t="s">
        <v>70</v>
      </c>
      <c r="AR4" s="17" t="s">
        <v>70</v>
      </c>
      <c r="AS4" s="17" t="s">
        <v>70</v>
      </c>
      <c r="AT4" s="18" t="s">
        <v>70</v>
      </c>
      <c r="AU4" s="1">
        <v>0.1</v>
      </c>
      <c r="AV4" s="1">
        <v>10</v>
      </c>
    </row>
    <row r="5" spans="1:48" s="1" customFormat="1" ht="12" x14ac:dyDescent="0.35">
      <c r="A5" s="88" t="s">
        <v>69</v>
      </c>
      <c r="B5" s="40">
        <f t="shared" ref="B5:B68" si="0">IF($B4&gt;=$C$1,"",B4+1)</f>
        <v>2</v>
      </c>
      <c r="C5" s="41">
        <f t="shared" ref="C5:C68" si="1">IF($B5&gt;$C$1,"",C4+1)</f>
        <v>43860</v>
      </c>
      <c r="D5" s="28">
        <f>'I Disease Parameters'!$E$6/(1000*365)</f>
        <v>4.8197260273972601E-5</v>
      </c>
      <c r="E5" s="28">
        <f>'I Disease Parameters'!$E$7/(1000*365)</f>
        <v>2.0024657534246577E-5</v>
      </c>
      <c r="F5" s="27">
        <f>(1-'I Disease Parameters'!$E$8)/'I Disease Parameters'!$E$10</f>
        <v>0.188</v>
      </c>
      <c r="G5" s="27">
        <f>'I Disease Parameters'!$E$8/'I Disease Parameters'!$E$11</f>
        <v>1.2E-2</v>
      </c>
      <c r="H5" s="27">
        <f>1/'I Disease Parameters'!$E$12</f>
        <v>0.05</v>
      </c>
      <c r="I5" s="27">
        <f>'I Disease Parameters'!$E$9/'I Disease Parameters'!$E$15</f>
        <v>0</v>
      </c>
      <c r="J5" s="81">
        <v>7.7001263440561258</v>
      </c>
      <c r="K5" s="59">
        <v>0.7700126344964382</v>
      </c>
      <c r="L5" s="82">
        <v>0.46717576064062777</v>
      </c>
      <c r="M5" s="54">
        <f>J5/'I Disease Parameters'!$E$12</f>
        <v>0.38500631720280631</v>
      </c>
      <c r="N5" s="54">
        <f>K5/SQRT('I Disease Parameters'!$E$13*'I Disease Parameters'!$E$13)</f>
        <v>4.5294860852731655E-2</v>
      </c>
      <c r="O5" s="54">
        <f>L5/'I Disease Parameters'!$E$13</f>
        <v>2.7480927096507516E-2</v>
      </c>
      <c r="P5" s="54">
        <f>(1-L5)/'I Disease Parameters'!$E$14</f>
        <v>2.2201009973307179E-2</v>
      </c>
      <c r="Q5" s="19">
        <f t="shared" ref="Q5:Q68" si="2">IF($B5&gt;$C$1,"",Q4+p_0*$W4+p_9*$U4-p_1*$Q4-p_2*$Q4*($S4/$W4)-p_3*$Q4*($T4/$W4))</f>
        <v>1330037469.5616436</v>
      </c>
      <c r="R5" s="17">
        <f t="shared" ref="R5:R68" si="3">IF($B5&gt;$C$1,"",R4+p_2*$Q4*($S4/$W4)+p_3*$Q4*($T4/$W4) - p_1*$R4- p_4*$R4 - p_5*$R4+AI4)</f>
        <v>0</v>
      </c>
      <c r="S5" s="17">
        <f t="shared" ref="S5:S68" si="4">IF($B5&gt;$C$1,"",S4+p_4*$R4-p_1*$S4-p_6*$S4+AJ4)</f>
        <v>0</v>
      </c>
      <c r="T5" s="17">
        <f t="shared" ref="T5:T68" si="5">IF($B5&gt;$C$1,"",T4+p_5*$R4-p_1*$T4-p_7*$T4-p_8*$T4+AK4)</f>
        <v>1</v>
      </c>
      <c r="U5" s="17">
        <f t="shared" ref="U5:U68" si="6">IF($B5&gt;$C$1,"",U4+p_7*$T4+p_6*$S4-p_1*$U4-p_9*$U4)</f>
        <v>0</v>
      </c>
      <c r="V5" s="17">
        <f t="shared" ref="V5:V68" si="7">IF($B5&gt;$C$1,"",V4+p_8*$T4)</f>
        <v>0</v>
      </c>
      <c r="W5" s="17">
        <f t="shared" ref="W5:W68" si="8">IF($B5&gt;$C$1,"",SUM($Q5:$U5))</f>
        <v>1330037470.5616436</v>
      </c>
      <c r="X5" s="18">
        <f ca="1">IF($B5&gt;$C$1,"",MAX(View_T_C))</f>
        <v>37573384.325964198</v>
      </c>
      <c r="Y5" s="17">
        <f t="shared" ref="Y5:Y68" si="9">IF($B5&gt;$C$1,"",Q5-Q4)</f>
        <v>37469.561643838882</v>
      </c>
      <c r="Z5" s="17">
        <f t="shared" ref="Z5:Z68" si="10">IF($B5&gt;$C$1,"",R5-R4)</f>
        <v>0</v>
      </c>
      <c r="AA5" s="17">
        <f t="shared" ref="AA5:AA68" si="11">IF($B5&gt;$C$1,"",S5-S4)</f>
        <v>0</v>
      </c>
      <c r="AB5" s="17">
        <f t="shared" ref="AB5:AB68" si="12">IF($B5&gt;$C$1,"",T5-T4)</f>
        <v>1</v>
      </c>
      <c r="AC5" s="17">
        <f t="shared" ref="AC5:AC68" si="13">IF($B5&gt;$C$1,"",U5-U4)</f>
        <v>0</v>
      </c>
      <c r="AD5" s="18">
        <f t="shared" ref="AD5:AD68" si="14">IF($B5&gt;$C$1,"",V5-V4)</f>
        <v>0</v>
      </c>
      <c r="AE5" s="19">
        <f t="shared" ref="AE5:AE68" si="15">IF($B5&gt;$C$1,"",p_2*$Q4*($S4/$W4)+p_3*$Q4*($T4/$W4))</f>
        <v>0</v>
      </c>
      <c r="AF5" s="17">
        <f t="shared" ref="AF5:AF68" si="16">IF($B5&gt;$C$1,"",p_4*$R4)</f>
        <v>0</v>
      </c>
      <c r="AG5" s="17">
        <f t="shared" ref="AG5:AG68" si="17">IF($B5&gt;$C$1,"",p_5*$R4)</f>
        <v>0</v>
      </c>
      <c r="AH5" s="18">
        <f>IF($B5&gt;$C$1,"",AG5+AF5)</f>
        <v>0</v>
      </c>
      <c r="AI5" s="73">
        <v>0</v>
      </c>
      <c r="AJ5" s="74">
        <v>0</v>
      </c>
      <c r="AK5" s="74">
        <v>0</v>
      </c>
      <c r="AL5" s="73">
        <v>0</v>
      </c>
      <c r="AM5" s="74">
        <v>0</v>
      </c>
      <c r="AN5" s="74">
        <f>AM5+AN4</f>
        <v>0</v>
      </c>
      <c r="AO5" s="19">
        <f ca="1">IF($C5&gt;=TODAY(),"-",(AL5-AD5)^2)</f>
        <v>0</v>
      </c>
      <c r="AP5" s="17">
        <f ca="1">IF($C5&gt;=TODAY(),"-",(AO5-MIN(Fit_Error_Deaths))/(MAX(Fit_Error_Deaths)-MIN(Fit_Error_Deaths)))</f>
        <v>0</v>
      </c>
      <c r="AQ5" s="17">
        <f ca="1">IF($C5&gt;=TODAY(),"-",(AM5-AH5)^2)</f>
        <v>0</v>
      </c>
      <c r="AR5" s="17">
        <f ca="1">IF($C5&gt;=TODAY(),"-",(AQ5-MIN(Fit_Error_LocalTransmission))/(MAX(Fit_Error_LocalTransmission)-MIN(Fit_Error_LocalTransmission)))</f>
        <v>0</v>
      </c>
      <c r="AS5" s="17">
        <f t="shared" ref="AS5:AS67" ca="1" si="18">IF($C5&gt;=TODAY(),"-",AP5*$AO$2+AR5*$AQ$2)*AQ5*AO5</f>
        <v>0</v>
      </c>
      <c r="AT5" s="67">
        <f ca="1">IF($C5&gt;=TODAY(),"-",($AT$2)^((TODAY()-C5-1)))</f>
        <v>3.9499093906438021E-2</v>
      </c>
      <c r="AU5" s="1">
        <f>$J5*AU$4</f>
        <v>0.77001263440561263</v>
      </c>
      <c r="AV5" s="1">
        <f>$J5*AV$4</f>
        <v>77.00126344056126</v>
      </c>
    </row>
    <row r="6" spans="1:48" s="1" customFormat="1" ht="12" x14ac:dyDescent="0.35">
      <c r="A6" s="87"/>
      <c r="B6" s="40">
        <f t="shared" si="0"/>
        <v>3</v>
      </c>
      <c r="C6" s="41">
        <f t="shared" si="1"/>
        <v>43861</v>
      </c>
      <c r="D6" s="28">
        <f>'I Disease Parameters'!$E$6/(1000*365)</f>
        <v>4.8197260273972601E-5</v>
      </c>
      <c r="E6" s="28">
        <f>'I Disease Parameters'!$E$7/(1000*365)</f>
        <v>2.0024657534246577E-5</v>
      </c>
      <c r="F6" s="27">
        <f>(1-'I Disease Parameters'!$E$8)/'I Disease Parameters'!$E$10</f>
        <v>0.188</v>
      </c>
      <c r="G6" s="27">
        <f>'I Disease Parameters'!$E$8/'I Disease Parameters'!$E$11</f>
        <v>1.2E-2</v>
      </c>
      <c r="H6" s="27">
        <f>1/'I Disease Parameters'!$E$12</f>
        <v>0.05</v>
      </c>
      <c r="I6" s="27">
        <f>'I Disease Parameters'!$E$9/'I Disease Parameters'!$E$15</f>
        <v>0</v>
      </c>
      <c r="J6" s="83">
        <f>J5</f>
        <v>7.7001263440561258</v>
      </c>
      <c r="K6" s="60">
        <f>K5</f>
        <v>0.7700126344964382</v>
      </c>
      <c r="L6" s="30">
        <f>L5</f>
        <v>0.46717576064062777</v>
      </c>
      <c r="M6" s="27">
        <f>J6/'I Disease Parameters'!$E$12</f>
        <v>0.38500631720280631</v>
      </c>
      <c r="N6" s="27">
        <f>K6/SQRT('I Disease Parameters'!$E$13*'I Disease Parameters'!$E$13)</f>
        <v>4.5294860852731655E-2</v>
      </c>
      <c r="O6" s="27">
        <f>L6/'I Disease Parameters'!$E$13</f>
        <v>2.7480927096507516E-2</v>
      </c>
      <c r="P6" s="27">
        <f>(1-L6)/'I Disease Parameters'!$E$14</f>
        <v>2.2201009973307179E-2</v>
      </c>
      <c r="Q6" s="19">
        <f t="shared" si="2"/>
        <v>1330074940.1336558</v>
      </c>
      <c r="R6" s="17">
        <f t="shared" si="3"/>
        <v>4.5294860818676334E-2</v>
      </c>
      <c r="S6" s="17">
        <f t="shared" si="4"/>
        <v>0</v>
      </c>
      <c r="T6" s="17">
        <f t="shared" si="5"/>
        <v>0.95029803827265102</v>
      </c>
      <c r="U6" s="17">
        <f t="shared" si="6"/>
        <v>2.7480927096507516E-2</v>
      </c>
      <c r="V6" s="17">
        <f t="shared" si="7"/>
        <v>2.2201009973307179E-2</v>
      </c>
      <c r="W6" s="17">
        <f t="shared" si="8"/>
        <v>1330074941.1567295</v>
      </c>
      <c r="X6" s="18">
        <f t="shared" ref="X6:X67" ca="1" si="19">IF($B6&gt;$C$1,"",MAX(View_T_C))</f>
        <v>37573384.325964198</v>
      </c>
      <c r="Y6" s="17">
        <f t="shared" si="9"/>
        <v>37470.57201218605</v>
      </c>
      <c r="Z6" s="17">
        <f t="shared" si="10"/>
        <v>4.5294860818676334E-2</v>
      </c>
      <c r="AA6" s="17">
        <f t="shared" si="11"/>
        <v>0</v>
      </c>
      <c r="AB6" s="17">
        <f t="shared" si="12"/>
        <v>-4.9701961727348976E-2</v>
      </c>
      <c r="AC6" s="17">
        <f t="shared" si="13"/>
        <v>2.7480927096507516E-2</v>
      </c>
      <c r="AD6" s="18">
        <f t="shared" si="14"/>
        <v>2.2201009973307179E-2</v>
      </c>
      <c r="AE6" s="19">
        <f t="shared" si="15"/>
        <v>4.5294860818676334E-2</v>
      </c>
      <c r="AF6" s="17">
        <f t="shared" si="16"/>
        <v>0</v>
      </c>
      <c r="AG6" s="17">
        <f t="shared" si="17"/>
        <v>0</v>
      </c>
      <c r="AH6" s="18">
        <f t="shared" ref="AH6:AH69" si="20">IF($B6&gt;$C$1,"",AG6+AF6)</f>
        <v>0</v>
      </c>
      <c r="AI6" s="73">
        <v>0</v>
      </c>
      <c r="AJ6" s="74">
        <v>0</v>
      </c>
      <c r="AK6" s="74">
        <v>0</v>
      </c>
      <c r="AL6" s="73">
        <v>0</v>
      </c>
      <c r="AM6" s="74">
        <v>0</v>
      </c>
      <c r="AN6" s="74">
        <f t="shared" ref="AN6:AN69" si="21">AM6+AN5</f>
        <v>0</v>
      </c>
      <c r="AO6" s="19">
        <f t="shared" ref="AO6:AO69" ca="1" si="22">IF($C6&gt;=TODAY(),"-",(AL6-AD6)^2)</f>
        <v>4.9288484383488485E-4</v>
      </c>
      <c r="AP6" s="17">
        <f ca="1">IF($C6&gt;=TODAY(),"-",(AO6-MIN(Fit_Error_Deaths))/(MAX(Fit_Error_Deaths)-MIN(Fit_Error_Deaths)))</f>
        <v>7.8483203791209413E-6</v>
      </c>
      <c r="AQ6" s="17">
        <f t="shared" ref="AQ6:AQ69" ca="1" si="23">IF($C6&gt;=TODAY(),"-",(AM6-AH6)^2)</f>
        <v>0</v>
      </c>
      <c r="AR6" s="17">
        <f ca="1">IF($C6&gt;=TODAY(),"-",(AQ6-MIN(Fit_Error_LocalTransmission))/(MAX(Fit_Error_LocalTransmission)-MIN(Fit_Error_LocalTransmission)))</f>
        <v>0</v>
      </c>
      <c r="AS6" s="17">
        <f t="shared" ca="1" si="18"/>
        <v>0</v>
      </c>
      <c r="AT6" s="67">
        <f t="shared" ref="AT6:AT69" ca="1" si="24">IF($C6&gt;=TODAY(),"-",($AT$2)^((TODAY()-C6-1)))</f>
        <v>4.1577993585724227E-2</v>
      </c>
    </row>
    <row r="7" spans="1:48" s="1" customFormat="1" ht="12" x14ac:dyDescent="0.35">
      <c r="A7" s="87"/>
      <c r="B7" s="40">
        <f t="shared" si="0"/>
        <v>4</v>
      </c>
      <c r="C7" s="41">
        <f t="shared" si="1"/>
        <v>43862</v>
      </c>
      <c r="D7" s="28">
        <f>'I Disease Parameters'!$E$6/(1000*365)</f>
        <v>4.8197260273972601E-5</v>
      </c>
      <c r="E7" s="28">
        <f>'I Disease Parameters'!$E$7/(1000*365)</f>
        <v>2.0024657534246577E-5</v>
      </c>
      <c r="F7" s="27">
        <f>(1-'I Disease Parameters'!$E$8)/'I Disease Parameters'!$E$10</f>
        <v>0.188</v>
      </c>
      <c r="G7" s="27">
        <f>'I Disease Parameters'!$E$8/'I Disease Parameters'!$E$11</f>
        <v>1.2E-2</v>
      </c>
      <c r="H7" s="27">
        <f>1/'I Disease Parameters'!$E$12</f>
        <v>0.05</v>
      </c>
      <c r="I7" s="27">
        <f>'I Disease Parameters'!$E$9/'I Disease Parameters'!$E$15</f>
        <v>0</v>
      </c>
      <c r="J7" s="83">
        <f t="shared" ref="J7:J70" si="25">J6</f>
        <v>7.7001263440561258</v>
      </c>
      <c r="K7" s="60">
        <f t="shared" ref="K7:K70" si="26">K6</f>
        <v>0.7700126344964382</v>
      </c>
      <c r="L7" s="30">
        <f t="shared" ref="L7:L70" si="27">L6</f>
        <v>0.46717576064062777</v>
      </c>
      <c r="M7" s="27">
        <f>J7/'I Disease Parameters'!$E$12</f>
        <v>0.38500631720280631</v>
      </c>
      <c r="N7" s="27">
        <f>K7/SQRT('I Disease Parameters'!$E$13*'I Disease Parameters'!$E$13)</f>
        <v>4.5294860852731655E-2</v>
      </c>
      <c r="O7" s="27">
        <f>L7/'I Disease Parameters'!$E$13</f>
        <v>2.7480927096507516E-2</v>
      </c>
      <c r="P7" s="27">
        <f>(1-L7)/'I Disease Parameters'!$E$14</f>
        <v>2.2201009973307179E-2</v>
      </c>
      <c r="Q7" s="19">
        <f t="shared" si="2"/>
        <v>1330112411.7635639</v>
      </c>
      <c r="R7" s="17">
        <f t="shared" si="3"/>
        <v>7.9278599019940194E-2</v>
      </c>
      <c r="S7" s="17">
        <f t="shared" si="4"/>
        <v>8.5154338339111513E-3</v>
      </c>
      <c r="T7" s="17">
        <f t="shared" si="5"/>
        <v>0.90360989987467299</v>
      </c>
      <c r="U7" s="17">
        <f t="shared" si="6"/>
        <v>5.3595447910078517E-2</v>
      </c>
      <c r="V7" s="17">
        <f t="shared" si="7"/>
        <v>4.329858619861255E-2</v>
      </c>
      <c r="W7" s="17">
        <f t="shared" si="8"/>
        <v>1330112412.8085635</v>
      </c>
      <c r="X7" s="18">
        <f t="shared" ca="1" si="19"/>
        <v>37573384.325964198</v>
      </c>
      <c r="Y7" s="17">
        <f t="shared" si="9"/>
        <v>37471.629908084869</v>
      </c>
      <c r="Z7" s="17">
        <f t="shared" si="10"/>
        <v>3.3983738201263859E-2</v>
      </c>
      <c r="AA7" s="17">
        <f t="shared" si="11"/>
        <v>8.5154338339111513E-3</v>
      </c>
      <c r="AB7" s="17">
        <f t="shared" si="12"/>
        <v>-4.668813839797803E-2</v>
      </c>
      <c r="AC7" s="17">
        <f t="shared" si="13"/>
        <v>2.6114520813571001E-2</v>
      </c>
      <c r="AD7" s="18">
        <f t="shared" si="14"/>
        <v>2.1097576225305371E-2</v>
      </c>
      <c r="AE7" s="19">
        <f t="shared" si="15"/>
        <v>4.3043617379075083E-2</v>
      </c>
      <c r="AF7" s="17">
        <f t="shared" si="16"/>
        <v>8.5154338339111513E-3</v>
      </c>
      <c r="AG7" s="17">
        <f t="shared" si="17"/>
        <v>5.4353832982411603E-4</v>
      </c>
      <c r="AH7" s="18">
        <f t="shared" si="20"/>
        <v>9.0589721637352669E-3</v>
      </c>
      <c r="AI7" s="73">
        <v>0</v>
      </c>
      <c r="AJ7" s="74">
        <v>0</v>
      </c>
      <c r="AK7" s="74">
        <v>1</v>
      </c>
      <c r="AL7" s="73">
        <v>0</v>
      </c>
      <c r="AM7" s="74">
        <v>0</v>
      </c>
      <c r="AN7" s="74">
        <f t="shared" si="21"/>
        <v>0</v>
      </c>
      <c r="AO7" s="19">
        <f t="shared" ca="1" si="22"/>
        <v>4.4510772258257042E-4</v>
      </c>
      <c r="AP7" s="17">
        <f ca="1">IF($C7&gt;=TODAY(),"-",(AO7-MIN(Fit_Error_Deaths))/(MAX(Fit_Error_Deaths)-MIN(Fit_Error_Deaths)))</f>
        <v>7.0875541290110356E-6</v>
      </c>
      <c r="AQ7" s="17">
        <f t="shared" ca="1" si="23"/>
        <v>8.2064976663330429E-5</v>
      </c>
      <c r="AR7" s="17">
        <f ca="1">IF($C7&gt;=TODAY(),"-",(AQ7-MIN(Fit_Error_LocalTransmission))/(MAX(Fit_Error_LocalTransmission)-MIN(Fit_Error_LocalTransmission)))</f>
        <v>5.4268291190416089E-9</v>
      </c>
      <c r="AS7" s="17">
        <f t="shared" ca="1" si="18"/>
        <v>2.0715359783827602E-13</v>
      </c>
      <c r="AT7" s="67">
        <f t="shared" ca="1" si="24"/>
        <v>4.3766309037604451E-2</v>
      </c>
    </row>
    <row r="8" spans="1:48" s="1" customFormat="1" ht="12" x14ac:dyDescent="0.35">
      <c r="A8" s="87"/>
      <c r="B8" s="40">
        <f t="shared" si="0"/>
        <v>5</v>
      </c>
      <c r="C8" s="41">
        <f t="shared" si="1"/>
        <v>43863</v>
      </c>
      <c r="D8" s="28">
        <f>'I Disease Parameters'!$E$6/(1000*365)</f>
        <v>4.8197260273972601E-5</v>
      </c>
      <c r="E8" s="28">
        <f>'I Disease Parameters'!$E$7/(1000*365)</f>
        <v>2.0024657534246577E-5</v>
      </c>
      <c r="F8" s="27">
        <f>(1-'I Disease Parameters'!$E$8)/'I Disease Parameters'!$E$10</f>
        <v>0.188</v>
      </c>
      <c r="G8" s="27">
        <f>'I Disease Parameters'!$E$8/'I Disease Parameters'!$E$11</f>
        <v>1.2E-2</v>
      </c>
      <c r="H8" s="27">
        <f>1/'I Disease Parameters'!$E$12</f>
        <v>0.05</v>
      </c>
      <c r="I8" s="27">
        <f>'I Disease Parameters'!$E$9/'I Disease Parameters'!$E$15</f>
        <v>0</v>
      </c>
      <c r="J8" s="83">
        <f t="shared" si="25"/>
        <v>7.7001263440561258</v>
      </c>
      <c r="K8" s="60">
        <f t="shared" si="26"/>
        <v>0.7700126344964382</v>
      </c>
      <c r="L8" s="30">
        <f t="shared" si="27"/>
        <v>0.46717576064062777</v>
      </c>
      <c r="M8" s="27">
        <f>J8/'I Disease Parameters'!$E$12</f>
        <v>0.38500631720280631</v>
      </c>
      <c r="N8" s="27">
        <f>K8/SQRT('I Disease Parameters'!$E$13*'I Disease Parameters'!$E$13)</f>
        <v>4.5294860852731655E-2</v>
      </c>
      <c r="O8" s="27">
        <f>L8/'I Disease Parameters'!$E$13</f>
        <v>2.7480927096507516E-2</v>
      </c>
      <c r="P8" s="27">
        <f>(1-L8)/'I Disease Parameters'!$E$14</f>
        <v>2.2201009973307179E-2</v>
      </c>
      <c r="Q8" s="19">
        <f t="shared" si="2"/>
        <v>1330149884.4479825</v>
      </c>
      <c r="R8" s="17">
        <f t="shared" si="3"/>
        <v>0.10762867215417797</v>
      </c>
      <c r="S8" s="17">
        <f t="shared" si="4"/>
        <v>2.2993868239318069E-2</v>
      </c>
      <c r="T8" s="17">
        <f t="shared" si="5"/>
        <v>1.8596500584028877</v>
      </c>
      <c r="U8" s="17">
        <f t="shared" si="6"/>
        <v>7.8852184153422614E-2</v>
      </c>
      <c r="V8" s="17">
        <f t="shared" si="7"/>
        <v>6.3359638597709267E-2</v>
      </c>
      <c r="W8" s="17">
        <f t="shared" si="8"/>
        <v>1330149886.5171072</v>
      </c>
      <c r="X8" s="18">
        <f t="shared" ca="1" si="19"/>
        <v>37573384.325964198</v>
      </c>
      <c r="Y8" s="17">
        <f t="shared" si="9"/>
        <v>37472.684418678284</v>
      </c>
      <c r="Z8" s="17">
        <f t="shared" si="10"/>
        <v>2.8350073134237777E-2</v>
      </c>
      <c r="AA8" s="17">
        <f t="shared" si="11"/>
        <v>1.4478434405406918E-2</v>
      </c>
      <c r="AB8" s="17">
        <f t="shared" si="12"/>
        <v>0.95604015852821467</v>
      </c>
      <c r="AC8" s="17">
        <f t="shared" si="13"/>
        <v>2.5256736243344097E-2</v>
      </c>
      <c r="AD8" s="18">
        <f t="shared" si="14"/>
        <v>2.0061052399096717E-2</v>
      </c>
      <c r="AE8" s="19">
        <f t="shared" si="15"/>
        <v>4.4207380465020978E-2</v>
      </c>
      <c r="AF8" s="17">
        <f t="shared" si="16"/>
        <v>1.4904376615748756E-2</v>
      </c>
      <c r="AG8" s="17">
        <f t="shared" si="17"/>
        <v>9.5134318823928235E-4</v>
      </c>
      <c r="AH8" s="18">
        <f t="shared" si="20"/>
        <v>1.585571980398804E-2</v>
      </c>
      <c r="AI8" s="73">
        <v>0</v>
      </c>
      <c r="AJ8" s="74">
        <v>0</v>
      </c>
      <c r="AK8" s="74">
        <v>1</v>
      </c>
      <c r="AL8" s="73">
        <v>0</v>
      </c>
      <c r="AM8" s="74">
        <v>0</v>
      </c>
      <c r="AN8" s="74">
        <f t="shared" si="21"/>
        <v>0</v>
      </c>
      <c r="AO8" s="19">
        <f t="shared" ca="1" si="22"/>
        <v>4.0244582335930416E-4</v>
      </c>
      <c r="AP8" s="17">
        <f ca="1">IF($C8&gt;=TODAY(),"-",(AO8-MIN(Fit_Error_Deaths))/(MAX(Fit_Error_Deaths)-MIN(Fit_Error_Deaths)))</f>
        <v>6.4082387528658327E-6</v>
      </c>
      <c r="AQ8" s="17">
        <f t="shared" ca="1" si="23"/>
        <v>2.5140385050257855E-4</v>
      </c>
      <c r="AR8" s="17">
        <f ca="1">IF($C8&gt;=TODAY(),"-",(AQ8-MIN(Fit_Error_LocalTransmission))/(MAX(Fit_Error_LocalTransmission)-MIN(Fit_Error_LocalTransmission)))</f>
        <v>1.66249451595373E-8</v>
      </c>
      <c r="AS8" s="17">
        <f t="shared" ca="1" si="18"/>
        <v>5.1902658420766951E-13</v>
      </c>
      <c r="AT8" s="67">
        <f t="shared" ca="1" si="24"/>
        <v>4.606979898695205E-2</v>
      </c>
    </row>
    <row r="9" spans="1:48" s="1" customFormat="1" ht="12" x14ac:dyDescent="0.35">
      <c r="A9" s="87"/>
      <c r="B9" s="40">
        <f t="shared" si="0"/>
        <v>6</v>
      </c>
      <c r="C9" s="41">
        <f t="shared" si="1"/>
        <v>43864</v>
      </c>
      <c r="D9" s="28">
        <f>'I Disease Parameters'!$E$6/(1000*365)</f>
        <v>4.8197260273972601E-5</v>
      </c>
      <c r="E9" s="28">
        <f>'I Disease Parameters'!$E$7/(1000*365)</f>
        <v>2.0024657534246577E-5</v>
      </c>
      <c r="F9" s="27">
        <f>(1-'I Disease Parameters'!$E$8)/'I Disease Parameters'!$E$10</f>
        <v>0.188</v>
      </c>
      <c r="G9" s="27">
        <f>'I Disease Parameters'!$E$8/'I Disease Parameters'!$E$11</f>
        <v>1.2E-2</v>
      </c>
      <c r="H9" s="27">
        <f>1/'I Disease Parameters'!$E$12</f>
        <v>0.05</v>
      </c>
      <c r="I9" s="27">
        <f>'I Disease Parameters'!$E$9/'I Disease Parameters'!$E$15</f>
        <v>0</v>
      </c>
      <c r="J9" s="83">
        <f t="shared" si="25"/>
        <v>7.7001263440561258</v>
      </c>
      <c r="K9" s="60">
        <f t="shared" si="26"/>
        <v>0.7700126344964382</v>
      </c>
      <c r="L9" s="30">
        <f t="shared" si="27"/>
        <v>0.46717576064062777</v>
      </c>
      <c r="M9" s="27">
        <f>J9/'I Disease Parameters'!$E$12</f>
        <v>0.38500631720280631</v>
      </c>
      <c r="N9" s="27">
        <f>K9/SQRT('I Disease Parameters'!$E$13*'I Disease Parameters'!$E$13)</f>
        <v>4.5294860852731655E-2</v>
      </c>
      <c r="O9" s="27">
        <f>L9/'I Disease Parameters'!$E$13</f>
        <v>2.7480927096507516E-2</v>
      </c>
      <c r="P9" s="27">
        <f>(1-L9)/'I Disease Parameters'!$E$14</f>
        <v>2.2201009973307179E-2</v>
      </c>
      <c r="Q9" s="19">
        <f t="shared" si="2"/>
        <v>1330187358.1392758</v>
      </c>
      <c r="R9" s="17">
        <f t="shared" si="3"/>
        <v>0.17918615751044148</v>
      </c>
      <c r="S9" s="17">
        <f t="shared" si="4"/>
        <v>4.2077904748000737E-2</v>
      </c>
      <c r="T9" s="17">
        <f t="shared" si="5"/>
        <v>2.7685133464397351</v>
      </c>
      <c r="U9" s="17">
        <f t="shared" si="6"/>
        <v>0.13110520625739072</v>
      </c>
      <c r="V9" s="17">
        <f t="shared" si="7"/>
        <v>0.10464574809117305</v>
      </c>
      <c r="W9" s="17">
        <f t="shared" si="8"/>
        <v>1330187361.2601585</v>
      </c>
      <c r="X9" s="18">
        <f t="shared" ca="1" si="19"/>
        <v>37573384.325964198</v>
      </c>
      <c r="Y9" s="17">
        <f t="shared" si="9"/>
        <v>37473.691293239594</v>
      </c>
      <c r="Z9" s="17">
        <f t="shared" si="10"/>
        <v>7.1557485356263509E-2</v>
      </c>
      <c r="AA9" s="17">
        <f t="shared" si="11"/>
        <v>1.9084036508682668E-2</v>
      </c>
      <c r="AB9" s="17">
        <f t="shared" si="12"/>
        <v>0.90886328803684746</v>
      </c>
      <c r="AC9" s="17">
        <f t="shared" si="13"/>
        <v>5.2253022103968108E-2</v>
      </c>
      <c r="AD9" s="18">
        <f t="shared" si="14"/>
        <v>4.1286109493463785E-2</v>
      </c>
      <c r="AE9" s="19">
        <f t="shared" si="15"/>
        <v>9.3085375014399854E-2</v>
      </c>
      <c r="AF9" s="17">
        <f t="shared" si="16"/>
        <v>2.0234190364985458E-2</v>
      </c>
      <c r="AG9" s="17">
        <f t="shared" si="17"/>
        <v>1.2915440658501356E-3</v>
      </c>
      <c r="AH9" s="18">
        <f t="shared" si="20"/>
        <v>2.1525734430835594E-2</v>
      </c>
      <c r="AI9" s="73">
        <v>0</v>
      </c>
      <c r="AJ9" s="74">
        <v>0</v>
      </c>
      <c r="AK9" s="74">
        <v>0</v>
      </c>
      <c r="AL9" s="73">
        <v>0</v>
      </c>
      <c r="AM9" s="74">
        <v>0</v>
      </c>
      <c r="AN9" s="74">
        <f t="shared" si="21"/>
        <v>0</v>
      </c>
      <c r="AO9" s="19">
        <f t="shared" ca="1" si="22"/>
        <v>1.7045428371062804E-3</v>
      </c>
      <c r="AP9" s="17">
        <f ca="1">IF($C9&gt;=TODAY(),"-",(AO9-MIN(Fit_Error_Deaths))/(MAX(Fit_Error_Deaths)-MIN(Fit_Error_Deaths)))</f>
        <v>2.7141833336687816E-5</v>
      </c>
      <c r="AQ9" s="17">
        <f t="shared" ca="1" si="23"/>
        <v>4.63357242786861E-4</v>
      </c>
      <c r="AR9" s="17">
        <f ca="1">IF($C9&gt;=TODAY(),"-",(AQ9-MIN(Fit_Error_LocalTransmission))/(MAX(Fit_Error_LocalTransmission)-MIN(Fit_Error_LocalTransmission)))</f>
        <v>3.0641092947488347E-8</v>
      </c>
      <c r="AS9" s="17">
        <f t="shared" ca="1" si="18"/>
        <v>1.7154402524845095E-11</v>
      </c>
      <c r="AT9" s="67">
        <f t="shared" ca="1" si="24"/>
        <v>4.8494525249423222E-2</v>
      </c>
    </row>
    <row r="10" spans="1:48" s="1" customFormat="1" ht="12" x14ac:dyDescent="0.35">
      <c r="A10" s="87"/>
      <c r="B10" s="40">
        <f t="shared" si="0"/>
        <v>7</v>
      </c>
      <c r="C10" s="41">
        <f t="shared" si="1"/>
        <v>43865</v>
      </c>
      <c r="D10" s="28">
        <f>'I Disease Parameters'!$E$6/(1000*365)</f>
        <v>4.8197260273972601E-5</v>
      </c>
      <c r="E10" s="28">
        <f>'I Disease Parameters'!$E$7/(1000*365)</f>
        <v>2.0024657534246577E-5</v>
      </c>
      <c r="F10" s="27">
        <f>(1-'I Disease Parameters'!$E$8)/'I Disease Parameters'!$E$10</f>
        <v>0.188</v>
      </c>
      <c r="G10" s="27">
        <f>'I Disease Parameters'!$E$8/'I Disease Parameters'!$E$11</f>
        <v>1.2E-2</v>
      </c>
      <c r="H10" s="27">
        <f>1/'I Disease Parameters'!$E$12</f>
        <v>0.05</v>
      </c>
      <c r="I10" s="27">
        <f>'I Disease Parameters'!$E$9/'I Disease Parameters'!$E$15</f>
        <v>0</v>
      </c>
      <c r="J10" s="83">
        <f t="shared" si="25"/>
        <v>7.7001263440561258</v>
      </c>
      <c r="K10" s="60">
        <f t="shared" si="26"/>
        <v>0.7700126344964382</v>
      </c>
      <c r="L10" s="30">
        <f t="shared" si="27"/>
        <v>0.46717576064062777</v>
      </c>
      <c r="M10" s="27">
        <f>J10/'I Disease Parameters'!$E$12</f>
        <v>0.38500631720280631</v>
      </c>
      <c r="N10" s="27">
        <f>K10/SQRT('I Disease Parameters'!$E$13*'I Disease Parameters'!$E$13)</f>
        <v>4.5294860852731655E-2</v>
      </c>
      <c r="O10" s="27">
        <f>L10/'I Disease Parameters'!$E$13</f>
        <v>2.7480927096507516E-2</v>
      </c>
      <c r="P10" s="27">
        <f>(1-L10)/'I Disease Parameters'!$E$14</f>
        <v>2.2201009973307179E-2</v>
      </c>
      <c r="Q10" s="19">
        <f t="shared" si="2"/>
        <v>1330224832.837837</v>
      </c>
      <c r="R10" s="17">
        <f t="shared" si="3"/>
        <v>0.28494502347324974</v>
      </c>
      <c r="S10" s="17">
        <f t="shared" si="4"/>
        <v>7.366016452693136E-2</v>
      </c>
      <c r="T10" s="17">
        <f t="shared" si="5"/>
        <v>2.6330630359434579</v>
      </c>
      <c r="U10" s="17">
        <f t="shared" si="6"/>
        <v>0.20928778959715291</v>
      </c>
      <c r="V10" s="17">
        <f t="shared" si="7"/>
        <v>0.16610954050671564</v>
      </c>
      <c r="W10" s="17">
        <f t="shared" si="8"/>
        <v>1330224836.0387931</v>
      </c>
      <c r="X10" s="18">
        <f t="shared" ca="1" si="19"/>
        <v>37573384.325964198</v>
      </c>
      <c r="Y10" s="17">
        <f t="shared" si="9"/>
        <v>37474.698561191559</v>
      </c>
      <c r="Z10" s="17">
        <f t="shared" si="10"/>
        <v>0.10575886596280826</v>
      </c>
      <c r="AA10" s="17">
        <f t="shared" si="11"/>
        <v>3.1582259778930623E-2</v>
      </c>
      <c r="AB10" s="17">
        <f t="shared" si="12"/>
        <v>-0.1354503104962772</v>
      </c>
      <c r="AC10" s="17">
        <f t="shared" si="13"/>
        <v>7.8182583339762191E-2</v>
      </c>
      <c r="AD10" s="18">
        <f t="shared" si="14"/>
        <v>6.146379241554259E-2</v>
      </c>
      <c r="AE10" s="19">
        <f t="shared" si="15"/>
        <v>0.1415996856063356</v>
      </c>
      <c r="AF10" s="17">
        <f t="shared" si="16"/>
        <v>3.3686997611962997E-2</v>
      </c>
      <c r="AG10" s="17">
        <f t="shared" si="17"/>
        <v>2.1502338901252978E-3</v>
      </c>
      <c r="AH10" s="18">
        <f t="shared" si="20"/>
        <v>3.5837231502088299E-2</v>
      </c>
      <c r="AI10" s="73">
        <v>0</v>
      </c>
      <c r="AJ10" s="74">
        <v>0</v>
      </c>
      <c r="AK10" s="74">
        <v>0</v>
      </c>
      <c r="AL10" s="73">
        <v>0</v>
      </c>
      <c r="AM10" s="74">
        <v>0</v>
      </c>
      <c r="AN10" s="74">
        <f t="shared" si="21"/>
        <v>0</v>
      </c>
      <c r="AO10" s="19">
        <f t="shared" ca="1" si="22"/>
        <v>3.7777977781009108E-3</v>
      </c>
      <c r="AP10" s="17">
        <f ca="1">IF($C10&gt;=TODAY(),"-",(AO10-MIN(Fit_Error_Deaths))/(MAX(Fit_Error_Deaths)-MIN(Fit_Error_Deaths)))</f>
        <v>6.0154755539611703E-5</v>
      </c>
      <c r="AQ10" s="17">
        <f t="shared" ca="1" si="23"/>
        <v>1.28430716173427E-3</v>
      </c>
      <c r="AR10" s="17">
        <f ca="1">IF($C10&gt;=TODAY(),"-",(AQ10-MIN(Fit_Error_LocalTransmission))/(MAX(Fit_Error_LocalTransmission)-MIN(Fit_Error_LocalTransmission)))</f>
        <v>8.4929232743053168E-8</v>
      </c>
      <c r="AS10" s="17">
        <f t="shared" ca="1" si="18"/>
        <v>2.3357202531345867E-10</v>
      </c>
      <c r="AT10" s="67">
        <f t="shared" ca="1" si="24"/>
        <v>5.1046868683603391E-2</v>
      </c>
    </row>
    <row r="11" spans="1:48" s="1" customFormat="1" ht="12" x14ac:dyDescent="0.35">
      <c r="A11" s="87"/>
      <c r="B11" s="40">
        <f t="shared" si="0"/>
        <v>8</v>
      </c>
      <c r="C11" s="41">
        <f t="shared" si="1"/>
        <v>43866</v>
      </c>
      <c r="D11" s="28">
        <f>'I Disease Parameters'!$E$6/(1000*365)</f>
        <v>4.8197260273972601E-5</v>
      </c>
      <c r="E11" s="28">
        <f>'I Disease Parameters'!$E$7/(1000*365)</f>
        <v>2.0024657534246577E-5</v>
      </c>
      <c r="F11" s="27">
        <f>(1-'I Disease Parameters'!$E$8)/'I Disease Parameters'!$E$10</f>
        <v>0.188</v>
      </c>
      <c r="G11" s="27">
        <f>'I Disease Parameters'!$E$8/'I Disease Parameters'!$E$11</f>
        <v>1.2E-2</v>
      </c>
      <c r="H11" s="27">
        <f>1/'I Disease Parameters'!$E$12</f>
        <v>0.05</v>
      </c>
      <c r="I11" s="27">
        <f>'I Disease Parameters'!$E$9/'I Disease Parameters'!$E$15</f>
        <v>0</v>
      </c>
      <c r="J11" s="83">
        <f t="shared" si="25"/>
        <v>7.7001263440561258</v>
      </c>
      <c r="K11" s="60">
        <f t="shared" si="26"/>
        <v>0.7700126344964382</v>
      </c>
      <c r="L11" s="30">
        <f t="shared" si="27"/>
        <v>0.46717576064062777</v>
      </c>
      <c r="M11" s="27">
        <f>J11/'I Disease Parameters'!$E$12</f>
        <v>0.38500631720280631</v>
      </c>
      <c r="N11" s="27">
        <f>K11/SQRT('I Disease Parameters'!$E$13*'I Disease Parameters'!$E$13)</f>
        <v>4.5294860852731655E-2</v>
      </c>
      <c r="O11" s="27">
        <f>L11/'I Disease Parameters'!$E$13</f>
        <v>2.7480927096507516E-2</v>
      </c>
      <c r="P11" s="27">
        <f>(1-L11)/'I Disease Parameters'!$E$14</f>
        <v>2.2201009973307179E-2</v>
      </c>
      <c r="Q11" s="19">
        <f t="shared" si="2"/>
        <v>1330262308.5861375</v>
      </c>
      <c r="R11" s="17">
        <f t="shared" si="3"/>
        <v>0.3755741649954541</v>
      </c>
      <c r="S11" s="17">
        <f t="shared" si="4"/>
        <v>0.12354534569398717</v>
      </c>
      <c r="T11" s="17">
        <f t="shared" si="5"/>
        <v>2.5056139779869779</v>
      </c>
      <c r="U11" s="17">
        <f t="shared" si="6"/>
        <v>0.28532562023845764</v>
      </c>
      <c r="V11" s="17">
        <f t="shared" si="7"/>
        <v>0.22456619922804283</v>
      </c>
      <c r="W11" s="17">
        <f t="shared" si="8"/>
        <v>1330262311.8761966</v>
      </c>
      <c r="X11" s="18">
        <f t="shared" ca="1" si="19"/>
        <v>37573384.325964198</v>
      </c>
      <c r="Y11" s="17">
        <f t="shared" si="9"/>
        <v>37475.748300552368</v>
      </c>
      <c r="Z11" s="17">
        <f t="shared" si="10"/>
        <v>9.0629141522204359E-2</v>
      </c>
      <c r="AA11" s="17">
        <f t="shared" si="11"/>
        <v>4.9885181167055814E-2</v>
      </c>
      <c r="AB11" s="17">
        <f t="shared" si="12"/>
        <v>-0.12744905795647998</v>
      </c>
      <c r="AC11" s="17">
        <f t="shared" si="13"/>
        <v>7.6037830641304732E-2</v>
      </c>
      <c r="AD11" s="18">
        <f t="shared" si="14"/>
        <v>5.8456658721327187E-2</v>
      </c>
      <c r="AE11" s="19">
        <f t="shared" si="15"/>
        <v>0.14762385214336543</v>
      </c>
      <c r="AF11" s="17">
        <f t="shared" si="16"/>
        <v>5.3569664412970952E-2</v>
      </c>
      <c r="AG11" s="17">
        <f t="shared" si="17"/>
        <v>3.4193402816789968E-3</v>
      </c>
      <c r="AH11" s="18">
        <f t="shared" si="20"/>
        <v>5.6989004694649951E-2</v>
      </c>
      <c r="AI11" s="73">
        <v>0</v>
      </c>
      <c r="AJ11" s="74">
        <v>0</v>
      </c>
      <c r="AK11" s="74">
        <v>0</v>
      </c>
      <c r="AL11" s="73">
        <v>0</v>
      </c>
      <c r="AM11" s="74">
        <v>0</v>
      </c>
      <c r="AN11" s="74">
        <f t="shared" si="21"/>
        <v>0</v>
      </c>
      <c r="AO11" s="19">
        <f t="shared" ca="1" si="22"/>
        <v>3.4171809488617181E-3</v>
      </c>
      <c r="AP11" s="17">
        <f ca="1">IF($C11&gt;=TODAY(),"-",(AO11-MIN(Fit_Error_Deaths))/(MAX(Fit_Error_Deaths)-MIN(Fit_Error_Deaths)))</f>
        <v>5.4412569620581789E-5</v>
      </c>
      <c r="AQ11" s="17">
        <f t="shared" ca="1" si="23"/>
        <v>3.2477466560868343E-3</v>
      </c>
      <c r="AR11" s="17">
        <f ca="1">IF($C11&gt;=TODAY(),"-",(AQ11-MIN(Fit_Error_LocalTransmission))/(MAX(Fit_Error_LocalTransmission)-MIN(Fit_Error_LocalTransmission)))</f>
        <v>2.1476842912937198E-7</v>
      </c>
      <c r="AS11" s="17">
        <f t="shared" ca="1" si="18"/>
        <v>4.8357927119601078E-10</v>
      </c>
      <c r="AT11" s="67">
        <f t="shared" ca="1" si="24"/>
        <v>5.3733545982740404E-2</v>
      </c>
    </row>
    <row r="12" spans="1:48" s="1" customFormat="1" ht="12" x14ac:dyDescent="0.35">
      <c r="A12" s="87"/>
      <c r="B12" s="40">
        <f t="shared" si="0"/>
        <v>9</v>
      </c>
      <c r="C12" s="41">
        <f t="shared" si="1"/>
        <v>43867</v>
      </c>
      <c r="D12" s="28">
        <f>'I Disease Parameters'!$E$6/(1000*365)</f>
        <v>4.8197260273972601E-5</v>
      </c>
      <c r="E12" s="28">
        <f>'I Disease Parameters'!$E$7/(1000*365)</f>
        <v>2.0024657534246577E-5</v>
      </c>
      <c r="F12" s="27">
        <f>(1-'I Disease Parameters'!$E$8)/'I Disease Parameters'!$E$10</f>
        <v>0.188</v>
      </c>
      <c r="G12" s="27">
        <f>'I Disease Parameters'!$E$8/'I Disease Parameters'!$E$11</f>
        <v>1.2E-2</v>
      </c>
      <c r="H12" s="27">
        <f>1/'I Disease Parameters'!$E$12</f>
        <v>0.05</v>
      </c>
      <c r="I12" s="27">
        <f>'I Disease Parameters'!$E$9/'I Disease Parameters'!$E$15</f>
        <v>0</v>
      </c>
      <c r="J12" s="83">
        <f t="shared" si="25"/>
        <v>7.7001263440561258</v>
      </c>
      <c r="K12" s="60">
        <f t="shared" si="26"/>
        <v>0.7700126344964382</v>
      </c>
      <c r="L12" s="30">
        <f t="shared" si="27"/>
        <v>0.46717576064062777</v>
      </c>
      <c r="M12" s="27">
        <f>J12/'I Disease Parameters'!$E$12</f>
        <v>0.38500631720280631</v>
      </c>
      <c r="N12" s="27">
        <f>K12/SQRT('I Disease Parameters'!$E$13*'I Disease Parameters'!$E$13)</f>
        <v>4.5294860852731655E-2</v>
      </c>
      <c r="O12" s="27">
        <f>L12/'I Disease Parameters'!$E$13</f>
        <v>2.7480927096507516E-2</v>
      </c>
      <c r="P12" s="27">
        <f>(1-L12)/'I Disease Parameters'!$E$14</f>
        <v>2.2201009973307179E-2</v>
      </c>
      <c r="Q12" s="19">
        <f t="shared" si="2"/>
        <v>1330299785.3767984</v>
      </c>
      <c r="R12" s="17">
        <f t="shared" si="3"/>
        <v>0.4615089858907665</v>
      </c>
      <c r="S12" s="17">
        <f t="shared" si="4"/>
        <v>0.18797354747519571</v>
      </c>
      <c r="T12" s="17">
        <f t="shared" si="5"/>
        <v>2.3855869379295038</v>
      </c>
      <c r="U12" s="17">
        <f t="shared" si="6"/>
        <v>0.36035376903637634</v>
      </c>
      <c r="V12" s="17">
        <f t="shared" si="7"/>
        <v>0.28019336014258961</v>
      </c>
      <c r="W12" s="17">
        <f t="shared" si="8"/>
        <v>1330299788.7722216</v>
      </c>
      <c r="X12" s="18">
        <f t="shared" ca="1" si="19"/>
        <v>37573384.325964198</v>
      </c>
      <c r="Y12" s="17">
        <f t="shared" si="9"/>
        <v>37476.790660858154</v>
      </c>
      <c r="Z12" s="17">
        <f t="shared" si="10"/>
        <v>8.5934820895312403E-2</v>
      </c>
      <c r="AA12" s="17">
        <f t="shared" si="11"/>
        <v>6.4428201781208533E-2</v>
      </c>
      <c r="AB12" s="17">
        <f t="shared" si="12"/>
        <v>-0.12002704005747411</v>
      </c>
      <c r="AC12" s="17">
        <f t="shared" si="13"/>
        <v>7.5028148797918692E-2</v>
      </c>
      <c r="AD12" s="18">
        <f t="shared" si="14"/>
        <v>5.562716091454678E-2</v>
      </c>
      <c r="AE12" s="19">
        <f t="shared" si="15"/>
        <v>0.161057174638436</v>
      </c>
      <c r="AF12" s="17">
        <f t="shared" si="16"/>
        <v>7.0607943019145372E-2</v>
      </c>
      <c r="AG12" s="17">
        <f t="shared" si="17"/>
        <v>4.5068899799454495E-3</v>
      </c>
      <c r="AH12" s="18">
        <f t="shared" si="20"/>
        <v>7.5114832999090816E-2</v>
      </c>
      <c r="AI12" s="73">
        <v>0</v>
      </c>
      <c r="AJ12" s="74">
        <v>0</v>
      </c>
      <c r="AK12" s="74">
        <v>0</v>
      </c>
      <c r="AL12" s="73">
        <v>0</v>
      </c>
      <c r="AM12" s="74">
        <v>0</v>
      </c>
      <c r="AN12" s="74">
        <f t="shared" si="21"/>
        <v>0</v>
      </c>
      <c r="AO12" s="19">
        <f t="shared" ca="1" si="22"/>
        <v>3.0943810314128812E-3</v>
      </c>
      <c r="AP12" s="17">
        <f ca="1">IF($C12&gt;=TODAY(),"-",(AO12-MIN(Fit_Error_Deaths))/(MAX(Fit_Error_Deaths)-MIN(Fit_Error_Deaths)))</f>
        <v>4.9272551212263766E-5</v>
      </c>
      <c r="AQ12" s="17">
        <f t="shared" ca="1" si="23"/>
        <v>5.6422381364813028E-3</v>
      </c>
      <c r="AR12" s="17">
        <f ca="1">IF($C12&gt;=TODAY(),"-",(AQ12-MIN(Fit_Error_LocalTransmission))/(MAX(Fit_Error_LocalTransmission)-MIN(Fit_Error_LocalTransmission)))</f>
        <v>3.7311242213885462E-7</v>
      </c>
      <c r="AS12" s="17">
        <f t="shared" ca="1" si="18"/>
        <v>6.8951167876349327E-10</v>
      </c>
      <c r="AT12" s="67">
        <f t="shared" ca="1" si="24"/>
        <v>5.6561627350253066E-2</v>
      </c>
    </row>
    <row r="13" spans="1:48" s="1" customFormat="1" ht="12" x14ac:dyDescent="0.35">
      <c r="A13" s="87"/>
      <c r="B13" s="40">
        <f t="shared" si="0"/>
        <v>10</v>
      </c>
      <c r="C13" s="41">
        <f t="shared" si="1"/>
        <v>43868</v>
      </c>
      <c r="D13" s="28">
        <f>'I Disease Parameters'!$E$6/(1000*365)</f>
        <v>4.8197260273972601E-5</v>
      </c>
      <c r="E13" s="28">
        <f>'I Disease Parameters'!$E$7/(1000*365)</f>
        <v>2.0024657534246577E-5</v>
      </c>
      <c r="F13" s="27">
        <f>(1-'I Disease Parameters'!$E$8)/'I Disease Parameters'!$E$10</f>
        <v>0.188</v>
      </c>
      <c r="G13" s="27">
        <f>'I Disease Parameters'!$E$8/'I Disease Parameters'!$E$11</f>
        <v>1.2E-2</v>
      </c>
      <c r="H13" s="27">
        <f>1/'I Disease Parameters'!$E$12</f>
        <v>0.05</v>
      </c>
      <c r="I13" s="27">
        <f>'I Disease Parameters'!$E$9/'I Disease Parameters'!$E$15</f>
        <v>0</v>
      </c>
      <c r="J13" s="83">
        <f t="shared" si="25"/>
        <v>7.7001263440561258</v>
      </c>
      <c r="K13" s="60">
        <f t="shared" si="26"/>
        <v>0.7700126344964382</v>
      </c>
      <c r="L13" s="30">
        <f t="shared" si="27"/>
        <v>0.46717576064062777</v>
      </c>
      <c r="M13" s="27">
        <f>J13/'I Disease Parameters'!$E$12</f>
        <v>0.38500631720280631</v>
      </c>
      <c r="N13" s="27">
        <f>K13/SQRT('I Disease Parameters'!$E$13*'I Disease Parameters'!$E$13)</f>
        <v>4.5294860852731655E-2</v>
      </c>
      <c r="O13" s="27">
        <f>L13/'I Disease Parameters'!$E$13</f>
        <v>2.7480927096507516E-2</v>
      </c>
      <c r="P13" s="27">
        <f>(1-L13)/'I Disease Parameters'!$E$14</f>
        <v>2.2201009973307179E-2</v>
      </c>
      <c r="Q13" s="19">
        <f t="shared" si="2"/>
        <v>1330337263.2039144</v>
      </c>
      <c r="R13" s="17">
        <f t="shared" si="3"/>
        <v>0.54962377834329057</v>
      </c>
      <c r="S13" s="17">
        <f t="shared" si="4"/>
        <v>0.26533479534298637</v>
      </c>
      <c r="T13" s="17">
        <f t="shared" si="5"/>
        <v>2.2725566950739573</v>
      </c>
      <c r="U13" s="17">
        <f t="shared" si="6"/>
        <v>0.43530337117294121</v>
      </c>
      <c r="V13" s="17">
        <f t="shared" si="7"/>
        <v>0.33315579954375385</v>
      </c>
      <c r="W13" s="17">
        <f t="shared" si="8"/>
        <v>1330337266.7267332</v>
      </c>
      <c r="X13" s="18">
        <f t="shared" ca="1" si="19"/>
        <v>37573384.325964198</v>
      </c>
      <c r="Y13" s="17">
        <f t="shared" si="9"/>
        <v>37477.827116012573</v>
      </c>
      <c r="Z13" s="17">
        <f t="shared" si="10"/>
        <v>8.8114792452524071E-2</v>
      </c>
      <c r="AA13" s="17">
        <f t="shared" si="11"/>
        <v>7.7361247867790667E-2</v>
      </c>
      <c r="AB13" s="17">
        <f t="shared" si="12"/>
        <v>-0.11303024285554653</v>
      </c>
      <c r="AC13" s="17">
        <f t="shared" si="13"/>
        <v>7.4949602136564875E-2</v>
      </c>
      <c r="AD13" s="18">
        <f t="shared" si="14"/>
        <v>5.2962439401164241E-2</v>
      </c>
      <c r="AE13" s="19">
        <f t="shared" si="15"/>
        <v>0.18042583119006878</v>
      </c>
      <c r="AF13" s="17">
        <f t="shared" si="16"/>
        <v>8.6763689347464104E-2</v>
      </c>
      <c r="AG13" s="17">
        <f t="shared" si="17"/>
        <v>5.5381078306891984E-3</v>
      </c>
      <c r="AH13" s="18">
        <f t="shared" si="20"/>
        <v>9.2301797178153303E-2</v>
      </c>
      <c r="AI13" s="73">
        <v>0</v>
      </c>
      <c r="AJ13" s="74">
        <v>0</v>
      </c>
      <c r="AK13" s="74">
        <v>0</v>
      </c>
      <c r="AL13" s="73">
        <v>0</v>
      </c>
      <c r="AM13" s="74">
        <v>0</v>
      </c>
      <c r="AN13" s="74">
        <f t="shared" si="21"/>
        <v>0</v>
      </c>
      <c r="AO13" s="19">
        <f t="shared" ca="1" si="22"/>
        <v>2.8050199873219943E-3</v>
      </c>
      <c r="AP13" s="17">
        <f ca="1">IF($C13&gt;=TODAY(),"-",(AO13-MIN(Fit_Error_Deaths))/(MAX(Fit_Error_Deaths)-MIN(Fit_Error_Deaths)))</f>
        <v>4.4664987787118151E-5</v>
      </c>
      <c r="AQ13" s="17">
        <f t="shared" ca="1" si="23"/>
        <v>8.5196217623169489E-3</v>
      </c>
      <c r="AR13" s="17">
        <f ca="1">IF($C13&gt;=TODAY(),"-",(AQ13-MIN(Fit_Error_LocalTransmission))/(MAX(Fit_Error_LocalTransmission)-MIN(Fit_Error_LocalTransmission)))</f>
        <v>5.6338932078952808E-7</v>
      </c>
      <c r="AS13" s="17">
        <f t="shared" ca="1" si="18"/>
        <v>8.566054590555734E-10</v>
      </c>
      <c r="AT13" s="67">
        <f t="shared" ca="1" si="24"/>
        <v>5.9538555105529543E-2</v>
      </c>
    </row>
    <row r="14" spans="1:48" s="1" customFormat="1" ht="12" x14ac:dyDescent="0.35">
      <c r="A14" s="87"/>
      <c r="B14" s="40">
        <f t="shared" si="0"/>
        <v>11</v>
      </c>
      <c r="C14" s="41">
        <f t="shared" si="1"/>
        <v>43869</v>
      </c>
      <c r="D14" s="28">
        <f>'I Disease Parameters'!$E$6/(1000*365)</f>
        <v>4.8197260273972601E-5</v>
      </c>
      <c r="E14" s="28">
        <f>'I Disease Parameters'!$E$7/(1000*365)</f>
        <v>2.0024657534246577E-5</v>
      </c>
      <c r="F14" s="27">
        <f>(1-'I Disease Parameters'!$E$8)/'I Disease Parameters'!$E$10</f>
        <v>0.188</v>
      </c>
      <c r="G14" s="27">
        <f>'I Disease Parameters'!$E$8/'I Disease Parameters'!$E$11</f>
        <v>1.2E-2</v>
      </c>
      <c r="H14" s="27">
        <f>1/'I Disease Parameters'!$E$12</f>
        <v>0.05</v>
      </c>
      <c r="I14" s="27">
        <f>'I Disease Parameters'!$E$9/'I Disease Parameters'!$E$15</f>
        <v>0</v>
      </c>
      <c r="J14" s="83">
        <f t="shared" si="25"/>
        <v>7.7001263440561258</v>
      </c>
      <c r="K14" s="60">
        <f t="shared" si="26"/>
        <v>0.7700126344964382</v>
      </c>
      <c r="L14" s="30">
        <f t="shared" si="27"/>
        <v>0.46717576064062777</v>
      </c>
      <c r="M14" s="27">
        <f>J14/'I Disease Parameters'!$E$12</f>
        <v>0.38500631720280631</v>
      </c>
      <c r="N14" s="27">
        <f>K14/SQRT('I Disease Parameters'!$E$13*'I Disease Parameters'!$E$13)</f>
        <v>4.5294860852731655E-2</v>
      </c>
      <c r="O14" s="27">
        <f>L14/'I Disease Parameters'!$E$13</f>
        <v>2.7480927096507516E-2</v>
      </c>
      <c r="P14" s="27">
        <f>(1-L14)/'I Disease Parameters'!$E$14</f>
        <v>2.2201009973307179E-2</v>
      </c>
      <c r="Q14" s="19">
        <f t="shared" si="2"/>
        <v>1330374742.0622196</v>
      </c>
      <c r="R14" s="17">
        <f t="shared" si="3"/>
        <v>0.64477872776768708</v>
      </c>
      <c r="S14" s="17">
        <f t="shared" si="4"/>
        <v>0.35539201266596698</v>
      </c>
      <c r="T14" s="17">
        <f t="shared" si="5"/>
        <v>2.1662016545322809</v>
      </c>
      <c r="U14" s="17">
        <f t="shared" si="6"/>
        <v>0.51101335899916678</v>
      </c>
      <c r="V14" s="17">
        <f t="shared" si="7"/>
        <v>0.38360885339599676</v>
      </c>
      <c r="W14" s="17">
        <f t="shared" si="8"/>
        <v>1330374745.7396052</v>
      </c>
      <c r="X14" s="18">
        <f t="shared" ca="1" si="19"/>
        <v>37573384.325964198</v>
      </c>
      <c r="Y14" s="17">
        <f t="shared" si="9"/>
        <v>37478.858305215836</v>
      </c>
      <c r="Z14" s="17">
        <f t="shared" si="10"/>
        <v>9.5154949424396507E-2</v>
      </c>
      <c r="AA14" s="17">
        <f t="shared" si="11"/>
        <v>9.0057217322980609E-2</v>
      </c>
      <c r="AB14" s="17">
        <f t="shared" si="12"/>
        <v>-0.10635504054167644</v>
      </c>
      <c r="AC14" s="17">
        <f t="shared" si="13"/>
        <v>7.5709987826225567E-2</v>
      </c>
      <c r="AD14" s="18">
        <f t="shared" si="14"/>
        <v>5.0453053852242913E-2</v>
      </c>
      <c r="AE14" s="19">
        <f t="shared" si="15"/>
        <v>0.2050907111209887</v>
      </c>
      <c r="AF14" s="17">
        <f t="shared" si="16"/>
        <v>0.10332927032853863</v>
      </c>
      <c r="AG14" s="17">
        <f t="shared" si="17"/>
        <v>6.5954853401194872E-3</v>
      </c>
      <c r="AH14" s="18">
        <f t="shared" si="20"/>
        <v>0.10992475566865811</v>
      </c>
      <c r="AI14" s="73">
        <v>0</v>
      </c>
      <c r="AJ14" s="74">
        <v>0</v>
      </c>
      <c r="AK14" s="74">
        <v>0</v>
      </c>
      <c r="AL14" s="73">
        <v>0</v>
      </c>
      <c r="AM14" s="74">
        <v>0</v>
      </c>
      <c r="AN14" s="74">
        <f t="shared" si="21"/>
        <v>0</v>
      </c>
      <c r="AO14" s="19">
        <f t="shared" ca="1" si="22"/>
        <v>2.5455106430173234E-3</v>
      </c>
      <c r="AP14" s="17">
        <f ca="1">IF($C14&gt;=TODAY(),"-",(AO14-MIN(Fit_Error_Deaths))/(MAX(Fit_Error_Deaths)-MIN(Fit_Error_Deaths)))</f>
        <v>4.0532759943323965E-5</v>
      </c>
      <c r="AQ14" s="17">
        <f t="shared" ca="1" si="23"/>
        <v>1.2083451908814184E-2</v>
      </c>
      <c r="AR14" s="17">
        <f ca="1">IF($C14&gt;=TODAY(),"-",(AQ14-MIN(Fit_Error_LocalTransmission))/(MAX(Fit_Error_LocalTransmission)-MIN(Fit_Error_LocalTransmission)))</f>
        <v>7.9905985894946218E-7</v>
      </c>
      <c r="AS14" s="17">
        <f t="shared" ca="1" si="18"/>
        <v>1.0022989004204009E-9</v>
      </c>
      <c r="AT14" s="67">
        <f t="shared" ca="1" si="24"/>
        <v>6.2672163268978454E-2</v>
      </c>
    </row>
    <row r="15" spans="1:48" s="1" customFormat="1" ht="12" x14ac:dyDescent="0.35">
      <c r="A15" s="87"/>
      <c r="B15" s="40">
        <f t="shared" si="0"/>
        <v>12</v>
      </c>
      <c r="C15" s="41">
        <f t="shared" si="1"/>
        <v>43870</v>
      </c>
      <c r="D15" s="28">
        <f>'I Disease Parameters'!$E$6/(1000*365)</f>
        <v>4.8197260273972601E-5</v>
      </c>
      <c r="E15" s="28">
        <f>'I Disease Parameters'!$E$7/(1000*365)</f>
        <v>2.0024657534246577E-5</v>
      </c>
      <c r="F15" s="27">
        <f>(1-'I Disease Parameters'!$E$8)/'I Disease Parameters'!$E$10</f>
        <v>0.188</v>
      </c>
      <c r="G15" s="27">
        <f>'I Disease Parameters'!$E$8/'I Disease Parameters'!$E$11</f>
        <v>1.2E-2</v>
      </c>
      <c r="H15" s="27">
        <f>1/'I Disease Parameters'!$E$12</f>
        <v>0.05</v>
      </c>
      <c r="I15" s="27">
        <f>'I Disease Parameters'!$E$9/'I Disease Parameters'!$E$15</f>
        <v>0</v>
      </c>
      <c r="J15" s="83">
        <f t="shared" si="25"/>
        <v>7.7001263440561258</v>
      </c>
      <c r="K15" s="60">
        <f t="shared" si="26"/>
        <v>0.7700126344964382</v>
      </c>
      <c r="L15" s="30">
        <f t="shared" si="27"/>
        <v>0.46717576064062777</v>
      </c>
      <c r="M15" s="27">
        <f>J15/'I Disease Parameters'!$E$12</f>
        <v>0.38500631720280631</v>
      </c>
      <c r="N15" s="27">
        <f>K15/SQRT('I Disease Parameters'!$E$13*'I Disease Parameters'!$E$13)</f>
        <v>4.5294860852731655E-2</v>
      </c>
      <c r="O15" s="27">
        <f>L15/'I Disease Parameters'!$E$13</f>
        <v>2.7480927096507516E-2</v>
      </c>
      <c r="P15" s="27">
        <f>(1-L15)/'I Disease Parameters'!$E$14</f>
        <v>2.2201009973307179E-2</v>
      </c>
      <c r="Q15" s="19">
        <f t="shared" si="2"/>
        <v>1330412221.9465539</v>
      </c>
      <c r="R15" s="17">
        <f t="shared" si="3"/>
        <v>0.75075604257232331</v>
      </c>
      <c r="S15" s="17">
        <f t="shared" si="4"/>
        <v>0.45883369624964981</v>
      </c>
      <c r="T15" s="17">
        <f t="shared" si="5"/>
        <v>2.0662745275382095</v>
      </c>
      <c r="U15" s="17">
        <f t="shared" si="6"/>
        <v>0.58830195650949135</v>
      </c>
      <c r="V15" s="17">
        <f t="shared" si="7"/>
        <v>0.43170071793246245</v>
      </c>
      <c r="W15" s="17">
        <f t="shared" si="8"/>
        <v>1330412225.8107202</v>
      </c>
      <c r="X15" s="18">
        <f t="shared" ca="1" si="19"/>
        <v>37573384.325964198</v>
      </c>
      <c r="Y15" s="17">
        <f t="shared" si="9"/>
        <v>37479.88433432579</v>
      </c>
      <c r="Z15" s="17">
        <f t="shared" si="10"/>
        <v>0.10597731480463624</v>
      </c>
      <c r="AA15" s="17">
        <f t="shared" si="11"/>
        <v>0.10344168358368283</v>
      </c>
      <c r="AB15" s="17">
        <f t="shared" si="12"/>
        <v>-9.9927126994071358E-2</v>
      </c>
      <c r="AC15" s="17">
        <f t="shared" si="13"/>
        <v>7.7288597510324575E-2</v>
      </c>
      <c r="AD15" s="18">
        <f t="shared" si="14"/>
        <v>4.8091864536465689E-2</v>
      </c>
      <c r="AE15" s="19">
        <f t="shared" si="15"/>
        <v>0.23494597183138255</v>
      </c>
      <c r="AF15" s="17">
        <f t="shared" si="16"/>
        <v>0.12121840082032517</v>
      </c>
      <c r="AG15" s="17">
        <f t="shared" si="17"/>
        <v>7.7373447332122454E-3</v>
      </c>
      <c r="AH15" s="18">
        <f t="shared" si="20"/>
        <v>0.12895574555353742</v>
      </c>
      <c r="AI15" s="73">
        <v>0</v>
      </c>
      <c r="AJ15" s="74">
        <v>0</v>
      </c>
      <c r="AK15" s="74">
        <v>0</v>
      </c>
      <c r="AL15" s="73">
        <v>0</v>
      </c>
      <c r="AM15" s="74">
        <v>0</v>
      </c>
      <c r="AN15" s="74">
        <f t="shared" si="21"/>
        <v>0</v>
      </c>
      <c r="AO15" s="19">
        <f t="shared" ca="1" si="22"/>
        <v>2.3128274345937663E-3</v>
      </c>
      <c r="AP15" s="17">
        <f ca="1">IF($C15&gt;=TODAY(),"-",(AO15-MIN(Fit_Error_Deaths))/(MAX(Fit_Error_Deaths)-MIN(Fit_Error_Deaths)))</f>
        <v>3.6827690920829106E-5</v>
      </c>
      <c r="AQ15" s="17">
        <f t="shared" ca="1" si="23"/>
        <v>1.6629584311268687E-2</v>
      </c>
      <c r="AR15" s="17">
        <f ca="1">IF($C15&gt;=TODAY(),"-",(AQ15-MIN(Fit_Error_LocalTransmission))/(MAX(Fit_Error_LocalTransmission)-MIN(Fit_Error_LocalTransmission)))</f>
        <v>1.0996885157011872E-6</v>
      </c>
      <c r="AS15" s="17">
        <f t="shared" ca="1" si="18"/>
        <v>1.1416135309624283E-9</v>
      </c>
      <c r="AT15" s="67">
        <f t="shared" ca="1" si="24"/>
        <v>6.5970698177872072E-2</v>
      </c>
    </row>
    <row r="16" spans="1:48" s="1" customFormat="1" ht="12" x14ac:dyDescent="0.35">
      <c r="A16" s="87"/>
      <c r="B16" s="40">
        <f t="shared" si="0"/>
        <v>13</v>
      </c>
      <c r="C16" s="41">
        <f t="shared" si="1"/>
        <v>43871</v>
      </c>
      <c r="D16" s="28">
        <f>'I Disease Parameters'!$E$6/(1000*365)</f>
        <v>4.8197260273972601E-5</v>
      </c>
      <c r="E16" s="28">
        <f>'I Disease Parameters'!$E$7/(1000*365)</f>
        <v>2.0024657534246577E-5</v>
      </c>
      <c r="F16" s="27">
        <f>(1-'I Disease Parameters'!$E$8)/'I Disease Parameters'!$E$10</f>
        <v>0.188</v>
      </c>
      <c r="G16" s="27">
        <f>'I Disease Parameters'!$E$8/'I Disease Parameters'!$E$11</f>
        <v>1.2E-2</v>
      </c>
      <c r="H16" s="27">
        <f>1/'I Disease Parameters'!$E$12</f>
        <v>0.05</v>
      </c>
      <c r="I16" s="27">
        <f>'I Disease Parameters'!$E$9/'I Disease Parameters'!$E$15</f>
        <v>0</v>
      </c>
      <c r="J16" s="83">
        <f t="shared" si="25"/>
        <v>7.7001263440561258</v>
      </c>
      <c r="K16" s="60">
        <f t="shared" si="26"/>
        <v>0.7700126344964382</v>
      </c>
      <c r="L16" s="30">
        <f t="shared" si="27"/>
        <v>0.46717576064062777</v>
      </c>
      <c r="M16" s="27">
        <f>J16/'I Disease Parameters'!$E$12</f>
        <v>0.38500631720280631</v>
      </c>
      <c r="N16" s="27">
        <f>K16/SQRT('I Disease Parameters'!$E$13*'I Disease Parameters'!$E$13)</f>
        <v>4.5294860852731655E-2</v>
      </c>
      <c r="O16" s="27">
        <f>L16/'I Disease Parameters'!$E$13</f>
        <v>2.7480927096507516E-2</v>
      </c>
      <c r="P16" s="27">
        <f>(1-L16)/'I Disease Parameters'!$E$14</f>
        <v>2.2201009973307179E-2</v>
      </c>
      <c r="Q16" s="19">
        <f t="shared" si="2"/>
        <v>1330449702.8515036</v>
      </c>
      <c r="R16" s="17">
        <f t="shared" si="3"/>
        <v>0.87083528845030522</v>
      </c>
      <c r="S16" s="17">
        <f t="shared" si="4"/>
        <v>0.57702495945313148</v>
      </c>
      <c r="T16" s="17">
        <f t="shared" si="5"/>
        <v>1.9725857025631774</v>
      </c>
      <c r="U16" s="17">
        <f t="shared" si="6"/>
        <v>0.66801500042941608</v>
      </c>
      <c r="V16" s="17">
        <f t="shared" si="7"/>
        <v>0.47757409932592881</v>
      </c>
      <c r="W16" s="17">
        <f t="shared" si="8"/>
        <v>1330449706.9399645</v>
      </c>
      <c r="X16" s="18">
        <f t="shared" ca="1" si="19"/>
        <v>37573384.325964198</v>
      </c>
      <c r="Y16" s="17">
        <f t="shared" si="9"/>
        <v>37480.90494966507</v>
      </c>
      <c r="Z16" s="17">
        <f t="shared" si="10"/>
        <v>0.12007924587798191</v>
      </c>
      <c r="AA16" s="17">
        <f t="shared" si="11"/>
        <v>0.11819126320348167</v>
      </c>
      <c r="AB16" s="17">
        <f t="shared" si="12"/>
        <v>-9.3688824975032059E-2</v>
      </c>
      <c r="AC16" s="17">
        <f t="shared" si="13"/>
        <v>7.9713043919924731E-2</v>
      </c>
      <c r="AD16" s="18">
        <f t="shared" si="14"/>
        <v>4.5873381393466361E-2</v>
      </c>
      <c r="AE16" s="19">
        <f t="shared" si="15"/>
        <v>0.27024548802509102</v>
      </c>
      <c r="AF16" s="17">
        <f t="shared" si="16"/>
        <v>0.14114213600359679</v>
      </c>
      <c r="AG16" s="17">
        <f t="shared" si="17"/>
        <v>9.0090725108678792E-3</v>
      </c>
      <c r="AH16" s="18">
        <f t="shared" si="20"/>
        <v>0.15015120851446467</v>
      </c>
      <c r="AI16" s="73">
        <v>0</v>
      </c>
      <c r="AJ16" s="74">
        <v>0</v>
      </c>
      <c r="AK16" s="74">
        <v>0</v>
      </c>
      <c r="AL16" s="73">
        <v>0</v>
      </c>
      <c r="AM16" s="74">
        <v>0</v>
      </c>
      <c r="AN16" s="74">
        <f t="shared" si="21"/>
        <v>0</v>
      </c>
      <c r="AO16" s="19">
        <f t="shared" ca="1" si="22"/>
        <v>2.104367120470426E-3</v>
      </c>
      <c r="AP16" s="17">
        <f ca="1">IF($C16&gt;=TODAY(),"-",(AO16-MIN(Fit_Error_Deaths))/(MAX(Fit_Error_Deaths)-MIN(Fit_Error_Deaths)))</f>
        <v>3.350832869649534E-5</v>
      </c>
      <c r="AQ16" s="17">
        <f t="shared" ca="1" si="23"/>
        <v>2.2545385418354248E-2</v>
      </c>
      <c r="AR16" s="17">
        <f ca="1">IF($C16&gt;=TODAY(),"-",(AQ16-MIN(Fit_Error_LocalTransmission))/(MAX(Fit_Error_LocalTransmission)-MIN(Fit_Error_LocalTransmission)))</f>
        <v>1.4908912311067683E-6</v>
      </c>
      <c r="AS16" s="17">
        <f t="shared" ca="1" si="18"/>
        <v>1.2859557921134428E-9</v>
      </c>
      <c r="AT16" s="67">
        <f t="shared" ca="1" si="24"/>
        <v>6.9442840187233748E-2</v>
      </c>
    </row>
    <row r="17" spans="1:46" s="1" customFormat="1" ht="12" x14ac:dyDescent="0.35">
      <c r="A17" s="87"/>
      <c r="B17" s="40">
        <f t="shared" si="0"/>
        <v>14</v>
      </c>
      <c r="C17" s="41">
        <f t="shared" si="1"/>
        <v>43872</v>
      </c>
      <c r="D17" s="28">
        <f>'I Disease Parameters'!$E$6/(1000*365)</f>
        <v>4.8197260273972601E-5</v>
      </c>
      <c r="E17" s="28">
        <f>'I Disease Parameters'!$E$7/(1000*365)</f>
        <v>2.0024657534246577E-5</v>
      </c>
      <c r="F17" s="27">
        <f>(1-'I Disease Parameters'!$E$8)/'I Disease Parameters'!$E$10</f>
        <v>0.188</v>
      </c>
      <c r="G17" s="27">
        <f>'I Disease Parameters'!$E$8/'I Disease Parameters'!$E$11</f>
        <v>1.2E-2</v>
      </c>
      <c r="H17" s="27">
        <f>1/'I Disease Parameters'!$E$12</f>
        <v>0.05</v>
      </c>
      <c r="I17" s="27">
        <f>'I Disease Parameters'!$E$9/'I Disease Parameters'!$E$15</f>
        <v>0</v>
      </c>
      <c r="J17" s="83">
        <f t="shared" si="25"/>
        <v>7.7001263440561258</v>
      </c>
      <c r="K17" s="60">
        <f t="shared" si="26"/>
        <v>0.7700126344964382</v>
      </c>
      <c r="L17" s="30">
        <f t="shared" si="27"/>
        <v>0.46717576064062777</v>
      </c>
      <c r="M17" s="27">
        <f>J17/'I Disease Parameters'!$E$12</f>
        <v>0.38500631720280631</v>
      </c>
      <c r="N17" s="27">
        <f>K17/SQRT('I Disease Parameters'!$E$13*'I Disease Parameters'!$E$13)</f>
        <v>4.5294860852731655E-2</v>
      </c>
      <c r="O17" s="27">
        <f>L17/'I Disease Parameters'!$E$13</f>
        <v>2.7480927096507516E-2</v>
      </c>
      <c r="P17" s="27">
        <f>(1-L17)/'I Disease Parameters'!$E$14</f>
        <v>2.2201009973307179E-2</v>
      </c>
      <c r="Q17" s="19">
        <f t="shared" si="2"/>
        <v>1330487184.771138</v>
      </c>
      <c r="R17" s="17">
        <f t="shared" si="3"/>
        <v>1.0081570411154042</v>
      </c>
      <c r="S17" s="17">
        <f t="shared" si="4"/>
        <v>0.71187919098193053</v>
      </c>
      <c r="T17" s="17">
        <f t="shared" si="5"/>
        <v>1.8849943469318702</v>
      </c>
      <c r="U17" s="17">
        <f t="shared" si="6"/>
        <v>0.75106135551421316</v>
      </c>
      <c r="V17" s="17">
        <f t="shared" si="7"/>
        <v>0.52136749418173711</v>
      </c>
      <c r="W17" s="17">
        <f t="shared" si="8"/>
        <v>1330487189.1272299</v>
      </c>
      <c r="X17" s="18">
        <f t="shared" ca="1" si="19"/>
        <v>37573384.325964198</v>
      </c>
      <c r="Y17" s="17">
        <f t="shared" si="9"/>
        <v>37481.919634342194</v>
      </c>
      <c r="Z17" s="17">
        <f t="shared" si="10"/>
        <v>0.13732175266509894</v>
      </c>
      <c r="AA17" s="17">
        <f t="shared" si="11"/>
        <v>0.13485423152879905</v>
      </c>
      <c r="AB17" s="17">
        <f t="shared" si="12"/>
        <v>-8.7591355631307266E-2</v>
      </c>
      <c r="AC17" s="17">
        <f t="shared" si="13"/>
        <v>8.3046355084797074E-2</v>
      </c>
      <c r="AD17" s="18">
        <f t="shared" si="14"/>
        <v>4.3793394855808299E-2</v>
      </c>
      <c r="AE17" s="19">
        <f t="shared" si="15"/>
        <v>0.31150624853357972</v>
      </c>
      <c r="AF17" s="17">
        <f t="shared" si="16"/>
        <v>0.16371703422865738</v>
      </c>
      <c r="AG17" s="17">
        <f t="shared" si="17"/>
        <v>1.0450023461403663E-2</v>
      </c>
      <c r="AH17" s="18">
        <f t="shared" si="20"/>
        <v>0.17416705769006105</v>
      </c>
      <c r="AI17" s="73">
        <v>0</v>
      </c>
      <c r="AJ17" s="74">
        <v>0</v>
      </c>
      <c r="AK17" s="74">
        <v>0</v>
      </c>
      <c r="AL17" s="73">
        <v>0</v>
      </c>
      <c r="AM17" s="74">
        <v>0</v>
      </c>
      <c r="AN17" s="74">
        <f t="shared" si="21"/>
        <v>0</v>
      </c>
      <c r="AO17" s="19">
        <f t="shared" ca="1" si="22"/>
        <v>1.9178614329967366E-3</v>
      </c>
      <c r="AP17" s="17">
        <f ca="1">IF($C17&gt;=TODAY(),"-",(AO17-MIN(Fit_Error_Deaths))/(MAX(Fit_Error_Deaths)-MIN(Fit_Error_Deaths)))</f>
        <v>3.0538555115240584E-5</v>
      </c>
      <c r="AQ17" s="17">
        <f t="shared" ca="1" si="23"/>
        <v>3.0334163984413055E-2</v>
      </c>
      <c r="AR17" s="17">
        <f ca="1">IF($C17&gt;=TODAY(),"-",(AQ17-MIN(Fit_Error_LocalTransmission))/(MAX(Fit_Error_LocalTransmission)-MIN(Fit_Error_LocalTransmission)))</f>
        <v>2.0059510293622413E-6</v>
      </c>
      <c r="AS17" s="17">
        <f t="shared" ca="1" si="18"/>
        <v>1.4446463860477118E-9</v>
      </c>
      <c r="AT17" s="67">
        <f t="shared" ca="1" si="24"/>
        <v>7.3097726512877631E-2</v>
      </c>
    </row>
    <row r="18" spans="1:46" s="1" customFormat="1" ht="12" x14ac:dyDescent="0.35">
      <c r="A18" s="87"/>
      <c r="B18" s="40">
        <f t="shared" si="0"/>
        <v>15</v>
      </c>
      <c r="C18" s="41">
        <f t="shared" si="1"/>
        <v>43873</v>
      </c>
      <c r="D18" s="28">
        <f>'I Disease Parameters'!$E$6/(1000*365)</f>
        <v>4.8197260273972601E-5</v>
      </c>
      <c r="E18" s="28">
        <f>'I Disease Parameters'!$E$7/(1000*365)</f>
        <v>2.0024657534246577E-5</v>
      </c>
      <c r="F18" s="27">
        <f>(1-'I Disease Parameters'!$E$8)/'I Disease Parameters'!$E$10</f>
        <v>0.188</v>
      </c>
      <c r="G18" s="27">
        <f>'I Disease Parameters'!$E$8/'I Disease Parameters'!$E$11</f>
        <v>1.2E-2</v>
      </c>
      <c r="H18" s="27">
        <f>1/'I Disease Parameters'!$E$12</f>
        <v>0.05</v>
      </c>
      <c r="I18" s="27">
        <f>'I Disease Parameters'!$E$9/'I Disease Parameters'!$E$15</f>
        <v>0</v>
      </c>
      <c r="J18" s="83">
        <f t="shared" si="25"/>
        <v>7.7001263440561258</v>
      </c>
      <c r="K18" s="60">
        <f t="shared" si="26"/>
        <v>0.7700126344964382</v>
      </c>
      <c r="L18" s="30">
        <f t="shared" si="27"/>
        <v>0.46717576064062777</v>
      </c>
      <c r="M18" s="27">
        <f>J18/'I Disease Parameters'!$E$12</f>
        <v>0.38500631720280631</v>
      </c>
      <c r="N18" s="27">
        <f>K18/SQRT('I Disease Parameters'!$E$13*'I Disease Parameters'!$E$13)</f>
        <v>4.5294860852731655E-2</v>
      </c>
      <c r="O18" s="27">
        <f>L18/'I Disease Parameters'!$E$13</f>
        <v>2.7480927096507516E-2</v>
      </c>
      <c r="P18" s="27">
        <f>(1-L18)/'I Disease Parameters'!$E$14</f>
        <v>2.2201009973307179E-2</v>
      </c>
      <c r="Q18" s="19">
        <f t="shared" si="2"/>
        <v>1330524667.6987963</v>
      </c>
      <c r="R18" s="17">
        <f t="shared" si="3"/>
        <v>1.1659639859816775</v>
      </c>
      <c r="S18" s="17">
        <f t="shared" si="4"/>
        <v>0.86580450002552489</v>
      </c>
      <c r="T18" s="17">
        <f t="shared" si="5"/>
        <v>1.8034043145377781</v>
      </c>
      <c r="U18" s="17">
        <f t="shared" si="6"/>
        <v>0.83844166754224181</v>
      </c>
      <c r="V18" s="17">
        <f t="shared" si="7"/>
        <v>0.5632162724775992</v>
      </c>
      <c r="W18" s="17">
        <f t="shared" si="8"/>
        <v>1330524672.3724105</v>
      </c>
      <c r="X18" s="18">
        <f t="shared" ca="1" si="19"/>
        <v>37573384.325964198</v>
      </c>
      <c r="Y18" s="17">
        <f t="shared" si="9"/>
        <v>37482.927658319473</v>
      </c>
      <c r="Z18" s="17">
        <f t="shared" si="10"/>
        <v>0.15780694486627334</v>
      </c>
      <c r="AA18" s="17">
        <f t="shared" si="11"/>
        <v>0.15392530904359436</v>
      </c>
      <c r="AB18" s="17">
        <f t="shared" si="12"/>
        <v>-8.1590032394092127E-2</v>
      </c>
      <c r="AC18" s="17">
        <f t="shared" si="13"/>
        <v>8.738031202802865E-2</v>
      </c>
      <c r="AD18" s="18">
        <f t="shared" si="14"/>
        <v>4.1848778295862088E-2</v>
      </c>
      <c r="AE18" s="19">
        <f t="shared" si="15"/>
        <v>0.35945854108884306</v>
      </c>
      <c r="AF18" s="17">
        <f t="shared" si="16"/>
        <v>0.18953352372969598</v>
      </c>
      <c r="AG18" s="17">
        <f t="shared" si="17"/>
        <v>1.209788449338485E-2</v>
      </c>
      <c r="AH18" s="18">
        <f t="shared" si="20"/>
        <v>0.20163140822308084</v>
      </c>
      <c r="AI18" s="73">
        <v>0</v>
      </c>
      <c r="AJ18" s="74">
        <v>0</v>
      </c>
      <c r="AK18" s="74">
        <v>0</v>
      </c>
      <c r="AL18" s="73">
        <v>0</v>
      </c>
      <c r="AM18" s="74">
        <v>0</v>
      </c>
      <c r="AN18" s="74">
        <f t="shared" si="21"/>
        <v>0</v>
      </c>
      <c r="AO18" s="19">
        <f t="shared" ca="1" si="22"/>
        <v>1.7513202448562178E-3</v>
      </c>
      <c r="AP18" s="17">
        <f ca="1">IF($C18&gt;=TODAY(),"-",(AO18-MIN(Fit_Error_Deaths))/(MAX(Fit_Error_Deaths)-MIN(Fit_Error_Deaths)))</f>
        <v>2.7886680915424217E-5</v>
      </c>
      <c r="AQ18" s="17">
        <f t="shared" ca="1" si="23"/>
        <v>4.0655224782022673E-2</v>
      </c>
      <c r="AR18" s="17">
        <f ca="1">IF($C18&gt;=TODAY(),"-",(AQ18-MIN(Fit_Error_LocalTransmission))/(MAX(Fit_Error_LocalTransmission)-MIN(Fit_Error_LocalTransmission)))</f>
        <v>2.6884667084399185E-6</v>
      </c>
      <c r="AS18" s="17">
        <f t="shared" ca="1" si="18"/>
        <v>1.6267163812537535E-9</v>
      </c>
      <c r="AT18" s="67">
        <f t="shared" ca="1" si="24"/>
        <v>7.6944975276713304E-2</v>
      </c>
    </row>
    <row r="19" spans="1:46" s="1" customFormat="1" ht="12" x14ac:dyDescent="0.35">
      <c r="A19" s="87"/>
      <c r="B19" s="40">
        <f t="shared" si="0"/>
        <v>16</v>
      </c>
      <c r="C19" s="41">
        <f t="shared" si="1"/>
        <v>43874</v>
      </c>
      <c r="D19" s="28">
        <f>'I Disease Parameters'!$E$6/(1000*365)</f>
        <v>4.8197260273972601E-5</v>
      </c>
      <c r="E19" s="28">
        <f>'I Disease Parameters'!$E$7/(1000*365)</f>
        <v>2.0024657534246577E-5</v>
      </c>
      <c r="F19" s="27">
        <f>(1-'I Disease Parameters'!$E$8)/'I Disease Parameters'!$E$10</f>
        <v>0.188</v>
      </c>
      <c r="G19" s="27">
        <f>'I Disease Parameters'!$E$8/'I Disease Parameters'!$E$11</f>
        <v>1.2E-2</v>
      </c>
      <c r="H19" s="27">
        <f>1/'I Disease Parameters'!$E$12</f>
        <v>0.05</v>
      </c>
      <c r="I19" s="27">
        <f>'I Disease Parameters'!$E$9/'I Disease Parameters'!$E$15</f>
        <v>0</v>
      </c>
      <c r="J19" s="83">
        <f t="shared" si="25"/>
        <v>7.7001263440561258</v>
      </c>
      <c r="K19" s="60">
        <f t="shared" si="26"/>
        <v>0.7700126344964382</v>
      </c>
      <c r="L19" s="30">
        <f t="shared" si="27"/>
        <v>0.46717576064062777</v>
      </c>
      <c r="M19" s="27">
        <f>J19/'I Disease Parameters'!$E$12</f>
        <v>0.38500631720280631</v>
      </c>
      <c r="N19" s="27">
        <f>K19/SQRT('I Disease Parameters'!$E$13*'I Disease Parameters'!$E$13)</f>
        <v>4.5294860852731655E-2</v>
      </c>
      <c r="O19" s="27">
        <f>L19/'I Disease Parameters'!$E$13</f>
        <v>2.7480927096507516E-2</v>
      </c>
      <c r="P19" s="27">
        <f>(1-L19)/'I Disease Parameters'!$E$14</f>
        <v>2.2201009973307179E-2</v>
      </c>
      <c r="Q19" s="19">
        <f t="shared" si="2"/>
        <v>1330562151.6268947</v>
      </c>
      <c r="R19" s="17">
        <f t="shared" si="3"/>
        <v>1.3477729887586529</v>
      </c>
      <c r="S19" s="17">
        <f t="shared" si="4"/>
        <v>1.0416981669501995</v>
      </c>
      <c r="T19" s="17">
        <f t="shared" si="5"/>
        <v>1.7277631501494655</v>
      </c>
      <c r="U19" s="17">
        <f t="shared" si="6"/>
        <v>0.93127432552960288</v>
      </c>
      <c r="V19" s="17">
        <f t="shared" si="7"/>
        <v>0.6032536696505576</v>
      </c>
      <c r="W19" s="17">
        <f t="shared" si="8"/>
        <v>1330562156.6754036</v>
      </c>
      <c r="X19" s="18">
        <f t="shared" ca="1" si="19"/>
        <v>37573384.325964198</v>
      </c>
      <c r="Y19" s="17">
        <f t="shared" si="9"/>
        <v>37483.92809844017</v>
      </c>
      <c r="Z19" s="17">
        <f t="shared" si="10"/>
        <v>0.18180900277697543</v>
      </c>
      <c r="AA19" s="17">
        <f t="shared" si="11"/>
        <v>0.17589366692467456</v>
      </c>
      <c r="AB19" s="17">
        <f t="shared" si="12"/>
        <v>-7.5641164388312587E-2</v>
      </c>
      <c r="AC19" s="17">
        <f t="shared" si="13"/>
        <v>9.2832657987361067E-2</v>
      </c>
      <c r="AD19" s="18">
        <f t="shared" si="14"/>
        <v>4.00373971729584E-2</v>
      </c>
      <c r="AE19" s="19">
        <f t="shared" si="15"/>
        <v>0.41502514800282747</v>
      </c>
      <c r="AF19" s="17">
        <f t="shared" si="16"/>
        <v>0.21920122936455538</v>
      </c>
      <c r="AG19" s="17">
        <f t="shared" si="17"/>
        <v>1.3991567831780131E-2</v>
      </c>
      <c r="AH19" s="18">
        <f t="shared" si="20"/>
        <v>0.23319279719633551</v>
      </c>
      <c r="AI19" s="73">
        <v>0</v>
      </c>
      <c r="AJ19" s="74">
        <v>0</v>
      </c>
      <c r="AK19" s="74">
        <v>0</v>
      </c>
      <c r="AL19" s="73">
        <v>0</v>
      </c>
      <c r="AM19" s="74">
        <v>0</v>
      </c>
      <c r="AN19" s="74">
        <f t="shared" si="21"/>
        <v>0</v>
      </c>
      <c r="AO19" s="19">
        <f t="shared" ca="1" si="22"/>
        <v>1.6029931723852173E-3</v>
      </c>
      <c r="AP19" s="17">
        <f ca="1">IF($C19&gt;=TODAY(),"-",(AO19-MIN(Fit_Error_Deaths))/(MAX(Fit_Error_Deaths)-MIN(Fit_Error_Deaths)))</f>
        <v>2.5524834329531879E-5</v>
      </c>
      <c r="AQ19" s="17">
        <f t="shared" ca="1" si="23"/>
        <v>5.4378880664251263E-2</v>
      </c>
      <c r="AR19" s="17">
        <f ca="1">IF($C19&gt;=TODAY(),"-",(AQ19-MIN(Fit_Error_LocalTransmission))/(MAX(Fit_Error_LocalTransmission)-MIN(Fit_Error_LocalTransmission)))</f>
        <v>3.5959907021031406E-6</v>
      </c>
      <c r="AS19" s="17">
        <f t="shared" ca="1" si="18"/>
        <v>1.8426706690443879E-9</v>
      </c>
      <c r="AT19" s="67">
        <f t="shared" ca="1" si="24"/>
        <v>8.0994710817592949E-2</v>
      </c>
    </row>
    <row r="20" spans="1:46" s="1" customFormat="1" ht="12" x14ac:dyDescent="0.35">
      <c r="A20" s="87"/>
      <c r="B20" s="40">
        <f t="shared" si="0"/>
        <v>17</v>
      </c>
      <c r="C20" s="41">
        <f t="shared" si="1"/>
        <v>43875</v>
      </c>
      <c r="D20" s="28">
        <f>'I Disease Parameters'!$E$6/(1000*365)</f>
        <v>4.8197260273972601E-5</v>
      </c>
      <c r="E20" s="28">
        <f>'I Disease Parameters'!$E$7/(1000*365)</f>
        <v>2.0024657534246577E-5</v>
      </c>
      <c r="F20" s="27">
        <f>(1-'I Disease Parameters'!$E$8)/'I Disease Parameters'!$E$10</f>
        <v>0.188</v>
      </c>
      <c r="G20" s="27">
        <f>'I Disease Parameters'!$E$8/'I Disease Parameters'!$E$11</f>
        <v>1.2E-2</v>
      </c>
      <c r="H20" s="27">
        <f>1/'I Disease Parameters'!$E$12</f>
        <v>0.05</v>
      </c>
      <c r="I20" s="27">
        <f>'I Disease Parameters'!$E$9/'I Disease Parameters'!$E$15</f>
        <v>0</v>
      </c>
      <c r="J20" s="83">
        <f t="shared" si="25"/>
        <v>7.7001263440561258</v>
      </c>
      <c r="K20" s="60">
        <f t="shared" si="26"/>
        <v>0.7700126344964382</v>
      </c>
      <c r="L20" s="30">
        <f t="shared" si="27"/>
        <v>0.46717576064062777</v>
      </c>
      <c r="M20" s="27">
        <f>J20/'I Disease Parameters'!$E$12</f>
        <v>0.38500631720280631</v>
      </c>
      <c r="N20" s="27">
        <f>K20/SQRT('I Disease Parameters'!$E$13*'I Disease Parameters'!$E$13)</f>
        <v>4.5294860852731655E-2</v>
      </c>
      <c r="O20" s="27">
        <f>L20/'I Disease Parameters'!$E$13</f>
        <v>2.7480927096507516E-2</v>
      </c>
      <c r="P20" s="27">
        <f>(1-L20)/'I Disease Parameters'!$E$14</f>
        <v>2.2201009973307179E-2</v>
      </c>
      <c r="Q20" s="19">
        <f t="shared" si="2"/>
        <v>1330599636.5467374</v>
      </c>
      <c r="R20" s="17">
        <f t="shared" si="3"/>
        <v>1.557510566862631</v>
      </c>
      <c r="S20" s="17">
        <f t="shared" si="4"/>
        <v>1.2429737208402691</v>
      </c>
      <c r="T20" s="17">
        <f t="shared" si="5"/>
        <v>1.6580632080519169</v>
      </c>
      <c r="U20" s="17">
        <f t="shared" si="6"/>
        <v>1.0308211185969633</v>
      </c>
      <c r="V20" s="17">
        <f t="shared" si="7"/>
        <v>0.64161175657853853</v>
      </c>
      <c r="W20" s="17">
        <f t="shared" si="8"/>
        <v>1330599642.0361061</v>
      </c>
      <c r="X20" s="18">
        <f t="shared" ca="1" si="19"/>
        <v>37573384.325964198</v>
      </c>
      <c r="Y20" s="17">
        <f t="shared" si="9"/>
        <v>37484.919842720032</v>
      </c>
      <c r="Z20" s="17">
        <f t="shared" si="10"/>
        <v>0.20973757810397808</v>
      </c>
      <c r="AA20" s="17">
        <f t="shared" si="11"/>
        <v>0.20127555389006968</v>
      </c>
      <c r="AB20" s="17">
        <f t="shared" si="12"/>
        <v>-6.9699942097548595E-2</v>
      </c>
      <c r="AC20" s="17">
        <f t="shared" si="13"/>
        <v>9.9546793067360473E-2</v>
      </c>
      <c r="AD20" s="18">
        <f t="shared" si="14"/>
        <v>3.8358086927980928E-2</v>
      </c>
      <c r="AE20" s="19">
        <f t="shared" si="15"/>
        <v>0.47931916454824253</v>
      </c>
      <c r="AF20" s="17">
        <f t="shared" si="16"/>
        <v>0.25338132188662676</v>
      </c>
      <c r="AG20" s="17">
        <f t="shared" si="17"/>
        <v>1.6173275865103837E-2</v>
      </c>
      <c r="AH20" s="18">
        <f t="shared" si="20"/>
        <v>0.26955459775173063</v>
      </c>
      <c r="AI20" s="73">
        <v>0</v>
      </c>
      <c r="AJ20" s="74">
        <v>0</v>
      </c>
      <c r="AK20" s="74">
        <v>0</v>
      </c>
      <c r="AL20" s="73">
        <v>0</v>
      </c>
      <c r="AM20" s="74">
        <v>0</v>
      </c>
      <c r="AN20" s="74">
        <f t="shared" si="21"/>
        <v>0</v>
      </c>
      <c r="AO20" s="19">
        <f t="shared" ca="1" si="22"/>
        <v>1.4713428327745414E-3</v>
      </c>
      <c r="AP20" s="17">
        <f ca="1">IF($C20&gt;=TODAY(),"-",(AO20-MIN(Fit_Error_Deaths))/(MAX(Fit_Error_Deaths)-MIN(Fit_Error_Deaths)))</f>
        <v>2.3428535252356784E-5</v>
      </c>
      <c r="AQ20" s="17">
        <f t="shared" ca="1" si="23"/>
        <v>7.2659681169097309E-2</v>
      </c>
      <c r="AR20" s="17">
        <f ca="1">IF($C20&gt;=TODAY(),"-",(AQ20-MIN(Fit_Error_LocalTransmission))/(MAX(Fit_Error_LocalTransmission)-MIN(Fit_Error_LocalTransmission)))</f>
        <v>4.8048715734897549E-6</v>
      </c>
      <c r="AS20" s="17">
        <f t="shared" ca="1" si="18"/>
        <v>2.1064803488461344E-9</v>
      </c>
      <c r="AT20" s="67">
        <f t="shared" ca="1" si="24"/>
        <v>8.5257590334308367E-2</v>
      </c>
    </row>
    <row r="21" spans="1:46" s="1" customFormat="1" ht="12" x14ac:dyDescent="0.35">
      <c r="A21" s="87"/>
      <c r="B21" s="40">
        <f t="shared" si="0"/>
        <v>18</v>
      </c>
      <c r="C21" s="41">
        <f t="shared" si="1"/>
        <v>43876</v>
      </c>
      <c r="D21" s="28">
        <f>'I Disease Parameters'!$E$6/(1000*365)</f>
        <v>4.8197260273972601E-5</v>
      </c>
      <c r="E21" s="28">
        <f>'I Disease Parameters'!$E$7/(1000*365)</f>
        <v>2.0024657534246577E-5</v>
      </c>
      <c r="F21" s="27">
        <f>(1-'I Disease Parameters'!$E$8)/'I Disease Parameters'!$E$10</f>
        <v>0.188</v>
      </c>
      <c r="G21" s="27">
        <f>'I Disease Parameters'!$E$8/'I Disease Parameters'!$E$11</f>
        <v>1.2E-2</v>
      </c>
      <c r="H21" s="27">
        <f>1/'I Disease Parameters'!$E$12</f>
        <v>0.05</v>
      </c>
      <c r="I21" s="27">
        <f>'I Disease Parameters'!$E$9/'I Disease Parameters'!$E$15</f>
        <v>0</v>
      </c>
      <c r="J21" s="83">
        <f t="shared" si="25"/>
        <v>7.7001263440561258</v>
      </c>
      <c r="K21" s="60">
        <f t="shared" si="26"/>
        <v>0.7700126344964382</v>
      </c>
      <c r="L21" s="30">
        <f t="shared" si="27"/>
        <v>0.46717576064062777</v>
      </c>
      <c r="M21" s="27">
        <f>J21/'I Disease Parameters'!$E$12</f>
        <v>0.38500631720280631</v>
      </c>
      <c r="N21" s="27">
        <f>K21/SQRT('I Disease Parameters'!$E$13*'I Disease Parameters'!$E$13)</f>
        <v>4.5294860852731655E-2</v>
      </c>
      <c r="O21" s="27">
        <f>L21/'I Disease Parameters'!$E$13</f>
        <v>2.7480927096507516E-2</v>
      </c>
      <c r="P21" s="27">
        <f>(1-L21)/'I Disease Parameters'!$E$14</f>
        <v>2.2201009973307179E-2</v>
      </c>
      <c r="Q21" s="19">
        <f t="shared" si="2"/>
        <v>1330637122.4483135</v>
      </c>
      <c r="R21" s="17">
        <f t="shared" si="3"/>
        <v>1.7996317395246308</v>
      </c>
      <c r="S21" s="17">
        <f t="shared" si="4"/>
        <v>1.4736121312453463</v>
      </c>
      <c r="T21" s="17">
        <f t="shared" si="5"/>
        <v>1.5943443407461466</v>
      </c>
      <c r="U21" s="17">
        <f t="shared" si="6"/>
        <v>1.138514276940974</v>
      </c>
      <c r="V21" s="17">
        <f t="shared" si="7"/>
        <v>0.67842243439687278</v>
      </c>
      <c r="W21" s="17">
        <f t="shared" si="8"/>
        <v>1330637128.454416</v>
      </c>
      <c r="X21" s="18">
        <f t="shared" ca="1" si="19"/>
        <v>37573384.325964198</v>
      </c>
      <c r="Y21" s="17">
        <f t="shared" si="9"/>
        <v>37485.901576042175</v>
      </c>
      <c r="Z21" s="17">
        <f t="shared" si="10"/>
        <v>0.24212117266199984</v>
      </c>
      <c r="AA21" s="17">
        <f t="shared" si="11"/>
        <v>0.23063841040507715</v>
      </c>
      <c r="AB21" s="17">
        <f t="shared" si="12"/>
        <v>-6.3718867305770255E-2</v>
      </c>
      <c r="AC21" s="17">
        <f t="shared" si="13"/>
        <v>0.10769315834401061</v>
      </c>
      <c r="AD21" s="18">
        <f t="shared" si="14"/>
        <v>3.6810677818334248E-2</v>
      </c>
      <c r="AE21" s="19">
        <f t="shared" si="15"/>
        <v>0.55365447465023343</v>
      </c>
      <c r="AF21" s="17">
        <f t="shared" si="16"/>
        <v>0.29281198657017465</v>
      </c>
      <c r="AG21" s="17">
        <f t="shared" si="17"/>
        <v>1.8690126802351572E-2</v>
      </c>
      <c r="AH21" s="18">
        <f t="shared" si="20"/>
        <v>0.3115021133725262</v>
      </c>
      <c r="AI21" s="73">
        <v>0</v>
      </c>
      <c r="AJ21" s="74">
        <v>0</v>
      </c>
      <c r="AK21" s="74">
        <v>0</v>
      </c>
      <c r="AL21" s="73">
        <v>0</v>
      </c>
      <c r="AM21" s="74">
        <v>0</v>
      </c>
      <c r="AN21" s="74">
        <f t="shared" si="21"/>
        <v>0</v>
      </c>
      <c r="AO21" s="19">
        <f t="shared" ca="1" si="22"/>
        <v>1.3550260014452049E-3</v>
      </c>
      <c r="AP21" s="17">
        <f ca="1">IF($C21&gt;=TODAY(),"-",(AO21-MIN(Fit_Error_Deaths))/(MAX(Fit_Error_Deaths)-MIN(Fit_Error_Deaths)))</f>
        <v>2.1576395205497032E-5</v>
      </c>
      <c r="AQ21" s="17">
        <f t="shared" ca="1" si="23"/>
        <v>9.703356663555017E-2</v>
      </c>
      <c r="AR21" s="17">
        <f ca="1">IF($C21&gt;=TODAY(),"-",(AQ21-MIN(Fit_Error_LocalTransmission))/(MAX(Fit_Error_LocalTransmission)-MIN(Fit_Error_LocalTransmission)))</f>
        <v>6.4166786655233985E-6</v>
      </c>
      <c r="AS21" s="17">
        <f t="shared" ca="1" si="18"/>
        <v>2.4382802764738237E-9</v>
      </c>
      <c r="AT21" s="67">
        <f t="shared" ca="1" si="24"/>
        <v>8.9744831930850921E-2</v>
      </c>
    </row>
    <row r="22" spans="1:46" s="1" customFormat="1" ht="12" x14ac:dyDescent="0.35">
      <c r="A22" s="87"/>
      <c r="B22" s="40">
        <f t="shared" si="0"/>
        <v>19</v>
      </c>
      <c r="C22" s="41">
        <f t="shared" si="1"/>
        <v>43877</v>
      </c>
      <c r="D22" s="28">
        <f>'I Disease Parameters'!$E$6/(1000*365)</f>
        <v>4.8197260273972601E-5</v>
      </c>
      <c r="E22" s="28">
        <f>'I Disease Parameters'!$E$7/(1000*365)</f>
        <v>2.0024657534246577E-5</v>
      </c>
      <c r="F22" s="27">
        <f>(1-'I Disease Parameters'!$E$8)/'I Disease Parameters'!$E$10</f>
        <v>0.188</v>
      </c>
      <c r="G22" s="27">
        <f>'I Disease Parameters'!$E$8/'I Disease Parameters'!$E$11</f>
        <v>1.2E-2</v>
      </c>
      <c r="H22" s="27">
        <f>1/'I Disease Parameters'!$E$12</f>
        <v>0.05</v>
      </c>
      <c r="I22" s="27">
        <f>'I Disease Parameters'!$E$9/'I Disease Parameters'!$E$15</f>
        <v>0</v>
      </c>
      <c r="J22" s="83">
        <f t="shared" si="25"/>
        <v>7.7001263440561258</v>
      </c>
      <c r="K22" s="60">
        <f t="shared" si="26"/>
        <v>0.7700126344964382</v>
      </c>
      <c r="L22" s="30">
        <f t="shared" si="27"/>
        <v>0.46717576064062777</v>
      </c>
      <c r="M22" s="27">
        <f>J22/'I Disease Parameters'!$E$12</f>
        <v>0.38500631720280631</v>
      </c>
      <c r="N22" s="27">
        <f>K22/SQRT('I Disease Parameters'!$E$13*'I Disease Parameters'!$E$13)</f>
        <v>4.5294860852731655E-2</v>
      </c>
      <c r="O22" s="27">
        <f>L22/'I Disease Parameters'!$E$13</f>
        <v>2.7480927096507516E-2</v>
      </c>
      <c r="P22" s="27">
        <f>(1-L22)/'I Disease Parameters'!$E$14</f>
        <v>2.2201009973307179E-2</v>
      </c>
      <c r="Q22" s="19">
        <f t="shared" si="2"/>
        <v>1330674609.3200791</v>
      </c>
      <c r="R22" s="17">
        <f t="shared" si="3"/>
        <v>2.0792349364252094</v>
      </c>
      <c r="S22" s="17">
        <f t="shared" si="4"/>
        <v>1.7382327831354432</v>
      </c>
      <c r="T22" s="17">
        <f t="shared" si="5"/>
        <v>1.5366978802164619</v>
      </c>
      <c r="U22" s="17">
        <f t="shared" si="6"/>
        <v>1.2559861457395218</v>
      </c>
      <c r="V22" s="17">
        <f t="shared" si="7"/>
        <v>0.71381848900666389</v>
      </c>
      <c r="W22" s="17">
        <f t="shared" si="8"/>
        <v>1330674615.9302309</v>
      </c>
      <c r="X22" s="18">
        <f t="shared" ca="1" si="19"/>
        <v>37573384.325964198</v>
      </c>
      <c r="Y22" s="17">
        <f t="shared" si="9"/>
        <v>37486.871765613556</v>
      </c>
      <c r="Z22" s="17">
        <f t="shared" si="10"/>
        <v>0.27960319690057855</v>
      </c>
      <c r="AA22" s="17">
        <f t="shared" si="11"/>
        <v>0.26462065189009687</v>
      </c>
      <c r="AB22" s="17">
        <f t="shared" si="12"/>
        <v>-5.7646460529684695E-2</v>
      </c>
      <c r="AC22" s="17">
        <f t="shared" si="13"/>
        <v>0.11747186879854787</v>
      </c>
      <c r="AD22" s="18">
        <f t="shared" si="14"/>
        <v>3.5396054609791117E-2</v>
      </c>
      <c r="AE22" s="19">
        <f t="shared" si="15"/>
        <v>0.63956558181477607</v>
      </c>
      <c r="AF22" s="17">
        <f t="shared" si="16"/>
        <v>0.33833076703063059</v>
      </c>
      <c r="AG22" s="17">
        <f t="shared" si="17"/>
        <v>2.159558087429557E-2</v>
      </c>
      <c r="AH22" s="18">
        <f t="shared" si="20"/>
        <v>0.35992634790492617</v>
      </c>
      <c r="AI22" s="73">
        <v>0</v>
      </c>
      <c r="AJ22" s="74">
        <v>0</v>
      </c>
      <c r="AK22" s="74">
        <v>0</v>
      </c>
      <c r="AL22" s="73">
        <v>0</v>
      </c>
      <c r="AM22" s="74">
        <v>0</v>
      </c>
      <c r="AN22" s="74">
        <f t="shared" si="21"/>
        <v>0</v>
      </c>
      <c r="AO22" s="19">
        <f t="shared" ca="1" si="22"/>
        <v>1.252880681939315E-3</v>
      </c>
      <c r="AP22" s="17">
        <f ca="1">IF($C22&gt;=TODAY(),"-",(AO22-MIN(Fit_Error_Deaths))/(MAX(Fit_Error_Deaths)-MIN(Fit_Error_Deaths)))</f>
        <v>1.9949911448211015E-5</v>
      </c>
      <c r="AQ22" s="17">
        <f t="shared" ca="1" si="23"/>
        <v>0.12954697591617795</v>
      </c>
      <c r="AR22" s="17">
        <f ca="1">IF($C22&gt;=TODAY(),"-",(AQ22-MIN(Fit_Error_LocalTransmission))/(MAX(Fit_Error_LocalTransmission)-MIN(Fit_Error_LocalTransmission)))</f>
        <v>8.566739792906504E-6</v>
      </c>
      <c r="AS22" s="17">
        <f t="shared" ca="1" si="18"/>
        <v>2.8684948840952208E-9</v>
      </c>
      <c r="AT22" s="67">
        <f t="shared" ca="1" si="24"/>
        <v>9.44682441377378E-2</v>
      </c>
    </row>
    <row r="23" spans="1:46" s="1" customFormat="1" ht="12" x14ac:dyDescent="0.35">
      <c r="A23" s="87"/>
      <c r="B23" s="40">
        <f t="shared" si="0"/>
        <v>20</v>
      </c>
      <c r="C23" s="41">
        <f t="shared" si="1"/>
        <v>43878</v>
      </c>
      <c r="D23" s="28">
        <f>'I Disease Parameters'!$E$6/(1000*365)</f>
        <v>4.8197260273972601E-5</v>
      </c>
      <c r="E23" s="28">
        <f>'I Disease Parameters'!$E$7/(1000*365)</f>
        <v>2.0024657534246577E-5</v>
      </c>
      <c r="F23" s="27">
        <f>(1-'I Disease Parameters'!$E$8)/'I Disease Parameters'!$E$10</f>
        <v>0.188</v>
      </c>
      <c r="G23" s="27">
        <f>'I Disease Parameters'!$E$8/'I Disease Parameters'!$E$11</f>
        <v>1.2E-2</v>
      </c>
      <c r="H23" s="27">
        <f>1/'I Disease Parameters'!$E$12</f>
        <v>0.05</v>
      </c>
      <c r="I23" s="27">
        <f>'I Disease Parameters'!$E$9/'I Disease Parameters'!$E$15</f>
        <v>0</v>
      </c>
      <c r="J23" s="83">
        <f t="shared" si="25"/>
        <v>7.7001263440561258</v>
      </c>
      <c r="K23" s="60">
        <f t="shared" si="26"/>
        <v>0.7700126344964382</v>
      </c>
      <c r="L23" s="30">
        <f t="shared" si="27"/>
        <v>0.46717576064062777</v>
      </c>
      <c r="M23" s="27">
        <f>J23/'I Disease Parameters'!$E$12</f>
        <v>0.38500631720280631</v>
      </c>
      <c r="N23" s="27">
        <f>K23/SQRT('I Disease Parameters'!$E$13*'I Disease Parameters'!$E$13)</f>
        <v>4.5294860852731655E-2</v>
      </c>
      <c r="O23" s="27">
        <f>L23/'I Disease Parameters'!$E$13</f>
        <v>2.7480927096507516E-2</v>
      </c>
      <c r="P23" s="27">
        <f>(1-L23)/'I Disease Parameters'!$E$14</f>
        <v>2.2201009973307179E-2</v>
      </c>
      <c r="Q23" s="19">
        <f t="shared" si="2"/>
        <v>1330712097.1487067</v>
      </c>
      <c r="R23" s="17">
        <f t="shared" si="3"/>
        <v>2.4021814284357084</v>
      </c>
      <c r="S23" s="17">
        <f t="shared" si="4"/>
        <v>2.0421825045104134</v>
      </c>
      <c r="T23" s="17">
        <f t="shared" si="5"/>
        <v>1.4852718002245475</v>
      </c>
      <c r="U23" s="17">
        <f t="shared" si="6"/>
        <v>1.3851025166194439</v>
      </c>
      <c r="V23" s="17">
        <f t="shared" si="7"/>
        <v>0.74793473397130961</v>
      </c>
      <c r="W23" s="17">
        <f t="shared" si="8"/>
        <v>1330712104.4634447</v>
      </c>
      <c r="X23" s="18">
        <f t="shared" ca="1" si="19"/>
        <v>37573384.325964198</v>
      </c>
      <c r="Y23" s="17">
        <f t="shared" si="9"/>
        <v>37487.828627586365</v>
      </c>
      <c r="Z23" s="17">
        <f t="shared" si="10"/>
        <v>0.32294649201049896</v>
      </c>
      <c r="AA23" s="17">
        <f t="shared" si="11"/>
        <v>0.30394972137497023</v>
      </c>
      <c r="AB23" s="17">
        <f t="shared" si="12"/>
        <v>-5.1426079991914397E-2</v>
      </c>
      <c r="AC23" s="17">
        <f t="shared" si="13"/>
        <v>0.12911637087992212</v>
      </c>
      <c r="AD23" s="18">
        <f t="shared" si="14"/>
        <v>3.4116244964645714E-2</v>
      </c>
      <c r="AE23" s="19">
        <f t="shared" si="15"/>
        <v>0.73883511526307599</v>
      </c>
      <c r="AF23" s="17">
        <f t="shared" si="16"/>
        <v>0.39089616804793936</v>
      </c>
      <c r="AG23" s="17">
        <f t="shared" si="17"/>
        <v>2.4950819237102514E-2</v>
      </c>
      <c r="AH23" s="18">
        <f t="shared" si="20"/>
        <v>0.41584698728504188</v>
      </c>
      <c r="AI23" s="73">
        <v>0</v>
      </c>
      <c r="AJ23" s="74">
        <v>0</v>
      </c>
      <c r="AK23" s="74">
        <v>0</v>
      </c>
      <c r="AL23" s="73">
        <v>0</v>
      </c>
      <c r="AM23" s="74">
        <v>0</v>
      </c>
      <c r="AN23" s="74">
        <f t="shared" si="21"/>
        <v>0</v>
      </c>
      <c r="AO23" s="19">
        <f t="shared" ca="1" si="22"/>
        <v>1.1639181704877141E-3</v>
      </c>
      <c r="AP23" s="17">
        <f ca="1">IF($C23&gt;=TODAY(),"-",(AO23-MIN(Fit_Error_Deaths))/(MAX(Fit_Error_Deaths)-MIN(Fit_Error_Deaths)))</f>
        <v>1.8533340619676314E-5</v>
      </c>
      <c r="AQ23" s="17">
        <f t="shared" ca="1" si="23"/>
        <v>0.17292871683404579</v>
      </c>
      <c r="AR23" s="17">
        <f ca="1">IF($C23&gt;=TODAY(),"-",(AQ23-MIN(Fit_Error_LocalTransmission))/(MAX(Fit_Error_LocalTransmission)-MIN(Fit_Error_LocalTransmission)))</f>
        <v>1.1435506767807754E-5</v>
      </c>
      <c r="AS23" s="17">
        <f t="shared" ca="1" si="18"/>
        <v>3.4445727046574246E-9</v>
      </c>
      <c r="AT23" s="67">
        <f t="shared" ca="1" si="24"/>
        <v>9.9440256987092426E-2</v>
      </c>
    </row>
    <row r="24" spans="1:46" s="1" customFormat="1" ht="12" x14ac:dyDescent="0.35">
      <c r="A24" s="87"/>
      <c r="B24" s="40">
        <f t="shared" si="0"/>
        <v>21</v>
      </c>
      <c r="C24" s="41">
        <f t="shared" si="1"/>
        <v>43879</v>
      </c>
      <c r="D24" s="28">
        <f>'I Disease Parameters'!$E$6/(1000*365)</f>
        <v>4.8197260273972601E-5</v>
      </c>
      <c r="E24" s="28">
        <f>'I Disease Parameters'!$E$7/(1000*365)</f>
        <v>2.0024657534246577E-5</v>
      </c>
      <c r="F24" s="27">
        <f>(1-'I Disease Parameters'!$E$8)/'I Disease Parameters'!$E$10</f>
        <v>0.188</v>
      </c>
      <c r="G24" s="27">
        <f>'I Disease Parameters'!$E$8/'I Disease Parameters'!$E$11</f>
        <v>1.2E-2</v>
      </c>
      <c r="H24" s="27">
        <f>1/'I Disease Parameters'!$E$12</f>
        <v>0.05</v>
      </c>
      <c r="I24" s="27">
        <f>'I Disease Parameters'!$E$9/'I Disease Parameters'!$E$15</f>
        <v>0</v>
      </c>
      <c r="J24" s="83">
        <f t="shared" si="25"/>
        <v>7.7001263440561258</v>
      </c>
      <c r="K24" s="60">
        <f t="shared" si="26"/>
        <v>0.7700126344964382</v>
      </c>
      <c r="L24" s="30">
        <f t="shared" si="27"/>
        <v>0.46717576064062777</v>
      </c>
      <c r="M24" s="27">
        <f>J24/'I Disease Parameters'!$E$12</f>
        <v>0.38500631720280631</v>
      </c>
      <c r="N24" s="27">
        <f>K24/SQRT('I Disease Parameters'!$E$13*'I Disease Parameters'!$E$13)</f>
        <v>4.5294860852731655E-2</v>
      </c>
      <c r="O24" s="27">
        <f>L24/'I Disease Parameters'!$E$13</f>
        <v>2.7480927096507516E-2</v>
      </c>
      <c r="P24" s="27">
        <f>(1-L24)/'I Disease Parameters'!$E$14</f>
        <v>2.2201009973307179E-2</v>
      </c>
      <c r="Q24" s="19">
        <f t="shared" si="2"/>
        <v>1330749585.9188046</v>
      </c>
      <c r="R24" s="17">
        <f t="shared" si="3"/>
        <v>2.7752253798336159</v>
      </c>
      <c r="S24" s="17">
        <f t="shared" si="4"/>
        <v>2.3916425938255306</v>
      </c>
      <c r="T24" s="17">
        <f t="shared" si="5"/>
        <v>1.4402770551963049</v>
      </c>
      <c r="U24" s="17">
        <f t="shared" si="6"/>
        <v>1.5280005517018886</v>
      </c>
      <c r="V24" s="17">
        <f t="shared" si="7"/>
        <v>0.78090926802116667</v>
      </c>
      <c r="W24" s="17">
        <f t="shared" si="8"/>
        <v>1330749594.0539503</v>
      </c>
      <c r="X24" s="18">
        <f t="shared" ca="1" si="19"/>
        <v>37573384.325964198</v>
      </c>
      <c r="Y24" s="17">
        <f t="shared" si="9"/>
        <v>37488.770097970963</v>
      </c>
      <c r="Z24" s="17">
        <f t="shared" si="10"/>
        <v>0.37304395139790758</v>
      </c>
      <c r="AA24" s="17">
        <f t="shared" si="11"/>
        <v>0.34946008931511718</v>
      </c>
      <c r="AB24" s="17">
        <f t="shared" si="12"/>
        <v>-4.4994745028242633E-2</v>
      </c>
      <c r="AC24" s="17">
        <f t="shared" si="13"/>
        <v>0.1428980350824447</v>
      </c>
      <c r="AD24" s="18">
        <f t="shared" si="14"/>
        <v>3.2974534049857063E-2</v>
      </c>
      <c r="AE24" s="19">
        <f t="shared" si="15"/>
        <v>0.85352833994548905</v>
      </c>
      <c r="AF24" s="17">
        <f t="shared" si="16"/>
        <v>0.45161010854591316</v>
      </c>
      <c r="AG24" s="17">
        <f t="shared" si="17"/>
        <v>2.8826177141228503E-2</v>
      </c>
      <c r="AH24" s="18">
        <f t="shared" si="20"/>
        <v>0.48043628568714164</v>
      </c>
      <c r="AI24" s="73">
        <v>0</v>
      </c>
      <c r="AJ24" s="74">
        <v>0</v>
      </c>
      <c r="AK24" s="74">
        <v>0</v>
      </c>
      <c r="AL24" s="73">
        <v>0</v>
      </c>
      <c r="AM24" s="74">
        <v>0</v>
      </c>
      <c r="AN24" s="74">
        <f t="shared" si="21"/>
        <v>0</v>
      </c>
      <c r="AO24" s="19">
        <f t="shared" ca="1" si="22"/>
        <v>1.0873198958051829E-3</v>
      </c>
      <c r="AP24" s="17">
        <f ca="1">IF($C24&gt;=TODAY(),"-",(AO24-MIN(Fit_Error_Deaths))/(MAX(Fit_Error_Deaths)-MIN(Fit_Error_Deaths)))</f>
        <v>1.7313648418311315E-5</v>
      </c>
      <c r="AQ24" s="17">
        <f t="shared" ca="1" si="23"/>
        <v>0.23081902460485679</v>
      </c>
      <c r="AR24" s="17">
        <f ca="1">IF($C24&gt;=TODAY(),"-",(AQ24-MIN(Fit_Error_LocalTransmission))/(MAX(Fit_Error_LocalTransmission)-MIN(Fit_Error_LocalTransmission)))</f>
        <v>1.52637026766393E-5</v>
      </c>
      <c r="AS24" s="17">
        <f t="shared" ca="1" si="18"/>
        <v>4.2423809725903818E-9</v>
      </c>
      <c r="AT24" s="67">
        <f t="shared" ca="1" si="24"/>
        <v>0.10467395472325518</v>
      </c>
    </row>
    <row r="25" spans="1:46" s="1" customFormat="1" ht="12" x14ac:dyDescent="0.35">
      <c r="A25" s="87"/>
      <c r="B25" s="40">
        <f t="shared" si="0"/>
        <v>22</v>
      </c>
      <c r="C25" s="41">
        <f t="shared" si="1"/>
        <v>43880</v>
      </c>
      <c r="D25" s="28">
        <f>'I Disease Parameters'!$E$6/(1000*365)</f>
        <v>4.8197260273972601E-5</v>
      </c>
      <c r="E25" s="28">
        <f>'I Disease Parameters'!$E$7/(1000*365)</f>
        <v>2.0024657534246577E-5</v>
      </c>
      <c r="F25" s="27">
        <f>(1-'I Disease Parameters'!$E$8)/'I Disease Parameters'!$E$10</f>
        <v>0.188</v>
      </c>
      <c r="G25" s="27">
        <f>'I Disease Parameters'!$E$8/'I Disease Parameters'!$E$11</f>
        <v>1.2E-2</v>
      </c>
      <c r="H25" s="27">
        <f>1/'I Disease Parameters'!$E$12</f>
        <v>0.05</v>
      </c>
      <c r="I25" s="27">
        <f>'I Disease Parameters'!$E$9/'I Disease Parameters'!$E$15</f>
        <v>0</v>
      </c>
      <c r="J25" s="83">
        <f t="shared" si="25"/>
        <v>7.7001263440561258</v>
      </c>
      <c r="K25" s="60">
        <f t="shared" si="26"/>
        <v>0.7700126344964382</v>
      </c>
      <c r="L25" s="30">
        <f t="shared" si="27"/>
        <v>0.46717576064062777</v>
      </c>
      <c r="M25" s="27">
        <f>J25/'I Disease Parameters'!$E$12</f>
        <v>0.38500631720280631</v>
      </c>
      <c r="N25" s="27">
        <f>K25/SQRT('I Disease Parameters'!$E$13*'I Disease Parameters'!$E$13)</f>
        <v>4.5294860852731655E-2</v>
      </c>
      <c r="O25" s="27">
        <f>L25/'I Disease Parameters'!$E$13</f>
        <v>2.7480927096507516E-2</v>
      </c>
      <c r="P25" s="27">
        <f>(1-L25)/'I Disease Parameters'!$E$14</f>
        <v>2.2201009973307179E-2</v>
      </c>
      <c r="Q25" s="19">
        <f t="shared" si="2"/>
        <v>1330787075.6125922</v>
      </c>
      <c r="R25" s="17">
        <f t="shared" si="3"/>
        <v>3.2061593808198818</v>
      </c>
      <c r="S25" s="17">
        <f t="shared" si="4"/>
        <v>2.7937549437190881</v>
      </c>
      <c r="T25" s="17">
        <f t="shared" si="5"/>
        <v>1.4019951646801627</v>
      </c>
      <c r="U25" s="17">
        <f t="shared" si="6"/>
        <v>1.6871322324580273</v>
      </c>
      <c r="V25" s="17">
        <f t="shared" si="7"/>
        <v>0.81288487328790537</v>
      </c>
      <c r="W25" s="17">
        <f t="shared" si="8"/>
        <v>1330787084.7016339</v>
      </c>
      <c r="X25" s="18">
        <f t="shared" ca="1" si="19"/>
        <v>37573384.325964198</v>
      </c>
      <c r="Y25" s="17">
        <f t="shared" si="9"/>
        <v>37489.693787574768</v>
      </c>
      <c r="Z25" s="17">
        <f t="shared" si="10"/>
        <v>0.43093400098626589</v>
      </c>
      <c r="AA25" s="17">
        <f t="shared" si="11"/>
        <v>0.40211234989355749</v>
      </c>
      <c r="AB25" s="17">
        <f t="shared" si="12"/>
        <v>-3.828189051614217E-2</v>
      </c>
      <c r="AC25" s="17">
        <f t="shared" si="13"/>
        <v>0.1591316807561387</v>
      </c>
      <c r="AD25" s="18">
        <f t="shared" si="14"/>
        <v>3.1975605266738705E-2</v>
      </c>
      <c r="AE25" s="19">
        <f t="shared" si="15"/>
        <v>0.98603464989080092</v>
      </c>
      <c r="AF25" s="17">
        <f t="shared" si="16"/>
        <v>0.52174237140871982</v>
      </c>
      <c r="AG25" s="17">
        <f t="shared" si="17"/>
        <v>3.3302704558003389E-2</v>
      </c>
      <c r="AH25" s="18">
        <f t="shared" si="20"/>
        <v>0.55504507596672326</v>
      </c>
      <c r="AI25" s="73">
        <v>0</v>
      </c>
      <c r="AJ25" s="74">
        <v>0</v>
      </c>
      <c r="AK25" s="74">
        <v>0</v>
      </c>
      <c r="AL25" s="73">
        <v>0</v>
      </c>
      <c r="AM25" s="74">
        <v>0</v>
      </c>
      <c r="AN25" s="74">
        <f t="shared" si="21"/>
        <v>0</v>
      </c>
      <c r="AO25" s="19">
        <f t="shared" ca="1" si="22"/>
        <v>1.0224393321742881E-3</v>
      </c>
      <c r="AP25" s="17">
        <f ca="1">IF($C25&gt;=TODAY(),"-",(AO25-MIN(Fit_Error_Deaths))/(MAX(Fit_Error_Deaths)-MIN(Fit_Error_Deaths)))</f>
        <v>1.6280540064255727E-5</v>
      </c>
      <c r="AQ25" s="17">
        <f t="shared" ca="1" si="23"/>
        <v>0.30807503635490557</v>
      </c>
      <c r="AR25" s="17">
        <f ca="1">IF($C25&gt;=TODAY(),"-",(AQ25-MIN(Fit_Error_LocalTransmission))/(MAX(Fit_Error_LocalTransmission)-MIN(Fit_Error_LocalTransmission)))</f>
        <v>2.0372522434258554E-5</v>
      </c>
      <c r="AS25" s="17">
        <f t="shared" ca="1" si="18"/>
        <v>5.3859604110334313E-9</v>
      </c>
      <c r="AT25" s="67">
        <f t="shared" ca="1" si="24"/>
        <v>0.11018311023500546</v>
      </c>
    </row>
    <row r="26" spans="1:46" s="1" customFormat="1" ht="12" x14ac:dyDescent="0.35">
      <c r="A26" s="87"/>
      <c r="B26" s="40">
        <f t="shared" si="0"/>
        <v>23</v>
      </c>
      <c r="C26" s="41">
        <f t="shared" si="1"/>
        <v>43881</v>
      </c>
      <c r="D26" s="28">
        <f>'I Disease Parameters'!$E$6/(1000*365)</f>
        <v>4.8197260273972601E-5</v>
      </c>
      <c r="E26" s="28">
        <f>'I Disease Parameters'!$E$7/(1000*365)</f>
        <v>2.0024657534246577E-5</v>
      </c>
      <c r="F26" s="27">
        <f>(1-'I Disease Parameters'!$E$8)/'I Disease Parameters'!$E$10</f>
        <v>0.188</v>
      </c>
      <c r="G26" s="27">
        <f>'I Disease Parameters'!$E$8/'I Disease Parameters'!$E$11</f>
        <v>1.2E-2</v>
      </c>
      <c r="H26" s="27">
        <f>1/'I Disease Parameters'!$E$12</f>
        <v>0.05</v>
      </c>
      <c r="I26" s="27">
        <f>'I Disease Parameters'!$E$9/'I Disease Parameters'!$E$15</f>
        <v>0</v>
      </c>
      <c r="J26" s="83">
        <f t="shared" si="25"/>
        <v>7.7001263440561258</v>
      </c>
      <c r="K26" s="60">
        <f t="shared" si="26"/>
        <v>0.7700126344964382</v>
      </c>
      <c r="L26" s="30">
        <f t="shared" si="27"/>
        <v>0.46717576064062777</v>
      </c>
      <c r="M26" s="27">
        <f>J26/'I Disease Parameters'!$E$12</f>
        <v>0.38500631720280631</v>
      </c>
      <c r="N26" s="27">
        <f>K26/SQRT('I Disease Parameters'!$E$13*'I Disease Parameters'!$E$13)</f>
        <v>4.5294860852731655E-2</v>
      </c>
      <c r="O26" s="27">
        <f>L26/'I Disease Parameters'!$E$13</f>
        <v>2.7480927096507516E-2</v>
      </c>
      <c r="P26" s="27">
        <f>(1-L26)/'I Disease Parameters'!$E$14</f>
        <v>2.2201009973307179E-2</v>
      </c>
      <c r="Q26" s="19">
        <f t="shared" si="2"/>
        <v>1330824566.2095261</v>
      </c>
      <c r="R26" s="17">
        <f t="shared" si="3"/>
        <v>3.7039797725811487</v>
      </c>
      <c r="S26" s="17">
        <f t="shared" si="4"/>
        <v>3.2567692161412891</v>
      </c>
      <c r="T26" s="17">
        <f t="shared" si="5"/>
        <v>1.3707871672331395</v>
      </c>
      <c r="U26" s="17">
        <f t="shared" si="6"/>
        <v>1.8653143223090434</v>
      </c>
      <c r="V26" s="17">
        <f t="shared" si="7"/>
        <v>0.84401058192149814</v>
      </c>
      <c r="W26" s="17">
        <f t="shared" si="8"/>
        <v>1330824576.4063764</v>
      </c>
      <c r="X26" s="18">
        <f t="shared" ca="1" si="19"/>
        <v>37573384.325964198</v>
      </c>
      <c r="Y26" s="17">
        <f t="shared" si="9"/>
        <v>37490.596933841705</v>
      </c>
      <c r="Z26" s="17">
        <f t="shared" si="10"/>
        <v>0.49782039176126691</v>
      </c>
      <c r="AA26" s="17">
        <f t="shared" si="11"/>
        <v>0.46301427242220106</v>
      </c>
      <c r="AB26" s="17">
        <f t="shared" si="12"/>
        <v>-3.1207997447023184E-2</v>
      </c>
      <c r="AC26" s="17">
        <f t="shared" si="13"/>
        <v>0.17818208985101602</v>
      </c>
      <c r="AD26" s="18">
        <f t="shared" si="14"/>
        <v>3.1125708633592764E-2</v>
      </c>
      <c r="AE26" s="19">
        <f t="shared" si="15"/>
        <v>1.139116470168845</v>
      </c>
      <c r="AF26" s="17">
        <f t="shared" si="16"/>
        <v>0.6027579635941378</v>
      </c>
      <c r="AG26" s="17">
        <f t="shared" si="17"/>
        <v>3.8473912569838585E-2</v>
      </c>
      <c r="AH26" s="18">
        <f t="shared" si="20"/>
        <v>0.64123187616397637</v>
      </c>
      <c r="AI26" s="73">
        <v>0</v>
      </c>
      <c r="AJ26" s="74">
        <v>0</v>
      </c>
      <c r="AK26" s="74">
        <v>0</v>
      </c>
      <c r="AL26" s="73">
        <v>0</v>
      </c>
      <c r="AM26" s="74">
        <v>0</v>
      </c>
      <c r="AN26" s="74">
        <f t="shared" si="21"/>
        <v>0</v>
      </c>
      <c r="AO26" s="19">
        <f t="shared" ca="1" si="22"/>
        <v>9.6880973794331111E-4</v>
      </c>
      <c r="AP26" s="17">
        <f ca="1">IF($C26&gt;=TODAY(),"-",(AO26-MIN(Fit_Error_Deaths))/(MAX(Fit_Error_Deaths)-MIN(Fit_Error_Deaths)))</f>
        <v>1.5426583521278793E-5</v>
      </c>
      <c r="AQ26" s="17">
        <f t="shared" ca="1" si="23"/>
        <v>0.41117831900877311</v>
      </c>
      <c r="AR26" s="17">
        <f ca="1">IF($C26&gt;=TODAY(),"-",(AQ26-MIN(Fit_Error_LocalTransmission))/(MAX(Fit_Error_LocalTransmission)-MIN(Fit_Error_LocalTransmission)))</f>
        <v>2.7190581968598264E-5</v>
      </c>
      <c r="AS26" s="17">
        <f t="shared" ca="1" si="18"/>
        <v>7.0824805874802785E-9</v>
      </c>
      <c r="AT26" s="67">
        <f t="shared" ca="1" si="24"/>
        <v>0.11598222130000577</v>
      </c>
    </row>
    <row r="27" spans="1:46" s="1" customFormat="1" ht="12" x14ac:dyDescent="0.35">
      <c r="A27" s="87"/>
      <c r="B27" s="40">
        <f t="shared" si="0"/>
        <v>24</v>
      </c>
      <c r="C27" s="41">
        <f t="shared" si="1"/>
        <v>43882</v>
      </c>
      <c r="D27" s="28">
        <f>'I Disease Parameters'!$E$6/(1000*365)</f>
        <v>4.8197260273972601E-5</v>
      </c>
      <c r="E27" s="28">
        <f>'I Disease Parameters'!$E$7/(1000*365)</f>
        <v>2.0024657534246577E-5</v>
      </c>
      <c r="F27" s="27">
        <f>(1-'I Disease Parameters'!$E$8)/'I Disease Parameters'!$E$10</f>
        <v>0.188</v>
      </c>
      <c r="G27" s="27">
        <f>'I Disease Parameters'!$E$8/'I Disease Parameters'!$E$11</f>
        <v>1.2E-2</v>
      </c>
      <c r="H27" s="27">
        <f>1/'I Disease Parameters'!$E$12</f>
        <v>0.05</v>
      </c>
      <c r="I27" s="27">
        <f>'I Disease Parameters'!$E$9/'I Disease Parameters'!$E$15</f>
        <v>0</v>
      </c>
      <c r="J27" s="83">
        <f t="shared" si="25"/>
        <v>7.7001263440561258</v>
      </c>
      <c r="K27" s="60">
        <f t="shared" si="26"/>
        <v>0.7700126344964382</v>
      </c>
      <c r="L27" s="30">
        <f t="shared" si="27"/>
        <v>0.46717576064062777</v>
      </c>
      <c r="M27" s="27">
        <f>J27/'I Disease Parameters'!$E$12</f>
        <v>0.38500631720280631</v>
      </c>
      <c r="N27" s="27">
        <f>K27/SQRT('I Disease Parameters'!$E$13*'I Disease Parameters'!$E$13)</f>
        <v>4.5294860852731655E-2</v>
      </c>
      <c r="O27" s="27">
        <f>L27/'I Disease Parameters'!$E$13</f>
        <v>2.7480927096507516E-2</v>
      </c>
      <c r="P27" s="27">
        <f>(1-L27)/'I Disease Parameters'!$E$14</f>
        <v>2.2201009973307179E-2</v>
      </c>
      <c r="Q27" s="19">
        <f t="shared" si="2"/>
        <v>1330862057.6858714</v>
      </c>
      <c r="R27" s="17">
        <f t="shared" si="3"/>
        <v>4.2790759729400163</v>
      </c>
      <c r="S27" s="17">
        <f t="shared" si="4"/>
        <v>3.7902137368912596</v>
      </c>
      <c r="T27" s="17">
        <f t="shared" si="5"/>
        <v>1.3471041131819508</v>
      </c>
      <c r="U27" s="17">
        <f t="shared" si="6"/>
        <v>2.0657859330431716</v>
      </c>
      <c r="V27" s="17">
        <f t="shared" si="7"/>
        <v>0.87444344149252251</v>
      </c>
      <c r="W27" s="17">
        <f t="shared" si="8"/>
        <v>1330862069.168051</v>
      </c>
      <c r="X27" s="18">
        <f t="shared" ca="1" si="19"/>
        <v>37573384.325964198</v>
      </c>
      <c r="Y27" s="17">
        <f t="shared" si="9"/>
        <v>37491.476345300674</v>
      </c>
      <c r="Z27" s="17">
        <f t="shared" si="10"/>
        <v>0.57509620035886755</v>
      </c>
      <c r="AA27" s="17">
        <f t="shared" si="11"/>
        <v>0.53344452074997051</v>
      </c>
      <c r="AB27" s="17">
        <f t="shared" si="12"/>
        <v>-2.3683054051188757E-2</v>
      </c>
      <c r="AC27" s="17">
        <f t="shared" si="13"/>
        <v>0.20047161073412822</v>
      </c>
      <c r="AD27" s="18">
        <f t="shared" si="14"/>
        <v>3.0432859571024373E-2</v>
      </c>
      <c r="AE27" s="19">
        <f t="shared" si="15"/>
        <v>1.3159663258015575</v>
      </c>
      <c r="AF27" s="17">
        <f t="shared" si="16"/>
        <v>0.69634819724525598</v>
      </c>
      <c r="AG27" s="17">
        <f t="shared" si="17"/>
        <v>4.4447757270973783E-2</v>
      </c>
      <c r="AH27" s="18">
        <f t="shared" si="20"/>
        <v>0.74079595451622982</v>
      </c>
      <c r="AI27" s="73">
        <v>0</v>
      </c>
      <c r="AJ27" s="74">
        <v>0</v>
      </c>
      <c r="AK27" s="74">
        <v>0</v>
      </c>
      <c r="AL27" s="73">
        <v>0</v>
      </c>
      <c r="AM27" s="74">
        <v>0</v>
      </c>
      <c r="AN27" s="74">
        <f t="shared" si="21"/>
        <v>0</v>
      </c>
      <c r="AO27" s="19">
        <f t="shared" ca="1" si="22"/>
        <v>9.2615894166968977E-4</v>
      </c>
      <c r="AP27" s="17">
        <f ca="1">IF($C27&gt;=TODAY(),"-",(AO27-MIN(Fit_Error_Deaths))/(MAX(Fit_Error_Deaths)-MIN(Fit_Error_Deaths)))</f>
        <v>1.4747444939991572E-5</v>
      </c>
      <c r="AQ27" s="17">
        <f t="shared" ca="1" si="23"/>
        <v>0.54877864622761208</v>
      </c>
      <c r="AR27" s="17">
        <f ca="1">IF($C27&gt;=TODAY(),"-",(AQ27-MIN(Fit_Error_LocalTransmission))/(MAX(Fit_Error_LocalTransmission)-MIN(Fit_Error_LocalTransmission)))</f>
        <v>3.6289877342851578E-5</v>
      </c>
      <c r="AS27" s="17">
        <f t="shared" ca="1" si="18"/>
        <v>9.6852962479047777E-9</v>
      </c>
      <c r="AT27" s="67">
        <f t="shared" ca="1" si="24"/>
        <v>0.12208654873684816</v>
      </c>
    </row>
    <row r="28" spans="1:46" s="1" customFormat="1" ht="12" x14ac:dyDescent="0.35">
      <c r="A28" s="87"/>
      <c r="B28" s="40">
        <f t="shared" si="0"/>
        <v>25</v>
      </c>
      <c r="C28" s="41">
        <f t="shared" si="1"/>
        <v>43883</v>
      </c>
      <c r="D28" s="28">
        <f>'I Disease Parameters'!$E$6/(1000*365)</f>
        <v>4.8197260273972601E-5</v>
      </c>
      <c r="E28" s="28">
        <f>'I Disease Parameters'!$E$7/(1000*365)</f>
        <v>2.0024657534246577E-5</v>
      </c>
      <c r="F28" s="27">
        <f>(1-'I Disease Parameters'!$E$8)/'I Disease Parameters'!$E$10</f>
        <v>0.188</v>
      </c>
      <c r="G28" s="27">
        <f>'I Disease Parameters'!$E$8/'I Disease Parameters'!$E$11</f>
        <v>1.2E-2</v>
      </c>
      <c r="H28" s="27">
        <f>1/'I Disease Parameters'!$E$12</f>
        <v>0.05</v>
      </c>
      <c r="I28" s="27">
        <f>'I Disease Parameters'!$E$9/'I Disease Parameters'!$E$15</f>
        <v>0</v>
      </c>
      <c r="J28" s="83">
        <f t="shared" si="25"/>
        <v>7.7001263440561258</v>
      </c>
      <c r="K28" s="60">
        <f t="shared" si="26"/>
        <v>0.7700126344964382</v>
      </c>
      <c r="L28" s="30">
        <f t="shared" si="27"/>
        <v>0.46717576064062777</v>
      </c>
      <c r="M28" s="27">
        <f>J28/'I Disease Parameters'!$E$12</f>
        <v>0.38500631720280631</v>
      </c>
      <c r="N28" s="27">
        <f>K28/SQRT('I Disease Parameters'!$E$13*'I Disease Parameters'!$E$13)</f>
        <v>4.5294860852731655E-2</v>
      </c>
      <c r="O28" s="27">
        <f>L28/'I Disease Parameters'!$E$13</f>
        <v>2.7480927096507516E-2</v>
      </c>
      <c r="P28" s="27">
        <f>(1-L28)/'I Disease Parameters'!$E$14</f>
        <v>2.2201009973307179E-2</v>
      </c>
      <c r="Q28" s="19">
        <f t="shared" si="2"/>
        <v>1330899550.0142043</v>
      </c>
      <c r="R28" s="17">
        <f t="shared" si="3"/>
        <v>4.9434482038174536</v>
      </c>
      <c r="S28" s="17">
        <f t="shared" si="4"/>
        <v>4.4050934352273572</v>
      </c>
      <c r="T28" s="17">
        <f t="shared" si="5"/>
        <v>1.3314993077811073</v>
      </c>
      <c r="U28" s="17">
        <f t="shared" si="6"/>
        <v>2.2922749231576449</v>
      </c>
      <c r="V28" s="17">
        <f t="shared" si="7"/>
        <v>0.90435051334435812</v>
      </c>
      <c r="W28" s="17">
        <f t="shared" si="8"/>
        <v>1330899562.9865203</v>
      </c>
      <c r="X28" s="18">
        <f t="shared" ca="1" si="19"/>
        <v>37573384.325964198</v>
      </c>
      <c r="Y28" s="17">
        <f t="shared" si="9"/>
        <v>37492.328332901001</v>
      </c>
      <c r="Z28" s="17">
        <f t="shared" si="10"/>
        <v>0.66437223087743735</v>
      </c>
      <c r="AA28" s="17">
        <f t="shared" si="11"/>
        <v>0.61487969833609757</v>
      </c>
      <c r="AB28" s="17">
        <f t="shared" si="12"/>
        <v>-1.5604805400843524E-2</v>
      </c>
      <c r="AC28" s="17">
        <f t="shared" si="13"/>
        <v>0.22648899011447332</v>
      </c>
      <c r="AD28" s="18">
        <f t="shared" si="14"/>
        <v>2.9907071851835609E-2</v>
      </c>
      <c r="AE28" s="19">
        <f t="shared" si="15"/>
        <v>1.5202731124963618</v>
      </c>
      <c r="AF28" s="17">
        <f t="shared" si="16"/>
        <v>0.80446628291272304</v>
      </c>
      <c r="AG28" s="17">
        <f t="shared" si="17"/>
        <v>5.1348911675280197E-2</v>
      </c>
      <c r="AH28" s="18">
        <f t="shared" si="20"/>
        <v>0.85581519458800326</v>
      </c>
      <c r="AI28" s="73">
        <v>0</v>
      </c>
      <c r="AJ28" s="74">
        <v>0</v>
      </c>
      <c r="AK28" s="74">
        <v>0</v>
      </c>
      <c r="AL28" s="73">
        <v>0</v>
      </c>
      <c r="AM28" s="74">
        <v>0</v>
      </c>
      <c r="AN28" s="74">
        <f t="shared" si="21"/>
        <v>0</v>
      </c>
      <c r="AO28" s="19">
        <f t="shared" ca="1" si="22"/>
        <v>8.9443294675085785E-4</v>
      </c>
      <c r="AP28" s="17">
        <f ca="1">IF($C28&gt;=TODAY(),"-",(AO28-MIN(Fit_Error_Deaths))/(MAX(Fit_Error_Deaths)-MIN(Fit_Error_Deaths)))</f>
        <v>1.4242264519891722E-5</v>
      </c>
      <c r="AQ28" s="17">
        <f t="shared" ca="1" si="23"/>
        <v>0.73241964728770192</v>
      </c>
      <c r="AR28" s="17">
        <f ca="1">IF($C28&gt;=TODAY(),"-",(AQ28-MIN(Fit_Error_LocalTransmission))/(MAX(Fit_Error_LocalTransmission)-MIN(Fit_Error_LocalTransmission)))</f>
        <v>4.8433770785864742E-5</v>
      </c>
      <c r="AS28" s="17">
        <f t="shared" ca="1" si="18"/>
        <v>1.3809884190185433E-8</v>
      </c>
      <c r="AT28" s="67">
        <f t="shared" ca="1" si="24"/>
        <v>0.12851215656510334</v>
      </c>
    </row>
    <row r="29" spans="1:46" s="1" customFormat="1" ht="12" x14ac:dyDescent="0.35">
      <c r="A29" s="87"/>
      <c r="B29" s="40">
        <f t="shared" si="0"/>
        <v>26</v>
      </c>
      <c r="C29" s="41">
        <f t="shared" si="1"/>
        <v>43884</v>
      </c>
      <c r="D29" s="28">
        <f>'I Disease Parameters'!$E$6/(1000*365)</f>
        <v>4.8197260273972601E-5</v>
      </c>
      <c r="E29" s="28">
        <f>'I Disease Parameters'!$E$7/(1000*365)</f>
        <v>2.0024657534246577E-5</v>
      </c>
      <c r="F29" s="27">
        <f>(1-'I Disease Parameters'!$E$8)/'I Disease Parameters'!$E$10</f>
        <v>0.188</v>
      </c>
      <c r="G29" s="27">
        <f>'I Disease Parameters'!$E$8/'I Disease Parameters'!$E$11</f>
        <v>1.2E-2</v>
      </c>
      <c r="H29" s="27">
        <f>1/'I Disease Parameters'!$E$12</f>
        <v>0.05</v>
      </c>
      <c r="I29" s="27">
        <f>'I Disease Parameters'!$E$9/'I Disease Parameters'!$E$15</f>
        <v>0</v>
      </c>
      <c r="J29" s="83">
        <f t="shared" si="25"/>
        <v>7.7001263440561258</v>
      </c>
      <c r="K29" s="60">
        <f t="shared" si="26"/>
        <v>0.7700126344964382</v>
      </c>
      <c r="L29" s="30">
        <f t="shared" si="27"/>
        <v>0.46717576064062777</v>
      </c>
      <c r="M29" s="27">
        <f>J29/'I Disease Parameters'!$E$12</f>
        <v>0.38500631720280631</v>
      </c>
      <c r="N29" s="27">
        <f>K29/SQRT('I Disease Parameters'!$E$13*'I Disease Parameters'!$E$13)</f>
        <v>4.5294860852731655E-2</v>
      </c>
      <c r="O29" s="27">
        <f>L29/'I Disease Parameters'!$E$13</f>
        <v>2.7480927096507516E-2</v>
      </c>
      <c r="P29" s="27">
        <f>(1-L29)/'I Disease Parameters'!$E$14</f>
        <v>2.2201009973307179E-2</v>
      </c>
      <c r="Q29" s="19">
        <f t="shared" si="2"/>
        <v>1330937043.1628394</v>
      </c>
      <c r="R29" s="17">
        <f t="shared" si="3"/>
        <v>5.7109584313805444</v>
      </c>
      <c r="S29" s="17">
        <f t="shared" si="4"/>
        <v>5.1141188152962238</v>
      </c>
      <c r="T29" s="17">
        <f t="shared" si="5"/>
        <v>1.3246425585915886</v>
      </c>
      <c r="U29" s="17">
        <f t="shared" si="6"/>
        <v>2.5490745283048852</v>
      </c>
      <c r="V29" s="17">
        <f t="shared" si="7"/>
        <v>0.93391114275585807</v>
      </c>
      <c r="W29" s="17">
        <f t="shared" si="8"/>
        <v>1330937057.8616338</v>
      </c>
      <c r="X29" s="18">
        <f t="shared" ca="1" si="19"/>
        <v>37573384.325964198</v>
      </c>
      <c r="Y29" s="17">
        <f t="shared" si="9"/>
        <v>37493.148635149002</v>
      </c>
      <c r="Z29" s="17">
        <f t="shared" si="10"/>
        <v>0.76751022756309073</v>
      </c>
      <c r="AA29" s="17">
        <f t="shared" si="11"/>
        <v>0.70902538006886662</v>
      </c>
      <c r="AB29" s="17">
        <f t="shared" si="12"/>
        <v>-6.8567491895186183E-3</v>
      </c>
      <c r="AC29" s="17">
        <f t="shared" si="13"/>
        <v>0.25679960514724032</v>
      </c>
      <c r="AD29" s="18">
        <f t="shared" si="14"/>
        <v>2.956062941149995E-2</v>
      </c>
      <c r="AE29" s="19">
        <f t="shared" si="15"/>
        <v>1.7562988591839019</v>
      </c>
      <c r="AF29" s="17">
        <f t="shared" si="16"/>
        <v>0.92936826231768133</v>
      </c>
      <c r="AG29" s="17">
        <f t="shared" si="17"/>
        <v>5.9321378445809446E-2</v>
      </c>
      <c r="AH29" s="18">
        <f t="shared" si="20"/>
        <v>0.98868964076349075</v>
      </c>
      <c r="AI29" s="73">
        <v>0</v>
      </c>
      <c r="AJ29" s="74">
        <v>0</v>
      </c>
      <c r="AK29" s="74">
        <v>0</v>
      </c>
      <c r="AL29" s="73">
        <v>0</v>
      </c>
      <c r="AM29" s="74">
        <v>0</v>
      </c>
      <c r="AN29" s="74">
        <f t="shared" si="21"/>
        <v>0</v>
      </c>
      <c r="AO29" s="19">
        <f t="shared" ca="1" si="22"/>
        <v>8.7383081120403594E-4</v>
      </c>
      <c r="AP29" s="17">
        <f ca="1">IF($C29&gt;=TODAY(),"-",(AO29-MIN(Fit_Error_Deaths))/(MAX(Fit_Error_Deaths)-MIN(Fit_Error_Deaths)))</f>
        <v>1.3914211908236046E-5</v>
      </c>
      <c r="AQ29" s="17">
        <f t="shared" ca="1" si="23"/>
        <v>0.9775072057530404</v>
      </c>
      <c r="AR29" s="17">
        <f ca="1">IF($C29&gt;=TODAY(),"-",(AQ29-MIN(Fit_Error_LocalTransmission))/(MAX(Fit_Error_LocalTransmission)-MIN(Fit_Error_LocalTransmission)))</f>
        <v>6.4641029388410901E-5</v>
      </c>
      <c r="AS29" s="17">
        <f t="shared" ca="1" si="18"/>
        <v>2.0551109824891809E-8</v>
      </c>
      <c r="AT29" s="67">
        <f t="shared" ca="1" si="24"/>
        <v>0.13527595427905614</v>
      </c>
    </row>
    <row r="30" spans="1:46" s="1" customFormat="1" ht="12" x14ac:dyDescent="0.35">
      <c r="A30" s="87"/>
      <c r="B30" s="40">
        <f t="shared" si="0"/>
        <v>27</v>
      </c>
      <c r="C30" s="41">
        <f t="shared" si="1"/>
        <v>43885</v>
      </c>
      <c r="D30" s="28">
        <f>'I Disease Parameters'!$E$6/(1000*365)</f>
        <v>4.8197260273972601E-5</v>
      </c>
      <c r="E30" s="28">
        <f>'I Disease Parameters'!$E$7/(1000*365)</f>
        <v>2.0024657534246577E-5</v>
      </c>
      <c r="F30" s="27">
        <f>(1-'I Disease Parameters'!$E$8)/'I Disease Parameters'!$E$10</f>
        <v>0.188</v>
      </c>
      <c r="G30" s="27">
        <f>'I Disease Parameters'!$E$8/'I Disease Parameters'!$E$11</f>
        <v>1.2E-2</v>
      </c>
      <c r="H30" s="27">
        <f>1/'I Disease Parameters'!$E$12</f>
        <v>0.05</v>
      </c>
      <c r="I30" s="27">
        <f>'I Disease Parameters'!$E$9/'I Disease Parameters'!$E$15</f>
        <v>0</v>
      </c>
      <c r="J30" s="83">
        <f t="shared" si="25"/>
        <v>7.7001263440561258</v>
      </c>
      <c r="K30" s="60">
        <f t="shared" si="26"/>
        <v>0.7700126344964382</v>
      </c>
      <c r="L30" s="30">
        <f t="shared" si="27"/>
        <v>0.46717576064062777</v>
      </c>
      <c r="M30" s="27">
        <f>J30/'I Disease Parameters'!$E$12</f>
        <v>0.38500631720280631</v>
      </c>
      <c r="N30" s="27">
        <f>K30/SQRT('I Disease Parameters'!$E$13*'I Disease Parameters'!$E$13)</f>
        <v>4.5294860852731655E-2</v>
      </c>
      <c r="O30" s="27">
        <f>L30/'I Disease Parameters'!$E$13</f>
        <v>2.7480927096507516E-2</v>
      </c>
      <c r="P30" s="27">
        <f>(1-L30)/'I Disease Parameters'!$E$14</f>
        <v>2.2201009973307179E-2</v>
      </c>
      <c r="Q30" s="19">
        <f t="shared" si="2"/>
        <v>1330974537.0951691</v>
      </c>
      <c r="R30" s="17">
        <f t="shared" si="3"/>
        <v>6.5976199138956417</v>
      </c>
      <c r="S30" s="17">
        <f t="shared" si="4"/>
        <v>5.9319706511530894</v>
      </c>
      <c r="T30" s="17">
        <f t="shared" si="5"/>
        <v>1.3273367260186184</v>
      </c>
      <c r="U30" s="17">
        <f t="shared" si="6"/>
        <v>2.8411318303068245</v>
      </c>
      <c r="V30" s="17">
        <f t="shared" si="7"/>
        <v>0.96331954541021703</v>
      </c>
      <c r="W30" s="17">
        <f t="shared" si="8"/>
        <v>1330974553.7932284</v>
      </c>
      <c r="X30" s="18">
        <f t="shared" ca="1" si="19"/>
        <v>37573384.325964198</v>
      </c>
      <c r="Y30" s="17">
        <f t="shared" si="9"/>
        <v>37493.932329654694</v>
      </c>
      <c r="Z30" s="17">
        <f t="shared" si="10"/>
        <v>0.88666148251509735</v>
      </c>
      <c r="AA30" s="17">
        <f t="shared" si="11"/>
        <v>0.81785183585686561</v>
      </c>
      <c r="AB30" s="17">
        <f t="shared" si="12"/>
        <v>2.69416742702977E-3</v>
      </c>
      <c r="AC30" s="17">
        <f t="shared" si="13"/>
        <v>0.29205730200193925</v>
      </c>
      <c r="AD30" s="18">
        <f t="shared" si="14"/>
        <v>2.9408402654358956E-2</v>
      </c>
      <c r="AE30" s="19">
        <f t="shared" si="15"/>
        <v>2.028967528777986</v>
      </c>
      <c r="AF30" s="17">
        <f t="shared" si="16"/>
        <v>1.0736601850995424</v>
      </c>
      <c r="AG30" s="17">
        <f t="shared" si="17"/>
        <v>6.8531501176566534E-2</v>
      </c>
      <c r="AH30" s="18">
        <f t="shared" si="20"/>
        <v>1.142191686276109</v>
      </c>
      <c r="AI30" s="73">
        <v>0</v>
      </c>
      <c r="AJ30" s="74">
        <v>0</v>
      </c>
      <c r="AK30" s="74">
        <v>0</v>
      </c>
      <c r="AL30" s="73">
        <v>0</v>
      </c>
      <c r="AM30" s="74">
        <v>0</v>
      </c>
      <c r="AN30" s="74">
        <f t="shared" si="21"/>
        <v>0</v>
      </c>
      <c r="AO30" s="19">
        <f t="shared" ca="1" si="22"/>
        <v>8.6485414668090687E-4</v>
      </c>
      <c r="AP30" s="17">
        <f ca="1">IF($C30&gt;=TODAY(),"-",(AO30-MIN(Fit_Error_Deaths))/(MAX(Fit_Error_Deaths)-MIN(Fit_Error_Deaths)))</f>
        <v>1.3771274384401356E-5</v>
      </c>
      <c r="AQ30" s="17">
        <f t="shared" ca="1" si="23"/>
        <v>1.3046018481982615</v>
      </c>
      <c r="AR30" s="17">
        <f ca="1">IF($C30&gt;=TODAY(),"-",(AQ30-MIN(Fit_Error_LocalTransmission))/(MAX(Fit_Error_LocalTransmission)-MIN(Fit_Error_LocalTransmission)))</f>
        <v>8.6271288756990013E-5</v>
      </c>
      <c r="AS30" s="17">
        <f t="shared" ca="1" si="18"/>
        <v>3.189820841387287E-8</v>
      </c>
      <c r="AT30" s="67">
        <f t="shared" ca="1" si="24"/>
        <v>0.14239574134637487</v>
      </c>
    </row>
    <row r="31" spans="1:46" s="1" customFormat="1" ht="12" x14ac:dyDescent="0.35">
      <c r="A31" s="87"/>
      <c r="B31" s="40">
        <f t="shared" si="0"/>
        <v>28</v>
      </c>
      <c r="C31" s="41">
        <f t="shared" si="1"/>
        <v>43886</v>
      </c>
      <c r="D31" s="28">
        <f>'I Disease Parameters'!$E$6/(1000*365)</f>
        <v>4.8197260273972601E-5</v>
      </c>
      <c r="E31" s="28">
        <f>'I Disease Parameters'!$E$7/(1000*365)</f>
        <v>2.0024657534246577E-5</v>
      </c>
      <c r="F31" s="27">
        <f>(1-'I Disease Parameters'!$E$8)/'I Disease Parameters'!$E$10</f>
        <v>0.188</v>
      </c>
      <c r="G31" s="27">
        <f>'I Disease Parameters'!$E$8/'I Disease Parameters'!$E$11</f>
        <v>1.2E-2</v>
      </c>
      <c r="H31" s="27">
        <f>1/'I Disease Parameters'!$E$12</f>
        <v>0.05</v>
      </c>
      <c r="I31" s="27">
        <f>'I Disease Parameters'!$E$9/'I Disease Parameters'!$E$15</f>
        <v>0</v>
      </c>
      <c r="J31" s="83">
        <f t="shared" si="25"/>
        <v>7.7001263440561258</v>
      </c>
      <c r="K31" s="60">
        <f t="shared" si="26"/>
        <v>0.7700126344964382</v>
      </c>
      <c r="L31" s="30">
        <f t="shared" si="27"/>
        <v>0.46717576064062777</v>
      </c>
      <c r="M31" s="27">
        <f>J31/'I Disease Parameters'!$E$12</f>
        <v>0.38500631720280631</v>
      </c>
      <c r="N31" s="27">
        <f>K31/SQRT('I Disease Parameters'!$E$13*'I Disease Parameters'!$E$13)</f>
        <v>4.5294860852731655E-2</v>
      </c>
      <c r="O31" s="27">
        <f>L31/'I Disease Parameters'!$E$13</f>
        <v>2.7480927096507516E-2</v>
      </c>
      <c r="P31" s="27">
        <f>(1-L31)/'I Disease Parameters'!$E$14</f>
        <v>2.2201009973307179E-2</v>
      </c>
      <c r="Q31" s="19">
        <f t="shared" si="2"/>
        <v>1331012031.7688966</v>
      </c>
      <c r="R31" s="17">
        <f t="shared" si="3"/>
        <v>7.6219314930957056</v>
      </c>
      <c r="S31" s="17">
        <f t="shared" si="4"/>
        <v>6.8756058767270227</v>
      </c>
      <c r="T31" s="17">
        <f t="shared" si="5"/>
        <v>1.3405369258294841</v>
      </c>
      <c r="U31" s="17">
        <f t="shared" si="6"/>
        <v>3.1741499139728022</v>
      </c>
      <c r="V31" s="17">
        <f t="shared" si="7"/>
        <v>0.99278776130249324</v>
      </c>
      <c r="W31" s="17">
        <f t="shared" si="8"/>
        <v>1331012050.7811208</v>
      </c>
      <c r="X31" s="18">
        <f t="shared" ca="1" si="19"/>
        <v>37573384.325964198</v>
      </c>
      <c r="Y31" s="17">
        <f t="shared" si="9"/>
        <v>37494.67372751236</v>
      </c>
      <c r="Z31" s="17">
        <f t="shared" si="10"/>
        <v>1.0243115792000639</v>
      </c>
      <c r="AA31" s="17">
        <f t="shared" si="11"/>
        <v>0.94363522557393331</v>
      </c>
      <c r="AB31" s="17">
        <f t="shared" si="12"/>
        <v>1.3200199810865731E-2</v>
      </c>
      <c r="AC31" s="17">
        <f t="shared" si="13"/>
        <v>0.33301808366597774</v>
      </c>
      <c r="AD31" s="18">
        <f t="shared" si="14"/>
        <v>2.9468215892276217E-2</v>
      </c>
      <c r="AE31" s="19">
        <f t="shared" si="15"/>
        <v>2.3439676770585103</v>
      </c>
      <c r="AF31" s="17">
        <f t="shared" si="16"/>
        <v>1.2403525438123806</v>
      </c>
      <c r="AG31" s="17">
        <f t="shared" si="17"/>
        <v>7.9171438966747706E-2</v>
      </c>
      <c r="AH31" s="18">
        <f t="shared" si="20"/>
        <v>1.3195239827791283</v>
      </c>
      <c r="AI31" s="73">
        <v>0</v>
      </c>
      <c r="AJ31" s="74">
        <v>0</v>
      </c>
      <c r="AK31" s="74">
        <v>0</v>
      </c>
      <c r="AL31" s="73">
        <v>0</v>
      </c>
      <c r="AM31" s="74">
        <v>0</v>
      </c>
      <c r="AN31" s="74">
        <f t="shared" si="21"/>
        <v>0</v>
      </c>
      <c r="AO31" s="19">
        <f t="shared" ca="1" si="22"/>
        <v>8.6837574787380066E-4</v>
      </c>
      <c r="AP31" s="17">
        <f ca="1">IF($C31&gt;=TODAY(),"-",(AO31-MIN(Fit_Error_Deaths))/(MAX(Fit_Error_Deaths)-MIN(Fit_Error_Deaths)))</f>
        <v>1.382734966193329E-5</v>
      </c>
      <c r="AQ31" s="17">
        <f t="shared" ca="1" si="23"/>
        <v>1.7411435411292933</v>
      </c>
      <c r="AR31" s="17">
        <f ca="1">IF($C31&gt;=TODAY(),"-",(AQ31-MIN(Fit_Error_LocalTransmission))/(MAX(Fit_Error_LocalTransmission)-MIN(Fit_Error_LocalTransmission)))</f>
        <v>1.1513911114841967E-4</v>
      </c>
      <c r="AS31" s="17">
        <f t="shared" ca="1" si="18"/>
        <v>5.154249842571453E-8</v>
      </c>
      <c r="AT31" s="67">
        <f t="shared" ca="1" si="24"/>
        <v>0.14989025404881567</v>
      </c>
    </row>
    <row r="32" spans="1:46" s="1" customFormat="1" ht="12" x14ac:dyDescent="0.35">
      <c r="A32" s="87"/>
      <c r="B32" s="40">
        <f t="shared" si="0"/>
        <v>29</v>
      </c>
      <c r="C32" s="41">
        <f t="shared" si="1"/>
        <v>43887</v>
      </c>
      <c r="D32" s="28">
        <f>'I Disease Parameters'!$E$6/(1000*365)</f>
        <v>4.8197260273972601E-5</v>
      </c>
      <c r="E32" s="28">
        <f>'I Disease Parameters'!$E$7/(1000*365)</f>
        <v>2.0024657534246577E-5</v>
      </c>
      <c r="F32" s="27">
        <f>(1-'I Disease Parameters'!$E$8)/'I Disease Parameters'!$E$10</f>
        <v>0.188</v>
      </c>
      <c r="G32" s="27">
        <f>'I Disease Parameters'!$E$8/'I Disease Parameters'!$E$11</f>
        <v>1.2E-2</v>
      </c>
      <c r="H32" s="27">
        <f>1/'I Disease Parameters'!$E$12</f>
        <v>0.05</v>
      </c>
      <c r="I32" s="27">
        <f>'I Disease Parameters'!$E$9/'I Disease Parameters'!$E$15</f>
        <v>0</v>
      </c>
      <c r="J32" s="83">
        <f t="shared" si="25"/>
        <v>7.7001263440561258</v>
      </c>
      <c r="K32" s="60">
        <f t="shared" si="26"/>
        <v>0.7700126344964382</v>
      </c>
      <c r="L32" s="30">
        <f t="shared" si="27"/>
        <v>0.46717576064062777</v>
      </c>
      <c r="M32" s="27">
        <f>J32/'I Disease Parameters'!$E$12</f>
        <v>0.38500631720280631</v>
      </c>
      <c r="N32" s="27">
        <f>K32/SQRT('I Disease Parameters'!$E$13*'I Disease Parameters'!$E$13)</f>
        <v>4.5294860852731655E-2</v>
      </c>
      <c r="O32" s="27">
        <f>L32/'I Disease Parameters'!$E$13</f>
        <v>2.7480927096507516E-2</v>
      </c>
      <c r="P32" s="27">
        <f>(1-L32)/'I Disease Parameters'!$E$14</f>
        <v>2.2201009973307179E-2</v>
      </c>
      <c r="Q32" s="19">
        <f t="shared" si="2"/>
        <v>1331049527.1351545</v>
      </c>
      <c r="R32" s="17">
        <f t="shared" si="3"/>
        <v>8.805263659889377</v>
      </c>
      <c r="S32" s="17">
        <f t="shared" si="4"/>
        <v>7.9646110219396409</v>
      </c>
      <c r="T32" s="17">
        <f t="shared" si="5"/>
        <v>1.3653727887649576</v>
      </c>
      <c r="U32" s="17">
        <f t="shared" si="6"/>
        <v>3.5547058440730601</v>
      </c>
      <c r="V32" s="17">
        <f t="shared" si="7"/>
        <v>1.0225490349624202</v>
      </c>
      <c r="W32" s="17">
        <f t="shared" si="8"/>
        <v>1331049548.8251081</v>
      </c>
      <c r="X32" s="18">
        <f t="shared" ca="1" si="19"/>
        <v>37573384.325964198</v>
      </c>
      <c r="Y32" s="17">
        <f t="shared" si="9"/>
        <v>37495.36625790596</v>
      </c>
      <c r="Z32" s="17">
        <f t="shared" si="10"/>
        <v>1.1833321667936714</v>
      </c>
      <c r="AA32" s="17">
        <f t="shared" si="11"/>
        <v>1.0890051452126182</v>
      </c>
      <c r="AB32" s="17">
        <f t="shared" si="12"/>
        <v>2.4835862935473463E-2</v>
      </c>
      <c r="AC32" s="17">
        <f t="shared" si="13"/>
        <v>0.3805559301002579</v>
      </c>
      <c r="AD32" s="18">
        <f t="shared" si="14"/>
        <v>2.9761273659926979E-2</v>
      </c>
      <c r="AE32" s="19">
        <f t="shared" si="15"/>
        <v>2.7078710919807096</v>
      </c>
      <c r="AF32" s="17">
        <f t="shared" si="16"/>
        <v>1.4329231207019926</v>
      </c>
      <c r="AG32" s="17">
        <f t="shared" si="17"/>
        <v>9.1463177917148475E-2</v>
      </c>
      <c r="AH32" s="18">
        <f t="shared" si="20"/>
        <v>1.524386298619141</v>
      </c>
      <c r="AI32" s="73">
        <v>0</v>
      </c>
      <c r="AJ32" s="74">
        <v>0</v>
      </c>
      <c r="AK32" s="74">
        <v>0</v>
      </c>
      <c r="AL32" s="73">
        <v>0</v>
      </c>
      <c r="AM32" s="74">
        <v>0</v>
      </c>
      <c r="AN32" s="74">
        <f t="shared" si="21"/>
        <v>0</v>
      </c>
      <c r="AO32" s="19">
        <f t="shared" ca="1" si="22"/>
        <v>8.8573340986106337E-4</v>
      </c>
      <c r="AP32" s="17">
        <f ca="1">IF($C32&gt;=TODAY(),"-",(AO32-MIN(Fit_Error_Deaths))/(MAX(Fit_Error_Deaths)-MIN(Fit_Error_Deaths)))</f>
        <v>1.4103739764028138E-5</v>
      </c>
      <c r="AQ32" s="17">
        <f t="shared" ca="1" si="23"/>
        <v>2.3237535874177651</v>
      </c>
      <c r="AR32" s="17">
        <f ca="1">IF($C32&gt;=TODAY(),"-",(AQ32-MIN(Fit_Error_LocalTransmission))/(MAX(Fit_Error_LocalTransmission)-MIN(Fit_Error_LocalTransmission)))</f>
        <v>1.5366620629663814E-4</v>
      </c>
      <c r="AS32" s="17">
        <f t="shared" ca="1" si="18"/>
        <v>8.6478911254666105E-8</v>
      </c>
      <c r="AT32" s="67">
        <f t="shared" ca="1" si="24"/>
        <v>0.15777921478822701</v>
      </c>
    </row>
    <row r="33" spans="1:46" s="1" customFormat="1" ht="12" x14ac:dyDescent="0.35">
      <c r="A33" s="87"/>
      <c r="B33" s="40">
        <f t="shared" si="0"/>
        <v>30</v>
      </c>
      <c r="C33" s="41">
        <f t="shared" si="1"/>
        <v>43888</v>
      </c>
      <c r="D33" s="28">
        <f>'I Disease Parameters'!$E$6/(1000*365)</f>
        <v>4.8197260273972601E-5</v>
      </c>
      <c r="E33" s="28">
        <f>'I Disease Parameters'!$E$7/(1000*365)</f>
        <v>2.0024657534246577E-5</v>
      </c>
      <c r="F33" s="27">
        <f>(1-'I Disease Parameters'!$E$8)/'I Disease Parameters'!$E$10</f>
        <v>0.188</v>
      </c>
      <c r="G33" s="27">
        <f>'I Disease Parameters'!$E$8/'I Disease Parameters'!$E$11</f>
        <v>1.2E-2</v>
      </c>
      <c r="H33" s="27">
        <f>1/'I Disease Parameters'!$E$12</f>
        <v>0.05</v>
      </c>
      <c r="I33" s="27">
        <f>'I Disease Parameters'!$E$9/'I Disease Parameters'!$E$15</f>
        <v>0</v>
      </c>
      <c r="J33" s="83">
        <f t="shared" si="25"/>
        <v>7.7001263440561258</v>
      </c>
      <c r="K33" s="60">
        <f t="shared" si="26"/>
        <v>0.7700126344964382</v>
      </c>
      <c r="L33" s="30">
        <f t="shared" si="27"/>
        <v>0.46717576064062777</v>
      </c>
      <c r="M33" s="27">
        <f>J33/'I Disease Parameters'!$E$12</f>
        <v>0.38500631720280631</v>
      </c>
      <c r="N33" s="27">
        <f>K33/SQRT('I Disease Parameters'!$E$13*'I Disease Parameters'!$E$13)</f>
        <v>4.5294860852731655E-2</v>
      </c>
      <c r="O33" s="27">
        <f>L33/'I Disease Parameters'!$E$13</f>
        <v>2.7480927096507516E-2</v>
      </c>
      <c r="P33" s="27">
        <f>(1-L33)/'I Disease Parameters'!$E$14</f>
        <v>2.2201009973307179E-2</v>
      </c>
      <c r="Q33" s="19">
        <f t="shared" si="2"/>
        <v>1331087023.137485</v>
      </c>
      <c r="R33" s="17">
        <f t="shared" si="3"/>
        <v>10.172304482534953</v>
      </c>
      <c r="S33" s="17">
        <f t="shared" si="4"/>
        <v>9.2216105502937538</v>
      </c>
      <c r="T33" s="17">
        <f t="shared" si="5"/>
        <v>1.4031742465928705</v>
      </c>
      <c r="U33" s="17">
        <f t="shared" si="6"/>
        <v>3.990386923470485</v>
      </c>
      <c r="V33" s="17">
        <f t="shared" si="7"/>
        <v>1.0528616898630734</v>
      </c>
      <c r="W33" s="17">
        <f t="shared" si="8"/>
        <v>1331087047.9249611</v>
      </c>
      <c r="X33" s="18">
        <f t="shared" ca="1" si="19"/>
        <v>37573384.325964198</v>
      </c>
      <c r="Y33" s="17">
        <f t="shared" si="9"/>
        <v>37496.002330541611</v>
      </c>
      <c r="Z33" s="17">
        <f t="shared" si="10"/>
        <v>1.3670408226455759</v>
      </c>
      <c r="AA33" s="17">
        <f t="shared" si="11"/>
        <v>1.2569995283541129</v>
      </c>
      <c r="AB33" s="17">
        <f t="shared" si="12"/>
        <v>3.7801457827912888E-2</v>
      </c>
      <c r="AC33" s="17">
        <f t="shared" si="13"/>
        <v>0.43568107939742484</v>
      </c>
      <c r="AD33" s="18">
        <f t="shared" si="14"/>
        <v>3.0312654900653158E-2</v>
      </c>
      <c r="AE33" s="19">
        <f t="shared" si="15"/>
        <v>3.1282698770127393</v>
      </c>
      <c r="AF33" s="17">
        <f t="shared" si="16"/>
        <v>1.6553895680592028</v>
      </c>
      <c r="AG33" s="17">
        <f t="shared" si="17"/>
        <v>0.10566316391867253</v>
      </c>
      <c r="AH33" s="18">
        <f t="shared" si="20"/>
        <v>1.7610527319778753</v>
      </c>
      <c r="AI33" s="73">
        <v>0</v>
      </c>
      <c r="AJ33" s="74">
        <v>0</v>
      </c>
      <c r="AK33" s="74">
        <v>0</v>
      </c>
      <c r="AL33" s="73">
        <v>0</v>
      </c>
      <c r="AM33" s="74">
        <v>0</v>
      </c>
      <c r="AN33" s="74">
        <f t="shared" si="21"/>
        <v>0</v>
      </c>
      <c r="AO33" s="19">
        <f t="shared" ca="1" si="22"/>
        <v>9.188570471260919E-4</v>
      </c>
      <c r="AP33" s="17">
        <f ca="1">IF($C33&gt;=TODAY(),"-",(AO33-MIN(Fit_Error_Deaths))/(MAX(Fit_Error_Deaths)-MIN(Fit_Error_Deaths)))</f>
        <v>1.4631175169335144E-5</v>
      </c>
      <c r="AQ33" s="17">
        <f t="shared" ca="1" si="23"/>
        <v>3.1013067248067383</v>
      </c>
      <c r="AR33" s="17">
        <f ca="1">IF($C33&gt;=TODAY(),"-",(AQ33-MIN(Fit_Error_LocalTransmission))/(MAX(Fit_Error_LocalTransmission)-MIN(Fit_Error_LocalTransmission)))</f>
        <v>2.0508458450316152E-4</v>
      </c>
      <c r="AS33" s="17">
        <f t="shared" ca="1" si="18"/>
        <v>1.502392373934709E-7</v>
      </c>
      <c r="AT33" s="67">
        <f t="shared" ca="1" si="24"/>
        <v>0.16608338398760736</v>
      </c>
    </row>
    <row r="34" spans="1:46" s="1" customFormat="1" ht="12" x14ac:dyDescent="0.35">
      <c r="A34" s="87"/>
      <c r="B34" s="40">
        <f t="shared" si="0"/>
        <v>31</v>
      </c>
      <c r="C34" s="41">
        <f t="shared" si="1"/>
        <v>43889</v>
      </c>
      <c r="D34" s="28">
        <f>'I Disease Parameters'!$E$6/(1000*365)</f>
        <v>4.8197260273972601E-5</v>
      </c>
      <c r="E34" s="28">
        <f>'I Disease Parameters'!$E$7/(1000*365)</f>
        <v>2.0024657534246577E-5</v>
      </c>
      <c r="F34" s="27">
        <f>(1-'I Disease Parameters'!$E$8)/'I Disease Parameters'!$E$10</f>
        <v>0.188</v>
      </c>
      <c r="G34" s="27">
        <f>'I Disease Parameters'!$E$8/'I Disease Parameters'!$E$11</f>
        <v>1.2E-2</v>
      </c>
      <c r="H34" s="27">
        <f>1/'I Disease Parameters'!$E$12</f>
        <v>0.05</v>
      </c>
      <c r="I34" s="27">
        <f>'I Disease Parameters'!$E$9/'I Disease Parameters'!$E$15</f>
        <v>0</v>
      </c>
      <c r="J34" s="83">
        <f t="shared" si="25"/>
        <v>7.7001263440561258</v>
      </c>
      <c r="K34" s="60">
        <f t="shared" si="26"/>
        <v>0.7700126344964382</v>
      </c>
      <c r="L34" s="30">
        <f t="shared" si="27"/>
        <v>0.46717576064062777</v>
      </c>
      <c r="M34" s="27">
        <f>J34/'I Disease Parameters'!$E$12</f>
        <v>0.38500631720280631</v>
      </c>
      <c r="N34" s="27">
        <f>K34/SQRT('I Disease Parameters'!$E$13*'I Disease Parameters'!$E$13)</f>
        <v>4.5294860852731655E-2</v>
      </c>
      <c r="O34" s="27">
        <f>L34/'I Disease Parameters'!$E$13</f>
        <v>2.7480927096507516E-2</v>
      </c>
      <c r="P34" s="27">
        <f>(1-L34)/'I Disease Parameters'!$E$14</f>
        <v>2.2201009973307179E-2</v>
      </c>
      <c r="Q34" s="19">
        <f t="shared" si="2"/>
        <v>1331124519.7106595</v>
      </c>
      <c r="R34" s="17">
        <f t="shared" si="3"/>
        <v>11.751574720714446</v>
      </c>
      <c r="S34" s="17">
        <f t="shared" si="4"/>
        <v>10.672738605902454</v>
      </c>
      <c r="T34" s="17">
        <f t="shared" si="5"/>
        <v>1.4555013876823295</v>
      </c>
      <c r="U34" s="17">
        <f t="shared" si="6"/>
        <v>4.4899480740279163</v>
      </c>
      <c r="V34" s="17">
        <f t="shared" si="7"/>
        <v>1.0840135753059694</v>
      </c>
      <c r="W34" s="17">
        <f t="shared" si="8"/>
        <v>1331124548.0804222</v>
      </c>
      <c r="X34" s="18">
        <f t="shared" ca="1" si="19"/>
        <v>37573384.325964198</v>
      </c>
      <c r="Y34" s="17">
        <f t="shared" si="9"/>
        <v>37496.573174476624</v>
      </c>
      <c r="Z34" s="17">
        <f t="shared" si="10"/>
        <v>1.5792702381794932</v>
      </c>
      <c r="AA34" s="17">
        <f t="shared" si="11"/>
        <v>1.4511280556087005</v>
      </c>
      <c r="AB34" s="17">
        <f t="shared" si="12"/>
        <v>5.2327141089459017E-2</v>
      </c>
      <c r="AC34" s="17">
        <f t="shared" si="13"/>
        <v>0.49956115055743133</v>
      </c>
      <c r="AD34" s="18">
        <f t="shared" si="14"/>
        <v>3.1151885442896043E-2</v>
      </c>
      <c r="AE34" s="19">
        <f t="shared" si="15"/>
        <v>3.6139348316000803</v>
      </c>
      <c r="AF34" s="17">
        <f t="shared" si="16"/>
        <v>1.9123932427165711</v>
      </c>
      <c r="AG34" s="17">
        <f t="shared" si="17"/>
        <v>0.12206765379041944</v>
      </c>
      <c r="AH34" s="18">
        <f t="shared" si="20"/>
        <v>2.0344608965069906</v>
      </c>
      <c r="AI34" s="73">
        <v>0</v>
      </c>
      <c r="AJ34" s="74">
        <v>0</v>
      </c>
      <c r="AK34" s="74">
        <v>0</v>
      </c>
      <c r="AL34" s="73">
        <v>0</v>
      </c>
      <c r="AM34" s="74">
        <v>0</v>
      </c>
      <c r="AN34" s="74">
        <f t="shared" si="21"/>
        <v>0</v>
      </c>
      <c r="AO34" s="19">
        <f t="shared" ca="1" si="22"/>
        <v>9.7043996664731842E-4</v>
      </c>
      <c r="AP34" s="17">
        <f ca="1">IF($C34&gt;=TODAY(),"-",(AO34-MIN(Fit_Error_Deaths))/(MAX(Fit_Error_Deaths)-MIN(Fit_Error_Deaths)))</f>
        <v>1.5452542033333538E-5</v>
      </c>
      <c r="AQ34" s="17">
        <f t="shared" ca="1" si="23"/>
        <v>4.1390311394160282</v>
      </c>
      <c r="AR34" s="17">
        <f ca="1">IF($C34&gt;=TODAY(),"-",(AQ34-MIN(Fit_Error_LocalTransmission))/(MAX(Fit_Error_LocalTransmission)-MIN(Fit_Error_LocalTransmission)))</f>
        <v>2.7370768414584359E-4</v>
      </c>
      <c r="AS34" s="17">
        <f t="shared" ca="1" si="18"/>
        <v>2.6953365264650062E-7</v>
      </c>
      <c r="AT34" s="67">
        <f t="shared" ca="1" si="24"/>
        <v>0.17482461472379726</v>
      </c>
    </row>
    <row r="35" spans="1:46" s="1" customFormat="1" ht="12" x14ac:dyDescent="0.35">
      <c r="A35" s="87"/>
      <c r="B35" s="40">
        <f t="shared" si="0"/>
        <v>32</v>
      </c>
      <c r="C35" s="41">
        <f t="shared" si="1"/>
        <v>43890</v>
      </c>
      <c r="D35" s="28">
        <f>'I Disease Parameters'!$E$6/(1000*365)</f>
        <v>4.8197260273972601E-5</v>
      </c>
      <c r="E35" s="28">
        <f>'I Disease Parameters'!$E$7/(1000*365)</f>
        <v>2.0024657534246577E-5</v>
      </c>
      <c r="F35" s="27">
        <f>(1-'I Disease Parameters'!$E$8)/'I Disease Parameters'!$E$10</f>
        <v>0.188</v>
      </c>
      <c r="G35" s="27">
        <f>'I Disease Parameters'!$E$8/'I Disease Parameters'!$E$11</f>
        <v>1.2E-2</v>
      </c>
      <c r="H35" s="27">
        <f>1/'I Disease Parameters'!$E$12</f>
        <v>0.05</v>
      </c>
      <c r="I35" s="27">
        <f>'I Disease Parameters'!$E$9/'I Disease Parameters'!$E$15</f>
        <v>0</v>
      </c>
      <c r="J35" s="83">
        <f t="shared" si="25"/>
        <v>7.7001263440561258</v>
      </c>
      <c r="K35" s="60">
        <f t="shared" si="26"/>
        <v>0.7700126344964382</v>
      </c>
      <c r="L35" s="30">
        <f t="shared" si="27"/>
        <v>0.46717576064062777</v>
      </c>
      <c r="M35" s="27">
        <f>J35/'I Disease Parameters'!$E$12</f>
        <v>0.38500631720280631</v>
      </c>
      <c r="N35" s="27">
        <f>K35/SQRT('I Disease Parameters'!$E$13*'I Disease Parameters'!$E$13)</f>
        <v>4.5294860852731655E-2</v>
      </c>
      <c r="O35" s="27">
        <f>L35/'I Disease Parameters'!$E$13</f>
        <v>2.7480927096507516E-2</v>
      </c>
      <c r="P35" s="27">
        <f>(1-L35)/'I Disease Parameters'!$E$14</f>
        <v>2.2201009973307179E-2</v>
      </c>
      <c r="Q35" s="19">
        <f t="shared" si="2"/>
        <v>1331162016.7793193</v>
      </c>
      <c r="R35" s="17">
        <f t="shared" si="3"/>
        <v>13.576022884284841</v>
      </c>
      <c r="S35" s="17">
        <f t="shared" si="4"/>
        <v>12.348184005166113</v>
      </c>
      <c r="T35" s="17">
        <f t="shared" si="5"/>
        <v>1.5241790100662125</v>
      </c>
      <c r="U35" s="17">
        <f t="shared" si="6"/>
        <v>5.0634936221742732</v>
      </c>
      <c r="V35" s="17">
        <f t="shared" si="7"/>
        <v>1.1163271761300673</v>
      </c>
      <c r="W35" s="17">
        <f t="shared" si="8"/>
        <v>1331162049.291199</v>
      </c>
      <c r="X35" s="18">
        <f t="shared" ca="1" si="19"/>
        <v>37573384.325964198</v>
      </c>
      <c r="Y35" s="17">
        <f t="shared" si="9"/>
        <v>37497.06865978241</v>
      </c>
      <c r="Z35" s="17">
        <f t="shared" si="10"/>
        <v>1.8244481635703949</v>
      </c>
      <c r="AA35" s="17">
        <f t="shared" si="11"/>
        <v>1.6754453992636584</v>
      </c>
      <c r="AB35" s="17">
        <f t="shared" si="12"/>
        <v>6.8677622383882975E-2</v>
      </c>
      <c r="AC35" s="17">
        <f t="shared" si="13"/>
        <v>0.57354554814635694</v>
      </c>
      <c r="AD35" s="18">
        <f t="shared" si="14"/>
        <v>3.2313600824097843E-2</v>
      </c>
      <c r="AE35" s="19">
        <f t="shared" si="15"/>
        <v>4.1749984289725539</v>
      </c>
      <c r="AF35" s="17">
        <f t="shared" si="16"/>
        <v>2.2092960474943157</v>
      </c>
      <c r="AG35" s="17">
        <f t="shared" si="17"/>
        <v>0.14101889664857337</v>
      </c>
      <c r="AH35" s="18">
        <f t="shared" si="20"/>
        <v>2.3503149441428892</v>
      </c>
      <c r="AI35" s="73">
        <v>0</v>
      </c>
      <c r="AJ35" s="74">
        <v>0</v>
      </c>
      <c r="AK35" s="74">
        <v>0</v>
      </c>
      <c r="AL35" s="73">
        <v>0</v>
      </c>
      <c r="AM35" s="74">
        <v>0</v>
      </c>
      <c r="AN35" s="74">
        <f t="shared" si="21"/>
        <v>0</v>
      </c>
      <c r="AO35" s="19">
        <f t="shared" ca="1" si="22"/>
        <v>1.0441687982191369E-3</v>
      </c>
      <c r="AP35" s="17">
        <f ca="1">IF($C35&gt;=TODAY(),"-",(AO35-MIN(Fit_Error_Deaths))/(MAX(Fit_Error_Deaths)-MIN(Fit_Error_Deaths)))</f>
        <v>1.6626543422485043E-5</v>
      </c>
      <c r="AQ35" s="17">
        <f t="shared" ca="1" si="23"/>
        <v>5.5239803366613929</v>
      </c>
      <c r="AR35" s="17">
        <f ca="1">IF($C35&gt;=TODAY(),"-",(AQ35-MIN(Fit_Error_LocalTransmission))/(MAX(Fit_Error_LocalTransmission)-MIN(Fit_Error_LocalTransmission)))</f>
        <v>3.6529221798222268E-4</v>
      </c>
      <c r="AS35" s="17">
        <f t="shared" ca="1" si="18"/>
        <v>4.9811985330929266E-7</v>
      </c>
      <c r="AT35" s="67">
        <f t="shared" ca="1" si="24"/>
        <v>0.18402591023557605</v>
      </c>
    </row>
    <row r="36" spans="1:46" s="1" customFormat="1" ht="12" x14ac:dyDescent="0.35">
      <c r="A36" s="87"/>
      <c r="B36" s="40">
        <f t="shared" si="0"/>
        <v>33</v>
      </c>
      <c r="C36" s="41">
        <f t="shared" si="1"/>
        <v>43891</v>
      </c>
      <c r="D36" s="28">
        <f>'I Disease Parameters'!$E$6/(1000*365)</f>
        <v>4.8197260273972601E-5</v>
      </c>
      <c r="E36" s="28">
        <f>'I Disease Parameters'!$E$7/(1000*365)</f>
        <v>2.0024657534246577E-5</v>
      </c>
      <c r="F36" s="27">
        <f>(1-'I Disease Parameters'!$E$8)/'I Disease Parameters'!$E$10</f>
        <v>0.188</v>
      </c>
      <c r="G36" s="27">
        <f>'I Disease Parameters'!$E$8/'I Disease Parameters'!$E$11</f>
        <v>1.2E-2</v>
      </c>
      <c r="H36" s="27">
        <f>1/'I Disease Parameters'!$E$12</f>
        <v>0.05</v>
      </c>
      <c r="I36" s="27">
        <f>'I Disease Parameters'!$E$9/'I Disease Parameters'!$E$15</f>
        <v>0</v>
      </c>
      <c r="J36" s="83">
        <f t="shared" si="25"/>
        <v>7.7001263440561258</v>
      </c>
      <c r="K36" s="60">
        <f t="shared" si="26"/>
        <v>0.7700126344964382</v>
      </c>
      <c r="L36" s="30">
        <f t="shared" si="27"/>
        <v>0.46717576064062777</v>
      </c>
      <c r="M36" s="27">
        <f>J36/'I Disease Parameters'!$E$12</f>
        <v>0.38500631720280631</v>
      </c>
      <c r="N36" s="27">
        <f>K36/SQRT('I Disease Parameters'!$E$13*'I Disease Parameters'!$E$13)</f>
        <v>4.5294860852731655E-2</v>
      </c>
      <c r="O36" s="27">
        <f>L36/'I Disease Parameters'!$E$13</f>
        <v>2.7480927096507516E-2</v>
      </c>
      <c r="P36" s="27">
        <f>(1-L36)/'I Disease Parameters'!$E$14</f>
        <v>2.2201009973307179E-2</v>
      </c>
      <c r="Q36" s="19">
        <f t="shared" si="2"/>
        <v>1331199514.2564011</v>
      </c>
      <c r="R36" s="17">
        <f t="shared" si="3"/>
        <v>15.683712658566659</v>
      </c>
      <c r="S36" s="17">
        <f t="shared" si="4"/>
        <v>14.282819838997483</v>
      </c>
      <c r="T36" s="17">
        <f t="shared" si="5"/>
        <v>1.6113365978536911</v>
      </c>
      <c r="U36" s="17">
        <f t="shared" si="6"/>
        <v>5.7226872799645241</v>
      </c>
      <c r="V36" s="17">
        <f t="shared" si="7"/>
        <v>1.1501654895336526</v>
      </c>
      <c r="W36" s="17">
        <f t="shared" si="8"/>
        <v>1331199551.5569575</v>
      </c>
      <c r="X36" s="18">
        <f t="shared" ca="1" si="19"/>
        <v>37573384.325964198</v>
      </c>
      <c r="Y36" s="17">
        <f t="shared" si="9"/>
        <v>37497.477081775665</v>
      </c>
      <c r="Z36" s="17">
        <f t="shared" si="10"/>
        <v>2.1076897742818179</v>
      </c>
      <c r="AA36" s="17">
        <f t="shared" si="11"/>
        <v>1.9346358338313703</v>
      </c>
      <c r="AB36" s="17">
        <f t="shared" si="12"/>
        <v>8.7157587787478619E-2</v>
      </c>
      <c r="AC36" s="17">
        <f t="shared" si="13"/>
        <v>0.65919365779025085</v>
      </c>
      <c r="AD36" s="18">
        <f t="shared" si="14"/>
        <v>3.3838313403585341E-2</v>
      </c>
      <c r="AE36" s="19">
        <f t="shared" si="15"/>
        <v>4.8231662063477225</v>
      </c>
      <c r="AF36" s="17">
        <f t="shared" si="16"/>
        <v>2.5522923022455499</v>
      </c>
      <c r="AG36" s="17">
        <f t="shared" si="17"/>
        <v>0.16291227461141811</v>
      </c>
      <c r="AH36" s="18">
        <f t="shared" si="20"/>
        <v>2.7152045768569679</v>
      </c>
      <c r="AI36" s="73">
        <v>0</v>
      </c>
      <c r="AJ36" s="74">
        <v>0</v>
      </c>
      <c r="AK36" s="74">
        <v>2</v>
      </c>
      <c r="AL36" s="73">
        <v>0</v>
      </c>
      <c r="AM36" s="74">
        <v>0</v>
      </c>
      <c r="AN36" s="74">
        <f t="shared" si="21"/>
        <v>0</v>
      </c>
      <c r="AO36" s="19">
        <f t="shared" ca="1" si="22"/>
        <v>1.1450314539992632E-3</v>
      </c>
      <c r="AP36" s="17">
        <f ca="1">IF($C36&gt;=TODAY(),"-",(AO36-MIN(Fit_Error_Deaths))/(MAX(Fit_Error_Deaths)-MIN(Fit_Error_Deaths)))</f>
        <v>1.8232603025966402E-5</v>
      </c>
      <c r="AQ36" s="17">
        <f t="shared" ca="1" si="23"/>
        <v>7.3723358941850261</v>
      </c>
      <c r="AR36" s="17">
        <f ca="1">IF($C36&gt;=TODAY(),"-",(AQ36-MIN(Fit_Error_LocalTransmission))/(MAX(Fit_Error_LocalTransmission)-MIN(Fit_Error_LocalTransmission)))</f>
        <v>4.8752109282931345E-4</v>
      </c>
      <c r="AS36" s="17">
        <f t="shared" ca="1" si="18"/>
        <v>9.462166075680738E-7</v>
      </c>
      <c r="AT36" s="67">
        <f t="shared" ca="1" si="24"/>
        <v>0.19371148445850112</v>
      </c>
    </row>
    <row r="37" spans="1:46" s="1" customFormat="1" ht="12" x14ac:dyDescent="0.35">
      <c r="A37" s="87"/>
      <c r="B37" s="40">
        <f t="shared" si="0"/>
        <v>34</v>
      </c>
      <c r="C37" s="41">
        <f t="shared" si="1"/>
        <v>43892</v>
      </c>
      <c r="D37" s="28">
        <f>'I Disease Parameters'!$E$6/(1000*365)</f>
        <v>4.8197260273972601E-5</v>
      </c>
      <c r="E37" s="28">
        <f>'I Disease Parameters'!$E$7/(1000*365)</f>
        <v>2.0024657534246577E-5</v>
      </c>
      <c r="F37" s="27">
        <f>(1-'I Disease Parameters'!$E$8)/'I Disease Parameters'!$E$10</f>
        <v>0.188</v>
      </c>
      <c r="G37" s="27">
        <f>'I Disease Parameters'!$E$8/'I Disease Parameters'!$E$11</f>
        <v>1.2E-2</v>
      </c>
      <c r="H37" s="27">
        <f>1/'I Disease Parameters'!$E$12</f>
        <v>0.05</v>
      </c>
      <c r="I37" s="27">
        <f>'I Disease Parameters'!$E$9/'I Disease Parameters'!$E$15</f>
        <v>0</v>
      </c>
      <c r="J37" s="83">
        <f t="shared" si="25"/>
        <v>7.7001263440561258</v>
      </c>
      <c r="K37" s="60">
        <f t="shared" si="26"/>
        <v>0.7700126344964382</v>
      </c>
      <c r="L37" s="30">
        <f t="shared" si="27"/>
        <v>0.46717576064062777</v>
      </c>
      <c r="M37" s="27">
        <f>J37/'I Disease Parameters'!$E$12</f>
        <v>0.38500631720280631</v>
      </c>
      <c r="N37" s="27">
        <f>K37/SQRT('I Disease Parameters'!$E$13*'I Disease Parameters'!$E$13)</f>
        <v>4.5294860852731655E-2</v>
      </c>
      <c r="O37" s="27">
        <f>L37/'I Disease Parameters'!$E$13</f>
        <v>2.7480927096507516E-2</v>
      </c>
      <c r="P37" s="27">
        <f>(1-L37)/'I Disease Parameters'!$E$14</f>
        <v>2.2201009973307179E-2</v>
      </c>
      <c r="Q37" s="19">
        <f t="shared" si="2"/>
        <v>1331237012.0413203</v>
      </c>
      <c r="R37" s="17">
        <f t="shared" si="3"/>
        <v>18.118617042220976</v>
      </c>
      <c r="S37" s="17">
        <f t="shared" si="4"/>
        <v>16.516930818282241</v>
      </c>
      <c r="T37" s="17">
        <f t="shared" si="5"/>
        <v>3.7194545598400905</v>
      </c>
      <c r="U37" s="17">
        <f t="shared" si="6"/>
        <v>6.4809947006349935</v>
      </c>
      <c r="V37" s="17">
        <f t="shared" si="7"/>
        <v>1.1859387894129572</v>
      </c>
      <c r="W37" s="17">
        <f t="shared" si="8"/>
        <v>1331237056.8773174</v>
      </c>
      <c r="X37" s="18">
        <f t="shared" ca="1" si="19"/>
        <v>37573384.325964198</v>
      </c>
      <c r="Y37" s="17">
        <f t="shared" si="9"/>
        <v>37497.784919261932</v>
      </c>
      <c r="Z37" s="17">
        <f t="shared" si="10"/>
        <v>2.4349043836543167</v>
      </c>
      <c r="AA37" s="17">
        <f t="shared" si="11"/>
        <v>2.2341109792847575</v>
      </c>
      <c r="AB37" s="17">
        <f t="shared" si="12"/>
        <v>2.1081179619863994</v>
      </c>
      <c r="AC37" s="17">
        <f t="shared" si="13"/>
        <v>0.75830742067046941</v>
      </c>
      <c r="AD37" s="18">
        <f t="shared" si="14"/>
        <v>3.5773299879304554E-2</v>
      </c>
      <c r="AE37" s="19">
        <f t="shared" si="15"/>
        <v>5.5719609763425009</v>
      </c>
      <c r="AF37" s="17">
        <f t="shared" si="16"/>
        <v>2.9485379798105318</v>
      </c>
      <c r="AG37" s="17">
        <f t="shared" si="17"/>
        <v>0.18820455190279992</v>
      </c>
      <c r="AH37" s="18">
        <f t="shared" si="20"/>
        <v>3.1367425317133315</v>
      </c>
      <c r="AI37" s="73">
        <v>0</v>
      </c>
      <c r="AJ37" s="74">
        <v>0</v>
      </c>
      <c r="AK37" s="74">
        <v>1</v>
      </c>
      <c r="AL37" s="73">
        <v>0</v>
      </c>
      <c r="AM37" s="74">
        <v>0</v>
      </c>
      <c r="AN37" s="74">
        <f t="shared" si="21"/>
        <v>0</v>
      </c>
      <c r="AO37" s="19">
        <f t="shared" ca="1" si="22"/>
        <v>1.2797289842546512E-3</v>
      </c>
      <c r="AP37" s="17">
        <f ca="1">IF($C37&gt;=TODAY(),"-",(AO37-MIN(Fit_Error_Deaths))/(MAX(Fit_Error_Deaths)-MIN(Fit_Error_Deaths)))</f>
        <v>2.0377423230814827E-5</v>
      </c>
      <c r="AQ37" s="17">
        <f t="shared" ca="1" si="23"/>
        <v>9.8391537102593603</v>
      </c>
      <c r="AR37" s="17">
        <f ca="1">IF($C37&gt;=TODAY(),"-",(AQ37-MIN(Fit_Error_LocalTransmission))/(MAX(Fit_Error_LocalTransmission)-MIN(Fit_Error_LocalTransmission)))</f>
        <v>6.5064791379415283E-4</v>
      </c>
      <c r="AS37" s="17">
        <f t="shared" ca="1" si="18"/>
        <v>1.8437852062987165E-6</v>
      </c>
      <c r="AT37" s="67">
        <f t="shared" ca="1" si="24"/>
        <v>0.20390682574579064</v>
      </c>
    </row>
    <row r="38" spans="1:46" s="1" customFormat="1" ht="12" x14ac:dyDescent="0.35">
      <c r="A38" s="87"/>
      <c r="B38" s="40">
        <f t="shared" si="0"/>
        <v>35</v>
      </c>
      <c r="C38" s="41">
        <f t="shared" si="1"/>
        <v>43893</v>
      </c>
      <c r="D38" s="28">
        <f>'I Disease Parameters'!$E$6/(1000*365)</f>
        <v>4.8197260273972601E-5</v>
      </c>
      <c r="E38" s="28">
        <f>'I Disease Parameters'!$E$7/(1000*365)</f>
        <v>2.0024657534246577E-5</v>
      </c>
      <c r="F38" s="27">
        <f>(1-'I Disease Parameters'!$E$8)/'I Disease Parameters'!$E$10</f>
        <v>0.188</v>
      </c>
      <c r="G38" s="27">
        <f>'I Disease Parameters'!$E$8/'I Disease Parameters'!$E$11</f>
        <v>1.2E-2</v>
      </c>
      <c r="H38" s="27">
        <f>1/'I Disease Parameters'!$E$12</f>
        <v>0.05</v>
      </c>
      <c r="I38" s="27">
        <f>'I Disease Parameters'!$E$9/'I Disease Parameters'!$E$15</f>
        <v>0</v>
      </c>
      <c r="J38" s="83">
        <f t="shared" si="25"/>
        <v>7.7001263440561258</v>
      </c>
      <c r="K38" s="60">
        <f t="shared" si="26"/>
        <v>0.7700126344964382</v>
      </c>
      <c r="L38" s="30">
        <f t="shared" si="27"/>
        <v>0.46717576064062777</v>
      </c>
      <c r="M38" s="27">
        <f>J38/'I Disease Parameters'!$E$12</f>
        <v>0.38500631720280631</v>
      </c>
      <c r="N38" s="27">
        <f>K38/SQRT('I Disease Parameters'!$E$13*'I Disease Parameters'!$E$13)</f>
        <v>4.5294860852731655E-2</v>
      </c>
      <c r="O38" s="27">
        <f>L38/'I Disease Parameters'!$E$13</f>
        <v>2.7480927096507516E-2</v>
      </c>
      <c r="P38" s="27">
        <f>(1-L38)/'I Disease Parameters'!$E$14</f>
        <v>2.2201009973307179E-2</v>
      </c>
      <c r="Q38" s="19">
        <f t="shared" si="2"/>
        <v>1331274509.9273791</v>
      </c>
      <c r="R38" s="17">
        <f t="shared" si="3"/>
        <v>21.022125477402842</v>
      </c>
      <c r="S38" s="17">
        <f t="shared" si="4"/>
        <v>19.097053535422518</v>
      </c>
      <c r="T38" s="17">
        <f t="shared" si="5"/>
        <v>4.7520137761669563</v>
      </c>
      <c r="U38" s="17">
        <f t="shared" si="6"/>
        <v>7.4089255214474825</v>
      </c>
      <c r="V38" s="17">
        <f t="shared" si="7"/>
        <v>1.2685144371912298</v>
      </c>
      <c r="W38" s="17">
        <f t="shared" si="8"/>
        <v>1331274562.2074974</v>
      </c>
      <c r="X38" s="18">
        <f t="shared" ca="1" si="19"/>
        <v>37573384.325964198</v>
      </c>
      <c r="Y38" s="17">
        <f t="shared" si="9"/>
        <v>37497.886058807373</v>
      </c>
      <c r="Z38" s="17">
        <f t="shared" si="10"/>
        <v>2.9035084351818661</v>
      </c>
      <c r="AA38" s="17">
        <f t="shared" si="11"/>
        <v>2.5801227171402772</v>
      </c>
      <c r="AB38" s="17">
        <f t="shared" si="12"/>
        <v>1.0325592163268658</v>
      </c>
      <c r="AC38" s="17">
        <f t="shared" si="13"/>
        <v>0.92793082081248901</v>
      </c>
      <c r="AD38" s="18">
        <f t="shared" si="14"/>
        <v>8.2575647778272643E-2</v>
      </c>
      <c r="AE38" s="19">
        <f t="shared" si="15"/>
        <v>6.5275946627273269</v>
      </c>
      <c r="AF38" s="17">
        <f t="shared" si="16"/>
        <v>3.4063000039375435</v>
      </c>
      <c r="AG38" s="17">
        <f t="shared" si="17"/>
        <v>0.21742340450665171</v>
      </c>
      <c r="AH38" s="18">
        <f t="shared" si="20"/>
        <v>3.6237234084441954</v>
      </c>
      <c r="AI38" s="73">
        <v>0</v>
      </c>
      <c r="AJ38" s="74">
        <v>0</v>
      </c>
      <c r="AK38" s="74">
        <v>15</v>
      </c>
      <c r="AL38" s="73">
        <v>0</v>
      </c>
      <c r="AM38" s="74">
        <v>0</v>
      </c>
      <c r="AN38" s="74">
        <f t="shared" si="21"/>
        <v>0</v>
      </c>
      <c r="AO38" s="19">
        <f t="shared" ca="1" si="22"/>
        <v>6.8187376060013438E-3</v>
      </c>
      <c r="AP38" s="17">
        <f ca="1">IF($C38&gt;=TODAY(),"-",(AO38-MIN(Fit_Error_Deaths))/(MAX(Fit_Error_Deaths)-MIN(Fit_Error_Deaths)))</f>
        <v>1.0857634999826913E-4</v>
      </c>
      <c r="AQ38" s="17">
        <f t="shared" ca="1" si="23"/>
        <v>13.131371340906417</v>
      </c>
      <c r="AR38" s="17">
        <f ca="1">IF($C38&gt;=TODAY(),"-",(AQ38-MIN(Fit_Error_LocalTransmission))/(MAX(Fit_Error_LocalTransmission)-MIN(Fit_Error_LocalTransmission)))</f>
        <v>8.6835713922309176E-4</v>
      </c>
      <c r="AS38" s="17">
        <f t="shared" ca="1" si="18"/>
        <v>2.3327918070732703E-5</v>
      </c>
      <c r="AT38" s="67">
        <f t="shared" ca="1" si="24"/>
        <v>0.21463876394293749</v>
      </c>
    </row>
    <row r="39" spans="1:46" s="1" customFormat="1" ht="12" x14ac:dyDescent="0.35">
      <c r="A39" s="87"/>
      <c r="B39" s="40">
        <f t="shared" si="0"/>
        <v>36</v>
      </c>
      <c r="C39" s="41">
        <f t="shared" si="1"/>
        <v>43894</v>
      </c>
      <c r="D39" s="28">
        <f>'I Disease Parameters'!$E$6/(1000*365)</f>
        <v>4.8197260273972601E-5</v>
      </c>
      <c r="E39" s="28">
        <f>'I Disease Parameters'!$E$7/(1000*365)</f>
        <v>2.0024657534246577E-5</v>
      </c>
      <c r="F39" s="27">
        <f>(1-'I Disease Parameters'!$E$8)/'I Disease Parameters'!$E$10</f>
        <v>0.188</v>
      </c>
      <c r="G39" s="27">
        <f>'I Disease Parameters'!$E$8/'I Disease Parameters'!$E$11</f>
        <v>1.2E-2</v>
      </c>
      <c r="H39" s="27">
        <f>1/'I Disease Parameters'!$E$12</f>
        <v>0.05</v>
      </c>
      <c r="I39" s="27">
        <f>'I Disease Parameters'!$E$9/'I Disease Parameters'!$E$15</f>
        <v>0</v>
      </c>
      <c r="J39" s="83">
        <f t="shared" si="25"/>
        <v>7.7001263440561258</v>
      </c>
      <c r="K39" s="60">
        <f t="shared" si="26"/>
        <v>0.7700126344964382</v>
      </c>
      <c r="L39" s="30">
        <f t="shared" si="27"/>
        <v>0.46717576064062777</v>
      </c>
      <c r="M39" s="27">
        <f>J39/'I Disease Parameters'!$E$12</f>
        <v>0.38500631720280631</v>
      </c>
      <c r="N39" s="27">
        <f>K39/SQRT('I Disease Parameters'!$E$13*'I Disease Parameters'!$E$13)</f>
        <v>4.5294860852731655E-2</v>
      </c>
      <c r="O39" s="27">
        <f>L39/'I Disease Parameters'!$E$13</f>
        <v>2.7480927096507516E-2</v>
      </c>
      <c r="P39" s="27">
        <f>(1-L39)/'I Disease Parameters'!$E$14</f>
        <v>2.2201009973307179E-2</v>
      </c>
      <c r="Q39" s="19">
        <f t="shared" si="2"/>
        <v>1331312007.8300767</v>
      </c>
      <c r="R39" s="17">
        <f t="shared" si="3"/>
        <v>24.385007177728379</v>
      </c>
      <c r="S39" s="17">
        <f t="shared" si="4"/>
        <v>22.093978036446167</v>
      </c>
      <c r="T39" s="17">
        <f t="shared" si="5"/>
        <v>19.768094875064904</v>
      </c>
      <c r="U39" s="17">
        <f t="shared" si="6"/>
        <v>8.4942195811667887</v>
      </c>
      <c r="V39" s="17">
        <f t="shared" si="7"/>
        <v>1.3740139424292055</v>
      </c>
      <c r="W39" s="17">
        <f t="shared" si="8"/>
        <v>1331312082.5713761</v>
      </c>
      <c r="X39" s="18">
        <f t="shared" ca="1" si="19"/>
        <v>37573384.325964198</v>
      </c>
      <c r="Y39" s="17">
        <f t="shared" si="9"/>
        <v>37497.902697563171</v>
      </c>
      <c r="Z39" s="17">
        <f t="shared" si="10"/>
        <v>3.3628817003255378</v>
      </c>
      <c r="AA39" s="17">
        <f t="shared" si="11"/>
        <v>2.9969245010236492</v>
      </c>
      <c r="AB39" s="17">
        <f t="shared" si="12"/>
        <v>15.016081098897947</v>
      </c>
      <c r="AC39" s="17">
        <f t="shared" si="13"/>
        <v>1.0852940597193061</v>
      </c>
      <c r="AD39" s="18">
        <f t="shared" si="14"/>
        <v>0.10549950523797569</v>
      </c>
      <c r="AE39" s="19">
        <f t="shared" si="15"/>
        <v>7.567727756669429</v>
      </c>
      <c r="AF39" s="17">
        <f t="shared" si="16"/>
        <v>3.9521595897517341</v>
      </c>
      <c r="AG39" s="17">
        <f t="shared" si="17"/>
        <v>0.25226550572883411</v>
      </c>
      <c r="AH39" s="18">
        <f t="shared" si="20"/>
        <v>4.204425095480568</v>
      </c>
      <c r="AI39" s="73">
        <v>0</v>
      </c>
      <c r="AJ39" s="74">
        <v>0</v>
      </c>
      <c r="AK39" s="74">
        <v>2</v>
      </c>
      <c r="AL39" s="73">
        <v>0</v>
      </c>
      <c r="AM39" s="74">
        <v>7</v>
      </c>
      <c r="AN39" s="74">
        <f t="shared" si="21"/>
        <v>7</v>
      </c>
      <c r="AO39" s="19">
        <f t="shared" ca="1" si="22"/>
        <v>1.1130145605457659E-2</v>
      </c>
      <c r="AP39" s="17">
        <f ca="1">IF($C39&gt;=TODAY(),"-",(AO39-MIN(Fit_Error_Deaths))/(MAX(Fit_Error_Deaths)-MIN(Fit_Error_Deaths)))</f>
        <v>1.7722790560620229E-4</v>
      </c>
      <c r="AQ39" s="17">
        <f t="shared" ca="1" si="23"/>
        <v>7.8152390467788315</v>
      </c>
      <c r="AR39" s="17">
        <f ca="1">IF($C39&gt;=TODAY(),"-",(AQ39-MIN(Fit_Error_LocalTransmission))/(MAX(Fit_Error_LocalTransmission)-MIN(Fit_Error_LocalTransmission)))</f>
        <v>5.1680958864247788E-4</v>
      </c>
      <c r="AS39" s="17">
        <f t="shared" ca="1" si="18"/>
        <v>2.1323810263031402E-5</v>
      </c>
      <c r="AT39" s="67">
        <f t="shared" ca="1" si="24"/>
        <v>0.2259355409925658</v>
      </c>
    </row>
    <row r="40" spans="1:46" s="1" customFormat="1" ht="12" x14ac:dyDescent="0.35">
      <c r="A40" s="87"/>
      <c r="B40" s="40">
        <f t="shared" si="0"/>
        <v>37</v>
      </c>
      <c r="C40" s="41">
        <f t="shared" si="1"/>
        <v>43895</v>
      </c>
      <c r="D40" s="28">
        <f>'I Disease Parameters'!$E$6/(1000*365)</f>
        <v>4.8197260273972601E-5</v>
      </c>
      <c r="E40" s="28">
        <f>'I Disease Parameters'!$E$7/(1000*365)</f>
        <v>2.0024657534246577E-5</v>
      </c>
      <c r="F40" s="27">
        <f>(1-'I Disease Parameters'!$E$8)/'I Disease Parameters'!$E$10</f>
        <v>0.188</v>
      </c>
      <c r="G40" s="27">
        <f>'I Disease Parameters'!$E$8/'I Disease Parameters'!$E$11</f>
        <v>1.2E-2</v>
      </c>
      <c r="H40" s="27">
        <f>1/'I Disease Parameters'!$E$12</f>
        <v>0.05</v>
      </c>
      <c r="I40" s="27">
        <f>'I Disease Parameters'!$E$9/'I Disease Parameters'!$E$15</f>
        <v>0</v>
      </c>
      <c r="J40" s="83">
        <f t="shared" si="25"/>
        <v>7.7001263440561258</v>
      </c>
      <c r="K40" s="60">
        <f t="shared" si="26"/>
        <v>0.7700126344964382</v>
      </c>
      <c r="L40" s="30">
        <f t="shared" si="27"/>
        <v>0.46717576064062777</v>
      </c>
      <c r="M40" s="27">
        <f>J40/'I Disease Parameters'!$E$12</f>
        <v>0.38500631720280631</v>
      </c>
      <c r="N40" s="27">
        <f>K40/SQRT('I Disease Parameters'!$E$13*'I Disease Parameters'!$E$13)</f>
        <v>4.5294860852731655E-2</v>
      </c>
      <c r="O40" s="27">
        <f>L40/'I Disease Parameters'!$E$13</f>
        <v>2.7480927096507516E-2</v>
      </c>
      <c r="P40" s="27">
        <f>(1-L40)/'I Disease Parameters'!$E$14</f>
        <v>2.2201009973307179E-2</v>
      </c>
      <c r="Q40" s="19">
        <f t="shared" si="2"/>
        <v>1331349504.9562843</v>
      </c>
      <c r="R40" s="17">
        <f t="shared" si="3"/>
        <v>28.909231135804095</v>
      </c>
      <c r="S40" s="17">
        <f t="shared" si="4"/>
        <v>25.573218059693048</v>
      </c>
      <c r="T40" s="17">
        <f t="shared" si="5"/>
        <v>21.078201866294567</v>
      </c>
      <c r="U40" s="17">
        <f t="shared" si="6"/>
        <v>10.141993963249465</v>
      </c>
      <c r="V40" s="17">
        <f t="shared" si="7"/>
        <v>1.8128856139038039</v>
      </c>
      <c r="W40" s="17">
        <f t="shared" si="8"/>
        <v>1331349590.6589293</v>
      </c>
      <c r="X40" s="18">
        <f t="shared" ca="1" si="19"/>
        <v>37573384.325964198</v>
      </c>
      <c r="Y40" s="17">
        <f t="shared" si="9"/>
        <v>37497.126207590103</v>
      </c>
      <c r="Z40" s="17">
        <f t="shared" si="10"/>
        <v>4.5242239580757158</v>
      </c>
      <c r="AA40" s="17">
        <f t="shared" si="11"/>
        <v>3.4792400232468808</v>
      </c>
      <c r="AB40" s="17">
        <f t="shared" si="12"/>
        <v>1.310106991229663</v>
      </c>
      <c r="AC40" s="17">
        <f t="shared" si="13"/>
        <v>1.6477743820826767</v>
      </c>
      <c r="AD40" s="18">
        <f t="shared" si="14"/>
        <v>0.43887167147459838</v>
      </c>
      <c r="AE40" s="19">
        <f t="shared" si="15"/>
        <v>9.401713695039092</v>
      </c>
      <c r="AF40" s="17">
        <f t="shared" si="16"/>
        <v>4.5843813494129355</v>
      </c>
      <c r="AG40" s="17">
        <f t="shared" si="17"/>
        <v>0.29262008613274054</v>
      </c>
      <c r="AH40" s="18">
        <f t="shared" si="20"/>
        <v>4.8770014355456759</v>
      </c>
      <c r="AI40" s="73">
        <v>0</v>
      </c>
      <c r="AJ40" s="74">
        <v>0</v>
      </c>
      <c r="AK40" s="74">
        <v>1</v>
      </c>
      <c r="AL40" s="73">
        <v>0</v>
      </c>
      <c r="AM40" s="74">
        <v>0</v>
      </c>
      <c r="AN40" s="74">
        <f t="shared" si="21"/>
        <v>7</v>
      </c>
      <c r="AO40" s="19">
        <f t="shared" ca="1" si="22"/>
        <v>0.1926083440229078</v>
      </c>
      <c r="AP40" s="17">
        <f ca="1">IF($C40&gt;=TODAY(),"-",(AO40-MIN(Fit_Error_Deaths))/(MAX(Fit_Error_Deaths)-MIN(Fit_Error_Deaths)))</f>
        <v>3.0669476054940815E-3</v>
      </c>
      <c r="AQ40" s="17">
        <f t="shared" ca="1" si="23"/>
        <v>23.785143002314584</v>
      </c>
      <c r="AR40" s="17">
        <f ca="1">IF($C40&gt;=TODAY(),"-",(AQ40-MIN(Fit_Error_LocalTransmission))/(MAX(Fit_Error_LocalTransmission)-MIN(Fit_Error_LocalTransmission)))</f>
        <v>1.5728744696421289E-3</v>
      </c>
      <c r="AS40" s="17">
        <f t="shared" ca="1" si="18"/>
        <v>1.2681417875231986E-2</v>
      </c>
      <c r="AT40" s="67">
        <f t="shared" ca="1" si="24"/>
        <v>0.23782688525533241</v>
      </c>
    </row>
    <row r="41" spans="1:46" s="1" customFormat="1" ht="12" x14ac:dyDescent="0.35">
      <c r="A41" s="87"/>
      <c r="B41" s="40">
        <f t="shared" si="0"/>
        <v>38</v>
      </c>
      <c r="C41" s="41">
        <f t="shared" si="1"/>
        <v>43896</v>
      </c>
      <c r="D41" s="28">
        <f>'I Disease Parameters'!$E$6/(1000*365)</f>
        <v>4.8197260273972601E-5</v>
      </c>
      <c r="E41" s="28">
        <f>'I Disease Parameters'!$E$7/(1000*365)</f>
        <v>2.0024657534246577E-5</v>
      </c>
      <c r="F41" s="27">
        <f>(1-'I Disease Parameters'!$E$8)/'I Disease Parameters'!$E$10</f>
        <v>0.188</v>
      </c>
      <c r="G41" s="27">
        <f>'I Disease Parameters'!$E$8/'I Disease Parameters'!$E$11</f>
        <v>1.2E-2</v>
      </c>
      <c r="H41" s="27">
        <f>1/'I Disease Parameters'!$E$12</f>
        <v>0.05</v>
      </c>
      <c r="I41" s="27">
        <f>'I Disease Parameters'!$E$9/'I Disease Parameters'!$E$15</f>
        <v>0</v>
      </c>
      <c r="J41" s="83">
        <f t="shared" si="25"/>
        <v>7.7001263440561258</v>
      </c>
      <c r="K41" s="60">
        <f t="shared" si="26"/>
        <v>0.7700126344964382</v>
      </c>
      <c r="L41" s="30">
        <f t="shared" si="27"/>
        <v>0.46717576064062777</v>
      </c>
      <c r="M41" s="27">
        <f>J41/'I Disease Parameters'!$E$12</f>
        <v>0.38500631720280631</v>
      </c>
      <c r="N41" s="27">
        <f>K41/SQRT('I Disease Parameters'!$E$13*'I Disease Parameters'!$E$13)</f>
        <v>4.5294860852731655E-2</v>
      </c>
      <c r="O41" s="27">
        <f>L41/'I Disease Parameters'!$E$13</f>
        <v>2.7480927096507516E-2</v>
      </c>
      <c r="P41" s="27">
        <f>(1-L41)/'I Disease Parameters'!$E$14</f>
        <v>2.2201009973307179E-2</v>
      </c>
      <c r="Q41" s="19">
        <f t="shared" si="2"/>
        <v>1331387001.7405419</v>
      </c>
      <c r="R41" s="17">
        <f t="shared" si="3"/>
        <v>33.927390040673089</v>
      </c>
      <c r="S41" s="17">
        <f t="shared" si="4"/>
        <v>29.728980515305874</v>
      </c>
      <c r="T41" s="17">
        <f t="shared" si="5"/>
        <v>21.377484657484306</v>
      </c>
      <c r="U41" s="17">
        <f t="shared" si="6"/>
        <v>11.9997003050914</v>
      </c>
      <c r="V41" s="17">
        <f t="shared" si="7"/>
        <v>2.2808429837567914</v>
      </c>
      <c r="W41" s="17">
        <f t="shared" si="8"/>
        <v>1331387098.7740974</v>
      </c>
      <c r="X41" s="18">
        <f t="shared" ca="1" si="19"/>
        <v>37573384.325964198</v>
      </c>
      <c r="Y41" s="17">
        <f t="shared" si="9"/>
        <v>37496.784257650375</v>
      </c>
      <c r="Z41" s="17">
        <f t="shared" si="10"/>
        <v>5.0181589048689936</v>
      </c>
      <c r="AA41" s="17">
        <f t="shared" si="11"/>
        <v>4.1557624556128268</v>
      </c>
      <c r="AB41" s="17">
        <f t="shared" si="12"/>
        <v>0.29928279118973933</v>
      </c>
      <c r="AC41" s="17">
        <f t="shared" si="13"/>
        <v>1.8577063418419346</v>
      </c>
      <c r="AD41" s="18">
        <f t="shared" si="14"/>
        <v>0.46795736985298753</v>
      </c>
      <c r="AE41" s="19">
        <f t="shared" si="15"/>
        <v>10.80058402948289</v>
      </c>
      <c r="AF41" s="17">
        <f t="shared" si="16"/>
        <v>5.4349354535311702</v>
      </c>
      <c r="AG41" s="17">
        <f t="shared" si="17"/>
        <v>0.34691077362964917</v>
      </c>
      <c r="AH41" s="18">
        <f t="shared" si="20"/>
        <v>5.7818462271608198</v>
      </c>
      <c r="AI41" s="73">
        <v>0</v>
      </c>
      <c r="AJ41" s="74">
        <v>0</v>
      </c>
      <c r="AK41" s="74">
        <v>2</v>
      </c>
      <c r="AL41" s="73">
        <v>0</v>
      </c>
      <c r="AM41" s="74">
        <v>0</v>
      </c>
      <c r="AN41" s="74">
        <f t="shared" si="21"/>
        <v>7</v>
      </c>
      <c r="AO41" s="19">
        <f t="shared" ca="1" si="22"/>
        <v>0.21898409999972576</v>
      </c>
      <c r="AP41" s="17">
        <f ca="1">IF($C41&gt;=TODAY(),"-",(AO41-MIN(Fit_Error_Deaths))/(MAX(Fit_Error_Deaths)-MIN(Fit_Error_Deaths)))</f>
        <v>3.4869349224847567E-3</v>
      </c>
      <c r="AQ41" s="17">
        <f t="shared" ca="1" si="23"/>
        <v>33.429745794533808</v>
      </c>
      <c r="AR41" s="17">
        <f ca="1">IF($C41&gt;=TODAY(),"-",(AQ41-MIN(Fit_Error_LocalTransmission))/(MAX(Fit_Error_LocalTransmission)-MIN(Fit_Error_LocalTransmission)))</f>
        <v>2.2106570341717852E-3</v>
      </c>
      <c r="AS41" s="17">
        <f t="shared" ca="1" si="18"/>
        <v>2.3657776214008733E-2</v>
      </c>
      <c r="AT41" s="67">
        <f t="shared" ca="1" si="24"/>
        <v>0.2503440897424552</v>
      </c>
    </row>
    <row r="42" spans="1:46" s="1" customFormat="1" ht="12" x14ac:dyDescent="0.35">
      <c r="A42" s="87"/>
      <c r="B42" s="40">
        <f t="shared" si="0"/>
        <v>39</v>
      </c>
      <c r="C42" s="41">
        <f t="shared" si="1"/>
        <v>43897</v>
      </c>
      <c r="D42" s="28">
        <f>'I Disease Parameters'!$E$6/(1000*365)</f>
        <v>4.8197260273972601E-5</v>
      </c>
      <c r="E42" s="28">
        <f>'I Disease Parameters'!$E$7/(1000*365)</f>
        <v>2.0024657534246577E-5</v>
      </c>
      <c r="F42" s="27">
        <f>(1-'I Disease Parameters'!$E$8)/'I Disease Parameters'!$E$10</f>
        <v>0.188</v>
      </c>
      <c r="G42" s="27">
        <f>'I Disease Parameters'!$E$8/'I Disease Parameters'!$E$11</f>
        <v>1.2E-2</v>
      </c>
      <c r="H42" s="27">
        <f>1/'I Disease Parameters'!$E$12</f>
        <v>0.05</v>
      </c>
      <c r="I42" s="27">
        <f>'I Disease Parameters'!$E$9/'I Disease Parameters'!$E$15</f>
        <v>0</v>
      </c>
      <c r="J42" s="83">
        <f t="shared" si="25"/>
        <v>7.7001263440561258</v>
      </c>
      <c r="K42" s="60">
        <f t="shared" si="26"/>
        <v>0.7700126344964382</v>
      </c>
      <c r="L42" s="30">
        <f t="shared" si="27"/>
        <v>0.46717576064062777</v>
      </c>
      <c r="M42" s="27">
        <f>J42/'I Disease Parameters'!$E$12</f>
        <v>0.38500631720280631</v>
      </c>
      <c r="N42" s="27">
        <f>K42/SQRT('I Disease Parameters'!$E$13*'I Disease Parameters'!$E$13)</f>
        <v>4.5294860852731655E-2</v>
      </c>
      <c r="O42" s="27">
        <f>L42/'I Disease Parameters'!$E$13</f>
        <v>2.7480927096507516E-2</v>
      </c>
      <c r="P42" s="27">
        <f>(1-L42)/'I Disease Parameters'!$E$14</f>
        <v>2.2201009973307179E-2</v>
      </c>
      <c r="Q42" s="19">
        <f t="shared" si="2"/>
        <v>1331424497.9681771</v>
      </c>
      <c r="R42" s="17">
        <f t="shared" si="3"/>
        <v>39.555367238744502</v>
      </c>
      <c r="S42" s="17">
        <f t="shared" si="4"/>
        <v>34.620285504533463</v>
      </c>
      <c r="T42" s="17">
        <f t="shared" si="5"/>
        <v>22.722110413699109</v>
      </c>
      <c r="U42" s="17">
        <f t="shared" si="6"/>
        <v>14.073382138346606</v>
      </c>
      <c r="V42" s="17">
        <f t="shared" si="7"/>
        <v>2.7554447338418218</v>
      </c>
      <c r="W42" s="17">
        <f t="shared" si="8"/>
        <v>1331424608.9393225</v>
      </c>
      <c r="X42" s="18">
        <f t="shared" ca="1" si="19"/>
        <v>37573384.325964198</v>
      </c>
      <c r="Y42" s="17">
        <f t="shared" si="9"/>
        <v>37496.227635145187</v>
      </c>
      <c r="Z42" s="17">
        <f t="shared" si="10"/>
        <v>5.6279771980714131</v>
      </c>
      <c r="AA42" s="17">
        <f t="shared" si="11"/>
        <v>4.8913049892275886</v>
      </c>
      <c r="AB42" s="17">
        <f t="shared" si="12"/>
        <v>1.3446257562148034</v>
      </c>
      <c r="AC42" s="17">
        <f t="shared" si="13"/>
        <v>2.0736818332552058</v>
      </c>
      <c r="AD42" s="18">
        <f t="shared" si="14"/>
        <v>0.47460175008503036</v>
      </c>
      <c r="AE42" s="19">
        <f t="shared" si="15"/>
        <v>12.414134590572623</v>
      </c>
      <c r="AF42" s="17">
        <f t="shared" si="16"/>
        <v>6.3783493276465411</v>
      </c>
      <c r="AG42" s="17">
        <f t="shared" si="17"/>
        <v>0.4071286804880771</v>
      </c>
      <c r="AH42" s="18">
        <f t="shared" si="20"/>
        <v>6.7854780081346178</v>
      </c>
      <c r="AI42" s="73">
        <v>0</v>
      </c>
      <c r="AJ42" s="74">
        <v>0</v>
      </c>
      <c r="AK42" s="74">
        <v>3</v>
      </c>
      <c r="AL42" s="73">
        <v>0</v>
      </c>
      <c r="AM42" s="74">
        <v>1</v>
      </c>
      <c r="AN42" s="74">
        <f t="shared" si="21"/>
        <v>8</v>
      </c>
      <c r="AO42" s="19">
        <f t="shared" ca="1" si="22"/>
        <v>0.22524682118377362</v>
      </c>
      <c r="AP42" s="17">
        <f ca="1">IF($C42&gt;=TODAY(),"-",(AO42-MIN(Fit_Error_Deaths))/(MAX(Fit_Error_Deaths)-MIN(Fit_Error_Deaths)))</f>
        <v>3.5866576932542735E-3</v>
      </c>
      <c r="AQ42" s="17">
        <f t="shared" ca="1" si="23"/>
        <v>33.471755782609307</v>
      </c>
      <c r="AR42" s="17">
        <f ca="1">IF($C42&gt;=TODAY(),"-",(AQ42-MIN(Fit_Error_LocalTransmission))/(MAX(Fit_Error_LocalTransmission)-MIN(Fit_Error_LocalTransmission)))</f>
        <v>2.2134350892672496E-3</v>
      </c>
      <c r="AS42" s="17">
        <f t="shared" ca="1" si="18"/>
        <v>2.4970613936840504E-2</v>
      </c>
      <c r="AT42" s="67">
        <f t="shared" ca="1" si="24"/>
        <v>0.26352009446574232</v>
      </c>
    </row>
    <row r="43" spans="1:46" s="1" customFormat="1" ht="12" x14ac:dyDescent="0.35">
      <c r="A43" s="87"/>
      <c r="B43" s="40">
        <f t="shared" si="0"/>
        <v>40</v>
      </c>
      <c r="C43" s="41">
        <f t="shared" si="1"/>
        <v>43898</v>
      </c>
      <c r="D43" s="28">
        <f>'I Disease Parameters'!$E$6/(1000*365)</f>
        <v>4.8197260273972601E-5</v>
      </c>
      <c r="E43" s="28">
        <f>'I Disease Parameters'!$E$7/(1000*365)</f>
        <v>2.0024657534246577E-5</v>
      </c>
      <c r="F43" s="27">
        <f>(1-'I Disease Parameters'!$E$8)/'I Disease Parameters'!$E$10</f>
        <v>0.188</v>
      </c>
      <c r="G43" s="27">
        <f>'I Disease Parameters'!$E$8/'I Disease Parameters'!$E$11</f>
        <v>1.2E-2</v>
      </c>
      <c r="H43" s="27">
        <f>1/'I Disease Parameters'!$E$12</f>
        <v>0.05</v>
      </c>
      <c r="I43" s="27">
        <f>'I Disease Parameters'!$E$9/'I Disease Parameters'!$E$15</f>
        <v>0</v>
      </c>
      <c r="J43" s="83">
        <f t="shared" si="25"/>
        <v>7.7001263440561258</v>
      </c>
      <c r="K43" s="60">
        <f t="shared" si="26"/>
        <v>0.7700126344964382</v>
      </c>
      <c r="L43" s="30">
        <f t="shared" si="27"/>
        <v>0.46717576064062777</v>
      </c>
      <c r="M43" s="27">
        <f>J43/'I Disease Parameters'!$E$12</f>
        <v>0.38500631720280631</v>
      </c>
      <c r="N43" s="27">
        <f>K43/SQRT('I Disease Parameters'!$E$13*'I Disease Parameters'!$E$13)</f>
        <v>4.5294860852731655E-2</v>
      </c>
      <c r="O43" s="27">
        <f>L43/'I Disease Parameters'!$E$13</f>
        <v>2.7480927096507516E-2</v>
      </c>
      <c r="P43" s="27">
        <f>(1-L43)/'I Disease Parameters'!$E$14</f>
        <v>2.2201009973307179E-2</v>
      </c>
      <c r="Q43" s="19">
        <f t="shared" si="2"/>
        <v>1331461993.3087623</v>
      </c>
      <c r="R43" s="17">
        <f t="shared" si="3"/>
        <v>46.001723963667509</v>
      </c>
      <c r="S43" s="17">
        <f t="shared" si="4"/>
        <v>40.324987010829794</v>
      </c>
      <c r="T43" s="17">
        <f t="shared" si="5"/>
        <v>25.067441358417774</v>
      </c>
      <c r="U43" s="17">
        <f t="shared" si="6"/>
        <v>16.428539258673268</v>
      </c>
      <c r="V43" s="17">
        <f t="shared" si="7"/>
        <v>3.2598985337509427</v>
      </c>
      <c r="W43" s="17">
        <f t="shared" si="8"/>
        <v>1331462121.131454</v>
      </c>
      <c r="X43" s="18">
        <f t="shared" ca="1" si="19"/>
        <v>37573384.325964198</v>
      </c>
      <c r="Y43" s="17">
        <f t="shared" si="9"/>
        <v>37495.340585231781</v>
      </c>
      <c r="Z43" s="17">
        <f t="shared" si="10"/>
        <v>6.4463567249230067</v>
      </c>
      <c r="AA43" s="17">
        <f t="shared" si="11"/>
        <v>5.7047015062963311</v>
      </c>
      <c r="AB43" s="17">
        <f t="shared" si="12"/>
        <v>2.3453309447186648</v>
      </c>
      <c r="AC43" s="17">
        <f t="shared" si="13"/>
        <v>2.3551571203266626</v>
      </c>
      <c r="AD43" s="18">
        <f t="shared" si="14"/>
        <v>0.50445379990912098</v>
      </c>
      <c r="AE43" s="19">
        <f t="shared" si="15"/>
        <v>14.358222255354494</v>
      </c>
      <c r="AF43" s="17">
        <f t="shared" si="16"/>
        <v>7.4364090408839667</v>
      </c>
      <c r="AG43" s="17">
        <f t="shared" si="17"/>
        <v>0.47466440686493405</v>
      </c>
      <c r="AH43" s="18">
        <f t="shared" si="20"/>
        <v>7.9110734477489011</v>
      </c>
      <c r="AI43" s="73">
        <v>0</v>
      </c>
      <c r="AJ43" s="74">
        <v>0</v>
      </c>
      <c r="AK43" s="74">
        <v>7</v>
      </c>
      <c r="AL43" s="73">
        <v>0</v>
      </c>
      <c r="AM43" s="74">
        <v>2</v>
      </c>
      <c r="AN43" s="74">
        <f t="shared" si="21"/>
        <v>10</v>
      </c>
      <c r="AO43" s="19">
        <f t="shared" ca="1" si="22"/>
        <v>0.25447363624275149</v>
      </c>
      <c r="AP43" s="17">
        <f ca="1">IF($C43&gt;=TODAY(),"-",(AO43-MIN(Fit_Error_Deaths))/(MAX(Fit_Error_Deaths)-MIN(Fit_Error_Deaths)))</f>
        <v>4.0520430892820262E-3</v>
      </c>
      <c r="AQ43" s="17">
        <f t="shared" ca="1" si="23"/>
        <v>34.940789304682077</v>
      </c>
      <c r="AR43" s="17">
        <f ca="1">IF($C43&gt;=TODAY(),"-",(AQ43-MIN(Fit_Error_LocalTransmission))/(MAX(Fit_Error_LocalTransmission)-MIN(Fit_Error_LocalTransmission)))</f>
        <v>2.310579988572327E-3</v>
      </c>
      <c r="AS43" s="17">
        <f t="shared" ca="1" si="18"/>
        <v>3.2931933250717825E-2</v>
      </c>
      <c r="AT43" s="67">
        <f t="shared" ca="1" si="24"/>
        <v>0.27738957312183399</v>
      </c>
    </row>
    <row r="44" spans="1:46" s="1" customFormat="1" ht="12" x14ac:dyDescent="0.35">
      <c r="A44" s="87"/>
      <c r="B44" s="40">
        <f t="shared" si="0"/>
        <v>41</v>
      </c>
      <c r="C44" s="41">
        <f t="shared" si="1"/>
        <v>43899</v>
      </c>
      <c r="D44" s="28">
        <f>'I Disease Parameters'!$E$6/(1000*365)</f>
        <v>4.8197260273972601E-5</v>
      </c>
      <c r="E44" s="28">
        <f>'I Disease Parameters'!$E$7/(1000*365)</f>
        <v>2.0024657534246577E-5</v>
      </c>
      <c r="F44" s="27">
        <f>(1-'I Disease Parameters'!$E$8)/'I Disease Parameters'!$E$10</f>
        <v>0.188</v>
      </c>
      <c r="G44" s="27">
        <f>'I Disease Parameters'!$E$8/'I Disease Parameters'!$E$11</f>
        <v>1.2E-2</v>
      </c>
      <c r="H44" s="27">
        <f>1/'I Disease Parameters'!$E$12</f>
        <v>0.05</v>
      </c>
      <c r="I44" s="27">
        <f>'I Disease Parameters'!$E$9/'I Disease Parameters'!$E$15</f>
        <v>0</v>
      </c>
      <c r="J44" s="83">
        <f t="shared" si="25"/>
        <v>7.7001263440561258</v>
      </c>
      <c r="K44" s="60">
        <f t="shared" si="26"/>
        <v>0.7700126344964382</v>
      </c>
      <c r="L44" s="30">
        <f t="shared" si="27"/>
        <v>0.46717576064062777</v>
      </c>
      <c r="M44" s="27">
        <f>J44/'I Disease Parameters'!$E$12</f>
        <v>0.38500631720280631</v>
      </c>
      <c r="N44" s="27">
        <f>K44/SQRT('I Disease Parameters'!$E$13*'I Disease Parameters'!$E$13)</f>
        <v>4.5294860852731655E-2</v>
      </c>
      <c r="O44" s="27">
        <f>L44/'I Disease Parameters'!$E$13</f>
        <v>2.7480927096507516E-2</v>
      </c>
      <c r="P44" s="27">
        <f>(1-L44)/'I Disease Parameters'!$E$14</f>
        <v>2.2201009973307179E-2</v>
      </c>
      <c r="Q44" s="19">
        <f t="shared" si="2"/>
        <v>1331499487.4039245</v>
      </c>
      <c r="R44" s="17">
        <f t="shared" si="3"/>
        <v>53.461257411253747</v>
      </c>
      <c r="S44" s="17">
        <f t="shared" si="4"/>
        <v>46.956254271402827</v>
      </c>
      <c r="T44" s="17">
        <f t="shared" si="5"/>
        <v>31.37356103498314</v>
      </c>
      <c r="U44" s="17">
        <f t="shared" si="6"/>
        <v>19.133336161808973</v>
      </c>
      <c r="V44" s="17">
        <f t="shared" si="7"/>
        <v>3.8164210493544686</v>
      </c>
      <c r="W44" s="17">
        <f t="shared" si="8"/>
        <v>1331499638.3283334</v>
      </c>
      <c r="X44" s="18">
        <f t="shared" ca="1" si="19"/>
        <v>37573384.325964198</v>
      </c>
      <c r="Y44" s="17">
        <f t="shared" si="9"/>
        <v>37494.095162153244</v>
      </c>
      <c r="Z44" s="17">
        <f t="shared" si="10"/>
        <v>7.4595334475862387</v>
      </c>
      <c r="AA44" s="17">
        <f t="shared" si="11"/>
        <v>6.6312672605730327</v>
      </c>
      <c r="AB44" s="17">
        <f t="shared" si="12"/>
        <v>6.3061196765653662</v>
      </c>
      <c r="AC44" s="17">
        <f t="shared" si="13"/>
        <v>2.7047969031357049</v>
      </c>
      <c r="AD44" s="18">
        <f t="shared" si="14"/>
        <v>0.55652251560352584</v>
      </c>
      <c r="AE44" s="19">
        <f t="shared" si="15"/>
        <v>16.660799409088092</v>
      </c>
      <c r="AF44" s="17">
        <f t="shared" si="16"/>
        <v>8.6483241051694915</v>
      </c>
      <c r="AG44" s="17">
        <f t="shared" si="17"/>
        <v>0.55202068756401013</v>
      </c>
      <c r="AH44" s="18">
        <f t="shared" si="20"/>
        <v>9.2003447927335014</v>
      </c>
      <c r="AI44" s="73">
        <v>0</v>
      </c>
      <c r="AJ44" s="74">
        <v>0</v>
      </c>
      <c r="AK44" s="74">
        <v>2</v>
      </c>
      <c r="AL44" s="73">
        <v>0</v>
      </c>
      <c r="AM44" s="74">
        <v>2</v>
      </c>
      <c r="AN44" s="74">
        <f t="shared" si="21"/>
        <v>12</v>
      </c>
      <c r="AO44" s="19">
        <f t="shared" ca="1" si="22"/>
        <v>0.30971731037367667</v>
      </c>
      <c r="AP44" s="17">
        <f ca="1">IF($C44&gt;=TODAY(),"-",(AO44-MIN(Fit_Error_Deaths))/(MAX(Fit_Error_Deaths)-MIN(Fit_Error_Deaths)))</f>
        <v>4.9317010031384749E-3</v>
      </c>
      <c r="AQ44" s="17">
        <f t="shared" ca="1" si="23"/>
        <v>51.844965134244447</v>
      </c>
      <c r="AR44" s="17">
        <f ca="1">IF($C44&gt;=TODAY(),"-",(AQ44-MIN(Fit_Error_LocalTransmission))/(MAX(Fit_Error_LocalTransmission)-MIN(Fit_Error_LocalTransmission)))</f>
        <v>3.4284268137973364E-3</v>
      </c>
      <c r="AS44" s="17">
        <f t="shared" ca="1" si="18"/>
        <v>7.4362019592566136E-2</v>
      </c>
      <c r="AT44" s="67">
        <f t="shared" ca="1" si="24"/>
        <v>0.29198902433877266</v>
      </c>
    </row>
    <row r="45" spans="1:46" s="1" customFormat="1" ht="12" x14ac:dyDescent="0.35">
      <c r="A45" s="87"/>
      <c r="B45" s="40">
        <f t="shared" si="0"/>
        <v>42</v>
      </c>
      <c r="C45" s="41">
        <f t="shared" si="1"/>
        <v>43900</v>
      </c>
      <c r="D45" s="28">
        <f>'I Disease Parameters'!$E$6/(1000*365)</f>
        <v>4.8197260273972601E-5</v>
      </c>
      <c r="E45" s="28">
        <f>'I Disease Parameters'!$E$7/(1000*365)</f>
        <v>2.0024657534246577E-5</v>
      </c>
      <c r="F45" s="27">
        <f>(1-'I Disease Parameters'!$E$8)/'I Disease Parameters'!$E$10</f>
        <v>0.188</v>
      </c>
      <c r="G45" s="27">
        <f>'I Disease Parameters'!$E$8/'I Disease Parameters'!$E$11</f>
        <v>1.2E-2</v>
      </c>
      <c r="H45" s="27">
        <f>1/'I Disease Parameters'!$E$12</f>
        <v>0.05</v>
      </c>
      <c r="I45" s="27">
        <f>'I Disease Parameters'!$E$9/'I Disease Parameters'!$E$15</f>
        <v>0</v>
      </c>
      <c r="J45" s="83">
        <f t="shared" si="25"/>
        <v>7.7001263440561258</v>
      </c>
      <c r="K45" s="60">
        <f t="shared" si="26"/>
        <v>0.7700126344964382</v>
      </c>
      <c r="L45" s="30">
        <f t="shared" si="27"/>
        <v>0.46717576064062777</v>
      </c>
      <c r="M45" s="27">
        <f>J45/'I Disease Parameters'!$E$12</f>
        <v>0.38500631720280631</v>
      </c>
      <c r="N45" s="27">
        <f>K45/SQRT('I Disease Parameters'!$E$13*'I Disease Parameters'!$E$13)</f>
        <v>4.5294860852731655E-2</v>
      </c>
      <c r="O45" s="27">
        <f>L45/'I Disease Parameters'!$E$13</f>
        <v>2.7480927096507516E-2</v>
      </c>
      <c r="P45" s="27">
        <f>(1-L45)/'I Disease Parameters'!$E$14</f>
        <v>2.2201009973307179E-2</v>
      </c>
      <c r="Q45" s="19">
        <f t="shared" si="2"/>
        <v>1331536979.7177918</v>
      </c>
      <c r="R45" s="17">
        <f t="shared" si="3"/>
        <v>62.267448783583227</v>
      </c>
      <c r="S45" s="17">
        <f t="shared" si="4"/>
        <v>54.658217668237512</v>
      </c>
      <c r="T45" s="17">
        <f t="shared" si="5"/>
        <v>32.455768594106807</v>
      </c>
      <c r="U45" s="17">
        <f t="shared" si="6"/>
        <v>22.34294028043519</v>
      </c>
      <c r="V45" s="17">
        <f t="shared" si="7"/>
        <v>4.5129457907902903</v>
      </c>
      <c r="W45" s="17">
        <f t="shared" si="8"/>
        <v>1331537151.4421673</v>
      </c>
      <c r="X45" s="18">
        <f t="shared" ca="1" si="19"/>
        <v>37573384.325964198</v>
      </c>
      <c r="Y45" s="17">
        <f t="shared" si="9"/>
        <v>37492.313867330551</v>
      </c>
      <c r="Z45" s="17">
        <f t="shared" si="10"/>
        <v>8.8061913723294793</v>
      </c>
      <c r="AA45" s="17">
        <f t="shared" si="11"/>
        <v>7.7019633968346852</v>
      </c>
      <c r="AB45" s="17">
        <f t="shared" si="12"/>
        <v>1.0822075591236668</v>
      </c>
      <c r="AC45" s="17">
        <f t="shared" si="13"/>
        <v>3.209604118626217</v>
      </c>
      <c r="AD45" s="18">
        <f t="shared" si="14"/>
        <v>0.69652474143582177</v>
      </c>
      <c r="AE45" s="19">
        <f t="shared" si="15"/>
        <v>19.49951339795124</v>
      </c>
      <c r="AF45" s="17">
        <f t="shared" si="16"/>
        <v>10.050716393315705</v>
      </c>
      <c r="AG45" s="17">
        <f t="shared" si="17"/>
        <v>0.64153508893504496</v>
      </c>
      <c r="AH45" s="18">
        <f t="shared" si="20"/>
        <v>10.69225148225075</v>
      </c>
      <c r="AI45" s="73">
        <v>0</v>
      </c>
      <c r="AJ45" s="74">
        <v>0</v>
      </c>
      <c r="AK45" s="74">
        <v>7</v>
      </c>
      <c r="AL45" s="73">
        <v>0</v>
      </c>
      <c r="AM45" s="74">
        <v>13</v>
      </c>
      <c r="AN45" s="74">
        <f t="shared" si="21"/>
        <v>25</v>
      </c>
      <c r="AO45" s="19">
        <f t="shared" ca="1" si="22"/>
        <v>0.48514671543223836</v>
      </c>
      <c r="AP45" s="17">
        <f ca="1">IF($C45&gt;=TODAY(),"-",(AO45-MIN(Fit_Error_Deaths))/(MAX(Fit_Error_Deaths)-MIN(Fit_Error_Deaths)))</f>
        <v>7.7251043549351984E-3</v>
      </c>
      <c r="AQ45" s="17">
        <f t="shared" ca="1" si="23"/>
        <v>5.3257032211738595</v>
      </c>
      <c r="AR45" s="17">
        <f ca="1">IF($C45&gt;=TODAY(),"-",(AQ45-MIN(Fit_Error_LocalTransmission))/(MAX(Fit_Error_LocalTransmission)-MIN(Fit_Error_LocalTransmission)))</f>
        <v>3.5218046108278855E-4</v>
      </c>
      <c r="AS45" s="17">
        <f t="shared" ca="1" si="18"/>
        <v>1.6149763860573926E-2</v>
      </c>
      <c r="AT45" s="67">
        <f t="shared" ca="1" si="24"/>
        <v>0.30735686772502385</v>
      </c>
    </row>
    <row r="46" spans="1:46" s="1" customFormat="1" ht="12" x14ac:dyDescent="0.35">
      <c r="A46" s="87"/>
      <c r="B46" s="40">
        <f t="shared" si="0"/>
        <v>43</v>
      </c>
      <c r="C46" s="41">
        <f t="shared" si="1"/>
        <v>43901</v>
      </c>
      <c r="D46" s="28">
        <f>'I Disease Parameters'!$E$6/(1000*365)</f>
        <v>4.8197260273972601E-5</v>
      </c>
      <c r="E46" s="28">
        <f>'I Disease Parameters'!$E$7/(1000*365)</f>
        <v>2.0024657534246577E-5</v>
      </c>
      <c r="F46" s="27">
        <f>(1-'I Disease Parameters'!$E$8)/'I Disease Parameters'!$E$10</f>
        <v>0.188</v>
      </c>
      <c r="G46" s="27">
        <f>'I Disease Parameters'!$E$8/'I Disease Parameters'!$E$11</f>
        <v>1.2E-2</v>
      </c>
      <c r="H46" s="27">
        <f>1/'I Disease Parameters'!$E$12</f>
        <v>0.05</v>
      </c>
      <c r="I46" s="27">
        <f>'I Disease Parameters'!$E$9/'I Disease Parameters'!$E$15</f>
        <v>0</v>
      </c>
      <c r="J46" s="83">
        <f t="shared" si="25"/>
        <v>7.7001263440561258</v>
      </c>
      <c r="K46" s="60">
        <f t="shared" si="26"/>
        <v>0.7700126344964382</v>
      </c>
      <c r="L46" s="30">
        <f t="shared" si="27"/>
        <v>0.46717576064062777</v>
      </c>
      <c r="M46" s="27">
        <f>J46/'I Disease Parameters'!$E$12</f>
        <v>0.38500631720280631</v>
      </c>
      <c r="N46" s="27">
        <f>K46/SQRT('I Disease Parameters'!$E$13*'I Disease Parameters'!$E$13)</f>
        <v>4.5294860852731655E-2</v>
      </c>
      <c r="O46" s="27">
        <f>L46/'I Disease Parameters'!$E$13</f>
        <v>2.7480927096507516E-2</v>
      </c>
      <c r="P46" s="27">
        <f>(1-L46)/'I Disease Parameters'!$E$14</f>
        <v>2.2201009973307179E-2</v>
      </c>
      <c r="Q46" s="19">
        <f t="shared" si="2"/>
        <v>1331574470.0745952</v>
      </c>
      <c r="R46" s="17">
        <f t="shared" si="3"/>
        <v>72.326547850642541</v>
      </c>
      <c r="S46" s="17">
        <f t="shared" si="4"/>
        <v>63.630492644049056</v>
      </c>
      <c r="T46" s="17">
        <f t="shared" si="5"/>
        <v>38.589862611013814</v>
      </c>
      <c r="U46" s="17">
        <f t="shared" si="6"/>
        <v>25.967318364715407</v>
      </c>
      <c r="V46" s="17">
        <f t="shared" si="7"/>
        <v>5.2334966330394055</v>
      </c>
      <c r="W46" s="17">
        <f t="shared" si="8"/>
        <v>1331574670.5888166</v>
      </c>
      <c r="X46" s="18">
        <f t="shared" ca="1" si="19"/>
        <v>37573384.325964198</v>
      </c>
      <c r="Y46" s="17">
        <f t="shared" si="9"/>
        <v>37490.356803417206</v>
      </c>
      <c r="Z46" s="17">
        <f t="shared" si="10"/>
        <v>10.059099067059314</v>
      </c>
      <c r="AA46" s="17">
        <f t="shared" si="11"/>
        <v>8.9722749758115441</v>
      </c>
      <c r="AB46" s="17">
        <f t="shared" si="12"/>
        <v>6.1340940169070066</v>
      </c>
      <c r="AC46" s="17">
        <f t="shared" si="13"/>
        <v>3.6243780842802167</v>
      </c>
      <c r="AD46" s="18">
        <f t="shared" si="14"/>
        <v>0.72055084224911514</v>
      </c>
      <c r="AE46" s="19">
        <f t="shared" si="15"/>
        <v>22.513835708113383</v>
      </c>
      <c r="AF46" s="17">
        <f t="shared" si="16"/>
        <v>11.706280371313646</v>
      </c>
      <c r="AG46" s="17">
        <f t="shared" si="17"/>
        <v>0.74720938540299875</v>
      </c>
      <c r="AH46" s="18">
        <f t="shared" si="20"/>
        <v>12.453489756716644</v>
      </c>
      <c r="AI46" s="73">
        <v>0</v>
      </c>
      <c r="AJ46" s="74">
        <v>0</v>
      </c>
      <c r="AK46" s="74">
        <v>9</v>
      </c>
      <c r="AL46" s="73">
        <v>0</v>
      </c>
      <c r="AM46" s="74">
        <v>0</v>
      </c>
      <c r="AN46" s="74">
        <f t="shared" si="21"/>
        <v>25</v>
      </c>
      <c r="AO46" s="19">
        <f t="shared" ca="1" si="22"/>
        <v>0.51919351626590926</v>
      </c>
      <c r="AP46" s="17">
        <f ca="1">IF($C46&gt;=TODAY(),"-",(AO46-MIN(Fit_Error_Deaths))/(MAX(Fit_Error_Deaths)-MIN(Fit_Error_Deaths)))</f>
        <v>8.2672395091585357E-3</v>
      </c>
      <c r="AQ46" s="17">
        <f t="shared" ca="1" si="23"/>
        <v>155.08940712064637</v>
      </c>
      <c r="AR46" s="17">
        <f ca="1">IF($C46&gt;=TODAY(),"-",(AQ46-MIN(Fit_Error_LocalTransmission))/(MAX(Fit_Error_LocalTransmission)-MIN(Fit_Error_LocalTransmission)))</f>
        <v>1.0255820994990903E-2</v>
      </c>
      <c r="AS46" s="17">
        <f t="shared" ca="1" si="18"/>
        <v>0.69771449913262551</v>
      </c>
      <c r="AT46" s="67">
        <f t="shared" ca="1" si="24"/>
        <v>0.32353354497370929</v>
      </c>
    </row>
    <row r="47" spans="1:46" s="1" customFormat="1" ht="12" x14ac:dyDescent="0.35">
      <c r="A47" s="87"/>
      <c r="B47" s="40">
        <f t="shared" si="0"/>
        <v>44</v>
      </c>
      <c r="C47" s="41">
        <f t="shared" si="1"/>
        <v>43902</v>
      </c>
      <c r="D47" s="28">
        <f>'I Disease Parameters'!$E$6/(1000*365)</f>
        <v>4.8197260273972601E-5</v>
      </c>
      <c r="E47" s="28">
        <f>'I Disease Parameters'!$E$7/(1000*365)</f>
        <v>2.0024657534246577E-5</v>
      </c>
      <c r="F47" s="27">
        <f>(1-'I Disease Parameters'!$E$8)/'I Disease Parameters'!$E$10</f>
        <v>0.188</v>
      </c>
      <c r="G47" s="27">
        <f>'I Disease Parameters'!$E$8/'I Disease Parameters'!$E$11</f>
        <v>1.2E-2</v>
      </c>
      <c r="H47" s="27">
        <f>1/'I Disease Parameters'!$E$12</f>
        <v>0.05</v>
      </c>
      <c r="I47" s="27">
        <f>'I Disease Parameters'!$E$9/'I Disease Parameters'!$E$15</f>
        <v>0</v>
      </c>
      <c r="J47" s="83">
        <f t="shared" si="25"/>
        <v>7.7001263440561258</v>
      </c>
      <c r="K47" s="60">
        <f t="shared" si="26"/>
        <v>0.7700126344964382</v>
      </c>
      <c r="L47" s="30">
        <f t="shared" si="27"/>
        <v>0.46717576064062777</v>
      </c>
      <c r="M47" s="27">
        <f>J47/'I Disease Parameters'!$E$12</f>
        <v>0.38500631720280631</v>
      </c>
      <c r="N47" s="27">
        <f>K47/SQRT('I Disease Parameters'!$E$13*'I Disease Parameters'!$E$13)</f>
        <v>4.5294860852731655E-2</v>
      </c>
      <c r="O47" s="27">
        <f>L47/'I Disease Parameters'!$E$13</f>
        <v>2.7480927096507516E-2</v>
      </c>
      <c r="P47" s="27">
        <f>(1-L47)/'I Disease Parameters'!$E$14</f>
        <v>2.2201009973307179E-2</v>
      </c>
      <c r="Q47" s="19">
        <f t="shared" si="2"/>
        <v>1331611957.756763</v>
      </c>
      <c r="R47" s="17">
        <f t="shared" si="3"/>
        <v>84.105850105895357</v>
      </c>
      <c r="S47" s="17">
        <f t="shared" si="4"/>
        <v>74.045084828943473</v>
      </c>
      <c r="T47" s="17">
        <f t="shared" si="5"/>
        <v>46.539789310665263</v>
      </c>
      <c r="U47" s="17">
        <f t="shared" si="6"/>
        <v>30.208808211338035</v>
      </c>
      <c r="V47" s="17">
        <f t="shared" si="7"/>
        <v>6.0902305577350768</v>
      </c>
      <c r="W47" s="17">
        <f t="shared" si="8"/>
        <v>1331612192.6562953</v>
      </c>
      <c r="X47" s="18">
        <f t="shared" ca="1" si="19"/>
        <v>37573384.325964198</v>
      </c>
      <c r="Y47" s="17">
        <f t="shared" si="9"/>
        <v>37487.682167768478</v>
      </c>
      <c r="Z47" s="17">
        <f t="shared" si="10"/>
        <v>11.779302255252816</v>
      </c>
      <c r="AA47" s="17">
        <f t="shared" si="11"/>
        <v>10.414592184894417</v>
      </c>
      <c r="AB47" s="17">
        <f t="shared" si="12"/>
        <v>7.9499266996514493</v>
      </c>
      <c r="AC47" s="17">
        <f t="shared" si="13"/>
        <v>4.2414898466226276</v>
      </c>
      <c r="AD47" s="18">
        <f t="shared" si="14"/>
        <v>0.85673392469567133</v>
      </c>
      <c r="AE47" s="19">
        <f t="shared" si="15"/>
        <v>26.246060139732659</v>
      </c>
      <c r="AF47" s="17">
        <f t="shared" si="16"/>
        <v>13.597390995920797</v>
      </c>
      <c r="AG47" s="17">
        <f t="shared" si="17"/>
        <v>0.86791857420771046</v>
      </c>
      <c r="AH47" s="18">
        <f t="shared" si="20"/>
        <v>14.465309570128507</v>
      </c>
      <c r="AI47" s="73">
        <v>0</v>
      </c>
      <c r="AJ47" s="74">
        <v>0</v>
      </c>
      <c r="AK47" s="74">
        <v>5</v>
      </c>
      <c r="AL47" s="73">
        <v>1</v>
      </c>
      <c r="AM47" s="74">
        <v>3</v>
      </c>
      <c r="AN47" s="74">
        <f t="shared" si="21"/>
        <v>28</v>
      </c>
      <c r="AO47" s="19">
        <f t="shared" ca="1" si="22"/>
        <v>2.0525168333105571E-2</v>
      </c>
      <c r="AP47" s="17">
        <f ca="1">IF($C47&gt;=TODAY(),"-",(AO47-MIN(Fit_Error_Deaths))/(MAX(Fit_Error_Deaths)-MIN(Fit_Error_Deaths)))</f>
        <v>3.268270447519874E-4</v>
      </c>
      <c r="AQ47" s="17">
        <f t="shared" ca="1" si="23"/>
        <v>131.45332353888034</v>
      </c>
      <c r="AR47" s="17">
        <f ca="1">IF($C47&gt;=TODAY(),"-",(AQ47-MIN(Fit_Error_LocalTransmission))/(MAX(Fit_Error_LocalTransmission)-MIN(Fit_Error_LocalTransmission)))</f>
        <v>8.6928035927213623E-3</v>
      </c>
      <c r="AS47" s="17">
        <f t="shared" ca="1" si="18"/>
        <v>5.3962635014596109E-3</v>
      </c>
      <c r="AT47" s="67">
        <f t="shared" ca="1" si="24"/>
        <v>0.34056162628811509</v>
      </c>
    </row>
    <row r="48" spans="1:46" s="1" customFormat="1" ht="12" x14ac:dyDescent="0.35">
      <c r="A48" s="87"/>
      <c r="B48" s="40">
        <f t="shared" si="0"/>
        <v>45</v>
      </c>
      <c r="C48" s="41">
        <f t="shared" si="1"/>
        <v>43903</v>
      </c>
      <c r="D48" s="28">
        <f>'I Disease Parameters'!$E$6/(1000*365)</f>
        <v>4.8197260273972601E-5</v>
      </c>
      <c r="E48" s="28">
        <f>'I Disease Parameters'!$E$7/(1000*365)</f>
        <v>2.0024657534246577E-5</v>
      </c>
      <c r="F48" s="27">
        <f>(1-'I Disease Parameters'!$E$8)/'I Disease Parameters'!$E$10</f>
        <v>0.188</v>
      </c>
      <c r="G48" s="27">
        <f>'I Disease Parameters'!$E$8/'I Disease Parameters'!$E$11</f>
        <v>1.2E-2</v>
      </c>
      <c r="H48" s="27">
        <f>1/'I Disease Parameters'!$E$12</f>
        <v>0.05</v>
      </c>
      <c r="I48" s="27">
        <f>'I Disease Parameters'!$E$9/'I Disease Parameters'!$E$15</f>
        <v>0</v>
      </c>
      <c r="J48" s="83">
        <f t="shared" si="25"/>
        <v>7.7001263440561258</v>
      </c>
      <c r="K48" s="60">
        <f t="shared" si="26"/>
        <v>0.7700126344964382</v>
      </c>
      <c r="L48" s="30">
        <f t="shared" si="27"/>
        <v>0.46717576064062777</v>
      </c>
      <c r="M48" s="27">
        <f>J48/'I Disease Parameters'!$E$12</f>
        <v>0.38500631720280631</v>
      </c>
      <c r="N48" s="27">
        <f>K48/SQRT('I Disease Parameters'!$E$13*'I Disease Parameters'!$E$13)</f>
        <v>4.5294860852731655E-2</v>
      </c>
      <c r="O48" s="27">
        <f>L48/'I Disease Parameters'!$E$13</f>
        <v>2.7480927096507516E-2</v>
      </c>
      <c r="P48" s="27">
        <f>(1-L48)/'I Disease Parameters'!$E$14</f>
        <v>2.2201009973307179E-2</v>
      </c>
      <c r="Q48" s="19">
        <f t="shared" si="2"/>
        <v>1331649442.1269405</v>
      </c>
      <c r="R48" s="17">
        <f t="shared" si="3"/>
        <v>97.898829191068046</v>
      </c>
      <c r="S48" s="17">
        <f t="shared" si="4"/>
        <v>86.153247679938829</v>
      </c>
      <c r="T48" s="17">
        <f t="shared" si="5"/>
        <v>50.235940684818438</v>
      </c>
      <c r="U48" s="17">
        <f t="shared" si="6"/>
        <v>35.189414088879474</v>
      </c>
      <c r="V48" s="17">
        <f t="shared" si="7"/>
        <v>7.1234608843767706</v>
      </c>
      <c r="W48" s="17">
        <f t="shared" si="8"/>
        <v>1331649711.604372</v>
      </c>
      <c r="X48" s="18">
        <f t="shared" ca="1" si="19"/>
        <v>37573384.325964198</v>
      </c>
      <c r="Y48" s="17">
        <f t="shared" si="9"/>
        <v>37484.370177507401</v>
      </c>
      <c r="Z48" s="17">
        <f t="shared" si="10"/>
        <v>13.792979085172689</v>
      </c>
      <c r="AA48" s="17">
        <f t="shared" si="11"/>
        <v>12.108162850995356</v>
      </c>
      <c r="AB48" s="17">
        <f t="shared" si="12"/>
        <v>3.6961513741531746</v>
      </c>
      <c r="AC48" s="17">
        <f t="shared" si="13"/>
        <v>4.9806058775414392</v>
      </c>
      <c r="AD48" s="18">
        <f t="shared" si="14"/>
        <v>1.0332303266416938</v>
      </c>
      <c r="AE48" s="19">
        <f t="shared" si="15"/>
        <v>30.615833297196769</v>
      </c>
      <c r="AF48" s="17">
        <f t="shared" si="16"/>
        <v>15.811899819908326</v>
      </c>
      <c r="AG48" s="17">
        <f t="shared" si="17"/>
        <v>1.0092702012707444</v>
      </c>
      <c r="AH48" s="18">
        <f t="shared" si="20"/>
        <v>16.821170021179071</v>
      </c>
      <c r="AI48" s="73">
        <v>0</v>
      </c>
      <c r="AJ48" s="74">
        <v>0</v>
      </c>
      <c r="AK48" s="74">
        <v>14</v>
      </c>
      <c r="AL48" s="73">
        <v>0</v>
      </c>
      <c r="AM48" s="74">
        <v>4</v>
      </c>
      <c r="AN48" s="74">
        <f t="shared" si="21"/>
        <v>32</v>
      </c>
      <c r="AO48" s="19">
        <f t="shared" ca="1" si="22"/>
        <v>1.0675649078921012</v>
      </c>
      <c r="AP48" s="17">
        <f ca="1">IF($C48&gt;=TODAY(),"-",(AO48-MIN(Fit_Error_Deaths))/(MAX(Fit_Error_Deaths)-MIN(Fit_Error_Deaths)))</f>
        <v>1.6999085136102814E-2</v>
      </c>
      <c r="AQ48" s="17">
        <f t="shared" ca="1" si="23"/>
        <v>164.38240071198095</v>
      </c>
      <c r="AR48" s="17">
        <f ca="1">IF($C48&gt;=TODAY(),"-",(AQ48-MIN(Fit_Error_LocalTransmission))/(MAX(Fit_Error_LocalTransmission)-MIN(Fit_Error_LocalTransmission)))</f>
        <v>1.0870352190575293E-2</v>
      </c>
      <c r="AS48" s="17">
        <f t="shared" ca="1" si="18"/>
        <v>2.7680455545150546</v>
      </c>
      <c r="AT48" s="67">
        <f t="shared" ca="1" si="24"/>
        <v>0.35848592240854216</v>
      </c>
    </row>
    <row r="49" spans="1:48" s="1" customFormat="1" ht="12" x14ac:dyDescent="0.35">
      <c r="A49" s="87"/>
      <c r="B49" s="40">
        <f t="shared" si="0"/>
        <v>46</v>
      </c>
      <c r="C49" s="41">
        <f t="shared" si="1"/>
        <v>43904</v>
      </c>
      <c r="D49" s="28">
        <f>'I Disease Parameters'!$E$6/(1000*365)</f>
        <v>4.8197260273972601E-5</v>
      </c>
      <c r="E49" s="28">
        <f>'I Disease Parameters'!$E$7/(1000*365)</f>
        <v>2.0024657534246577E-5</v>
      </c>
      <c r="F49" s="27">
        <f>(1-'I Disease Parameters'!$E$8)/'I Disease Parameters'!$E$10</f>
        <v>0.188</v>
      </c>
      <c r="G49" s="27">
        <f>'I Disease Parameters'!$E$8/'I Disease Parameters'!$E$11</f>
        <v>1.2E-2</v>
      </c>
      <c r="H49" s="27">
        <f>1/'I Disease Parameters'!$E$12</f>
        <v>0.05</v>
      </c>
      <c r="I49" s="27">
        <f>'I Disease Parameters'!$E$9/'I Disease Parameters'!$E$15</f>
        <v>0</v>
      </c>
      <c r="J49" s="83">
        <f t="shared" si="25"/>
        <v>7.7001263440561258</v>
      </c>
      <c r="K49" s="60">
        <f t="shared" si="26"/>
        <v>0.7700126344964382</v>
      </c>
      <c r="L49" s="30">
        <f t="shared" si="27"/>
        <v>0.46717576064062777</v>
      </c>
      <c r="M49" s="27">
        <f>J49/'I Disease Parameters'!$E$12</f>
        <v>0.38500631720280631</v>
      </c>
      <c r="N49" s="27">
        <f>K49/SQRT('I Disease Parameters'!$E$13*'I Disease Parameters'!$E$13)</f>
        <v>4.5294860852731655E-2</v>
      </c>
      <c r="O49" s="27">
        <f>L49/'I Disease Parameters'!$E$13</f>
        <v>2.7480927096507516E-2</v>
      </c>
      <c r="P49" s="27">
        <f>(1-L49)/'I Disease Parameters'!$E$14</f>
        <v>2.2201009973307179E-2</v>
      </c>
      <c r="Q49" s="19">
        <f t="shared" si="2"/>
        <v>1331686922.725683</v>
      </c>
      <c r="R49" s="17">
        <f t="shared" si="3"/>
        <v>113.76207033699359</v>
      </c>
      <c r="S49" s="17">
        <f t="shared" si="4"/>
        <v>100.24883999458243</v>
      </c>
      <c r="T49" s="17">
        <f t="shared" si="5"/>
        <v>62.913901833857032</v>
      </c>
      <c r="U49" s="17">
        <f t="shared" si="6"/>
        <v>40.876902040494429</v>
      </c>
      <c r="V49" s="17">
        <f t="shared" si="7"/>
        <v>8.2387495045388928</v>
      </c>
      <c r="W49" s="17">
        <f t="shared" si="8"/>
        <v>1331687240.5273974</v>
      </c>
      <c r="X49" s="18">
        <f t="shared" ca="1" si="19"/>
        <v>37573384.325964198</v>
      </c>
      <c r="Y49" s="17">
        <f t="shared" si="9"/>
        <v>37480.598742485046</v>
      </c>
      <c r="Z49" s="17">
        <f t="shared" si="10"/>
        <v>15.863241145925542</v>
      </c>
      <c r="AA49" s="17">
        <f t="shared" si="11"/>
        <v>14.095592314643596</v>
      </c>
      <c r="AB49" s="17">
        <f t="shared" si="12"/>
        <v>12.677961149038595</v>
      </c>
      <c r="AC49" s="17">
        <f t="shared" si="13"/>
        <v>5.6874879516149548</v>
      </c>
      <c r="AD49" s="18">
        <f t="shared" si="14"/>
        <v>1.1152886201621222</v>
      </c>
      <c r="AE49" s="19">
        <f t="shared" si="15"/>
        <v>35.444967374666696</v>
      </c>
      <c r="AF49" s="17">
        <f t="shared" si="16"/>
        <v>18.404979887920792</v>
      </c>
      <c r="AG49" s="17">
        <f t="shared" si="17"/>
        <v>1.1747859502928166</v>
      </c>
      <c r="AH49" s="18">
        <f t="shared" si="20"/>
        <v>19.579765838213607</v>
      </c>
      <c r="AI49" s="73">
        <v>0</v>
      </c>
      <c r="AJ49" s="74">
        <v>0</v>
      </c>
      <c r="AK49" s="74">
        <v>6</v>
      </c>
      <c r="AL49" s="73">
        <v>1</v>
      </c>
      <c r="AM49" s="74">
        <v>2</v>
      </c>
      <c r="AN49" s="74">
        <f t="shared" si="21"/>
        <v>34</v>
      </c>
      <c r="AO49" s="19">
        <f t="shared" ca="1" si="22"/>
        <v>1.3291465938886079E-2</v>
      </c>
      <c r="AP49" s="17">
        <f ca="1">IF($C49&gt;=TODAY(),"-",(AO49-MIN(Fit_Error_Deaths))/(MAX(Fit_Error_Deaths)-MIN(Fit_Error_Deaths)))</f>
        <v>2.116431136022047E-4</v>
      </c>
      <c r="AQ49" s="17">
        <f t="shared" ca="1" si="23"/>
        <v>309.04816692642214</v>
      </c>
      <c r="AR49" s="17">
        <f ca="1">IF($C49&gt;=TODAY(),"-",(AQ49-MIN(Fit_Error_LocalTransmission))/(MAX(Fit_Error_LocalTransmission)-MIN(Fit_Error_LocalTransmission)))</f>
        <v>2.0436874043639995E-2</v>
      </c>
      <c r="AS49" s="17">
        <f t="shared" ca="1" si="18"/>
        <v>1.7485216190062245E-2</v>
      </c>
      <c r="AT49" s="67">
        <f t="shared" ca="1" si="24"/>
        <v>0.37735360253530753</v>
      </c>
    </row>
    <row r="50" spans="1:48" s="1" customFormat="1" ht="12" x14ac:dyDescent="0.35">
      <c r="A50" s="87"/>
      <c r="B50" s="40">
        <f t="shared" si="0"/>
        <v>47</v>
      </c>
      <c r="C50" s="41">
        <f t="shared" si="1"/>
        <v>43905</v>
      </c>
      <c r="D50" s="28">
        <f>'I Disease Parameters'!$E$6/(1000*365)</f>
        <v>4.8197260273972601E-5</v>
      </c>
      <c r="E50" s="28">
        <f>'I Disease Parameters'!$E$7/(1000*365)</f>
        <v>2.0024657534246577E-5</v>
      </c>
      <c r="F50" s="27">
        <f>(1-'I Disease Parameters'!$E$8)/'I Disease Parameters'!$E$10</f>
        <v>0.188</v>
      </c>
      <c r="G50" s="27">
        <f>'I Disease Parameters'!$E$8/'I Disease Parameters'!$E$11</f>
        <v>1.2E-2</v>
      </c>
      <c r="H50" s="27">
        <f>1/'I Disease Parameters'!$E$12</f>
        <v>0.05</v>
      </c>
      <c r="I50" s="27">
        <f>'I Disease Parameters'!$E$9/'I Disease Parameters'!$E$15</f>
        <v>0</v>
      </c>
      <c r="J50" s="83">
        <f t="shared" si="25"/>
        <v>7.7001263440561258</v>
      </c>
      <c r="K50" s="60">
        <f t="shared" si="26"/>
        <v>0.7700126344964382</v>
      </c>
      <c r="L50" s="30">
        <f t="shared" si="27"/>
        <v>0.46717576064062777</v>
      </c>
      <c r="M50" s="27">
        <f>J50/'I Disease Parameters'!$E$12</f>
        <v>0.38500631720280631</v>
      </c>
      <c r="N50" s="27">
        <f>K50/SQRT('I Disease Parameters'!$E$13*'I Disease Parameters'!$E$13)</f>
        <v>4.5294860852731655E-2</v>
      </c>
      <c r="O50" s="27">
        <f>L50/'I Disease Parameters'!$E$13</f>
        <v>2.7480927096507516E-2</v>
      </c>
      <c r="P50" s="27">
        <f>(1-L50)/'I Disease Parameters'!$E$14</f>
        <v>2.2201009973307179E-2</v>
      </c>
      <c r="Q50" s="19">
        <f t="shared" si="2"/>
        <v>1331724398.3815446</v>
      </c>
      <c r="R50" s="17">
        <f t="shared" si="3"/>
        <v>132.45348145158513</v>
      </c>
      <c r="S50" s="17">
        <f t="shared" si="4"/>
        <v>116.621659769519</v>
      </c>
      <c r="T50" s="17">
        <f t="shared" si="5"/>
        <v>67.152102336836407</v>
      </c>
      <c r="U50" s="17">
        <f t="shared" si="6"/>
        <v>47.617457843912185</v>
      </c>
      <c r="V50" s="17">
        <f t="shared" si="7"/>
        <v>9.6355016666120221</v>
      </c>
      <c r="W50" s="17">
        <f t="shared" si="8"/>
        <v>1331724762.2262459</v>
      </c>
      <c r="X50" s="18">
        <f t="shared" ca="1" si="19"/>
        <v>37573384.325964198</v>
      </c>
      <c r="Y50" s="17">
        <f t="shared" si="9"/>
        <v>37475.655861616135</v>
      </c>
      <c r="Z50" s="17">
        <f t="shared" si="10"/>
        <v>18.691411114591546</v>
      </c>
      <c r="AA50" s="17">
        <f t="shared" si="11"/>
        <v>16.372819774936573</v>
      </c>
      <c r="AB50" s="17">
        <f t="shared" si="12"/>
        <v>4.2382005029793746</v>
      </c>
      <c r="AC50" s="17">
        <f t="shared" si="13"/>
        <v>6.740555803417756</v>
      </c>
      <c r="AD50" s="18">
        <f t="shared" si="14"/>
        <v>1.3967521620731294</v>
      </c>
      <c r="AE50" s="19">
        <f t="shared" si="15"/>
        <v>41.446103228489136</v>
      </c>
      <c r="AF50" s="17">
        <f t="shared" si="16"/>
        <v>21.387269223354796</v>
      </c>
      <c r="AG50" s="17">
        <f t="shared" si="17"/>
        <v>1.3651448440439231</v>
      </c>
      <c r="AH50" s="18">
        <f t="shared" si="20"/>
        <v>22.752414067398718</v>
      </c>
      <c r="AI50" s="73">
        <v>0</v>
      </c>
      <c r="AJ50" s="74">
        <v>0</v>
      </c>
      <c r="AK50" s="74">
        <v>7</v>
      </c>
      <c r="AL50" s="73">
        <v>0</v>
      </c>
      <c r="AM50" s="74">
        <v>0</v>
      </c>
      <c r="AN50" s="74">
        <f t="shared" si="21"/>
        <v>34</v>
      </c>
      <c r="AO50" s="19">
        <f t="shared" ca="1" si="22"/>
        <v>1.9509166022559614</v>
      </c>
      <c r="AP50" s="17">
        <f ca="1">IF($C50&gt;=TODAY(),"-",(AO50-MIN(Fit_Error_Deaths))/(MAX(Fit_Error_Deaths)-MIN(Fit_Error_Deaths)))</f>
        <v>3.1064900288514715E-2</v>
      </c>
      <c r="AQ50" s="17">
        <f t="shared" ca="1" si="23"/>
        <v>517.67234589436305</v>
      </c>
      <c r="AR50" s="17">
        <f ca="1">IF($C50&gt;=TODAY(),"-",(AQ50-MIN(Fit_Error_LocalTransmission))/(MAX(Fit_Error_LocalTransmission)-MIN(Fit_Error_LocalTransmission)))</f>
        <v>3.4232866139075058E-2</v>
      </c>
      <c r="AS50" s="17">
        <f t="shared" ca="1" si="18"/>
        <v>32.013436190324363</v>
      </c>
      <c r="AT50" s="67">
        <f t="shared" ca="1" si="24"/>
        <v>0.39721431845821847</v>
      </c>
    </row>
    <row r="51" spans="1:48" s="1" customFormat="1" ht="12" x14ac:dyDescent="0.35">
      <c r="A51" s="87"/>
      <c r="B51" s="40">
        <f t="shared" si="0"/>
        <v>48</v>
      </c>
      <c r="C51" s="41">
        <f t="shared" si="1"/>
        <v>43906</v>
      </c>
      <c r="D51" s="28">
        <f>'I Disease Parameters'!$E$6/(1000*365)</f>
        <v>4.8197260273972601E-5</v>
      </c>
      <c r="E51" s="28">
        <f>'I Disease Parameters'!$E$7/(1000*365)</f>
        <v>2.0024657534246577E-5</v>
      </c>
      <c r="F51" s="27">
        <f>(1-'I Disease Parameters'!$E$8)/'I Disease Parameters'!$E$10</f>
        <v>0.188</v>
      </c>
      <c r="G51" s="27">
        <f>'I Disease Parameters'!$E$8/'I Disease Parameters'!$E$11</f>
        <v>1.2E-2</v>
      </c>
      <c r="H51" s="27">
        <f>1/'I Disease Parameters'!$E$12</f>
        <v>0.05</v>
      </c>
      <c r="I51" s="27">
        <f>'I Disease Parameters'!$E$9/'I Disease Parameters'!$E$15</f>
        <v>0</v>
      </c>
      <c r="J51" s="83">
        <f t="shared" si="25"/>
        <v>7.7001263440561258</v>
      </c>
      <c r="K51" s="60">
        <f t="shared" si="26"/>
        <v>0.7700126344964382</v>
      </c>
      <c r="L51" s="30">
        <f t="shared" si="27"/>
        <v>0.46717576064062777</v>
      </c>
      <c r="M51" s="27">
        <f>J51/'I Disease Parameters'!$E$12</f>
        <v>0.38500631720280631</v>
      </c>
      <c r="N51" s="27">
        <f>K51/SQRT('I Disease Parameters'!$E$13*'I Disease Parameters'!$E$13)</f>
        <v>4.5294860852731655E-2</v>
      </c>
      <c r="O51" s="27">
        <f>L51/'I Disease Parameters'!$E$13</f>
        <v>2.7480927096507516E-2</v>
      </c>
      <c r="P51" s="27">
        <f>(1-L51)/'I Disease Parameters'!$E$14</f>
        <v>2.2201009973307179E-2</v>
      </c>
      <c r="Q51" s="19">
        <f t="shared" si="2"/>
        <v>1331761868.5998073</v>
      </c>
      <c r="R51" s="17">
        <f t="shared" si="3"/>
        <v>153.90184059261142</v>
      </c>
      <c r="S51" s="17">
        <f t="shared" si="4"/>
        <v>135.68949598514308</v>
      </c>
      <c r="T51" s="17">
        <f t="shared" si="5"/>
        <v>72.403952893998962</v>
      </c>
      <c r="U51" s="17">
        <f t="shared" si="6"/>
        <v>55.29298933779797</v>
      </c>
      <c r="V51" s="17">
        <f t="shared" si="7"/>
        <v>11.126346160320672</v>
      </c>
      <c r="W51" s="17">
        <f t="shared" si="8"/>
        <v>1331762285.8880861</v>
      </c>
      <c r="X51" s="18">
        <f t="shared" ca="1" si="19"/>
        <v>37573384.325964198</v>
      </c>
      <c r="Y51" s="17">
        <f t="shared" si="9"/>
        <v>37470.218262672424</v>
      </c>
      <c r="Z51" s="17">
        <f t="shared" si="10"/>
        <v>21.448359141026287</v>
      </c>
      <c r="AA51" s="17">
        <f t="shared" si="11"/>
        <v>19.067836215624084</v>
      </c>
      <c r="AB51" s="17">
        <f t="shared" si="12"/>
        <v>5.2518505571625553</v>
      </c>
      <c r="AC51" s="17">
        <f t="shared" si="13"/>
        <v>7.675531493885785</v>
      </c>
      <c r="AD51" s="18">
        <f t="shared" si="14"/>
        <v>1.49084449370865</v>
      </c>
      <c r="AE51" s="19">
        <f t="shared" si="15"/>
        <v>47.941707766948589</v>
      </c>
      <c r="AF51" s="17">
        <f t="shared" si="16"/>
        <v>24.901254512898007</v>
      </c>
      <c r="AG51" s="17">
        <f t="shared" si="17"/>
        <v>1.5894417774190217</v>
      </c>
      <c r="AH51" s="18">
        <f t="shared" si="20"/>
        <v>26.490696290317029</v>
      </c>
      <c r="AI51" s="73">
        <v>0</v>
      </c>
      <c r="AJ51" s="74">
        <v>0</v>
      </c>
      <c r="AK51" s="74">
        <v>14</v>
      </c>
      <c r="AL51" s="73">
        <v>0</v>
      </c>
      <c r="AM51" s="74">
        <v>7</v>
      </c>
      <c r="AN51" s="74">
        <f t="shared" si="21"/>
        <v>41</v>
      </c>
      <c r="AO51" s="19">
        <f t="shared" ca="1" si="22"/>
        <v>2.222617304421401</v>
      </c>
      <c r="AP51" s="17">
        <f ca="1">IF($C51&gt;=TODAY(),"-",(AO51-MIN(Fit_Error_Deaths))/(MAX(Fit_Error_Deaths)-MIN(Fit_Error_Deaths)))</f>
        <v>3.539125396828182E-2</v>
      </c>
      <c r="AQ51" s="17">
        <f t="shared" ca="1" si="23"/>
        <v>379.88724188137797</v>
      </c>
      <c r="AR51" s="17">
        <f ca="1">IF($C51&gt;=TODAY(),"-",(AQ51-MIN(Fit_Error_LocalTransmission))/(MAX(Fit_Error_LocalTransmission)-MIN(Fit_Error_LocalTransmission)))</f>
        <v>2.5121351763150553E-2</v>
      </c>
      <c r="AS51" s="17">
        <f t="shared" ca="1" si="18"/>
        <v>28.148125463412054</v>
      </c>
      <c r="AT51" s="67">
        <f t="shared" ca="1" si="24"/>
        <v>0.41812033521917735</v>
      </c>
    </row>
    <row r="52" spans="1:48" s="1" customFormat="1" ht="12" x14ac:dyDescent="0.35">
      <c r="A52" s="87"/>
      <c r="B52" s="40">
        <f t="shared" si="0"/>
        <v>49</v>
      </c>
      <c r="C52" s="41">
        <f t="shared" si="1"/>
        <v>43907</v>
      </c>
      <c r="D52" s="28">
        <f>'I Disease Parameters'!$E$6/(1000*365)</f>
        <v>4.8197260273972601E-5</v>
      </c>
      <c r="E52" s="28">
        <f>'I Disease Parameters'!$E$7/(1000*365)</f>
        <v>2.0024657534246577E-5</v>
      </c>
      <c r="F52" s="27">
        <f>(1-'I Disease Parameters'!$E$8)/'I Disease Parameters'!$E$10</f>
        <v>0.188</v>
      </c>
      <c r="G52" s="27">
        <f>'I Disease Parameters'!$E$8/'I Disease Parameters'!$E$11</f>
        <v>1.2E-2</v>
      </c>
      <c r="H52" s="27">
        <f>1/'I Disease Parameters'!$E$12</f>
        <v>0.05</v>
      </c>
      <c r="I52" s="27">
        <f>'I Disease Parameters'!$E$9/'I Disease Parameters'!$E$15</f>
        <v>0</v>
      </c>
      <c r="J52" s="83">
        <f t="shared" si="25"/>
        <v>7.7001263440561258</v>
      </c>
      <c r="K52" s="60">
        <f t="shared" si="26"/>
        <v>0.7700126344964382</v>
      </c>
      <c r="L52" s="30">
        <f t="shared" si="27"/>
        <v>0.46717576064062777</v>
      </c>
      <c r="M52" s="27">
        <f>J52/'I Disease Parameters'!$E$12</f>
        <v>0.38500631720280631</v>
      </c>
      <c r="N52" s="27">
        <f>K52/SQRT('I Disease Parameters'!$E$13*'I Disease Parameters'!$E$13)</f>
        <v>4.5294860852731655E-2</v>
      </c>
      <c r="O52" s="27">
        <f>L52/'I Disease Parameters'!$E$13</f>
        <v>2.7480927096507516E-2</v>
      </c>
      <c r="P52" s="27">
        <f>(1-L52)/'I Disease Parameters'!$E$14</f>
        <v>2.2201009973307179E-2</v>
      </c>
      <c r="Q52" s="19">
        <f t="shared" si="2"/>
        <v>1331799332.2971644</v>
      </c>
      <c r="R52" s="17">
        <f t="shared" si="3"/>
        <v>178.6392133496586</v>
      </c>
      <c r="S52" s="17">
        <f t="shared" si="4"/>
        <v>157.83585008160878</v>
      </c>
      <c r="T52" s="17">
        <f t="shared" si="5"/>
        <v>84.652156485463991</v>
      </c>
      <c r="U52" s="17">
        <f t="shared" si="6"/>
        <v>64.066084664858536</v>
      </c>
      <c r="V52" s="17">
        <f t="shared" si="7"/>
        <v>12.733787040627206</v>
      </c>
      <c r="W52" s="17">
        <f t="shared" si="8"/>
        <v>1331799817.490469</v>
      </c>
      <c r="X52" s="18">
        <f t="shared" ca="1" si="19"/>
        <v>37573384.325964198</v>
      </c>
      <c r="Y52" s="17">
        <f t="shared" si="9"/>
        <v>37463.697357177734</v>
      </c>
      <c r="Z52" s="17">
        <f t="shared" si="10"/>
        <v>24.737372757047183</v>
      </c>
      <c r="AA52" s="17">
        <f t="shared" si="11"/>
        <v>22.1463540964657</v>
      </c>
      <c r="AB52" s="17">
        <f t="shared" si="12"/>
        <v>12.248203591465028</v>
      </c>
      <c r="AC52" s="17">
        <f t="shared" si="13"/>
        <v>8.7730953270605667</v>
      </c>
      <c r="AD52" s="18">
        <f t="shared" si="14"/>
        <v>1.6074408803065339</v>
      </c>
      <c r="AE52" s="19">
        <f t="shared" si="15"/>
        <v>55.520822707221264</v>
      </c>
      <c r="AF52" s="17">
        <f t="shared" si="16"/>
        <v>28.933546031410948</v>
      </c>
      <c r="AG52" s="17">
        <f t="shared" si="17"/>
        <v>1.846822087111337</v>
      </c>
      <c r="AH52" s="18">
        <f t="shared" si="20"/>
        <v>30.780368118522286</v>
      </c>
      <c r="AI52" s="73">
        <v>0</v>
      </c>
      <c r="AJ52" s="74">
        <v>0</v>
      </c>
      <c r="AK52" s="74">
        <v>13</v>
      </c>
      <c r="AL52" s="73">
        <v>1</v>
      </c>
      <c r="AM52" s="74">
        <v>5</v>
      </c>
      <c r="AN52" s="74">
        <f t="shared" si="21"/>
        <v>46</v>
      </c>
      <c r="AO52" s="19">
        <f t="shared" ca="1" si="22"/>
        <v>0.36898442306757678</v>
      </c>
      <c r="AP52" s="17">
        <f ca="1">IF($C52&gt;=TODAY(),"-",(AO52-MIN(Fit_Error_Deaths))/(MAX(Fit_Error_Deaths)-MIN(Fit_Error_Deaths)))</f>
        <v>5.8754250680703975E-3</v>
      </c>
      <c r="AQ52" s="17">
        <f t="shared" ca="1" si="23"/>
        <v>664.62738032652032</v>
      </c>
      <c r="AR52" s="17">
        <f ca="1">IF($C52&gt;=TODAY(),"-",(AQ52-MIN(Fit_Error_LocalTransmission))/(MAX(Fit_Error_LocalTransmission)-MIN(Fit_Error_LocalTransmission)))</f>
        <v>4.3950773734637016E-2</v>
      </c>
      <c r="AS52" s="17">
        <f t="shared" ca="1" si="18"/>
        <v>3.3083705037199489</v>
      </c>
      <c r="AT52" s="67">
        <f t="shared" ca="1" si="24"/>
        <v>0.44012666865176564</v>
      </c>
    </row>
    <row r="53" spans="1:48" s="1" customFormat="1" ht="12" x14ac:dyDescent="0.35">
      <c r="A53" s="87" t="s">
        <v>104</v>
      </c>
      <c r="B53" s="40">
        <f t="shared" si="0"/>
        <v>50</v>
      </c>
      <c r="C53" s="41">
        <f t="shared" si="1"/>
        <v>43908</v>
      </c>
      <c r="D53" s="28">
        <f>'I Disease Parameters'!$E$6/(1000*365)</f>
        <v>4.8197260273972601E-5</v>
      </c>
      <c r="E53" s="28">
        <f>'I Disease Parameters'!$E$7/(1000*365)</f>
        <v>2.0024657534246577E-5</v>
      </c>
      <c r="F53" s="27">
        <f>(1-'I Disease Parameters'!$E$8)/'I Disease Parameters'!$E$10</f>
        <v>0.188</v>
      </c>
      <c r="G53" s="27">
        <f>'I Disease Parameters'!$E$8/'I Disease Parameters'!$E$11</f>
        <v>1.2E-2</v>
      </c>
      <c r="H53" s="27">
        <f>1/'I Disease Parameters'!$E$12</f>
        <v>0.05</v>
      </c>
      <c r="I53" s="27">
        <f>'I Disease Parameters'!$E$9/'I Disease Parameters'!$E$15</f>
        <v>0</v>
      </c>
      <c r="J53" s="83">
        <f t="shared" si="25"/>
        <v>7.7001263440561258</v>
      </c>
      <c r="K53" s="60">
        <f t="shared" si="26"/>
        <v>0.7700126344964382</v>
      </c>
      <c r="L53" s="30">
        <f t="shared" si="27"/>
        <v>0.46717576064062777</v>
      </c>
      <c r="M53" s="27">
        <f>J53/'I Disease Parameters'!$E$12</f>
        <v>0.38500631720280631</v>
      </c>
      <c r="N53" s="27">
        <f>K53/SQRT('I Disease Parameters'!$E$13*'I Disease Parameters'!$E$13)</f>
        <v>4.5294860852731655E-2</v>
      </c>
      <c r="O53" s="27">
        <f>L53/'I Disease Parameters'!$E$13</f>
        <v>2.7480927096507516E-2</v>
      </c>
      <c r="P53" s="27">
        <f>(1-L53)/'I Disease Parameters'!$E$14</f>
        <v>2.2201009973307179E-2</v>
      </c>
      <c r="Q53" s="19">
        <f t="shared" si="2"/>
        <v>1331836787.9719837</v>
      </c>
      <c r="R53" s="17">
        <f t="shared" si="3"/>
        <v>207.50987696659323</v>
      </c>
      <c r="S53" s="17">
        <f t="shared" si="4"/>
        <v>183.52506907841965</v>
      </c>
      <c r="T53" s="17">
        <f t="shared" si="5"/>
        <v>95.588448803881803</v>
      </c>
      <c r="U53" s="17">
        <f t="shared" si="6"/>
        <v>74.282914008473185</v>
      </c>
      <c r="V53" s="17">
        <f t="shared" si="7"/>
        <v>14.613150411022952</v>
      </c>
      <c r="W53" s="17">
        <f t="shared" si="8"/>
        <v>1331837348.8782923</v>
      </c>
      <c r="X53" s="18">
        <f t="shared" ca="1" si="19"/>
        <v>37573384.325964198</v>
      </c>
      <c r="Y53" s="17">
        <f t="shared" si="9"/>
        <v>37455.674819231033</v>
      </c>
      <c r="Z53" s="17">
        <f t="shared" si="10"/>
        <v>28.870663616934621</v>
      </c>
      <c r="AA53" s="17">
        <f t="shared" si="11"/>
        <v>25.689218996810865</v>
      </c>
      <c r="AB53" s="17">
        <f t="shared" si="12"/>
        <v>10.936292318417813</v>
      </c>
      <c r="AC53" s="17">
        <f t="shared" si="13"/>
        <v>10.216829343614648</v>
      </c>
      <c r="AD53" s="18">
        <f t="shared" si="14"/>
        <v>1.8793633703957457</v>
      </c>
      <c r="AE53" s="19">
        <f t="shared" si="15"/>
        <v>64.602083475935885</v>
      </c>
      <c r="AF53" s="17">
        <f t="shared" si="16"/>
        <v>33.584172109735817</v>
      </c>
      <c r="AG53" s="17">
        <f t="shared" si="17"/>
        <v>2.1436705601959032</v>
      </c>
      <c r="AH53" s="18">
        <f t="shared" si="20"/>
        <v>35.727842669931718</v>
      </c>
      <c r="AI53" s="73">
        <v>0</v>
      </c>
      <c r="AJ53" s="74">
        <v>0</v>
      </c>
      <c r="AK53" s="74">
        <v>27</v>
      </c>
      <c r="AL53" s="73">
        <v>0</v>
      </c>
      <c r="AM53" s="74">
        <v>12</v>
      </c>
      <c r="AN53" s="74">
        <f t="shared" si="21"/>
        <v>58</v>
      </c>
      <c r="AO53" s="19">
        <f t="shared" ca="1" si="22"/>
        <v>3.5320066779852568</v>
      </c>
      <c r="AP53" s="17">
        <f ca="1">IF($C53&gt;=TODAY(),"-",(AO53-MIN(Fit_Error_Deaths))/(MAX(Fit_Error_Deaths)-MIN(Fit_Error_Deaths)))</f>
        <v>5.6240966499081842E-2</v>
      </c>
      <c r="AQ53" s="17">
        <f t="shared" ca="1" si="23"/>
        <v>563.01051776903239</v>
      </c>
      <c r="AR53" s="17">
        <f ca="1">IF($C53&gt;=TODAY(),"-",(AQ53-MIN(Fit_Error_LocalTransmission))/(MAX(Fit_Error_LocalTransmission)-MIN(Fit_Error_LocalTransmission)))</f>
        <v>3.7231008846687737E-2</v>
      </c>
      <c r="AS53" s="17">
        <f t="shared" ca="1" si="18"/>
        <v>104.27788595037029</v>
      </c>
      <c r="AT53" s="67">
        <f t="shared" ca="1" si="24"/>
        <v>0.46329123015975332</v>
      </c>
      <c r="AU53" s="104"/>
    </row>
    <row r="54" spans="1:48" s="1" customFormat="1" ht="12" x14ac:dyDescent="0.35">
      <c r="A54" s="87"/>
      <c r="B54" s="40">
        <f t="shared" si="0"/>
        <v>51</v>
      </c>
      <c r="C54" s="41">
        <f t="shared" si="1"/>
        <v>43909</v>
      </c>
      <c r="D54" s="28">
        <f>'I Disease Parameters'!$E$6/(1000*365)</f>
        <v>4.8197260273972601E-5</v>
      </c>
      <c r="E54" s="28">
        <f>'I Disease Parameters'!$E$7/(1000*365)</f>
        <v>2.0024657534246577E-5</v>
      </c>
      <c r="F54" s="27">
        <f>(1-'I Disease Parameters'!$E$8)/'I Disease Parameters'!$E$10</f>
        <v>0.188</v>
      </c>
      <c r="G54" s="27">
        <f>'I Disease Parameters'!$E$8/'I Disease Parameters'!$E$11</f>
        <v>1.2E-2</v>
      </c>
      <c r="H54" s="27">
        <f>1/'I Disease Parameters'!$E$12</f>
        <v>0.05</v>
      </c>
      <c r="I54" s="27">
        <f>'I Disease Parameters'!$E$9/'I Disease Parameters'!$E$15</f>
        <v>0</v>
      </c>
      <c r="J54" s="83">
        <f t="shared" si="25"/>
        <v>7.7001263440561258</v>
      </c>
      <c r="K54" s="60">
        <f t="shared" si="26"/>
        <v>0.7700126344964382</v>
      </c>
      <c r="L54" s="30">
        <f t="shared" si="27"/>
        <v>0.46717576064062777</v>
      </c>
      <c r="M54" s="27">
        <f>J54/'I Disease Parameters'!$E$12</f>
        <v>0.38500631720280631</v>
      </c>
      <c r="N54" s="27">
        <f>K54/SQRT('I Disease Parameters'!$E$13*'I Disease Parameters'!$E$13)</f>
        <v>4.5294860852731655E-2</v>
      </c>
      <c r="O54" s="27">
        <f>L54/'I Disease Parameters'!$E$13</f>
        <v>2.7480927096507516E-2</v>
      </c>
      <c r="P54" s="27">
        <f>(1-L54)/'I Disease Parameters'!$E$14</f>
        <v>2.2201009973307179E-2</v>
      </c>
      <c r="Q54" s="19">
        <f t="shared" si="2"/>
        <v>1331874234.3198147</v>
      </c>
      <c r="R54" s="17">
        <f t="shared" si="3"/>
        <v>240.99169112567091</v>
      </c>
      <c r="S54" s="17">
        <f t="shared" si="4"/>
        <v>213.35699746756094</v>
      </c>
      <c r="T54" s="17">
        <f t="shared" si="5"/>
        <v>120.32763390345373</v>
      </c>
      <c r="U54" s="17">
        <f t="shared" si="6"/>
        <v>86.084539165328209</v>
      </c>
      <c r="V54" s="17">
        <f t="shared" si="7"/>
        <v>16.735310516250895</v>
      </c>
      <c r="W54" s="17">
        <f t="shared" si="8"/>
        <v>1331874895.0806763</v>
      </c>
      <c r="X54" s="18">
        <f t="shared" ca="1" si="19"/>
        <v>37573384.325964198</v>
      </c>
      <c r="Y54" s="17">
        <f t="shared" si="9"/>
        <v>37446.347831010818</v>
      </c>
      <c r="Z54" s="17">
        <f t="shared" si="10"/>
        <v>33.481814159077686</v>
      </c>
      <c r="AA54" s="17">
        <f t="shared" si="11"/>
        <v>29.831928389141297</v>
      </c>
      <c r="AB54" s="17">
        <f t="shared" si="12"/>
        <v>24.739185099571927</v>
      </c>
      <c r="AC54" s="17">
        <f t="shared" si="13"/>
        <v>11.801625156855025</v>
      </c>
      <c r="AD54" s="18">
        <f t="shared" si="14"/>
        <v>2.1221601052279429</v>
      </c>
      <c r="AE54" s="19">
        <f t="shared" si="15"/>
        <v>74.987944866617553</v>
      </c>
      <c r="AF54" s="17">
        <f t="shared" si="16"/>
        <v>39.011856869719523</v>
      </c>
      <c r="AG54" s="17">
        <f t="shared" si="17"/>
        <v>2.4901185235991186</v>
      </c>
      <c r="AH54" s="18">
        <f t="shared" si="20"/>
        <v>41.501975393318645</v>
      </c>
      <c r="AI54" s="73">
        <v>0</v>
      </c>
      <c r="AJ54" s="74">
        <v>0</v>
      </c>
      <c r="AK54" s="74">
        <v>33</v>
      </c>
      <c r="AL54" s="73">
        <v>1</v>
      </c>
      <c r="AM54" s="74">
        <v>1</v>
      </c>
      <c r="AN54" s="74">
        <f t="shared" si="21"/>
        <v>59</v>
      </c>
      <c r="AO54" s="19">
        <f t="shared" ca="1" si="22"/>
        <v>1.2592433017651878</v>
      </c>
      <c r="AP54" s="17">
        <f ca="1">IF($C54&gt;=TODAY(),"-",(AO54-MIN(Fit_Error_Deaths))/(MAX(Fit_Error_Deaths)-MIN(Fit_Error_Deaths)))</f>
        <v>2.005122492836486E-2</v>
      </c>
      <c r="AQ54" s="17">
        <f t="shared" ca="1" si="23"/>
        <v>1640.4100107609891</v>
      </c>
      <c r="AR54" s="17">
        <f ca="1">IF($C54&gt;=TODAY(),"-",(AQ54-MIN(Fit_Error_LocalTransmission))/(MAX(Fit_Error_LocalTransmission)-MIN(Fit_Error_LocalTransmission)))</f>
        <v>0.10847775964265798</v>
      </c>
      <c r="AS54" s="17">
        <f t="shared" ca="1" si="18"/>
        <v>77.95142248082891</v>
      </c>
      <c r="AT54" s="67">
        <f t="shared" ca="1" si="24"/>
        <v>0.48767497911552976</v>
      </c>
      <c r="AU54" s="104"/>
    </row>
    <row r="55" spans="1:48" s="1" customFormat="1" ht="12" x14ac:dyDescent="0.35">
      <c r="A55" s="87"/>
      <c r="B55" s="40">
        <f t="shared" si="0"/>
        <v>52</v>
      </c>
      <c r="C55" s="41">
        <f t="shared" si="1"/>
        <v>43910</v>
      </c>
      <c r="D55" s="28">
        <f>'I Disease Parameters'!$E$6/(1000*365)</f>
        <v>4.8197260273972601E-5</v>
      </c>
      <c r="E55" s="28">
        <f>'I Disease Parameters'!$E$7/(1000*365)</f>
        <v>2.0024657534246577E-5</v>
      </c>
      <c r="F55" s="27">
        <f>(1-'I Disease Parameters'!$E$8)/'I Disease Parameters'!$E$10</f>
        <v>0.188</v>
      </c>
      <c r="G55" s="27">
        <f>'I Disease Parameters'!$E$8/'I Disease Parameters'!$E$11</f>
        <v>1.2E-2</v>
      </c>
      <c r="H55" s="27">
        <f>1/'I Disease Parameters'!$E$12</f>
        <v>0.05</v>
      </c>
      <c r="I55" s="27">
        <f>'I Disease Parameters'!$E$9/'I Disease Parameters'!$E$15</f>
        <v>0</v>
      </c>
      <c r="J55" s="83">
        <f t="shared" si="25"/>
        <v>7.7001263440561258</v>
      </c>
      <c r="K55" s="60">
        <f t="shared" si="26"/>
        <v>0.7700126344964382</v>
      </c>
      <c r="L55" s="30">
        <f t="shared" si="27"/>
        <v>0.46717576064062777</v>
      </c>
      <c r="M55" s="27">
        <f>J55/'I Disease Parameters'!$E$12</f>
        <v>0.38500631720280631</v>
      </c>
      <c r="N55" s="27">
        <f>K55/SQRT('I Disease Parameters'!$E$13*'I Disease Parameters'!$E$13)</f>
        <v>4.5294860852731655E-2</v>
      </c>
      <c r="O55" s="27">
        <f>L55/'I Disease Parameters'!$E$13</f>
        <v>2.7480927096507516E-2</v>
      </c>
      <c r="P55" s="27">
        <f>(1-L55)/'I Disease Parameters'!$E$14</f>
        <v>2.2201009973307179E-2</v>
      </c>
      <c r="Q55" s="19">
        <f t="shared" si="2"/>
        <v>1331911669.1213925</v>
      </c>
      <c r="R55" s="17">
        <f t="shared" si="3"/>
        <v>280.382498946726</v>
      </c>
      <c r="S55" s="17">
        <f t="shared" si="4"/>
        <v>247.99131312500216</v>
      </c>
      <c r="T55" s="17">
        <f t="shared" si="5"/>
        <v>150.23901474194986</v>
      </c>
      <c r="U55" s="17">
        <f t="shared" si="6"/>
        <v>100.05738016028653</v>
      </c>
      <c r="V55" s="17">
        <f t="shared" si="7"/>
        <v>19.406705516605925</v>
      </c>
      <c r="W55" s="17">
        <f t="shared" si="8"/>
        <v>1331912447.7915995</v>
      </c>
      <c r="X55" s="18">
        <f t="shared" ca="1" si="19"/>
        <v>37573384.325964198</v>
      </c>
      <c r="Y55" s="17">
        <f t="shared" si="9"/>
        <v>37434.801577806473</v>
      </c>
      <c r="Z55" s="17">
        <f t="shared" si="10"/>
        <v>39.390807821055091</v>
      </c>
      <c r="AA55" s="17">
        <f t="shared" si="11"/>
        <v>34.634315657441221</v>
      </c>
      <c r="AB55" s="17">
        <f t="shared" si="12"/>
        <v>29.911380838496129</v>
      </c>
      <c r="AC55" s="17">
        <f t="shared" si="13"/>
        <v>13.972840994958318</v>
      </c>
      <c r="AD55" s="18">
        <f t="shared" si="14"/>
        <v>2.6713950003550302</v>
      </c>
      <c r="AE55" s="19">
        <f t="shared" si="15"/>
        <v>87.593971822272692</v>
      </c>
      <c r="AF55" s="17">
        <f t="shared" si="16"/>
        <v>45.306437931626128</v>
      </c>
      <c r="AG55" s="17">
        <f t="shared" si="17"/>
        <v>2.8919002935080509</v>
      </c>
      <c r="AH55" s="18">
        <f t="shared" si="20"/>
        <v>48.198338225134179</v>
      </c>
      <c r="AI55" s="73">
        <v>0</v>
      </c>
      <c r="AJ55" s="74">
        <v>0</v>
      </c>
      <c r="AK55" s="74">
        <v>29</v>
      </c>
      <c r="AL55" s="73">
        <v>0</v>
      </c>
      <c r="AM55" s="74">
        <v>26</v>
      </c>
      <c r="AN55" s="74">
        <f t="shared" si="21"/>
        <v>85</v>
      </c>
      <c r="AO55" s="19">
        <f t="shared" ca="1" si="22"/>
        <v>7.1363512479218514</v>
      </c>
      <c r="AP55" s="17">
        <f ca="1">IF($C55&gt;=TODAY(),"-",(AO55-MIN(Fit_Error_Deaths))/(MAX(Fit_Error_Deaths)-MIN(Fit_Error_Deaths)))</f>
        <v>0.11363378613117364</v>
      </c>
      <c r="AQ55" s="17">
        <f t="shared" ca="1" si="23"/>
        <v>492.76621995745325</v>
      </c>
      <c r="AR55" s="17">
        <f ca="1">IF($C55&gt;=TODAY(),"-",(AQ55-MIN(Fit_Error_LocalTransmission))/(MAX(Fit_Error_LocalTransmission)-MIN(Fit_Error_LocalTransmission)))</f>
        <v>3.2585862813509815E-2</v>
      </c>
      <c r="AS55" s="17">
        <f t="shared" ca="1" si="18"/>
        <v>342.59735125751189</v>
      </c>
      <c r="AT55" s="67">
        <f t="shared" ca="1" si="24"/>
        <v>0.51334208327950503</v>
      </c>
    </row>
    <row r="56" spans="1:48" s="1" customFormat="1" ht="12" x14ac:dyDescent="0.35">
      <c r="A56" s="87"/>
      <c r="B56" s="40">
        <f t="shared" si="0"/>
        <v>53</v>
      </c>
      <c r="C56" s="41">
        <f t="shared" si="1"/>
        <v>43911</v>
      </c>
      <c r="D56" s="28">
        <f>'I Disease Parameters'!$E$6/(1000*365)</f>
        <v>4.8197260273972601E-5</v>
      </c>
      <c r="E56" s="28">
        <f>'I Disease Parameters'!$E$7/(1000*365)</f>
        <v>2.0024657534246577E-5</v>
      </c>
      <c r="F56" s="27">
        <f>(1-'I Disease Parameters'!$E$8)/'I Disease Parameters'!$E$10</f>
        <v>0.188</v>
      </c>
      <c r="G56" s="27">
        <f>'I Disease Parameters'!$E$8/'I Disease Parameters'!$E$11</f>
        <v>1.2E-2</v>
      </c>
      <c r="H56" s="27">
        <f>1/'I Disease Parameters'!$E$12</f>
        <v>0.05</v>
      </c>
      <c r="I56" s="27">
        <f>'I Disease Parameters'!$E$9/'I Disease Parameters'!$E$15</f>
        <v>0</v>
      </c>
      <c r="J56" s="83">
        <f t="shared" si="25"/>
        <v>7.7001263440561258</v>
      </c>
      <c r="K56" s="60">
        <f t="shared" si="26"/>
        <v>0.7700126344964382</v>
      </c>
      <c r="L56" s="30">
        <f t="shared" si="27"/>
        <v>0.46717576064062777</v>
      </c>
      <c r="M56" s="27">
        <f>J56/'I Disease Parameters'!$E$12</f>
        <v>0.38500631720280631</v>
      </c>
      <c r="N56" s="27">
        <f>K56/SQRT('I Disease Parameters'!$E$13*'I Disease Parameters'!$E$13)</f>
        <v>4.5294860852731655E-2</v>
      </c>
      <c r="O56" s="27">
        <f>L56/'I Disease Parameters'!$E$13</f>
        <v>2.7480927096507516E-2</v>
      </c>
      <c r="P56" s="27">
        <f>(1-L56)/'I Disease Parameters'!$E$14</f>
        <v>2.2201009973307179E-2</v>
      </c>
      <c r="Q56" s="19">
        <f t="shared" si="2"/>
        <v>1331949090.2940431</v>
      </c>
      <c r="R56" s="17">
        <f t="shared" si="3"/>
        <v>326.58360222836433</v>
      </c>
      <c r="S56" s="17">
        <f t="shared" si="4"/>
        <v>288.29869132961977</v>
      </c>
      <c r="T56" s="17">
        <f t="shared" si="5"/>
        <v>175.13643096865158</v>
      </c>
      <c r="U56" s="17">
        <f t="shared" si="6"/>
        <v>116.58364961293979</v>
      </c>
      <c r="V56" s="17">
        <f t="shared" si="7"/>
        <v>22.742163381271798</v>
      </c>
      <c r="W56" s="17">
        <f t="shared" si="8"/>
        <v>1331949996.8964171</v>
      </c>
      <c r="X56" s="18">
        <f t="shared" ca="1" si="19"/>
        <v>37573384.325964198</v>
      </c>
      <c r="Y56" s="17">
        <f t="shared" si="9"/>
        <v>37421.172650575638</v>
      </c>
      <c r="Z56" s="17">
        <f t="shared" si="10"/>
        <v>46.201103281638325</v>
      </c>
      <c r="AA56" s="17">
        <f t="shared" si="11"/>
        <v>40.307378204617606</v>
      </c>
      <c r="AB56" s="17">
        <f t="shared" si="12"/>
        <v>24.897416226701722</v>
      </c>
      <c r="AC56" s="17">
        <f t="shared" si="13"/>
        <v>16.526269452653267</v>
      </c>
      <c r="AD56" s="18">
        <f t="shared" si="14"/>
        <v>3.335457864665873</v>
      </c>
      <c r="AE56" s="19">
        <f t="shared" si="15"/>
        <v>102.28321763450357</v>
      </c>
      <c r="AF56" s="17">
        <f t="shared" si="16"/>
        <v>52.71190980198449</v>
      </c>
      <c r="AG56" s="17">
        <f t="shared" si="17"/>
        <v>3.3645899873607119</v>
      </c>
      <c r="AH56" s="18">
        <f t="shared" si="20"/>
        <v>56.076499789345199</v>
      </c>
      <c r="AI56" s="73">
        <v>0</v>
      </c>
      <c r="AJ56" s="74">
        <v>0</v>
      </c>
      <c r="AK56" s="74">
        <v>37</v>
      </c>
      <c r="AL56" s="73">
        <v>0</v>
      </c>
      <c r="AM56" s="74">
        <v>47</v>
      </c>
      <c r="AN56" s="74">
        <f t="shared" si="21"/>
        <v>132</v>
      </c>
      <c r="AO56" s="19">
        <f t="shared" ca="1" si="22"/>
        <v>11.125279166961425</v>
      </c>
      <c r="AP56" s="17">
        <f ca="1">IF($C56&gt;=TODAY(),"-",(AO56-MIN(Fit_Error_Deaths))/(MAX(Fit_Error_Deaths)-MIN(Fit_Error_Deaths)))</f>
        <v>0.17715041617048222</v>
      </c>
      <c r="AQ56" s="17">
        <f t="shared" ca="1" si="23"/>
        <v>82.38284842598344</v>
      </c>
      <c r="AR56" s="17">
        <f ca="1">IF($C56&gt;=TODAY(),"-",(AQ56-MIN(Fit_Error_LocalTransmission))/(MAX(Fit_Error_LocalTransmission)-MIN(Fit_Error_LocalTransmission)))</f>
        <v>5.4478494837309618E-3</v>
      </c>
      <c r="AS56" s="17">
        <f t="shared" ca="1" si="18"/>
        <v>130.8898726129697</v>
      </c>
      <c r="AT56" s="67">
        <f t="shared" ca="1" si="24"/>
        <v>0.54036008766263688</v>
      </c>
    </row>
    <row r="57" spans="1:48" s="1" customFormat="1" ht="12" x14ac:dyDescent="0.35">
      <c r="A57" s="87"/>
      <c r="B57" s="40">
        <f t="shared" si="0"/>
        <v>54</v>
      </c>
      <c r="C57" s="41">
        <f t="shared" si="1"/>
        <v>43912</v>
      </c>
      <c r="D57" s="28">
        <f>'I Disease Parameters'!$E$6/(1000*365)</f>
        <v>4.8197260273972601E-5</v>
      </c>
      <c r="E57" s="28">
        <f>'I Disease Parameters'!$E$7/(1000*365)</f>
        <v>2.0024657534246577E-5</v>
      </c>
      <c r="F57" s="27">
        <f>(1-'I Disease Parameters'!$E$8)/'I Disease Parameters'!$E$10</f>
        <v>0.188</v>
      </c>
      <c r="G57" s="27">
        <f>'I Disease Parameters'!$E$8/'I Disease Parameters'!$E$11</f>
        <v>1.2E-2</v>
      </c>
      <c r="H57" s="27">
        <f>1/'I Disease Parameters'!$E$12</f>
        <v>0.05</v>
      </c>
      <c r="I57" s="27">
        <f>'I Disease Parameters'!$E$9/'I Disease Parameters'!$E$15</f>
        <v>0</v>
      </c>
      <c r="J57" s="83">
        <f t="shared" si="25"/>
        <v>7.7001263440561258</v>
      </c>
      <c r="K57" s="60">
        <f t="shared" si="26"/>
        <v>0.7700126344964382</v>
      </c>
      <c r="L57" s="30">
        <f t="shared" si="27"/>
        <v>0.46717576064062777</v>
      </c>
      <c r="M57" s="27">
        <f>J57/'I Disease Parameters'!$E$12</f>
        <v>0.38500631720280631</v>
      </c>
      <c r="N57" s="27">
        <f>K57/SQRT('I Disease Parameters'!$E$13*'I Disease Parameters'!$E$13)</f>
        <v>4.5294860852731655E-2</v>
      </c>
      <c r="O57" s="27">
        <f>L57/'I Disease Parameters'!$E$13</f>
        <v>2.7480927096507516E-2</v>
      </c>
      <c r="P57" s="27">
        <f>(1-L57)/'I Disease Parameters'!$E$14</f>
        <v>2.2201009973307179E-2</v>
      </c>
      <c r="Q57" s="19">
        <f t="shared" si="2"/>
        <v>1331986495.8808126</v>
      </c>
      <c r="R57" s="17">
        <f t="shared" si="3"/>
        <v>380.18985878169735</v>
      </c>
      <c r="S57" s="17">
        <f t="shared" si="4"/>
        <v>335.27570089950979</v>
      </c>
      <c r="T57" s="17">
        <f t="shared" si="5"/>
        <v>207.35081000632351</v>
      </c>
      <c r="U57" s="17">
        <f t="shared" si="6"/>
        <v>135.80916112315521</v>
      </c>
      <c r="V57" s="17">
        <f t="shared" si="7"/>
        <v>26.630369031896254</v>
      </c>
      <c r="W57" s="17">
        <f t="shared" si="8"/>
        <v>1331987554.5063434</v>
      </c>
      <c r="X57" s="18">
        <f t="shared" ca="1" si="19"/>
        <v>37573384.325964198</v>
      </c>
      <c r="Y57" s="17">
        <f t="shared" si="9"/>
        <v>37405.586769580841</v>
      </c>
      <c r="Z57" s="17">
        <f t="shared" si="10"/>
        <v>53.606256553333026</v>
      </c>
      <c r="AA57" s="17">
        <f t="shared" si="11"/>
        <v>46.977009569890015</v>
      </c>
      <c r="AB57" s="17">
        <f t="shared" si="12"/>
        <v>32.214379037671932</v>
      </c>
      <c r="AC57" s="17">
        <f t="shared" si="13"/>
        <v>19.225511510215412</v>
      </c>
      <c r="AD57" s="18">
        <f t="shared" si="14"/>
        <v>3.8882056506244567</v>
      </c>
      <c r="AE57" s="19">
        <f t="shared" si="15"/>
        <v>118.92951672379675</v>
      </c>
      <c r="AF57" s="17">
        <f t="shared" si="16"/>
        <v>61.397717218932492</v>
      </c>
      <c r="AG57" s="17">
        <f t="shared" si="17"/>
        <v>3.9190032267403718</v>
      </c>
      <c r="AH57" s="18">
        <f t="shared" si="20"/>
        <v>65.316720445672857</v>
      </c>
      <c r="AI57" s="73">
        <v>0</v>
      </c>
      <c r="AJ57" s="74">
        <v>0</v>
      </c>
      <c r="AK57" s="74">
        <v>60</v>
      </c>
      <c r="AL57" s="73">
        <v>3</v>
      </c>
      <c r="AM57" s="74">
        <v>32</v>
      </c>
      <c r="AN57" s="74">
        <f t="shared" si="21"/>
        <v>164</v>
      </c>
      <c r="AO57" s="19">
        <f t="shared" ca="1" si="22"/>
        <v>0.78890927780121434</v>
      </c>
      <c r="AP57" s="17">
        <f ca="1">IF($C57&gt;=TODAY(),"-",(AO57-MIN(Fit_Error_Deaths))/(MAX(Fit_Error_Deaths)-MIN(Fit_Error_Deaths)))</f>
        <v>1.2561986516101981E-2</v>
      </c>
      <c r="AQ57" s="17">
        <f t="shared" ca="1" si="23"/>
        <v>1110.0038612551157</v>
      </c>
      <c r="AR57" s="17">
        <f ca="1">IF($C57&gt;=TODAY(),"-",(AQ57-MIN(Fit_Error_LocalTransmission))/(MAX(Fit_Error_LocalTransmission)-MIN(Fit_Error_LocalTransmission)))</f>
        <v>7.3402826899231097E-2</v>
      </c>
      <c r="AS57" s="17">
        <f t="shared" ca="1" si="18"/>
        <v>21.656007056125954</v>
      </c>
      <c r="AT57" s="67">
        <f t="shared" ca="1" si="24"/>
        <v>0.56880009227645989</v>
      </c>
    </row>
    <row r="58" spans="1:48" s="1" customFormat="1" ht="12" x14ac:dyDescent="0.35">
      <c r="A58" s="87"/>
      <c r="B58" s="40">
        <f t="shared" si="0"/>
        <v>55</v>
      </c>
      <c r="C58" s="41">
        <f t="shared" si="1"/>
        <v>43913</v>
      </c>
      <c r="D58" s="28">
        <f>'I Disease Parameters'!$E$6/(1000*365)</f>
        <v>4.8197260273972601E-5</v>
      </c>
      <c r="E58" s="28">
        <f>'I Disease Parameters'!$E$7/(1000*365)</f>
        <v>2.0024657534246577E-5</v>
      </c>
      <c r="F58" s="27">
        <f>(1-'I Disease Parameters'!$E$8)/'I Disease Parameters'!$E$10</f>
        <v>0.188</v>
      </c>
      <c r="G58" s="27">
        <f>'I Disease Parameters'!$E$8/'I Disease Parameters'!$E$11</f>
        <v>1.2E-2</v>
      </c>
      <c r="H58" s="27">
        <f>1/'I Disease Parameters'!$E$12</f>
        <v>0.05</v>
      </c>
      <c r="I58" s="27">
        <f>'I Disease Parameters'!$E$9/'I Disease Parameters'!$E$15</f>
        <v>0</v>
      </c>
      <c r="J58" s="83">
        <f t="shared" si="25"/>
        <v>7.7001263440561258</v>
      </c>
      <c r="K58" s="60">
        <f t="shared" si="26"/>
        <v>0.7700126344964382</v>
      </c>
      <c r="L58" s="30">
        <f t="shared" si="27"/>
        <v>0.46717576064062777</v>
      </c>
      <c r="M58" s="27">
        <f>J58/'I Disease Parameters'!$E$12</f>
        <v>0.38500631720280631</v>
      </c>
      <c r="N58" s="27">
        <f>K58/SQRT('I Disease Parameters'!$E$13*'I Disease Parameters'!$E$13)</f>
        <v>4.5294860852731655E-2</v>
      </c>
      <c r="O58" s="27">
        <f>L58/'I Disease Parameters'!$E$13</f>
        <v>2.7480927096507516E-2</v>
      </c>
      <c r="P58" s="27">
        <f>(1-L58)/'I Disease Parameters'!$E$14</f>
        <v>2.2201009973307179E-2</v>
      </c>
      <c r="Q58" s="19">
        <f t="shared" si="2"/>
        <v>1332023882.9831598</v>
      </c>
      <c r="R58" s="17">
        <f t="shared" si="3"/>
        <v>442.61935273537409</v>
      </c>
      <c r="S58" s="17">
        <f t="shared" si="4"/>
        <v>389.98089552440337</v>
      </c>
      <c r="T58" s="17">
        <f t="shared" si="5"/>
        <v>261.6073462886348</v>
      </c>
      <c r="U58" s="17">
        <f t="shared" si="6"/>
        <v>158.26841912937476</v>
      </c>
      <c r="V58" s="17">
        <f t="shared" si="7"/>
        <v>31.233766432819966</v>
      </c>
      <c r="W58" s="17">
        <f t="shared" si="8"/>
        <v>1332025135.4591734</v>
      </c>
      <c r="X58" s="18">
        <f t="shared" ca="1" si="19"/>
        <v>37573384.325964198</v>
      </c>
      <c r="Y58" s="17">
        <f t="shared" si="9"/>
        <v>37387.102347135544</v>
      </c>
      <c r="Z58" s="17">
        <f t="shared" si="10"/>
        <v>62.42949395367674</v>
      </c>
      <c r="AA58" s="17">
        <f t="shared" si="11"/>
        <v>54.705194624893579</v>
      </c>
      <c r="AB58" s="17">
        <f t="shared" si="12"/>
        <v>54.256536282311288</v>
      </c>
      <c r="AC58" s="17">
        <f t="shared" si="13"/>
        <v>22.459258006219557</v>
      </c>
      <c r="AD58" s="18">
        <f t="shared" si="14"/>
        <v>4.6033974009237113</v>
      </c>
      <c r="AE58" s="19">
        <f t="shared" si="15"/>
        <v>138.47507888173632</v>
      </c>
      <c r="AF58" s="17">
        <f t="shared" si="16"/>
        <v>71.475693450959099</v>
      </c>
      <c r="AG58" s="17">
        <f t="shared" si="17"/>
        <v>4.5622783053803682</v>
      </c>
      <c r="AH58" s="18">
        <f t="shared" si="20"/>
        <v>76.037971756339473</v>
      </c>
      <c r="AI58" s="73">
        <v>0</v>
      </c>
      <c r="AJ58" s="74">
        <v>0</v>
      </c>
      <c r="AK58" s="74">
        <v>30</v>
      </c>
      <c r="AL58" s="73">
        <v>2</v>
      </c>
      <c r="AM58" s="74">
        <v>42</v>
      </c>
      <c r="AN58" s="74">
        <f t="shared" si="21"/>
        <v>206</v>
      </c>
      <c r="AO58" s="19">
        <f t="shared" ca="1" si="22"/>
        <v>6.7776780271363348</v>
      </c>
      <c r="AP58" s="17">
        <f ca="1">IF($C58&gt;=TODAY(),"-",(AO58-MIN(Fit_Error_Deaths))/(MAX(Fit_Error_Deaths)-MIN(Fit_Error_Deaths)))</f>
        <v>0.10792254874307711</v>
      </c>
      <c r="AQ58" s="17">
        <f t="shared" ca="1" si="23"/>
        <v>1158.5835212853638</v>
      </c>
      <c r="AR58" s="17">
        <f ca="1">IF($C58&gt;=TODAY(),"-",(AQ58-MIN(Fit_Error_LocalTransmission))/(MAX(Fit_Error_LocalTransmission)-MIN(Fit_Error_LocalTransmission)))</f>
        <v>7.6615324171079996E-2</v>
      </c>
      <c r="AS58" s="17">
        <f t="shared" ca="1" si="18"/>
        <v>798.29443538740031</v>
      </c>
      <c r="AT58" s="67">
        <f t="shared" ca="1" si="24"/>
        <v>0.5987369392383789</v>
      </c>
    </row>
    <row r="59" spans="1:48" s="1" customFormat="1" ht="12" x14ac:dyDescent="0.35">
      <c r="A59" s="88" t="s">
        <v>68</v>
      </c>
      <c r="B59" s="40">
        <f t="shared" si="0"/>
        <v>56</v>
      </c>
      <c r="C59" s="41">
        <f t="shared" si="1"/>
        <v>43914</v>
      </c>
      <c r="D59" s="28">
        <f>'I Disease Parameters'!$E$6/(1000*365)</f>
        <v>4.8197260273972601E-5</v>
      </c>
      <c r="E59" s="28">
        <f>'I Disease Parameters'!$E$7/(1000*365)</f>
        <v>2.0024657534246577E-5</v>
      </c>
      <c r="F59" s="27">
        <f>(1-'I Disease Parameters'!$E$8)/'I Disease Parameters'!$E$10</f>
        <v>0.188</v>
      </c>
      <c r="G59" s="27">
        <f>'I Disease Parameters'!$E$8/'I Disease Parameters'!$E$11</f>
        <v>1.2E-2</v>
      </c>
      <c r="H59" s="27">
        <f>1/'I Disease Parameters'!$E$12</f>
        <v>0.05</v>
      </c>
      <c r="I59" s="27">
        <f>'I Disease Parameters'!$E$9/'I Disease Parameters'!$E$15</f>
        <v>0</v>
      </c>
      <c r="J59" s="84">
        <v>7.7001263440561267</v>
      </c>
      <c r="K59" s="63">
        <v>0.77001263449643809</v>
      </c>
      <c r="L59" s="85">
        <v>0.46717576064062738</v>
      </c>
      <c r="M59" s="62">
        <f>J59/'I Disease Parameters'!$E$12</f>
        <v>0.38500631720280631</v>
      </c>
      <c r="N59" s="62">
        <f>K59/SQRT('I Disease Parameters'!$E$13*'I Disease Parameters'!$E$13)</f>
        <v>4.5294860852731655E-2</v>
      </c>
      <c r="O59" s="62">
        <f>L59/'I Disease Parameters'!$E$13</f>
        <v>2.7480927096507492E-2</v>
      </c>
      <c r="P59" s="62">
        <f>(1-L59)/'I Disease Parameters'!$E$14</f>
        <v>2.2201009973307193E-2</v>
      </c>
      <c r="Q59" s="19">
        <f t="shared" si="2"/>
        <v>1332061247.6287963</v>
      </c>
      <c r="R59" s="17">
        <f t="shared" si="3"/>
        <v>516.08104328065167</v>
      </c>
      <c r="S59" s="17">
        <f t="shared" si="4"/>
        <v>453.68647982855578</v>
      </c>
      <c r="T59" s="17">
        <f t="shared" si="5"/>
        <v>283.9163802086282</v>
      </c>
      <c r="U59" s="17">
        <f t="shared" si="6"/>
        <v>184.95350704597212</v>
      </c>
      <c r="V59" s="17">
        <f t="shared" si="7"/>
        <v>37.041713736864374</v>
      </c>
      <c r="W59" s="17">
        <f t="shared" si="8"/>
        <v>1332062686.2662065</v>
      </c>
      <c r="X59" s="18">
        <f t="shared" ca="1" si="19"/>
        <v>37573384.325964198</v>
      </c>
      <c r="Y59" s="17">
        <f t="shared" si="9"/>
        <v>37364.645636558533</v>
      </c>
      <c r="Z59" s="17">
        <f t="shared" si="10"/>
        <v>73.461690545277577</v>
      </c>
      <c r="AA59" s="17">
        <f t="shared" si="11"/>
        <v>63.70558430415241</v>
      </c>
      <c r="AB59" s="17">
        <f t="shared" si="12"/>
        <v>22.309033919993396</v>
      </c>
      <c r="AC59" s="17">
        <f t="shared" si="13"/>
        <v>26.685087916597354</v>
      </c>
      <c r="AD59" s="18">
        <f t="shared" si="14"/>
        <v>5.8079473040444078</v>
      </c>
      <c r="AE59" s="19">
        <f t="shared" si="15"/>
        <v>161.99442439330903</v>
      </c>
      <c r="AF59" s="17">
        <f t="shared" si="16"/>
        <v>83.212438314250335</v>
      </c>
      <c r="AG59" s="17">
        <f t="shared" si="17"/>
        <v>5.3114322328244894</v>
      </c>
      <c r="AH59" s="18">
        <f t="shared" si="20"/>
        <v>88.523870547074822</v>
      </c>
      <c r="AI59" s="73">
        <v>0</v>
      </c>
      <c r="AJ59" s="74">
        <v>0</v>
      </c>
      <c r="AK59" s="74">
        <v>28</v>
      </c>
      <c r="AL59" s="73">
        <v>1</v>
      </c>
      <c r="AM59" s="74">
        <v>36</v>
      </c>
      <c r="AN59" s="74">
        <f t="shared" si="21"/>
        <v>242</v>
      </c>
      <c r="AO59" s="19">
        <f t="shared" ca="1" si="22"/>
        <v>23.116357278467891</v>
      </c>
      <c r="AP59" s="17">
        <f ca="1">IF($C59&gt;=TODAY(),"-",(AO59-MIN(Fit_Error_Deaths))/(MAX(Fit_Error_Deaths)-MIN(Fit_Error_Deaths)))</f>
        <v>0.36808715096221745</v>
      </c>
      <c r="AQ59" s="17">
        <f t="shared" ca="1" si="23"/>
        <v>2758.7569772458737</v>
      </c>
      <c r="AR59" s="17">
        <f ca="1">IF($C59&gt;=TODAY(),"-",(AQ59-MIN(Fit_Error_LocalTransmission))/(MAX(Fit_Error_LocalTransmission)-MIN(Fit_Error_LocalTransmission)))</f>
        <v>0.18243230309924441</v>
      </c>
      <c r="AS59" s="17">
        <f t="shared" ca="1" si="18"/>
        <v>21105.873930518261</v>
      </c>
      <c r="AT59" s="67">
        <f t="shared" ca="1" si="24"/>
        <v>0.6302494097246093</v>
      </c>
      <c r="AU59" s="1">
        <f>$J59*AU$4</f>
        <v>0.77001263440561274</v>
      </c>
      <c r="AV59" s="1">
        <f>$J59*AV$4</f>
        <v>77.001263440561274</v>
      </c>
    </row>
    <row r="60" spans="1:48" s="1" customFormat="1" ht="12" x14ac:dyDescent="0.35">
      <c r="A60" s="87"/>
      <c r="B60" s="40">
        <f t="shared" si="0"/>
        <v>57</v>
      </c>
      <c r="C60" s="41">
        <f t="shared" si="1"/>
        <v>43915</v>
      </c>
      <c r="D60" s="28">
        <f>'I Disease Parameters'!$E$6/(1000*365)</f>
        <v>4.8197260273972601E-5</v>
      </c>
      <c r="E60" s="28">
        <f>'I Disease Parameters'!$E$7/(1000*365)</f>
        <v>2.0024657534246577E-5</v>
      </c>
      <c r="F60" s="27">
        <f>(1-'I Disease Parameters'!$E$8)/'I Disease Parameters'!$E$10</f>
        <v>0.188</v>
      </c>
      <c r="G60" s="27">
        <f>'I Disease Parameters'!$E$8/'I Disease Parameters'!$E$11</f>
        <v>1.2E-2</v>
      </c>
      <c r="H60" s="27">
        <f>1/'I Disease Parameters'!$E$12</f>
        <v>0.05</v>
      </c>
      <c r="I60" s="27">
        <f>'I Disease Parameters'!$E$9/'I Disease Parameters'!$E$15</f>
        <v>0</v>
      </c>
      <c r="J60" s="83">
        <f t="shared" si="25"/>
        <v>7.7001263440561267</v>
      </c>
      <c r="K60" s="60">
        <f t="shared" si="26"/>
        <v>0.77001263449643809</v>
      </c>
      <c r="L60" s="30">
        <f t="shared" si="27"/>
        <v>0.46717576064062738</v>
      </c>
      <c r="M60" s="27">
        <f>J60/'I Disease Parameters'!$E$12</f>
        <v>0.38500631720280631</v>
      </c>
      <c r="N60" s="27">
        <f>K60/SQRT('I Disease Parameters'!$E$13*'I Disease Parameters'!$E$13)</f>
        <v>4.5294860852731655E-2</v>
      </c>
      <c r="O60" s="27">
        <f>L60/'I Disease Parameters'!$E$13</f>
        <v>2.7480927096507492E-2</v>
      </c>
      <c r="P60" s="27">
        <f>(1-L60)/'I Disease Parameters'!$E$14</f>
        <v>2.2201009973307193E-2</v>
      </c>
      <c r="Q60" s="19">
        <f t="shared" si="2"/>
        <v>1332098587.798578</v>
      </c>
      <c r="R60" s="17">
        <f t="shared" si="3"/>
        <v>600.38641144117867</v>
      </c>
      <c r="S60" s="17">
        <f t="shared" si="4"/>
        <v>528.01630705750404</v>
      </c>
      <c r="T60" s="17">
        <f t="shared" si="5"/>
        <v>303.99815166509927</v>
      </c>
      <c r="U60" s="17">
        <f t="shared" si="6"/>
        <v>215.43641275277918</v>
      </c>
      <c r="V60" s="17">
        <f t="shared" si="7"/>
        <v>43.344944125461403</v>
      </c>
      <c r="W60" s="17">
        <f t="shared" si="8"/>
        <v>1332100235.6358612</v>
      </c>
      <c r="X60" s="18">
        <f t="shared" ca="1" si="19"/>
        <v>37573384.325964198</v>
      </c>
      <c r="Y60" s="17">
        <f t="shared" si="9"/>
        <v>37340.169781684875</v>
      </c>
      <c r="Z60" s="17">
        <f t="shared" si="10"/>
        <v>84.305368160526996</v>
      </c>
      <c r="AA60" s="17">
        <f t="shared" si="11"/>
        <v>74.329827228948261</v>
      </c>
      <c r="AB60" s="17">
        <f t="shared" si="12"/>
        <v>20.081771456471074</v>
      </c>
      <c r="AC60" s="17">
        <f t="shared" si="13"/>
        <v>30.48290570680706</v>
      </c>
      <c r="AD60" s="18">
        <f t="shared" si="14"/>
        <v>6.3032303885970293</v>
      </c>
      <c r="AE60" s="19">
        <f t="shared" si="15"/>
        <v>187.53191116280894</v>
      </c>
      <c r="AF60" s="17">
        <f t="shared" si="16"/>
        <v>97.02323613676252</v>
      </c>
      <c r="AG60" s="17">
        <f t="shared" si="17"/>
        <v>6.19297251936782</v>
      </c>
      <c r="AH60" s="18">
        <f t="shared" si="20"/>
        <v>103.21620865613033</v>
      </c>
      <c r="AI60" s="73">
        <v>0</v>
      </c>
      <c r="AJ60" s="74">
        <v>0</v>
      </c>
      <c r="AK60" s="74">
        <v>21</v>
      </c>
      <c r="AL60" s="73">
        <v>1</v>
      </c>
      <c r="AM60" s="74">
        <v>58</v>
      </c>
      <c r="AN60" s="74">
        <f t="shared" si="21"/>
        <v>300</v>
      </c>
      <c r="AO60" s="19">
        <f t="shared" ca="1" si="22"/>
        <v>28.124252554538998</v>
      </c>
      <c r="AP60" s="17">
        <f ca="1">IF($C60&gt;=TODAY(),"-",(AO60-MIN(Fit_Error_Deaths))/(MAX(Fit_Error_Deaths)-MIN(Fit_Error_Deaths)))</f>
        <v>0.44782903599542606</v>
      </c>
      <c r="AQ60" s="17">
        <f t="shared" ca="1" si="23"/>
        <v>2044.5055252347158</v>
      </c>
      <c r="AR60" s="17">
        <f ca="1">IF($C60&gt;=TODAY(),"-",(AQ60-MIN(Fit_Error_LocalTransmission))/(MAX(Fit_Error_LocalTransmission)-MIN(Fit_Error_LocalTransmission)))</f>
        <v>0.1351999667763622</v>
      </c>
      <c r="AS60" s="17">
        <f t="shared" ca="1" si="18"/>
        <v>22155.008381479238</v>
      </c>
      <c r="AT60" s="67">
        <f t="shared" ca="1" si="24"/>
        <v>0.66342043128906247</v>
      </c>
    </row>
    <row r="61" spans="1:48" s="1" customFormat="1" ht="12" x14ac:dyDescent="0.35">
      <c r="A61" s="87"/>
      <c r="B61" s="40">
        <f t="shared" si="0"/>
        <v>58</v>
      </c>
      <c r="C61" s="41">
        <f t="shared" si="1"/>
        <v>43916</v>
      </c>
      <c r="D61" s="28">
        <f>'I Disease Parameters'!$E$6/(1000*365)</f>
        <v>4.8197260273972601E-5</v>
      </c>
      <c r="E61" s="28">
        <f>'I Disease Parameters'!$E$7/(1000*365)</f>
        <v>2.0024657534246577E-5</v>
      </c>
      <c r="F61" s="27">
        <f>(1-'I Disease Parameters'!$E$8)/'I Disease Parameters'!$E$10</f>
        <v>0.188</v>
      </c>
      <c r="G61" s="27">
        <f>'I Disease Parameters'!$E$8/'I Disease Parameters'!$E$11</f>
        <v>1.2E-2</v>
      </c>
      <c r="H61" s="27">
        <f>1/'I Disease Parameters'!$E$12</f>
        <v>0.05</v>
      </c>
      <c r="I61" s="27">
        <f>'I Disease Parameters'!$E$9/'I Disease Parameters'!$E$15</f>
        <v>0</v>
      </c>
      <c r="J61" s="83">
        <f t="shared" si="25"/>
        <v>7.7001263440561267</v>
      </c>
      <c r="K61" s="60">
        <f t="shared" si="26"/>
        <v>0.77001263449643809</v>
      </c>
      <c r="L61" s="30">
        <f t="shared" si="27"/>
        <v>0.46717576064062738</v>
      </c>
      <c r="M61" s="27">
        <f>J61/'I Disease Parameters'!$E$12</f>
        <v>0.38500631720280631</v>
      </c>
      <c r="N61" s="27">
        <f>K61/SQRT('I Disease Parameters'!$E$13*'I Disease Parameters'!$E$13)</f>
        <v>4.5294860852731655E-2</v>
      </c>
      <c r="O61" s="27">
        <f>L61/'I Disease Parameters'!$E$13</f>
        <v>2.7480927096507492E-2</v>
      </c>
      <c r="P61" s="27">
        <f>(1-L61)/'I Disease Parameters'!$E$14</f>
        <v>2.2201009973307193E-2</v>
      </c>
      <c r="Q61" s="19">
        <f t="shared" si="2"/>
        <v>1332135899.5034242</v>
      </c>
      <c r="R61" s="17">
        <f t="shared" si="3"/>
        <v>697.35600589609612</v>
      </c>
      <c r="S61" s="17">
        <f t="shared" si="4"/>
        <v>614.47756370984916</v>
      </c>
      <c r="T61" s="17">
        <f t="shared" si="5"/>
        <v>317.09348410314982</v>
      </c>
      <c r="U61" s="17">
        <f t="shared" si="6"/>
        <v>250.18706510865022</v>
      </c>
      <c r="V61" s="17">
        <f t="shared" si="7"/>
        <v>50.094010122445226</v>
      </c>
      <c r="W61" s="17">
        <f t="shared" si="8"/>
        <v>1332137778.617543</v>
      </c>
      <c r="X61" s="18">
        <f t="shared" ca="1" si="19"/>
        <v>37573384.325964198</v>
      </c>
      <c r="Y61" s="17">
        <f t="shared" si="9"/>
        <v>37311.704846143723</v>
      </c>
      <c r="Z61" s="17">
        <f t="shared" si="10"/>
        <v>96.969594454917456</v>
      </c>
      <c r="AA61" s="17">
        <f t="shared" si="11"/>
        <v>86.461256652345128</v>
      </c>
      <c r="AB61" s="17">
        <f t="shared" si="12"/>
        <v>13.095332438050548</v>
      </c>
      <c r="AC61" s="17">
        <f t="shared" si="13"/>
        <v>34.75065235587104</v>
      </c>
      <c r="AD61" s="18">
        <f t="shared" si="14"/>
        <v>6.7490659969838234</v>
      </c>
      <c r="AE61" s="19">
        <f t="shared" si="15"/>
        <v>217.05889927543058</v>
      </c>
      <c r="AF61" s="17">
        <f t="shared" si="16"/>
        <v>112.8726453509416</v>
      </c>
      <c r="AG61" s="17">
        <f t="shared" si="17"/>
        <v>7.2046369372941443</v>
      </c>
      <c r="AH61" s="18">
        <f t="shared" si="20"/>
        <v>120.07728228823574</v>
      </c>
      <c r="AI61" s="73">
        <v>0</v>
      </c>
      <c r="AJ61" s="74">
        <v>0</v>
      </c>
      <c r="AK61" s="74">
        <v>39</v>
      </c>
      <c r="AL61" s="73">
        <v>5</v>
      </c>
      <c r="AM61" s="74">
        <v>57</v>
      </c>
      <c r="AN61" s="74">
        <f t="shared" si="21"/>
        <v>357</v>
      </c>
      <c r="AO61" s="19">
        <f t="shared" ca="1" si="22"/>
        <v>3.0592318618050158</v>
      </c>
      <c r="AP61" s="17">
        <f ca="1">IF($C61&gt;=TODAY(),"-",(AO61-MIN(Fit_Error_Deaths))/(MAX(Fit_Error_Deaths)-MIN(Fit_Error_Deaths)))</f>
        <v>4.8712862782819985E-2</v>
      </c>
      <c r="AQ61" s="17">
        <f t="shared" ca="1" si="23"/>
        <v>3978.7435408697779</v>
      </c>
      <c r="AR61" s="17">
        <f ca="1">IF($C61&gt;=TODAY(),"-",(AQ61-MIN(Fit_Error_LocalTransmission))/(MAX(Fit_Error_LocalTransmission)-MIN(Fit_Error_LocalTransmission)))</f>
        <v>0.26310811484625557</v>
      </c>
      <c r="AS61" s="17">
        <f t="shared" ca="1" si="18"/>
        <v>1114.8475175648607</v>
      </c>
      <c r="AT61" s="67">
        <f t="shared" ca="1" si="24"/>
        <v>0.69833729609374995</v>
      </c>
    </row>
    <row r="62" spans="1:48" s="1" customFormat="1" ht="12" x14ac:dyDescent="0.35">
      <c r="A62" s="87"/>
      <c r="B62" s="40">
        <f t="shared" si="0"/>
        <v>59</v>
      </c>
      <c r="C62" s="41">
        <f t="shared" si="1"/>
        <v>43917</v>
      </c>
      <c r="D62" s="28">
        <f>'I Disease Parameters'!$E$6/(1000*365)</f>
        <v>4.8197260273972601E-5</v>
      </c>
      <c r="E62" s="28">
        <f>'I Disease Parameters'!$E$7/(1000*365)</f>
        <v>2.0024657534246577E-5</v>
      </c>
      <c r="F62" s="27">
        <f>(1-'I Disease Parameters'!$E$8)/'I Disease Parameters'!$E$10</f>
        <v>0.188</v>
      </c>
      <c r="G62" s="27">
        <f>'I Disease Parameters'!$E$8/'I Disease Parameters'!$E$11</f>
        <v>1.2E-2</v>
      </c>
      <c r="H62" s="27">
        <f>1/'I Disease Parameters'!$E$12</f>
        <v>0.05</v>
      </c>
      <c r="I62" s="27">
        <f>'I Disease Parameters'!$E$9/'I Disease Parameters'!$E$15</f>
        <v>0</v>
      </c>
      <c r="J62" s="83">
        <f t="shared" si="25"/>
        <v>7.7001263440561267</v>
      </c>
      <c r="K62" s="60">
        <f t="shared" si="26"/>
        <v>0.77001263449643809</v>
      </c>
      <c r="L62" s="30">
        <f t="shared" si="27"/>
        <v>0.46717576064062738</v>
      </c>
      <c r="M62" s="27">
        <f>J62/'I Disease Parameters'!$E$12</f>
        <v>0.38500631720280631</v>
      </c>
      <c r="N62" s="27">
        <f>K62/SQRT('I Disease Parameters'!$E$13*'I Disease Parameters'!$E$13)</f>
        <v>4.5294860852731655E-2</v>
      </c>
      <c r="O62" s="27">
        <f>L62/'I Disease Parameters'!$E$13</f>
        <v>2.7480927096507492E-2</v>
      </c>
      <c r="P62" s="27">
        <f>(1-L62)/'I Disease Parameters'!$E$14</f>
        <v>2.2201009973307193E-2</v>
      </c>
      <c r="Q62" s="19">
        <f t="shared" si="2"/>
        <v>1332173178.3893893</v>
      </c>
      <c r="R62" s="17">
        <f t="shared" si="3"/>
        <v>808.81093547241676</v>
      </c>
      <c r="S62" s="17">
        <f t="shared" si="4"/>
        <v>714.84430993004696</v>
      </c>
      <c r="T62" s="17">
        <f t="shared" si="5"/>
        <v>348.70158796301649</v>
      </c>
      <c r="U62" s="17">
        <f t="shared" si="6"/>
        <v>289.61995630326061</v>
      </c>
      <c r="V62" s="17">
        <f t="shared" si="7"/>
        <v>57.133805725489978</v>
      </c>
      <c r="W62" s="17">
        <f t="shared" si="8"/>
        <v>1332175340.366179</v>
      </c>
      <c r="X62" s="18">
        <f t="shared" ca="1" si="19"/>
        <v>37573384.325964198</v>
      </c>
      <c r="Y62" s="17">
        <f t="shared" si="9"/>
        <v>37278.885965108871</v>
      </c>
      <c r="Z62" s="17">
        <f t="shared" si="10"/>
        <v>111.45492957632064</v>
      </c>
      <c r="AA62" s="17">
        <f t="shared" si="11"/>
        <v>100.3667462201978</v>
      </c>
      <c r="AB62" s="17">
        <f t="shared" si="12"/>
        <v>31.608103859866674</v>
      </c>
      <c r="AC62" s="17">
        <f t="shared" si="13"/>
        <v>39.432891194610391</v>
      </c>
      <c r="AD62" s="18">
        <f t="shared" si="14"/>
        <v>7.0397956030447517</v>
      </c>
      <c r="AE62" s="19">
        <f t="shared" si="15"/>
        <v>250.94009507073736</v>
      </c>
      <c r="AF62" s="17">
        <f t="shared" si="16"/>
        <v>131.10292910846607</v>
      </c>
      <c r="AG62" s="17">
        <f t="shared" si="17"/>
        <v>8.3682720707531537</v>
      </c>
      <c r="AH62" s="18">
        <f t="shared" si="20"/>
        <v>139.47120117921924</v>
      </c>
      <c r="AI62" s="73">
        <v>0</v>
      </c>
      <c r="AJ62" s="74">
        <v>0</v>
      </c>
      <c r="AK62" s="74">
        <v>13</v>
      </c>
      <c r="AL62" s="73">
        <v>3</v>
      </c>
      <c r="AM62" s="74">
        <v>112</v>
      </c>
      <c r="AN62" s="74">
        <f t="shared" si="21"/>
        <v>469</v>
      </c>
      <c r="AO62" s="19">
        <f t="shared" ca="1" si="22"/>
        <v>16.319948514379711</v>
      </c>
      <c r="AP62" s="17">
        <f ca="1">IF($C62&gt;=TODAY(),"-",(AO62-MIN(Fit_Error_Deaths))/(MAX(Fit_Error_Deaths)-MIN(Fit_Error_Deaths)))</f>
        <v>0.25986634832398836</v>
      </c>
      <c r="AQ62" s="17">
        <f t="shared" ca="1" si="23"/>
        <v>754.66689422913635</v>
      </c>
      <c r="AR62" s="17">
        <f ca="1">IF($C62&gt;=TODAY(),"-",(AQ62-MIN(Fit_Error_LocalTransmission))/(MAX(Fit_Error_LocalTransmission)-MIN(Fit_Error_LocalTransmission)))</f>
        <v>4.9904946583739951E-2</v>
      </c>
      <c r="AS62" s="17">
        <f t="shared" ca="1" si="18"/>
        <v>2683.3642248010165</v>
      </c>
      <c r="AT62" s="67">
        <f t="shared" ca="1" si="24"/>
        <v>0.73509189062499991</v>
      </c>
    </row>
    <row r="63" spans="1:48" s="1" customFormat="1" ht="12" x14ac:dyDescent="0.35">
      <c r="A63" s="87"/>
      <c r="B63" s="40">
        <f t="shared" si="0"/>
        <v>60</v>
      </c>
      <c r="C63" s="41">
        <f t="shared" si="1"/>
        <v>43918</v>
      </c>
      <c r="D63" s="28">
        <f>'I Disease Parameters'!$E$6/(1000*365)</f>
        <v>4.8197260273972601E-5</v>
      </c>
      <c r="E63" s="28">
        <f>'I Disease Parameters'!$E$7/(1000*365)</f>
        <v>2.0024657534246577E-5</v>
      </c>
      <c r="F63" s="27">
        <f>(1-'I Disease Parameters'!$E$8)/'I Disease Parameters'!$E$10</f>
        <v>0.188</v>
      </c>
      <c r="G63" s="27">
        <f>'I Disease Parameters'!$E$8/'I Disease Parameters'!$E$11</f>
        <v>1.2E-2</v>
      </c>
      <c r="H63" s="27">
        <f>1/'I Disease Parameters'!$E$12</f>
        <v>0.05</v>
      </c>
      <c r="I63" s="27">
        <f>'I Disease Parameters'!$E$9/'I Disease Parameters'!$E$15</f>
        <v>0</v>
      </c>
      <c r="J63" s="83">
        <f t="shared" si="25"/>
        <v>7.7001263440561267</v>
      </c>
      <c r="K63" s="60">
        <f t="shared" si="26"/>
        <v>0.77001263449643809</v>
      </c>
      <c r="L63" s="30">
        <f t="shared" si="27"/>
        <v>0.46717576064062738</v>
      </c>
      <c r="M63" s="27">
        <f>J63/'I Disease Parameters'!$E$12</f>
        <v>0.38500631720280631</v>
      </c>
      <c r="N63" s="27">
        <f>K63/SQRT('I Disease Parameters'!$E$13*'I Disease Parameters'!$E$13)</f>
        <v>4.5294860852731655E-2</v>
      </c>
      <c r="O63" s="27">
        <f>L63/'I Disease Parameters'!$E$13</f>
        <v>2.7480927096507492E-2</v>
      </c>
      <c r="P63" s="27">
        <f>(1-L63)/'I Disease Parameters'!$E$14</f>
        <v>2.2201009973307193E-2</v>
      </c>
      <c r="Q63" s="19">
        <f t="shared" si="2"/>
        <v>1332210418.2658331</v>
      </c>
      <c r="R63" s="17">
        <f t="shared" si="3"/>
        <v>938.04604497714615</v>
      </c>
      <c r="S63" s="17">
        <f t="shared" si="4"/>
        <v>831.14423578986236</v>
      </c>
      <c r="T63" s="17">
        <f t="shared" si="5"/>
        <v>354.07616620948187</v>
      </c>
      <c r="U63" s="17">
        <f t="shared" si="6"/>
        <v>334.93901517657093</v>
      </c>
      <c r="V63" s="17">
        <f t="shared" si="7"/>
        <v>64.875333157564967</v>
      </c>
      <c r="W63" s="17">
        <f t="shared" si="8"/>
        <v>1332212876.4712954</v>
      </c>
      <c r="X63" s="18">
        <f t="shared" ca="1" si="19"/>
        <v>37573384.325964198</v>
      </c>
      <c r="Y63" s="17">
        <f t="shared" si="9"/>
        <v>37239.876443862915</v>
      </c>
      <c r="Z63" s="17">
        <f t="shared" si="10"/>
        <v>129.23510950472939</v>
      </c>
      <c r="AA63" s="17">
        <f t="shared" si="11"/>
        <v>116.2999258598154</v>
      </c>
      <c r="AB63" s="17">
        <f t="shared" si="12"/>
        <v>5.3745782464653757</v>
      </c>
      <c r="AC63" s="17">
        <f t="shared" si="13"/>
        <v>45.319058873310325</v>
      </c>
      <c r="AD63" s="18">
        <f t="shared" si="14"/>
        <v>7.7415274320749887</v>
      </c>
      <c r="AE63" s="19">
        <f t="shared" si="15"/>
        <v>291.01349276120538</v>
      </c>
      <c r="AF63" s="17">
        <f t="shared" si="16"/>
        <v>152.05645586881434</v>
      </c>
      <c r="AG63" s="17">
        <f t="shared" si="17"/>
        <v>9.7057312256690018</v>
      </c>
      <c r="AH63" s="18">
        <f t="shared" si="20"/>
        <v>161.76218709448335</v>
      </c>
      <c r="AI63" s="73">
        <v>0</v>
      </c>
      <c r="AJ63" s="74">
        <v>0</v>
      </c>
      <c r="AK63" s="74">
        <v>16</v>
      </c>
      <c r="AL63" s="73">
        <v>5</v>
      </c>
      <c r="AM63" s="74">
        <v>130</v>
      </c>
      <c r="AN63" s="74">
        <f t="shared" si="21"/>
        <v>599</v>
      </c>
      <c r="AO63" s="19">
        <f t="shared" ca="1" si="22"/>
        <v>7.5159726608196822</v>
      </c>
      <c r="AP63" s="17">
        <f ca="1">IF($C63&gt;=TODAY(),"-",(AO63-MIN(Fit_Error_Deaths))/(MAX(Fit_Error_Deaths)-MIN(Fit_Error_Deaths)))</f>
        <v>0.11967858647036771</v>
      </c>
      <c r="AQ63" s="17">
        <f t="shared" ca="1" si="23"/>
        <v>1008.8365290249648</v>
      </c>
      <c r="AR63" s="17">
        <f ca="1">IF($C63&gt;=TODAY(),"-",(AQ63-MIN(Fit_Error_LocalTransmission))/(MAX(Fit_Error_LocalTransmission)-MIN(Fit_Error_LocalTransmission)))</f>
        <v>6.6712788751841237E-2</v>
      </c>
      <c r="AS63" s="17">
        <f t="shared" ca="1" si="18"/>
        <v>827.12800716534866</v>
      </c>
      <c r="AT63" s="67">
        <f t="shared" ca="1" si="24"/>
        <v>0.77378093749999999</v>
      </c>
    </row>
    <row r="64" spans="1:48" s="1" customFormat="1" ht="12" x14ac:dyDescent="0.35">
      <c r="A64" s="87"/>
      <c r="B64" s="40">
        <f t="shared" si="0"/>
        <v>61</v>
      </c>
      <c r="C64" s="41">
        <f t="shared" si="1"/>
        <v>43919</v>
      </c>
      <c r="D64" s="28">
        <f>'I Disease Parameters'!$E$6/(1000*365)</f>
        <v>4.8197260273972601E-5</v>
      </c>
      <c r="E64" s="28">
        <f>'I Disease Parameters'!$E$7/(1000*365)</f>
        <v>2.0024657534246577E-5</v>
      </c>
      <c r="F64" s="27">
        <f>(1-'I Disease Parameters'!$E$8)/'I Disease Parameters'!$E$10</f>
        <v>0.188</v>
      </c>
      <c r="G64" s="27">
        <f>'I Disease Parameters'!$E$8/'I Disease Parameters'!$E$11</f>
        <v>1.2E-2</v>
      </c>
      <c r="H64" s="27">
        <f>1/'I Disease Parameters'!$E$12</f>
        <v>0.05</v>
      </c>
      <c r="I64" s="27">
        <f>'I Disease Parameters'!$E$9/'I Disease Parameters'!$E$15</f>
        <v>0</v>
      </c>
      <c r="J64" s="83">
        <f t="shared" si="25"/>
        <v>7.7001263440561267</v>
      </c>
      <c r="K64" s="60">
        <f t="shared" si="26"/>
        <v>0.77001263449643809</v>
      </c>
      <c r="L64" s="30">
        <f t="shared" si="27"/>
        <v>0.46717576064062738</v>
      </c>
      <c r="M64" s="27">
        <f>J64/'I Disease Parameters'!$E$12</f>
        <v>0.38500631720280631</v>
      </c>
      <c r="N64" s="27">
        <f>K64/SQRT('I Disease Parameters'!$E$13*'I Disease Parameters'!$E$13)</f>
        <v>4.5294860852731655E-2</v>
      </c>
      <c r="O64" s="27">
        <f>L64/'I Disease Parameters'!$E$13</f>
        <v>2.7480927096507492E-2</v>
      </c>
      <c r="P64" s="27">
        <f>(1-L64)/'I Disease Parameters'!$E$14</f>
        <v>2.2201009973307193E-2</v>
      </c>
      <c r="Q64" s="19">
        <f t="shared" si="2"/>
        <v>1332247614.1861997</v>
      </c>
      <c r="R64" s="17">
        <f t="shared" si="3"/>
        <v>1086.4510438456373</v>
      </c>
      <c r="S64" s="17">
        <f t="shared" si="4"/>
        <v>965.92303707738938</v>
      </c>
      <c r="T64" s="17">
        <f t="shared" si="5"/>
        <v>363.73443868769749</v>
      </c>
      <c r="U64" s="17">
        <f t="shared" si="6"/>
        <v>386.21986123720393</v>
      </c>
      <c r="V64" s="17">
        <f t="shared" si="7"/>
        <v>72.73618165489205</v>
      </c>
      <c r="W64" s="17">
        <f t="shared" si="8"/>
        <v>1332250416.5145805</v>
      </c>
      <c r="X64" s="18">
        <f t="shared" ca="1" si="19"/>
        <v>37573384.325964198</v>
      </c>
      <c r="Y64" s="17">
        <f t="shared" si="9"/>
        <v>37195.92036652565</v>
      </c>
      <c r="Z64" s="17">
        <f t="shared" si="10"/>
        <v>148.40499886849113</v>
      </c>
      <c r="AA64" s="17">
        <f t="shared" si="11"/>
        <v>134.77880128752702</v>
      </c>
      <c r="AB64" s="17">
        <f t="shared" si="12"/>
        <v>9.658272478215622</v>
      </c>
      <c r="AC64" s="17">
        <f t="shared" si="13"/>
        <v>51.280846060632996</v>
      </c>
      <c r="AD64" s="18">
        <f t="shared" si="14"/>
        <v>7.8608484973270834</v>
      </c>
      <c r="AE64" s="19">
        <f t="shared" si="15"/>
        <v>336.03299191472246</v>
      </c>
      <c r="AF64" s="17">
        <f t="shared" si="16"/>
        <v>176.35265645570348</v>
      </c>
      <c r="AG64" s="17">
        <f t="shared" si="17"/>
        <v>11.256552539725755</v>
      </c>
      <c r="AH64" s="18">
        <f t="shared" si="20"/>
        <v>187.60920899542924</v>
      </c>
      <c r="AI64" s="73">
        <v>0</v>
      </c>
      <c r="AJ64" s="74">
        <v>0</v>
      </c>
      <c r="AK64" s="74">
        <v>22</v>
      </c>
      <c r="AL64" s="73">
        <v>3</v>
      </c>
      <c r="AM64" s="74">
        <v>94</v>
      </c>
      <c r="AN64" s="74">
        <f t="shared" si="21"/>
        <v>693</v>
      </c>
      <c r="AO64" s="19">
        <f t="shared" ca="1" si="22"/>
        <v>23.627848113966966</v>
      </c>
      <c r="AP64" s="17">
        <f ca="1">IF($C64&gt;=TODAY(),"-",(AO64-MIN(Fit_Error_Deaths))/(MAX(Fit_Error_Deaths)-MIN(Fit_Error_Deaths)))</f>
        <v>0.37623173888816669</v>
      </c>
      <c r="AQ64" s="17">
        <f t="shared" ca="1" si="23"/>
        <v>8762.6840087499513</v>
      </c>
      <c r="AR64" s="17">
        <f ca="1">IF($C64&gt;=TODAY(),"-",(AQ64-MIN(Fit_Error_LocalTransmission))/(MAX(Fit_Error_LocalTransmission)-MIN(Fit_Error_LocalTransmission)))</f>
        <v>0.57946264866109609</v>
      </c>
      <c r="AS64" s="17">
        <f t="shared" ca="1" si="18"/>
        <v>86311.808288136526</v>
      </c>
      <c r="AT64" s="67">
        <f t="shared" ca="1" si="24"/>
        <v>0.81450624999999999</v>
      </c>
    </row>
    <row r="65" spans="1:46" s="1" customFormat="1" ht="12" x14ac:dyDescent="0.35">
      <c r="A65" s="88"/>
      <c r="B65" s="40">
        <f t="shared" si="0"/>
        <v>62</v>
      </c>
      <c r="C65" s="41">
        <f t="shared" si="1"/>
        <v>43920</v>
      </c>
      <c r="D65" s="28">
        <f>'I Disease Parameters'!$E$6/(1000*365)</f>
        <v>4.8197260273972601E-5</v>
      </c>
      <c r="E65" s="28">
        <f>'I Disease Parameters'!$E$7/(1000*365)</f>
        <v>2.0024657534246577E-5</v>
      </c>
      <c r="F65" s="27">
        <f>(1-'I Disease Parameters'!$E$8)/'I Disease Parameters'!$E$10</f>
        <v>0.188</v>
      </c>
      <c r="G65" s="27">
        <f>'I Disease Parameters'!$E$8/'I Disease Parameters'!$E$11</f>
        <v>1.2E-2</v>
      </c>
      <c r="H65" s="27">
        <f>1/'I Disease Parameters'!$E$12</f>
        <v>0.05</v>
      </c>
      <c r="I65" s="27">
        <f>'I Disease Parameters'!$E$9/'I Disease Parameters'!$E$15</f>
        <v>0</v>
      </c>
      <c r="J65" s="83">
        <f t="shared" si="25"/>
        <v>7.7001263440561267</v>
      </c>
      <c r="K65" s="60">
        <f t="shared" si="26"/>
        <v>0.77001263449643809</v>
      </c>
      <c r="L65" s="30">
        <f t="shared" si="27"/>
        <v>0.46717576064062738</v>
      </c>
      <c r="M65" s="27">
        <f>J65/'I Disease Parameters'!$E$12</f>
        <v>0.38500631720280631</v>
      </c>
      <c r="N65" s="27">
        <f>K65/SQRT('I Disease Parameters'!$E$13*'I Disease Parameters'!$E$13)</f>
        <v>4.5294860852731655E-2</v>
      </c>
      <c r="O65" s="27">
        <f>L65/'I Disease Parameters'!$E$13</f>
        <v>2.7480927096507492E-2</v>
      </c>
      <c r="P65" s="27">
        <f>(1-L65)/'I Disease Parameters'!$E$14</f>
        <v>2.2201009973307193E-2</v>
      </c>
      <c r="Q65" s="19">
        <f t="shared" si="2"/>
        <v>1332284758.8430943</v>
      </c>
      <c r="R65" s="17">
        <f t="shared" si="3"/>
        <v>1257.5000343592612</v>
      </c>
      <c r="S65" s="17">
        <f t="shared" si="4"/>
        <v>1121.8603391884778</v>
      </c>
      <c r="T65" s="17">
        <f t="shared" si="5"/>
        <v>380.69353606327047</v>
      </c>
      <c r="U65" s="17">
        <f t="shared" si="6"/>
        <v>444.50403876268484</v>
      </c>
      <c r="V65" s="17">
        <f t="shared" si="7"/>
        <v>80.811453555832912</v>
      </c>
      <c r="W65" s="17">
        <f t="shared" si="8"/>
        <v>1332287963.4010427</v>
      </c>
      <c r="X65" s="18">
        <f t="shared" ca="1" si="19"/>
        <v>37573384.325964198</v>
      </c>
      <c r="Y65" s="17">
        <f t="shared" si="9"/>
        <v>37144.656894683838</v>
      </c>
      <c r="Z65" s="17">
        <f t="shared" si="10"/>
        <v>171.04899051362395</v>
      </c>
      <c r="AA65" s="17">
        <f t="shared" si="11"/>
        <v>155.93730211108846</v>
      </c>
      <c r="AB65" s="17">
        <f t="shared" si="12"/>
        <v>16.959097375572981</v>
      </c>
      <c r="AC65" s="17">
        <f t="shared" si="13"/>
        <v>58.284177525480914</v>
      </c>
      <c r="AD65" s="18">
        <f t="shared" si="14"/>
        <v>8.0752719009408622</v>
      </c>
      <c r="AE65" s="19">
        <f t="shared" si="15"/>
        <v>388.36095509283217</v>
      </c>
      <c r="AF65" s="17">
        <f t="shared" si="16"/>
        <v>204.2527962429798</v>
      </c>
      <c r="AG65" s="17">
        <f t="shared" si="17"/>
        <v>13.037412526147648</v>
      </c>
      <c r="AH65" s="18">
        <f t="shared" si="20"/>
        <v>217.29020876912745</v>
      </c>
      <c r="AI65" s="73">
        <v>0</v>
      </c>
      <c r="AJ65" s="74">
        <v>0</v>
      </c>
      <c r="AK65" s="74">
        <v>21</v>
      </c>
      <c r="AL65" s="73">
        <v>16</v>
      </c>
      <c r="AM65" s="74">
        <v>186</v>
      </c>
      <c r="AN65" s="74">
        <f t="shared" si="21"/>
        <v>879</v>
      </c>
      <c r="AO65" s="19">
        <f t="shared" ca="1" si="22"/>
        <v>62.801315444017455</v>
      </c>
      <c r="AP65" s="17">
        <f ca="1">IF($C65&gt;=TODAY(),"-",(AO65-MIN(Fit_Error_Deaths))/(MAX(Fit_Error_Deaths)-MIN(Fit_Error_Deaths)))</f>
        <v>1</v>
      </c>
      <c r="AQ65" s="17">
        <f t="shared" ca="1" si="23"/>
        <v>979.07716481558009</v>
      </c>
      <c r="AR65" s="17">
        <f ca="1">IF($C65&gt;=TODAY(),"-",(AQ65-MIN(Fit_Error_LocalTransmission))/(MAX(Fit_Error_LocalTransmission)-MIN(Fit_Error_LocalTransmission)))</f>
        <v>6.4744848336550573E-2</v>
      </c>
      <c r="AS65" s="17">
        <f t="shared" ca="1" si="18"/>
        <v>49986.064718521353</v>
      </c>
      <c r="AT65" s="67">
        <f t="shared" ca="1" si="24"/>
        <v>0.85737499999999989</v>
      </c>
    </row>
    <row r="66" spans="1:46" s="1" customFormat="1" ht="12" x14ac:dyDescent="0.35">
      <c r="A66" s="87"/>
      <c r="B66" s="40">
        <f t="shared" si="0"/>
        <v>63</v>
      </c>
      <c r="C66" s="41">
        <f t="shared" si="1"/>
        <v>43921</v>
      </c>
      <c r="D66" s="28">
        <f>'I Disease Parameters'!$E$6/(1000*365)</f>
        <v>4.8197260273972601E-5</v>
      </c>
      <c r="E66" s="28">
        <f>'I Disease Parameters'!$E$7/(1000*365)</f>
        <v>2.0024657534246577E-5</v>
      </c>
      <c r="F66" s="27">
        <f>(1-'I Disease Parameters'!$E$8)/'I Disease Parameters'!$E$10</f>
        <v>0.188</v>
      </c>
      <c r="G66" s="27">
        <f>'I Disease Parameters'!$E$8/'I Disease Parameters'!$E$11</f>
        <v>1.2E-2</v>
      </c>
      <c r="H66" s="27">
        <f>1/'I Disease Parameters'!$E$12</f>
        <v>0.05</v>
      </c>
      <c r="I66" s="27">
        <f>'I Disease Parameters'!$E$9/'I Disease Parameters'!$E$15</f>
        <v>0</v>
      </c>
      <c r="J66" s="83">
        <f t="shared" si="25"/>
        <v>7.7001263440561267</v>
      </c>
      <c r="K66" s="60">
        <f t="shared" si="26"/>
        <v>0.77001263449643809</v>
      </c>
      <c r="L66" s="30">
        <f t="shared" si="27"/>
        <v>0.46717576064062738</v>
      </c>
      <c r="M66" s="27">
        <f>J66/'I Disease Parameters'!$E$12</f>
        <v>0.38500631720280631</v>
      </c>
      <c r="N66" s="27">
        <f>K66/SQRT('I Disease Parameters'!$E$13*'I Disease Parameters'!$E$13)</f>
        <v>4.5294860852731655E-2</v>
      </c>
      <c r="O66" s="27">
        <f>L66/'I Disease Parameters'!$E$13</f>
        <v>2.7480927096507492E-2</v>
      </c>
      <c r="P66" s="27">
        <f>(1-L66)/'I Disease Parameters'!$E$14</f>
        <v>2.2201009973307193E-2</v>
      </c>
      <c r="Q66" s="19">
        <f t="shared" si="2"/>
        <v>1332321843.7610946</v>
      </c>
      <c r="R66" s="17">
        <f t="shared" si="3"/>
        <v>1455.1405444474617</v>
      </c>
      <c r="S66" s="17">
        <f t="shared" si="4"/>
        <v>1302.1548638195015</v>
      </c>
      <c r="T66" s="17">
        <f t="shared" si="5"/>
        <v>397.86232091631581</v>
      </c>
      <c r="U66" s="17">
        <f t="shared" si="6"/>
        <v>511.04996599162632</v>
      </c>
      <c r="V66" s="17">
        <f t="shared" si="7"/>
        <v>89.263234546747157</v>
      </c>
      <c r="W66" s="17">
        <f t="shared" si="8"/>
        <v>1332325509.9687898</v>
      </c>
      <c r="X66" s="18">
        <f t="shared" ca="1" si="19"/>
        <v>37573384.325964198</v>
      </c>
      <c r="Y66" s="17">
        <f t="shared" si="9"/>
        <v>37084.918000221252</v>
      </c>
      <c r="Z66" s="17">
        <f t="shared" si="10"/>
        <v>197.64051008820047</v>
      </c>
      <c r="AA66" s="17">
        <f t="shared" si="11"/>
        <v>180.29452463102371</v>
      </c>
      <c r="AB66" s="17">
        <f t="shared" si="12"/>
        <v>17.168784853045338</v>
      </c>
      <c r="AC66" s="17">
        <f t="shared" si="13"/>
        <v>66.54592722894148</v>
      </c>
      <c r="AD66" s="18">
        <f t="shared" si="14"/>
        <v>8.4517809909142443</v>
      </c>
      <c r="AE66" s="19">
        <f t="shared" si="15"/>
        <v>449.16569796759018</v>
      </c>
      <c r="AF66" s="17">
        <f t="shared" si="16"/>
        <v>236.41000645954111</v>
      </c>
      <c r="AG66" s="17">
        <f t="shared" si="17"/>
        <v>15.090000412311134</v>
      </c>
      <c r="AH66" s="18">
        <f t="shared" si="20"/>
        <v>251.50000687185224</v>
      </c>
      <c r="AI66" s="73">
        <v>0</v>
      </c>
      <c r="AJ66" s="74">
        <v>0</v>
      </c>
      <c r="AK66" s="74">
        <v>10</v>
      </c>
      <c r="AL66" s="73">
        <v>6</v>
      </c>
      <c r="AM66" s="74">
        <v>267</v>
      </c>
      <c r="AN66" s="74">
        <f t="shared" si="21"/>
        <v>1146</v>
      </c>
      <c r="AO66" s="19">
        <f t="shared" ca="1" si="22"/>
        <v>6.011230027408434</v>
      </c>
      <c r="AP66" s="17">
        <f ca="1">IF($C66&gt;=TODAY(),"-",(AO66-MIN(Fit_Error_Deaths))/(MAX(Fit_Error_Deaths)-MIN(Fit_Error_Deaths)))</f>
        <v>9.5718218398896174E-2</v>
      </c>
      <c r="AQ66" s="17">
        <f t="shared" ca="1" si="23"/>
        <v>240.2497869726279</v>
      </c>
      <c r="AR66" s="17">
        <f ca="1">IF($C66&gt;=TODAY(),"-",(AQ66-MIN(Fit_Error_LocalTransmission))/(MAX(Fit_Error_LocalTransmission)-MIN(Fit_Error_LocalTransmission)))</f>
        <v>1.588734430688241E-2</v>
      </c>
      <c r="AS66" s="17">
        <f t="shared" ca="1" si="18"/>
        <v>115.17764083115847</v>
      </c>
      <c r="AT66" s="67">
        <f t="shared" ca="1" si="24"/>
        <v>0.90249999999999997</v>
      </c>
    </row>
    <row r="67" spans="1:46" s="1" customFormat="1" ht="12" x14ac:dyDescent="0.35">
      <c r="A67" s="87"/>
      <c r="B67" s="40">
        <f t="shared" si="0"/>
        <v>64</v>
      </c>
      <c r="C67" s="41">
        <f t="shared" si="1"/>
        <v>43922</v>
      </c>
      <c r="D67" s="28">
        <f>'I Disease Parameters'!$E$6/(1000*365)</f>
        <v>4.8197260273972601E-5</v>
      </c>
      <c r="E67" s="28">
        <f>'I Disease Parameters'!$E$7/(1000*365)</f>
        <v>2.0024657534246577E-5</v>
      </c>
      <c r="F67" s="27">
        <f>(1-'I Disease Parameters'!$E$8)/'I Disease Parameters'!$E$10</f>
        <v>0.188</v>
      </c>
      <c r="G67" s="27">
        <f>'I Disease Parameters'!$E$8/'I Disease Parameters'!$E$11</f>
        <v>1.2E-2</v>
      </c>
      <c r="H67" s="27">
        <f>1/'I Disease Parameters'!$E$12</f>
        <v>0.05</v>
      </c>
      <c r="I67" s="27">
        <f>'I Disease Parameters'!$E$9/'I Disease Parameters'!$E$15</f>
        <v>0</v>
      </c>
      <c r="J67" s="83">
        <f t="shared" si="25"/>
        <v>7.7001263440561267</v>
      </c>
      <c r="K67" s="60">
        <f t="shared" si="26"/>
        <v>0.77001263449643809</v>
      </c>
      <c r="L67" s="30">
        <f t="shared" si="27"/>
        <v>0.46717576064062738</v>
      </c>
      <c r="M67" s="27">
        <f>J67/'I Disease Parameters'!$E$12</f>
        <v>0.38500631720280631</v>
      </c>
      <c r="N67" s="27">
        <f>K67/SQRT('I Disease Parameters'!$E$13*'I Disease Parameters'!$E$13)</f>
        <v>4.5294860852731655E-2</v>
      </c>
      <c r="O67" s="27">
        <f>L67/'I Disease Parameters'!$E$13</f>
        <v>2.7480927096507492E-2</v>
      </c>
      <c r="P67" s="27">
        <f>(1-L67)/'I Disease Parameters'!$E$14</f>
        <v>2.2201009973307193E-2</v>
      </c>
      <c r="Q67" s="19">
        <f t="shared" si="2"/>
        <v>1332358859.5542839</v>
      </c>
      <c r="R67" s="17">
        <f t="shared" si="3"/>
        <v>1683.4408347395995</v>
      </c>
      <c r="S67" s="17">
        <f t="shared" si="4"/>
        <v>1510.5874677794448</v>
      </c>
      <c r="T67" s="17">
        <f t="shared" si="5"/>
        <v>405.54946960274839</v>
      </c>
      <c r="U67" s="17">
        <f t="shared" si="6"/>
        <v>587.08110101759803</v>
      </c>
      <c r="V67" s="17">
        <f t="shared" si="7"/>
        <v>98.096179901413436</v>
      </c>
      <c r="W67" s="17">
        <f t="shared" si="8"/>
        <v>1332363046.2131569</v>
      </c>
      <c r="X67" s="18">
        <f t="shared" ca="1" si="19"/>
        <v>37573384.325964198</v>
      </c>
      <c r="Y67" s="17">
        <f t="shared" si="9"/>
        <v>37015.793189287186</v>
      </c>
      <c r="Z67" s="17">
        <f t="shared" si="10"/>
        <v>228.30029029213779</v>
      </c>
      <c r="AA67" s="17">
        <f t="shared" si="11"/>
        <v>208.43260395994321</v>
      </c>
      <c r="AB67" s="17">
        <f t="shared" si="12"/>
        <v>7.6871486864325789</v>
      </c>
      <c r="AC67" s="17">
        <f t="shared" si="13"/>
        <v>76.031135025971707</v>
      </c>
      <c r="AD67" s="18">
        <f t="shared" si="14"/>
        <v>8.8329453546662791</v>
      </c>
      <c r="AE67" s="19">
        <f t="shared" si="15"/>
        <v>519.35753787269687</v>
      </c>
      <c r="AF67" s="17">
        <f t="shared" si="16"/>
        <v>273.56642235612281</v>
      </c>
      <c r="AG67" s="17">
        <f t="shared" si="17"/>
        <v>17.461686533369541</v>
      </c>
      <c r="AH67" s="18">
        <f t="shared" si="20"/>
        <v>291.02810888949233</v>
      </c>
      <c r="AI67" s="73">
        <v>0</v>
      </c>
      <c r="AJ67" s="74">
        <v>0</v>
      </c>
      <c r="AK67" s="74">
        <v>0</v>
      </c>
      <c r="AL67" s="73">
        <v>7</v>
      </c>
      <c r="AM67" s="74">
        <v>414</v>
      </c>
      <c r="AN67" s="74">
        <f t="shared" si="21"/>
        <v>1560</v>
      </c>
      <c r="AO67" s="19">
        <f t="shared" ca="1" si="22"/>
        <v>3.3596886731926916</v>
      </c>
      <c r="AP67" s="17">
        <f ca="1">IF($C67&gt;=TODAY(),"-",(AO67-MIN(Fit_Error_Deaths))/(MAX(Fit_Error_Deaths)-MIN(Fit_Error_Deaths)))</f>
        <v>5.3497106699740962E-2</v>
      </c>
      <c r="AQ67" s="17">
        <f t="shared" ca="1" si="23"/>
        <v>15122.086003294555</v>
      </c>
      <c r="AR67" s="17">
        <f ca="1">IF($C67&gt;=TODAY(),"-",(AQ67-MIN(Fit_Error_LocalTransmission))/(MAX(Fit_Error_LocalTransmission)-MIN(Fit_Error_LocalTransmission)))</f>
        <v>1</v>
      </c>
      <c r="AS67" s="17">
        <f t="shared" ca="1" si="18"/>
        <v>12335.458060988845</v>
      </c>
      <c r="AT67" s="67">
        <f t="shared" ca="1" si="24"/>
        <v>0.95</v>
      </c>
    </row>
    <row r="68" spans="1:46" s="1" customFormat="1" ht="12" x14ac:dyDescent="0.35">
      <c r="A68" s="87"/>
      <c r="B68" s="40">
        <f t="shared" si="0"/>
        <v>65</v>
      </c>
      <c r="C68" s="41">
        <f t="shared" si="1"/>
        <v>43923</v>
      </c>
      <c r="D68" s="28">
        <f>'I Disease Parameters'!$E$6/(1000*365)</f>
        <v>4.8197260273972601E-5</v>
      </c>
      <c r="E68" s="28">
        <f>'I Disease Parameters'!$E$7/(1000*365)</f>
        <v>2.0024657534246577E-5</v>
      </c>
      <c r="F68" s="27">
        <f>(1-'I Disease Parameters'!$E$8)/'I Disease Parameters'!$E$10</f>
        <v>0.188</v>
      </c>
      <c r="G68" s="27">
        <f>'I Disease Parameters'!$E$8/'I Disease Parameters'!$E$11</f>
        <v>1.2E-2</v>
      </c>
      <c r="H68" s="27">
        <f>1/'I Disease Parameters'!$E$12</f>
        <v>0.05</v>
      </c>
      <c r="I68" s="27">
        <f>'I Disease Parameters'!$E$9/'I Disease Parameters'!$E$15</f>
        <v>0</v>
      </c>
      <c r="J68" s="83">
        <f t="shared" si="25"/>
        <v>7.7001263440561267</v>
      </c>
      <c r="K68" s="60">
        <f t="shared" si="26"/>
        <v>0.77001263449643809</v>
      </c>
      <c r="L68" s="30">
        <f t="shared" si="27"/>
        <v>0.46717576064062738</v>
      </c>
      <c r="M68" s="27">
        <f>J68/'I Disease Parameters'!$E$12</f>
        <v>0.38500631720280631</v>
      </c>
      <c r="N68" s="27">
        <f>K68/SQRT('I Disease Parameters'!$E$13*'I Disease Parameters'!$E$13)</f>
        <v>4.5294860852731655E-2</v>
      </c>
      <c r="O68" s="27">
        <f>L68/'I Disease Parameters'!$E$13</f>
        <v>2.7480927096507492E-2</v>
      </c>
      <c r="P68" s="27">
        <f>(1-L68)/'I Disease Parameters'!$E$14</f>
        <v>2.2201009973307193E-2</v>
      </c>
      <c r="Q68" s="19">
        <f t="shared" si="2"/>
        <v>1332395795.819787</v>
      </c>
      <c r="R68" s="17">
        <f t="shared" si="3"/>
        <v>1946.6720968153381</v>
      </c>
      <c r="S68" s="17">
        <f t="shared" si="4"/>
        <v>1751.5147223247993</v>
      </c>
      <c r="T68" s="17">
        <f t="shared" si="5"/>
        <v>405.59415540288114</v>
      </c>
      <c r="U68" s="17">
        <f t="shared" si="6"/>
        <v>673.74359371675791</v>
      </c>
      <c r="V68" s="17">
        <f t="shared" si="7"/>
        <v>107.0997877207335</v>
      </c>
      <c r="W68" s="17">
        <f t="shared" si="8"/>
        <v>1332400573.3443551</v>
      </c>
      <c r="X68" s="18">
        <f t="shared" ref="X68:X131" ca="1" si="28">IF($B68&gt;$C$1,"",MAX(View_T_C))</f>
        <v>37573384.325964198</v>
      </c>
      <c r="Y68" s="17">
        <f t="shared" si="9"/>
        <v>36936.265503168106</v>
      </c>
      <c r="Z68" s="17">
        <f t="shared" si="10"/>
        <v>263.23126207573864</v>
      </c>
      <c r="AA68" s="17">
        <f t="shared" si="11"/>
        <v>240.92725454535457</v>
      </c>
      <c r="AB68" s="17">
        <f t="shared" si="12"/>
        <v>4.4685800132754139E-2</v>
      </c>
      <c r="AC68" s="17">
        <f t="shared" si="13"/>
        <v>86.662492699159884</v>
      </c>
      <c r="AD68" s="18">
        <f t="shared" si="14"/>
        <v>9.0036078193200666</v>
      </c>
      <c r="AE68" s="19">
        <f t="shared" si="15"/>
        <v>599.95313934985336</v>
      </c>
      <c r="AF68" s="17">
        <f t="shared" si="16"/>
        <v>316.48687693104472</v>
      </c>
      <c r="AG68" s="17">
        <f t="shared" si="17"/>
        <v>20.201290016875195</v>
      </c>
      <c r="AH68" s="18">
        <f t="shared" si="20"/>
        <v>336.68816694791991</v>
      </c>
      <c r="AI68" s="73">
        <v>0</v>
      </c>
      <c r="AJ68" s="74">
        <v>0</v>
      </c>
      <c r="AK68" s="74">
        <v>0</v>
      </c>
      <c r="AL68" s="73">
        <v>14</v>
      </c>
      <c r="AM68" s="74">
        <v>452</v>
      </c>
      <c r="AN68" s="74">
        <f t="shared" si="21"/>
        <v>2012</v>
      </c>
      <c r="AO68" s="19">
        <f t="shared" ca="1" si="22"/>
        <v>24.96393482315958</v>
      </c>
      <c r="AP68" s="17">
        <f ca="1">IF($C68&gt;=TODAY(),"-",(AO68-MIN(Fit_Error_Deaths))/(MAX(Fit_Error_Deaths)-MIN(Fit_Error_Deaths)))</f>
        <v>0.39750655932379331</v>
      </c>
      <c r="AQ68" s="17">
        <f t="shared" ca="1" si="23"/>
        <v>13296.818841830791</v>
      </c>
      <c r="AR68" s="17">
        <f ca="1">IF($C68&gt;=TODAY(),"-",(AQ68-MIN(Fit_Error_LocalTransmission))/(MAX(Fit_Error_LocalTransmission)-MIN(Fit_Error_LocalTransmission)))</f>
        <v>0.87929792483218883</v>
      </c>
      <c r="AS68" s="17">
        <f ca="1">IF($C68&gt;=TODAY(),"-",AP68*$AO$2+AR68*$AQ$2)*AQ68*AO68</f>
        <v>163933.94629897785</v>
      </c>
      <c r="AT68" s="67">
        <f t="shared" ca="1" si="24"/>
        <v>1</v>
      </c>
    </row>
    <row r="69" spans="1:46" s="1" customFormat="1" ht="12" x14ac:dyDescent="0.35">
      <c r="A69" s="87"/>
      <c r="B69" s="40">
        <f t="shared" ref="B69:B132" si="29">IF($B68&gt;=$C$1,"",B68+1)</f>
        <v>66</v>
      </c>
      <c r="C69" s="41">
        <f t="shared" ref="C69:C132" si="30">IF($B69&gt;$C$1,"",C68+1)</f>
        <v>43924</v>
      </c>
      <c r="D69" s="28">
        <f>'I Disease Parameters'!$E$6/(1000*365)</f>
        <v>4.8197260273972601E-5</v>
      </c>
      <c r="E69" s="28">
        <f>'I Disease Parameters'!$E$7/(1000*365)</f>
        <v>2.0024657534246577E-5</v>
      </c>
      <c r="F69" s="27">
        <f>(1-'I Disease Parameters'!$E$8)/'I Disease Parameters'!$E$10</f>
        <v>0.188</v>
      </c>
      <c r="G69" s="27">
        <f>'I Disease Parameters'!$E$8/'I Disease Parameters'!$E$11</f>
        <v>1.2E-2</v>
      </c>
      <c r="H69" s="27">
        <f>1/'I Disease Parameters'!$E$12</f>
        <v>0.05</v>
      </c>
      <c r="I69" s="27">
        <f>'I Disease Parameters'!$E$9/'I Disease Parameters'!$E$15</f>
        <v>0</v>
      </c>
      <c r="J69" s="83">
        <f t="shared" si="25"/>
        <v>7.7001263440561267</v>
      </c>
      <c r="K69" s="60">
        <f t="shared" si="26"/>
        <v>0.77001263449643809</v>
      </c>
      <c r="L69" s="30">
        <f t="shared" si="27"/>
        <v>0.46717576064062738</v>
      </c>
      <c r="M69" s="27">
        <f>J69/'I Disease Parameters'!$E$12</f>
        <v>0.38500631720280631</v>
      </c>
      <c r="N69" s="27">
        <f>K69/SQRT('I Disease Parameters'!$E$13*'I Disease Parameters'!$E$13)</f>
        <v>4.5294860852731655E-2</v>
      </c>
      <c r="O69" s="27">
        <f>L69/'I Disease Parameters'!$E$13</f>
        <v>2.7480927096507492E-2</v>
      </c>
      <c r="P69" s="27">
        <f>(1-L69)/'I Disease Parameters'!$E$14</f>
        <v>2.2201009973307193E-2</v>
      </c>
      <c r="Q69" s="19">
        <f t="shared" ref="Q69:Q132" si="31">IF($B69&gt;$C$1,"",Q68+p_0*$W68+p_9*$U68-p_1*$Q68-p_2*$Q68*($S68/$W68)-p_3*$Q68*($T68/$W68))</f>
        <v>1332432640.3944185</v>
      </c>
      <c r="R69" s="17">
        <f t="shared" ref="R69:R132" si="32">IF($B69&gt;$C$1,"",R68+p_2*$Q68*($S68/$W68)+p_3*$Q68*($T68/$W68) - p_1*$R68- p_4*$R68 - p_5*$R68+AI68)</f>
        <v>2250.0117757737867</v>
      </c>
      <c r="S69" s="17">
        <f t="shared" ref="S69:S132" si="33">IF($B69&gt;$C$1,"",S68+p_4*$R68-p_1*$S68-p_6*$S68+AJ68)</f>
        <v>2029.8782669273623</v>
      </c>
      <c r="T69" s="17">
        <f t="shared" ref="T69:T132" si="34">IF($B69&gt;$C$1,"",T68+p_5*$R68-p_1*$T68-p_7*$T68-p_8*$T68+AK68)</f>
        <v>408.79539537599476</v>
      </c>
      <c r="U69" s="17">
        <f t="shared" ref="U69:U132" si="35">IF($B69&gt;$C$1,"",U68+p_7*$T68+p_6*$S68-p_1*$U68-p_9*$U68)</f>
        <v>772.45194176366397</v>
      </c>
      <c r="V69" s="17">
        <f t="shared" ref="V69:V132" si="36">IF($B69&gt;$C$1,"",V68+p_8*$T68)</f>
        <v>116.10438760994798</v>
      </c>
      <c r="W69" s="17">
        <f t="shared" ref="W69:W132" si="37">IF($B69&gt;$C$1,"",SUM($Q69:$U69))</f>
        <v>1332438101.5317981</v>
      </c>
      <c r="X69" s="18">
        <f t="shared" ca="1" si="28"/>
        <v>37573384.325964198</v>
      </c>
      <c r="Y69" s="17">
        <f t="shared" ref="Y69:Y132" si="38">IF($B69&gt;$C$1,"",Q69-Q68)</f>
        <v>36844.57463145256</v>
      </c>
      <c r="Z69" s="17">
        <f t="shared" ref="Z69:Z132" si="39">IF($B69&gt;$C$1,"",R69-R68)</f>
        <v>303.33967895844853</v>
      </c>
      <c r="AA69" s="17">
        <f t="shared" ref="AA69:AA132" si="40">IF($B69&gt;$C$1,"",S69-S68)</f>
        <v>278.36354460256302</v>
      </c>
      <c r="AB69" s="17">
        <f t="shared" ref="AB69:AB132" si="41">IF($B69&gt;$C$1,"",T69-T68)</f>
        <v>3.2012399731136156</v>
      </c>
      <c r="AC69" s="17">
        <f t="shared" ref="AC69:AC132" si="42">IF($B69&gt;$C$1,"",U69-U68)</f>
        <v>98.708348046906053</v>
      </c>
      <c r="AD69" s="18">
        <f t="shared" ref="AD69:AD132" si="43">IF($B69&gt;$C$1,"",V69-V68)</f>
        <v>9.0045998892144752</v>
      </c>
      <c r="AE69" s="19">
        <f t="shared" ref="AE69:AE132" si="44">IF($B69&gt;$C$1,"",p_2*$Q68*($S68/$W68)+p_3*$Q68*($T68/$W68))</f>
        <v>692.71307976358605</v>
      </c>
      <c r="AF69" s="17">
        <f t="shared" ref="AF69:AF132" si="45">IF($B69&gt;$C$1,"",p_4*$R68)</f>
        <v>365.97435420128357</v>
      </c>
      <c r="AG69" s="17">
        <f t="shared" ref="AG69:AG132" si="46">IF($B69&gt;$C$1,"",p_5*$R68)</f>
        <v>23.360065161784057</v>
      </c>
      <c r="AH69" s="18">
        <f t="shared" si="20"/>
        <v>389.33441936306764</v>
      </c>
      <c r="AI69" s="73"/>
      <c r="AJ69" s="74"/>
      <c r="AK69" s="74"/>
      <c r="AL69" s="73"/>
      <c r="AM69" s="74"/>
      <c r="AN69" s="74">
        <f t="shared" si="21"/>
        <v>2012</v>
      </c>
      <c r="AO69" s="19" t="str">
        <f t="shared" ca="1" si="22"/>
        <v>-</v>
      </c>
      <c r="AP69" s="17" t="str">
        <f ca="1">IF($C69&gt;=TODAY(),"-",100*(AO69-MIN(Fit_Error_Deaths))/(MAX(Fit_Error_Deaths)-MIN(Fit_Error_Deaths)))</f>
        <v>-</v>
      </c>
      <c r="AQ69" s="17" t="str">
        <f t="shared" ca="1" si="23"/>
        <v>-</v>
      </c>
      <c r="AR69" s="17" t="str">
        <f ca="1">IF($C69&gt;=TODAY(),"-",100*(AQ69-MIN(Fit_Error_LocalTransmission))/(MAX(Fit_Error_LocalTransmission)-MIN(Fit_Error_LocalTransmission)))</f>
        <v>-</v>
      </c>
      <c r="AS69" s="17" t="str">
        <f t="shared" ref="AS6:AS69" ca="1" si="47">IF($C69&gt;=TODAY(),"-",AP69*$AO$2+AR69*$AQ$2)</f>
        <v>-</v>
      </c>
      <c r="AT69" s="67" t="str">
        <f t="shared" ca="1" si="24"/>
        <v>-</v>
      </c>
    </row>
    <row r="70" spans="1:46" s="1" customFormat="1" ht="12" x14ac:dyDescent="0.35">
      <c r="A70" s="87"/>
      <c r="B70" s="40">
        <f t="shared" si="29"/>
        <v>67</v>
      </c>
      <c r="C70" s="41">
        <f t="shared" si="30"/>
        <v>43925</v>
      </c>
      <c r="D70" s="28">
        <f>'I Disease Parameters'!$E$6/(1000*365)</f>
        <v>4.8197260273972601E-5</v>
      </c>
      <c r="E70" s="28">
        <f>'I Disease Parameters'!$E$7/(1000*365)</f>
        <v>2.0024657534246577E-5</v>
      </c>
      <c r="F70" s="27">
        <f>(1-'I Disease Parameters'!$E$8)/'I Disease Parameters'!$E$10</f>
        <v>0.188</v>
      </c>
      <c r="G70" s="27">
        <f>'I Disease Parameters'!$E$8/'I Disease Parameters'!$E$11</f>
        <v>1.2E-2</v>
      </c>
      <c r="H70" s="27">
        <f>1/'I Disease Parameters'!$E$12</f>
        <v>0.05</v>
      </c>
      <c r="I70" s="27">
        <f>'I Disease Parameters'!$E$9/'I Disease Parameters'!$E$15</f>
        <v>0</v>
      </c>
      <c r="J70" s="83">
        <f t="shared" si="25"/>
        <v>7.7001263440561267</v>
      </c>
      <c r="K70" s="60">
        <f t="shared" si="26"/>
        <v>0.77001263449643809</v>
      </c>
      <c r="L70" s="30">
        <f t="shared" si="27"/>
        <v>0.46717576064062738</v>
      </c>
      <c r="M70" s="27">
        <f>J70/'I Disease Parameters'!$E$12</f>
        <v>0.38500631720280631</v>
      </c>
      <c r="N70" s="27">
        <f>K70/SQRT('I Disease Parameters'!$E$13*'I Disease Parameters'!$E$13)</f>
        <v>4.5294860852731655E-2</v>
      </c>
      <c r="O70" s="27">
        <f>L70/'I Disease Parameters'!$E$13</f>
        <v>2.7480927096507492E-2</v>
      </c>
      <c r="P70" s="27">
        <f>(1-L70)/'I Disease Parameters'!$E$14</f>
        <v>2.2201009973307193E-2</v>
      </c>
      <c r="Q70" s="19">
        <f t="shared" si="31"/>
        <v>1332469378.7240782</v>
      </c>
      <c r="R70" s="17">
        <f t="shared" si="32"/>
        <v>2599.9933723580052</v>
      </c>
      <c r="S70" s="17">
        <f t="shared" si="33"/>
        <v>2351.3459198093346</v>
      </c>
      <c r="T70" s="17">
        <f t="shared" si="34"/>
        <v>415.47760358998602</v>
      </c>
      <c r="U70" s="17">
        <f t="shared" si="35"/>
        <v>885.16446348215231</v>
      </c>
      <c r="V70" s="17">
        <f t="shared" si="36"/>
        <v>125.18005825973249</v>
      </c>
      <c r="W70" s="17">
        <f t="shared" si="37"/>
        <v>1332475630.7054377</v>
      </c>
      <c r="X70" s="18">
        <f t="shared" ca="1" si="28"/>
        <v>37573384.325964198</v>
      </c>
      <c r="Y70" s="17">
        <f t="shared" si="38"/>
        <v>36738.329659700394</v>
      </c>
      <c r="Z70" s="17">
        <f t="shared" si="39"/>
        <v>349.98159658421855</v>
      </c>
      <c r="AA70" s="17">
        <f t="shared" si="40"/>
        <v>321.4676528819723</v>
      </c>
      <c r="AB70" s="17">
        <f t="shared" si="41"/>
        <v>6.6822082139912595</v>
      </c>
      <c r="AC70" s="17">
        <f t="shared" si="42"/>
        <v>112.71252171848835</v>
      </c>
      <c r="AD70" s="18">
        <f t="shared" si="43"/>
        <v>9.075670649784513</v>
      </c>
      <c r="AE70" s="19">
        <f t="shared" si="44"/>
        <v>800.02900745423381</v>
      </c>
      <c r="AF70" s="17">
        <f t="shared" si="45"/>
        <v>423.00221384547189</v>
      </c>
      <c r="AG70" s="17">
        <f t="shared" si="46"/>
        <v>27.000141309285439</v>
      </c>
      <c r="AH70" s="18">
        <f t="shared" ref="AH70:AH133" si="48">IF($B70&gt;$C$1,"",AG70+AF70)</f>
        <v>450.00235515475731</v>
      </c>
      <c r="AI70" s="73"/>
      <c r="AJ70" s="74"/>
      <c r="AK70" s="74"/>
      <c r="AL70" s="73"/>
      <c r="AM70" s="74"/>
      <c r="AN70" s="74">
        <f t="shared" ref="AN70:AN133" si="49">AM70+AN69</f>
        <v>2012</v>
      </c>
      <c r="AO70" s="19" t="str">
        <f t="shared" ref="AO70:AO133" ca="1" si="50">IF($C70&gt;=TODAY(),"-",(AL70-AD70)^2)</f>
        <v>-</v>
      </c>
      <c r="AP70" s="17" t="str">
        <f ca="1">IF($C70&gt;=TODAY(),"-",100*(AO70-MIN(Fit_Error_Deaths))/(MAX(Fit_Error_Deaths)-MIN(Fit_Error_Deaths)))</f>
        <v>-</v>
      </c>
      <c r="AQ70" s="17" t="str">
        <f t="shared" ref="AQ70:AQ133" ca="1" si="51">IF($C70&gt;=TODAY(),"-",(AM70-AH70)^2)</f>
        <v>-</v>
      </c>
      <c r="AR70" s="17" t="str">
        <f ca="1">IF($C70&gt;=TODAY(),"-",100*(AQ70-MIN(Fit_Error_LocalTransmission))/(MAX(Fit_Error_LocalTransmission)-MIN(Fit_Error_LocalTransmission)))</f>
        <v>-</v>
      </c>
      <c r="AS70" s="17" t="str">
        <f t="shared" ref="AS70:AS133" ca="1" si="52">IF($C70&gt;=TODAY(),"-",AP70*$AO$2+AR70*$AQ$2)</f>
        <v>-</v>
      </c>
      <c r="AT70" s="67" t="str">
        <f t="shared" ref="AT70:AT133" ca="1" si="53">IF($C70&gt;=TODAY(),"-",($AT$2)^((TODAY()-C70-1)))</f>
        <v>-</v>
      </c>
    </row>
    <row r="71" spans="1:46" s="1" customFormat="1" ht="12" x14ac:dyDescent="0.35">
      <c r="A71" s="87"/>
      <c r="B71" s="40">
        <f t="shared" si="29"/>
        <v>68</v>
      </c>
      <c r="C71" s="41">
        <f t="shared" si="30"/>
        <v>43926</v>
      </c>
      <c r="D71" s="28">
        <f>'I Disease Parameters'!$E$6/(1000*365)</f>
        <v>4.8197260273972601E-5</v>
      </c>
      <c r="E71" s="28">
        <f>'I Disease Parameters'!$E$7/(1000*365)</f>
        <v>2.0024657534246577E-5</v>
      </c>
      <c r="F71" s="27">
        <f>(1-'I Disease Parameters'!$E$8)/'I Disease Parameters'!$E$10</f>
        <v>0.188</v>
      </c>
      <c r="G71" s="27">
        <f>'I Disease Parameters'!$E$8/'I Disease Parameters'!$E$11</f>
        <v>1.2E-2</v>
      </c>
      <c r="H71" s="27">
        <f>1/'I Disease Parameters'!$E$12</f>
        <v>0.05</v>
      </c>
      <c r="I71" s="27">
        <f>'I Disease Parameters'!$E$9/'I Disease Parameters'!$E$15</f>
        <v>0</v>
      </c>
      <c r="J71" s="83">
        <f t="shared" ref="J71:J134" si="54">J70</f>
        <v>7.7001263440561267</v>
      </c>
      <c r="K71" s="60">
        <f t="shared" ref="K71:K134" si="55">K70</f>
        <v>0.77001263449643809</v>
      </c>
      <c r="L71" s="30">
        <f t="shared" ref="L71:L134" si="56">L70</f>
        <v>0.46717576064062738</v>
      </c>
      <c r="M71" s="27">
        <f>J71/'I Disease Parameters'!$E$12</f>
        <v>0.38500631720280631</v>
      </c>
      <c r="N71" s="27">
        <f>K71/SQRT('I Disease Parameters'!$E$13*'I Disease Parameters'!$E$13)</f>
        <v>4.5294860852731655E-2</v>
      </c>
      <c r="O71" s="27">
        <f>L71/'I Disease Parameters'!$E$13</f>
        <v>2.7480927096507492E-2</v>
      </c>
      <c r="P71" s="27">
        <f>(1-L71)/'I Disease Parameters'!$E$14</f>
        <v>2.2201009973307193E-2</v>
      </c>
      <c r="Q71" s="19">
        <f t="shared" si="31"/>
        <v>1332505994.0581787</v>
      </c>
      <c r="R71" s="17">
        <f t="shared" si="32"/>
        <v>3004.0403313165093</v>
      </c>
      <c r="S71" s="17">
        <f t="shared" si="33"/>
        <v>2722.5302929253839</v>
      </c>
      <c r="T71" s="17">
        <f t="shared" si="34"/>
        <v>426.02747210608192</v>
      </c>
      <c r="U71" s="17">
        <f t="shared" si="35"/>
        <v>1014.1317440918644</v>
      </c>
      <c r="V71" s="17">
        <f t="shared" si="36"/>
        <v>134.40408068071955</v>
      </c>
      <c r="W71" s="17">
        <f t="shared" si="37"/>
        <v>1332513160.7880192</v>
      </c>
      <c r="X71" s="18">
        <f t="shared" ca="1" si="28"/>
        <v>37573384.325964198</v>
      </c>
      <c r="Y71" s="17">
        <f t="shared" si="38"/>
        <v>36615.334100484848</v>
      </c>
      <c r="Z71" s="17">
        <f t="shared" si="39"/>
        <v>404.04695895850409</v>
      </c>
      <c r="AA71" s="17">
        <f t="shared" si="40"/>
        <v>371.1843731160493</v>
      </c>
      <c r="AB71" s="17">
        <f t="shared" si="41"/>
        <v>10.549868516095898</v>
      </c>
      <c r="AC71" s="17">
        <f t="shared" si="42"/>
        <v>128.96728060971213</v>
      </c>
      <c r="AD71" s="18">
        <f t="shared" si="43"/>
        <v>9.2240224209870547</v>
      </c>
      <c r="AE71" s="19">
        <f t="shared" si="44"/>
        <v>924.09769740697845</v>
      </c>
      <c r="AF71" s="17">
        <f t="shared" si="45"/>
        <v>488.79875400330496</v>
      </c>
      <c r="AG71" s="17">
        <f t="shared" si="46"/>
        <v>31.199920468296064</v>
      </c>
      <c r="AH71" s="18">
        <f t="shared" si="48"/>
        <v>519.99867447160102</v>
      </c>
      <c r="AI71" s="73"/>
      <c r="AJ71" s="74"/>
      <c r="AK71" s="74"/>
      <c r="AL71" s="73"/>
      <c r="AM71" s="74"/>
      <c r="AN71" s="74">
        <f t="shared" si="49"/>
        <v>2012</v>
      </c>
      <c r="AO71" s="19" t="str">
        <f t="shared" ca="1" si="50"/>
        <v>-</v>
      </c>
      <c r="AP71" s="17" t="str">
        <f ca="1">IF($C71&gt;=TODAY(),"-",100*(AO71-MIN(Fit_Error_Deaths))/(MAX(Fit_Error_Deaths)-MIN(Fit_Error_Deaths)))</f>
        <v>-</v>
      </c>
      <c r="AQ71" s="17" t="str">
        <f t="shared" ca="1" si="51"/>
        <v>-</v>
      </c>
      <c r="AR71" s="17" t="str">
        <f ca="1">IF($C71&gt;=TODAY(),"-",100*(AQ71-MIN(Fit_Error_LocalTransmission))/(MAX(Fit_Error_LocalTransmission)-MIN(Fit_Error_LocalTransmission)))</f>
        <v>-</v>
      </c>
      <c r="AS71" s="17" t="str">
        <f t="shared" ca="1" si="52"/>
        <v>-</v>
      </c>
      <c r="AT71" s="67" t="str">
        <f t="shared" ca="1" si="53"/>
        <v>-</v>
      </c>
    </row>
    <row r="72" spans="1:46" s="1" customFormat="1" ht="12" x14ac:dyDescent="0.35">
      <c r="A72" s="87"/>
      <c r="B72" s="40">
        <f t="shared" si="29"/>
        <v>69</v>
      </c>
      <c r="C72" s="41">
        <f t="shared" si="30"/>
        <v>43927</v>
      </c>
      <c r="D72" s="28">
        <f>'I Disease Parameters'!$E$6/(1000*365)</f>
        <v>4.8197260273972601E-5</v>
      </c>
      <c r="E72" s="28">
        <f>'I Disease Parameters'!$E$7/(1000*365)</f>
        <v>2.0024657534246577E-5</v>
      </c>
      <c r="F72" s="27">
        <f>(1-'I Disease Parameters'!$E$8)/'I Disease Parameters'!$E$10</f>
        <v>0.188</v>
      </c>
      <c r="G72" s="27">
        <f>'I Disease Parameters'!$E$8/'I Disease Parameters'!$E$11</f>
        <v>1.2E-2</v>
      </c>
      <c r="H72" s="27">
        <f>1/'I Disease Parameters'!$E$12</f>
        <v>0.05</v>
      </c>
      <c r="I72" s="27">
        <f>'I Disease Parameters'!$E$9/'I Disease Parameters'!$E$15</f>
        <v>0</v>
      </c>
      <c r="J72" s="83">
        <f t="shared" si="54"/>
        <v>7.7001263440561267</v>
      </c>
      <c r="K72" s="60">
        <f t="shared" si="55"/>
        <v>0.77001263449643809</v>
      </c>
      <c r="L72" s="30">
        <f t="shared" si="56"/>
        <v>0.46717576064062738</v>
      </c>
      <c r="M72" s="27">
        <f>J72/'I Disease Parameters'!$E$12</f>
        <v>0.38500631720280631</v>
      </c>
      <c r="N72" s="27">
        <f>K72/SQRT('I Disease Parameters'!$E$13*'I Disease Parameters'!$E$13)</f>
        <v>4.5294860852731655E-2</v>
      </c>
      <c r="O72" s="27">
        <f>L72/'I Disease Parameters'!$E$13</f>
        <v>2.7480927096507492E-2</v>
      </c>
      <c r="P72" s="27">
        <f>(1-L72)/'I Disease Parameters'!$E$14</f>
        <v>2.2201009973307193E-2</v>
      </c>
      <c r="Q72" s="19">
        <f t="shared" si="31"/>
        <v>1332542467.0831389</v>
      </c>
      <c r="R72" s="17">
        <f t="shared" si="32"/>
        <v>3470.6545854637147</v>
      </c>
      <c r="S72" s="17">
        <f t="shared" si="33"/>
        <v>3151.1088428298758</v>
      </c>
      <c r="T72" s="17">
        <f t="shared" si="34"/>
        <v>440.90155496846432</v>
      </c>
      <c r="U72" s="17">
        <f t="shared" si="35"/>
        <v>1161.9455809993203</v>
      </c>
      <c r="V72" s="17">
        <f t="shared" si="36"/>
        <v>143.86232083784952</v>
      </c>
      <c r="W72" s="17">
        <f t="shared" si="37"/>
        <v>1332550691.6937032</v>
      </c>
      <c r="X72" s="18">
        <f t="shared" ca="1" si="28"/>
        <v>37573384.325964198</v>
      </c>
      <c r="Y72" s="17">
        <f t="shared" si="38"/>
        <v>36473.024960279465</v>
      </c>
      <c r="Z72" s="17">
        <f t="shared" si="39"/>
        <v>466.61425414720543</v>
      </c>
      <c r="AA72" s="17">
        <f t="shared" si="40"/>
        <v>428.57854990449187</v>
      </c>
      <c r="AB72" s="17">
        <f t="shared" si="41"/>
        <v>14.874082862382409</v>
      </c>
      <c r="AC72" s="17">
        <f t="shared" si="42"/>
        <v>147.81383690745588</v>
      </c>
      <c r="AD72" s="18">
        <f t="shared" si="43"/>
        <v>9.4582401571299783</v>
      </c>
      <c r="AE72" s="19">
        <f t="shared" si="44"/>
        <v>1067.4824752893612</v>
      </c>
      <c r="AF72" s="17">
        <f t="shared" si="45"/>
        <v>564.7595822875038</v>
      </c>
      <c r="AG72" s="17">
        <f t="shared" si="46"/>
        <v>36.048483975798113</v>
      </c>
      <c r="AH72" s="18">
        <f t="shared" si="48"/>
        <v>600.80806626330195</v>
      </c>
      <c r="AI72" s="73"/>
      <c r="AJ72" s="74"/>
      <c r="AK72" s="74"/>
      <c r="AL72" s="73"/>
      <c r="AM72" s="74"/>
      <c r="AN72" s="74">
        <f t="shared" si="49"/>
        <v>2012</v>
      </c>
      <c r="AO72" s="19" t="str">
        <f t="shared" ca="1" si="50"/>
        <v>-</v>
      </c>
      <c r="AP72" s="17" t="str">
        <f ca="1">IF($C72&gt;=TODAY(),"-",100*(AO72-MIN(Fit_Error_Deaths))/(MAX(Fit_Error_Deaths)-MIN(Fit_Error_Deaths)))</f>
        <v>-</v>
      </c>
      <c r="AQ72" s="17" t="str">
        <f t="shared" ca="1" si="51"/>
        <v>-</v>
      </c>
      <c r="AR72" s="17" t="str">
        <f ca="1">IF($C72&gt;=TODAY(),"-",100*(AQ72-MIN(Fit_Error_LocalTransmission))/(MAX(Fit_Error_LocalTransmission)-MIN(Fit_Error_LocalTransmission)))</f>
        <v>-</v>
      </c>
      <c r="AS72" s="17" t="str">
        <f t="shared" ca="1" si="52"/>
        <v>-</v>
      </c>
      <c r="AT72" s="67" t="str">
        <f t="shared" ca="1" si="53"/>
        <v>-</v>
      </c>
    </row>
    <row r="73" spans="1:46" s="1" customFormat="1" ht="12" x14ac:dyDescent="0.35">
      <c r="A73" s="87"/>
      <c r="B73" s="40">
        <f t="shared" si="29"/>
        <v>70</v>
      </c>
      <c r="C73" s="41">
        <f t="shared" si="30"/>
        <v>43928</v>
      </c>
      <c r="D73" s="28">
        <f>'I Disease Parameters'!$E$6/(1000*365)</f>
        <v>4.8197260273972601E-5</v>
      </c>
      <c r="E73" s="28">
        <f>'I Disease Parameters'!$E$7/(1000*365)</f>
        <v>2.0024657534246577E-5</v>
      </c>
      <c r="F73" s="27">
        <f>(1-'I Disease Parameters'!$E$8)/'I Disease Parameters'!$E$10</f>
        <v>0.188</v>
      </c>
      <c r="G73" s="27">
        <f>'I Disease Parameters'!$E$8/'I Disease Parameters'!$E$11</f>
        <v>1.2E-2</v>
      </c>
      <c r="H73" s="27">
        <f>1/'I Disease Parameters'!$E$12</f>
        <v>0.05</v>
      </c>
      <c r="I73" s="27">
        <f>'I Disease Parameters'!$E$9/'I Disease Parameters'!$E$15</f>
        <v>0</v>
      </c>
      <c r="J73" s="83">
        <f t="shared" si="54"/>
        <v>7.7001263440561267</v>
      </c>
      <c r="K73" s="60">
        <f t="shared" si="55"/>
        <v>0.77001263449643809</v>
      </c>
      <c r="L73" s="30">
        <f t="shared" si="56"/>
        <v>0.46717576064062738</v>
      </c>
      <c r="M73" s="27">
        <f>J73/'I Disease Parameters'!$E$12</f>
        <v>0.38500631720280631</v>
      </c>
      <c r="N73" s="27">
        <f>K73/SQRT('I Disease Parameters'!$E$13*'I Disease Parameters'!$E$13)</f>
        <v>4.5294860852731655E-2</v>
      </c>
      <c r="O73" s="27">
        <f>L73/'I Disease Parameters'!$E$13</f>
        <v>2.7480927096507492E-2</v>
      </c>
      <c r="P73" s="27">
        <f>(1-L73)/'I Disease Parameters'!$E$14</f>
        <v>2.2201009973307193E-2</v>
      </c>
      <c r="Q73" s="19">
        <f t="shared" si="31"/>
        <v>1332578775.5093274</v>
      </c>
      <c r="R73" s="17">
        <f t="shared" si="32"/>
        <v>4009.6139437578909</v>
      </c>
      <c r="S73" s="17">
        <f t="shared" si="33"/>
        <v>3645.9733628801296</v>
      </c>
      <c r="T73" s="17">
        <f t="shared" si="34"/>
        <v>460.63573778345767</v>
      </c>
      <c r="U73" s="17">
        <f t="shared" si="35"/>
        <v>1331.5941390673065</v>
      </c>
      <c r="V73" s="17">
        <f t="shared" si="36"/>
        <v>153.65078065695104</v>
      </c>
      <c r="W73" s="17">
        <f t="shared" si="37"/>
        <v>1332588223.3265111</v>
      </c>
      <c r="X73" s="18">
        <f t="shared" ca="1" si="28"/>
        <v>37573384.325964198</v>
      </c>
      <c r="Y73" s="17">
        <f t="shared" si="38"/>
        <v>36308.426188468933</v>
      </c>
      <c r="Z73" s="17">
        <f t="shared" si="39"/>
        <v>538.95935829417613</v>
      </c>
      <c r="AA73" s="17">
        <f t="shared" si="40"/>
        <v>494.86452005025376</v>
      </c>
      <c r="AB73" s="17">
        <f t="shared" si="41"/>
        <v>19.734182814993346</v>
      </c>
      <c r="AC73" s="17">
        <f t="shared" si="42"/>
        <v>169.64855806798619</v>
      </c>
      <c r="AD73" s="18">
        <f t="shared" si="43"/>
        <v>9.7884598191015186</v>
      </c>
      <c r="AE73" s="19">
        <f t="shared" si="44"/>
        <v>1233.1597740564118</v>
      </c>
      <c r="AF73" s="17">
        <f t="shared" si="45"/>
        <v>652.48306206717837</v>
      </c>
      <c r="AG73" s="17">
        <f t="shared" si="46"/>
        <v>41.647855025564574</v>
      </c>
      <c r="AH73" s="18">
        <f t="shared" si="48"/>
        <v>694.13091709274295</v>
      </c>
      <c r="AI73" s="73"/>
      <c r="AJ73" s="74"/>
      <c r="AK73" s="74"/>
      <c r="AL73" s="73"/>
      <c r="AM73" s="74"/>
      <c r="AN73" s="74">
        <f t="shared" si="49"/>
        <v>2012</v>
      </c>
      <c r="AO73" s="19" t="str">
        <f t="shared" ca="1" si="50"/>
        <v>-</v>
      </c>
      <c r="AP73" s="17" t="str">
        <f ca="1">IF($C73&gt;=TODAY(),"-",100*(AO73-MIN(Fit_Error_Deaths))/(MAX(Fit_Error_Deaths)-MIN(Fit_Error_Deaths)))</f>
        <v>-</v>
      </c>
      <c r="AQ73" s="17" t="str">
        <f t="shared" ca="1" si="51"/>
        <v>-</v>
      </c>
      <c r="AR73" s="17" t="str">
        <f ca="1">IF($C73&gt;=TODAY(),"-",100*(AQ73-MIN(Fit_Error_LocalTransmission))/(MAX(Fit_Error_LocalTransmission)-MIN(Fit_Error_LocalTransmission)))</f>
        <v>-</v>
      </c>
      <c r="AS73" s="17" t="str">
        <f t="shared" ca="1" si="52"/>
        <v>-</v>
      </c>
      <c r="AT73" s="67" t="str">
        <f t="shared" ca="1" si="53"/>
        <v>-</v>
      </c>
    </row>
    <row r="74" spans="1:46" s="1" customFormat="1" ht="12" x14ac:dyDescent="0.35">
      <c r="A74" s="87"/>
      <c r="B74" s="40">
        <f t="shared" si="29"/>
        <v>71</v>
      </c>
      <c r="C74" s="41">
        <f t="shared" si="30"/>
        <v>43929</v>
      </c>
      <c r="D74" s="28">
        <f>'I Disease Parameters'!$E$6/(1000*365)</f>
        <v>4.8197260273972601E-5</v>
      </c>
      <c r="E74" s="28">
        <f>'I Disease Parameters'!$E$7/(1000*365)</f>
        <v>2.0024657534246577E-5</v>
      </c>
      <c r="F74" s="27">
        <f>(1-'I Disease Parameters'!$E$8)/'I Disease Parameters'!$E$10</f>
        <v>0.188</v>
      </c>
      <c r="G74" s="27">
        <f>'I Disease Parameters'!$E$8/'I Disease Parameters'!$E$11</f>
        <v>1.2E-2</v>
      </c>
      <c r="H74" s="27">
        <f>1/'I Disease Parameters'!$E$12</f>
        <v>0.05</v>
      </c>
      <c r="I74" s="27">
        <f>'I Disease Parameters'!$E$9/'I Disease Parameters'!$E$15</f>
        <v>0</v>
      </c>
      <c r="J74" s="83">
        <f t="shared" si="54"/>
        <v>7.7001263440561267</v>
      </c>
      <c r="K74" s="60">
        <f t="shared" si="55"/>
        <v>0.77001263449643809</v>
      </c>
      <c r="L74" s="30">
        <f t="shared" si="56"/>
        <v>0.46717576064062738</v>
      </c>
      <c r="M74" s="27">
        <f>J74/'I Disease Parameters'!$E$12</f>
        <v>0.38500631720280631</v>
      </c>
      <c r="N74" s="27">
        <f>K74/SQRT('I Disease Parameters'!$E$13*'I Disease Parameters'!$E$13)</f>
        <v>4.5294860852731655E-2</v>
      </c>
      <c r="O74" s="27">
        <f>L74/'I Disease Parameters'!$E$13</f>
        <v>2.7480927096507492E-2</v>
      </c>
      <c r="P74" s="27">
        <f>(1-L74)/'I Disease Parameters'!$E$14</f>
        <v>2.2201009973307193E-2</v>
      </c>
      <c r="Q74" s="19">
        <f t="shared" si="31"/>
        <v>1332614893.6000397</v>
      </c>
      <c r="R74" s="17">
        <f t="shared" si="32"/>
        <v>4632.1879724950695</v>
      </c>
      <c r="S74" s="17">
        <f t="shared" si="33"/>
        <v>4217.4091067946365</v>
      </c>
      <c r="T74" s="17">
        <f t="shared" si="34"/>
        <v>485.85660529898979</v>
      </c>
      <c r="U74" s="17">
        <f t="shared" si="35"/>
        <v>1526.5248396227767</v>
      </c>
      <c r="V74" s="17">
        <f t="shared" si="36"/>
        <v>163.8773592655433</v>
      </c>
      <c r="W74" s="17">
        <f t="shared" si="37"/>
        <v>1332625755.5785639</v>
      </c>
      <c r="X74" s="18">
        <f t="shared" ca="1" si="28"/>
        <v>37573384.325964198</v>
      </c>
      <c r="Y74" s="17">
        <f t="shared" si="38"/>
        <v>36118.090712308884</v>
      </c>
      <c r="Z74" s="17">
        <f t="shared" si="39"/>
        <v>622.57402873717865</v>
      </c>
      <c r="AA74" s="17">
        <f t="shared" si="40"/>
        <v>571.43574391450693</v>
      </c>
      <c r="AB74" s="17">
        <f t="shared" si="41"/>
        <v>25.22086751553212</v>
      </c>
      <c r="AC74" s="17">
        <f t="shared" si="42"/>
        <v>194.93070055547014</v>
      </c>
      <c r="AD74" s="18">
        <f t="shared" si="43"/>
        <v>10.226578608592263</v>
      </c>
      <c r="AE74" s="19">
        <f t="shared" si="44"/>
        <v>1424.5771086348245</v>
      </c>
      <c r="AF74" s="17">
        <f t="shared" si="45"/>
        <v>753.80742142648353</v>
      </c>
      <c r="AG74" s="17">
        <f t="shared" si="46"/>
        <v>48.115367325094688</v>
      </c>
      <c r="AH74" s="18">
        <f t="shared" si="48"/>
        <v>801.9227887515782</v>
      </c>
      <c r="AI74" s="73"/>
      <c r="AJ74" s="74"/>
      <c r="AK74" s="74"/>
      <c r="AL74" s="73"/>
      <c r="AM74" s="74"/>
      <c r="AN74" s="74">
        <f t="shared" si="49"/>
        <v>2012</v>
      </c>
      <c r="AO74" s="19" t="str">
        <f t="shared" ca="1" si="50"/>
        <v>-</v>
      </c>
      <c r="AP74" s="17" t="str">
        <f ca="1">IF($C74&gt;=TODAY(),"-",100*(AO74-MIN(Fit_Error_Deaths))/(MAX(Fit_Error_Deaths)-MIN(Fit_Error_Deaths)))</f>
        <v>-</v>
      </c>
      <c r="AQ74" s="17" t="str">
        <f t="shared" ca="1" si="51"/>
        <v>-</v>
      </c>
      <c r="AR74" s="17" t="str">
        <f ca="1">IF($C74&gt;=TODAY(),"-",100*(AQ74-MIN(Fit_Error_LocalTransmission))/(MAX(Fit_Error_LocalTransmission)-MIN(Fit_Error_LocalTransmission)))</f>
        <v>-</v>
      </c>
      <c r="AS74" s="17" t="str">
        <f t="shared" ca="1" si="52"/>
        <v>-</v>
      </c>
      <c r="AT74" s="67" t="str">
        <f t="shared" ca="1" si="53"/>
        <v>-</v>
      </c>
    </row>
    <row r="75" spans="1:46" s="1" customFormat="1" ht="12" x14ac:dyDescent="0.35">
      <c r="A75" s="87"/>
      <c r="B75" s="40">
        <f t="shared" si="29"/>
        <v>72</v>
      </c>
      <c r="C75" s="41">
        <f t="shared" si="30"/>
        <v>43930</v>
      </c>
      <c r="D75" s="28">
        <f>'I Disease Parameters'!$E$6/(1000*365)</f>
        <v>4.8197260273972601E-5</v>
      </c>
      <c r="E75" s="28">
        <f>'I Disease Parameters'!$E$7/(1000*365)</f>
        <v>2.0024657534246577E-5</v>
      </c>
      <c r="F75" s="27">
        <f>(1-'I Disease Parameters'!$E$8)/'I Disease Parameters'!$E$10</f>
        <v>0.188</v>
      </c>
      <c r="G75" s="27">
        <f>'I Disease Parameters'!$E$8/'I Disease Parameters'!$E$11</f>
        <v>1.2E-2</v>
      </c>
      <c r="H75" s="27">
        <f>1/'I Disease Parameters'!$E$12</f>
        <v>0.05</v>
      </c>
      <c r="I75" s="27">
        <f>'I Disease Parameters'!$E$9/'I Disease Parameters'!$E$15</f>
        <v>0</v>
      </c>
      <c r="J75" s="83">
        <f t="shared" si="54"/>
        <v>7.7001263440561267</v>
      </c>
      <c r="K75" s="60">
        <f t="shared" si="55"/>
        <v>0.77001263449643809</v>
      </c>
      <c r="L75" s="30">
        <f t="shared" si="56"/>
        <v>0.46717576064062738</v>
      </c>
      <c r="M75" s="27">
        <f>J75/'I Disease Parameters'!$E$12</f>
        <v>0.38500631720280631</v>
      </c>
      <c r="N75" s="27">
        <f>K75/SQRT('I Disease Parameters'!$E$13*'I Disease Parameters'!$E$13)</f>
        <v>4.5294860852731655E-2</v>
      </c>
      <c r="O75" s="27">
        <f>L75/'I Disease Parameters'!$E$13</f>
        <v>2.7480927096507492E-2</v>
      </c>
      <c r="P75" s="27">
        <f>(1-L75)/'I Disease Parameters'!$E$14</f>
        <v>2.2201009973307193E-2</v>
      </c>
      <c r="Q75" s="19">
        <f t="shared" si="31"/>
        <v>1332650791.6310182</v>
      </c>
      <c r="R75" s="17">
        <f t="shared" si="32"/>
        <v>5351.3801616141654</v>
      </c>
      <c r="S75" s="17">
        <f t="shared" si="33"/>
        <v>4877.3055381109325</v>
      </c>
      <c r="T75" s="17">
        <f t="shared" si="34"/>
        <v>517.29483456738069</v>
      </c>
      <c r="U75" s="17">
        <f t="shared" si="35"/>
        <v>1750.7165167749558</v>
      </c>
      <c r="V75" s="17">
        <f t="shared" si="36"/>
        <v>174.66386660538336</v>
      </c>
      <c r="W75" s="17">
        <f t="shared" si="37"/>
        <v>1332663288.3280692</v>
      </c>
      <c r="X75" s="18">
        <f t="shared" ca="1" si="28"/>
        <v>37573384.325964198</v>
      </c>
      <c r="Y75" s="17">
        <f t="shared" si="38"/>
        <v>35898.030978441238</v>
      </c>
      <c r="Z75" s="17">
        <f t="shared" si="39"/>
        <v>719.19218911909593</v>
      </c>
      <c r="AA75" s="17">
        <f t="shared" si="40"/>
        <v>659.896431316296</v>
      </c>
      <c r="AB75" s="17">
        <f t="shared" si="41"/>
        <v>31.438229268390899</v>
      </c>
      <c r="AC75" s="17">
        <f t="shared" si="42"/>
        <v>224.19167715217918</v>
      </c>
      <c r="AD75" s="18">
        <f t="shared" si="43"/>
        <v>10.786507339840057</v>
      </c>
      <c r="AE75" s="19">
        <f t="shared" si="44"/>
        <v>1645.7225415958944</v>
      </c>
      <c r="AF75" s="17">
        <f t="shared" si="45"/>
        <v>870.85133882907303</v>
      </c>
      <c r="AG75" s="17">
        <f t="shared" si="46"/>
        <v>55.586255669940833</v>
      </c>
      <c r="AH75" s="18">
        <f t="shared" si="48"/>
        <v>926.43759449901381</v>
      </c>
      <c r="AI75" s="73"/>
      <c r="AJ75" s="74"/>
      <c r="AK75" s="74"/>
      <c r="AL75" s="73"/>
      <c r="AM75" s="74"/>
      <c r="AN75" s="74">
        <f t="shared" si="49"/>
        <v>2012</v>
      </c>
      <c r="AO75" s="19" t="str">
        <f t="shared" ca="1" si="50"/>
        <v>-</v>
      </c>
      <c r="AP75" s="17" t="str">
        <f ca="1">IF($C75&gt;=TODAY(),"-",100*(AO75-MIN(Fit_Error_Deaths))/(MAX(Fit_Error_Deaths)-MIN(Fit_Error_Deaths)))</f>
        <v>-</v>
      </c>
      <c r="AQ75" s="17" t="str">
        <f t="shared" ca="1" si="51"/>
        <v>-</v>
      </c>
      <c r="AR75" s="17" t="str">
        <f ca="1">IF($C75&gt;=TODAY(),"-",100*(AQ75-MIN(Fit_Error_LocalTransmission))/(MAX(Fit_Error_LocalTransmission)-MIN(Fit_Error_LocalTransmission)))</f>
        <v>-</v>
      </c>
      <c r="AS75" s="17" t="str">
        <f t="shared" ca="1" si="52"/>
        <v>-</v>
      </c>
      <c r="AT75" s="67" t="str">
        <f t="shared" ca="1" si="53"/>
        <v>-</v>
      </c>
    </row>
    <row r="76" spans="1:46" s="1" customFormat="1" ht="12" x14ac:dyDescent="0.35">
      <c r="A76" s="87"/>
      <c r="B76" s="40">
        <f t="shared" si="29"/>
        <v>73</v>
      </c>
      <c r="C76" s="41">
        <f t="shared" si="30"/>
        <v>43931</v>
      </c>
      <c r="D76" s="28">
        <f>'I Disease Parameters'!$E$6/(1000*365)</f>
        <v>4.8197260273972601E-5</v>
      </c>
      <c r="E76" s="28">
        <f>'I Disease Parameters'!$E$7/(1000*365)</f>
        <v>2.0024657534246577E-5</v>
      </c>
      <c r="F76" s="27">
        <f>(1-'I Disease Parameters'!$E$8)/'I Disease Parameters'!$E$10</f>
        <v>0.188</v>
      </c>
      <c r="G76" s="27">
        <f>'I Disease Parameters'!$E$8/'I Disease Parameters'!$E$11</f>
        <v>1.2E-2</v>
      </c>
      <c r="H76" s="27">
        <f>1/'I Disease Parameters'!$E$12</f>
        <v>0.05</v>
      </c>
      <c r="I76" s="27">
        <f>'I Disease Parameters'!$E$9/'I Disease Parameters'!$E$15</f>
        <v>0</v>
      </c>
      <c r="J76" s="83">
        <f t="shared" si="54"/>
        <v>7.7001263440561267</v>
      </c>
      <c r="K76" s="60">
        <f t="shared" si="55"/>
        <v>0.77001263449643809</v>
      </c>
      <c r="L76" s="30">
        <f t="shared" si="56"/>
        <v>0.46717576064062738</v>
      </c>
      <c r="M76" s="27">
        <f>J76/'I Disease Parameters'!$E$12</f>
        <v>0.38500631720280631</v>
      </c>
      <c r="N76" s="27">
        <f>K76/SQRT('I Disease Parameters'!$E$13*'I Disease Parameters'!$E$13)</f>
        <v>4.5294860852731655E-2</v>
      </c>
      <c r="O76" s="27">
        <f>L76/'I Disease Parameters'!$E$13</f>
        <v>2.7480927096507492E-2</v>
      </c>
      <c r="P76" s="27">
        <f>(1-L76)/'I Disease Parameters'!$E$14</f>
        <v>2.2201009973307193E-2</v>
      </c>
      <c r="Q76" s="19">
        <f t="shared" si="31"/>
        <v>1332686435.2682557</v>
      </c>
      <c r="R76" s="17">
        <f t="shared" si="32"/>
        <v>6182.2033821619616</v>
      </c>
      <c r="S76" s="17">
        <f t="shared" si="33"/>
        <v>5639.4020652157578</v>
      </c>
      <c r="T76" s="17">
        <f t="shared" si="34"/>
        <v>555.80082843732737</v>
      </c>
      <c r="U76" s="17">
        <f t="shared" si="35"/>
        <v>2008.7624778179604</v>
      </c>
      <c r="V76" s="17">
        <f t="shared" si="36"/>
        <v>186.14833438675407</v>
      </c>
      <c r="W76" s="17">
        <f t="shared" si="37"/>
        <v>1332700821.4370096</v>
      </c>
      <c r="X76" s="18">
        <f t="shared" ca="1" si="28"/>
        <v>37573384.325964198</v>
      </c>
      <c r="Y76" s="17">
        <f t="shared" si="38"/>
        <v>35643.637237548828</v>
      </c>
      <c r="Z76" s="17">
        <f t="shared" si="39"/>
        <v>830.82322054779615</v>
      </c>
      <c r="AA76" s="17">
        <f t="shared" si="40"/>
        <v>762.09652710482533</v>
      </c>
      <c r="AB76" s="17">
        <f t="shared" si="41"/>
        <v>38.505993869946678</v>
      </c>
      <c r="AC76" s="17">
        <f t="shared" si="42"/>
        <v>258.04596104300458</v>
      </c>
      <c r="AD76" s="18">
        <f t="shared" si="43"/>
        <v>11.484467781370711</v>
      </c>
      <c r="AE76" s="19">
        <f t="shared" si="44"/>
        <v>1901.206412425701</v>
      </c>
      <c r="AF76" s="17">
        <f t="shared" si="45"/>
        <v>1006.0594703834631</v>
      </c>
      <c r="AG76" s="17">
        <f t="shared" si="46"/>
        <v>64.216561939369981</v>
      </c>
      <c r="AH76" s="18">
        <f t="shared" si="48"/>
        <v>1070.2760323228331</v>
      </c>
      <c r="AI76" s="73"/>
      <c r="AJ76" s="74"/>
      <c r="AK76" s="74"/>
      <c r="AL76" s="73"/>
      <c r="AM76" s="74"/>
      <c r="AN76" s="74">
        <f t="shared" si="49"/>
        <v>2012</v>
      </c>
      <c r="AO76" s="19" t="str">
        <f t="shared" ca="1" si="50"/>
        <v>-</v>
      </c>
      <c r="AP76" s="17" t="str">
        <f ca="1">IF($C76&gt;=TODAY(),"-",100*(AO76-MIN(Fit_Error_Deaths))/(MAX(Fit_Error_Deaths)-MIN(Fit_Error_Deaths)))</f>
        <v>-</v>
      </c>
      <c r="AQ76" s="17" t="str">
        <f t="shared" ca="1" si="51"/>
        <v>-</v>
      </c>
      <c r="AR76" s="17" t="str">
        <f ca="1">IF($C76&gt;=TODAY(),"-",100*(AQ76-MIN(Fit_Error_LocalTransmission))/(MAX(Fit_Error_LocalTransmission)-MIN(Fit_Error_LocalTransmission)))</f>
        <v>-</v>
      </c>
      <c r="AS76" s="17" t="str">
        <f t="shared" ca="1" si="52"/>
        <v>-</v>
      </c>
      <c r="AT76" s="67" t="str">
        <f t="shared" ca="1" si="53"/>
        <v>-</v>
      </c>
    </row>
    <row r="77" spans="1:46" s="1" customFormat="1" ht="12" x14ac:dyDescent="0.35">
      <c r="A77" s="87"/>
      <c r="B77" s="40">
        <f t="shared" si="29"/>
        <v>74</v>
      </c>
      <c r="C77" s="41">
        <f t="shared" si="30"/>
        <v>43932</v>
      </c>
      <c r="D77" s="28">
        <f>'I Disease Parameters'!$E$6/(1000*365)</f>
        <v>4.8197260273972601E-5</v>
      </c>
      <c r="E77" s="28">
        <f>'I Disease Parameters'!$E$7/(1000*365)</f>
        <v>2.0024657534246577E-5</v>
      </c>
      <c r="F77" s="27">
        <f>(1-'I Disease Parameters'!$E$8)/'I Disease Parameters'!$E$10</f>
        <v>0.188</v>
      </c>
      <c r="G77" s="27">
        <f>'I Disease Parameters'!$E$8/'I Disease Parameters'!$E$11</f>
        <v>1.2E-2</v>
      </c>
      <c r="H77" s="27">
        <f>1/'I Disease Parameters'!$E$12</f>
        <v>0.05</v>
      </c>
      <c r="I77" s="27">
        <f>'I Disease Parameters'!$E$9/'I Disease Parameters'!$E$15</f>
        <v>0</v>
      </c>
      <c r="J77" s="83">
        <f t="shared" si="54"/>
        <v>7.7001263440561267</v>
      </c>
      <c r="K77" s="60">
        <f t="shared" si="55"/>
        <v>0.77001263449643809</v>
      </c>
      <c r="L77" s="30">
        <f t="shared" si="56"/>
        <v>0.46717576064062738</v>
      </c>
      <c r="M77" s="27">
        <f>J77/'I Disease Parameters'!$E$12</f>
        <v>0.38500631720280631</v>
      </c>
      <c r="N77" s="27">
        <f>K77/SQRT('I Disease Parameters'!$E$13*'I Disease Parameters'!$E$13)</f>
        <v>4.5294860852731655E-2</v>
      </c>
      <c r="O77" s="27">
        <f>L77/'I Disease Parameters'!$E$13</f>
        <v>2.7480927096507492E-2</v>
      </c>
      <c r="P77" s="27">
        <f>(1-L77)/'I Disease Parameters'!$E$14</f>
        <v>2.2201009973307193E-2</v>
      </c>
      <c r="Q77" s="19">
        <f t="shared" si="31"/>
        <v>1332721784.8505149</v>
      </c>
      <c r="R77" s="17">
        <f t="shared" si="32"/>
        <v>7141.9955413935295</v>
      </c>
      <c r="S77" s="17">
        <f t="shared" si="33"/>
        <v>6519.5732707063644</v>
      </c>
      <c r="T77" s="17">
        <f t="shared" si="34"/>
        <v>602.36287752024998</v>
      </c>
      <c r="U77" s="17">
        <f t="shared" si="35"/>
        <v>2305.9662783445269</v>
      </c>
      <c r="V77" s="17">
        <f t="shared" si="36"/>
        <v>198.48767412206357</v>
      </c>
      <c r="W77" s="17">
        <f t="shared" si="37"/>
        <v>1332738354.7484829</v>
      </c>
      <c r="X77" s="18">
        <f t="shared" ca="1" si="28"/>
        <v>37573384.325964198</v>
      </c>
      <c r="Y77" s="17">
        <f t="shared" si="38"/>
        <v>35349.582259178162</v>
      </c>
      <c r="Z77" s="17">
        <f t="shared" si="39"/>
        <v>959.79215923156789</v>
      </c>
      <c r="AA77" s="17">
        <f t="shared" si="40"/>
        <v>880.17120549060655</v>
      </c>
      <c r="AB77" s="17">
        <f t="shared" si="41"/>
        <v>46.562049082922613</v>
      </c>
      <c r="AC77" s="17">
        <f t="shared" si="42"/>
        <v>297.20380052656651</v>
      </c>
      <c r="AD77" s="18">
        <f t="shared" si="43"/>
        <v>12.339339735309494</v>
      </c>
      <c r="AE77" s="19">
        <f t="shared" si="44"/>
        <v>2196.3566321694957</v>
      </c>
      <c r="AF77" s="17">
        <f t="shared" si="45"/>
        <v>1162.2542358464489</v>
      </c>
      <c r="AG77" s="17">
        <f t="shared" si="46"/>
        <v>74.186440585943544</v>
      </c>
      <c r="AH77" s="18">
        <f t="shared" si="48"/>
        <v>1236.4406764323924</v>
      </c>
      <c r="AI77" s="73"/>
      <c r="AJ77" s="74"/>
      <c r="AK77" s="74"/>
      <c r="AL77" s="73"/>
      <c r="AM77" s="74"/>
      <c r="AN77" s="74">
        <f t="shared" si="49"/>
        <v>2012</v>
      </c>
      <c r="AO77" s="19" t="str">
        <f t="shared" ca="1" si="50"/>
        <v>-</v>
      </c>
      <c r="AP77" s="17" t="str">
        <f ca="1">IF($C77&gt;=TODAY(),"-",100*(AO77-MIN(Fit_Error_Deaths))/(MAX(Fit_Error_Deaths)-MIN(Fit_Error_Deaths)))</f>
        <v>-</v>
      </c>
      <c r="AQ77" s="17" t="str">
        <f t="shared" ca="1" si="51"/>
        <v>-</v>
      </c>
      <c r="AR77" s="17" t="str">
        <f ca="1">IF($C77&gt;=TODAY(),"-",100*(AQ77-MIN(Fit_Error_LocalTransmission))/(MAX(Fit_Error_LocalTransmission)-MIN(Fit_Error_LocalTransmission)))</f>
        <v>-</v>
      </c>
      <c r="AS77" s="17" t="str">
        <f t="shared" ca="1" si="52"/>
        <v>-</v>
      </c>
      <c r="AT77" s="67" t="str">
        <f t="shared" ca="1" si="53"/>
        <v>-</v>
      </c>
    </row>
    <row r="78" spans="1:46" s="1" customFormat="1" ht="12" x14ac:dyDescent="0.35">
      <c r="A78" s="87"/>
      <c r="B78" s="40">
        <f t="shared" si="29"/>
        <v>75</v>
      </c>
      <c r="C78" s="41">
        <f t="shared" si="30"/>
        <v>43933</v>
      </c>
      <c r="D78" s="28">
        <f>'I Disease Parameters'!$E$6/(1000*365)</f>
        <v>4.8197260273972601E-5</v>
      </c>
      <c r="E78" s="28">
        <f>'I Disease Parameters'!$E$7/(1000*365)</f>
        <v>2.0024657534246577E-5</v>
      </c>
      <c r="F78" s="27">
        <f>(1-'I Disease Parameters'!$E$8)/'I Disease Parameters'!$E$10</f>
        <v>0.188</v>
      </c>
      <c r="G78" s="27">
        <f>'I Disease Parameters'!$E$8/'I Disease Parameters'!$E$11</f>
        <v>1.2E-2</v>
      </c>
      <c r="H78" s="27">
        <f>1/'I Disease Parameters'!$E$12</f>
        <v>0.05</v>
      </c>
      <c r="I78" s="27">
        <f>'I Disease Parameters'!$E$9/'I Disease Parameters'!$E$15</f>
        <v>0</v>
      </c>
      <c r="J78" s="83">
        <f t="shared" si="54"/>
        <v>7.7001263440561267</v>
      </c>
      <c r="K78" s="60">
        <f t="shared" si="55"/>
        <v>0.77001263449643809</v>
      </c>
      <c r="L78" s="30">
        <f t="shared" si="56"/>
        <v>0.46717576064062738</v>
      </c>
      <c r="M78" s="27">
        <f>J78/'I Disease Parameters'!$E$12</f>
        <v>0.38500631720280631</v>
      </c>
      <c r="N78" s="27">
        <f>K78/SQRT('I Disease Parameters'!$E$13*'I Disease Parameters'!$E$13)</f>
        <v>4.5294860852731655E-2</v>
      </c>
      <c r="O78" s="27">
        <f>L78/'I Disease Parameters'!$E$13</f>
        <v>2.7480927096507492E-2</v>
      </c>
      <c r="P78" s="27">
        <f>(1-L78)/'I Disease Parameters'!$E$14</f>
        <v>2.2201009973307193E-2</v>
      </c>
      <c r="Q78" s="19">
        <f t="shared" si="31"/>
        <v>1332756794.5612552</v>
      </c>
      <c r="R78" s="17">
        <f t="shared" si="32"/>
        <v>8250.7827075736877</v>
      </c>
      <c r="S78" s="17">
        <f t="shared" si="33"/>
        <v>7536.1592167310146</v>
      </c>
      <c r="T78" s="17">
        <f t="shared" si="34"/>
        <v>658.12820733248509</v>
      </c>
      <c r="U78" s="17">
        <f t="shared" si="35"/>
        <v>2648.4522560176119</v>
      </c>
      <c r="V78" s="17">
        <f t="shared" si="36"/>
        <v>211.86073837344065</v>
      </c>
      <c r="W78" s="17">
        <f t="shared" si="37"/>
        <v>1332775888.083643</v>
      </c>
      <c r="X78" s="18">
        <f t="shared" ca="1" si="28"/>
        <v>37573384.325964198</v>
      </c>
      <c r="Y78" s="17">
        <f t="shared" si="38"/>
        <v>35009.710740327835</v>
      </c>
      <c r="Z78" s="17">
        <f t="shared" si="39"/>
        <v>1108.7871661801582</v>
      </c>
      <c r="AA78" s="17">
        <f t="shared" si="40"/>
        <v>1016.5859460246502</v>
      </c>
      <c r="AB78" s="17">
        <f t="shared" si="41"/>
        <v>55.765329812235109</v>
      </c>
      <c r="AC78" s="17">
        <f t="shared" si="42"/>
        <v>342.48597767308502</v>
      </c>
      <c r="AD78" s="18">
        <f t="shared" si="43"/>
        <v>13.373064251377087</v>
      </c>
      <c r="AE78" s="19">
        <f t="shared" si="44"/>
        <v>2537.3292904736918</v>
      </c>
      <c r="AF78" s="17">
        <f t="shared" si="45"/>
        <v>1342.6951617819836</v>
      </c>
      <c r="AG78" s="17">
        <f t="shared" si="46"/>
        <v>85.703946496722352</v>
      </c>
      <c r="AH78" s="18">
        <f t="shared" si="48"/>
        <v>1428.3991082787061</v>
      </c>
      <c r="AI78" s="73"/>
      <c r="AJ78" s="74"/>
      <c r="AK78" s="74"/>
      <c r="AL78" s="73"/>
      <c r="AM78" s="74"/>
      <c r="AN78" s="74">
        <f t="shared" si="49"/>
        <v>2012</v>
      </c>
      <c r="AO78" s="19" t="str">
        <f t="shared" ca="1" si="50"/>
        <v>-</v>
      </c>
      <c r="AP78" s="17" t="str">
        <f ca="1">IF($C78&gt;=TODAY(),"-",100*(AO78-MIN(Fit_Error_Deaths))/(MAX(Fit_Error_Deaths)-MIN(Fit_Error_Deaths)))</f>
        <v>-</v>
      </c>
      <c r="AQ78" s="17" t="str">
        <f t="shared" ca="1" si="51"/>
        <v>-</v>
      </c>
      <c r="AR78" s="17" t="str">
        <f ca="1">IF($C78&gt;=TODAY(),"-",100*(AQ78-MIN(Fit_Error_LocalTransmission))/(MAX(Fit_Error_LocalTransmission)-MIN(Fit_Error_LocalTransmission)))</f>
        <v>-</v>
      </c>
      <c r="AS78" s="17" t="str">
        <f t="shared" ca="1" si="52"/>
        <v>-</v>
      </c>
      <c r="AT78" s="67" t="str">
        <f t="shared" ca="1" si="53"/>
        <v>-</v>
      </c>
    </row>
    <row r="79" spans="1:46" s="1" customFormat="1" ht="12" x14ac:dyDescent="0.35">
      <c r="A79" s="87"/>
      <c r="B79" s="40">
        <f t="shared" si="29"/>
        <v>76</v>
      </c>
      <c r="C79" s="41">
        <f t="shared" si="30"/>
        <v>43934</v>
      </c>
      <c r="D79" s="28">
        <f>'I Disease Parameters'!$E$6/(1000*365)</f>
        <v>4.8197260273972601E-5</v>
      </c>
      <c r="E79" s="28">
        <f>'I Disease Parameters'!$E$7/(1000*365)</f>
        <v>2.0024657534246577E-5</v>
      </c>
      <c r="F79" s="27">
        <f>(1-'I Disease Parameters'!$E$8)/'I Disease Parameters'!$E$10</f>
        <v>0.188</v>
      </c>
      <c r="G79" s="27">
        <f>'I Disease Parameters'!$E$8/'I Disease Parameters'!$E$11</f>
        <v>1.2E-2</v>
      </c>
      <c r="H79" s="27">
        <f>1/'I Disease Parameters'!$E$12</f>
        <v>0.05</v>
      </c>
      <c r="I79" s="27">
        <f>'I Disease Parameters'!$E$9/'I Disease Parameters'!$E$15</f>
        <v>0</v>
      </c>
      <c r="J79" s="83">
        <f t="shared" si="54"/>
        <v>7.7001263440561267</v>
      </c>
      <c r="K79" s="60">
        <f t="shared" si="55"/>
        <v>0.77001263449643809</v>
      </c>
      <c r="L79" s="30">
        <f t="shared" si="56"/>
        <v>0.46717576064062738</v>
      </c>
      <c r="M79" s="27">
        <f>J79/'I Disease Parameters'!$E$12</f>
        <v>0.38500631720280631</v>
      </c>
      <c r="N79" s="27">
        <f>K79/SQRT('I Disease Parameters'!$E$13*'I Disease Parameters'!$E$13)</f>
        <v>4.5294860852731655E-2</v>
      </c>
      <c r="O79" s="27">
        <f>L79/'I Disease Parameters'!$E$13</f>
        <v>2.7480927096507492E-2</v>
      </c>
      <c r="P79" s="27">
        <f>(1-L79)/'I Disease Parameters'!$E$14</f>
        <v>2.2201009973307193E-2</v>
      </c>
      <c r="Q79" s="19">
        <f t="shared" si="31"/>
        <v>1332791411.4724951</v>
      </c>
      <c r="R79" s="17">
        <f t="shared" si="32"/>
        <v>9531.6976845387853</v>
      </c>
      <c r="S79" s="17">
        <f t="shared" si="33"/>
        <v>8710.3474959108789</v>
      </c>
      <c r="T79" s="17">
        <f t="shared" si="34"/>
        <v>724.42733685084136</v>
      </c>
      <c r="U79" s="17">
        <f t="shared" si="35"/>
        <v>3043.2931557905995</v>
      </c>
      <c r="V79" s="17">
        <f t="shared" si="36"/>
        <v>226.47184926814393</v>
      </c>
      <c r="W79" s="17">
        <f t="shared" si="37"/>
        <v>1332813421.2381682</v>
      </c>
      <c r="X79" s="18">
        <f t="shared" ca="1" si="28"/>
        <v>37573384.325964198</v>
      </c>
      <c r="Y79" s="17">
        <f t="shared" si="38"/>
        <v>34616.911239862442</v>
      </c>
      <c r="Z79" s="17">
        <f t="shared" si="39"/>
        <v>1280.9149769650976</v>
      </c>
      <c r="AA79" s="17">
        <f t="shared" si="40"/>
        <v>1174.1882791798644</v>
      </c>
      <c r="AB79" s="17">
        <f t="shared" si="41"/>
        <v>66.299129518356267</v>
      </c>
      <c r="AC79" s="17">
        <f t="shared" si="42"/>
        <v>394.84089977298754</v>
      </c>
      <c r="AD79" s="18">
        <f t="shared" si="43"/>
        <v>14.611110894703273</v>
      </c>
      <c r="AE79" s="19">
        <f t="shared" si="44"/>
        <v>2931.236737577945</v>
      </c>
      <c r="AF79" s="17">
        <f t="shared" si="45"/>
        <v>1551.1471490238532</v>
      </c>
      <c r="AG79" s="17">
        <f t="shared" si="46"/>
        <v>99.009392490884252</v>
      </c>
      <c r="AH79" s="18">
        <f t="shared" si="48"/>
        <v>1650.1565415147375</v>
      </c>
      <c r="AI79" s="73"/>
      <c r="AJ79" s="74"/>
      <c r="AK79" s="74"/>
      <c r="AL79" s="73"/>
      <c r="AM79" s="74"/>
      <c r="AN79" s="74">
        <f t="shared" si="49"/>
        <v>2012</v>
      </c>
      <c r="AO79" s="19" t="str">
        <f t="shared" ca="1" si="50"/>
        <v>-</v>
      </c>
      <c r="AP79" s="17" t="str">
        <f ca="1">IF($C79&gt;=TODAY(),"-",100*(AO79-MIN(Fit_Error_Deaths))/(MAX(Fit_Error_Deaths)-MIN(Fit_Error_Deaths)))</f>
        <v>-</v>
      </c>
      <c r="AQ79" s="17" t="str">
        <f t="shared" ca="1" si="51"/>
        <v>-</v>
      </c>
      <c r="AR79" s="17" t="str">
        <f ca="1">IF($C79&gt;=TODAY(),"-",100*(AQ79-MIN(Fit_Error_LocalTransmission))/(MAX(Fit_Error_LocalTransmission)-MIN(Fit_Error_LocalTransmission)))</f>
        <v>-</v>
      </c>
      <c r="AS79" s="17" t="str">
        <f t="shared" ca="1" si="52"/>
        <v>-</v>
      </c>
      <c r="AT79" s="67" t="str">
        <f t="shared" ca="1" si="53"/>
        <v>-</v>
      </c>
    </row>
    <row r="80" spans="1:46" s="1" customFormat="1" ht="12" x14ac:dyDescent="0.35">
      <c r="A80" s="87"/>
      <c r="B80" s="40">
        <f t="shared" si="29"/>
        <v>77</v>
      </c>
      <c r="C80" s="41">
        <f t="shared" si="30"/>
        <v>43935</v>
      </c>
      <c r="D80" s="28">
        <f>'I Disease Parameters'!$E$6/(1000*365)</f>
        <v>4.8197260273972601E-5</v>
      </c>
      <c r="E80" s="28">
        <f>'I Disease Parameters'!$E$7/(1000*365)</f>
        <v>2.0024657534246577E-5</v>
      </c>
      <c r="F80" s="27">
        <f>(1-'I Disease Parameters'!$E$8)/'I Disease Parameters'!$E$10</f>
        <v>0.188</v>
      </c>
      <c r="G80" s="27">
        <f>'I Disease Parameters'!$E$8/'I Disease Parameters'!$E$11</f>
        <v>1.2E-2</v>
      </c>
      <c r="H80" s="27">
        <f>1/'I Disease Parameters'!$E$12</f>
        <v>0.05</v>
      </c>
      <c r="I80" s="27">
        <f>'I Disease Parameters'!$E$9/'I Disease Parameters'!$E$15</f>
        <v>0</v>
      </c>
      <c r="J80" s="83">
        <f t="shared" si="54"/>
        <v>7.7001263440561267</v>
      </c>
      <c r="K80" s="60">
        <f t="shared" si="55"/>
        <v>0.77001263449643809</v>
      </c>
      <c r="L80" s="30">
        <f t="shared" si="56"/>
        <v>0.46717576064062738</v>
      </c>
      <c r="M80" s="27">
        <f>J80/'I Disease Parameters'!$E$12</f>
        <v>0.38500631720280631</v>
      </c>
      <c r="N80" s="27">
        <f>K80/SQRT('I Disease Parameters'!$E$13*'I Disease Parameters'!$E$13)</f>
        <v>4.5294860852731655E-2</v>
      </c>
      <c r="O80" s="27">
        <f>L80/'I Disease Parameters'!$E$13</f>
        <v>2.7480927096507492E-2</v>
      </c>
      <c r="P80" s="27">
        <f>(1-L80)/'I Disease Parameters'!$E$14</f>
        <v>2.2201009973307193E-2</v>
      </c>
      <c r="Q80" s="19">
        <f t="shared" si="31"/>
        <v>1332825574.440551</v>
      </c>
      <c r="R80" s="17">
        <f t="shared" si="32"/>
        <v>11011.463003616753</v>
      </c>
      <c r="S80" s="17">
        <f t="shared" si="33"/>
        <v>10066.614864083018</v>
      </c>
      <c r="T80" s="17">
        <f t="shared" si="34"/>
        <v>802.802249294901</v>
      </c>
      <c r="U80" s="17">
        <f t="shared" si="35"/>
        <v>3498.6575245136378</v>
      </c>
      <c r="V80" s="17">
        <f t="shared" si="36"/>
        <v>242.55486779850582</v>
      </c>
      <c r="W80" s="17">
        <f t="shared" si="37"/>
        <v>1332850953.9781926</v>
      </c>
      <c r="X80" s="18">
        <f t="shared" ca="1" si="28"/>
        <v>37573384.325964198</v>
      </c>
      <c r="Y80" s="17">
        <f t="shared" si="38"/>
        <v>34162.968055963516</v>
      </c>
      <c r="Z80" s="17">
        <f t="shared" si="39"/>
        <v>1479.7653190779674</v>
      </c>
      <c r="AA80" s="17">
        <f t="shared" si="40"/>
        <v>1356.267368172139</v>
      </c>
      <c r="AB80" s="17">
        <f t="shared" si="41"/>
        <v>78.374912444059646</v>
      </c>
      <c r="AC80" s="17">
        <f t="shared" si="42"/>
        <v>455.3643687230383</v>
      </c>
      <c r="AD80" s="18">
        <f t="shared" si="43"/>
        <v>16.083018530361898</v>
      </c>
      <c r="AE80" s="19">
        <f t="shared" si="44"/>
        <v>3386.2957249675765</v>
      </c>
      <c r="AF80" s="17">
        <f t="shared" si="45"/>
        <v>1791.9591646932915</v>
      </c>
      <c r="AG80" s="17">
        <f t="shared" si="46"/>
        <v>114.38037221446542</v>
      </c>
      <c r="AH80" s="18">
        <f t="shared" si="48"/>
        <v>1906.3395369077571</v>
      </c>
      <c r="AI80" s="73"/>
      <c r="AJ80" s="74"/>
      <c r="AK80" s="74"/>
      <c r="AL80" s="73"/>
      <c r="AM80" s="74"/>
      <c r="AN80" s="74">
        <f t="shared" si="49"/>
        <v>2012</v>
      </c>
      <c r="AO80" s="19" t="str">
        <f t="shared" ca="1" si="50"/>
        <v>-</v>
      </c>
      <c r="AP80" s="17" t="str">
        <f ca="1">IF($C80&gt;=TODAY(),"-",100*(AO80-MIN(Fit_Error_Deaths))/(MAX(Fit_Error_Deaths)-MIN(Fit_Error_Deaths)))</f>
        <v>-</v>
      </c>
      <c r="AQ80" s="17" t="str">
        <f t="shared" ca="1" si="51"/>
        <v>-</v>
      </c>
      <c r="AR80" s="17" t="str">
        <f ca="1">IF($C80&gt;=TODAY(),"-",100*(AQ80-MIN(Fit_Error_LocalTransmission))/(MAX(Fit_Error_LocalTransmission)-MIN(Fit_Error_LocalTransmission)))</f>
        <v>-</v>
      </c>
      <c r="AS80" s="17" t="str">
        <f t="shared" ca="1" si="52"/>
        <v>-</v>
      </c>
      <c r="AT80" s="67" t="str">
        <f t="shared" ca="1" si="53"/>
        <v>-</v>
      </c>
    </row>
    <row r="81" spans="1:46" s="1" customFormat="1" ht="12" x14ac:dyDescent="0.35">
      <c r="A81" s="87"/>
      <c r="B81" s="40">
        <f t="shared" si="29"/>
        <v>78</v>
      </c>
      <c r="C81" s="41">
        <f t="shared" si="30"/>
        <v>43936</v>
      </c>
      <c r="D81" s="28">
        <f>'I Disease Parameters'!$E$6/(1000*365)</f>
        <v>4.8197260273972601E-5</v>
      </c>
      <c r="E81" s="28">
        <f>'I Disease Parameters'!$E$7/(1000*365)</f>
        <v>2.0024657534246577E-5</v>
      </c>
      <c r="F81" s="27">
        <f>(1-'I Disease Parameters'!$E$8)/'I Disease Parameters'!$E$10</f>
        <v>0.188</v>
      </c>
      <c r="G81" s="27">
        <f>'I Disease Parameters'!$E$8/'I Disease Parameters'!$E$11</f>
        <v>1.2E-2</v>
      </c>
      <c r="H81" s="27">
        <f>1/'I Disease Parameters'!$E$12</f>
        <v>0.05</v>
      </c>
      <c r="I81" s="27">
        <f>'I Disease Parameters'!$E$9/'I Disease Parameters'!$E$15</f>
        <v>0</v>
      </c>
      <c r="J81" s="83">
        <f t="shared" si="54"/>
        <v>7.7001263440561267</v>
      </c>
      <c r="K81" s="60">
        <f t="shared" si="55"/>
        <v>0.77001263449643809</v>
      </c>
      <c r="L81" s="30">
        <f t="shared" si="56"/>
        <v>0.46717576064062738</v>
      </c>
      <c r="M81" s="27">
        <f>J81/'I Disease Parameters'!$E$12</f>
        <v>0.38500631720280631</v>
      </c>
      <c r="N81" s="27">
        <f>K81/SQRT('I Disease Parameters'!$E$13*'I Disease Parameters'!$E$13)</f>
        <v>4.5294860852731655E-2</v>
      </c>
      <c r="O81" s="27">
        <f>L81/'I Disease Parameters'!$E$13</f>
        <v>2.7480927096507492E-2</v>
      </c>
      <c r="P81" s="27">
        <f>(1-L81)/'I Disease Parameters'!$E$14</f>
        <v>2.2201009973307193E-2</v>
      </c>
      <c r="Q81" s="19">
        <f t="shared" si="31"/>
        <v>1332859212.8305655</v>
      </c>
      <c r="R81" s="17">
        <f t="shared" si="32"/>
        <v>12720.948541906013</v>
      </c>
      <c r="S81" s="17">
        <f t="shared" si="33"/>
        <v>11633.237585043635</v>
      </c>
      <c r="T81" s="17">
        <f t="shared" si="34"/>
        <v>895.03895866921721</v>
      </c>
      <c r="U81" s="17">
        <f t="shared" si="35"/>
        <v>4023.9799583848162</v>
      </c>
      <c r="V81" s="17">
        <f t="shared" si="36"/>
        <v>260.37788854169537</v>
      </c>
      <c r="W81" s="17">
        <f t="shared" si="37"/>
        <v>1332888486.0356095</v>
      </c>
      <c r="X81" s="18">
        <f t="shared" ca="1" si="28"/>
        <v>37573384.325964198</v>
      </c>
      <c r="Y81" s="17">
        <f t="shared" si="38"/>
        <v>33638.390014410019</v>
      </c>
      <c r="Z81" s="17">
        <f t="shared" si="39"/>
        <v>1709.4855382892601</v>
      </c>
      <c r="AA81" s="17">
        <f t="shared" si="40"/>
        <v>1566.6227209606168</v>
      </c>
      <c r="AB81" s="17">
        <f t="shared" si="41"/>
        <v>92.236709374316206</v>
      </c>
      <c r="AC81" s="17">
        <f t="shared" si="42"/>
        <v>525.32243387117842</v>
      </c>
      <c r="AD81" s="18">
        <f t="shared" si="43"/>
        <v>17.823020743189545</v>
      </c>
      <c r="AE81" s="19">
        <f t="shared" si="44"/>
        <v>3911.9986397882089</v>
      </c>
      <c r="AF81" s="17">
        <f t="shared" si="45"/>
        <v>2070.1550446799497</v>
      </c>
      <c r="AG81" s="17">
        <f t="shared" si="46"/>
        <v>132.13755604340105</v>
      </c>
      <c r="AH81" s="18">
        <f t="shared" si="48"/>
        <v>2202.2926007233509</v>
      </c>
      <c r="AI81" s="73"/>
      <c r="AJ81" s="74"/>
      <c r="AK81" s="74"/>
      <c r="AL81" s="73"/>
      <c r="AM81" s="74"/>
      <c r="AN81" s="74">
        <f t="shared" si="49"/>
        <v>2012</v>
      </c>
      <c r="AO81" s="19" t="str">
        <f t="shared" ca="1" si="50"/>
        <v>-</v>
      </c>
      <c r="AP81" s="17" t="str">
        <f ca="1">IF($C81&gt;=TODAY(),"-",100*(AO81-MIN(Fit_Error_Deaths))/(MAX(Fit_Error_Deaths)-MIN(Fit_Error_Deaths)))</f>
        <v>-</v>
      </c>
      <c r="AQ81" s="17" t="str">
        <f t="shared" ca="1" si="51"/>
        <v>-</v>
      </c>
      <c r="AR81" s="17" t="str">
        <f ca="1">IF($C81&gt;=TODAY(),"-",100*(AQ81-MIN(Fit_Error_LocalTransmission))/(MAX(Fit_Error_LocalTransmission)-MIN(Fit_Error_LocalTransmission)))</f>
        <v>-</v>
      </c>
      <c r="AS81" s="17" t="str">
        <f t="shared" ca="1" si="52"/>
        <v>-</v>
      </c>
      <c r="AT81" s="67" t="str">
        <f t="shared" ca="1" si="53"/>
        <v>-</v>
      </c>
    </row>
    <row r="82" spans="1:46" s="1" customFormat="1" ht="12" x14ac:dyDescent="0.35">
      <c r="A82" s="87"/>
      <c r="B82" s="40">
        <f t="shared" si="29"/>
        <v>79</v>
      </c>
      <c r="C82" s="41">
        <f t="shared" si="30"/>
        <v>43937</v>
      </c>
      <c r="D82" s="28">
        <f>'I Disease Parameters'!$E$6/(1000*365)</f>
        <v>4.8197260273972601E-5</v>
      </c>
      <c r="E82" s="28">
        <f>'I Disease Parameters'!$E$7/(1000*365)</f>
        <v>2.0024657534246577E-5</v>
      </c>
      <c r="F82" s="27">
        <f>(1-'I Disease Parameters'!$E$8)/'I Disease Parameters'!$E$10</f>
        <v>0.188</v>
      </c>
      <c r="G82" s="27">
        <f>'I Disease Parameters'!$E$8/'I Disease Parameters'!$E$11</f>
        <v>1.2E-2</v>
      </c>
      <c r="H82" s="27">
        <f>1/'I Disease Parameters'!$E$12</f>
        <v>0.05</v>
      </c>
      <c r="I82" s="27">
        <f>'I Disease Parameters'!$E$9/'I Disease Parameters'!$E$15</f>
        <v>0</v>
      </c>
      <c r="J82" s="83">
        <f t="shared" si="54"/>
        <v>7.7001263440561267</v>
      </c>
      <c r="K82" s="60">
        <f t="shared" si="55"/>
        <v>0.77001263449643809</v>
      </c>
      <c r="L82" s="30">
        <f t="shared" si="56"/>
        <v>0.46717576064062738</v>
      </c>
      <c r="M82" s="27">
        <f>J82/'I Disease Parameters'!$E$12</f>
        <v>0.38500631720280631</v>
      </c>
      <c r="N82" s="27">
        <f>K82/SQRT('I Disease Parameters'!$E$13*'I Disease Parameters'!$E$13)</f>
        <v>4.5294860852731655E-2</v>
      </c>
      <c r="O82" s="27">
        <f>L82/'I Disease Parameters'!$E$13</f>
        <v>2.7480927096507492E-2</v>
      </c>
      <c r="P82" s="27">
        <f>(1-L82)/'I Disease Parameters'!$E$14</f>
        <v>2.2201009973307193E-2</v>
      </c>
      <c r="Q82" s="19">
        <f t="shared" si="31"/>
        <v>1332892245.0431964</v>
      </c>
      <c r="R82" s="17">
        <f t="shared" si="32"/>
        <v>14695.8154693995</v>
      </c>
      <c r="S82" s="17">
        <f t="shared" si="33"/>
        <v>13442.881080071129</v>
      </c>
      <c r="T82" s="17">
        <f t="shared" si="34"/>
        <v>1003.2051491038256</v>
      </c>
      <c r="U82" s="17">
        <f t="shared" si="35"/>
        <v>4630.1577591881296</v>
      </c>
      <c r="V82" s="17">
        <f t="shared" si="36"/>
        <v>280.24865738960915</v>
      </c>
      <c r="W82" s="17">
        <f t="shared" si="37"/>
        <v>1332926017.1026545</v>
      </c>
      <c r="X82" s="18">
        <f t="shared" ca="1" si="28"/>
        <v>37573384.325964198</v>
      </c>
      <c r="Y82" s="17">
        <f t="shared" si="38"/>
        <v>33032.212630987167</v>
      </c>
      <c r="Z82" s="17">
        <f t="shared" si="39"/>
        <v>1974.8669274934873</v>
      </c>
      <c r="AA82" s="17">
        <f t="shared" si="40"/>
        <v>1809.6434950274943</v>
      </c>
      <c r="AB82" s="17">
        <f t="shared" si="41"/>
        <v>108.16619043460844</v>
      </c>
      <c r="AC82" s="17">
        <f t="shared" si="42"/>
        <v>606.1778008033134</v>
      </c>
      <c r="AD82" s="18">
        <f t="shared" si="43"/>
        <v>19.87076884791378</v>
      </c>
      <c r="AE82" s="19">
        <f t="shared" si="44"/>
        <v>4519.3113685127537</v>
      </c>
      <c r="AF82" s="17">
        <f t="shared" si="45"/>
        <v>2391.5383258783304</v>
      </c>
      <c r="AG82" s="17">
        <f t="shared" si="46"/>
        <v>152.65138250287217</v>
      </c>
      <c r="AH82" s="18">
        <f t="shared" si="48"/>
        <v>2544.1897083812028</v>
      </c>
      <c r="AI82" s="73"/>
      <c r="AJ82" s="74"/>
      <c r="AK82" s="74"/>
      <c r="AL82" s="73"/>
      <c r="AM82" s="74"/>
      <c r="AN82" s="74">
        <f t="shared" si="49"/>
        <v>2012</v>
      </c>
      <c r="AO82" s="19" t="str">
        <f t="shared" ca="1" si="50"/>
        <v>-</v>
      </c>
      <c r="AP82" s="17" t="str">
        <f ca="1">IF($C82&gt;=TODAY(),"-",100*(AO82-MIN(Fit_Error_Deaths))/(MAX(Fit_Error_Deaths)-MIN(Fit_Error_Deaths)))</f>
        <v>-</v>
      </c>
      <c r="AQ82" s="17" t="str">
        <f t="shared" ca="1" si="51"/>
        <v>-</v>
      </c>
      <c r="AR82" s="17" t="str">
        <f ca="1">IF($C82&gt;=TODAY(),"-",100*(AQ82-MIN(Fit_Error_LocalTransmission))/(MAX(Fit_Error_LocalTransmission)-MIN(Fit_Error_LocalTransmission)))</f>
        <v>-</v>
      </c>
      <c r="AS82" s="17" t="str">
        <f t="shared" ca="1" si="52"/>
        <v>-</v>
      </c>
      <c r="AT82" s="67" t="str">
        <f t="shared" ca="1" si="53"/>
        <v>-</v>
      </c>
    </row>
    <row r="83" spans="1:46" s="1" customFormat="1" ht="12" x14ac:dyDescent="0.35">
      <c r="A83" s="87"/>
      <c r="B83" s="40">
        <f t="shared" si="29"/>
        <v>80</v>
      </c>
      <c r="C83" s="41">
        <f t="shared" si="30"/>
        <v>43938</v>
      </c>
      <c r="D83" s="28">
        <f>'I Disease Parameters'!$E$6/(1000*365)</f>
        <v>4.8197260273972601E-5</v>
      </c>
      <c r="E83" s="28">
        <f>'I Disease Parameters'!$E$7/(1000*365)</f>
        <v>2.0024657534246577E-5</v>
      </c>
      <c r="F83" s="27">
        <f>(1-'I Disease Parameters'!$E$8)/'I Disease Parameters'!$E$10</f>
        <v>0.188</v>
      </c>
      <c r="G83" s="27">
        <f>'I Disease Parameters'!$E$8/'I Disease Parameters'!$E$11</f>
        <v>1.2E-2</v>
      </c>
      <c r="H83" s="27">
        <f>1/'I Disease Parameters'!$E$12</f>
        <v>0.05</v>
      </c>
      <c r="I83" s="27">
        <f>'I Disease Parameters'!$E$9/'I Disease Parameters'!$E$15</f>
        <v>0</v>
      </c>
      <c r="J83" s="83">
        <f t="shared" si="54"/>
        <v>7.7001263440561267</v>
      </c>
      <c r="K83" s="60">
        <f t="shared" si="55"/>
        <v>0.77001263449643809</v>
      </c>
      <c r="L83" s="30">
        <f t="shared" si="56"/>
        <v>0.46717576064062738</v>
      </c>
      <c r="M83" s="27">
        <f>J83/'I Disease Parameters'!$E$12</f>
        <v>0.38500631720280631</v>
      </c>
      <c r="N83" s="27">
        <f>K83/SQRT('I Disease Parameters'!$E$13*'I Disease Parameters'!$E$13)</f>
        <v>4.5294860852731655E-2</v>
      </c>
      <c r="O83" s="27">
        <f>L83/'I Disease Parameters'!$E$13</f>
        <v>2.7480927096507492E-2</v>
      </c>
      <c r="P83" s="27">
        <f>(1-L83)/'I Disease Parameters'!$E$14</f>
        <v>2.2201009973307193E-2</v>
      </c>
      <c r="Q83" s="19">
        <f t="shared" si="31"/>
        <v>1332924576.812741</v>
      </c>
      <c r="R83" s="17">
        <f t="shared" si="32"/>
        <v>16977.259987497935</v>
      </c>
      <c r="S83" s="17">
        <f t="shared" si="33"/>
        <v>15533.281145224777</v>
      </c>
      <c r="T83" s="17">
        <f t="shared" si="34"/>
        <v>1129.6936708111818</v>
      </c>
      <c r="U83" s="17">
        <f t="shared" si="35"/>
        <v>5329.7781034335912</v>
      </c>
      <c r="V83" s="17">
        <f t="shared" si="36"/>
        <v>302.5208249101363</v>
      </c>
      <c r="W83" s="17">
        <f t="shared" si="37"/>
        <v>1332963546.8256481</v>
      </c>
      <c r="X83" s="18">
        <f t="shared" ca="1" si="28"/>
        <v>37573384.325964198</v>
      </c>
      <c r="Y83" s="17">
        <f t="shared" si="38"/>
        <v>32331.76954460144</v>
      </c>
      <c r="Z83" s="17">
        <f t="shared" si="39"/>
        <v>2281.4445180984349</v>
      </c>
      <c r="AA83" s="17">
        <f t="shared" si="40"/>
        <v>2090.400065153648</v>
      </c>
      <c r="AB83" s="17">
        <f t="shared" si="41"/>
        <v>126.4885217073562</v>
      </c>
      <c r="AC83" s="17">
        <f t="shared" si="42"/>
        <v>699.62034424546164</v>
      </c>
      <c r="AD83" s="18">
        <f t="shared" si="43"/>
        <v>22.272167520527148</v>
      </c>
      <c r="AE83" s="19">
        <f t="shared" si="44"/>
        <v>5220.9018906502988</v>
      </c>
      <c r="AF83" s="17">
        <f t="shared" si="45"/>
        <v>2762.8133082471059</v>
      </c>
      <c r="AG83" s="17">
        <f t="shared" si="46"/>
        <v>176.34978563279401</v>
      </c>
      <c r="AH83" s="18">
        <f t="shared" si="48"/>
        <v>2939.1630938798999</v>
      </c>
      <c r="AI83" s="73"/>
      <c r="AJ83" s="74"/>
      <c r="AK83" s="74"/>
      <c r="AL83" s="73"/>
      <c r="AM83" s="74"/>
      <c r="AN83" s="74">
        <f t="shared" si="49"/>
        <v>2012</v>
      </c>
      <c r="AO83" s="19" t="str">
        <f t="shared" ca="1" si="50"/>
        <v>-</v>
      </c>
      <c r="AP83" s="17" t="str">
        <f ca="1">IF($C83&gt;=TODAY(),"-",100*(AO83-MIN(Fit_Error_Deaths))/(MAX(Fit_Error_Deaths)-MIN(Fit_Error_Deaths)))</f>
        <v>-</v>
      </c>
      <c r="AQ83" s="17" t="str">
        <f t="shared" ca="1" si="51"/>
        <v>-</v>
      </c>
      <c r="AR83" s="17" t="str">
        <f ca="1">IF($C83&gt;=TODAY(),"-",100*(AQ83-MIN(Fit_Error_LocalTransmission))/(MAX(Fit_Error_LocalTransmission)-MIN(Fit_Error_LocalTransmission)))</f>
        <v>-</v>
      </c>
      <c r="AS83" s="17" t="str">
        <f t="shared" ca="1" si="52"/>
        <v>-</v>
      </c>
      <c r="AT83" s="67" t="str">
        <f t="shared" ca="1" si="53"/>
        <v>-</v>
      </c>
    </row>
    <row r="84" spans="1:46" s="1" customFormat="1" ht="12" x14ac:dyDescent="0.35">
      <c r="A84" s="87"/>
      <c r="B84" s="40">
        <f t="shared" si="29"/>
        <v>81</v>
      </c>
      <c r="C84" s="41">
        <f t="shared" si="30"/>
        <v>43939</v>
      </c>
      <c r="D84" s="28">
        <f>'I Disease Parameters'!$E$6/(1000*365)</f>
        <v>4.8197260273972601E-5</v>
      </c>
      <c r="E84" s="28">
        <f>'I Disease Parameters'!$E$7/(1000*365)</f>
        <v>2.0024657534246577E-5</v>
      </c>
      <c r="F84" s="27">
        <f>(1-'I Disease Parameters'!$E$8)/'I Disease Parameters'!$E$10</f>
        <v>0.188</v>
      </c>
      <c r="G84" s="27">
        <f>'I Disease Parameters'!$E$8/'I Disease Parameters'!$E$11</f>
        <v>1.2E-2</v>
      </c>
      <c r="H84" s="27">
        <f>1/'I Disease Parameters'!$E$12</f>
        <v>0.05</v>
      </c>
      <c r="I84" s="27">
        <f>'I Disease Parameters'!$E$9/'I Disease Parameters'!$E$15</f>
        <v>0</v>
      </c>
      <c r="J84" s="83">
        <f t="shared" si="54"/>
        <v>7.7001263440561267</v>
      </c>
      <c r="K84" s="60">
        <f t="shared" si="55"/>
        <v>0.77001263449643809</v>
      </c>
      <c r="L84" s="30">
        <f t="shared" si="56"/>
        <v>0.46717576064062738</v>
      </c>
      <c r="M84" s="27">
        <f>J84/'I Disease Parameters'!$E$12</f>
        <v>0.38500631720280631</v>
      </c>
      <c r="N84" s="27">
        <f>K84/SQRT('I Disease Parameters'!$E$13*'I Disease Parameters'!$E$13)</f>
        <v>4.5294860852731655E-2</v>
      </c>
      <c r="O84" s="27">
        <f>L84/'I Disease Parameters'!$E$13</f>
        <v>2.7480927096507492E-2</v>
      </c>
      <c r="P84" s="27">
        <f>(1-L84)/'I Disease Parameters'!$E$14</f>
        <v>2.2201009973307193E-2</v>
      </c>
      <c r="Q84" s="19">
        <f t="shared" si="31"/>
        <v>1332956099.2412252</v>
      </c>
      <c r="R84" s="17">
        <f t="shared" si="32"/>
        <v>19612.872374617458</v>
      </c>
      <c r="S84" s="17">
        <f t="shared" si="33"/>
        <v>17948.030916977834</v>
      </c>
      <c r="T84" s="17">
        <f t="shared" si="34"/>
        <v>1277.2727990708713</v>
      </c>
      <c r="U84" s="17">
        <f t="shared" si="35"/>
        <v>6137.380463122523</v>
      </c>
      <c r="V84" s="17">
        <f t="shared" si="36"/>
        <v>327.60116536259738</v>
      </c>
      <c r="W84" s="17">
        <f t="shared" si="37"/>
        <v>1333001074.7977788</v>
      </c>
      <c r="X84" s="18">
        <f t="shared" ca="1" si="28"/>
        <v>37573384.325964198</v>
      </c>
      <c r="Y84" s="17">
        <f t="shared" si="38"/>
        <v>31522.428484201431</v>
      </c>
      <c r="Z84" s="17">
        <f t="shared" si="39"/>
        <v>2635.6123871195232</v>
      </c>
      <c r="AA84" s="17">
        <f t="shared" si="40"/>
        <v>2414.7497717530568</v>
      </c>
      <c r="AB84" s="17">
        <f t="shared" si="41"/>
        <v>147.57912825968947</v>
      </c>
      <c r="AC84" s="17">
        <f t="shared" si="42"/>
        <v>807.60235968893176</v>
      </c>
      <c r="AD84" s="18">
        <f t="shared" si="43"/>
        <v>25.080340452461087</v>
      </c>
      <c r="AE84" s="19">
        <f t="shared" si="44"/>
        <v>6031.4043484362355</v>
      </c>
      <c r="AF84" s="17">
        <f t="shared" si="45"/>
        <v>3191.7248776496117</v>
      </c>
      <c r="AG84" s="17">
        <f t="shared" si="46"/>
        <v>203.72711984997522</v>
      </c>
      <c r="AH84" s="18">
        <f t="shared" si="48"/>
        <v>3395.4519974995869</v>
      </c>
      <c r="AI84" s="73"/>
      <c r="AJ84" s="74"/>
      <c r="AK84" s="74"/>
      <c r="AL84" s="73"/>
      <c r="AM84" s="74"/>
      <c r="AN84" s="74">
        <f t="shared" si="49"/>
        <v>2012</v>
      </c>
      <c r="AO84" s="19" t="str">
        <f t="shared" ca="1" si="50"/>
        <v>-</v>
      </c>
      <c r="AP84" s="17" t="str">
        <f ca="1">IF($C84&gt;=TODAY(),"-",100*(AO84-MIN(Fit_Error_Deaths))/(MAX(Fit_Error_Deaths)-MIN(Fit_Error_Deaths)))</f>
        <v>-</v>
      </c>
      <c r="AQ84" s="17" t="str">
        <f t="shared" ca="1" si="51"/>
        <v>-</v>
      </c>
      <c r="AR84" s="17" t="str">
        <f ca="1">IF($C84&gt;=TODAY(),"-",100*(AQ84-MIN(Fit_Error_LocalTransmission))/(MAX(Fit_Error_LocalTransmission)-MIN(Fit_Error_LocalTransmission)))</f>
        <v>-</v>
      </c>
      <c r="AS84" s="17" t="str">
        <f t="shared" ca="1" si="52"/>
        <v>-</v>
      </c>
      <c r="AT84" s="67" t="str">
        <f t="shared" ca="1" si="53"/>
        <v>-</v>
      </c>
    </row>
    <row r="85" spans="1:46" s="1" customFormat="1" ht="12" x14ac:dyDescent="0.35">
      <c r="A85" s="87"/>
      <c r="B85" s="40">
        <f t="shared" si="29"/>
        <v>82</v>
      </c>
      <c r="C85" s="41">
        <f t="shared" si="30"/>
        <v>43940</v>
      </c>
      <c r="D85" s="28">
        <f>'I Disease Parameters'!$E$6/(1000*365)</f>
        <v>4.8197260273972601E-5</v>
      </c>
      <c r="E85" s="28">
        <f>'I Disease Parameters'!$E$7/(1000*365)</f>
        <v>2.0024657534246577E-5</v>
      </c>
      <c r="F85" s="27">
        <f>(1-'I Disease Parameters'!$E$8)/'I Disease Parameters'!$E$10</f>
        <v>0.188</v>
      </c>
      <c r="G85" s="27">
        <f>'I Disease Parameters'!$E$8/'I Disease Parameters'!$E$11</f>
        <v>1.2E-2</v>
      </c>
      <c r="H85" s="27">
        <f>1/'I Disease Parameters'!$E$12</f>
        <v>0.05</v>
      </c>
      <c r="I85" s="27">
        <f>'I Disease Parameters'!$E$9/'I Disease Parameters'!$E$15</f>
        <v>0</v>
      </c>
      <c r="J85" s="83">
        <f t="shared" si="54"/>
        <v>7.7001263440561267</v>
      </c>
      <c r="K85" s="60">
        <f t="shared" si="55"/>
        <v>0.77001263449643809</v>
      </c>
      <c r="L85" s="30">
        <f t="shared" si="56"/>
        <v>0.46717576064062738</v>
      </c>
      <c r="M85" s="27">
        <f>J85/'I Disease Parameters'!$E$12</f>
        <v>0.38500631720280631</v>
      </c>
      <c r="N85" s="27">
        <f>K85/SQRT('I Disease Parameters'!$E$13*'I Disease Parameters'!$E$13)</f>
        <v>4.5294860852731655E-2</v>
      </c>
      <c r="O85" s="27">
        <f>L85/'I Disease Parameters'!$E$13</f>
        <v>2.7480927096507492E-2</v>
      </c>
      <c r="P85" s="27">
        <f>(1-L85)/'I Disease Parameters'!$E$14</f>
        <v>2.2201009973307193E-2</v>
      </c>
      <c r="Q85" s="19">
        <f t="shared" si="31"/>
        <v>1332986686.5274987</v>
      </c>
      <c r="R85" s="17">
        <f t="shared" si="32"/>
        <v>22657.629237267123</v>
      </c>
      <c r="S85" s="17">
        <f t="shared" si="33"/>
        <v>20737.489974384502</v>
      </c>
      <c r="T85" s="17">
        <f t="shared" si="34"/>
        <v>1449.1443037914764</v>
      </c>
      <c r="U85" s="17">
        <f t="shared" si="35"/>
        <v>7069.7597507031023</v>
      </c>
      <c r="V85" s="17">
        <f t="shared" si="36"/>
        <v>355.95791151340381</v>
      </c>
      <c r="W85" s="17">
        <f t="shared" si="37"/>
        <v>1333038600.5507648</v>
      </c>
      <c r="X85" s="18">
        <f t="shared" ca="1" si="28"/>
        <v>37573384.325964198</v>
      </c>
      <c r="Y85" s="17">
        <f t="shared" si="38"/>
        <v>30587.286273479462</v>
      </c>
      <c r="Z85" s="17">
        <f t="shared" si="39"/>
        <v>3044.756862649665</v>
      </c>
      <c r="AA85" s="17">
        <f t="shared" si="40"/>
        <v>2789.4590574066679</v>
      </c>
      <c r="AB85" s="17">
        <f t="shared" si="41"/>
        <v>171.87150472060512</v>
      </c>
      <c r="AC85" s="17">
        <f t="shared" si="42"/>
        <v>932.37928758057933</v>
      </c>
      <c r="AD85" s="18">
        <f t="shared" si="43"/>
        <v>28.35674615080643</v>
      </c>
      <c r="AE85" s="19">
        <f t="shared" si="44"/>
        <v>6967.7240786257253</v>
      </c>
      <c r="AF85" s="17">
        <f t="shared" si="45"/>
        <v>3687.2200064280823</v>
      </c>
      <c r="AG85" s="17">
        <f t="shared" si="46"/>
        <v>235.35446849540949</v>
      </c>
      <c r="AH85" s="18">
        <f t="shared" si="48"/>
        <v>3922.5744749234918</v>
      </c>
      <c r="AI85" s="73"/>
      <c r="AJ85" s="74"/>
      <c r="AK85" s="74"/>
      <c r="AL85" s="73"/>
      <c r="AM85" s="74"/>
      <c r="AN85" s="74">
        <f t="shared" si="49"/>
        <v>2012</v>
      </c>
      <c r="AO85" s="19" t="str">
        <f t="shared" ca="1" si="50"/>
        <v>-</v>
      </c>
      <c r="AP85" s="17" t="str">
        <f ca="1">IF($C85&gt;=TODAY(),"-",100*(AO85-MIN(Fit_Error_Deaths))/(MAX(Fit_Error_Deaths)-MIN(Fit_Error_Deaths)))</f>
        <v>-</v>
      </c>
      <c r="AQ85" s="17" t="str">
        <f t="shared" ca="1" si="51"/>
        <v>-</v>
      </c>
      <c r="AR85" s="17" t="str">
        <f ca="1">IF($C85&gt;=TODAY(),"-",100*(AQ85-MIN(Fit_Error_LocalTransmission))/(MAX(Fit_Error_LocalTransmission)-MIN(Fit_Error_LocalTransmission)))</f>
        <v>-</v>
      </c>
      <c r="AS85" s="17" t="str">
        <f t="shared" ca="1" si="52"/>
        <v>-</v>
      </c>
      <c r="AT85" s="67" t="str">
        <f t="shared" ca="1" si="53"/>
        <v>-</v>
      </c>
    </row>
    <row r="86" spans="1:46" s="1" customFormat="1" ht="12" x14ac:dyDescent="0.35">
      <c r="A86" s="87"/>
      <c r="B86" s="40">
        <f t="shared" si="29"/>
        <v>83</v>
      </c>
      <c r="C86" s="41">
        <f t="shared" si="30"/>
        <v>43941</v>
      </c>
      <c r="D86" s="28">
        <f>'I Disease Parameters'!$E$6/(1000*365)</f>
        <v>4.8197260273972601E-5</v>
      </c>
      <c r="E86" s="28">
        <f>'I Disease Parameters'!$E$7/(1000*365)</f>
        <v>2.0024657534246577E-5</v>
      </c>
      <c r="F86" s="27">
        <f>(1-'I Disease Parameters'!$E$8)/'I Disease Parameters'!$E$10</f>
        <v>0.188</v>
      </c>
      <c r="G86" s="27">
        <f>'I Disease Parameters'!$E$8/'I Disease Parameters'!$E$11</f>
        <v>1.2E-2</v>
      </c>
      <c r="H86" s="27">
        <f>1/'I Disease Parameters'!$E$12</f>
        <v>0.05</v>
      </c>
      <c r="I86" s="27">
        <f>'I Disease Parameters'!$E$9/'I Disease Parameters'!$E$15</f>
        <v>0</v>
      </c>
      <c r="J86" s="83">
        <f t="shared" si="54"/>
        <v>7.7001263440561267</v>
      </c>
      <c r="K86" s="60">
        <f t="shared" si="55"/>
        <v>0.77001263449643809</v>
      </c>
      <c r="L86" s="30">
        <f t="shared" si="56"/>
        <v>0.46717576064062738</v>
      </c>
      <c r="M86" s="27">
        <f>J86/'I Disease Parameters'!$E$12</f>
        <v>0.38500631720280631</v>
      </c>
      <c r="N86" s="27">
        <f>K86/SQRT('I Disease Parameters'!$E$13*'I Disease Parameters'!$E$13)</f>
        <v>4.5294860852731655E-2</v>
      </c>
      <c r="O86" s="27">
        <f>L86/'I Disease Parameters'!$E$13</f>
        <v>2.7480927096507492E-2</v>
      </c>
      <c r="P86" s="27">
        <f>(1-L86)/'I Disease Parameters'!$E$14</f>
        <v>2.2201009973307193E-2</v>
      </c>
      <c r="Q86" s="19">
        <f t="shared" si="31"/>
        <v>1333016193.3440454</v>
      </c>
      <c r="R86" s="17">
        <f t="shared" si="32"/>
        <v>26175.039622546337</v>
      </c>
      <c r="S86" s="17">
        <f t="shared" si="33"/>
        <v>23959.834511136636</v>
      </c>
      <c r="T86" s="17">
        <f t="shared" si="34"/>
        <v>1649.0105399142321</v>
      </c>
      <c r="U86" s="17">
        <f t="shared" si="35"/>
        <v>8146.3165088692822</v>
      </c>
      <c r="V86" s="17">
        <f t="shared" si="36"/>
        <v>388.13037865463969</v>
      </c>
      <c r="W86" s="17">
        <f t="shared" si="37"/>
        <v>1333076123.5452278</v>
      </c>
      <c r="X86" s="18">
        <f t="shared" ca="1" si="28"/>
        <v>37573384.325964198</v>
      </c>
      <c r="Y86" s="17">
        <f t="shared" si="38"/>
        <v>29506.816546678543</v>
      </c>
      <c r="Z86" s="17">
        <f t="shared" si="39"/>
        <v>3517.4103852792141</v>
      </c>
      <c r="AA86" s="17">
        <f t="shared" si="40"/>
        <v>3222.3445367521344</v>
      </c>
      <c r="AB86" s="17">
        <f t="shared" si="41"/>
        <v>199.86623612275571</v>
      </c>
      <c r="AC86" s="17">
        <f t="shared" si="42"/>
        <v>1076.5567581661799</v>
      </c>
      <c r="AD86" s="18">
        <f t="shared" si="43"/>
        <v>32.17246714123587</v>
      </c>
      <c r="AE86" s="19">
        <f t="shared" si="44"/>
        <v>8049.3899439986526</v>
      </c>
      <c r="AF86" s="17">
        <f t="shared" si="45"/>
        <v>4259.6342966062193</v>
      </c>
      <c r="AG86" s="17">
        <f t="shared" si="46"/>
        <v>271.89155084720551</v>
      </c>
      <c r="AH86" s="18">
        <f t="shared" si="48"/>
        <v>4531.5258474534248</v>
      </c>
      <c r="AI86" s="73"/>
      <c r="AJ86" s="74"/>
      <c r="AK86" s="74"/>
      <c r="AL86" s="73"/>
      <c r="AM86" s="74"/>
      <c r="AN86" s="74">
        <f t="shared" si="49"/>
        <v>2012</v>
      </c>
      <c r="AO86" s="19" t="str">
        <f t="shared" ca="1" si="50"/>
        <v>-</v>
      </c>
      <c r="AP86" s="17" t="str">
        <f ca="1">IF($C86&gt;=TODAY(),"-",100*(AO86-MIN(Fit_Error_Deaths))/(MAX(Fit_Error_Deaths)-MIN(Fit_Error_Deaths)))</f>
        <v>-</v>
      </c>
      <c r="AQ86" s="17" t="str">
        <f t="shared" ca="1" si="51"/>
        <v>-</v>
      </c>
      <c r="AR86" s="17" t="str">
        <f ca="1">IF($C86&gt;=TODAY(),"-",100*(AQ86-MIN(Fit_Error_LocalTransmission))/(MAX(Fit_Error_LocalTransmission)-MIN(Fit_Error_LocalTransmission)))</f>
        <v>-</v>
      </c>
      <c r="AS86" s="17" t="str">
        <f t="shared" ca="1" si="52"/>
        <v>-</v>
      </c>
      <c r="AT86" s="67" t="str">
        <f t="shared" ca="1" si="53"/>
        <v>-</v>
      </c>
    </row>
    <row r="87" spans="1:46" s="1" customFormat="1" ht="12" x14ac:dyDescent="0.35">
      <c r="A87" s="87"/>
      <c r="B87" s="40">
        <f t="shared" si="29"/>
        <v>84</v>
      </c>
      <c r="C87" s="41">
        <f t="shared" si="30"/>
        <v>43942</v>
      </c>
      <c r="D87" s="28">
        <f>'I Disease Parameters'!$E$6/(1000*365)</f>
        <v>4.8197260273972601E-5</v>
      </c>
      <c r="E87" s="28">
        <f>'I Disease Parameters'!$E$7/(1000*365)</f>
        <v>2.0024657534246577E-5</v>
      </c>
      <c r="F87" s="27">
        <f>(1-'I Disease Parameters'!$E$8)/'I Disease Parameters'!$E$10</f>
        <v>0.188</v>
      </c>
      <c r="G87" s="27">
        <f>'I Disease Parameters'!$E$8/'I Disease Parameters'!$E$11</f>
        <v>1.2E-2</v>
      </c>
      <c r="H87" s="27">
        <f>1/'I Disease Parameters'!$E$12</f>
        <v>0.05</v>
      </c>
      <c r="I87" s="27">
        <f>'I Disease Parameters'!$E$9/'I Disease Parameters'!$E$15</f>
        <v>0</v>
      </c>
      <c r="J87" s="83">
        <f t="shared" si="54"/>
        <v>7.7001263440561267</v>
      </c>
      <c r="K87" s="60">
        <f t="shared" si="55"/>
        <v>0.77001263449643809</v>
      </c>
      <c r="L87" s="30">
        <f t="shared" si="56"/>
        <v>0.46717576064062738</v>
      </c>
      <c r="M87" s="27">
        <f>J87/'I Disease Parameters'!$E$12</f>
        <v>0.38500631720280631</v>
      </c>
      <c r="N87" s="27">
        <f>K87/SQRT('I Disease Parameters'!$E$13*'I Disease Parameters'!$E$13)</f>
        <v>4.5294860852731655E-2</v>
      </c>
      <c r="O87" s="27">
        <f>L87/'I Disease Parameters'!$E$13</f>
        <v>2.7480927096507492E-2</v>
      </c>
      <c r="P87" s="27">
        <f>(1-L87)/'I Disease Parameters'!$E$14</f>
        <v>2.2201009973307193E-2</v>
      </c>
      <c r="Q87" s="19">
        <f t="shared" si="31"/>
        <v>1333044451.8068948</v>
      </c>
      <c r="R87" s="17">
        <f t="shared" si="32"/>
        <v>30238.468834799784</v>
      </c>
      <c r="S87" s="17">
        <f t="shared" si="33"/>
        <v>27682.270447137849</v>
      </c>
      <c r="T87" s="17">
        <f t="shared" si="34"/>
        <v>1881.1519566419759</v>
      </c>
      <c r="U87" s="17">
        <f t="shared" si="35"/>
        <v>9389.4614456566142</v>
      </c>
      <c r="V87" s="17">
        <f t="shared" si="36"/>
        <v>424.74007809736423</v>
      </c>
      <c r="W87" s="17">
        <f t="shared" si="37"/>
        <v>1333113643.159579</v>
      </c>
      <c r="X87" s="18">
        <f t="shared" ca="1" si="28"/>
        <v>37573384.325964198</v>
      </c>
      <c r="Y87" s="17">
        <f t="shared" si="38"/>
        <v>28258.462849378586</v>
      </c>
      <c r="Z87" s="17">
        <f t="shared" si="39"/>
        <v>4063.4292122534462</v>
      </c>
      <c r="AA87" s="17">
        <f t="shared" si="40"/>
        <v>3722.4359360012131</v>
      </c>
      <c r="AB87" s="17">
        <f t="shared" si="41"/>
        <v>232.14141672774372</v>
      </c>
      <c r="AC87" s="17">
        <f t="shared" si="42"/>
        <v>1243.144936787332</v>
      </c>
      <c r="AD87" s="18">
        <f t="shared" si="43"/>
        <v>36.609699442724548</v>
      </c>
      <c r="AE87" s="19">
        <f t="shared" si="44"/>
        <v>9298.9612829671023</v>
      </c>
      <c r="AF87" s="17">
        <f t="shared" si="45"/>
        <v>4920.9074490387111</v>
      </c>
      <c r="AG87" s="17">
        <f t="shared" si="46"/>
        <v>314.10047547055603</v>
      </c>
      <c r="AH87" s="18">
        <f t="shared" si="48"/>
        <v>5235.0079245092675</v>
      </c>
      <c r="AI87" s="73"/>
      <c r="AJ87" s="74"/>
      <c r="AK87" s="74"/>
      <c r="AL87" s="73"/>
      <c r="AM87" s="74"/>
      <c r="AN87" s="74">
        <f t="shared" si="49"/>
        <v>2012</v>
      </c>
      <c r="AO87" s="19" t="str">
        <f t="shared" ca="1" si="50"/>
        <v>-</v>
      </c>
      <c r="AP87" s="17" t="str">
        <f ca="1">IF($C87&gt;=TODAY(),"-",100*(AO87-MIN(Fit_Error_Deaths))/(MAX(Fit_Error_Deaths)-MIN(Fit_Error_Deaths)))</f>
        <v>-</v>
      </c>
      <c r="AQ87" s="17" t="str">
        <f t="shared" ca="1" si="51"/>
        <v>-</v>
      </c>
      <c r="AR87" s="17" t="str">
        <f ca="1">IF($C87&gt;=TODAY(),"-",100*(AQ87-MIN(Fit_Error_LocalTransmission))/(MAX(Fit_Error_LocalTransmission)-MIN(Fit_Error_LocalTransmission)))</f>
        <v>-</v>
      </c>
      <c r="AS87" s="17" t="str">
        <f t="shared" ca="1" si="52"/>
        <v>-</v>
      </c>
      <c r="AT87" s="67" t="str">
        <f t="shared" ca="1" si="53"/>
        <v>-</v>
      </c>
    </row>
    <row r="88" spans="1:46" s="1" customFormat="1" ht="12" x14ac:dyDescent="0.35">
      <c r="A88" s="87"/>
      <c r="B88" s="40">
        <f t="shared" si="29"/>
        <v>85</v>
      </c>
      <c r="C88" s="41">
        <f t="shared" si="30"/>
        <v>43943</v>
      </c>
      <c r="D88" s="28">
        <f>'I Disease Parameters'!$E$6/(1000*365)</f>
        <v>4.8197260273972601E-5</v>
      </c>
      <c r="E88" s="28">
        <f>'I Disease Parameters'!$E$7/(1000*365)</f>
        <v>2.0024657534246577E-5</v>
      </c>
      <c r="F88" s="27">
        <f>(1-'I Disease Parameters'!$E$8)/'I Disease Parameters'!$E$10</f>
        <v>0.188</v>
      </c>
      <c r="G88" s="27">
        <f>'I Disease Parameters'!$E$8/'I Disease Parameters'!$E$11</f>
        <v>1.2E-2</v>
      </c>
      <c r="H88" s="27">
        <f>1/'I Disease Parameters'!$E$12</f>
        <v>0.05</v>
      </c>
      <c r="I88" s="27">
        <f>'I Disease Parameters'!$E$9/'I Disease Parameters'!$E$15</f>
        <v>0</v>
      </c>
      <c r="J88" s="83">
        <f t="shared" si="54"/>
        <v>7.7001263440561267</v>
      </c>
      <c r="K88" s="60">
        <f t="shared" si="55"/>
        <v>0.77001263449643809</v>
      </c>
      <c r="L88" s="30">
        <f t="shared" si="56"/>
        <v>0.46717576064062738</v>
      </c>
      <c r="M88" s="27">
        <f>J88/'I Disease Parameters'!$E$12</f>
        <v>0.38500631720280631</v>
      </c>
      <c r="N88" s="27">
        <f>K88/SQRT('I Disease Parameters'!$E$13*'I Disease Parameters'!$E$13)</f>
        <v>4.5294860852731655E-2</v>
      </c>
      <c r="O88" s="27">
        <f>L88/'I Disease Parameters'!$E$13</f>
        <v>2.7480927096507492E-2</v>
      </c>
      <c r="P88" s="27">
        <f>(1-L88)/'I Disease Parameters'!$E$14</f>
        <v>2.2201009973307193E-2</v>
      </c>
      <c r="Q88" s="19">
        <f t="shared" si="31"/>
        <v>1333071267.9755774</v>
      </c>
      <c r="R88" s="17">
        <f t="shared" si="32"/>
        <v>34932.6674788612</v>
      </c>
      <c r="S88" s="17">
        <f t="shared" si="33"/>
        <v>31982.434737737844</v>
      </c>
      <c r="T88" s="17">
        <f t="shared" si="34"/>
        <v>2150.5166401072265</v>
      </c>
      <c r="U88" s="17">
        <f t="shared" si="35"/>
        <v>10825.082747041557</v>
      </c>
      <c r="V88" s="17">
        <f t="shared" si="36"/>
        <v>466.50355144807907</v>
      </c>
      <c r="W88" s="17">
        <f t="shared" si="37"/>
        <v>1333151158.677181</v>
      </c>
      <c r="X88" s="18">
        <f t="shared" ca="1" si="28"/>
        <v>37573384.325964198</v>
      </c>
      <c r="Y88" s="17">
        <f t="shared" si="38"/>
        <v>26816.168682575226</v>
      </c>
      <c r="Z88" s="17">
        <f t="shared" si="39"/>
        <v>4694.1986440614164</v>
      </c>
      <c r="AA88" s="17">
        <f t="shared" si="40"/>
        <v>4300.1642905999943</v>
      </c>
      <c r="AB88" s="17">
        <f t="shared" si="41"/>
        <v>269.36468346525066</v>
      </c>
      <c r="AC88" s="17">
        <f t="shared" si="42"/>
        <v>1435.6213013849429</v>
      </c>
      <c r="AD88" s="18">
        <f t="shared" si="43"/>
        <v>41.763473350714833</v>
      </c>
      <c r="AE88" s="19">
        <f t="shared" si="44"/>
        <v>10742.497926004147</v>
      </c>
      <c r="AF88" s="17">
        <f t="shared" si="45"/>
        <v>5684.8321409423597</v>
      </c>
      <c r="AG88" s="17">
        <f t="shared" si="46"/>
        <v>362.86162601759742</v>
      </c>
      <c r="AH88" s="18">
        <f t="shared" si="48"/>
        <v>6047.6937669599574</v>
      </c>
      <c r="AI88" s="73"/>
      <c r="AJ88" s="74"/>
      <c r="AK88" s="74"/>
      <c r="AL88" s="73"/>
      <c r="AM88" s="74"/>
      <c r="AN88" s="74">
        <f t="shared" si="49"/>
        <v>2012</v>
      </c>
      <c r="AO88" s="19" t="str">
        <f t="shared" ca="1" si="50"/>
        <v>-</v>
      </c>
      <c r="AP88" s="17" t="str">
        <f ca="1">IF($C88&gt;=TODAY(),"-",100*(AO88-MIN(Fit_Error_Deaths))/(MAX(Fit_Error_Deaths)-MIN(Fit_Error_Deaths)))</f>
        <v>-</v>
      </c>
      <c r="AQ88" s="17" t="str">
        <f t="shared" ca="1" si="51"/>
        <v>-</v>
      </c>
      <c r="AR88" s="17" t="str">
        <f ca="1">IF($C88&gt;=TODAY(),"-",100*(AQ88-MIN(Fit_Error_LocalTransmission))/(MAX(Fit_Error_LocalTransmission)-MIN(Fit_Error_LocalTransmission)))</f>
        <v>-</v>
      </c>
      <c r="AS88" s="17" t="str">
        <f t="shared" ca="1" si="52"/>
        <v>-</v>
      </c>
      <c r="AT88" s="67" t="str">
        <f t="shared" ca="1" si="53"/>
        <v>-</v>
      </c>
    </row>
    <row r="89" spans="1:46" s="1" customFormat="1" ht="12" x14ac:dyDescent="0.35">
      <c r="A89" s="87"/>
      <c r="B89" s="40">
        <f t="shared" si="29"/>
        <v>86</v>
      </c>
      <c r="C89" s="41">
        <f t="shared" si="30"/>
        <v>43944</v>
      </c>
      <c r="D89" s="28">
        <f>'I Disease Parameters'!$E$6/(1000*365)</f>
        <v>4.8197260273972601E-5</v>
      </c>
      <c r="E89" s="28">
        <f>'I Disease Parameters'!$E$7/(1000*365)</f>
        <v>2.0024657534246577E-5</v>
      </c>
      <c r="F89" s="27">
        <f>(1-'I Disease Parameters'!$E$8)/'I Disease Parameters'!$E$10</f>
        <v>0.188</v>
      </c>
      <c r="G89" s="27">
        <f>'I Disease Parameters'!$E$8/'I Disease Parameters'!$E$11</f>
        <v>1.2E-2</v>
      </c>
      <c r="H89" s="27">
        <f>1/'I Disease Parameters'!$E$12</f>
        <v>0.05</v>
      </c>
      <c r="I89" s="27">
        <f>'I Disease Parameters'!$E$9/'I Disease Parameters'!$E$15</f>
        <v>0</v>
      </c>
      <c r="J89" s="83">
        <f t="shared" si="54"/>
        <v>7.7001263440561267</v>
      </c>
      <c r="K89" s="60">
        <f t="shared" si="55"/>
        <v>0.77001263449643809</v>
      </c>
      <c r="L89" s="30">
        <f t="shared" si="56"/>
        <v>0.46717576064062738</v>
      </c>
      <c r="M89" s="27">
        <f>J89/'I Disease Parameters'!$E$12</f>
        <v>0.38500631720280631</v>
      </c>
      <c r="N89" s="27">
        <f>K89/SQRT('I Disease Parameters'!$E$13*'I Disease Parameters'!$E$13)</f>
        <v>4.5294860852731655E-2</v>
      </c>
      <c r="O89" s="27">
        <f>L89/'I Disease Parameters'!$E$13</f>
        <v>2.7480927096507492E-2</v>
      </c>
      <c r="P89" s="27">
        <f>(1-L89)/'I Disease Parameters'!$E$14</f>
        <v>2.2201009973307193E-2</v>
      </c>
      <c r="Q89" s="19">
        <f t="shared" si="31"/>
        <v>1333096417.8103163</v>
      </c>
      <c r="R89" s="17">
        <f t="shared" si="32"/>
        <v>40355.537498857666</v>
      </c>
      <c r="S89" s="17">
        <f t="shared" si="33"/>
        <v>36950.014049574129</v>
      </c>
      <c r="T89" s="17">
        <f t="shared" si="34"/>
        <v>2462.8237541129242</v>
      </c>
      <c r="U89" s="17">
        <f t="shared" si="35"/>
        <v>12483.085906360273</v>
      </c>
      <c r="V89" s="17">
        <f t="shared" si="36"/>
        <v>514.24719282286264</v>
      </c>
      <c r="W89" s="17">
        <f t="shared" si="37"/>
        <v>1333188669.2715251</v>
      </c>
      <c r="X89" s="18">
        <f t="shared" ca="1" si="28"/>
        <v>37573384.325964198</v>
      </c>
      <c r="Y89" s="17">
        <f t="shared" si="38"/>
        <v>25149.834738969803</v>
      </c>
      <c r="Z89" s="17">
        <f t="shared" si="39"/>
        <v>5422.870019996466</v>
      </c>
      <c r="AA89" s="17">
        <f t="shared" si="40"/>
        <v>4967.5793118362853</v>
      </c>
      <c r="AB89" s="17">
        <f t="shared" si="41"/>
        <v>312.30711400569771</v>
      </c>
      <c r="AC89" s="17">
        <f t="shared" si="42"/>
        <v>1658.0031593187159</v>
      </c>
      <c r="AD89" s="18">
        <f t="shared" si="43"/>
        <v>47.743641374783579</v>
      </c>
      <c r="AE89" s="19">
        <f t="shared" si="44"/>
        <v>12410.103030471735</v>
      </c>
      <c r="AF89" s="17">
        <f t="shared" si="45"/>
        <v>6567.3414860259054</v>
      </c>
      <c r="AG89" s="17">
        <f t="shared" si="46"/>
        <v>419.19200974633441</v>
      </c>
      <c r="AH89" s="18">
        <f t="shared" si="48"/>
        <v>6986.5334957722398</v>
      </c>
      <c r="AI89" s="73"/>
      <c r="AJ89" s="74"/>
      <c r="AK89" s="74"/>
      <c r="AL89" s="73"/>
      <c r="AM89" s="74"/>
      <c r="AN89" s="74">
        <f t="shared" si="49"/>
        <v>2012</v>
      </c>
      <c r="AO89" s="19" t="str">
        <f t="shared" ca="1" si="50"/>
        <v>-</v>
      </c>
      <c r="AP89" s="17" t="str">
        <f ca="1">IF($C89&gt;=TODAY(),"-",100*(AO89-MIN(Fit_Error_Deaths))/(MAX(Fit_Error_Deaths)-MIN(Fit_Error_Deaths)))</f>
        <v>-</v>
      </c>
      <c r="AQ89" s="17" t="str">
        <f t="shared" ca="1" si="51"/>
        <v>-</v>
      </c>
      <c r="AR89" s="17" t="str">
        <f ca="1">IF($C89&gt;=TODAY(),"-",100*(AQ89-MIN(Fit_Error_LocalTransmission))/(MAX(Fit_Error_LocalTransmission)-MIN(Fit_Error_LocalTransmission)))</f>
        <v>-</v>
      </c>
      <c r="AS89" s="17" t="str">
        <f t="shared" ca="1" si="52"/>
        <v>-</v>
      </c>
      <c r="AT89" s="67" t="str">
        <f t="shared" ca="1" si="53"/>
        <v>-</v>
      </c>
    </row>
    <row r="90" spans="1:46" s="1" customFormat="1" ht="12" x14ac:dyDescent="0.35">
      <c r="A90" s="87"/>
      <c r="B90" s="40">
        <f t="shared" si="29"/>
        <v>87</v>
      </c>
      <c r="C90" s="41">
        <f t="shared" si="30"/>
        <v>43945</v>
      </c>
      <c r="D90" s="28">
        <f>'I Disease Parameters'!$E$6/(1000*365)</f>
        <v>4.8197260273972601E-5</v>
      </c>
      <c r="E90" s="28">
        <f>'I Disease Parameters'!$E$7/(1000*365)</f>
        <v>2.0024657534246577E-5</v>
      </c>
      <c r="F90" s="27">
        <f>(1-'I Disease Parameters'!$E$8)/'I Disease Parameters'!$E$10</f>
        <v>0.188</v>
      </c>
      <c r="G90" s="27">
        <f>'I Disease Parameters'!$E$8/'I Disease Parameters'!$E$11</f>
        <v>1.2E-2</v>
      </c>
      <c r="H90" s="27">
        <f>1/'I Disease Parameters'!$E$12</f>
        <v>0.05</v>
      </c>
      <c r="I90" s="27">
        <f>'I Disease Parameters'!$E$9/'I Disease Parameters'!$E$15</f>
        <v>0</v>
      </c>
      <c r="J90" s="83">
        <f t="shared" si="54"/>
        <v>7.7001263440561267</v>
      </c>
      <c r="K90" s="60">
        <f t="shared" si="55"/>
        <v>0.77001263449643809</v>
      </c>
      <c r="L90" s="30">
        <f t="shared" si="56"/>
        <v>0.46717576064062738</v>
      </c>
      <c r="M90" s="27">
        <f>J90/'I Disease Parameters'!$E$12</f>
        <v>0.38500631720280631</v>
      </c>
      <c r="N90" s="27">
        <f>K90/SQRT('I Disease Parameters'!$E$13*'I Disease Parameters'!$E$13)</f>
        <v>4.5294860852731655E-2</v>
      </c>
      <c r="O90" s="27">
        <f>L90/'I Disease Parameters'!$E$13</f>
        <v>2.7480927096507492E-2</v>
      </c>
      <c r="P90" s="27">
        <f>(1-L90)/'I Disease Parameters'!$E$14</f>
        <v>2.2201009973307193E-2</v>
      </c>
      <c r="Q90" s="19">
        <f t="shared" si="31"/>
        <v>1333119642.5023899</v>
      </c>
      <c r="R90" s="17">
        <f t="shared" si="32"/>
        <v>46620.171880286915</v>
      </c>
      <c r="S90" s="17">
        <f t="shared" si="33"/>
        <v>42688.614485503436</v>
      </c>
      <c r="T90" s="17">
        <f t="shared" si="34"/>
        <v>2824.6830321310899</v>
      </c>
      <c r="U90" s="17">
        <f t="shared" si="35"/>
        <v>14398.017319357057</v>
      </c>
      <c r="V90" s="17">
        <f t="shared" si="36"/>
        <v>568.92436755042149</v>
      </c>
      <c r="W90" s="17">
        <f t="shared" si="37"/>
        <v>1333226173.9891071</v>
      </c>
      <c r="X90" s="18">
        <f t="shared" ca="1" si="28"/>
        <v>37573384.325964198</v>
      </c>
      <c r="Y90" s="17">
        <f t="shared" si="38"/>
        <v>23224.692073583603</v>
      </c>
      <c r="Z90" s="17">
        <f t="shared" si="39"/>
        <v>6264.6343814292486</v>
      </c>
      <c r="AA90" s="17">
        <f t="shared" si="40"/>
        <v>5738.6004359293074</v>
      </c>
      <c r="AB90" s="17">
        <f t="shared" si="41"/>
        <v>361.8592780181657</v>
      </c>
      <c r="AC90" s="17">
        <f t="shared" si="42"/>
        <v>1914.9314129967843</v>
      </c>
      <c r="AD90" s="18">
        <f t="shared" si="43"/>
        <v>54.67717472755885</v>
      </c>
      <c r="AE90" s="19">
        <f t="shared" si="44"/>
        <v>14336.549987018805</v>
      </c>
      <c r="AF90" s="17">
        <f t="shared" si="45"/>
        <v>7586.841049785241</v>
      </c>
      <c r="AG90" s="17">
        <f t="shared" si="46"/>
        <v>484.266449986292</v>
      </c>
      <c r="AH90" s="18">
        <f t="shared" si="48"/>
        <v>8071.1074997715332</v>
      </c>
      <c r="AI90" s="73"/>
      <c r="AJ90" s="74"/>
      <c r="AK90" s="74"/>
      <c r="AL90" s="73"/>
      <c r="AM90" s="74"/>
      <c r="AN90" s="74">
        <f t="shared" si="49"/>
        <v>2012</v>
      </c>
      <c r="AO90" s="19" t="str">
        <f t="shared" ca="1" si="50"/>
        <v>-</v>
      </c>
      <c r="AP90" s="17" t="str">
        <f ca="1">IF($C90&gt;=TODAY(),"-",100*(AO90-MIN(Fit_Error_Deaths))/(MAX(Fit_Error_Deaths)-MIN(Fit_Error_Deaths)))</f>
        <v>-</v>
      </c>
      <c r="AQ90" s="17" t="str">
        <f t="shared" ca="1" si="51"/>
        <v>-</v>
      </c>
      <c r="AR90" s="17" t="str">
        <f ca="1">IF($C90&gt;=TODAY(),"-",100*(AQ90-MIN(Fit_Error_LocalTransmission))/(MAX(Fit_Error_LocalTransmission)-MIN(Fit_Error_LocalTransmission)))</f>
        <v>-</v>
      </c>
      <c r="AS90" s="17" t="str">
        <f t="shared" ca="1" si="52"/>
        <v>-</v>
      </c>
      <c r="AT90" s="67" t="str">
        <f t="shared" ca="1" si="53"/>
        <v>-</v>
      </c>
    </row>
    <row r="91" spans="1:46" s="1" customFormat="1" ht="12" x14ac:dyDescent="0.35">
      <c r="A91" s="87"/>
      <c r="B91" s="40">
        <f t="shared" si="29"/>
        <v>88</v>
      </c>
      <c r="C91" s="41">
        <f t="shared" si="30"/>
        <v>43946</v>
      </c>
      <c r="D91" s="28">
        <f>'I Disease Parameters'!$E$6/(1000*365)</f>
        <v>4.8197260273972601E-5</v>
      </c>
      <c r="E91" s="28">
        <f>'I Disease Parameters'!$E$7/(1000*365)</f>
        <v>2.0024657534246577E-5</v>
      </c>
      <c r="F91" s="27">
        <f>(1-'I Disease Parameters'!$E$8)/'I Disease Parameters'!$E$10</f>
        <v>0.188</v>
      </c>
      <c r="G91" s="27">
        <f>'I Disease Parameters'!$E$8/'I Disease Parameters'!$E$11</f>
        <v>1.2E-2</v>
      </c>
      <c r="H91" s="27">
        <f>1/'I Disease Parameters'!$E$12</f>
        <v>0.05</v>
      </c>
      <c r="I91" s="27">
        <f>'I Disease Parameters'!$E$9/'I Disease Parameters'!$E$15</f>
        <v>0</v>
      </c>
      <c r="J91" s="83">
        <f t="shared" si="54"/>
        <v>7.7001263440561267</v>
      </c>
      <c r="K91" s="60">
        <f t="shared" si="55"/>
        <v>0.77001263449643809</v>
      </c>
      <c r="L91" s="30">
        <f t="shared" si="56"/>
        <v>0.46717576064062738</v>
      </c>
      <c r="M91" s="27">
        <f>J91/'I Disease Parameters'!$E$12</f>
        <v>0.38500631720280631</v>
      </c>
      <c r="N91" s="27">
        <f>K91/SQRT('I Disease Parameters'!$E$13*'I Disease Parameters'!$E$13)</f>
        <v>4.5294860852731655E-2</v>
      </c>
      <c r="O91" s="27">
        <f>L91/'I Disease Parameters'!$E$13</f>
        <v>2.7480927096507492E-2</v>
      </c>
      <c r="P91" s="27">
        <f>(1-L91)/'I Disease Parameters'!$E$14</f>
        <v>2.2201009973307193E-2</v>
      </c>
      <c r="Q91" s="19">
        <f t="shared" si="31"/>
        <v>1333140643.0806274</v>
      </c>
      <c r="R91" s="17">
        <f t="shared" si="32"/>
        <v>53857.210332215029</v>
      </c>
      <c r="S91" s="17">
        <f t="shared" si="33"/>
        <v>49317.921249836516</v>
      </c>
      <c r="T91" s="17">
        <f t="shared" si="34"/>
        <v>3243.7328067396616</v>
      </c>
      <c r="U91" s="17">
        <f t="shared" si="35"/>
        <v>16609.784636742974</v>
      </c>
      <c r="V91" s="17">
        <f t="shared" si="36"/>
        <v>631.63518371819544</v>
      </c>
      <c r="W91" s="17">
        <f t="shared" si="37"/>
        <v>1333263671.7296529</v>
      </c>
      <c r="X91" s="18">
        <f t="shared" ca="1" si="28"/>
        <v>37573384.325964198</v>
      </c>
      <c r="Y91" s="17">
        <f t="shared" si="38"/>
        <v>21000.578237533569</v>
      </c>
      <c r="Z91" s="17">
        <f t="shared" si="39"/>
        <v>7237.0384519281142</v>
      </c>
      <c r="AA91" s="17">
        <f t="shared" si="40"/>
        <v>6629.3067643330796</v>
      </c>
      <c r="AB91" s="17">
        <f t="shared" si="41"/>
        <v>419.04977460857162</v>
      </c>
      <c r="AC91" s="17">
        <f t="shared" si="42"/>
        <v>2211.7673173859166</v>
      </c>
      <c r="AD91" s="18">
        <f t="shared" si="43"/>
        <v>62.710816167773942</v>
      </c>
      <c r="AE91" s="19">
        <f t="shared" si="44"/>
        <v>16562.006380961593</v>
      </c>
      <c r="AF91" s="17">
        <f t="shared" si="45"/>
        <v>8764.5923134939403</v>
      </c>
      <c r="AG91" s="17">
        <f t="shared" si="46"/>
        <v>559.44206256344296</v>
      </c>
      <c r="AH91" s="18">
        <f t="shared" si="48"/>
        <v>9324.0343760573833</v>
      </c>
      <c r="AI91" s="73"/>
      <c r="AJ91" s="74"/>
      <c r="AK91" s="74"/>
      <c r="AL91" s="73"/>
      <c r="AM91" s="74"/>
      <c r="AN91" s="74">
        <f t="shared" si="49"/>
        <v>2012</v>
      </c>
      <c r="AO91" s="19" t="str">
        <f t="shared" ca="1" si="50"/>
        <v>-</v>
      </c>
      <c r="AP91" s="17" t="str">
        <f ca="1">IF($C91&gt;=TODAY(),"-",100*(AO91-MIN(Fit_Error_Deaths))/(MAX(Fit_Error_Deaths)-MIN(Fit_Error_Deaths)))</f>
        <v>-</v>
      </c>
      <c r="AQ91" s="17" t="str">
        <f t="shared" ca="1" si="51"/>
        <v>-</v>
      </c>
      <c r="AR91" s="17" t="str">
        <f ca="1">IF($C91&gt;=TODAY(),"-",100*(AQ91-MIN(Fit_Error_LocalTransmission))/(MAX(Fit_Error_LocalTransmission)-MIN(Fit_Error_LocalTransmission)))</f>
        <v>-</v>
      </c>
      <c r="AS91" s="17" t="str">
        <f t="shared" ca="1" si="52"/>
        <v>-</v>
      </c>
      <c r="AT91" s="67" t="str">
        <f t="shared" ca="1" si="53"/>
        <v>-</v>
      </c>
    </row>
    <row r="92" spans="1:46" s="1" customFormat="1" ht="12" x14ac:dyDescent="0.35">
      <c r="A92" s="87"/>
      <c r="B92" s="40">
        <f t="shared" si="29"/>
        <v>89</v>
      </c>
      <c r="C92" s="41">
        <f t="shared" si="30"/>
        <v>43947</v>
      </c>
      <c r="D92" s="28">
        <f>'I Disease Parameters'!$E$6/(1000*365)</f>
        <v>4.8197260273972601E-5</v>
      </c>
      <c r="E92" s="28">
        <f>'I Disease Parameters'!$E$7/(1000*365)</f>
        <v>2.0024657534246577E-5</v>
      </c>
      <c r="F92" s="27">
        <f>(1-'I Disease Parameters'!$E$8)/'I Disease Parameters'!$E$10</f>
        <v>0.188</v>
      </c>
      <c r="G92" s="27">
        <f>'I Disease Parameters'!$E$8/'I Disease Parameters'!$E$11</f>
        <v>1.2E-2</v>
      </c>
      <c r="H92" s="27">
        <f>1/'I Disease Parameters'!$E$12</f>
        <v>0.05</v>
      </c>
      <c r="I92" s="27">
        <f>'I Disease Parameters'!$E$9/'I Disease Parameters'!$E$15</f>
        <v>0</v>
      </c>
      <c r="J92" s="83">
        <f t="shared" si="54"/>
        <v>7.7001263440561267</v>
      </c>
      <c r="K92" s="60">
        <f t="shared" si="55"/>
        <v>0.77001263449643809</v>
      </c>
      <c r="L92" s="30">
        <f t="shared" si="56"/>
        <v>0.46717576064062738</v>
      </c>
      <c r="M92" s="27">
        <f>J92/'I Disease Parameters'!$E$12</f>
        <v>0.38500631720280631</v>
      </c>
      <c r="N92" s="27">
        <f>K92/SQRT('I Disease Parameters'!$E$13*'I Disease Parameters'!$E$13)</f>
        <v>4.5294860852731655E-2</v>
      </c>
      <c r="O92" s="27">
        <f>L92/'I Disease Parameters'!$E$13</f>
        <v>2.7480927096507492E-2</v>
      </c>
      <c r="P92" s="27">
        <f>(1-L92)/'I Disease Parameters'!$E$14</f>
        <v>2.2201009973307193E-2</v>
      </c>
      <c r="Q92" s="19">
        <f t="shared" si="31"/>
        <v>1333159074.1820199</v>
      </c>
      <c r="R92" s="17">
        <f t="shared" si="32"/>
        <v>62217.559778670926</v>
      </c>
      <c r="S92" s="17">
        <f t="shared" si="33"/>
        <v>56976.193155317786</v>
      </c>
      <c r="T92" s="17">
        <f t="shared" si="34"/>
        <v>3728.7994469119212</v>
      </c>
      <c r="U92" s="17">
        <f t="shared" si="35"/>
        <v>19164.48887876829</v>
      </c>
      <c r="V92" s="17">
        <f t="shared" si="36"/>
        <v>703.64932811136634</v>
      </c>
      <c r="W92" s="17">
        <f t="shared" si="37"/>
        <v>1333301161.2232795</v>
      </c>
      <c r="X92" s="18">
        <f t="shared" ca="1" si="28"/>
        <v>37573384.325964198</v>
      </c>
      <c r="Y92" s="17">
        <f t="shared" si="38"/>
        <v>18431.101392507553</v>
      </c>
      <c r="Z92" s="17">
        <f t="shared" si="39"/>
        <v>8360.3494464558971</v>
      </c>
      <c r="AA92" s="17">
        <f t="shared" si="40"/>
        <v>7658.2719054812696</v>
      </c>
      <c r="AB92" s="17">
        <f t="shared" si="41"/>
        <v>485.06664017225967</v>
      </c>
      <c r="AC92" s="17">
        <f t="shared" si="42"/>
        <v>2554.7042420253165</v>
      </c>
      <c r="AD92" s="18">
        <f t="shared" si="43"/>
        <v>72.014144393170909</v>
      </c>
      <c r="AE92" s="19">
        <f t="shared" si="44"/>
        <v>19132.869985091551</v>
      </c>
      <c r="AF92" s="17">
        <f t="shared" si="45"/>
        <v>10125.155542456425</v>
      </c>
      <c r="AG92" s="17">
        <f t="shared" si="46"/>
        <v>646.28652398658039</v>
      </c>
      <c r="AH92" s="18">
        <f t="shared" si="48"/>
        <v>10771.442066443005</v>
      </c>
      <c r="AI92" s="73"/>
      <c r="AJ92" s="74"/>
      <c r="AK92" s="74"/>
      <c r="AL92" s="73"/>
      <c r="AM92" s="74"/>
      <c r="AN92" s="74">
        <f t="shared" si="49"/>
        <v>2012</v>
      </c>
      <c r="AO92" s="19" t="str">
        <f t="shared" ca="1" si="50"/>
        <v>-</v>
      </c>
      <c r="AP92" s="17" t="str">
        <f ca="1">IF($C92&gt;=TODAY(),"-",100*(AO92-MIN(Fit_Error_Deaths))/(MAX(Fit_Error_Deaths)-MIN(Fit_Error_Deaths)))</f>
        <v>-</v>
      </c>
      <c r="AQ92" s="17" t="str">
        <f t="shared" ca="1" si="51"/>
        <v>-</v>
      </c>
      <c r="AR92" s="17" t="str">
        <f ca="1">IF($C92&gt;=TODAY(),"-",100*(AQ92-MIN(Fit_Error_LocalTransmission))/(MAX(Fit_Error_LocalTransmission)-MIN(Fit_Error_LocalTransmission)))</f>
        <v>-</v>
      </c>
      <c r="AS92" s="17" t="str">
        <f t="shared" ca="1" si="52"/>
        <v>-</v>
      </c>
      <c r="AT92" s="67" t="str">
        <f t="shared" ca="1" si="53"/>
        <v>-</v>
      </c>
    </row>
    <row r="93" spans="1:46" s="1" customFormat="1" ht="12" x14ac:dyDescent="0.35">
      <c r="A93" s="87"/>
      <c r="B93" s="40">
        <f t="shared" si="29"/>
        <v>90</v>
      </c>
      <c r="C93" s="41">
        <f t="shared" si="30"/>
        <v>43948</v>
      </c>
      <c r="D93" s="28">
        <f>'I Disease Parameters'!$E$6/(1000*365)</f>
        <v>4.8197260273972601E-5</v>
      </c>
      <c r="E93" s="28">
        <f>'I Disease Parameters'!$E$7/(1000*365)</f>
        <v>2.0024657534246577E-5</v>
      </c>
      <c r="F93" s="27">
        <f>(1-'I Disease Parameters'!$E$8)/'I Disease Parameters'!$E$10</f>
        <v>0.188</v>
      </c>
      <c r="G93" s="27">
        <f>'I Disease Parameters'!$E$8/'I Disease Parameters'!$E$11</f>
        <v>1.2E-2</v>
      </c>
      <c r="H93" s="27">
        <f>1/'I Disease Parameters'!$E$12</f>
        <v>0.05</v>
      </c>
      <c r="I93" s="27">
        <f>'I Disease Parameters'!$E$9/'I Disease Parameters'!$E$15</f>
        <v>0</v>
      </c>
      <c r="J93" s="83">
        <f t="shared" si="54"/>
        <v>7.7001263440561267</v>
      </c>
      <c r="K93" s="60">
        <f t="shared" si="55"/>
        <v>0.77001263449643809</v>
      </c>
      <c r="L93" s="30">
        <f t="shared" si="56"/>
        <v>0.46717576064062738</v>
      </c>
      <c r="M93" s="27">
        <f>J93/'I Disease Parameters'!$E$12</f>
        <v>0.38500631720280631</v>
      </c>
      <c r="N93" s="27">
        <f>K93/SQRT('I Disease Parameters'!$E$13*'I Disease Parameters'!$E$13)</f>
        <v>4.5294860852731655E-2</v>
      </c>
      <c r="O93" s="27">
        <f>L93/'I Disease Parameters'!$E$13</f>
        <v>2.7480927096507492E-2</v>
      </c>
      <c r="P93" s="27">
        <f>(1-L93)/'I Disease Parameters'!$E$14</f>
        <v>2.2201009973307193E-2</v>
      </c>
      <c r="Q93" s="19">
        <f t="shared" si="31"/>
        <v>1333174536.8571568</v>
      </c>
      <c r="R93" s="17">
        <f t="shared" si="32"/>
        <v>71875.535992729929</v>
      </c>
      <c r="S93" s="17">
        <f t="shared" si="33"/>
        <v>65823.143807186483</v>
      </c>
      <c r="T93" s="17">
        <f t="shared" si="34"/>
        <v>4290.0815168565969</v>
      </c>
      <c r="U93" s="17">
        <f t="shared" si="35"/>
        <v>22115.385639965651</v>
      </c>
      <c r="V93" s="17">
        <f t="shared" si="36"/>
        <v>786.43244182072021</v>
      </c>
      <c r="W93" s="17">
        <f t="shared" si="37"/>
        <v>1333338641.0041132</v>
      </c>
      <c r="X93" s="18">
        <f t="shared" ca="1" si="28"/>
        <v>37573384.325964198</v>
      </c>
      <c r="Y93" s="17">
        <f t="shared" si="38"/>
        <v>15462.675136804581</v>
      </c>
      <c r="Z93" s="17">
        <f t="shared" si="39"/>
        <v>9657.9762140590028</v>
      </c>
      <c r="AA93" s="17">
        <f t="shared" si="40"/>
        <v>8846.9506518686976</v>
      </c>
      <c r="AB93" s="17">
        <f t="shared" si="41"/>
        <v>561.28206994467564</v>
      </c>
      <c r="AC93" s="17">
        <f t="shared" si="42"/>
        <v>2950.8967611973603</v>
      </c>
      <c r="AD93" s="18">
        <f t="shared" si="43"/>
        <v>82.78311370935387</v>
      </c>
      <c r="AE93" s="19">
        <f t="shared" si="44"/>
        <v>22102.734055120371</v>
      </c>
      <c r="AF93" s="17">
        <f t="shared" si="45"/>
        <v>11696.901238390134</v>
      </c>
      <c r="AG93" s="17">
        <f t="shared" si="46"/>
        <v>746.61071734405118</v>
      </c>
      <c r="AH93" s="18">
        <f t="shared" si="48"/>
        <v>12443.511955734184</v>
      </c>
      <c r="AI93" s="73"/>
      <c r="AJ93" s="74"/>
      <c r="AK93" s="74"/>
      <c r="AL93" s="73"/>
      <c r="AM93" s="74"/>
      <c r="AN93" s="74">
        <f t="shared" si="49"/>
        <v>2012</v>
      </c>
      <c r="AO93" s="19" t="str">
        <f t="shared" ca="1" si="50"/>
        <v>-</v>
      </c>
      <c r="AP93" s="17" t="str">
        <f ca="1">IF($C93&gt;=TODAY(),"-",100*(AO93-MIN(Fit_Error_Deaths))/(MAX(Fit_Error_Deaths)-MIN(Fit_Error_Deaths)))</f>
        <v>-</v>
      </c>
      <c r="AQ93" s="17" t="str">
        <f t="shared" ca="1" si="51"/>
        <v>-</v>
      </c>
      <c r="AR93" s="17" t="str">
        <f ca="1">IF($C93&gt;=TODAY(),"-",100*(AQ93-MIN(Fit_Error_LocalTransmission))/(MAX(Fit_Error_LocalTransmission)-MIN(Fit_Error_LocalTransmission)))</f>
        <v>-</v>
      </c>
      <c r="AS93" s="17" t="str">
        <f t="shared" ca="1" si="52"/>
        <v>-</v>
      </c>
      <c r="AT93" s="67" t="str">
        <f t="shared" ca="1" si="53"/>
        <v>-</v>
      </c>
    </row>
    <row r="94" spans="1:46" s="1" customFormat="1" ht="12" x14ac:dyDescent="0.35">
      <c r="A94" s="87"/>
      <c r="B94" s="40">
        <f t="shared" si="29"/>
        <v>91</v>
      </c>
      <c r="C94" s="41">
        <f t="shared" si="30"/>
        <v>43949</v>
      </c>
      <c r="D94" s="28">
        <f>'I Disease Parameters'!$E$6/(1000*365)</f>
        <v>4.8197260273972601E-5</v>
      </c>
      <c r="E94" s="28">
        <f>'I Disease Parameters'!$E$7/(1000*365)</f>
        <v>2.0024657534246577E-5</v>
      </c>
      <c r="F94" s="27">
        <f>(1-'I Disease Parameters'!$E$8)/'I Disease Parameters'!$E$10</f>
        <v>0.188</v>
      </c>
      <c r="G94" s="27">
        <f>'I Disease Parameters'!$E$8/'I Disease Parameters'!$E$11</f>
        <v>1.2E-2</v>
      </c>
      <c r="H94" s="27">
        <f>1/'I Disease Parameters'!$E$12</f>
        <v>0.05</v>
      </c>
      <c r="I94" s="27">
        <f>'I Disease Parameters'!$E$9/'I Disease Parameters'!$E$15</f>
        <v>0</v>
      </c>
      <c r="J94" s="83">
        <f t="shared" si="54"/>
        <v>7.7001263440561267</v>
      </c>
      <c r="K94" s="60">
        <f t="shared" si="55"/>
        <v>0.77001263449643809</v>
      </c>
      <c r="L94" s="30">
        <f t="shared" si="56"/>
        <v>0.46717576064062738</v>
      </c>
      <c r="M94" s="27">
        <f>J94/'I Disease Parameters'!$E$12</f>
        <v>0.38500631720280631</v>
      </c>
      <c r="N94" s="27">
        <f>K94/SQRT('I Disease Parameters'!$E$13*'I Disease Parameters'!$E$13)</f>
        <v>4.5294860852731655E-2</v>
      </c>
      <c r="O94" s="27">
        <f>L94/'I Disease Parameters'!$E$13</f>
        <v>2.7480927096507492E-2</v>
      </c>
      <c r="P94" s="27">
        <f>(1-L94)/'I Disease Parameters'!$E$14</f>
        <v>2.2201009973307193E-2</v>
      </c>
      <c r="Q94" s="19">
        <f t="shared" si="31"/>
        <v>1333186570.261297</v>
      </c>
      <c r="R94" s="17">
        <f t="shared" si="32"/>
        <v>83032.491350983648</v>
      </c>
      <c r="S94" s="17">
        <f t="shared" si="33"/>
        <v>76043.269297547813</v>
      </c>
      <c r="T94" s="17">
        <f t="shared" si="34"/>
        <v>4939.3624814113427</v>
      </c>
      <c r="U94" s="17">
        <f t="shared" si="35"/>
        <v>25523.99539470411</v>
      </c>
      <c r="V94" s="17">
        <f t="shared" si="36"/>
        <v>881.6765843627544</v>
      </c>
      <c r="W94" s="17">
        <f t="shared" si="37"/>
        <v>1333376109.3798215</v>
      </c>
      <c r="X94" s="18">
        <f t="shared" ca="1" si="28"/>
        <v>37573384.325964198</v>
      </c>
      <c r="Y94" s="17">
        <f t="shared" si="38"/>
        <v>12033.404140233994</v>
      </c>
      <c r="Z94" s="17">
        <f t="shared" si="39"/>
        <v>11156.955358253719</v>
      </c>
      <c r="AA94" s="17">
        <f t="shared" si="40"/>
        <v>10220.12549036133</v>
      </c>
      <c r="AB94" s="17">
        <f t="shared" si="41"/>
        <v>649.28096455474588</v>
      </c>
      <c r="AC94" s="17">
        <f t="shared" si="42"/>
        <v>3408.6097547384597</v>
      </c>
      <c r="AD94" s="18">
        <f t="shared" si="43"/>
        <v>95.244142542034183</v>
      </c>
      <c r="AE94" s="19">
        <f t="shared" si="44"/>
        <v>25533.501839793054</v>
      </c>
      <c r="AF94" s="17">
        <f t="shared" si="45"/>
        <v>13512.600766633226</v>
      </c>
      <c r="AG94" s="17">
        <f t="shared" si="46"/>
        <v>862.50643191275913</v>
      </c>
      <c r="AH94" s="18">
        <f t="shared" si="48"/>
        <v>14375.107198545986</v>
      </c>
      <c r="AI94" s="73"/>
      <c r="AJ94" s="74"/>
      <c r="AK94" s="74"/>
      <c r="AL94" s="73"/>
      <c r="AM94" s="74"/>
      <c r="AN94" s="74">
        <f t="shared" si="49"/>
        <v>2012</v>
      </c>
      <c r="AO94" s="19" t="str">
        <f t="shared" ca="1" si="50"/>
        <v>-</v>
      </c>
      <c r="AP94" s="17" t="str">
        <f ca="1">IF($C94&gt;=TODAY(),"-",100*(AO94-MIN(Fit_Error_Deaths))/(MAX(Fit_Error_Deaths)-MIN(Fit_Error_Deaths)))</f>
        <v>-</v>
      </c>
      <c r="AQ94" s="17" t="str">
        <f t="shared" ca="1" si="51"/>
        <v>-</v>
      </c>
      <c r="AR94" s="17" t="str">
        <f ca="1">IF($C94&gt;=TODAY(),"-",100*(AQ94-MIN(Fit_Error_LocalTransmission))/(MAX(Fit_Error_LocalTransmission)-MIN(Fit_Error_LocalTransmission)))</f>
        <v>-</v>
      </c>
      <c r="AS94" s="17" t="str">
        <f t="shared" ca="1" si="52"/>
        <v>-</v>
      </c>
      <c r="AT94" s="67" t="str">
        <f t="shared" ca="1" si="53"/>
        <v>-</v>
      </c>
    </row>
    <row r="95" spans="1:46" s="1" customFormat="1" ht="12" x14ac:dyDescent="0.35">
      <c r="A95" s="87"/>
      <c r="B95" s="40">
        <f t="shared" si="29"/>
        <v>92</v>
      </c>
      <c r="C95" s="41">
        <f t="shared" si="30"/>
        <v>43950</v>
      </c>
      <c r="D95" s="28">
        <f>'I Disease Parameters'!$E$6/(1000*365)</f>
        <v>4.8197260273972601E-5</v>
      </c>
      <c r="E95" s="28">
        <f>'I Disease Parameters'!$E$7/(1000*365)</f>
        <v>2.0024657534246577E-5</v>
      </c>
      <c r="F95" s="27">
        <f>(1-'I Disease Parameters'!$E$8)/'I Disease Parameters'!$E$10</f>
        <v>0.188</v>
      </c>
      <c r="G95" s="27">
        <f>'I Disease Parameters'!$E$8/'I Disease Parameters'!$E$11</f>
        <v>1.2E-2</v>
      </c>
      <c r="H95" s="27">
        <f>1/'I Disease Parameters'!$E$12</f>
        <v>0.05</v>
      </c>
      <c r="I95" s="27">
        <f>'I Disease Parameters'!$E$9/'I Disease Parameters'!$E$15</f>
        <v>0</v>
      </c>
      <c r="J95" s="83">
        <f t="shared" si="54"/>
        <v>7.7001263440561267</v>
      </c>
      <c r="K95" s="60">
        <f t="shared" si="55"/>
        <v>0.77001263449643809</v>
      </c>
      <c r="L95" s="30">
        <f t="shared" si="56"/>
        <v>0.46717576064062738</v>
      </c>
      <c r="M95" s="27">
        <f>J95/'I Disease Parameters'!$E$12</f>
        <v>0.38500631720280631</v>
      </c>
      <c r="N95" s="27">
        <f>K95/SQRT('I Disease Parameters'!$E$13*'I Disease Parameters'!$E$13)</f>
        <v>4.5294860852731655E-2</v>
      </c>
      <c r="O95" s="27">
        <f>L95/'I Disease Parameters'!$E$13</f>
        <v>2.7480927096507492E-2</v>
      </c>
      <c r="P95" s="27">
        <f>(1-L95)/'I Disease Parameters'!$E$14</f>
        <v>2.2201009973307193E-2</v>
      </c>
      <c r="Q95" s="19">
        <f t="shared" si="31"/>
        <v>1333194642.0589304</v>
      </c>
      <c r="R95" s="17">
        <f t="shared" si="32"/>
        <v>95921.003638511334</v>
      </c>
      <c r="S95" s="17">
        <f t="shared" si="33"/>
        <v>87849.69146622988</v>
      </c>
      <c r="T95" s="17">
        <f t="shared" si="34"/>
        <v>5690.2563726145363</v>
      </c>
      <c r="U95" s="17">
        <f t="shared" si="35"/>
        <v>29461.386010569706</v>
      </c>
      <c r="V95" s="17">
        <f t="shared" si="36"/>
        <v>991.33542007434698</v>
      </c>
      <c r="W95" s="17">
        <f t="shared" si="37"/>
        <v>1333413564.3964186</v>
      </c>
      <c r="X95" s="18">
        <f t="shared" ca="1" si="28"/>
        <v>37573384.325964198</v>
      </c>
      <c r="Y95" s="17">
        <f t="shared" si="38"/>
        <v>8071.7976334095001</v>
      </c>
      <c r="Z95" s="17">
        <f t="shared" si="39"/>
        <v>12888.512287527687</v>
      </c>
      <c r="AA95" s="17">
        <f t="shared" si="40"/>
        <v>11806.422168682067</v>
      </c>
      <c r="AB95" s="17">
        <f t="shared" si="41"/>
        <v>750.89389120319356</v>
      </c>
      <c r="AC95" s="17">
        <f t="shared" si="42"/>
        <v>3937.3906158655955</v>
      </c>
      <c r="AD95" s="18">
        <f t="shared" si="43"/>
        <v>109.65883571159259</v>
      </c>
      <c r="AE95" s="19">
        <f t="shared" si="44"/>
        <v>29496.673254927944</v>
      </c>
      <c r="AF95" s="17">
        <f t="shared" si="45"/>
        <v>15610.108373984925</v>
      </c>
      <c r="AG95" s="17">
        <f t="shared" si="46"/>
        <v>996.38989621180383</v>
      </c>
      <c r="AH95" s="18">
        <f t="shared" si="48"/>
        <v>16606.498270196731</v>
      </c>
      <c r="AI95" s="73"/>
      <c r="AJ95" s="74"/>
      <c r="AK95" s="74"/>
      <c r="AL95" s="73"/>
      <c r="AM95" s="74"/>
      <c r="AN95" s="74">
        <f t="shared" si="49"/>
        <v>2012</v>
      </c>
      <c r="AO95" s="19" t="str">
        <f t="shared" ca="1" si="50"/>
        <v>-</v>
      </c>
      <c r="AP95" s="17" t="str">
        <f ca="1">IF($C95&gt;=TODAY(),"-",100*(AO95-MIN(Fit_Error_Deaths))/(MAX(Fit_Error_Deaths)-MIN(Fit_Error_Deaths)))</f>
        <v>-</v>
      </c>
      <c r="AQ95" s="17" t="str">
        <f t="shared" ca="1" si="51"/>
        <v>-</v>
      </c>
      <c r="AR95" s="17" t="str">
        <f ca="1">IF($C95&gt;=TODAY(),"-",100*(AQ95-MIN(Fit_Error_LocalTransmission))/(MAX(Fit_Error_LocalTransmission)-MIN(Fit_Error_LocalTransmission)))</f>
        <v>-</v>
      </c>
      <c r="AS95" s="17" t="str">
        <f t="shared" ca="1" si="52"/>
        <v>-</v>
      </c>
      <c r="AT95" s="67" t="str">
        <f t="shared" ca="1" si="53"/>
        <v>-</v>
      </c>
    </row>
    <row r="96" spans="1:46" s="1" customFormat="1" ht="12" x14ac:dyDescent="0.35">
      <c r="A96" s="87"/>
      <c r="B96" s="40">
        <f t="shared" si="29"/>
        <v>93</v>
      </c>
      <c r="C96" s="41">
        <f t="shared" si="30"/>
        <v>43951</v>
      </c>
      <c r="D96" s="28">
        <f>'I Disease Parameters'!$E$6/(1000*365)</f>
        <v>4.8197260273972601E-5</v>
      </c>
      <c r="E96" s="28">
        <f>'I Disease Parameters'!$E$7/(1000*365)</f>
        <v>2.0024657534246577E-5</v>
      </c>
      <c r="F96" s="27">
        <f>(1-'I Disease Parameters'!$E$8)/'I Disease Parameters'!$E$10</f>
        <v>0.188</v>
      </c>
      <c r="G96" s="27">
        <f>'I Disease Parameters'!$E$8/'I Disease Parameters'!$E$11</f>
        <v>1.2E-2</v>
      </c>
      <c r="H96" s="27">
        <f>1/'I Disease Parameters'!$E$12</f>
        <v>0.05</v>
      </c>
      <c r="I96" s="27">
        <f>'I Disease Parameters'!$E$9/'I Disease Parameters'!$E$15</f>
        <v>0</v>
      </c>
      <c r="J96" s="83">
        <f t="shared" si="54"/>
        <v>7.7001263440561267</v>
      </c>
      <c r="K96" s="60">
        <f t="shared" si="55"/>
        <v>0.77001263449643809</v>
      </c>
      <c r="L96" s="30">
        <f t="shared" si="56"/>
        <v>0.46717576064062738</v>
      </c>
      <c r="M96" s="27">
        <f>J96/'I Disease Parameters'!$E$12</f>
        <v>0.38500631720280631</v>
      </c>
      <c r="N96" s="27">
        <f>K96/SQRT('I Disease Parameters'!$E$13*'I Disease Parameters'!$E$13)</f>
        <v>4.5294860852731655E-2</v>
      </c>
      <c r="O96" s="27">
        <f>L96/'I Disease Parameters'!$E$13</f>
        <v>2.7480927096507492E-2</v>
      </c>
      <c r="P96" s="27">
        <f>(1-L96)/'I Disease Parameters'!$E$14</f>
        <v>2.2201009973307193E-2</v>
      </c>
      <c r="Q96" s="19">
        <f t="shared" si="31"/>
        <v>1333198137.3432515</v>
      </c>
      <c r="R96" s="17">
        <f t="shared" si="32"/>
        <v>110809.71228686582</v>
      </c>
      <c r="S96" s="17">
        <f t="shared" si="33"/>
        <v>101488.59641697242</v>
      </c>
      <c r="T96" s="17">
        <f t="shared" si="34"/>
        <v>6558.4915118261815</v>
      </c>
      <c r="U96" s="17">
        <f t="shared" si="35"/>
        <v>34009.654150252107</v>
      </c>
      <c r="V96" s="17">
        <f t="shared" si="36"/>
        <v>1117.6648585534372</v>
      </c>
      <c r="W96" s="17">
        <f t="shared" si="37"/>
        <v>1333451003.7976174</v>
      </c>
      <c r="X96" s="18">
        <f t="shared" ca="1" si="28"/>
        <v>37573384.325964198</v>
      </c>
      <c r="Y96" s="17">
        <f t="shared" si="38"/>
        <v>3495.2843210697174</v>
      </c>
      <c r="Z96" s="17">
        <f t="shared" si="39"/>
        <v>14888.708648354484</v>
      </c>
      <c r="AA96" s="17">
        <f t="shared" si="40"/>
        <v>13638.904950742537</v>
      </c>
      <c r="AB96" s="17">
        <f t="shared" si="41"/>
        <v>868.23513921164522</v>
      </c>
      <c r="AC96" s="17">
        <f t="shared" si="42"/>
        <v>4548.2681396824009</v>
      </c>
      <c r="AD96" s="18">
        <f t="shared" si="43"/>
        <v>126.32943847909019</v>
      </c>
      <c r="AE96" s="19">
        <f t="shared" si="44"/>
        <v>34074.830161304963</v>
      </c>
      <c r="AF96" s="17">
        <f t="shared" si="45"/>
        <v>18033.14868404013</v>
      </c>
      <c r="AG96" s="17">
        <f t="shared" si="46"/>
        <v>1151.0520436621359</v>
      </c>
      <c r="AH96" s="18">
        <f t="shared" si="48"/>
        <v>19184.200727702268</v>
      </c>
      <c r="AI96" s="73"/>
      <c r="AJ96" s="74"/>
      <c r="AK96" s="74"/>
      <c r="AL96" s="73"/>
      <c r="AM96" s="74"/>
      <c r="AN96" s="74">
        <f t="shared" si="49"/>
        <v>2012</v>
      </c>
      <c r="AO96" s="19" t="str">
        <f t="shared" ca="1" si="50"/>
        <v>-</v>
      </c>
      <c r="AP96" s="17" t="str">
        <f ca="1">IF($C96&gt;=TODAY(),"-",100*(AO96-MIN(Fit_Error_Deaths))/(MAX(Fit_Error_Deaths)-MIN(Fit_Error_Deaths)))</f>
        <v>-</v>
      </c>
      <c r="AQ96" s="17" t="str">
        <f t="shared" ca="1" si="51"/>
        <v>-</v>
      </c>
      <c r="AR96" s="17" t="str">
        <f ca="1">IF($C96&gt;=TODAY(),"-",100*(AQ96-MIN(Fit_Error_LocalTransmission))/(MAX(Fit_Error_LocalTransmission)-MIN(Fit_Error_LocalTransmission)))</f>
        <v>-</v>
      </c>
      <c r="AS96" s="17" t="str">
        <f t="shared" ca="1" si="52"/>
        <v>-</v>
      </c>
      <c r="AT96" s="67" t="str">
        <f t="shared" ca="1" si="53"/>
        <v>-</v>
      </c>
    </row>
    <row r="97" spans="1:46" s="1" customFormat="1" ht="12" x14ac:dyDescent="0.35">
      <c r="A97" s="87"/>
      <c r="B97" s="40">
        <f t="shared" si="29"/>
        <v>94</v>
      </c>
      <c r="C97" s="41">
        <f t="shared" si="30"/>
        <v>43952</v>
      </c>
      <c r="D97" s="28">
        <f>'I Disease Parameters'!$E$6/(1000*365)</f>
        <v>4.8197260273972601E-5</v>
      </c>
      <c r="E97" s="28">
        <f>'I Disease Parameters'!$E$7/(1000*365)</f>
        <v>2.0024657534246577E-5</v>
      </c>
      <c r="F97" s="27">
        <f>(1-'I Disease Parameters'!$E$8)/'I Disease Parameters'!$E$10</f>
        <v>0.188</v>
      </c>
      <c r="G97" s="27">
        <f>'I Disease Parameters'!$E$8/'I Disease Parameters'!$E$11</f>
        <v>1.2E-2</v>
      </c>
      <c r="H97" s="27">
        <f>1/'I Disease Parameters'!$E$12</f>
        <v>0.05</v>
      </c>
      <c r="I97" s="27">
        <f>'I Disease Parameters'!$E$9/'I Disease Parameters'!$E$15</f>
        <v>0</v>
      </c>
      <c r="J97" s="83">
        <f t="shared" si="54"/>
        <v>7.7001263440561267</v>
      </c>
      <c r="K97" s="60">
        <f t="shared" si="55"/>
        <v>0.77001263449643809</v>
      </c>
      <c r="L97" s="30">
        <f t="shared" si="56"/>
        <v>0.46717576064062738</v>
      </c>
      <c r="M97" s="27">
        <f>J97/'I Disease Parameters'!$E$12</f>
        <v>0.38500631720280631</v>
      </c>
      <c r="N97" s="27">
        <f>K97/SQRT('I Disease Parameters'!$E$13*'I Disease Parameters'!$E$13)</f>
        <v>4.5294860852731655E-2</v>
      </c>
      <c r="O97" s="27">
        <f>L97/'I Disease Parameters'!$E$13</f>
        <v>2.7480927096507492E-2</v>
      </c>
      <c r="P97" s="27">
        <f>(1-L97)/'I Disease Parameters'!$E$14</f>
        <v>2.2201009973307193E-2</v>
      </c>
      <c r="Q97" s="19">
        <f t="shared" si="31"/>
        <v>1333196345.8415239</v>
      </c>
      <c r="R97" s="17">
        <f t="shared" si="32"/>
        <v>128008.90159774249</v>
      </c>
      <c r="S97" s="17">
        <f t="shared" si="33"/>
        <v>117244.3602316677</v>
      </c>
      <c r="T97" s="17">
        <f t="shared" si="34"/>
        <v>7562.2381651586429</v>
      </c>
      <c r="U97" s="17">
        <f t="shared" si="35"/>
        <v>39263.636366523067</v>
      </c>
      <c r="V97" s="17">
        <f t="shared" si="36"/>
        <v>1263.2699940173409</v>
      </c>
      <c r="W97" s="17">
        <f t="shared" si="37"/>
        <v>1333488424.977885</v>
      </c>
      <c r="X97" s="18">
        <f t="shared" ca="1" si="28"/>
        <v>37573384.325964198</v>
      </c>
      <c r="Y97" s="17">
        <f t="shared" si="38"/>
        <v>-1791.5017275810242</v>
      </c>
      <c r="Z97" s="17">
        <f t="shared" si="39"/>
        <v>17199.189310876667</v>
      </c>
      <c r="AA97" s="17">
        <f t="shared" si="40"/>
        <v>15755.763814695281</v>
      </c>
      <c r="AB97" s="17">
        <f t="shared" si="41"/>
        <v>1003.7466533324614</v>
      </c>
      <c r="AC97" s="17">
        <f t="shared" si="42"/>
        <v>5253.9822162709606</v>
      </c>
      <c r="AD97" s="18">
        <f t="shared" si="43"/>
        <v>145.60513546390371</v>
      </c>
      <c r="AE97" s="19">
        <f t="shared" si="44"/>
        <v>39363.350694789864</v>
      </c>
      <c r="AF97" s="17">
        <f t="shared" si="45"/>
        <v>20832.225909930774</v>
      </c>
      <c r="AG97" s="17">
        <f t="shared" si="46"/>
        <v>1329.7165474423898</v>
      </c>
      <c r="AH97" s="18">
        <f t="shared" si="48"/>
        <v>22161.942457373163</v>
      </c>
      <c r="AI97" s="73"/>
      <c r="AJ97" s="74"/>
      <c r="AK97" s="74"/>
      <c r="AL97" s="73"/>
      <c r="AM97" s="74"/>
      <c r="AN97" s="74">
        <f t="shared" si="49"/>
        <v>2012</v>
      </c>
      <c r="AO97" s="19" t="str">
        <f t="shared" ca="1" si="50"/>
        <v>-</v>
      </c>
      <c r="AP97" s="17" t="str">
        <f ca="1">IF($C97&gt;=TODAY(),"-",100*(AO97-MIN(Fit_Error_Deaths))/(MAX(Fit_Error_Deaths)-MIN(Fit_Error_Deaths)))</f>
        <v>-</v>
      </c>
      <c r="AQ97" s="17" t="str">
        <f t="shared" ca="1" si="51"/>
        <v>-</v>
      </c>
      <c r="AR97" s="17" t="str">
        <f ca="1">IF($C97&gt;=TODAY(),"-",100*(AQ97-MIN(Fit_Error_LocalTransmission))/(MAX(Fit_Error_LocalTransmission)-MIN(Fit_Error_LocalTransmission)))</f>
        <v>-</v>
      </c>
      <c r="AS97" s="17" t="str">
        <f t="shared" ca="1" si="52"/>
        <v>-</v>
      </c>
      <c r="AT97" s="67" t="str">
        <f t="shared" ca="1" si="53"/>
        <v>-</v>
      </c>
    </row>
    <row r="98" spans="1:46" s="1" customFormat="1" ht="12" x14ac:dyDescent="0.35">
      <c r="A98" s="87"/>
      <c r="B98" s="40">
        <f t="shared" si="29"/>
        <v>95</v>
      </c>
      <c r="C98" s="41">
        <f t="shared" si="30"/>
        <v>43953</v>
      </c>
      <c r="D98" s="28">
        <f>'I Disease Parameters'!$E$6/(1000*365)</f>
        <v>4.8197260273972601E-5</v>
      </c>
      <c r="E98" s="28">
        <f>'I Disease Parameters'!$E$7/(1000*365)</f>
        <v>2.0024657534246577E-5</v>
      </c>
      <c r="F98" s="27">
        <f>(1-'I Disease Parameters'!$E$8)/'I Disease Parameters'!$E$10</f>
        <v>0.188</v>
      </c>
      <c r="G98" s="27">
        <f>'I Disease Parameters'!$E$8/'I Disease Parameters'!$E$11</f>
        <v>1.2E-2</v>
      </c>
      <c r="H98" s="27">
        <f>1/'I Disease Parameters'!$E$12</f>
        <v>0.05</v>
      </c>
      <c r="I98" s="27">
        <f>'I Disease Parameters'!$E$9/'I Disease Parameters'!$E$15</f>
        <v>0</v>
      </c>
      <c r="J98" s="83">
        <f t="shared" si="54"/>
        <v>7.7001263440561267</v>
      </c>
      <c r="K98" s="60">
        <f t="shared" si="55"/>
        <v>0.77001263449643809</v>
      </c>
      <c r="L98" s="30">
        <f t="shared" si="56"/>
        <v>0.46717576064062738</v>
      </c>
      <c r="M98" s="27">
        <f>J98/'I Disease Parameters'!$E$12</f>
        <v>0.38500631720280631</v>
      </c>
      <c r="N98" s="27">
        <f>K98/SQRT('I Disease Parameters'!$E$13*'I Disease Parameters'!$E$13)</f>
        <v>4.5294860852731655E-2</v>
      </c>
      <c r="O98" s="27">
        <f>L98/'I Disease Parameters'!$E$13</f>
        <v>2.7480927096507492E-2</v>
      </c>
      <c r="P98" s="27">
        <f>(1-L98)/'I Disease Parameters'!$E$14</f>
        <v>2.2201009973307193E-2</v>
      </c>
      <c r="Q98" s="19">
        <f t="shared" si="31"/>
        <v>1333188447.1422677</v>
      </c>
      <c r="R98" s="17">
        <f t="shared" si="32"/>
        <v>147876.9456394829</v>
      </c>
      <c r="S98" s="17">
        <f t="shared" si="33"/>
        <v>135445.46794229845</v>
      </c>
      <c r="T98" s="17">
        <f t="shared" si="34"/>
        <v>8722.4869124737415</v>
      </c>
      <c r="U98" s="17">
        <f t="shared" si="35"/>
        <v>45332.885452937808</v>
      </c>
      <c r="V98" s="17">
        <f t="shared" si="36"/>
        <v>1431.1593189425521</v>
      </c>
      <c r="W98" s="17">
        <f t="shared" si="37"/>
        <v>1333525824.9282148</v>
      </c>
      <c r="X98" s="18">
        <f t="shared" ca="1" si="28"/>
        <v>37573384.325964198</v>
      </c>
      <c r="Y98" s="17">
        <f t="shared" si="38"/>
        <v>-7898.6992561817169</v>
      </c>
      <c r="Z98" s="17">
        <f t="shared" si="39"/>
        <v>19868.044041740417</v>
      </c>
      <c r="AA98" s="17">
        <f t="shared" si="40"/>
        <v>18201.107710630749</v>
      </c>
      <c r="AB98" s="17">
        <f t="shared" si="41"/>
        <v>1160.2487473150986</v>
      </c>
      <c r="AC98" s="17">
        <f t="shared" si="42"/>
        <v>6069.2490864147403</v>
      </c>
      <c r="AD98" s="18">
        <f t="shared" si="43"/>
        <v>167.88932492521121</v>
      </c>
      <c r="AE98" s="19">
        <f t="shared" si="44"/>
        <v>45472.38769570474</v>
      </c>
      <c r="AF98" s="17">
        <f t="shared" si="45"/>
        <v>24065.673500375586</v>
      </c>
      <c r="AG98" s="17">
        <f t="shared" si="46"/>
        <v>1536.1068191729098</v>
      </c>
      <c r="AH98" s="18">
        <f t="shared" si="48"/>
        <v>25601.780319548496</v>
      </c>
      <c r="AI98" s="73"/>
      <c r="AJ98" s="74"/>
      <c r="AK98" s="74"/>
      <c r="AL98" s="73"/>
      <c r="AM98" s="74"/>
      <c r="AN98" s="74">
        <f t="shared" si="49"/>
        <v>2012</v>
      </c>
      <c r="AO98" s="19" t="str">
        <f t="shared" ca="1" si="50"/>
        <v>-</v>
      </c>
      <c r="AP98" s="17" t="str">
        <f ca="1">IF($C98&gt;=TODAY(),"-",100*(AO98-MIN(Fit_Error_Deaths))/(MAX(Fit_Error_Deaths)-MIN(Fit_Error_Deaths)))</f>
        <v>-</v>
      </c>
      <c r="AQ98" s="17" t="str">
        <f t="shared" ca="1" si="51"/>
        <v>-</v>
      </c>
      <c r="AR98" s="17" t="str">
        <f ca="1">IF($C98&gt;=TODAY(),"-",100*(AQ98-MIN(Fit_Error_LocalTransmission))/(MAX(Fit_Error_LocalTransmission)-MIN(Fit_Error_LocalTransmission)))</f>
        <v>-</v>
      </c>
      <c r="AS98" s="17" t="str">
        <f t="shared" ca="1" si="52"/>
        <v>-</v>
      </c>
      <c r="AT98" s="67" t="str">
        <f t="shared" ca="1" si="53"/>
        <v>-</v>
      </c>
    </row>
    <row r="99" spans="1:46" s="1" customFormat="1" ht="12" x14ac:dyDescent="0.35">
      <c r="A99" s="87"/>
      <c r="B99" s="40">
        <f t="shared" si="29"/>
        <v>96</v>
      </c>
      <c r="C99" s="41">
        <f t="shared" si="30"/>
        <v>43954</v>
      </c>
      <c r="D99" s="28">
        <f>'I Disease Parameters'!$E$6/(1000*365)</f>
        <v>4.8197260273972601E-5</v>
      </c>
      <c r="E99" s="28">
        <f>'I Disease Parameters'!$E$7/(1000*365)</f>
        <v>2.0024657534246577E-5</v>
      </c>
      <c r="F99" s="27">
        <f>(1-'I Disease Parameters'!$E$8)/'I Disease Parameters'!$E$10</f>
        <v>0.188</v>
      </c>
      <c r="G99" s="27">
        <f>'I Disease Parameters'!$E$8/'I Disease Parameters'!$E$11</f>
        <v>1.2E-2</v>
      </c>
      <c r="H99" s="27">
        <f>1/'I Disease Parameters'!$E$12</f>
        <v>0.05</v>
      </c>
      <c r="I99" s="27">
        <f>'I Disease Parameters'!$E$9/'I Disease Parameters'!$E$15</f>
        <v>0</v>
      </c>
      <c r="J99" s="83">
        <f t="shared" si="54"/>
        <v>7.7001263440561267</v>
      </c>
      <c r="K99" s="60">
        <f t="shared" si="55"/>
        <v>0.77001263449643809</v>
      </c>
      <c r="L99" s="30">
        <f t="shared" si="56"/>
        <v>0.46717576064062738</v>
      </c>
      <c r="M99" s="27">
        <f>J99/'I Disease Parameters'!$E$12</f>
        <v>0.38500631720280631</v>
      </c>
      <c r="N99" s="27">
        <f>K99/SQRT('I Disease Parameters'!$E$13*'I Disease Parameters'!$E$13)</f>
        <v>4.5294860852731655E-2</v>
      </c>
      <c r="O99" s="27">
        <f>L99/'I Disease Parameters'!$E$13</f>
        <v>2.7480927096507492E-2</v>
      </c>
      <c r="P99" s="27">
        <f>(1-L99)/'I Disease Parameters'!$E$14</f>
        <v>2.2201009973307193E-2</v>
      </c>
      <c r="Q99" s="19">
        <f t="shared" si="31"/>
        <v>1333173493.6398971</v>
      </c>
      <c r="R99" s="17">
        <f t="shared" si="32"/>
        <v>170827.74688053443</v>
      </c>
      <c r="S99" s="17">
        <f t="shared" si="33"/>
        <v>156471.34807629621</v>
      </c>
      <c r="T99" s="17">
        <f t="shared" si="34"/>
        <v>10063.485549456465</v>
      </c>
      <c r="U99" s="17">
        <f t="shared" si="35"/>
        <v>52343.953101488427</v>
      </c>
      <c r="V99" s="17">
        <f t="shared" si="36"/>
        <v>1624.8073378784231</v>
      </c>
      <c r="W99" s="17">
        <f t="shared" si="37"/>
        <v>1333563200.1735048</v>
      </c>
      <c r="X99" s="18">
        <f t="shared" ca="1" si="28"/>
        <v>37573384.325964198</v>
      </c>
      <c r="Y99" s="17">
        <f t="shared" si="38"/>
        <v>-14953.502370595932</v>
      </c>
      <c r="Z99" s="17">
        <f t="shared" si="39"/>
        <v>22950.801241051522</v>
      </c>
      <c r="AA99" s="17">
        <f t="shared" si="40"/>
        <v>21025.880133997765</v>
      </c>
      <c r="AB99" s="17">
        <f t="shared" si="41"/>
        <v>1340.9986369827238</v>
      </c>
      <c r="AC99" s="17">
        <f t="shared" si="42"/>
        <v>7011.0676485506192</v>
      </c>
      <c r="AD99" s="18">
        <f t="shared" si="43"/>
        <v>193.64801893587105</v>
      </c>
      <c r="AE99" s="19">
        <f t="shared" si="44"/>
        <v>52529.151554141768</v>
      </c>
      <c r="AF99" s="17">
        <f t="shared" si="45"/>
        <v>27800.865780222786</v>
      </c>
      <c r="AG99" s="17">
        <f t="shared" si="46"/>
        <v>1774.5233476737949</v>
      </c>
      <c r="AH99" s="18">
        <f t="shared" si="48"/>
        <v>29575.389127896582</v>
      </c>
      <c r="AI99" s="73"/>
      <c r="AJ99" s="74"/>
      <c r="AK99" s="74"/>
      <c r="AL99" s="73"/>
      <c r="AM99" s="74"/>
      <c r="AN99" s="74">
        <f t="shared" si="49"/>
        <v>2012</v>
      </c>
      <c r="AO99" s="19" t="str">
        <f t="shared" ca="1" si="50"/>
        <v>-</v>
      </c>
      <c r="AP99" s="17" t="str">
        <f ca="1">IF($C99&gt;=TODAY(),"-",100*(AO99-MIN(Fit_Error_Deaths))/(MAX(Fit_Error_Deaths)-MIN(Fit_Error_Deaths)))</f>
        <v>-</v>
      </c>
      <c r="AQ99" s="17" t="str">
        <f t="shared" ca="1" si="51"/>
        <v>-</v>
      </c>
      <c r="AR99" s="17" t="str">
        <f ca="1">IF($C99&gt;=TODAY(),"-",100*(AQ99-MIN(Fit_Error_LocalTransmission))/(MAX(Fit_Error_LocalTransmission)-MIN(Fit_Error_LocalTransmission)))</f>
        <v>-</v>
      </c>
      <c r="AS99" s="17" t="str">
        <f t="shared" ca="1" si="52"/>
        <v>-</v>
      </c>
      <c r="AT99" s="67" t="str">
        <f t="shared" ca="1" si="53"/>
        <v>-</v>
      </c>
    </row>
    <row r="100" spans="1:46" s="1" customFormat="1" ht="12" x14ac:dyDescent="0.35">
      <c r="A100" s="87"/>
      <c r="B100" s="40">
        <f t="shared" si="29"/>
        <v>97</v>
      </c>
      <c r="C100" s="41">
        <f t="shared" si="30"/>
        <v>43955</v>
      </c>
      <c r="D100" s="28">
        <f>'I Disease Parameters'!$E$6/(1000*365)</f>
        <v>4.8197260273972601E-5</v>
      </c>
      <c r="E100" s="28">
        <f>'I Disease Parameters'!$E$7/(1000*365)</f>
        <v>2.0024657534246577E-5</v>
      </c>
      <c r="F100" s="27">
        <f>(1-'I Disease Parameters'!$E$8)/'I Disease Parameters'!$E$10</f>
        <v>0.188</v>
      </c>
      <c r="G100" s="27">
        <f>'I Disease Parameters'!$E$8/'I Disease Parameters'!$E$11</f>
        <v>1.2E-2</v>
      </c>
      <c r="H100" s="27">
        <f>1/'I Disease Parameters'!$E$12</f>
        <v>0.05</v>
      </c>
      <c r="I100" s="27">
        <f>'I Disease Parameters'!$E$9/'I Disease Parameters'!$E$15</f>
        <v>0</v>
      </c>
      <c r="J100" s="83">
        <f t="shared" si="54"/>
        <v>7.7001263440561267</v>
      </c>
      <c r="K100" s="60">
        <f t="shared" si="55"/>
        <v>0.77001263449643809</v>
      </c>
      <c r="L100" s="30">
        <f t="shared" si="56"/>
        <v>0.46717576064062738</v>
      </c>
      <c r="M100" s="27">
        <f>J100/'I Disease Parameters'!$E$12</f>
        <v>0.38500631720280631</v>
      </c>
      <c r="N100" s="27">
        <f>K100/SQRT('I Disease Parameters'!$E$13*'I Disease Parameters'!$E$13)</f>
        <v>4.5294860852731655E-2</v>
      </c>
      <c r="O100" s="27">
        <f>L100/'I Disease Parameters'!$E$13</f>
        <v>2.7480927096507492E-2</v>
      </c>
      <c r="P100" s="27">
        <f>(1-L100)/'I Disease Parameters'!$E$14</f>
        <v>2.2201009973307193E-2</v>
      </c>
      <c r="Q100" s="19">
        <f t="shared" si="31"/>
        <v>1333150390.8460853</v>
      </c>
      <c r="R100" s="17">
        <f t="shared" si="32"/>
        <v>197339.32055586955</v>
      </c>
      <c r="S100" s="17">
        <f t="shared" si="33"/>
        <v>180760.26380086271</v>
      </c>
      <c r="T100" s="17">
        <f t="shared" si="34"/>
        <v>11613.243538400064</v>
      </c>
      <c r="U100" s="17">
        <f t="shared" si="35"/>
        <v>60443.026248289767</v>
      </c>
      <c r="V100" s="17">
        <f t="shared" si="36"/>
        <v>1848.2268809281391</v>
      </c>
      <c r="W100" s="17">
        <f t="shared" si="37"/>
        <v>1333600546.7002287</v>
      </c>
      <c r="X100" s="18">
        <f t="shared" ca="1" si="28"/>
        <v>37573384.325964198</v>
      </c>
      <c r="Y100" s="17">
        <f t="shared" si="38"/>
        <v>-23102.793811798096</v>
      </c>
      <c r="Z100" s="17">
        <f t="shared" si="39"/>
        <v>26511.573675335123</v>
      </c>
      <c r="AA100" s="17">
        <f t="shared" si="40"/>
        <v>24288.915724566497</v>
      </c>
      <c r="AB100" s="17">
        <f t="shared" si="41"/>
        <v>1549.7579889435983</v>
      </c>
      <c r="AC100" s="17">
        <f t="shared" si="42"/>
        <v>8099.07314680134</v>
      </c>
      <c r="AD100" s="18">
        <f t="shared" si="43"/>
        <v>223.41954304971591</v>
      </c>
      <c r="AE100" s="19">
        <f t="shared" si="44"/>
        <v>60680.543818570652</v>
      </c>
      <c r="AF100" s="17">
        <f t="shared" si="45"/>
        <v>32115.616413540472</v>
      </c>
      <c r="AG100" s="17">
        <f t="shared" si="46"/>
        <v>2049.9329625664132</v>
      </c>
      <c r="AH100" s="18">
        <f t="shared" si="48"/>
        <v>34165.549376106886</v>
      </c>
      <c r="AI100" s="73"/>
      <c r="AJ100" s="74"/>
      <c r="AK100" s="74"/>
      <c r="AL100" s="73"/>
      <c r="AM100" s="74"/>
      <c r="AN100" s="74">
        <f t="shared" si="49"/>
        <v>2012</v>
      </c>
      <c r="AO100" s="19" t="str">
        <f t="shared" ca="1" si="50"/>
        <v>-</v>
      </c>
      <c r="AP100" s="17" t="str">
        <f ca="1">IF($C100&gt;=TODAY(),"-",100*(AO100-MIN(Fit_Error_Deaths))/(MAX(Fit_Error_Deaths)-MIN(Fit_Error_Deaths)))</f>
        <v>-</v>
      </c>
      <c r="AQ100" s="17" t="str">
        <f t="shared" ca="1" si="51"/>
        <v>-</v>
      </c>
      <c r="AR100" s="17" t="str">
        <f ca="1">IF($C100&gt;=TODAY(),"-",100*(AQ100-MIN(Fit_Error_LocalTransmission))/(MAX(Fit_Error_LocalTransmission)-MIN(Fit_Error_LocalTransmission)))</f>
        <v>-</v>
      </c>
      <c r="AS100" s="17" t="str">
        <f t="shared" ca="1" si="52"/>
        <v>-</v>
      </c>
      <c r="AT100" s="67" t="str">
        <f t="shared" ca="1" si="53"/>
        <v>-</v>
      </c>
    </row>
    <row r="101" spans="1:46" s="1" customFormat="1" ht="12" x14ac:dyDescent="0.35">
      <c r="A101" s="87"/>
      <c r="B101" s="40">
        <f t="shared" si="29"/>
        <v>98</v>
      </c>
      <c r="C101" s="41">
        <f t="shared" si="30"/>
        <v>43956</v>
      </c>
      <c r="D101" s="28">
        <f>'I Disease Parameters'!$E$6/(1000*365)</f>
        <v>4.8197260273972601E-5</v>
      </c>
      <c r="E101" s="28">
        <f>'I Disease Parameters'!$E$7/(1000*365)</f>
        <v>2.0024657534246577E-5</v>
      </c>
      <c r="F101" s="27">
        <f>(1-'I Disease Parameters'!$E$8)/'I Disease Parameters'!$E$10</f>
        <v>0.188</v>
      </c>
      <c r="G101" s="27">
        <f>'I Disease Parameters'!$E$8/'I Disease Parameters'!$E$11</f>
        <v>1.2E-2</v>
      </c>
      <c r="H101" s="27">
        <f>1/'I Disease Parameters'!$E$12</f>
        <v>0.05</v>
      </c>
      <c r="I101" s="27">
        <f>'I Disease Parameters'!$E$9/'I Disease Parameters'!$E$15</f>
        <v>0</v>
      </c>
      <c r="J101" s="83">
        <f t="shared" si="54"/>
        <v>7.7001263440561267</v>
      </c>
      <c r="K101" s="60">
        <f t="shared" si="55"/>
        <v>0.77001263449643809</v>
      </c>
      <c r="L101" s="30">
        <f t="shared" si="56"/>
        <v>0.46717576064062738</v>
      </c>
      <c r="M101" s="27">
        <f>J101/'I Disease Parameters'!$E$12</f>
        <v>0.38500631720280631</v>
      </c>
      <c r="N101" s="27">
        <f>K101/SQRT('I Disease Parameters'!$E$13*'I Disease Parameters'!$E$13)</f>
        <v>4.5294860852731655E-2</v>
      </c>
      <c r="O101" s="27">
        <f>L101/'I Disease Parameters'!$E$13</f>
        <v>2.7480927096507492E-2</v>
      </c>
      <c r="P101" s="27">
        <f>(1-L101)/'I Disease Parameters'!$E$14</f>
        <v>2.2201009973307193E-2</v>
      </c>
      <c r="Q101" s="19">
        <f t="shared" si="31"/>
        <v>1333117874.6639121</v>
      </c>
      <c r="R101" s="17">
        <f t="shared" si="32"/>
        <v>227963.69959821177</v>
      </c>
      <c r="S101" s="17">
        <f t="shared" si="33"/>
        <v>208818.42321294465</v>
      </c>
      <c r="T101" s="17">
        <f t="shared" si="34"/>
        <v>13404.114399194556</v>
      </c>
      <c r="U101" s="17">
        <f t="shared" si="35"/>
        <v>69798.971786464695</v>
      </c>
      <c r="V101" s="17">
        <f t="shared" si="36"/>
        <v>2106.052616546604</v>
      </c>
      <c r="W101" s="17">
        <f t="shared" si="37"/>
        <v>1333637859.8729091</v>
      </c>
      <c r="X101" s="18">
        <f t="shared" ca="1" si="28"/>
        <v>37573384.325964198</v>
      </c>
      <c r="Y101" s="17">
        <f t="shared" si="38"/>
        <v>-32516.182173252106</v>
      </c>
      <c r="Z101" s="17">
        <f t="shared" si="39"/>
        <v>30624.379042342218</v>
      </c>
      <c r="AA101" s="17">
        <f t="shared" si="40"/>
        <v>28058.159412081935</v>
      </c>
      <c r="AB101" s="17">
        <f t="shared" si="41"/>
        <v>1790.8708607944918</v>
      </c>
      <c r="AC101" s="17">
        <f t="shared" si="42"/>
        <v>9355.9455381749285</v>
      </c>
      <c r="AD101" s="18">
        <f t="shared" si="43"/>
        <v>257.82573561846493</v>
      </c>
      <c r="AE101" s="19">
        <f t="shared" si="44"/>
        <v>70096.194805828331</v>
      </c>
      <c r="AF101" s="17">
        <f t="shared" si="45"/>
        <v>37099.792264503478</v>
      </c>
      <c r="AG101" s="17">
        <f t="shared" si="46"/>
        <v>2368.0718466704348</v>
      </c>
      <c r="AH101" s="18">
        <f t="shared" si="48"/>
        <v>39467.864111173913</v>
      </c>
      <c r="AI101" s="73"/>
      <c r="AJ101" s="74"/>
      <c r="AK101" s="74"/>
      <c r="AL101" s="73"/>
      <c r="AM101" s="74"/>
      <c r="AN101" s="74">
        <f t="shared" si="49"/>
        <v>2012</v>
      </c>
      <c r="AO101" s="19" t="str">
        <f t="shared" ca="1" si="50"/>
        <v>-</v>
      </c>
      <c r="AP101" s="17" t="str">
        <f ca="1">IF($C101&gt;=TODAY(),"-",100*(AO101-MIN(Fit_Error_Deaths))/(MAX(Fit_Error_Deaths)-MIN(Fit_Error_Deaths)))</f>
        <v>-</v>
      </c>
      <c r="AQ101" s="17" t="str">
        <f t="shared" ca="1" si="51"/>
        <v>-</v>
      </c>
      <c r="AR101" s="17" t="str">
        <f ca="1">IF($C101&gt;=TODAY(),"-",100*(AQ101-MIN(Fit_Error_LocalTransmission))/(MAX(Fit_Error_LocalTransmission)-MIN(Fit_Error_LocalTransmission)))</f>
        <v>-</v>
      </c>
      <c r="AS101" s="17" t="str">
        <f t="shared" ca="1" si="52"/>
        <v>-</v>
      </c>
      <c r="AT101" s="67" t="str">
        <f t="shared" ca="1" si="53"/>
        <v>-</v>
      </c>
    </row>
    <row r="102" spans="1:46" s="1" customFormat="1" ht="12" x14ac:dyDescent="0.35">
      <c r="A102" s="87"/>
      <c r="B102" s="40">
        <f t="shared" si="29"/>
        <v>99</v>
      </c>
      <c r="C102" s="41">
        <f t="shared" si="30"/>
        <v>43957</v>
      </c>
      <c r="D102" s="28">
        <f>'I Disease Parameters'!$E$6/(1000*365)</f>
        <v>4.8197260273972601E-5</v>
      </c>
      <c r="E102" s="28">
        <f>'I Disease Parameters'!$E$7/(1000*365)</f>
        <v>2.0024657534246577E-5</v>
      </c>
      <c r="F102" s="27">
        <f>(1-'I Disease Parameters'!$E$8)/'I Disease Parameters'!$E$10</f>
        <v>0.188</v>
      </c>
      <c r="G102" s="27">
        <f>'I Disease Parameters'!$E$8/'I Disease Parameters'!$E$11</f>
        <v>1.2E-2</v>
      </c>
      <c r="H102" s="27">
        <f>1/'I Disease Parameters'!$E$12</f>
        <v>0.05</v>
      </c>
      <c r="I102" s="27">
        <f>'I Disease Parameters'!$E$9/'I Disease Parameters'!$E$15</f>
        <v>0</v>
      </c>
      <c r="J102" s="83">
        <f t="shared" si="54"/>
        <v>7.7001263440561267</v>
      </c>
      <c r="K102" s="60">
        <f t="shared" si="55"/>
        <v>0.77001263449643809</v>
      </c>
      <c r="L102" s="30">
        <f t="shared" si="56"/>
        <v>0.46717576064062738</v>
      </c>
      <c r="M102" s="27">
        <f>J102/'I Disease Parameters'!$E$12</f>
        <v>0.38500631720280631</v>
      </c>
      <c r="N102" s="27">
        <f>K102/SQRT('I Disease Parameters'!$E$13*'I Disease Parameters'!$E$13)</f>
        <v>4.5294860852731655E-2</v>
      </c>
      <c r="O102" s="27">
        <f>L102/'I Disease Parameters'!$E$13</f>
        <v>2.7480927096507492E-2</v>
      </c>
      <c r="P102" s="27">
        <f>(1-L102)/'I Disease Parameters'!$E$14</f>
        <v>2.2201009973307193E-2</v>
      </c>
      <c r="Q102" s="19">
        <f t="shared" si="31"/>
        <v>1333074485.1597531</v>
      </c>
      <c r="R102" s="17">
        <f t="shared" si="32"/>
        <v>263338.36109314748</v>
      </c>
      <c r="S102" s="17">
        <f t="shared" si="33"/>
        <v>241230.49605934953</v>
      </c>
      <c r="T102" s="17">
        <f t="shared" si="34"/>
        <v>15473.468013515323</v>
      </c>
      <c r="U102" s="17">
        <f t="shared" si="35"/>
        <v>80606.852737203182</v>
      </c>
      <c r="V102" s="17">
        <f t="shared" si="36"/>
        <v>2403.6374940064729</v>
      </c>
      <c r="W102" s="17">
        <f t="shared" si="37"/>
        <v>1333675134.3376563</v>
      </c>
      <c r="X102" s="18">
        <f t="shared" ca="1" si="28"/>
        <v>37573384.325964198</v>
      </c>
      <c r="Y102" s="17">
        <f t="shared" si="38"/>
        <v>-43389.504158973694</v>
      </c>
      <c r="Z102" s="17">
        <f t="shared" si="39"/>
        <v>35374.661494935717</v>
      </c>
      <c r="AA102" s="17">
        <f t="shared" si="40"/>
        <v>32412.072846404888</v>
      </c>
      <c r="AB102" s="17">
        <f t="shared" si="41"/>
        <v>2069.3536143207675</v>
      </c>
      <c r="AC102" s="17">
        <f t="shared" si="42"/>
        <v>10807.880950738487</v>
      </c>
      <c r="AD102" s="18">
        <f t="shared" si="43"/>
        <v>297.58487745986895</v>
      </c>
      <c r="AE102" s="19">
        <f t="shared" si="44"/>
        <v>80971.966309592768</v>
      </c>
      <c r="AF102" s="17">
        <f t="shared" si="45"/>
        <v>42857.175524463812</v>
      </c>
      <c r="AG102" s="17">
        <f t="shared" si="46"/>
        <v>2735.5643951785414</v>
      </c>
      <c r="AH102" s="18">
        <f t="shared" si="48"/>
        <v>45592.73991964235</v>
      </c>
      <c r="AI102" s="73"/>
      <c r="AJ102" s="74"/>
      <c r="AK102" s="74"/>
      <c r="AL102" s="73"/>
      <c r="AM102" s="74"/>
      <c r="AN102" s="74">
        <f t="shared" si="49"/>
        <v>2012</v>
      </c>
      <c r="AO102" s="19" t="str">
        <f t="shared" ca="1" si="50"/>
        <v>-</v>
      </c>
      <c r="AP102" s="17" t="str">
        <f ca="1">IF($C102&gt;=TODAY(),"-",100*(AO102-MIN(Fit_Error_Deaths))/(MAX(Fit_Error_Deaths)-MIN(Fit_Error_Deaths)))</f>
        <v>-</v>
      </c>
      <c r="AQ102" s="17" t="str">
        <f t="shared" ca="1" si="51"/>
        <v>-</v>
      </c>
      <c r="AR102" s="17" t="str">
        <f ca="1">IF($C102&gt;=TODAY(),"-",100*(AQ102-MIN(Fit_Error_LocalTransmission))/(MAX(Fit_Error_LocalTransmission)-MIN(Fit_Error_LocalTransmission)))</f>
        <v>-</v>
      </c>
      <c r="AS102" s="17" t="str">
        <f t="shared" ca="1" si="52"/>
        <v>-</v>
      </c>
      <c r="AT102" s="67" t="str">
        <f t="shared" ca="1" si="53"/>
        <v>-</v>
      </c>
    </row>
    <row r="103" spans="1:46" s="1" customFormat="1" ht="12" x14ac:dyDescent="0.35">
      <c r="A103" s="87"/>
      <c r="B103" s="40">
        <f t="shared" si="29"/>
        <v>100</v>
      </c>
      <c r="C103" s="41">
        <f t="shared" si="30"/>
        <v>43958</v>
      </c>
      <c r="D103" s="28">
        <f>'I Disease Parameters'!$E$6/(1000*365)</f>
        <v>4.8197260273972601E-5</v>
      </c>
      <c r="E103" s="28">
        <f>'I Disease Parameters'!$E$7/(1000*365)</f>
        <v>2.0024657534246577E-5</v>
      </c>
      <c r="F103" s="27">
        <f>(1-'I Disease Parameters'!$E$8)/'I Disease Parameters'!$E$10</f>
        <v>0.188</v>
      </c>
      <c r="G103" s="27">
        <f>'I Disease Parameters'!$E$8/'I Disease Parameters'!$E$11</f>
        <v>1.2E-2</v>
      </c>
      <c r="H103" s="27">
        <f>1/'I Disease Parameters'!$E$12</f>
        <v>0.05</v>
      </c>
      <c r="I103" s="27">
        <f>'I Disease Parameters'!$E$9/'I Disease Parameters'!$E$15</f>
        <v>0</v>
      </c>
      <c r="J103" s="83">
        <f t="shared" si="54"/>
        <v>7.7001263440561267</v>
      </c>
      <c r="K103" s="60">
        <f t="shared" si="55"/>
        <v>0.77001263449643809</v>
      </c>
      <c r="L103" s="30">
        <f t="shared" si="56"/>
        <v>0.46717576064062738</v>
      </c>
      <c r="M103" s="27">
        <f>J103/'I Disease Parameters'!$E$12</f>
        <v>0.38500631720280631</v>
      </c>
      <c r="N103" s="27">
        <f>K103/SQRT('I Disease Parameters'!$E$13*'I Disease Parameters'!$E$13)</f>
        <v>4.5294860852731655E-2</v>
      </c>
      <c r="O103" s="27">
        <f>L103/'I Disease Parameters'!$E$13</f>
        <v>2.7480927096507492E-2</v>
      </c>
      <c r="P103" s="27">
        <f>(1-L103)/'I Disease Parameters'!$E$14</f>
        <v>2.2201009973307193E-2</v>
      </c>
      <c r="Q103" s="19">
        <f t="shared" si="31"/>
        <v>1333018536.2978423</v>
      </c>
      <c r="R103" s="17">
        <f t="shared" si="32"/>
        <v>304199.4050623416</v>
      </c>
      <c r="S103" s="17">
        <f t="shared" si="33"/>
        <v>278671.7525838234</v>
      </c>
      <c r="T103" s="17">
        <f t="shared" si="34"/>
        <v>17864.466631636002</v>
      </c>
      <c r="U103" s="17">
        <f t="shared" si="35"/>
        <v>93091.988661959243</v>
      </c>
      <c r="V103" s="17">
        <f t="shared" si="36"/>
        <v>2747.1641116961764</v>
      </c>
      <c r="W103" s="17">
        <f t="shared" si="37"/>
        <v>1333712363.9107821</v>
      </c>
      <c r="X103" s="18">
        <f t="shared" ca="1" si="28"/>
        <v>37573384.325964198</v>
      </c>
      <c r="Y103" s="17">
        <f t="shared" si="38"/>
        <v>-55948.861910820007</v>
      </c>
      <c r="Z103" s="17">
        <f t="shared" si="39"/>
        <v>40861.043969194114</v>
      </c>
      <c r="AA103" s="17">
        <f t="shared" si="40"/>
        <v>37441.256524473865</v>
      </c>
      <c r="AB103" s="17">
        <f t="shared" si="41"/>
        <v>2390.9986181206787</v>
      </c>
      <c r="AC103" s="17">
        <f t="shared" si="42"/>
        <v>12485.135924756061</v>
      </c>
      <c r="AD103" s="18">
        <f t="shared" si="43"/>
        <v>343.52661768970347</v>
      </c>
      <c r="AE103" s="19">
        <f t="shared" si="44"/>
        <v>93533.989448320121</v>
      </c>
      <c r="AF103" s="17">
        <f t="shared" si="45"/>
        <v>49507.611885511724</v>
      </c>
      <c r="AG103" s="17">
        <f t="shared" si="46"/>
        <v>3160.0603331177699</v>
      </c>
      <c r="AH103" s="18">
        <f t="shared" si="48"/>
        <v>52667.672218629494</v>
      </c>
      <c r="AI103" s="73"/>
      <c r="AJ103" s="74"/>
      <c r="AK103" s="74"/>
      <c r="AL103" s="73"/>
      <c r="AM103" s="74"/>
      <c r="AN103" s="74">
        <f t="shared" si="49"/>
        <v>2012</v>
      </c>
      <c r="AO103" s="19" t="str">
        <f t="shared" ca="1" si="50"/>
        <v>-</v>
      </c>
      <c r="AP103" s="17" t="str">
        <f ca="1">IF($C103&gt;=TODAY(),"-",100*(AO103-MIN(Fit_Error_Deaths))/(MAX(Fit_Error_Deaths)-MIN(Fit_Error_Deaths)))</f>
        <v>-</v>
      </c>
      <c r="AQ103" s="17" t="str">
        <f t="shared" ca="1" si="51"/>
        <v>-</v>
      </c>
      <c r="AR103" s="17" t="str">
        <f ca="1">IF($C103&gt;=TODAY(),"-",100*(AQ103-MIN(Fit_Error_LocalTransmission))/(MAX(Fit_Error_LocalTransmission)-MIN(Fit_Error_LocalTransmission)))</f>
        <v>-</v>
      </c>
      <c r="AS103" s="17" t="str">
        <f t="shared" ca="1" si="52"/>
        <v>-</v>
      </c>
      <c r="AT103" s="67" t="str">
        <f t="shared" ca="1" si="53"/>
        <v>-</v>
      </c>
    </row>
    <row r="104" spans="1:46" s="1" customFormat="1" ht="12" x14ac:dyDescent="0.35">
      <c r="A104" s="87"/>
      <c r="B104" s="40">
        <f t="shared" si="29"/>
        <v>101</v>
      </c>
      <c r="C104" s="41">
        <f t="shared" si="30"/>
        <v>43959</v>
      </c>
      <c r="D104" s="28">
        <f>'I Disease Parameters'!$E$6/(1000*365)</f>
        <v>4.8197260273972601E-5</v>
      </c>
      <c r="E104" s="28">
        <f>'I Disease Parameters'!$E$7/(1000*365)</f>
        <v>2.0024657534246577E-5</v>
      </c>
      <c r="F104" s="27">
        <f>(1-'I Disease Parameters'!$E$8)/'I Disease Parameters'!$E$10</f>
        <v>0.188</v>
      </c>
      <c r="G104" s="27">
        <f>'I Disease Parameters'!$E$8/'I Disease Parameters'!$E$11</f>
        <v>1.2E-2</v>
      </c>
      <c r="H104" s="27">
        <f>1/'I Disease Parameters'!$E$12</f>
        <v>0.05</v>
      </c>
      <c r="I104" s="27">
        <f>'I Disease Parameters'!$E$9/'I Disease Parameters'!$E$15</f>
        <v>0</v>
      </c>
      <c r="J104" s="83">
        <f t="shared" si="54"/>
        <v>7.7001263440561267</v>
      </c>
      <c r="K104" s="60">
        <f t="shared" si="55"/>
        <v>0.77001263449643809</v>
      </c>
      <c r="L104" s="30">
        <f t="shared" si="56"/>
        <v>0.46717576064062738</v>
      </c>
      <c r="M104" s="27">
        <f>J104/'I Disease Parameters'!$E$12</f>
        <v>0.38500631720280631</v>
      </c>
      <c r="N104" s="27">
        <f>K104/SQRT('I Disease Parameters'!$E$13*'I Disease Parameters'!$E$13)</f>
        <v>4.5294860852731655E-2</v>
      </c>
      <c r="O104" s="27">
        <f>L104/'I Disease Parameters'!$E$13</f>
        <v>2.7480927096507492E-2</v>
      </c>
      <c r="P104" s="27">
        <f>(1-L104)/'I Disease Parameters'!$E$14</f>
        <v>2.2201009973307193E-2</v>
      </c>
      <c r="Q104" s="19">
        <f t="shared" si="31"/>
        <v>1332948081.022254</v>
      </c>
      <c r="R104" s="17">
        <f t="shared" si="32"/>
        <v>351396.75040685578</v>
      </c>
      <c r="S104" s="17">
        <f t="shared" si="33"/>
        <v>321922.07279994246</v>
      </c>
      <c r="T104" s="17">
        <f t="shared" si="34"/>
        <v>20626.960455579025</v>
      </c>
      <c r="U104" s="17">
        <f t="shared" si="35"/>
        <v>107514.64426108025</v>
      </c>
      <c r="V104" s="17">
        <f t="shared" si="36"/>
        <v>3143.7733135529406</v>
      </c>
      <c r="W104" s="17">
        <f t="shared" si="37"/>
        <v>1333749541.4501774</v>
      </c>
      <c r="X104" s="18">
        <f t="shared" ca="1" si="28"/>
        <v>37573384.325964198</v>
      </c>
      <c r="Y104" s="17">
        <f t="shared" si="38"/>
        <v>-70455.275588274002</v>
      </c>
      <c r="Z104" s="17">
        <f t="shared" si="39"/>
        <v>47197.345344514179</v>
      </c>
      <c r="AA104" s="17">
        <f t="shared" si="40"/>
        <v>43250.320216119057</v>
      </c>
      <c r="AB104" s="17">
        <f t="shared" si="41"/>
        <v>2762.493823943023</v>
      </c>
      <c r="AC104" s="17">
        <f t="shared" si="42"/>
        <v>14422.655599121004</v>
      </c>
      <c r="AD104" s="18">
        <f t="shared" si="43"/>
        <v>396.60920185676423</v>
      </c>
      <c r="AE104" s="19">
        <f t="shared" si="44"/>
        <v>108043.317845891</v>
      </c>
      <c r="AF104" s="17">
        <f t="shared" si="45"/>
        <v>57189.488151720223</v>
      </c>
      <c r="AG104" s="17">
        <f t="shared" si="46"/>
        <v>3650.3928607480993</v>
      </c>
      <c r="AH104" s="18">
        <f t="shared" si="48"/>
        <v>60839.881012468322</v>
      </c>
      <c r="AI104" s="73"/>
      <c r="AJ104" s="74"/>
      <c r="AK104" s="74"/>
      <c r="AL104" s="73"/>
      <c r="AM104" s="74"/>
      <c r="AN104" s="74">
        <f t="shared" si="49"/>
        <v>2012</v>
      </c>
      <c r="AO104" s="19" t="str">
        <f t="shared" ca="1" si="50"/>
        <v>-</v>
      </c>
      <c r="AP104" s="17" t="str">
        <f ca="1">IF($C104&gt;=TODAY(),"-",100*(AO104-MIN(Fit_Error_Deaths))/(MAX(Fit_Error_Deaths)-MIN(Fit_Error_Deaths)))</f>
        <v>-</v>
      </c>
      <c r="AQ104" s="17" t="str">
        <f t="shared" ca="1" si="51"/>
        <v>-</v>
      </c>
      <c r="AR104" s="17" t="str">
        <f ca="1">IF($C104&gt;=TODAY(),"-",100*(AQ104-MIN(Fit_Error_LocalTransmission))/(MAX(Fit_Error_LocalTransmission)-MIN(Fit_Error_LocalTransmission)))</f>
        <v>-</v>
      </c>
      <c r="AS104" s="17" t="str">
        <f t="shared" ca="1" si="52"/>
        <v>-</v>
      </c>
      <c r="AT104" s="67" t="str">
        <f t="shared" ca="1" si="53"/>
        <v>-</v>
      </c>
    </row>
    <row r="105" spans="1:46" s="1" customFormat="1" ht="12" x14ac:dyDescent="0.35">
      <c r="A105" s="87"/>
      <c r="B105" s="40">
        <f t="shared" si="29"/>
        <v>102</v>
      </c>
      <c r="C105" s="41">
        <f t="shared" si="30"/>
        <v>43960</v>
      </c>
      <c r="D105" s="28">
        <f>'I Disease Parameters'!$E$6/(1000*365)</f>
        <v>4.8197260273972601E-5</v>
      </c>
      <c r="E105" s="28">
        <f>'I Disease Parameters'!$E$7/(1000*365)</f>
        <v>2.0024657534246577E-5</v>
      </c>
      <c r="F105" s="27">
        <f>(1-'I Disease Parameters'!$E$8)/'I Disease Parameters'!$E$10</f>
        <v>0.188</v>
      </c>
      <c r="G105" s="27">
        <f>'I Disease Parameters'!$E$8/'I Disease Parameters'!$E$11</f>
        <v>1.2E-2</v>
      </c>
      <c r="H105" s="27">
        <f>1/'I Disease Parameters'!$E$12</f>
        <v>0.05</v>
      </c>
      <c r="I105" s="27">
        <f>'I Disease Parameters'!$E$9/'I Disease Parameters'!$E$15</f>
        <v>0</v>
      </c>
      <c r="J105" s="83">
        <f t="shared" si="54"/>
        <v>7.7001263440561267</v>
      </c>
      <c r="K105" s="60">
        <f t="shared" si="55"/>
        <v>0.77001263449643809</v>
      </c>
      <c r="L105" s="30">
        <f t="shared" si="56"/>
        <v>0.46717576064062738</v>
      </c>
      <c r="M105" s="27">
        <f>J105/'I Disease Parameters'!$E$12</f>
        <v>0.38500631720280631</v>
      </c>
      <c r="N105" s="27">
        <f>K105/SQRT('I Disease Parameters'!$E$13*'I Disease Parameters'!$E$13)</f>
        <v>4.5294860852731655E-2</v>
      </c>
      <c r="O105" s="27">
        <f>L105/'I Disease Parameters'!$E$13</f>
        <v>2.7480927096507492E-2</v>
      </c>
      <c r="P105" s="27">
        <f>(1-L105)/'I Disease Parameters'!$E$14</f>
        <v>2.2201009973307193E-2</v>
      </c>
      <c r="Q105" s="19">
        <f t="shared" si="31"/>
        <v>1332860870.9793835</v>
      </c>
      <c r="R105" s="17">
        <f t="shared" si="32"/>
        <v>405911.65155263362</v>
      </c>
      <c r="S105" s="17">
        <f t="shared" si="33"/>
        <v>371882.11185717367</v>
      </c>
      <c r="T105" s="17">
        <f t="shared" si="34"/>
        <v>23818.521061346568</v>
      </c>
      <c r="U105" s="17">
        <f t="shared" si="35"/>
        <v>124175.44295364844</v>
      </c>
      <c r="V105" s="17">
        <f t="shared" si="36"/>
        <v>3601.7126683462639</v>
      </c>
      <c r="W105" s="17">
        <f t="shared" si="37"/>
        <v>1333786658.7068083</v>
      </c>
      <c r="X105" s="18">
        <f t="shared" ca="1" si="28"/>
        <v>37573384.325964198</v>
      </c>
      <c r="Y105" s="17">
        <f t="shared" si="38"/>
        <v>-87210.042870521545</v>
      </c>
      <c r="Z105" s="17">
        <f t="shared" si="39"/>
        <v>54514.90114577784</v>
      </c>
      <c r="AA105" s="17">
        <f t="shared" si="40"/>
        <v>49960.039057231217</v>
      </c>
      <c r="AB105" s="17">
        <f t="shared" si="41"/>
        <v>3191.5606057675432</v>
      </c>
      <c r="AC105" s="17">
        <f t="shared" si="42"/>
        <v>16660.798692568191</v>
      </c>
      <c r="AD105" s="18">
        <f t="shared" si="43"/>
        <v>457.93935479332322</v>
      </c>
      <c r="AE105" s="19">
        <f t="shared" si="44"/>
        <v>124801.28782673452</v>
      </c>
      <c r="AF105" s="17">
        <f t="shared" si="45"/>
        <v>66062.58907648889</v>
      </c>
      <c r="AG105" s="17">
        <f t="shared" si="46"/>
        <v>4216.7610048822698</v>
      </c>
      <c r="AH105" s="18">
        <f t="shared" si="48"/>
        <v>70279.350081371158</v>
      </c>
      <c r="AI105" s="73"/>
      <c r="AJ105" s="74"/>
      <c r="AK105" s="74"/>
      <c r="AL105" s="73"/>
      <c r="AM105" s="74"/>
      <c r="AN105" s="74">
        <f t="shared" si="49"/>
        <v>2012</v>
      </c>
      <c r="AO105" s="19" t="str">
        <f t="shared" ca="1" si="50"/>
        <v>-</v>
      </c>
      <c r="AP105" s="17" t="str">
        <f ca="1">IF($C105&gt;=TODAY(),"-",100*(AO105-MIN(Fit_Error_Deaths))/(MAX(Fit_Error_Deaths)-MIN(Fit_Error_Deaths)))</f>
        <v>-</v>
      </c>
      <c r="AQ105" s="17" t="str">
        <f t="shared" ca="1" si="51"/>
        <v>-</v>
      </c>
      <c r="AR105" s="17" t="str">
        <f ca="1">IF($C105&gt;=TODAY(),"-",100*(AQ105-MIN(Fit_Error_LocalTransmission))/(MAX(Fit_Error_LocalTransmission)-MIN(Fit_Error_LocalTransmission)))</f>
        <v>-</v>
      </c>
      <c r="AS105" s="17" t="str">
        <f t="shared" ca="1" si="52"/>
        <v>-</v>
      </c>
      <c r="AT105" s="67" t="str">
        <f t="shared" ca="1" si="53"/>
        <v>-</v>
      </c>
    </row>
    <row r="106" spans="1:46" s="1" customFormat="1" ht="12" x14ac:dyDescent="0.35">
      <c r="A106" s="87"/>
      <c r="B106" s="40">
        <f t="shared" si="29"/>
        <v>103</v>
      </c>
      <c r="C106" s="41">
        <f t="shared" si="30"/>
        <v>43961</v>
      </c>
      <c r="D106" s="28">
        <f>'I Disease Parameters'!$E$6/(1000*365)</f>
        <v>4.8197260273972601E-5</v>
      </c>
      <c r="E106" s="28">
        <f>'I Disease Parameters'!$E$7/(1000*365)</f>
        <v>2.0024657534246577E-5</v>
      </c>
      <c r="F106" s="27">
        <f>(1-'I Disease Parameters'!$E$8)/'I Disease Parameters'!$E$10</f>
        <v>0.188</v>
      </c>
      <c r="G106" s="27">
        <f>'I Disease Parameters'!$E$8/'I Disease Parameters'!$E$11</f>
        <v>1.2E-2</v>
      </c>
      <c r="H106" s="27">
        <f>1/'I Disease Parameters'!$E$12</f>
        <v>0.05</v>
      </c>
      <c r="I106" s="27">
        <f>'I Disease Parameters'!$E$9/'I Disease Parameters'!$E$15</f>
        <v>0</v>
      </c>
      <c r="J106" s="83">
        <f t="shared" si="54"/>
        <v>7.7001263440561267</v>
      </c>
      <c r="K106" s="60">
        <f t="shared" si="55"/>
        <v>0.77001263449643809</v>
      </c>
      <c r="L106" s="30">
        <f t="shared" si="56"/>
        <v>0.46717576064062738</v>
      </c>
      <c r="M106" s="27">
        <f>J106/'I Disease Parameters'!$E$12</f>
        <v>0.38500631720280631</v>
      </c>
      <c r="N106" s="27">
        <f>K106/SQRT('I Disease Parameters'!$E$13*'I Disease Parameters'!$E$13)</f>
        <v>4.5294860852731655E-2</v>
      </c>
      <c r="O106" s="27">
        <f>L106/'I Disease Parameters'!$E$13</f>
        <v>2.7480927096507492E-2</v>
      </c>
      <c r="P106" s="27">
        <f>(1-L106)/'I Disease Parameters'!$E$14</f>
        <v>2.2201009973307193E-2</v>
      </c>
      <c r="Q106" s="19">
        <f t="shared" si="31"/>
        <v>1332754310.069381</v>
      </c>
      <c r="R106" s="17">
        <f t="shared" si="32"/>
        <v>468876.88326029282</v>
      </c>
      <c r="S106" s="17">
        <f t="shared" si="33"/>
        <v>429591.949944277</v>
      </c>
      <c r="T106" s="17">
        <f t="shared" si="34"/>
        <v>27505.633657785067</v>
      </c>
      <c r="U106" s="17">
        <f t="shared" si="35"/>
        <v>143421.61701662131</v>
      </c>
      <c r="V106" s="17">
        <f t="shared" si="36"/>
        <v>4130.5078919786465</v>
      </c>
      <c r="W106" s="17">
        <f t="shared" si="37"/>
        <v>1333823706.1532598</v>
      </c>
      <c r="X106" s="18">
        <f t="shared" ca="1" si="28"/>
        <v>37573384.325964198</v>
      </c>
      <c r="Y106" s="17">
        <f t="shared" si="38"/>
        <v>-106560.91000247002</v>
      </c>
      <c r="Z106" s="17">
        <f t="shared" si="39"/>
        <v>62965.231707659201</v>
      </c>
      <c r="AA106" s="17">
        <f t="shared" si="40"/>
        <v>57709.83808710333</v>
      </c>
      <c r="AB106" s="17">
        <f t="shared" si="41"/>
        <v>3687.1125964384992</v>
      </c>
      <c r="AC106" s="17">
        <f t="shared" si="42"/>
        <v>19246.174062972874</v>
      </c>
      <c r="AD106" s="18">
        <f t="shared" si="43"/>
        <v>528.79522363238266</v>
      </c>
      <c r="AE106" s="19">
        <f t="shared" si="44"/>
        <v>144155.69025999747</v>
      </c>
      <c r="AF106" s="17">
        <f t="shared" si="45"/>
        <v>76311.390491895116</v>
      </c>
      <c r="AG106" s="17">
        <f t="shared" si="46"/>
        <v>4870.9398186316039</v>
      </c>
      <c r="AH106" s="18">
        <f t="shared" si="48"/>
        <v>81182.330310526726</v>
      </c>
      <c r="AI106" s="73"/>
      <c r="AJ106" s="74"/>
      <c r="AK106" s="74"/>
      <c r="AL106" s="73"/>
      <c r="AM106" s="74"/>
      <c r="AN106" s="74">
        <f t="shared" si="49"/>
        <v>2012</v>
      </c>
      <c r="AO106" s="19" t="str">
        <f t="shared" ca="1" si="50"/>
        <v>-</v>
      </c>
      <c r="AP106" s="17" t="str">
        <f ca="1">IF($C106&gt;=TODAY(),"-",100*(AO106-MIN(Fit_Error_Deaths))/(MAX(Fit_Error_Deaths)-MIN(Fit_Error_Deaths)))</f>
        <v>-</v>
      </c>
      <c r="AQ106" s="17" t="str">
        <f t="shared" ca="1" si="51"/>
        <v>-</v>
      </c>
      <c r="AR106" s="17" t="str">
        <f ca="1">IF($C106&gt;=TODAY(),"-",100*(AQ106-MIN(Fit_Error_LocalTransmission))/(MAX(Fit_Error_LocalTransmission)-MIN(Fit_Error_LocalTransmission)))</f>
        <v>-</v>
      </c>
      <c r="AS106" s="17" t="str">
        <f t="shared" ca="1" si="52"/>
        <v>-</v>
      </c>
      <c r="AT106" s="67" t="str">
        <f t="shared" ca="1" si="53"/>
        <v>-</v>
      </c>
    </row>
    <row r="107" spans="1:46" s="1" customFormat="1" ht="12" x14ac:dyDescent="0.35">
      <c r="A107" s="87"/>
      <c r="B107" s="40">
        <f t="shared" si="29"/>
        <v>104</v>
      </c>
      <c r="C107" s="41">
        <f t="shared" si="30"/>
        <v>43962</v>
      </c>
      <c r="D107" s="28">
        <f>'I Disease Parameters'!$E$6/(1000*365)</f>
        <v>4.8197260273972601E-5</v>
      </c>
      <c r="E107" s="28">
        <f>'I Disease Parameters'!$E$7/(1000*365)</f>
        <v>2.0024657534246577E-5</v>
      </c>
      <c r="F107" s="27">
        <f>(1-'I Disease Parameters'!$E$8)/'I Disease Parameters'!$E$10</f>
        <v>0.188</v>
      </c>
      <c r="G107" s="27">
        <f>'I Disease Parameters'!$E$8/'I Disease Parameters'!$E$11</f>
        <v>1.2E-2</v>
      </c>
      <c r="H107" s="27">
        <f>1/'I Disease Parameters'!$E$12</f>
        <v>0.05</v>
      </c>
      <c r="I107" s="27">
        <f>'I Disease Parameters'!$E$9/'I Disease Parameters'!$E$15</f>
        <v>0</v>
      </c>
      <c r="J107" s="83">
        <f t="shared" si="54"/>
        <v>7.7001263440561267</v>
      </c>
      <c r="K107" s="60">
        <f t="shared" si="55"/>
        <v>0.77001263449643809</v>
      </c>
      <c r="L107" s="30">
        <f t="shared" si="56"/>
        <v>0.46717576064062738</v>
      </c>
      <c r="M107" s="27">
        <f>J107/'I Disease Parameters'!$E$12</f>
        <v>0.38500631720280631</v>
      </c>
      <c r="N107" s="27">
        <f>K107/SQRT('I Disease Parameters'!$E$13*'I Disease Parameters'!$E$13)</f>
        <v>4.5294860852731655E-2</v>
      </c>
      <c r="O107" s="27">
        <f>L107/'I Disease Parameters'!$E$13</f>
        <v>2.7480927096507492E-2</v>
      </c>
      <c r="P107" s="27">
        <f>(1-L107)/'I Disease Parameters'!$E$14</f>
        <v>2.2201009973307193E-2</v>
      </c>
      <c r="Q107" s="19">
        <f t="shared" si="31"/>
        <v>1332625400.8958433</v>
      </c>
      <c r="R107" s="17">
        <f t="shared" si="32"/>
        <v>541599.99073538627</v>
      </c>
      <c r="S107" s="17">
        <f t="shared" si="33"/>
        <v>496252.60406832106</v>
      </c>
      <c r="T107" s="17">
        <f t="shared" si="34"/>
        <v>31765.072305562866</v>
      </c>
      <c r="U107" s="17">
        <f t="shared" si="35"/>
        <v>165654.22285836423</v>
      </c>
      <c r="V107" s="17">
        <f t="shared" si="36"/>
        <v>4741.1607391372672</v>
      </c>
      <c r="W107" s="17">
        <f t="shared" si="37"/>
        <v>1333860672.7858109</v>
      </c>
      <c r="X107" s="18">
        <f t="shared" ca="1" si="28"/>
        <v>37573384.325964198</v>
      </c>
      <c r="Y107" s="17">
        <f t="shared" si="38"/>
        <v>-128909.17353773117</v>
      </c>
      <c r="Z107" s="17">
        <f t="shared" si="39"/>
        <v>72723.107475093449</v>
      </c>
      <c r="AA107" s="17">
        <f t="shared" si="40"/>
        <v>66660.654124044057</v>
      </c>
      <c r="AB107" s="17">
        <f t="shared" si="41"/>
        <v>4259.4386477777989</v>
      </c>
      <c r="AC107" s="17">
        <f t="shared" si="42"/>
        <v>22232.605841742916</v>
      </c>
      <c r="AD107" s="18">
        <f t="shared" si="43"/>
        <v>610.65284715862072</v>
      </c>
      <c r="AE107" s="19">
        <f t="shared" si="44"/>
        <v>166507.87322616504</v>
      </c>
      <c r="AF107" s="17">
        <f t="shared" si="45"/>
        <v>88148.854052935043</v>
      </c>
      <c r="AG107" s="17">
        <f t="shared" si="46"/>
        <v>5626.5225991235138</v>
      </c>
      <c r="AH107" s="18">
        <f t="shared" si="48"/>
        <v>93775.376652058563</v>
      </c>
      <c r="AI107" s="73"/>
      <c r="AJ107" s="74"/>
      <c r="AK107" s="74"/>
      <c r="AL107" s="73"/>
      <c r="AM107" s="74"/>
      <c r="AN107" s="74">
        <f t="shared" si="49"/>
        <v>2012</v>
      </c>
      <c r="AO107" s="19" t="str">
        <f t="shared" ca="1" si="50"/>
        <v>-</v>
      </c>
      <c r="AP107" s="17" t="str">
        <f ca="1">IF($C107&gt;=TODAY(),"-",100*(AO107-MIN(Fit_Error_Deaths))/(MAX(Fit_Error_Deaths)-MIN(Fit_Error_Deaths)))</f>
        <v>-</v>
      </c>
      <c r="AQ107" s="17" t="str">
        <f t="shared" ca="1" si="51"/>
        <v>-</v>
      </c>
      <c r="AR107" s="17" t="str">
        <f ca="1">IF($C107&gt;=TODAY(),"-",100*(AQ107-MIN(Fit_Error_LocalTransmission))/(MAX(Fit_Error_LocalTransmission)-MIN(Fit_Error_LocalTransmission)))</f>
        <v>-</v>
      </c>
      <c r="AS107" s="17" t="str">
        <f t="shared" ca="1" si="52"/>
        <v>-</v>
      </c>
      <c r="AT107" s="67" t="str">
        <f t="shared" ca="1" si="53"/>
        <v>-</v>
      </c>
    </row>
    <row r="108" spans="1:46" s="1" customFormat="1" ht="12" x14ac:dyDescent="0.35">
      <c r="A108" s="87"/>
      <c r="B108" s="40">
        <f t="shared" si="29"/>
        <v>105</v>
      </c>
      <c r="C108" s="41">
        <f t="shared" si="30"/>
        <v>43963</v>
      </c>
      <c r="D108" s="28">
        <f>'I Disease Parameters'!$E$6/(1000*365)</f>
        <v>4.8197260273972601E-5</v>
      </c>
      <c r="E108" s="28">
        <f>'I Disease Parameters'!$E$7/(1000*365)</f>
        <v>2.0024657534246577E-5</v>
      </c>
      <c r="F108" s="27">
        <f>(1-'I Disease Parameters'!$E$8)/'I Disease Parameters'!$E$10</f>
        <v>0.188</v>
      </c>
      <c r="G108" s="27">
        <f>'I Disease Parameters'!$E$8/'I Disease Parameters'!$E$11</f>
        <v>1.2E-2</v>
      </c>
      <c r="H108" s="27">
        <f>1/'I Disease Parameters'!$E$12</f>
        <v>0.05</v>
      </c>
      <c r="I108" s="27">
        <f>'I Disease Parameters'!$E$9/'I Disease Parameters'!$E$15</f>
        <v>0</v>
      </c>
      <c r="J108" s="83">
        <f t="shared" si="54"/>
        <v>7.7001263440561267</v>
      </c>
      <c r="K108" s="60">
        <f t="shared" si="55"/>
        <v>0.77001263449643809</v>
      </c>
      <c r="L108" s="30">
        <f t="shared" si="56"/>
        <v>0.46717576064062738</v>
      </c>
      <c r="M108" s="27">
        <f>J108/'I Disease Parameters'!$E$12</f>
        <v>0.38500631720280631</v>
      </c>
      <c r="N108" s="27">
        <f>K108/SQRT('I Disease Parameters'!$E$13*'I Disease Parameters'!$E$13)</f>
        <v>4.5294860852731655E-2</v>
      </c>
      <c r="O108" s="27">
        <f>L108/'I Disease Parameters'!$E$13</f>
        <v>2.7480927096507492E-2</v>
      </c>
      <c r="P108" s="27">
        <f>(1-L108)/'I Disease Parameters'!$E$14</f>
        <v>2.2201009973307193E-2</v>
      </c>
      <c r="Q108" s="19">
        <f t="shared" si="31"/>
        <v>1332470683.0476742</v>
      </c>
      <c r="R108" s="17">
        <f t="shared" si="32"/>
        <v>625590.05814442423</v>
      </c>
      <c r="S108" s="17">
        <f t="shared" si="33"/>
        <v>573250.83483471058</v>
      </c>
      <c r="T108" s="17">
        <f t="shared" si="34"/>
        <v>36685.485786389952</v>
      </c>
      <c r="U108" s="17">
        <f t="shared" si="35"/>
        <v>191336.46952894292</v>
      </c>
      <c r="V108" s="17">
        <f t="shared" si="36"/>
        <v>5446.3774261958924</v>
      </c>
      <c r="W108" s="17">
        <f t="shared" si="37"/>
        <v>1333897545.8959687</v>
      </c>
      <c r="X108" s="18">
        <f t="shared" ca="1" si="28"/>
        <v>37573384.325964198</v>
      </c>
      <c r="Y108" s="17">
        <f t="shared" si="38"/>
        <v>-154717.84816908836</v>
      </c>
      <c r="Z108" s="17">
        <f t="shared" si="39"/>
        <v>83990.067409037962</v>
      </c>
      <c r="AA108" s="17">
        <f t="shared" si="40"/>
        <v>76998.230766389519</v>
      </c>
      <c r="AB108" s="17">
        <f t="shared" si="41"/>
        <v>4920.4134808270865</v>
      </c>
      <c r="AC108" s="17">
        <f t="shared" si="42"/>
        <v>25682.246670578694</v>
      </c>
      <c r="AD108" s="18">
        <f t="shared" si="43"/>
        <v>705.21668705862521</v>
      </c>
      <c r="AE108" s="19">
        <f t="shared" si="44"/>
        <v>192320.91091045027</v>
      </c>
      <c r="AF108" s="17">
        <f t="shared" si="45"/>
        <v>101820.79825825262</v>
      </c>
      <c r="AG108" s="17">
        <f t="shared" si="46"/>
        <v>6499.1998888246353</v>
      </c>
      <c r="AH108" s="18">
        <f t="shared" si="48"/>
        <v>108319.99814707725</v>
      </c>
      <c r="AI108" s="73"/>
      <c r="AJ108" s="74"/>
      <c r="AK108" s="74"/>
      <c r="AL108" s="73"/>
      <c r="AM108" s="74"/>
      <c r="AN108" s="74">
        <f t="shared" si="49"/>
        <v>2012</v>
      </c>
      <c r="AO108" s="19" t="str">
        <f t="shared" ca="1" si="50"/>
        <v>-</v>
      </c>
      <c r="AP108" s="17" t="str">
        <f ca="1">IF($C108&gt;=TODAY(),"-",100*(AO108-MIN(Fit_Error_Deaths))/(MAX(Fit_Error_Deaths)-MIN(Fit_Error_Deaths)))</f>
        <v>-</v>
      </c>
      <c r="AQ108" s="17" t="str">
        <f t="shared" ca="1" si="51"/>
        <v>-</v>
      </c>
      <c r="AR108" s="17" t="str">
        <f ca="1">IF($C108&gt;=TODAY(),"-",100*(AQ108-MIN(Fit_Error_LocalTransmission))/(MAX(Fit_Error_LocalTransmission)-MIN(Fit_Error_LocalTransmission)))</f>
        <v>-</v>
      </c>
      <c r="AS108" s="17" t="str">
        <f t="shared" ca="1" si="52"/>
        <v>-</v>
      </c>
      <c r="AT108" s="67" t="str">
        <f t="shared" ca="1" si="53"/>
        <v>-</v>
      </c>
    </row>
    <row r="109" spans="1:46" s="1" customFormat="1" ht="12" x14ac:dyDescent="0.35">
      <c r="A109" s="87"/>
      <c r="B109" s="40">
        <f t="shared" si="29"/>
        <v>106</v>
      </c>
      <c r="C109" s="41">
        <f t="shared" si="30"/>
        <v>43964</v>
      </c>
      <c r="D109" s="28">
        <f>'I Disease Parameters'!$E$6/(1000*365)</f>
        <v>4.8197260273972601E-5</v>
      </c>
      <c r="E109" s="28">
        <f>'I Disease Parameters'!$E$7/(1000*365)</f>
        <v>2.0024657534246577E-5</v>
      </c>
      <c r="F109" s="27">
        <f>(1-'I Disease Parameters'!$E$8)/'I Disease Parameters'!$E$10</f>
        <v>0.188</v>
      </c>
      <c r="G109" s="27">
        <f>'I Disease Parameters'!$E$8/'I Disease Parameters'!$E$11</f>
        <v>1.2E-2</v>
      </c>
      <c r="H109" s="27">
        <f>1/'I Disease Parameters'!$E$12</f>
        <v>0.05</v>
      </c>
      <c r="I109" s="27">
        <f>'I Disease Parameters'!$E$9/'I Disease Parameters'!$E$15</f>
        <v>0</v>
      </c>
      <c r="J109" s="83">
        <f t="shared" si="54"/>
        <v>7.7001263440561267</v>
      </c>
      <c r="K109" s="60">
        <f t="shared" si="55"/>
        <v>0.77001263449643809</v>
      </c>
      <c r="L109" s="30">
        <f t="shared" si="56"/>
        <v>0.46717576064062738</v>
      </c>
      <c r="M109" s="27">
        <f>J109/'I Disease Parameters'!$E$12</f>
        <v>0.38500631720280631</v>
      </c>
      <c r="N109" s="27">
        <f>K109/SQRT('I Disease Parameters'!$E$13*'I Disease Parameters'!$E$13)</f>
        <v>4.5294860852731655E-2</v>
      </c>
      <c r="O109" s="27">
        <f>L109/'I Disease Parameters'!$E$13</f>
        <v>2.7480927096507492E-2</v>
      </c>
      <c r="P109" s="27">
        <f>(1-L109)/'I Disease Parameters'!$E$14</f>
        <v>2.2201009973307193E-2</v>
      </c>
      <c r="Q109" s="19">
        <f t="shared" si="31"/>
        <v>1332286161.9936433</v>
      </c>
      <c r="R109" s="17">
        <f t="shared" si="32"/>
        <v>722588.51141575351</v>
      </c>
      <c r="S109" s="17">
        <f t="shared" si="33"/>
        <v>662187.74487247795</v>
      </c>
      <c r="T109" s="17">
        <f t="shared" si="34"/>
        <v>42369.225873618692</v>
      </c>
      <c r="U109" s="17">
        <f t="shared" si="35"/>
        <v>221003.33098379805</v>
      </c>
      <c r="V109" s="17">
        <f t="shared" si="36"/>
        <v>6260.8322620151548</v>
      </c>
      <c r="W109" s="17">
        <f t="shared" si="37"/>
        <v>1333934310.8067892</v>
      </c>
      <c r="X109" s="18">
        <f t="shared" ca="1" si="28"/>
        <v>37573384.325964198</v>
      </c>
      <c r="Y109" s="17">
        <f t="shared" si="38"/>
        <v>-184521.05403089523</v>
      </c>
      <c r="Z109" s="17">
        <f t="shared" si="39"/>
        <v>96998.453271329287</v>
      </c>
      <c r="AA109" s="17">
        <f t="shared" si="40"/>
        <v>88936.910037767375</v>
      </c>
      <c r="AB109" s="17">
        <f t="shared" si="41"/>
        <v>5683.7400872287399</v>
      </c>
      <c r="AC109" s="17">
        <f t="shared" si="42"/>
        <v>29666.861454855127</v>
      </c>
      <c r="AD109" s="18">
        <f t="shared" si="43"/>
        <v>814.45483581926237</v>
      </c>
      <c r="AE109" s="19">
        <f t="shared" si="44"/>
        <v>222128.99212688528</v>
      </c>
      <c r="AF109" s="17">
        <f t="shared" si="45"/>
        <v>117610.93093115176</v>
      </c>
      <c r="AG109" s="17">
        <f t="shared" si="46"/>
        <v>7507.0806977330913</v>
      </c>
      <c r="AH109" s="18">
        <f t="shared" si="48"/>
        <v>125118.01162888485</v>
      </c>
      <c r="AI109" s="73"/>
      <c r="AJ109" s="74"/>
      <c r="AK109" s="74"/>
      <c r="AL109" s="73"/>
      <c r="AM109" s="74"/>
      <c r="AN109" s="74">
        <f t="shared" si="49"/>
        <v>2012</v>
      </c>
      <c r="AO109" s="19" t="str">
        <f t="shared" ca="1" si="50"/>
        <v>-</v>
      </c>
      <c r="AP109" s="17" t="str">
        <f ca="1">IF($C109&gt;=TODAY(),"-",100*(AO109-MIN(Fit_Error_Deaths))/(MAX(Fit_Error_Deaths)-MIN(Fit_Error_Deaths)))</f>
        <v>-</v>
      </c>
      <c r="AQ109" s="17" t="str">
        <f t="shared" ca="1" si="51"/>
        <v>-</v>
      </c>
      <c r="AR109" s="17" t="str">
        <f ca="1">IF($C109&gt;=TODAY(),"-",100*(AQ109-MIN(Fit_Error_LocalTransmission))/(MAX(Fit_Error_LocalTransmission)-MIN(Fit_Error_LocalTransmission)))</f>
        <v>-</v>
      </c>
      <c r="AS109" s="17" t="str">
        <f t="shared" ca="1" si="52"/>
        <v>-</v>
      </c>
      <c r="AT109" s="67" t="str">
        <f t="shared" ca="1" si="53"/>
        <v>-</v>
      </c>
    </row>
    <row r="110" spans="1:46" s="1" customFormat="1" ht="12" x14ac:dyDescent="0.35">
      <c r="A110" s="87"/>
      <c r="B110" s="40">
        <f t="shared" si="29"/>
        <v>107</v>
      </c>
      <c r="C110" s="41">
        <f t="shared" si="30"/>
        <v>43965</v>
      </c>
      <c r="D110" s="28">
        <f>'I Disease Parameters'!$E$6/(1000*365)</f>
        <v>4.8197260273972601E-5</v>
      </c>
      <c r="E110" s="28">
        <f>'I Disease Parameters'!$E$7/(1000*365)</f>
        <v>2.0024657534246577E-5</v>
      </c>
      <c r="F110" s="27">
        <f>(1-'I Disease Parameters'!$E$8)/'I Disease Parameters'!$E$10</f>
        <v>0.188</v>
      </c>
      <c r="G110" s="27">
        <f>'I Disease Parameters'!$E$8/'I Disease Parameters'!$E$11</f>
        <v>1.2E-2</v>
      </c>
      <c r="H110" s="27">
        <f>1/'I Disease Parameters'!$E$12</f>
        <v>0.05</v>
      </c>
      <c r="I110" s="27">
        <f>'I Disease Parameters'!$E$9/'I Disease Parameters'!$E$15</f>
        <v>0</v>
      </c>
      <c r="J110" s="83">
        <f t="shared" si="54"/>
        <v>7.7001263440561267</v>
      </c>
      <c r="K110" s="60">
        <f t="shared" si="55"/>
        <v>0.77001263449643809</v>
      </c>
      <c r="L110" s="30">
        <f t="shared" si="56"/>
        <v>0.46717576064062738</v>
      </c>
      <c r="M110" s="27">
        <f>J110/'I Disease Parameters'!$E$12</f>
        <v>0.38500631720280631</v>
      </c>
      <c r="N110" s="27">
        <f>K110/SQRT('I Disease Parameters'!$E$13*'I Disease Parameters'!$E$13)</f>
        <v>4.5294860852731655E-2</v>
      </c>
      <c r="O110" s="27">
        <f>L110/'I Disease Parameters'!$E$13</f>
        <v>2.7480927096507492E-2</v>
      </c>
      <c r="P110" s="27">
        <f>(1-L110)/'I Disease Parameters'!$E$14</f>
        <v>2.2201009973307193E-2</v>
      </c>
      <c r="Q110" s="19">
        <f t="shared" si="31"/>
        <v>1332067227.1970048</v>
      </c>
      <c r="R110" s="17">
        <f t="shared" si="32"/>
        <v>834604.54121838603</v>
      </c>
      <c r="S110" s="17">
        <f t="shared" si="33"/>
        <v>764911.73769220128</v>
      </c>
      <c r="T110" s="17">
        <f t="shared" si="34"/>
        <v>48934.454367819737</v>
      </c>
      <c r="U110" s="17">
        <f t="shared" si="35"/>
        <v>255272.63831877345</v>
      </c>
      <c r="V110" s="17">
        <f t="shared" si="36"/>
        <v>7201.4718681966688</v>
      </c>
      <c r="W110" s="17">
        <f t="shared" si="37"/>
        <v>1333970950.5686018</v>
      </c>
      <c r="X110" s="18">
        <f t="shared" ca="1" si="28"/>
        <v>37573384.325964198</v>
      </c>
      <c r="Y110" s="17">
        <f t="shared" si="38"/>
        <v>-218934.79663848877</v>
      </c>
      <c r="Z110" s="17">
        <f t="shared" si="39"/>
        <v>112016.02980263252</v>
      </c>
      <c r="AA110" s="17">
        <f t="shared" si="40"/>
        <v>102723.99281972332</v>
      </c>
      <c r="AB110" s="17">
        <f t="shared" si="41"/>
        <v>6565.2284942010447</v>
      </c>
      <c r="AC110" s="17">
        <f t="shared" si="42"/>
        <v>34269.307334975398</v>
      </c>
      <c r="AD110" s="18">
        <f t="shared" si="43"/>
        <v>940.63960618151395</v>
      </c>
      <c r="AE110" s="19">
        <f t="shared" si="44"/>
        <v>256548.20167326246</v>
      </c>
      <c r="AF110" s="17">
        <f t="shared" si="45"/>
        <v>135846.64014616166</v>
      </c>
      <c r="AG110" s="17">
        <f t="shared" si="46"/>
        <v>8671.0621369890432</v>
      </c>
      <c r="AH110" s="18">
        <f t="shared" si="48"/>
        <v>144517.70228315069</v>
      </c>
      <c r="AI110" s="73"/>
      <c r="AJ110" s="74"/>
      <c r="AK110" s="74"/>
      <c r="AL110" s="73"/>
      <c r="AM110" s="74"/>
      <c r="AN110" s="74">
        <f t="shared" si="49"/>
        <v>2012</v>
      </c>
      <c r="AO110" s="19" t="str">
        <f t="shared" ca="1" si="50"/>
        <v>-</v>
      </c>
      <c r="AP110" s="17" t="str">
        <f ca="1">IF($C110&gt;=TODAY(),"-",100*(AO110-MIN(Fit_Error_Deaths))/(MAX(Fit_Error_Deaths)-MIN(Fit_Error_Deaths)))</f>
        <v>-</v>
      </c>
      <c r="AQ110" s="17" t="str">
        <f t="shared" ca="1" si="51"/>
        <v>-</v>
      </c>
      <c r="AR110" s="17" t="str">
        <f ca="1">IF($C110&gt;=TODAY(),"-",100*(AQ110-MIN(Fit_Error_LocalTransmission))/(MAX(Fit_Error_LocalTransmission)-MIN(Fit_Error_LocalTransmission)))</f>
        <v>-</v>
      </c>
      <c r="AS110" s="17" t="str">
        <f t="shared" ca="1" si="52"/>
        <v>-</v>
      </c>
      <c r="AT110" s="67" t="str">
        <f t="shared" ca="1" si="53"/>
        <v>-</v>
      </c>
    </row>
    <row r="111" spans="1:46" s="1" customFormat="1" ht="12" x14ac:dyDescent="0.35">
      <c r="A111" s="87"/>
      <c r="B111" s="40">
        <f t="shared" si="29"/>
        <v>108</v>
      </c>
      <c r="C111" s="41">
        <f t="shared" si="30"/>
        <v>43966</v>
      </c>
      <c r="D111" s="28">
        <f>'I Disease Parameters'!$E$6/(1000*365)</f>
        <v>4.8197260273972601E-5</v>
      </c>
      <c r="E111" s="28">
        <f>'I Disease Parameters'!$E$7/(1000*365)</f>
        <v>2.0024657534246577E-5</v>
      </c>
      <c r="F111" s="27">
        <f>(1-'I Disease Parameters'!$E$8)/'I Disease Parameters'!$E$10</f>
        <v>0.188</v>
      </c>
      <c r="G111" s="27">
        <f>'I Disease Parameters'!$E$8/'I Disease Parameters'!$E$11</f>
        <v>1.2E-2</v>
      </c>
      <c r="H111" s="27">
        <f>1/'I Disease Parameters'!$E$12</f>
        <v>0.05</v>
      </c>
      <c r="I111" s="27">
        <f>'I Disease Parameters'!$E$9/'I Disease Parameters'!$E$15</f>
        <v>0</v>
      </c>
      <c r="J111" s="83">
        <f t="shared" si="54"/>
        <v>7.7001263440561267</v>
      </c>
      <c r="K111" s="60">
        <f t="shared" si="55"/>
        <v>0.77001263449643809</v>
      </c>
      <c r="L111" s="30">
        <f t="shared" si="56"/>
        <v>0.46717576064062738</v>
      </c>
      <c r="M111" s="27">
        <f>J111/'I Disease Parameters'!$E$12</f>
        <v>0.38500631720280631</v>
      </c>
      <c r="N111" s="27">
        <f>K111/SQRT('I Disease Parameters'!$E$13*'I Disease Parameters'!$E$13)</f>
        <v>4.5294860852731655E-2</v>
      </c>
      <c r="O111" s="27">
        <f>L111/'I Disease Parameters'!$E$13</f>
        <v>2.7480927096507492E-2</v>
      </c>
      <c r="P111" s="27">
        <f>(1-L111)/'I Disease Parameters'!$E$14</f>
        <v>2.2201009973307193E-2</v>
      </c>
      <c r="Q111" s="19">
        <f t="shared" si="31"/>
        <v>1331808557.8628078</v>
      </c>
      <c r="R111" s="17">
        <f t="shared" si="32"/>
        <v>963955.80956665601</v>
      </c>
      <c r="S111" s="17">
        <f t="shared" si="33"/>
        <v>883556.48746105656</v>
      </c>
      <c r="T111" s="17">
        <f t="shared" si="34"/>
        <v>56517.570484302298</v>
      </c>
      <c r="U111" s="17">
        <f t="shared" si="35"/>
        <v>294857.87762921274</v>
      </c>
      <c r="V111" s="17">
        <f t="shared" si="36"/>
        <v>8287.8661776549798</v>
      </c>
      <c r="W111" s="17">
        <f t="shared" si="37"/>
        <v>1334007445.6079493</v>
      </c>
      <c r="X111" s="18">
        <f t="shared" ca="1" si="28"/>
        <v>37573384.325964198</v>
      </c>
      <c r="Y111" s="17">
        <f t="shared" si="38"/>
        <v>-258669.33419704437</v>
      </c>
      <c r="Z111" s="17">
        <f t="shared" si="39"/>
        <v>129351.26834826998</v>
      </c>
      <c r="AA111" s="17">
        <f t="shared" si="40"/>
        <v>118644.74976885528</v>
      </c>
      <c r="AB111" s="17">
        <f t="shared" si="41"/>
        <v>7583.1161164825608</v>
      </c>
      <c r="AC111" s="17">
        <f t="shared" si="42"/>
        <v>39585.239310439298</v>
      </c>
      <c r="AD111" s="18">
        <f t="shared" si="43"/>
        <v>1086.394309458311</v>
      </c>
      <c r="AE111" s="19">
        <f t="shared" si="44"/>
        <v>296288.88926206145</v>
      </c>
      <c r="AF111" s="17">
        <f t="shared" si="45"/>
        <v>156905.65374905657</v>
      </c>
      <c r="AG111" s="17">
        <f t="shared" si="46"/>
        <v>10015.254494620633</v>
      </c>
      <c r="AH111" s="18">
        <f t="shared" si="48"/>
        <v>166920.9082436772</v>
      </c>
      <c r="AI111" s="73"/>
      <c r="AJ111" s="74"/>
      <c r="AK111" s="74"/>
      <c r="AL111" s="73"/>
      <c r="AM111" s="74"/>
      <c r="AN111" s="74">
        <f t="shared" si="49"/>
        <v>2012</v>
      </c>
      <c r="AO111" s="19" t="str">
        <f t="shared" ca="1" si="50"/>
        <v>-</v>
      </c>
      <c r="AP111" s="17" t="str">
        <f ca="1">IF($C111&gt;=TODAY(),"-",100*(AO111-MIN(Fit_Error_Deaths))/(MAX(Fit_Error_Deaths)-MIN(Fit_Error_Deaths)))</f>
        <v>-</v>
      </c>
      <c r="AQ111" s="17" t="str">
        <f t="shared" ca="1" si="51"/>
        <v>-</v>
      </c>
      <c r="AR111" s="17" t="str">
        <f ca="1">IF($C111&gt;=TODAY(),"-",100*(AQ111-MIN(Fit_Error_LocalTransmission))/(MAX(Fit_Error_LocalTransmission)-MIN(Fit_Error_LocalTransmission)))</f>
        <v>-</v>
      </c>
      <c r="AS111" s="17" t="str">
        <f t="shared" ca="1" si="52"/>
        <v>-</v>
      </c>
      <c r="AT111" s="67" t="str">
        <f t="shared" ca="1" si="53"/>
        <v>-</v>
      </c>
    </row>
    <row r="112" spans="1:46" s="1" customFormat="1" ht="12" x14ac:dyDescent="0.35">
      <c r="A112" s="87"/>
      <c r="B112" s="40">
        <f t="shared" si="29"/>
        <v>109</v>
      </c>
      <c r="C112" s="41">
        <f t="shared" si="30"/>
        <v>43967</v>
      </c>
      <c r="D112" s="28">
        <f>'I Disease Parameters'!$E$6/(1000*365)</f>
        <v>4.8197260273972601E-5</v>
      </c>
      <c r="E112" s="28">
        <f>'I Disease Parameters'!$E$7/(1000*365)</f>
        <v>2.0024657534246577E-5</v>
      </c>
      <c r="F112" s="27">
        <f>(1-'I Disease Parameters'!$E$8)/'I Disease Parameters'!$E$10</f>
        <v>0.188</v>
      </c>
      <c r="G112" s="27">
        <f>'I Disease Parameters'!$E$8/'I Disease Parameters'!$E$11</f>
        <v>1.2E-2</v>
      </c>
      <c r="H112" s="27">
        <f>1/'I Disease Parameters'!$E$12</f>
        <v>0.05</v>
      </c>
      <c r="I112" s="27">
        <f>'I Disease Parameters'!$E$9/'I Disease Parameters'!$E$15</f>
        <v>0</v>
      </c>
      <c r="J112" s="83">
        <f t="shared" si="54"/>
        <v>7.7001263440561267</v>
      </c>
      <c r="K112" s="60">
        <f t="shared" si="55"/>
        <v>0.77001263449643809</v>
      </c>
      <c r="L112" s="30">
        <f t="shared" si="56"/>
        <v>0.46717576064062738</v>
      </c>
      <c r="M112" s="27">
        <f>J112/'I Disease Parameters'!$E$12</f>
        <v>0.38500631720280631</v>
      </c>
      <c r="N112" s="27">
        <f>K112/SQRT('I Disease Parameters'!$E$13*'I Disease Parameters'!$E$13)</f>
        <v>4.5294860852731655E-2</v>
      </c>
      <c r="O112" s="27">
        <f>L112/'I Disease Parameters'!$E$13</f>
        <v>2.7480927096507492E-2</v>
      </c>
      <c r="P112" s="27">
        <f>(1-L112)/'I Disease Parameters'!$E$14</f>
        <v>2.2201009973307193E-2</v>
      </c>
      <c r="Q112" s="19">
        <f t="shared" si="31"/>
        <v>1331504014.5126934</v>
      </c>
      <c r="R112" s="17">
        <f t="shared" si="32"/>
        <v>1113315.1886738413</v>
      </c>
      <c r="S112" s="17">
        <f t="shared" si="33"/>
        <v>1020584.6623704614</v>
      </c>
      <c r="T112" s="17">
        <f t="shared" si="34"/>
        <v>65276.006073968623</v>
      </c>
      <c r="U112" s="17">
        <f t="shared" si="35"/>
        <v>340582.95280839561</v>
      </c>
      <c r="V112" s="17">
        <f t="shared" si="36"/>
        <v>9542.6133236440673</v>
      </c>
      <c r="W112" s="17">
        <f t="shared" si="37"/>
        <v>1334043773.3226199</v>
      </c>
      <c r="X112" s="18">
        <f t="shared" ca="1" si="28"/>
        <v>37573384.325964198</v>
      </c>
      <c r="Y112" s="17">
        <f t="shared" si="38"/>
        <v>-304543.35011434555</v>
      </c>
      <c r="Z112" s="17">
        <f t="shared" si="39"/>
        <v>149359.37910718529</v>
      </c>
      <c r="AA112" s="17">
        <f t="shared" si="40"/>
        <v>137028.17490940483</v>
      </c>
      <c r="AB112" s="17">
        <f t="shared" si="41"/>
        <v>8758.4355896663255</v>
      </c>
      <c r="AC112" s="17">
        <f t="shared" si="42"/>
        <v>45725.075179182866</v>
      </c>
      <c r="AD112" s="18">
        <f t="shared" si="43"/>
        <v>1254.7471459890876</v>
      </c>
      <c r="AE112" s="19">
        <f t="shared" si="44"/>
        <v>342169.84390548122</v>
      </c>
      <c r="AF112" s="17">
        <f t="shared" si="45"/>
        <v>181223.69219853132</v>
      </c>
      <c r="AG112" s="17">
        <f t="shared" si="46"/>
        <v>11567.469714799872</v>
      </c>
      <c r="AH112" s="18">
        <f t="shared" si="48"/>
        <v>192791.16191333119</v>
      </c>
      <c r="AI112" s="73"/>
      <c r="AJ112" s="74"/>
      <c r="AK112" s="74"/>
      <c r="AL112" s="73"/>
      <c r="AM112" s="74"/>
      <c r="AN112" s="74">
        <f t="shared" si="49"/>
        <v>2012</v>
      </c>
      <c r="AO112" s="19" t="str">
        <f t="shared" ca="1" si="50"/>
        <v>-</v>
      </c>
      <c r="AP112" s="17" t="str">
        <f ca="1">IF($C112&gt;=TODAY(),"-",100*(AO112-MIN(Fit_Error_Deaths))/(MAX(Fit_Error_Deaths)-MIN(Fit_Error_Deaths)))</f>
        <v>-</v>
      </c>
      <c r="AQ112" s="17" t="str">
        <f t="shared" ca="1" si="51"/>
        <v>-</v>
      </c>
      <c r="AR112" s="17" t="str">
        <f ca="1">IF($C112&gt;=TODAY(),"-",100*(AQ112-MIN(Fit_Error_LocalTransmission))/(MAX(Fit_Error_LocalTransmission)-MIN(Fit_Error_LocalTransmission)))</f>
        <v>-</v>
      </c>
      <c r="AS112" s="17" t="str">
        <f t="shared" ca="1" si="52"/>
        <v>-</v>
      </c>
      <c r="AT112" s="67" t="str">
        <f t="shared" ca="1" si="53"/>
        <v>-</v>
      </c>
    </row>
    <row r="113" spans="1:46" s="1" customFormat="1" ht="12" x14ac:dyDescent="0.35">
      <c r="A113" s="87"/>
      <c r="B113" s="40">
        <f t="shared" si="29"/>
        <v>110</v>
      </c>
      <c r="C113" s="41">
        <f t="shared" si="30"/>
        <v>43968</v>
      </c>
      <c r="D113" s="28">
        <f>'I Disease Parameters'!$E$6/(1000*365)</f>
        <v>4.8197260273972601E-5</v>
      </c>
      <c r="E113" s="28">
        <f>'I Disease Parameters'!$E$7/(1000*365)</f>
        <v>2.0024657534246577E-5</v>
      </c>
      <c r="F113" s="27">
        <f>(1-'I Disease Parameters'!$E$8)/'I Disease Parameters'!$E$10</f>
        <v>0.188</v>
      </c>
      <c r="G113" s="27">
        <f>'I Disease Parameters'!$E$8/'I Disease Parameters'!$E$11</f>
        <v>1.2E-2</v>
      </c>
      <c r="H113" s="27">
        <f>1/'I Disease Parameters'!$E$12</f>
        <v>0.05</v>
      </c>
      <c r="I113" s="27">
        <f>'I Disease Parameters'!$E$9/'I Disease Parameters'!$E$15</f>
        <v>0</v>
      </c>
      <c r="J113" s="83">
        <f t="shared" si="54"/>
        <v>7.7001263440561267</v>
      </c>
      <c r="K113" s="60">
        <f t="shared" si="55"/>
        <v>0.77001263449643809</v>
      </c>
      <c r="L113" s="30">
        <f t="shared" si="56"/>
        <v>0.46717576064062738</v>
      </c>
      <c r="M113" s="27">
        <f>J113/'I Disease Parameters'!$E$12</f>
        <v>0.38500631720280631</v>
      </c>
      <c r="N113" s="27">
        <f>K113/SQRT('I Disease Parameters'!$E$13*'I Disease Parameters'!$E$13)</f>
        <v>4.5294860852731655E-2</v>
      </c>
      <c r="O113" s="27">
        <f>L113/'I Disease Parameters'!$E$13</f>
        <v>2.7480927096507492E-2</v>
      </c>
      <c r="P113" s="27">
        <f>(1-L113)/'I Disease Parameters'!$E$14</f>
        <v>2.2201009973307193E-2</v>
      </c>
      <c r="Q113" s="19">
        <f t="shared" si="31"/>
        <v>1331146514.3397281</v>
      </c>
      <c r="R113" s="17">
        <f t="shared" si="32"/>
        <v>1285764.3732128728</v>
      </c>
      <c r="S113" s="17">
        <f t="shared" si="33"/>
        <v>1178838.2478642715</v>
      </c>
      <c r="T113" s="17">
        <f t="shared" si="34"/>
        <v>75391.442782452141</v>
      </c>
      <c r="U113" s="17">
        <f t="shared" si="35"/>
        <v>393399.2110339966</v>
      </c>
      <c r="V113" s="17">
        <f t="shared" si="36"/>
        <v>10991.806585509905</v>
      </c>
      <c r="W113" s="17">
        <f t="shared" si="37"/>
        <v>1334079907.6146216</v>
      </c>
      <c r="X113" s="18">
        <f t="shared" ca="1" si="28"/>
        <v>37573384.325964198</v>
      </c>
      <c r="Y113" s="17">
        <f t="shared" si="38"/>
        <v>-357500.17296528816</v>
      </c>
      <c r="Z113" s="17">
        <f t="shared" si="39"/>
        <v>172449.18453903147</v>
      </c>
      <c r="AA113" s="17">
        <f t="shared" si="40"/>
        <v>158253.58549381013</v>
      </c>
      <c r="AB113" s="17">
        <f t="shared" si="41"/>
        <v>10115.436708483518</v>
      </c>
      <c r="AC113" s="17">
        <f t="shared" si="42"/>
        <v>52816.258225600992</v>
      </c>
      <c r="AD113" s="18">
        <f t="shared" si="43"/>
        <v>1449.1932618658375</v>
      </c>
      <c r="AE113" s="19">
        <f t="shared" si="44"/>
        <v>395134.51602918073</v>
      </c>
      <c r="AF113" s="17">
        <f t="shared" si="45"/>
        <v>209303.25547068217</v>
      </c>
      <c r="AG113" s="17">
        <f t="shared" si="46"/>
        <v>13359.782264086096</v>
      </c>
      <c r="AH113" s="18">
        <f t="shared" si="48"/>
        <v>222663.03773476827</v>
      </c>
      <c r="AI113" s="73"/>
      <c r="AJ113" s="74"/>
      <c r="AK113" s="74"/>
      <c r="AL113" s="73"/>
      <c r="AM113" s="74"/>
      <c r="AN113" s="74">
        <f t="shared" si="49"/>
        <v>2012</v>
      </c>
      <c r="AO113" s="19" t="str">
        <f t="shared" ca="1" si="50"/>
        <v>-</v>
      </c>
      <c r="AP113" s="17" t="str">
        <f ca="1">IF($C113&gt;=TODAY(),"-",100*(AO113-MIN(Fit_Error_Deaths))/(MAX(Fit_Error_Deaths)-MIN(Fit_Error_Deaths)))</f>
        <v>-</v>
      </c>
      <c r="AQ113" s="17" t="str">
        <f t="shared" ca="1" si="51"/>
        <v>-</v>
      </c>
      <c r="AR113" s="17" t="str">
        <f ca="1">IF($C113&gt;=TODAY(),"-",100*(AQ113-MIN(Fit_Error_LocalTransmission))/(MAX(Fit_Error_LocalTransmission)-MIN(Fit_Error_LocalTransmission)))</f>
        <v>-</v>
      </c>
      <c r="AS113" s="17" t="str">
        <f t="shared" ca="1" si="52"/>
        <v>-</v>
      </c>
      <c r="AT113" s="67" t="str">
        <f t="shared" ca="1" si="53"/>
        <v>-</v>
      </c>
    </row>
    <row r="114" spans="1:46" s="1" customFormat="1" ht="12" x14ac:dyDescent="0.35">
      <c r="A114" s="87"/>
      <c r="B114" s="40">
        <f t="shared" si="29"/>
        <v>111</v>
      </c>
      <c r="C114" s="41">
        <f t="shared" si="30"/>
        <v>43969</v>
      </c>
      <c r="D114" s="28">
        <f>'I Disease Parameters'!$E$6/(1000*365)</f>
        <v>4.8197260273972601E-5</v>
      </c>
      <c r="E114" s="28">
        <f>'I Disease Parameters'!$E$7/(1000*365)</f>
        <v>2.0024657534246577E-5</v>
      </c>
      <c r="F114" s="27">
        <f>(1-'I Disease Parameters'!$E$8)/'I Disease Parameters'!$E$10</f>
        <v>0.188</v>
      </c>
      <c r="G114" s="27">
        <f>'I Disease Parameters'!$E$8/'I Disease Parameters'!$E$11</f>
        <v>1.2E-2</v>
      </c>
      <c r="H114" s="27">
        <f>1/'I Disease Parameters'!$E$12</f>
        <v>0.05</v>
      </c>
      <c r="I114" s="27">
        <f>'I Disease Parameters'!$E$9/'I Disease Parameters'!$E$15</f>
        <v>0</v>
      </c>
      <c r="J114" s="83">
        <f t="shared" si="54"/>
        <v>7.7001263440561267</v>
      </c>
      <c r="K114" s="60">
        <f t="shared" si="55"/>
        <v>0.77001263449643809</v>
      </c>
      <c r="L114" s="30">
        <f t="shared" si="56"/>
        <v>0.46717576064062738</v>
      </c>
      <c r="M114" s="27">
        <f>J114/'I Disease Parameters'!$E$12</f>
        <v>0.38500631720280631</v>
      </c>
      <c r="N114" s="27">
        <f>K114/SQRT('I Disease Parameters'!$E$13*'I Disease Parameters'!$E$13)</f>
        <v>4.5294860852731655E-2</v>
      </c>
      <c r="O114" s="27">
        <f>L114/'I Disease Parameters'!$E$13</f>
        <v>2.7480927096507492E-2</v>
      </c>
      <c r="P114" s="27">
        <f>(1-L114)/'I Disease Parameters'!$E$14</f>
        <v>2.2201009973307193E-2</v>
      </c>
      <c r="Q114" s="19">
        <f t="shared" si="31"/>
        <v>1330727888.028492</v>
      </c>
      <c r="R114" s="17">
        <f t="shared" si="32"/>
        <v>1484855.3062714068</v>
      </c>
      <c r="S114" s="17">
        <f t="shared" si="33"/>
        <v>1361596.4318028765</v>
      </c>
      <c r="T114" s="17">
        <f t="shared" si="34"/>
        <v>87073.512657263564</v>
      </c>
      <c r="U114" s="17">
        <f t="shared" si="35"/>
        <v>454405.07248554006</v>
      </c>
      <c r="V114" s="17">
        <f t="shared" si="36"/>
        <v>12665.572758625143</v>
      </c>
      <c r="W114" s="17">
        <f t="shared" si="37"/>
        <v>1334115818.3517089</v>
      </c>
      <c r="X114" s="18">
        <f t="shared" ca="1" si="28"/>
        <v>37573384.325964198</v>
      </c>
      <c r="Y114" s="17">
        <f t="shared" si="38"/>
        <v>-418626.31123614311</v>
      </c>
      <c r="Z114" s="17">
        <f t="shared" si="39"/>
        <v>199090.93305853405</v>
      </c>
      <c r="AA114" s="17">
        <f t="shared" si="40"/>
        <v>182758.18393860501</v>
      </c>
      <c r="AB114" s="17">
        <f t="shared" si="41"/>
        <v>11682.069874811423</v>
      </c>
      <c r="AC114" s="17">
        <f t="shared" si="42"/>
        <v>61005.86145154346</v>
      </c>
      <c r="AD114" s="18">
        <f t="shared" si="43"/>
        <v>1673.7661731152384</v>
      </c>
      <c r="AE114" s="19">
        <f t="shared" si="44"/>
        <v>456269.55469235196</v>
      </c>
      <c r="AF114" s="17">
        <f t="shared" si="45"/>
        <v>241723.70216402007</v>
      </c>
      <c r="AG114" s="17">
        <f t="shared" si="46"/>
        <v>15429.172478554474</v>
      </c>
      <c r="AH114" s="18">
        <f t="shared" si="48"/>
        <v>257152.87464257455</v>
      </c>
      <c r="AI114" s="73"/>
      <c r="AJ114" s="74"/>
      <c r="AK114" s="74"/>
      <c r="AL114" s="73"/>
      <c r="AM114" s="74"/>
      <c r="AN114" s="74">
        <f t="shared" si="49"/>
        <v>2012</v>
      </c>
      <c r="AO114" s="19" t="str">
        <f t="shared" ca="1" si="50"/>
        <v>-</v>
      </c>
      <c r="AP114" s="17" t="str">
        <f ca="1">IF($C114&gt;=TODAY(),"-",100*(AO114-MIN(Fit_Error_Deaths))/(MAX(Fit_Error_Deaths)-MIN(Fit_Error_Deaths)))</f>
        <v>-</v>
      </c>
      <c r="AQ114" s="17" t="str">
        <f t="shared" ca="1" si="51"/>
        <v>-</v>
      </c>
      <c r="AR114" s="17" t="str">
        <f ca="1">IF($C114&gt;=TODAY(),"-",100*(AQ114-MIN(Fit_Error_LocalTransmission))/(MAX(Fit_Error_LocalTransmission)-MIN(Fit_Error_LocalTransmission)))</f>
        <v>-</v>
      </c>
      <c r="AS114" s="17" t="str">
        <f t="shared" ca="1" si="52"/>
        <v>-</v>
      </c>
      <c r="AT114" s="67" t="str">
        <f t="shared" ca="1" si="53"/>
        <v>-</v>
      </c>
    </row>
    <row r="115" spans="1:46" s="1" customFormat="1" ht="12" x14ac:dyDescent="0.35">
      <c r="A115" s="87"/>
      <c r="B115" s="40">
        <f t="shared" si="29"/>
        <v>112</v>
      </c>
      <c r="C115" s="41">
        <f t="shared" si="30"/>
        <v>43970</v>
      </c>
      <c r="D115" s="28">
        <f>'I Disease Parameters'!$E$6/(1000*365)</f>
        <v>4.8197260273972601E-5</v>
      </c>
      <c r="E115" s="28">
        <f>'I Disease Parameters'!$E$7/(1000*365)</f>
        <v>2.0024657534246577E-5</v>
      </c>
      <c r="F115" s="27">
        <f>(1-'I Disease Parameters'!$E$8)/'I Disease Parameters'!$E$10</f>
        <v>0.188</v>
      </c>
      <c r="G115" s="27">
        <f>'I Disease Parameters'!$E$8/'I Disease Parameters'!$E$11</f>
        <v>1.2E-2</v>
      </c>
      <c r="H115" s="27">
        <f>1/'I Disease Parameters'!$E$12</f>
        <v>0.05</v>
      </c>
      <c r="I115" s="27">
        <f>'I Disease Parameters'!$E$9/'I Disease Parameters'!$E$15</f>
        <v>0</v>
      </c>
      <c r="J115" s="83">
        <f t="shared" si="54"/>
        <v>7.7001263440561267</v>
      </c>
      <c r="K115" s="60">
        <f t="shared" si="55"/>
        <v>0.77001263449643809</v>
      </c>
      <c r="L115" s="30">
        <f t="shared" si="56"/>
        <v>0.46717576064062738</v>
      </c>
      <c r="M115" s="27">
        <f>J115/'I Disease Parameters'!$E$12</f>
        <v>0.38500631720280631</v>
      </c>
      <c r="N115" s="27">
        <f>K115/SQRT('I Disease Parameters'!$E$13*'I Disease Parameters'!$E$13)</f>
        <v>4.5294860852731655E-2</v>
      </c>
      <c r="O115" s="27">
        <f>L115/'I Disease Parameters'!$E$13</f>
        <v>2.7480927096507492E-2</v>
      </c>
      <c r="P115" s="27">
        <f>(1-L115)/'I Disease Parameters'!$E$14</f>
        <v>2.2201009973307193E-2</v>
      </c>
      <c r="Q115" s="19">
        <f t="shared" si="31"/>
        <v>1330238715.4333763</v>
      </c>
      <c r="R115" s="17">
        <f t="shared" si="32"/>
        <v>1714680.4635178172</v>
      </c>
      <c r="S115" s="17">
        <f t="shared" si="33"/>
        <v>1572642.1422895105</v>
      </c>
      <c r="T115" s="17">
        <f t="shared" si="34"/>
        <v>100564.0519389633</v>
      </c>
      <c r="U115" s="17">
        <f t="shared" si="35"/>
        <v>524868.65562309662</v>
      </c>
      <c r="V115" s="17">
        <f t="shared" si="36"/>
        <v>14598.692681539942</v>
      </c>
      <c r="W115" s="17">
        <f t="shared" si="37"/>
        <v>1334151470.7467458</v>
      </c>
      <c r="X115" s="18">
        <f t="shared" ca="1" si="28"/>
        <v>37573384.325964198</v>
      </c>
      <c r="Y115" s="17">
        <f t="shared" si="38"/>
        <v>-489172.59511566162</v>
      </c>
      <c r="Z115" s="17">
        <f t="shared" si="39"/>
        <v>229825.15724641038</v>
      </c>
      <c r="AA115" s="17">
        <f t="shared" si="40"/>
        <v>211045.71048663394</v>
      </c>
      <c r="AB115" s="17">
        <f t="shared" si="41"/>
        <v>13490.539281699734</v>
      </c>
      <c r="AC115" s="17">
        <f t="shared" si="42"/>
        <v>70463.583137556561</v>
      </c>
      <c r="AD115" s="18">
        <f t="shared" si="43"/>
        <v>1933.1199229147987</v>
      </c>
      <c r="AE115" s="19">
        <f t="shared" si="44"/>
        <v>526825.95221968752</v>
      </c>
      <c r="AF115" s="17">
        <f t="shared" si="45"/>
        <v>279152.79757902451</v>
      </c>
      <c r="AG115" s="17">
        <f t="shared" si="46"/>
        <v>17818.263675256883</v>
      </c>
      <c r="AH115" s="18">
        <f t="shared" si="48"/>
        <v>296971.06125428138</v>
      </c>
      <c r="AI115" s="73"/>
      <c r="AJ115" s="74"/>
      <c r="AK115" s="74"/>
      <c r="AL115" s="73"/>
      <c r="AM115" s="74"/>
      <c r="AN115" s="74">
        <f t="shared" si="49"/>
        <v>2012</v>
      </c>
      <c r="AO115" s="19" t="str">
        <f t="shared" ca="1" si="50"/>
        <v>-</v>
      </c>
      <c r="AP115" s="17" t="str">
        <f ca="1">IF($C115&gt;=TODAY(),"-",100*(AO115-MIN(Fit_Error_Deaths))/(MAX(Fit_Error_Deaths)-MIN(Fit_Error_Deaths)))</f>
        <v>-</v>
      </c>
      <c r="AQ115" s="17" t="str">
        <f t="shared" ca="1" si="51"/>
        <v>-</v>
      </c>
      <c r="AR115" s="17" t="str">
        <f ca="1">IF($C115&gt;=TODAY(),"-",100*(AQ115-MIN(Fit_Error_LocalTransmission))/(MAX(Fit_Error_LocalTransmission)-MIN(Fit_Error_LocalTransmission)))</f>
        <v>-</v>
      </c>
      <c r="AS115" s="17" t="str">
        <f t="shared" ca="1" si="52"/>
        <v>-</v>
      </c>
      <c r="AT115" s="67" t="str">
        <f t="shared" ca="1" si="53"/>
        <v>-</v>
      </c>
    </row>
    <row r="116" spans="1:46" s="1" customFormat="1" ht="12" x14ac:dyDescent="0.35">
      <c r="A116" s="87"/>
      <c r="B116" s="40">
        <f t="shared" si="29"/>
        <v>113</v>
      </c>
      <c r="C116" s="41">
        <f t="shared" si="30"/>
        <v>43971</v>
      </c>
      <c r="D116" s="28">
        <f>'I Disease Parameters'!$E$6/(1000*365)</f>
        <v>4.8197260273972601E-5</v>
      </c>
      <c r="E116" s="28">
        <f>'I Disease Parameters'!$E$7/(1000*365)</f>
        <v>2.0024657534246577E-5</v>
      </c>
      <c r="F116" s="27">
        <f>(1-'I Disease Parameters'!$E$8)/'I Disease Parameters'!$E$10</f>
        <v>0.188</v>
      </c>
      <c r="G116" s="27">
        <f>'I Disease Parameters'!$E$8/'I Disease Parameters'!$E$11</f>
        <v>1.2E-2</v>
      </c>
      <c r="H116" s="27">
        <f>1/'I Disease Parameters'!$E$12</f>
        <v>0.05</v>
      </c>
      <c r="I116" s="27">
        <f>'I Disease Parameters'!$E$9/'I Disease Parameters'!$E$15</f>
        <v>0</v>
      </c>
      <c r="J116" s="83">
        <f t="shared" si="54"/>
        <v>7.7001263440561267</v>
      </c>
      <c r="K116" s="60">
        <f t="shared" si="55"/>
        <v>0.77001263449643809</v>
      </c>
      <c r="L116" s="30">
        <f t="shared" si="56"/>
        <v>0.46717576064062738</v>
      </c>
      <c r="M116" s="27">
        <f>J116/'I Disease Parameters'!$E$12</f>
        <v>0.38500631720280631</v>
      </c>
      <c r="N116" s="27">
        <f>K116/SQRT('I Disease Parameters'!$E$13*'I Disease Parameters'!$E$13)</f>
        <v>4.5294860852731655E-2</v>
      </c>
      <c r="O116" s="27">
        <f>L116/'I Disease Parameters'!$E$13</f>
        <v>2.7480927096507492E-2</v>
      </c>
      <c r="P116" s="27">
        <f>(1-L116)/'I Disease Parameters'!$E$14</f>
        <v>2.2201009973307193E-2</v>
      </c>
      <c r="Q116" s="19">
        <f t="shared" si="31"/>
        <v>1329668137.1923668</v>
      </c>
      <c r="R116" s="17">
        <f t="shared" si="32"/>
        <v>1979953.146899764</v>
      </c>
      <c r="S116" s="17">
        <f t="shared" si="33"/>
        <v>1816338.4706960616</v>
      </c>
      <c r="T116" s="17">
        <f t="shared" si="34"/>
        <v>116141.98684055962</v>
      </c>
      <c r="U116" s="17">
        <f t="shared" si="35"/>
        <v>606253.84580235684</v>
      </c>
      <c r="V116" s="17">
        <f t="shared" si="36"/>
        <v>16831.31620159305</v>
      </c>
      <c r="W116" s="17">
        <f t="shared" si="37"/>
        <v>1334186824.6426053</v>
      </c>
      <c r="X116" s="18">
        <f t="shared" ca="1" si="28"/>
        <v>37573384.325964198</v>
      </c>
      <c r="Y116" s="17">
        <f t="shared" si="38"/>
        <v>-570578.2410094738</v>
      </c>
      <c r="Z116" s="17">
        <f t="shared" si="39"/>
        <v>265272.68338194676</v>
      </c>
      <c r="AA116" s="17">
        <f t="shared" si="40"/>
        <v>243696.32840655115</v>
      </c>
      <c r="AB116" s="17">
        <f t="shared" si="41"/>
        <v>15577.934901596323</v>
      </c>
      <c r="AC116" s="17">
        <f t="shared" si="42"/>
        <v>81385.190179260215</v>
      </c>
      <c r="AD116" s="18">
        <f t="shared" si="43"/>
        <v>2232.6235200531082</v>
      </c>
      <c r="AE116" s="19">
        <f t="shared" si="44"/>
        <v>608243.11197457276</v>
      </c>
      <c r="AF116" s="17">
        <f t="shared" si="45"/>
        <v>322359.92714134965</v>
      </c>
      <c r="AG116" s="17">
        <f t="shared" si="46"/>
        <v>20576.165562213806</v>
      </c>
      <c r="AH116" s="18">
        <f t="shared" si="48"/>
        <v>342936.09270356345</v>
      </c>
      <c r="AI116" s="73"/>
      <c r="AJ116" s="74"/>
      <c r="AK116" s="74"/>
      <c r="AL116" s="73"/>
      <c r="AM116" s="74"/>
      <c r="AN116" s="74">
        <f t="shared" si="49"/>
        <v>2012</v>
      </c>
      <c r="AO116" s="19" t="str">
        <f t="shared" ca="1" si="50"/>
        <v>-</v>
      </c>
      <c r="AP116" s="17" t="str">
        <f ca="1">IF($C116&gt;=TODAY(),"-",100*(AO116-MIN(Fit_Error_Deaths))/(MAX(Fit_Error_Deaths)-MIN(Fit_Error_Deaths)))</f>
        <v>-</v>
      </c>
      <c r="AQ116" s="17" t="str">
        <f t="shared" ca="1" si="51"/>
        <v>-</v>
      </c>
      <c r="AR116" s="17" t="str">
        <f ca="1">IF($C116&gt;=TODAY(),"-",100*(AQ116-MIN(Fit_Error_LocalTransmission))/(MAX(Fit_Error_LocalTransmission)-MIN(Fit_Error_LocalTransmission)))</f>
        <v>-</v>
      </c>
      <c r="AS116" s="17" t="str">
        <f t="shared" ca="1" si="52"/>
        <v>-</v>
      </c>
      <c r="AT116" s="67" t="str">
        <f t="shared" ca="1" si="53"/>
        <v>-</v>
      </c>
    </row>
    <row r="117" spans="1:46" s="1" customFormat="1" ht="12" x14ac:dyDescent="0.35">
      <c r="A117" s="87"/>
      <c r="B117" s="40">
        <f t="shared" si="29"/>
        <v>114</v>
      </c>
      <c r="C117" s="41">
        <f t="shared" si="30"/>
        <v>43972</v>
      </c>
      <c r="D117" s="28">
        <f>'I Disease Parameters'!$E$6/(1000*365)</f>
        <v>4.8197260273972601E-5</v>
      </c>
      <c r="E117" s="28">
        <f>'I Disease Parameters'!$E$7/(1000*365)</f>
        <v>2.0024657534246577E-5</v>
      </c>
      <c r="F117" s="27">
        <f>(1-'I Disease Parameters'!$E$8)/'I Disease Parameters'!$E$10</f>
        <v>0.188</v>
      </c>
      <c r="G117" s="27">
        <f>'I Disease Parameters'!$E$8/'I Disease Parameters'!$E$11</f>
        <v>1.2E-2</v>
      </c>
      <c r="H117" s="27">
        <f>1/'I Disease Parameters'!$E$12</f>
        <v>0.05</v>
      </c>
      <c r="I117" s="27">
        <f>'I Disease Parameters'!$E$9/'I Disease Parameters'!$E$15</f>
        <v>0</v>
      </c>
      <c r="J117" s="83">
        <f t="shared" si="54"/>
        <v>7.7001263440561267</v>
      </c>
      <c r="K117" s="60">
        <f t="shared" si="55"/>
        <v>0.77001263449643809</v>
      </c>
      <c r="L117" s="30">
        <f t="shared" si="56"/>
        <v>0.46717576064062738</v>
      </c>
      <c r="M117" s="27">
        <f>J117/'I Disease Parameters'!$E$12</f>
        <v>0.38500631720280631</v>
      </c>
      <c r="N117" s="27">
        <f>K117/SQRT('I Disease Parameters'!$E$13*'I Disease Parameters'!$E$13)</f>
        <v>4.5294860852731655E-2</v>
      </c>
      <c r="O117" s="27">
        <f>L117/'I Disease Parameters'!$E$13</f>
        <v>2.7480927096507492E-2</v>
      </c>
      <c r="P117" s="27">
        <f>(1-L117)/'I Disease Parameters'!$E$14</f>
        <v>2.2201009973307193E-2</v>
      </c>
      <c r="Q117" s="19">
        <f t="shared" si="31"/>
        <v>1329003639.0179431</v>
      </c>
      <c r="R117" s="17">
        <f t="shared" si="32"/>
        <v>2286099.0446198904</v>
      </c>
      <c r="S117" s="17">
        <f t="shared" si="33"/>
        <v>2097716.3672225722</v>
      </c>
      <c r="T117" s="17">
        <f t="shared" si="34"/>
        <v>134128.94001846903</v>
      </c>
      <c r="U117" s="17">
        <f t="shared" si="35"/>
        <v>700250.31878472795</v>
      </c>
      <c r="V117" s="17">
        <f t="shared" si="36"/>
        <v>19409.785609760027</v>
      </c>
      <c r="W117" s="17">
        <f t="shared" si="37"/>
        <v>1334221833.6885886</v>
      </c>
      <c r="X117" s="18">
        <f t="shared" ca="1" si="28"/>
        <v>37573384.325964198</v>
      </c>
      <c r="Y117" s="17">
        <f t="shared" si="38"/>
        <v>-664498.17442369461</v>
      </c>
      <c r="Z117" s="17">
        <f t="shared" si="39"/>
        <v>306145.89772012644</v>
      </c>
      <c r="AA117" s="17">
        <f t="shared" si="40"/>
        <v>281377.89652651059</v>
      </c>
      <c r="AB117" s="17">
        <f t="shared" si="41"/>
        <v>17986.95317790941</v>
      </c>
      <c r="AC117" s="17">
        <f t="shared" si="42"/>
        <v>93996.47298237111</v>
      </c>
      <c r="AD117" s="18">
        <f t="shared" si="43"/>
        <v>2578.4694081669768</v>
      </c>
      <c r="AE117" s="19">
        <f t="shared" si="44"/>
        <v>702176.1749837799</v>
      </c>
      <c r="AF117" s="17">
        <f t="shared" si="45"/>
        <v>372231.19161715562</v>
      </c>
      <c r="AG117" s="17">
        <f t="shared" si="46"/>
        <v>23759.437762797166</v>
      </c>
      <c r="AH117" s="18">
        <f t="shared" si="48"/>
        <v>395990.62937995279</v>
      </c>
      <c r="AI117" s="73"/>
      <c r="AJ117" s="74"/>
      <c r="AK117" s="74"/>
      <c r="AL117" s="73"/>
      <c r="AM117" s="74"/>
      <c r="AN117" s="74">
        <f t="shared" si="49"/>
        <v>2012</v>
      </c>
      <c r="AO117" s="19" t="str">
        <f t="shared" ca="1" si="50"/>
        <v>-</v>
      </c>
      <c r="AP117" s="17" t="str">
        <f ca="1">IF($C117&gt;=TODAY(),"-",100*(AO117-MIN(Fit_Error_Deaths))/(MAX(Fit_Error_Deaths)-MIN(Fit_Error_Deaths)))</f>
        <v>-</v>
      </c>
      <c r="AQ117" s="17" t="str">
        <f t="shared" ca="1" si="51"/>
        <v>-</v>
      </c>
      <c r="AR117" s="17" t="str">
        <f ca="1">IF($C117&gt;=TODAY(),"-",100*(AQ117-MIN(Fit_Error_LocalTransmission))/(MAX(Fit_Error_LocalTransmission)-MIN(Fit_Error_LocalTransmission)))</f>
        <v>-</v>
      </c>
      <c r="AS117" s="17" t="str">
        <f t="shared" ca="1" si="52"/>
        <v>-</v>
      </c>
      <c r="AT117" s="67" t="str">
        <f t="shared" ca="1" si="53"/>
        <v>-</v>
      </c>
    </row>
    <row r="118" spans="1:46" s="1" customFormat="1" ht="12" x14ac:dyDescent="0.35">
      <c r="A118" s="87"/>
      <c r="B118" s="40">
        <f t="shared" si="29"/>
        <v>115</v>
      </c>
      <c r="C118" s="41">
        <f t="shared" si="30"/>
        <v>43973</v>
      </c>
      <c r="D118" s="28">
        <f>'I Disease Parameters'!$E$6/(1000*365)</f>
        <v>4.8197260273972601E-5</v>
      </c>
      <c r="E118" s="28">
        <f>'I Disease Parameters'!$E$7/(1000*365)</f>
        <v>2.0024657534246577E-5</v>
      </c>
      <c r="F118" s="27">
        <f>(1-'I Disease Parameters'!$E$8)/'I Disease Parameters'!$E$10</f>
        <v>0.188</v>
      </c>
      <c r="G118" s="27">
        <f>'I Disease Parameters'!$E$8/'I Disease Parameters'!$E$11</f>
        <v>1.2E-2</v>
      </c>
      <c r="H118" s="27">
        <f>1/'I Disease Parameters'!$E$12</f>
        <v>0.05</v>
      </c>
      <c r="I118" s="27">
        <f>'I Disease Parameters'!$E$9/'I Disease Parameters'!$E$15</f>
        <v>0</v>
      </c>
      <c r="J118" s="83">
        <f t="shared" si="54"/>
        <v>7.7001263440561267</v>
      </c>
      <c r="K118" s="60">
        <f t="shared" si="55"/>
        <v>0.77001263449643809</v>
      </c>
      <c r="L118" s="30">
        <f t="shared" si="56"/>
        <v>0.46717576064062738</v>
      </c>
      <c r="M118" s="27">
        <f>J118/'I Disease Parameters'!$E$12</f>
        <v>0.38500631720280631</v>
      </c>
      <c r="N118" s="27">
        <f>K118/SQRT('I Disease Parameters'!$E$13*'I Disease Parameters'!$E$13)</f>
        <v>4.5294860852731655E-2</v>
      </c>
      <c r="O118" s="27">
        <f>L118/'I Disease Parameters'!$E$13</f>
        <v>2.7480927096507492E-2</v>
      </c>
      <c r="P118" s="27">
        <f>(1-L118)/'I Disease Parameters'!$E$14</f>
        <v>2.2201009973307193E-2</v>
      </c>
      <c r="Q118" s="19">
        <f t="shared" si="31"/>
        <v>1328230805.0572903</v>
      </c>
      <c r="R118" s="17">
        <f t="shared" si="32"/>
        <v>2639360.4122466869</v>
      </c>
      <c r="S118" s="17">
        <f t="shared" si="33"/>
        <v>2422575.1631981255</v>
      </c>
      <c r="T118" s="17">
        <f t="shared" si="34"/>
        <v>154895.65711057986</v>
      </c>
      <c r="U118" s="17">
        <f t="shared" si="35"/>
        <v>808808.10249521409</v>
      </c>
      <c r="V118" s="17">
        <f t="shared" si="36"/>
        <v>22387.583544819179</v>
      </c>
      <c r="W118" s="17">
        <f t="shared" si="37"/>
        <v>1334256444.3923411</v>
      </c>
      <c r="X118" s="18">
        <f t="shared" ca="1" si="28"/>
        <v>37573384.325964198</v>
      </c>
      <c r="Y118" s="17">
        <f t="shared" si="38"/>
        <v>-772833.96065282822</v>
      </c>
      <c r="Z118" s="17">
        <f t="shared" si="39"/>
        <v>353261.36762679648</v>
      </c>
      <c r="AA118" s="17">
        <f t="shared" si="40"/>
        <v>324858.79597555334</v>
      </c>
      <c r="AB118" s="17">
        <f t="shared" si="41"/>
        <v>20766.717092110834</v>
      </c>
      <c r="AC118" s="17">
        <f t="shared" si="42"/>
        <v>108557.78371048614</v>
      </c>
      <c r="AD118" s="18">
        <f t="shared" si="43"/>
        <v>2977.7979350591522</v>
      </c>
      <c r="AE118" s="19">
        <f t="shared" si="44"/>
        <v>810526.95490123273</v>
      </c>
      <c r="AF118" s="17">
        <f t="shared" si="45"/>
        <v>429786.62038853939</v>
      </c>
      <c r="AG118" s="17">
        <f t="shared" si="46"/>
        <v>27433.188535438687</v>
      </c>
      <c r="AH118" s="18">
        <f t="shared" si="48"/>
        <v>457219.80892397807</v>
      </c>
      <c r="AI118" s="73"/>
      <c r="AJ118" s="74"/>
      <c r="AK118" s="74"/>
      <c r="AL118" s="73"/>
      <c r="AM118" s="74"/>
      <c r="AN118" s="74">
        <f t="shared" si="49"/>
        <v>2012</v>
      </c>
      <c r="AO118" s="19" t="str">
        <f t="shared" ca="1" si="50"/>
        <v>-</v>
      </c>
      <c r="AP118" s="17" t="str">
        <f ca="1">IF($C118&gt;=TODAY(),"-",100*(AO118-MIN(Fit_Error_Deaths))/(MAX(Fit_Error_Deaths)-MIN(Fit_Error_Deaths)))</f>
        <v>-</v>
      </c>
      <c r="AQ118" s="17" t="str">
        <f t="shared" ca="1" si="51"/>
        <v>-</v>
      </c>
      <c r="AR118" s="17" t="str">
        <f ca="1">IF($C118&gt;=TODAY(),"-",100*(AQ118-MIN(Fit_Error_LocalTransmission))/(MAX(Fit_Error_LocalTransmission)-MIN(Fit_Error_LocalTransmission)))</f>
        <v>-</v>
      </c>
      <c r="AS118" s="17" t="str">
        <f t="shared" ca="1" si="52"/>
        <v>-</v>
      </c>
      <c r="AT118" s="67" t="str">
        <f t="shared" ca="1" si="53"/>
        <v>-</v>
      </c>
    </row>
    <row r="119" spans="1:46" s="1" customFormat="1" ht="12" x14ac:dyDescent="0.35">
      <c r="A119" s="87"/>
      <c r="B119" s="40">
        <f t="shared" si="29"/>
        <v>116</v>
      </c>
      <c r="C119" s="41">
        <f t="shared" si="30"/>
        <v>43974</v>
      </c>
      <c r="D119" s="28">
        <f>'I Disease Parameters'!$E$6/(1000*365)</f>
        <v>4.8197260273972601E-5</v>
      </c>
      <c r="E119" s="28">
        <f>'I Disease Parameters'!$E$7/(1000*365)</f>
        <v>2.0024657534246577E-5</v>
      </c>
      <c r="F119" s="27">
        <f>(1-'I Disease Parameters'!$E$8)/'I Disease Parameters'!$E$10</f>
        <v>0.188</v>
      </c>
      <c r="G119" s="27">
        <f>'I Disease Parameters'!$E$8/'I Disease Parameters'!$E$11</f>
        <v>1.2E-2</v>
      </c>
      <c r="H119" s="27">
        <f>1/'I Disease Parameters'!$E$12</f>
        <v>0.05</v>
      </c>
      <c r="I119" s="27">
        <f>'I Disease Parameters'!$E$9/'I Disease Parameters'!$E$15</f>
        <v>0</v>
      </c>
      <c r="J119" s="83">
        <f t="shared" si="54"/>
        <v>7.7001263440561267</v>
      </c>
      <c r="K119" s="60">
        <f t="shared" si="55"/>
        <v>0.77001263449643809</v>
      </c>
      <c r="L119" s="30">
        <f t="shared" si="56"/>
        <v>0.46717576064062738</v>
      </c>
      <c r="M119" s="27">
        <f>J119/'I Disease Parameters'!$E$12</f>
        <v>0.38500631720280631</v>
      </c>
      <c r="N119" s="27">
        <f>K119/SQRT('I Disease Parameters'!$E$13*'I Disease Parameters'!$E$13)</f>
        <v>4.5294860852731655E-2</v>
      </c>
      <c r="O119" s="27">
        <f>L119/'I Disease Parameters'!$E$13</f>
        <v>2.7480927096507492E-2</v>
      </c>
      <c r="P119" s="27">
        <f>(1-L119)/'I Disease Parameters'!$E$14</f>
        <v>2.2201009973307193E-2</v>
      </c>
      <c r="Q119" s="19">
        <f t="shared" si="31"/>
        <v>1327333036.3609018</v>
      </c>
      <c r="R119" s="17">
        <f t="shared" si="32"/>
        <v>3046914.3120223223</v>
      </c>
      <c r="S119" s="17">
        <f t="shared" si="33"/>
        <v>2797597.6513026026</v>
      </c>
      <c r="T119" s="17">
        <f t="shared" si="34"/>
        <v>178869.36403609751</v>
      </c>
      <c r="U119" s="17">
        <f t="shared" si="35"/>
        <v>934177.34081047843</v>
      </c>
      <c r="V119" s="17">
        <f t="shared" si="36"/>
        <v>25826.423573153133</v>
      </c>
      <c r="W119" s="17">
        <f t="shared" si="37"/>
        <v>1334290595.0290732</v>
      </c>
      <c r="X119" s="18">
        <f t="shared" ca="1" si="28"/>
        <v>37573384.325964198</v>
      </c>
      <c r="Y119" s="17">
        <f t="shared" si="38"/>
        <v>-897768.69638848305</v>
      </c>
      <c r="Z119" s="17">
        <f t="shared" si="39"/>
        <v>407553.89977563545</v>
      </c>
      <c r="AA119" s="17">
        <f t="shared" si="40"/>
        <v>375022.48810447706</v>
      </c>
      <c r="AB119" s="17">
        <f t="shared" si="41"/>
        <v>23973.706925517647</v>
      </c>
      <c r="AC119" s="17">
        <f t="shared" si="42"/>
        <v>125369.23831526435</v>
      </c>
      <c r="AD119" s="18">
        <f t="shared" si="43"/>
        <v>3438.8400283339543</v>
      </c>
      <c r="AE119" s="19">
        <f t="shared" si="44"/>
        <v>935478.83451333793</v>
      </c>
      <c r="AF119" s="17">
        <f t="shared" si="45"/>
        <v>496199.75750237715</v>
      </c>
      <c r="AG119" s="17">
        <f t="shared" si="46"/>
        <v>31672.324946960242</v>
      </c>
      <c r="AH119" s="18">
        <f t="shared" si="48"/>
        <v>527872.08244933735</v>
      </c>
      <c r="AI119" s="73"/>
      <c r="AJ119" s="74"/>
      <c r="AK119" s="74"/>
      <c r="AL119" s="73"/>
      <c r="AM119" s="74"/>
      <c r="AN119" s="74">
        <f t="shared" si="49"/>
        <v>2012</v>
      </c>
      <c r="AO119" s="19" t="str">
        <f t="shared" ca="1" si="50"/>
        <v>-</v>
      </c>
      <c r="AP119" s="17" t="str">
        <f ca="1">IF($C119&gt;=TODAY(),"-",100*(AO119-MIN(Fit_Error_Deaths))/(MAX(Fit_Error_Deaths)-MIN(Fit_Error_Deaths)))</f>
        <v>-</v>
      </c>
      <c r="AQ119" s="17" t="str">
        <f t="shared" ca="1" si="51"/>
        <v>-</v>
      </c>
      <c r="AR119" s="17" t="str">
        <f ca="1">IF($C119&gt;=TODAY(),"-",100*(AQ119-MIN(Fit_Error_LocalTransmission))/(MAX(Fit_Error_LocalTransmission)-MIN(Fit_Error_LocalTransmission)))</f>
        <v>-</v>
      </c>
      <c r="AS119" s="17" t="str">
        <f t="shared" ca="1" si="52"/>
        <v>-</v>
      </c>
      <c r="AT119" s="67" t="str">
        <f t="shared" ca="1" si="53"/>
        <v>-</v>
      </c>
    </row>
    <row r="120" spans="1:46" s="1" customFormat="1" ht="12" x14ac:dyDescent="0.35">
      <c r="A120" s="87"/>
      <c r="B120" s="40">
        <f t="shared" si="29"/>
        <v>117</v>
      </c>
      <c r="C120" s="41">
        <f t="shared" si="30"/>
        <v>43975</v>
      </c>
      <c r="D120" s="28">
        <f>'I Disease Parameters'!$E$6/(1000*365)</f>
        <v>4.8197260273972601E-5</v>
      </c>
      <c r="E120" s="28">
        <f>'I Disease Parameters'!$E$7/(1000*365)</f>
        <v>2.0024657534246577E-5</v>
      </c>
      <c r="F120" s="27">
        <f>(1-'I Disease Parameters'!$E$8)/'I Disease Parameters'!$E$10</f>
        <v>0.188</v>
      </c>
      <c r="G120" s="27">
        <f>'I Disease Parameters'!$E$8/'I Disease Parameters'!$E$11</f>
        <v>1.2E-2</v>
      </c>
      <c r="H120" s="27">
        <f>1/'I Disease Parameters'!$E$12</f>
        <v>0.05</v>
      </c>
      <c r="I120" s="27">
        <f>'I Disease Parameters'!$E$9/'I Disease Parameters'!$E$15</f>
        <v>0</v>
      </c>
      <c r="J120" s="83">
        <f t="shared" si="54"/>
        <v>7.7001263440561267</v>
      </c>
      <c r="K120" s="60">
        <f t="shared" si="55"/>
        <v>0.77001263449643809</v>
      </c>
      <c r="L120" s="30">
        <f t="shared" si="56"/>
        <v>0.46717576064062738</v>
      </c>
      <c r="M120" s="27">
        <f>J120/'I Disease Parameters'!$E$12</f>
        <v>0.38500631720280631</v>
      </c>
      <c r="N120" s="27">
        <f>K120/SQRT('I Disease Parameters'!$E$13*'I Disease Parameters'!$E$13)</f>
        <v>4.5294860852731655E-2</v>
      </c>
      <c r="O120" s="27">
        <f>L120/'I Disease Parameters'!$E$13</f>
        <v>2.7480927096507492E-2</v>
      </c>
      <c r="P120" s="27">
        <f>(1-L120)/'I Disease Parameters'!$E$14</f>
        <v>2.2201009973307193E-2</v>
      </c>
      <c r="Q120" s="19">
        <f t="shared" si="31"/>
        <v>1326291230.1571753</v>
      </c>
      <c r="R120" s="17">
        <f t="shared" si="32"/>
        <v>3517006.401531396</v>
      </c>
      <c r="S120" s="17">
        <f t="shared" si="33"/>
        <v>3230481.6384627833</v>
      </c>
      <c r="T120" s="17">
        <f t="shared" si="34"/>
        <v>206542.17749484803</v>
      </c>
      <c r="U120" s="17">
        <f t="shared" si="35"/>
        <v>1078954.0127471571</v>
      </c>
      <c r="V120" s="17">
        <f t="shared" si="36"/>
        <v>29797.50410803765</v>
      </c>
      <c r="W120" s="17">
        <f t="shared" si="37"/>
        <v>1334324214.3874114</v>
      </c>
      <c r="X120" s="18">
        <f t="shared" ca="1" si="28"/>
        <v>37573384.325964198</v>
      </c>
      <c r="Y120" s="17">
        <f t="shared" si="38"/>
        <v>-1041806.2037265301</v>
      </c>
      <c r="Z120" s="17">
        <f t="shared" si="39"/>
        <v>470092.08950907364</v>
      </c>
      <c r="AA120" s="17">
        <f t="shared" si="40"/>
        <v>432883.9871601807</v>
      </c>
      <c r="AB120" s="17">
        <f t="shared" si="41"/>
        <v>27672.813458750519</v>
      </c>
      <c r="AC120" s="17">
        <f t="shared" si="42"/>
        <v>144776.6719366787</v>
      </c>
      <c r="AD120" s="18">
        <f t="shared" si="43"/>
        <v>3971.080534884517</v>
      </c>
      <c r="AE120" s="19">
        <f t="shared" si="44"/>
        <v>1079535.9653291723</v>
      </c>
      <c r="AF120" s="17">
        <f t="shared" si="45"/>
        <v>572819.89066019654</v>
      </c>
      <c r="AG120" s="17">
        <f t="shared" si="46"/>
        <v>36562.971744267867</v>
      </c>
      <c r="AH120" s="18">
        <f t="shared" si="48"/>
        <v>609382.86240446439</v>
      </c>
      <c r="AI120" s="73"/>
      <c r="AJ120" s="74"/>
      <c r="AK120" s="74"/>
      <c r="AL120" s="73"/>
      <c r="AM120" s="74"/>
      <c r="AN120" s="74">
        <f t="shared" si="49"/>
        <v>2012</v>
      </c>
      <c r="AO120" s="19" t="str">
        <f t="shared" ca="1" si="50"/>
        <v>-</v>
      </c>
      <c r="AP120" s="17" t="str">
        <f ca="1">IF($C120&gt;=TODAY(),"-",100*(AO120-MIN(Fit_Error_Deaths))/(MAX(Fit_Error_Deaths)-MIN(Fit_Error_Deaths)))</f>
        <v>-</v>
      </c>
      <c r="AQ120" s="17" t="str">
        <f t="shared" ca="1" si="51"/>
        <v>-</v>
      </c>
      <c r="AR120" s="17" t="str">
        <f ca="1">IF($C120&gt;=TODAY(),"-",100*(AQ120-MIN(Fit_Error_LocalTransmission))/(MAX(Fit_Error_LocalTransmission)-MIN(Fit_Error_LocalTransmission)))</f>
        <v>-</v>
      </c>
      <c r="AS120" s="17" t="str">
        <f t="shared" ca="1" si="52"/>
        <v>-</v>
      </c>
      <c r="AT120" s="67" t="str">
        <f t="shared" ca="1" si="53"/>
        <v>-</v>
      </c>
    </row>
    <row r="121" spans="1:46" s="1" customFormat="1" ht="12" x14ac:dyDescent="0.35">
      <c r="A121" s="87"/>
      <c r="B121" s="40">
        <f t="shared" si="29"/>
        <v>118</v>
      </c>
      <c r="C121" s="41">
        <f t="shared" si="30"/>
        <v>43976</v>
      </c>
      <c r="D121" s="28">
        <f>'I Disease Parameters'!$E$6/(1000*365)</f>
        <v>4.8197260273972601E-5</v>
      </c>
      <c r="E121" s="28">
        <f>'I Disease Parameters'!$E$7/(1000*365)</f>
        <v>2.0024657534246577E-5</v>
      </c>
      <c r="F121" s="27">
        <f>(1-'I Disease Parameters'!$E$8)/'I Disease Parameters'!$E$10</f>
        <v>0.188</v>
      </c>
      <c r="G121" s="27">
        <f>'I Disease Parameters'!$E$8/'I Disease Parameters'!$E$11</f>
        <v>1.2E-2</v>
      </c>
      <c r="H121" s="27">
        <f>1/'I Disease Parameters'!$E$12</f>
        <v>0.05</v>
      </c>
      <c r="I121" s="27">
        <f>'I Disease Parameters'!$E$9/'I Disease Parameters'!$E$15</f>
        <v>0</v>
      </c>
      <c r="J121" s="83">
        <f t="shared" si="54"/>
        <v>7.7001263440561267</v>
      </c>
      <c r="K121" s="60">
        <f t="shared" si="55"/>
        <v>0.77001263449643809</v>
      </c>
      <c r="L121" s="30">
        <f t="shared" si="56"/>
        <v>0.46717576064062738</v>
      </c>
      <c r="M121" s="27">
        <f>J121/'I Disease Parameters'!$E$12</f>
        <v>0.38500631720280631</v>
      </c>
      <c r="N121" s="27">
        <f>K121/SQRT('I Disease Parameters'!$E$13*'I Disease Parameters'!$E$13)</f>
        <v>4.5294860852731655E-2</v>
      </c>
      <c r="O121" s="27">
        <f>L121/'I Disease Parameters'!$E$13</f>
        <v>2.7480927096507492E-2</v>
      </c>
      <c r="P121" s="27">
        <f>(1-L121)/'I Disease Parameters'!$E$14</f>
        <v>2.2201009973307193E-2</v>
      </c>
      <c r="Q121" s="19">
        <f t="shared" si="31"/>
        <v>1325083415.3234015</v>
      </c>
      <c r="R121" s="17">
        <f t="shared" si="32"/>
        <v>4059101.7719263691</v>
      </c>
      <c r="S121" s="17">
        <f t="shared" si="33"/>
        <v>3730090.0707390658</v>
      </c>
      <c r="T121" s="17">
        <f t="shared" si="34"/>
        <v>238480.70291229253</v>
      </c>
      <c r="U121" s="17">
        <f t="shared" si="35"/>
        <v>1246132.4595077855</v>
      </c>
      <c r="V121" s="17">
        <f t="shared" si="36"/>
        <v>34382.949050509356</v>
      </c>
      <c r="W121" s="17">
        <f t="shared" si="37"/>
        <v>1334357220.3284869</v>
      </c>
      <c r="X121" s="18">
        <f t="shared" ca="1" si="28"/>
        <v>37573384.325964198</v>
      </c>
      <c r="Y121" s="17">
        <f t="shared" si="38"/>
        <v>-1207814.8337738514</v>
      </c>
      <c r="Z121" s="17">
        <f t="shared" si="39"/>
        <v>542095.37039497308</v>
      </c>
      <c r="AA121" s="17">
        <f t="shared" si="40"/>
        <v>499608.43227628246</v>
      </c>
      <c r="AB121" s="17">
        <f t="shared" si="41"/>
        <v>31938.5254174445</v>
      </c>
      <c r="AC121" s="17">
        <f t="shared" si="42"/>
        <v>167178.44676062837</v>
      </c>
      <c r="AD121" s="18">
        <f t="shared" si="43"/>
        <v>4585.4449424717059</v>
      </c>
      <c r="AE121" s="19">
        <f t="shared" si="44"/>
        <v>1245567.0775499886</v>
      </c>
      <c r="AF121" s="17">
        <f t="shared" si="45"/>
        <v>661197.20348790241</v>
      </c>
      <c r="AG121" s="17">
        <f t="shared" si="46"/>
        <v>42204.07681837675</v>
      </c>
      <c r="AH121" s="18">
        <f t="shared" si="48"/>
        <v>703401.28030627919</v>
      </c>
      <c r="AI121" s="73"/>
      <c r="AJ121" s="74"/>
      <c r="AK121" s="74"/>
      <c r="AL121" s="73"/>
      <c r="AM121" s="74"/>
      <c r="AN121" s="74">
        <f t="shared" si="49"/>
        <v>2012</v>
      </c>
      <c r="AO121" s="19" t="str">
        <f t="shared" ca="1" si="50"/>
        <v>-</v>
      </c>
      <c r="AP121" s="17" t="str">
        <f ca="1">IF($C121&gt;=TODAY(),"-",100*(AO121-MIN(Fit_Error_Deaths))/(MAX(Fit_Error_Deaths)-MIN(Fit_Error_Deaths)))</f>
        <v>-</v>
      </c>
      <c r="AQ121" s="17" t="str">
        <f t="shared" ca="1" si="51"/>
        <v>-</v>
      </c>
      <c r="AR121" s="17" t="str">
        <f ca="1">IF($C121&gt;=TODAY(),"-",100*(AQ121-MIN(Fit_Error_LocalTransmission))/(MAX(Fit_Error_LocalTransmission)-MIN(Fit_Error_LocalTransmission)))</f>
        <v>-</v>
      </c>
      <c r="AS121" s="17" t="str">
        <f t="shared" ca="1" si="52"/>
        <v>-</v>
      </c>
      <c r="AT121" s="67" t="str">
        <f t="shared" ca="1" si="53"/>
        <v>-</v>
      </c>
    </row>
    <row r="122" spans="1:46" s="1" customFormat="1" ht="12" x14ac:dyDescent="0.35">
      <c r="A122" s="87"/>
      <c r="B122" s="40">
        <f t="shared" si="29"/>
        <v>119</v>
      </c>
      <c r="C122" s="41">
        <f t="shared" si="30"/>
        <v>43977</v>
      </c>
      <c r="D122" s="28">
        <f>'I Disease Parameters'!$E$6/(1000*365)</f>
        <v>4.8197260273972601E-5</v>
      </c>
      <c r="E122" s="28">
        <f>'I Disease Parameters'!$E$7/(1000*365)</f>
        <v>2.0024657534246577E-5</v>
      </c>
      <c r="F122" s="27">
        <f>(1-'I Disease Parameters'!$E$8)/'I Disease Parameters'!$E$10</f>
        <v>0.188</v>
      </c>
      <c r="G122" s="27">
        <f>'I Disease Parameters'!$E$8/'I Disease Parameters'!$E$11</f>
        <v>1.2E-2</v>
      </c>
      <c r="H122" s="27">
        <f>1/'I Disease Parameters'!$E$12</f>
        <v>0.05</v>
      </c>
      <c r="I122" s="27">
        <f>'I Disease Parameters'!$E$9/'I Disease Parameters'!$E$15</f>
        <v>0</v>
      </c>
      <c r="J122" s="83">
        <f t="shared" si="54"/>
        <v>7.7001263440561267</v>
      </c>
      <c r="K122" s="60">
        <f t="shared" si="55"/>
        <v>0.77001263449643809</v>
      </c>
      <c r="L122" s="30">
        <f t="shared" si="56"/>
        <v>0.46717576064062738</v>
      </c>
      <c r="M122" s="27">
        <f>J122/'I Disease Parameters'!$E$12</f>
        <v>0.38500631720280631</v>
      </c>
      <c r="N122" s="27">
        <f>K122/SQRT('I Disease Parameters'!$E$13*'I Disease Parameters'!$E$13)</f>
        <v>4.5294860852731655E-2</v>
      </c>
      <c r="O122" s="27">
        <f>L122/'I Disease Parameters'!$E$13</f>
        <v>2.7480927096507492E-2</v>
      </c>
      <c r="P122" s="27">
        <f>(1-L122)/'I Disease Parameters'!$E$14</f>
        <v>2.2201009973307193E-2</v>
      </c>
      <c r="Q122" s="19">
        <f t="shared" si="31"/>
        <v>1323684339.2028632</v>
      </c>
      <c r="R122" s="17">
        <f t="shared" si="32"/>
        <v>4684054.276606869</v>
      </c>
      <c r="S122" s="17">
        <f t="shared" si="33"/>
        <v>4306622.0065480312</v>
      </c>
      <c r="T122" s="17">
        <f t="shared" si="34"/>
        <v>275336.96540655091</v>
      </c>
      <c r="U122" s="17">
        <f t="shared" si="35"/>
        <v>1439165.6804796515</v>
      </c>
      <c r="V122" s="17">
        <f t="shared" si="36"/>
        <v>39677.461514306473</v>
      </c>
      <c r="W122" s="17">
        <f t="shared" si="37"/>
        <v>1334389518.1319044</v>
      </c>
      <c r="X122" s="18">
        <f t="shared" ca="1" si="28"/>
        <v>37573384.325964198</v>
      </c>
      <c r="Y122" s="17">
        <f t="shared" si="38"/>
        <v>-1399076.1205382347</v>
      </c>
      <c r="Z122" s="17">
        <f t="shared" si="39"/>
        <v>624952.5046804999</v>
      </c>
      <c r="AA122" s="17">
        <f t="shared" si="40"/>
        <v>576531.93580896547</v>
      </c>
      <c r="AB122" s="17">
        <f t="shared" si="41"/>
        <v>36856.262494258379</v>
      </c>
      <c r="AC122" s="17">
        <f t="shared" si="42"/>
        <v>193033.22097186605</v>
      </c>
      <c r="AD122" s="18">
        <f t="shared" si="43"/>
        <v>5294.5124637971167</v>
      </c>
      <c r="AE122" s="19">
        <f t="shared" si="44"/>
        <v>1436854.1411886525</v>
      </c>
      <c r="AF122" s="17">
        <f t="shared" si="45"/>
        <v>763111.13312215742</v>
      </c>
      <c r="AG122" s="17">
        <f t="shared" si="46"/>
        <v>48709.221263116429</v>
      </c>
      <c r="AH122" s="18">
        <f t="shared" si="48"/>
        <v>811820.35438527388</v>
      </c>
      <c r="AI122" s="73"/>
      <c r="AJ122" s="74"/>
      <c r="AK122" s="74"/>
      <c r="AL122" s="73"/>
      <c r="AM122" s="74"/>
      <c r="AN122" s="74">
        <f t="shared" si="49"/>
        <v>2012</v>
      </c>
      <c r="AO122" s="19" t="str">
        <f t="shared" ca="1" si="50"/>
        <v>-</v>
      </c>
      <c r="AP122" s="17" t="str">
        <f ca="1">IF($C122&gt;=TODAY(),"-",100*(AO122-MIN(Fit_Error_Deaths))/(MAX(Fit_Error_Deaths)-MIN(Fit_Error_Deaths)))</f>
        <v>-</v>
      </c>
      <c r="AQ122" s="17" t="str">
        <f t="shared" ca="1" si="51"/>
        <v>-</v>
      </c>
      <c r="AR122" s="17" t="str">
        <f ca="1">IF($C122&gt;=TODAY(),"-",100*(AQ122-MIN(Fit_Error_LocalTransmission))/(MAX(Fit_Error_LocalTransmission)-MIN(Fit_Error_LocalTransmission)))</f>
        <v>-</v>
      </c>
      <c r="AS122" s="17" t="str">
        <f t="shared" ca="1" si="52"/>
        <v>-</v>
      </c>
      <c r="AT122" s="67" t="str">
        <f t="shared" ca="1" si="53"/>
        <v>-</v>
      </c>
    </row>
    <row r="123" spans="1:46" s="1" customFormat="1" ht="12" x14ac:dyDescent="0.35">
      <c r="A123" s="87"/>
      <c r="B123" s="40">
        <f t="shared" si="29"/>
        <v>120</v>
      </c>
      <c r="C123" s="41">
        <f t="shared" si="30"/>
        <v>43978</v>
      </c>
      <c r="D123" s="28">
        <f>'I Disease Parameters'!$E$6/(1000*365)</f>
        <v>4.8197260273972601E-5</v>
      </c>
      <c r="E123" s="28">
        <f>'I Disease Parameters'!$E$7/(1000*365)</f>
        <v>2.0024657534246577E-5</v>
      </c>
      <c r="F123" s="27">
        <f>(1-'I Disease Parameters'!$E$8)/'I Disease Parameters'!$E$10</f>
        <v>0.188</v>
      </c>
      <c r="G123" s="27">
        <f>'I Disease Parameters'!$E$8/'I Disease Parameters'!$E$11</f>
        <v>1.2E-2</v>
      </c>
      <c r="H123" s="27">
        <f>1/'I Disease Parameters'!$E$12</f>
        <v>0.05</v>
      </c>
      <c r="I123" s="27">
        <f>'I Disease Parameters'!$E$9/'I Disease Parameters'!$E$15</f>
        <v>0</v>
      </c>
      <c r="J123" s="83">
        <f t="shared" si="54"/>
        <v>7.7001263440561267</v>
      </c>
      <c r="K123" s="60">
        <f t="shared" si="55"/>
        <v>0.77001263449643809</v>
      </c>
      <c r="L123" s="30">
        <f t="shared" si="56"/>
        <v>0.46717576064062738</v>
      </c>
      <c r="M123" s="27">
        <f>J123/'I Disease Parameters'!$E$12</f>
        <v>0.38500631720280631</v>
      </c>
      <c r="N123" s="27">
        <f>K123/SQRT('I Disease Parameters'!$E$13*'I Disease Parameters'!$E$13)</f>
        <v>4.5294860852731655E-2</v>
      </c>
      <c r="O123" s="27">
        <f>L123/'I Disease Parameters'!$E$13</f>
        <v>2.7480927096507492E-2</v>
      </c>
      <c r="P123" s="27">
        <f>(1-L123)/'I Disease Parameters'!$E$14</f>
        <v>2.2201009973307193E-2</v>
      </c>
      <c r="Q123" s="19">
        <f t="shared" si="31"/>
        <v>1322065000.7887414</v>
      </c>
      <c r="R123" s="17">
        <f t="shared" si="32"/>
        <v>5404295.6321608601</v>
      </c>
      <c r="S123" s="17">
        <f t="shared" si="33"/>
        <v>4971806.8715919107</v>
      </c>
      <c r="T123" s="17">
        <f t="shared" si="34"/>
        <v>317860.82940907252</v>
      </c>
      <c r="U123" s="17">
        <f t="shared" si="35"/>
        <v>1662034.4770804776</v>
      </c>
      <c r="V123" s="17">
        <f t="shared" si="36"/>
        <v>45790.220229317449</v>
      </c>
      <c r="W123" s="17">
        <f t="shared" si="37"/>
        <v>1334420998.5989838</v>
      </c>
      <c r="X123" s="18">
        <f t="shared" ca="1" si="28"/>
        <v>37573384.325964198</v>
      </c>
      <c r="Y123" s="17">
        <f t="shared" si="38"/>
        <v>-1619338.4141218662</v>
      </c>
      <c r="Z123" s="17">
        <f t="shared" si="39"/>
        <v>720241.35555399116</v>
      </c>
      <c r="AA123" s="17">
        <f t="shared" si="40"/>
        <v>665184.86504387949</v>
      </c>
      <c r="AB123" s="17">
        <f t="shared" si="41"/>
        <v>42523.864002521615</v>
      </c>
      <c r="AC123" s="17">
        <f t="shared" si="42"/>
        <v>222868.79660082608</v>
      </c>
      <c r="AD123" s="18">
        <f t="shared" si="43"/>
        <v>6112.7587150109757</v>
      </c>
      <c r="AE123" s="19">
        <f t="shared" si="44"/>
        <v>1657146.0074581264</v>
      </c>
      <c r="AF123" s="17">
        <f t="shared" si="45"/>
        <v>880602.20400209131</v>
      </c>
      <c r="AG123" s="17">
        <f t="shared" si="46"/>
        <v>56208.651319282428</v>
      </c>
      <c r="AH123" s="18">
        <f t="shared" si="48"/>
        <v>936810.85532137379</v>
      </c>
      <c r="AI123" s="73"/>
      <c r="AJ123" s="74"/>
      <c r="AK123" s="74"/>
      <c r="AL123" s="73"/>
      <c r="AM123" s="74"/>
      <c r="AN123" s="74">
        <f t="shared" si="49"/>
        <v>2012</v>
      </c>
      <c r="AO123" s="19" t="str">
        <f t="shared" ca="1" si="50"/>
        <v>-</v>
      </c>
      <c r="AP123" s="17" t="str">
        <f ca="1">IF($C123&gt;=TODAY(),"-",100*(AO123-MIN(Fit_Error_Deaths))/(MAX(Fit_Error_Deaths)-MIN(Fit_Error_Deaths)))</f>
        <v>-</v>
      </c>
      <c r="AQ123" s="17" t="str">
        <f t="shared" ca="1" si="51"/>
        <v>-</v>
      </c>
      <c r="AR123" s="17" t="str">
        <f ca="1">IF($C123&gt;=TODAY(),"-",100*(AQ123-MIN(Fit_Error_LocalTransmission))/(MAX(Fit_Error_LocalTransmission)-MIN(Fit_Error_LocalTransmission)))</f>
        <v>-</v>
      </c>
      <c r="AS123" s="17" t="str">
        <f t="shared" ca="1" si="52"/>
        <v>-</v>
      </c>
      <c r="AT123" s="67" t="str">
        <f t="shared" ca="1" si="53"/>
        <v>-</v>
      </c>
    </row>
    <row r="124" spans="1:46" s="1" customFormat="1" ht="12" x14ac:dyDescent="0.35">
      <c r="A124" s="87"/>
      <c r="B124" s="40">
        <f t="shared" si="29"/>
        <v>121</v>
      </c>
      <c r="C124" s="41">
        <f t="shared" si="30"/>
        <v>43979</v>
      </c>
      <c r="D124" s="28">
        <f>'I Disease Parameters'!$E$6/(1000*365)</f>
        <v>4.8197260273972601E-5</v>
      </c>
      <c r="E124" s="28">
        <f>'I Disease Parameters'!$E$7/(1000*365)</f>
        <v>2.0024657534246577E-5</v>
      </c>
      <c r="F124" s="27">
        <f>(1-'I Disease Parameters'!$E$8)/'I Disease Parameters'!$E$10</f>
        <v>0.188</v>
      </c>
      <c r="G124" s="27">
        <f>'I Disease Parameters'!$E$8/'I Disease Parameters'!$E$11</f>
        <v>1.2E-2</v>
      </c>
      <c r="H124" s="27">
        <f>1/'I Disease Parameters'!$E$12</f>
        <v>0.05</v>
      </c>
      <c r="I124" s="27">
        <f>'I Disease Parameters'!$E$9/'I Disease Parameters'!$E$15</f>
        <v>0</v>
      </c>
      <c r="J124" s="83">
        <f t="shared" si="54"/>
        <v>7.7001263440561267</v>
      </c>
      <c r="K124" s="60">
        <f t="shared" si="55"/>
        <v>0.77001263449643809</v>
      </c>
      <c r="L124" s="30">
        <f t="shared" si="56"/>
        <v>0.46717576064062738</v>
      </c>
      <c r="M124" s="27">
        <f>J124/'I Disease Parameters'!$E$12</f>
        <v>0.38500631720280631</v>
      </c>
      <c r="N124" s="27">
        <f>K124/SQRT('I Disease Parameters'!$E$13*'I Disease Parameters'!$E$13)</f>
        <v>4.5294860852731655E-2</v>
      </c>
      <c r="O124" s="27">
        <f>L124/'I Disease Parameters'!$E$13</f>
        <v>2.7480927096507492E-2</v>
      </c>
      <c r="P124" s="27">
        <f>(1-L124)/'I Disease Parameters'!$E$14</f>
        <v>2.2201009973307193E-2</v>
      </c>
      <c r="Q124" s="19">
        <f t="shared" si="31"/>
        <v>1320192125.3401403</v>
      </c>
      <c r="R124" s="17">
        <f t="shared" si="32"/>
        <v>6234045.2724663438</v>
      </c>
      <c r="S124" s="17">
        <f t="shared" si="33"/>
        <v>5739124.5481286263</v>
      </c>
      <c r="T124" s="17">
        <f t="shared" si="34"/>
        <v>366914.07021708979</v>
      </c>
      <c r="U124" s="17">
        <f t="shared" si="35"/>
        <v>1919326.6492686856</v>
      </c>
      <c r="V124" s="17">
        <f t="shared" si="36"/>
        <v>52847.05167315196</v>
      </c>
      <c r="W124" s="17">
        <f t="shared" si="37"/>
        <v>1334451535.8802211</v>
      </c>
      <c r="X124" s="18">
        <f t="shared" ca="1" si="28"/>
        <v>37573384.325964198</v>
      </c>
      <c r="Y124" s="17">
        <f t="shared" si="38"/>
        <v>-1872875.4486010075</v>
      </c>
      <c r="Z124" s="17">
        <f t="shared" si="39"/>
        <v>829749.64030548371</v>
      </c>
      <c r="AA124" s="17">
        <f t="shared" si="40"/>
        <v>767317.67653671559</v>
      </c>
      <c r="AB124" s="17">
        <f t="shared" si="41"/>
        <v>49053.240808017261</v>
      </c>
      <c r="AC124" s="17">
        <f t="shared" si="42"/>
        <v>257292.17218820797</v>
      </c>
      <c r="AD124" s="18">
        <f t="shared" si="43"/>
        <v>7056.8314438345114</v>
      </c>
      <c r="AE124" s="19">
        <f t="shared" si="44"/>
        <v>1910716.9859069041</v>
      </c>
      <c r="AF124" s="17">
        <f t="shared" si="45"/>
        <v>1016007.5788462417</v>
      </c>
      <c r="AG124" s="17">
        <f t="shared" si="46"/>
        <v>64851.547585930326</v>
      </c>
      <c r="AH124" s="18">
        <f t="shared" si="48"/>
        <v>1080859.126432172</v>
      </c>
      <c r="AI124" s="73"/>
      <c r="AJ124" s="74"/>
      <c r="AK124" s="74"/>
      <c r="AL124" s="73"/>
      <c r="AM124" s="74"/>
      <c r="AN124" s="74">
        <f t="shared" si="49"/>
        <v>2012</v>
      </c>
      <c r="AO124" s="19" t="str">
        <f t="shared" ca="1" si="50"/>
        <v>-</v>
      </c>
      <c r="AP124" s="17" t="str">
        <f ca="1">IF($C124&gt;=TODAY(),"-",100*(AO124-MIN(Fit_Error_Deaths))/(MAX(Fit_Error_Deaths)-MIN(Fit_Error_Deaths)))</f>
        <v>-</v>
      </c>
      <c r="AQ124" s="17" t="str">
        <f t="shared" ca="1" si="51"/>
        <v>-</v>
      </c>
      <c r="AR124" s="17" t="str">
        <f ca="1">IF($C124&gt;=TODAY(),"-",100*(AQ124-MIN(Fit_Error_LocalTransmission))/(MAX(Fit_Error_LocalTransmission)-MIN(Fit_Error_LocalTransmission)))</f>
        <v>-</v>
      </c>
      <c r="AS124" s="17" t="str">
        <f t="shared" ca="1" si="52"/>
        <v>-</v>
      </c>
      <c r="AT124" s="67" t="str">
        <f t="shared" ca="1" si="53"/>
        <v>-</v>
      </c>
    </row>
    <row r="125" spans="1:46" s="1" customFormat="1" ht="12" x14ac:dyDescent="0.35">
      <c r="A125" s="87"/>
      <c r="B125" s="40">
        <f t="shared" si="29"/>
        <v>122</v>
      </c>
      <c r="C125" s="41">
        <f t="shared" si="30"/>
        <v>43980</v>
      </c>
      <c r="D125" s="28">
        <f>'I Disease Parameters'!$E$6/(1000*365)</f>
        <v>4.8197260273972601E-5</v>
      </c>
      <c r="E125" s="28">
        <f>'I Disease Parameters'!$E$7/(1000*365)</f>
        <v>2.0024657534246577E-5</v>
      </c>
      <c r="F125" s="27">
        <f>(1-'I Disease Parameters'!$E$8)/'I Disease Parameters'!$E$10</f>
        <v>0.188</v>
      </c>
      <c r="G125" s="27">
        <f>'I Disease Parameters'!$E$8/'I Disease Parameters'!$E$11</f>
        <v>1.2E-2</v>
      </c>
      <c r="H125" s="27">
        <f>1/'I Disease Parameters'!$E$12</f>
        <v>0.05</v>
      </c>
      <c r="I125" s="27">
        <f>'I Disease Parameters'!$E$9/'I Disease Parameters'!$E$15</f>
        <v>0</v>
      </c>
      <c r="J125" s="83">
        <f t="shared" si="54"/>
        <v>7.7001263440561267</v>
      </c>
      <c r="K125" s="60">
        <f t="shared" si="55"/>
        <v>0.77001263449643809</v>
      </c>
      <c r="L125" s="30">
        <f t="shared" si="56"/>
        <v>0.46717576064062738</v>
      </c>
      <c r="M125" s="27">
        <f>J125/'I Disease Parameters'!$E$12</f>
        <v>0.38500631720280631</v>
      </c>
      <c r="N125" s="27">
        <f>K125/SQRT('I Disease Parameters'!$E$13*'I Disease Parameters'!$E$13)</f>
        <v>4.5294860852731655E-2</v>
      </c>
      <c r="O125" s="27">
        <f>L125/'I Disease Parameters'!$E$13</f>
        <v>2.7480927096507492E-2</v>
      </c>
      <c r="P125" s="27">
        <f>(1-L125)/'I Disease Parameters'!$E$14</f>
        <v>2.2201009973307193E-2</v>
      </c>
      <c r="Q125" s="19">
        <f t="shared" si="31"/>
        <v>1318027575.7976592</v>
      </c>
      <c r="R125" s="17">
        <f t="shared" si="32"/>
        <v>7189541.4386411328</v>
      </c>
      <c r="S125" s="17">
        <f t="shared" si="33"/>
        <v>6624053.9079422457</v>
      </c>
      <c r="T125" s="17">
        <f t="shared" si="34"/>
        <v>423486.26441153028</v>
      </c>
      <c r="U125" s="17">
        <f t="shared" si="35"/>
        <v>2216327.5816305876</v>
      </c>
      <c r="V125" s="17">
        <f t="shared" si="36"/>
        <v>60992.914605388309</v>
      </c>
      <c r="W125" s="17">
        <f t="shared" si="37"/>
        <v>1334480984.9902844</v>
      </c>
      <c r="X125" s="18">
        <f t="shared" ca="1" si="28"/>
        <v>37573384.325964198</v>
      </c>
      <c r="Y125" s="17">
        <f t="shared" si="38"/>
        <v>-2164549.542481184</v>
      </c>
      <c r="Z125" s="17">
        <f t="shared" si="39"/>
        <v>955496.16617478896</v>
      </c>
      <c r="AA125" s="17">
        <f t="shared" si="40"/>
        <v>884929.35981361941</v>
      </c>
      <c r="AB125" s="17">
        <f t="shared" si="41"/>
        <v>56572.194194440497</v>
      </c>
      <c r="AC125" s="17">
        <f t="shared" si="42"/>
        <v>297000.93236190197</v>
      </c>
      <c r="AD125" s="18">
        <f t="shared" si="43"/>
        <v>8145.8629322363486</v>
      </c>
      <c r="AE125" s="19">
        <f t="shared" si="44"/>
        <v>2202430.0552896922</v>
      </c>
      <c r="AF125" s="17">
        <f t="shared" si="45"/>
        <v>1172000.5112236727</v>
      </c>
      <c r="AG125" s="17">
        <f t="shared" si="46"/>
        <v>74808.543269596121</v>
      </c>
      <c r="AH125" s="18">
        <f t="shared" si="48"/>
        <v>1246809.0544932687</v>
      </c>
      <c r="AI125" s="73"/>
      <c r="AJ125" s="74"/>
      <c r="AK125" s="74"/>
      <c r="AL125" s="73"/>
      <c r="AM125" s="74"/>
      <c r="AN125" s="74">
        <f t="shared" si="49"/>
        <v>2012</v>
      </c>
      <c r="AO125" s="19" t="str">
        <f t="shared" ca="1" si="50"/>
        <v>-</v>
      </c>
      <c r="AP125" s="17" t="str">
        <f ca="1">IF($C125&gt;=TODAY(),"-",100*(AO125-MIN(Fit_Error_Deaths))/(MAX(Fit_Error_Deaths)-MIN(Fit_Error_Deaths)))</f>
        <v>-</v>
      </c>
      <c r="AQ125" s="17" t="str">
        <f t="shared" ca="1" si="51"/>
        <v>-</v>
      </c>
      <c r="AR125" s="17" t="str">
        <f ca="1">IF($C125&gt;=TODAY(),"-",100*(AQ125-MIN(Fit_Error_LocalTransmission))/(MAX(Fit_Error_LocalTransmission)-MIN(Fit_Error_LocalTransmission)))</f>
        <v>-</v>
      </c>
      <c r="AS125" s="17" t="str">
        <f t="shared" ca="1" si="52"/>
        <v>-</v>
      </c>
      <c r="AT125" s="67" t="str">
        <f t="shared" ca="1" si="53"/>
        <v>-</v>
      </c>
    </row>
    <row r="126" spans="1:46" s="1" customFormat="1" ht="12" x14ac:dyDescent="0.35">
      <c r="A126" s="87"/>
      <c r="B126" s="40">
        <f t="shared" si="29"/>
        <v>123</v>
      </c>
      <c r="C126" s="41">
        <f t="shared" si="30"/>
        <v>43981</v>
      </c>
      <c r="D126" s="28">
        <f>'I Disease Parameters'!$E$6/(1000*365)</f>
        <v>4.8197260273972601E-5</v>
      </c>
      <c r="E126" s="28">
        <f>'I Disease Parameters'!$E$7/(1000*365)</f>
        <v>2.0024657534246577E-5</v>
      </c>
      <c r="F126" s="27">
        <f>(1-'I Disease Parameters'!$E$8)/'I Disease Parameters'!$E$10</f>
        <v>0.188</v>
      </c>
      <c r="G126" s="27">
        <f>'I Disease Parameters'!$E$8/'I Disease Parameters'!$E$11</f>
        <v>1.2E-2</v>
      </c>
      <c r="H126" s="27">
        <f>1/'I Disease Parameters'!$E$12</f>
        <v>0.05</v>
      </c>
      <c r="I126" s="27">
        <f>'I Disease Parameters'!$E$9/'I Disease Parameters'!$E$15</f>
        <v>0</v>
      </c>
      <c r="J126" s="83">
        <f t="shared" si="54"/>
        <v>7.7001263440561267</v>
      </c>
      <c r="K126" s="60">
        <f t="shared" si="55"/>
        <v>0.77001263449643809</v>
      </c>
      <c r="L126" s="30">
        <f t="shared" si="56"/>
        <v>0.46717576064062738</v>
      </c>
      <c r="M126" s="27">
        <f>J126/'I Disease Parameters'!$E$12</f>
        <v>0.38500631720280631</v>
      </c>
      <c r="N126" s="27">
        <f>K126/SQRT('I Disease Parameters'!$E$13*'I Disease Parameters'!$E$13)</f>
        <v>4.5294860852731655E-2</v>
      </c>
      <c r="O126" s="27">
        <f>L126/'I Disease Parameters'!$E$13</f>
        <v>2.7480927096507492E-2</v>
      </c>
      <c r="P126" s="27">
        <f>(1-L126)/'I Disease Parameters'!$E$14</f>
        <v>2.2201009973307193E-2</v>
      </c>
      <c r="Q126" s="19">
        <f t="shared" si="31"/>
        <v>1315527697.0373404</v>
      </c>
      <c r="R126" s="17">
        <f t="shared" si="32"/>
        <v>8289293.219664623</v>
      </c>
      <c r="S126" s="17">
        <f t="shared" si="33"/>
        <v>7644352.3585986709</v>
      </c>
      <c r="T126" s="17">
        <f t="shared" si="34"/>
        <v>488712.66356938402</v>
      </c>
      <c r="U126" s="17">
        <f t="shared" si="35"/>
        <v>2559123.69098556</v>
      </c>
      <c r="V126" s="17">
        <f t="shared" si="36"/>
        <v>70394.737385147295</v>
      </c>
      <c r="W126" s="17">
        <f t="shared" si="37"/>
        <v>1334509178.9701586</v>
      </c>
      <c r="X126" s="18">
        <f t="shared" ca="1" si="28"/>
        <v>37573384.325964198</v>
      </c>
      <c r="Y126" s="17">
        <f t="shared" si="38"/>
        <v>-2499878.7603187561</v>
      </c>
      <c r="Z126" s="17">
        <f t="shared" si="39"/>
        <v>1099751.7810234902</v>
      </c>
      <c r="AA126" s="17">
        <f t="shared" si="40"/>
        <v>1020298.4506564252</v>
      </c>
      <c r="AB126" s="17">
        <f t="shared" si="41"/>
        <v>65226.399157853739</v>
      </c>
      <c r="AC126" s="17">
        <f t="shared" si="42"/>
        <v>342796.10935497237</v>
      </c>
      <c r="AD126" s="18">
        <f t="shared" si="43"/>
        <v>9401.8227797589861</v>
      </c>
      <c r="AE126" s="19">
        <f t="shared" si="44"/>
        <v>2537804.0368568543</v>
      </c>
      <c r="AF126" s="17">
        <f t="shared" si="45"/>
        <v>1351633.790464533</v>
      </c>
      <c r="AG126" s="17">
        <f t="shared" si="46"/>
        <v>86274.4972636936</v>
      </c>
      <c r="AH126" s="18">
        <f t="shared" si="48"/>
        <v>1437908.2877282267</v>
      </c>
      <c r="AI126" s="73"/>
      <c r="AJ126" s="74"/>
      <c r="AK126" s="74"/>
      <c r="AL126" s="73"/>
      <c r="AM126" s="74"/>
      <c r="AN126" s="74">
        <f t="shared" si="49"/>
        <v>2012</v>
      </c>
      <c r="AO126" s="19" t="str">
        <f t="shared" ca="1" si="50"/>
        <v>-</v>
      </c>
      <c r="AP126" s="17" t="str">
        <f ca="1">IF($C126&gt;=TODAY(),"-",100*(AO126-MIN(Fit_Error_Deaths))/(MAX(Fit_Error_Deaths)-MIN(Fit_Error_Deaths)))</f>
        <v>-</v>
      </c>
      <c r="AQ126" s="17" t="str">
        <f t="shared" ca="1" si="51"/>
        <v>-</v>
      </c>
      <c r="AR126" s="17" t="str">
        <f ca="1">IF($C126&gt;=TODAY(),"-",100*(AQ126-MIN(Fit_Error_LocalTransmission))/(MAX(Fit_Error_LocalTransmission)-MIN(Fit_Error_LocalTransmission)))</f>
        <v>-</v>
      </c>
      <c r="AS126" s="17" t="str">
        <f t="shared" ca="1" si="52"/>
        <v>-</v>
      </c>
      <c r="AT126" s="67" t="str">
        <f t="shared" ca="1" si="53"/>
        <v>-</v>
      </c>
    </row>
    <row r="127" spans="1:46" s="1" customFormat="1" ht="12" x14ac:dyDescent="0.35">
      <c r="A127" s="87"/>
      <c r="B127" s="40">
        <f t="shared" si="29"/>
        <v>124</v>
      </c>
      <c r="C127" s="41">
        <f t="shared" si="30"/>
        <v>43982</v>
      </c>
      <c r="D127" s="28">
        <f>'I Disease Parameters'!$E$6/(1000*365)</f>
        <v>4.8197260273972601E-5</v>
      </c>
      <c r="E127" s="28">
        <f>'I Disease Parameters'!$E$7/(1000*365)</f>
        <v>2.0024657534246577E-5</v>
      </c>
      <c r="F127" s="27">
        <f>(1-'I Disease Parameters'!$E$8)/'I Disease Parameters'!$E$10</f>
        <v>0.188</v>
      </c>
      <c r="G127" s="27">
        <f>'I Disease Parameters'!$E$8/'I Disease Parameters'!$E$11</f>
        <v>1.2E-2</v>
      </c>
      <c r="H127" s="27">
        <f>1/'I Disease Parameters'!$E$12</f>
        <v>0.05</v>
      </c>
      <c r="I127" s="27">
        <f>'I Disease Parameters'!$E$9/'I Disease Parameters'!$E$15</f>
        <v>0</v>
      </c>
      <c r="J127" s="83">
        <f t="shared" si="54"/>
        <v>7.7001263440561267</v>
      </c>
      <c r="K127" s="60">
        <f t="shared" si="55"/>
        <v>0.77001263449643809</v>
      </c>
      <c r="L127" s="30">
        <f t="shared" si="56"/>
        <v>0.46717576064062738</v>
      </c>
      <c r="M127" s="27">
        <f>J127/'I Disease Parameters'!$E$12</f>
        <v>0.38500631720280631</v>
      </c>
      <c r="N127" s="27">
        <f>K127/SQRT('I Disease Parameters'!$E$13*'I Disease Parameters'!$E$13)</f>
        <v>4.5294860852731655E-2</v>
      </c>
      <c r="O127" s="27">
        <f>L127/'I Disease Parameters'!$E$13</f>
        <v>2.7480927096507492E-2</v>
      </c>
      <c r="P127" s="27">
        <f>(1-L127)/'I Disease Parameters'!$E$14</f>
        <v>2.2201009973307193E-2</v>
      </c>
      <c r="Q127" s="19">
        <f t="shared" si="31"/>
        <v>1312642590.1895905</v>
      </c>
      <c r="R127" s="17">
        <f t="shared" si="32"/>
        <v>9554352.1278505493</v>
      </c>
      <c r="S127" s="17">
        <f t="shared" si="33"/>
        <v>8820368.7904276345</v>
      </c>
      <c r="T127" s="17">
        <f t="shared" si="34"/>
        <v>563894.20410496311</v>
      </c>
      <c r="U127" s="17">
        <f t="shared" si="35"/>
        <v>2954720.3404186838</v>
      </c>
      <c r="V127" s="17">
        <f t="shared" si="36"/>
        <v>81244.652103132714</v>
      </c>
      <c r="W127" s="17">
        <f t="shared" si="37"/>
        <v>1334535925.6523921</v>
      </c>
      <c r="X127" s="18">
        <f t="shared" ca="1" si="28"/>
        <v>37573384.325964198</v>
      </c>
      <c r="Y127" s="17">
        <f t="shared" si="38"/>
        <v>-2885106.8477499485</v>
      </c>
      <c r="Z127" s="17">
        <f t="shared" si="39"/>
        <v>1265058.9081859263</v>
      </c>
      <c r="AA127" s="17">
        <f t="shared" si="40"/>
        <v>1176016.4318289636</v>
      </c>
      <c r="AB127" s="17">
        <f t="shared" si="41"/>
        <v>75181.540535579086</v>
      </c>
      <c r="AC127" s="17">
        <f t="shared" si="42"/>
        <v>395596.64943312388</v>
      </c>
      <c r="AD127" s="18">
        <f t="shared" si="43"/>
        <v>10849.914717985419</v>
      </c>
      <c r="AE127" s="19">
        <f t="shared" si="44"/>
        <v>2923083.5423767744</v>
      </c>
      <c r="AF127" s="17">
        <f t="shared" si="45"/>
        <v>1558387.1252969492</v>
      </c>
      <c r="AG127" s="17">
        <f t="shared" si="46"/>
        <v>99471.518635975473</v>
      </c>
      <c r="AH127" s="18">
        <f t="shared" si="48"/>
        <v>1657858.6439329246</v>
      </c>
      <c r="AI127" s="73"/>
      <c r="AJ127" s="74"/>
      <c r="AK127" s="74"/>
      <c r="AL127" s="73"/>
      <c r="AM127" s="74"/>
      <c r="AN127" s="74">
        <f t="shared" si="49"/>
        <v>2012</v>
      </c>
      <c r="AO127" s="19" t="str">
        <f t="shared" ca="1" si="50"/>
        <v>-</v>
      </c>
      <c r="AP127" s="17" t="str">
        <f ca="1">IF($C127&gt;=TODAY(),"-",100*(AO127-MIN(Fit_Error_Deaths))/(MAX(Fit_Error_Deaths)-MIN(Fit_Error_Deaths)))</f>
        <v>-</v>
      </c>
      <c r="AQ127" s="17" t="str">
        <f t="shared" ca="1" si="51"/>
        <v>-</v>
      </c>
      <c r="AR127" s="17" t="str">
        <f ca="1">IF($C127&gt;=TODAY(),"-",100*(AQ127-MIN(Fit_Error_LocalTransmission))/(MAX(Fit_Error_LocalTransmission)-MIN(Fit_Error_LocalTransmission)))</f>
        <v>-</v>
      </c>
      <c r="AS127" s="17" t="str">
        <f t="shared" ca="1" si="52"/>
        <v>-</v>
      </c>
      <c r="AT127" s="67" t="str">
        <f t="shared" ca="1" si="53"/>
        <v>-</v>
      </c>
    </row>
    <row r="128" spans="1:46" s="1" customFormat="1" ht="12" x14ac:dyDescent="0.35">
      <c r="A128" s="87"/>
      <c r="B128" s="40">
        <f t="shared" si="29"/>
        <v>125</v>
      </c>
      <c r="C128" s="41">
        <f t="shared" si="30"/>
        <v>43983</v>
      </c>
      <c r="D128" s="28">
        <f>'I Disease Parameters'!$E$6/(1000*365)</f>
        <v>4.8197260273972601E-5</v>
      </c>
      <c r="E128" s="28">
        <f>'I Disease Parameters'!$E$7/(1000*365)</f>
        <v>2.0024657534246577E-5</v>
      </c>
      <c r="F128" s="27">
        <f>(1-'I Disease Parameters'!$E$8)/'I Disease Parameters'!$E$10</f>
        <v>0.188</v>
      </c>
      <c r="G128" s="27">
        <f>'I Disease Parameters'!$E$8/'I Disease Parameters'!$E$11</f>
        <v>1.2E-2</v>
      </c>
      <c r="H128" s="27">
        <f>1/'I Disease Parameters'!$E$12</f>
        <v>0.05</v>
      </c>
      <c r="I128" s="27">
        <f>'I Disease Parameters'!$E$9/'I Disease Parameters'!$E$15</f>
        <v>0</v>
      </c>
      <c r="J128" s="83">
        <f t="shared" si="54"/>
        <v>7.7001263440561267</v>
      </c>
      <c r="K128" s="60">
        <f t="shared" si="55"/>
        <v>0.77001263449643809</v>
      </c>
      <c r="L128" s="30">
        <f t="shared" si="56"/>
        <v>0.46717576064062738</v>
      </c>
      <c r="M128" s="27">
        <f>J128/'I Disease Parameters'!$E$12</f>
        <v>0.38500631720280631</v>
      </c>
      <c r="N128" s="27">
        <f>K128/SQRT('I Disease Parameters'!$E$13*'I Disease Parameters'!$E$13)</f>
        <v>4.5294860852731655E-2</v>
      </c>
      <c r="O128" s="27">
        <f>L128/'I Disease Parameters'!$E$13</f>
        <v>2.7480927096507492E-2</v>
      </c>
      <c r="P128" s="27">
        <f>(1-L128)/'I Disease Parameters'!$E$14</f>
        <v>2.2201009973307193E-2</v>
      </c>
      <c r="Q128" s="19">
        <f t="shared" si="31"/>
        <v>1309315316.1444836</v>
      </c>
      <c r="R128" s="17">
        <f t="shared" si="32"/>
        <v>11008600.181778064</v>
      </c>
      <c r="S128" s="17">
        <f t="shared" si="33"/>
        <v>10175391.926077802</v>
      </c>
      <c r="T128" s="17">
        <f t="shared" si="34"/>
        <v>650519.78148847097</v>
      </c>
      <c r="U128" s="17">
        <f t="shared" si="35"/>
        <v>3411175.9481902909</v>
      </c>
      <c r="V128" s="17">
        <f t="shared" si="36"/>
        <v>93763.672952357127</v>
      </c>
      <c r="W128" s="17">
        <f t="shared" si="37"/>
        <v>1334561003.982018</v>
      </c>
      <c r="X128" s="18">
        <f t="shared" ca="1" si="28"/>
        <v>37573384.325964198</v>
      </c>
      <c r="Y128" s="17">
        <f t="shared" si="38"/>
        <v>-3327274.0451068878</v>
      </c>
      <c r="Z128" s="17">
        <f t="shared" si="39"/>
        <v>1454248.0539275147</v>
      </c>
      <c r="AA128" s="17">
        <f t="shared" si="40"/>
        <v>1355023.1356501672</v>
      </c>
      <c r="AB128" s="17">
        <f t="shared" si="41"/>
        <v>86625.577383507858</v>
      </c>
      <c r="AC128" s="17">
        <f t="shared" si="42"/>
        <v>456455.60777160712</v>
      </c>
      <c r="AD128" s="18">
        <f t="shared" si="43"/>
        <v>12519.020849224413</v>
      </c>
      <c r="AE128" s="19">
        <f t="shared" si="44"/>
        <v>3365309.8021269445</v>
      </c>
      <c r="AF128" s="17">
        <f t="shared" si="45"/>
        <v>1796218.2000359034</v>
      </c>
      <c r="AG128" s="17">
        <f t="shared" si="46"/>
        <v>114652.22553420659</v>
      </c>
      <c r="AH128" s="18">
        <f t="shared" si="48"/>
        <v>1910870.4255701099</v>
      </c>
      <c r="AI128" s="73"/>
      <c r="AJ128" s="74"/>
      <c r="AK128" s="74"/>
      <c r="AL128" s="73"/>
      <c r="AM128" s="74"/>
      <c r="AN128" s="74">
        <f t="shared" si="49"/>
        <v>2012</v>
      </c>
      <c r="AO128" s="19" t="str">
        <f t="shared" ca="1" si="50"/>
        <v>-</v>
      </c>
      <c r="AP128" s="17" t="str">
        <f ca="1">IF($C128&gt;=TODAY(),"-",100*(AO128-MIN(Fit_Error_Deaths))/(MAX(Fit_Error_Deaths)-MIN(Fit_Error_Deaths)))</f>
        <v>-</v>
      </c>
      <c r="AQ128" s="17" t="str">
        <f t="shared" ca="1" si="51"/>
        <v>-</v>
      </c>
      <c r="AR128" s="17" t="str">
        <f ca="1">IF($C128&gt;=TODAY(),"-",100*(AQ128-MIN(Fit_Error_LocalTransmission))/(MAX(Fit_Error_LocalTransmission)-MIN(Fit_Error_LocalTransmission)))</f>
        <v>-</v>
      </c>
      <c r="AS128" s="17" t="str">
        <f t="shared" ca="1" si="52"/>
        <v>-</v>
      </c>
      <c r="AT128" s="67" t="str">
        <f t="shared" ca="1" si="53"/>
        <v>-</v>
      </c>
    </row>
    <row r="129" spans="1:46" s="1" customFormat="1" ht="12" x14ac:dyDescent="0.35">
      <c r="A129" s="87"/>
      <c r="B129" s="40">
        <f t="shared" si="29"/>
        <v>126</v>
      </c>
      <c r="C129" s="41">
        <f t="shared" si="30"/>
        <v>43984</v>
      </c>
      <c r="D129" s="28">
        <f>'I Disease Parameters'!$E$6/(1000*365)</f>
        <v>4.8197260273972601E-5</v>
      </c>
      <c r="E129" s="28">
        <f>'I Disease Parameters'!$E$7/(1000*365)</f>
        <v>2.0024657534246577E-5</v>
      </c>
      <c r="F129" s="27">
        <f>(1-'I Disease Parameters'!$E$8)/'I Disease Parameters'!$E$10</f>
        <v>0.188</v>
      </c>
      <c r="G129" s="27">
        <f>'I Disease Parameters'!$E$8/'I Disease Parameters'!$E$11</f>
        <v>1.2E-2</v>
      </c>
      <c r="H129" s="27">
        <f>1/'I Disease Parameters'!$E$12</f>
        <v>0.05</v>
      </c>
      <c r="I129" s="27">
        <f>'I Disease Parameters'!$E$9/'I Disease Parameters'!$E$15</f>
        <v>0</v>
      </c>
      <c r="J129" s="83">
        <f t="shared" si="54"/>
        <v>7.7001263440561267</v>
      </c>
      <c r="K129" s="60">
        <f t="shared" si="55"/>
        <v>0.77001263449643809</v>
      </c>
      <c r="L129" s="30">
        <f t="shared" si="56"/>
        <v>0.46717576064062738</v>
      </c>
      <c r="M129" s="27">
        <f>J129/'I Disease Parameters'!$E$12</f>
        <v>0.38500631720280631</v>
      </c>
      <c r="N129" s="27">
        <f>K129/SQRT('I Disease Parameters'!$E$13*'I Disease Parameters'!$E$13)</f>
        <v>4.5294860852731655E-2</v>
      </c>
      <c r="O129" s="27">
        <f>L129/'I Disease Parameters'!$E$13</f>
        <v>2.7480927096507492E-2</v>
      </c>
      <c r="P129" s="27">
        <f>(1-L129)/'I Disease Parameters'!$E$14</f>
        <v>2.2201009973307193E-2</v>
      </c>
      <c r="Q129" s="19">
        <f t="shared" si="31"/>
        <v>1305481030.2102904</v>
      </c>
      <c r="R129" s="17">
        <f t="shared" si="32"/>
        <v>12679049.229417134</v>
      </c>
      <c r="S129" s="17">
        <f t="shared" si="33"/>
        <v>11736035.405209592</v>
      </c>
      <c r="T129" s="17">
        <f t="shared" si="34"/>
        <v>750290.87438738428</v>
      </c>
      <c r="U129" s="17">
        <f t="shared" si="35"/>
        <v>3937754.1235539499</v>
      </c>
      <c r="V129" s="17">
        <f t="shared" si="36"/>
        <v>108205.86910901629</v>
      </c>
      <c r="W129" s="17">
        <f t="shared" si="37"/>
        <v>1334584159.8428586</v>
      </c>
      <c r="X129" s="18">
        <f t="shared" ca="1" si="28"/>
        <v>37573384.325964198</v>
      </c>
      <c r="Y129" s="17">
        <f t="shared" si="38"/>
        <v>-3834285.9341931343</v>
      </c>
      <c r="Z129" s="17">
        <f t="shared" si="39"/>
        <v>1670449.0476390701</v>
      </c>
      <c r="AA129" s="17">
        <f t="shared" si="40"/>
        <v>1560643.4791317899</v>
      </c>
      <c r="AB129" s="17">
        <f t="shared" si="41"/>
        <v>99771.09289891331</v>
      </c>
      <c r="AC129" s="17">
        <f t="shared" si="42"/>
        <v>526578.17536365893</v>
      </c>
      <c r="AD129" s="18">
        <f t="shared" si="43"/>
        <v>14442.196156659164</v>
      </c>
      <c r="AE129" s="19">
        <f t="shared" si="44"/>
        <v>3872389.5274432553</v>
      </c>
      <c r="AF129" s="17">
        <f t="shared" si="45"/>
        <v>2069616.8341742761</v>
      </c>
      <c r="AG129" s="17">
        <f t="shared" si="46"/>
        <v>132103.20218133676</v>
      </c>
      <c r="AH129" s="18">
        <f t="shared" si="48"/>
        <v>2201720.0363556128</v>
      </c>
      <c r="AI129" s="73"/>
      <c r="AJ129" s="74"/>
      <c r="AK129" s="74"/>
      <c r="AL129" s="73"/>
      <c r="AM129" s="74"/>
      <c r="AN129" s="74">
        <f t="shared" si="49"/>
        <v>2012</v>
      </c>
      <c r="AO129" s="19" t="str">
        <f t="shared" ca="1" si="50"/>
        <v>-</v>
      </c>
      <c r="AP129" s="17" t="str">
        <f ca="1">IF($C129&gt;=TODAY(),"-",100*(AO129-MIN(Fit_Error_Deaths))/(MAX(Fit_Error_Deaths)-MIN(Fit_Error_Deaths)))</f>
        <v>-</v>
      </c>
      <c r="AQ129" s="17" t="str">
        <f t="shared" ca="1" si="51"/>
        <v>-</v>
      </c>
      <c r="AR129" s="17" t="str">
        <f ca="1">IF($C129&gt;=TODAY(),"-",100*(AQ129-MIN(Fit_Error_LocalTransmission))/(MAX(Fit_Error_LocalTransmission)-MIN(Fit_Error_LocalTransmission)))</f>
        <v>-</v>
      </c>
      <c r="AS129" s="17" t="str">
        <f t="shared" ca="1" si="52"/>
        <v>-</v>
      </c>
      <c r="AT129" s="67" t="str">
        <f t="shared" ca="1" si="53"/>
        <v>-</v>
      </c>
    </row>
    <row r="130" spans="1:46" s="1" customFormat="1" ht="12" x14ac:dyDescent="0.35">
      <c r="A130" s="87"/>
      <c r="B130" s="40">
        <f t="shared" si="29"/>
        <v>127</v>
      </c>
      <c r="C130" s="41">
        <f t="shared" si="30"/>
        <v>43985</v>
      </c>
      <c r="D130" s="28">
        <f>'I Disease Parameters'!$E$6/(1000*365)</f>
        <v>4.8197260273972601E-5</v>
      </c>
      <c r="E130" s="28">
        <f>'I Disease Parameters'!$E$7/(1000*365)</f>
        <v>2.0024657534246577E-5</v>
      </c>
      <c r="F130" s="27">
        <f>(1-'I Disease Parameters'!$E$8)/'I Disease Parameters'!$E$10</f>
        <v>0.188</v>
      </c>
      <c r="G130" s="27">
        <f>'I Disease Parameters'!$E$8/'I Disease Parameters'!$E$11</f>
        <v>1.2E-2</v>
      </c>
      <c r="H130" s="27">
        <f>1/'I Disease Parameters'!$E$12</f>
        <v>0.05</v>
      </c>
      <c r="I130" s="27">
        <f>'I Disease Parameters'!$E$9/'I Disease Parameters'!$E$15</f>
        <v>0</v>
      </c>
      <c r="J130" s="83">
        <f t="shared" si="54"/>
        <v>7.7001263440561267</v>
      </c>
      <c r="K130" s="60">
        <f t="shared" si="55"/>
        <v>0.77001263449643809</v>
      </c>
      <c r="L130" s="30">
        <f t="shared" si="56"/>
        <v>0.46717576064062738</v>
      </c>
      <c r="M130" s="27">
        <f>J130/'I Disease Parameters'!$E$12</f>
        <v>0.38500631720280631</v>
      </c>
      <c r="N130" s="27">
        <f>K130/SQRT('I Disease Parameters'!$E$13*'I Disease Parameters'!$E$13)</f>
        <v>4.5294860852731655E-2</v>
      </c>
      <c r="O130" s="27">
        <f>L130/'I Disease Parameters'!$E$13</f>
        <v>2.7480927096507492E-2</v>
      </c>
      <c r="P130" s="27">
        <f>(1-L130)/'I Disease Parameters'!$E$14</f>
        <v>2.2201009973307193E-2</v>
      </c>
      <c r="Q130" s="19">
        <f t="shared" si="31"/>
        <v>1301066053.9938612</v>
      </c>
      <c r="R130" s="17">
        <f t="shared" si="32"/>
        <v>14596143.195906224</v>
      </c>
      <c r="S130" s="17">
        <f t="shared" si="33"/>
        <v>13532659.879989734</v>
      </c>
      <c r="T130" s="17">
        <f t="shared" si="34"/>
        <v>865148.53681720886</v>
      </c>
      <c r="U130" s="17">
        <f t="shared" si="35"/>
        <v>4545095.7304568654</v>
      </c>
      <c r="V130" s="17">
        <f t="shared" si="36"/>
        <v>124863.08429417197</v>
      </c>
      <c r="W130" s="17">
        <f t="shared" si="37"/>
        <v>1334605101.3370311</v>
      </c>
      <c r="X130" s="18">
        <f t="shared" ca="1" si="28"/>
        <v>37573384.325964198</v>
      </c>
      <c r="Y130" s="17">
        <f t="shared" si="38"/>
        <v>-4414976.2164292336</v>
      </c>
      <c r="Z130" s="17">
        <f t="shared" si="39"/>
        <v>1917093.9664890897</v>
      </c>
      <c r="AA130" s="17">
        <f t="shared" si="40"/>
        <v>1796624.4747801423</v>
      </c>
      <c r="AB130" s="17">
        <f t="shared" si="41"/>
        <v>114857.66242982459</v>
      </c>
      <c r="AC130" s="17">
        <f t="shared" si="42"/>
        <v>607341.60690291552</v>
      </c>
      <c r="AD130" s="18">
        <f t="shared" si="43"/>
        <v>16657.215185155685</v>
      </c>
      <c r="AE130" s="19">
        <f t="shared" si="44"/>
        <v>4453157.7059911964</v>
      </c>
      <c r="AF130" s="17">
        <f t="shared" si="45"/>
        <v>2383661.2551304214</v>
      </c>
      <c r="AG130" s="17">
        <f t="shared" si="46"/>
        <v>152148.59075300561</v>
      </c>
      <c r="AH130" s="18">
        <f t="shared" si="48"/>
        <v>2535809.8458834272</v>
      </c>
      <c r="AI130" s="73"/>
      <c r="AJ130" s="74"/>
      <c r="AK130" s="74"/>
      <c r="AL130" s="73"/>
      <c r="AM130" s="74"/>
      <c r="AN130" s="74">
        <f t="shared" si="49"/>
        <v>2012</v>
      </c>
      <c r="AO130" s="19" t="str">
        <f t="shared" ca="1" si="50"/>
        <v>-</v>
      </c>
      <c r="AP130" s="17" t="str">
        <f ca="1">IF($C130&gt;=TODAY(),"-",100*(AO130-MIN(Fit_Error_Deaths))/(MAX(Fit_Error_Deaths)-MIN(Fit_Error_Deaths)))</f>
        <v>-</v>
      </c>
      <c r="AQ130" s="17" t="str">
        <f t="shared" ca="1" si="51"/>
        <v>-</v>
      </c>
      <c r="AR130" s="17" t="str">
        <f ca="1">IF($C130&gt;=TODAY(),"-",100*(AQ130-MIN(Fit_Error_LocalTransmission))/(MAX(Fit_Error_LocalTransmission)-MIN(Fit_Error_LocalTransmission)))</f>
        <v>-</v>
      </c>
      <c r="AS130" s="17" t="str">
        <f t="shared" ca="1" si="52"/>
        <v>-</v>
      </c>
      <c r="AT130" s="67" t="str">
        <f t="shared" ca="1" si="53"/>
        <v>-</v>
      </c>
    </row>
    <row r="131" spans="1:46" s="1" customFormat="1" ht="12" x14ac:dyDescent="0.35">
      <c r="A131" s="87"/>
      <c r="B131" s="40">
        <f t="shared" si="29"/>
        <v>128</v>
      </c>
      <c r="C131" s="41">
        <f t="shared" si="30"/>
        <v>43986</v>
      </c>
      <c r="D131" s="28">
        <f>'I Disease Parameters'!$E$6/(1000*365)</f>
        <v>4.8197260273972601E-5</v>
      </c>
      <c r="E131" s="28">
        <f>'I Disease Parameters'!$E$7/(1000*365)</f>
        <v>2.0024657534246577E-5</v>
      </c>
      <c r="F131" s="27">
        <f>(1-'I Disease Parameters'!$E$8)/'I Disease Parameters'!$E$10</f>
        <v>0.188</v>
      </c>
      <c r="G131" s="27">
        <f>'I Disease Parameters'!$E$8/'I Disease Parameters'!$E$11</f>
        <v>1.2E-2</v>
      </c>
      <c r="H131" s="27">
        <f>1/'I Disease Parameters'!$E$12</f>
        <v>0.05</v>
      </c>
      <c r="I131" s="27">
        <f>'I Disease Parameters'!$E$9/'I Disease Parameters'!$E$15</f>
        <v>0</v>
      </c>
      <c r="J131" s="83">
        <f t="shared" si="54"/>
        <v>7.7001263440561267</v>
      </c>
      <c r="K131" s="60">
        <f t="shared" si="55"/>
        <v>0.77001263449643809</v>
      </c>
      <c r="L131" s="30">
        <f t="shared" si="56"/>
        <v>0.46717576064062738</v>
      </c>
      <c r="M131" s="27">
        <f>J131/'I Disease Parameters'!$E$12</f>
        <v>0.38500631720280631</v>
      </c>
      <c r="N131" s="27">
        <f>K131/SQRT('I Disease Parameters'!$E$13*'I Disease Parameters'!$E$13)</f>
        <v>4.5294860852731655E-2</v>
      </c>
      <c r="O131" s="27">
        <f>L131/'I Disease Parameters'!$E$13</f>
        <v>2.7480927096507492E-2</v>
      </c>
      <c r="P131" s="27">
        <f>(1-L131)/'I Disease Parameters'!$E$14</f>
        <v>2.2201009973307193E-2</v>
      </c>
      <c r="Q131" s="19">
        <f t="shared" si="31"/>
        <v>1295986896.3058114</v>
      </c>
      <c r="R131" s="17">
        <f t="shared" si="32"/>
        <v>16794050.869277228</v>
      </c>
      <c r="S131" s="17">
        <f t="shared" si="33"/>
        <v>15599830.819940994</v>
      </c>
      <c r="T131" s="17">
        <f t="shared" si="34"/>
        <v>997302.67570272274</v>
      </c>
      <c r="U131" s="17">
        <f t="shared" si="35"/>
        <v>5245412.794338814</v>
      </c>
      <c r="V131" s="17">
        <f t="shared" si="36"/>
        <v>144070.25558844296</v>
      </c>
      <c r="W131" s="17">
        <f t="shared" si="37"/>
        <v>1334623493.4650712</v>
      </c>
      <c r="X131" s="18">
        <f t="shared" ca="1" si="28"/>
        <v>37573384.325964198</v>
      </c>
      <c r="Y131" s="17">
        <f t="shared" si="38"/>
        <v>-5079157.6880497932</v>
      </c>
      <c r="Z131" s="17">
        <f t="shared" si="39"/>
        <v>2197907.6733710039</v>
      </c>
      <c r="AA131" s="17">
        <f t="shared" si="40"/>
        <v>2067170.9399512596</v>
      </c>
      <c r="AB131" s="17">
        <f t="shared" si="41"/>
        <v>132154.13888551388</v>
      </c>
      <c r="AC131" s="17">
        <f t="shared" si="42"/>
        <v>700317.06388194859</v>
      </c>
      <c r="AD131" s="18">
        <f t="shared" si="43"/>
        <v>19207.171294270986</v>
      </c>
      <c r="AE131" s="19">
        <f t="shared" si="44"/>
        <v>5117428.5953210695</v>
      </c>
      <c r="AF131" s="17">
        <f t="shared" si="45"/>
        <v>2744074.9208303699</v>
      </c>
      <c r="AG131" s="17">
        <f t="shared" si="46"/>
        <v>175153.7183508747</v>
      </c>
      <c r="AH131" s="18">
        <f t="shared" si="48"/>
        <v>2919228.6391812447</v>
      </c>
      <c r="AI131" s="73"/>
      <c r="AJ131" s="74"/>
      <c r="AK131" s="74"/>
      <c r="AL131" s="73"/>
      <c r="AM131" s="74"/>
      <c r="AN131" s="74">
        <f t="shared" si="49"/>
        <v>2012</v>
      </c>
      <c r="AO131" s="19" t="str">
        <f t="shared" ca="1" si="50"/>
        <v>-</v>
      </c>
      <c r="AP131" s="17" t="str">
        <f ca="1">IF($C131&gt;=TODAY(),"-",100*(AO131-MIN(Fit_Error_Deaths))/(MAX(Fit_Error_Deaths)-MIN(Fit_Error_Deaths)))</f>
        <v>-</v>
      </c>
      <c r="AQ131" s="17" t="str">
        <f t="shared" ca="1" si="51"/>
        <v>-</v>
      </c>
      <c r="AR131" s="17" t="str">
        <f ca="1">IF($C131&gt;=TODAY(),"-",100*(AQ131-MIN(Fit_Error_LocalTransmission))/(MAX(Fit_Error_LocalTransmission)-MIN(Fit_Error_LocalTransmission)))</f>
        <v>-</v>
      </c>
      <c r="AS131" s="17" t="str">
        <f t="shared" ca="1" si="52"/>
        <v>-</v>
      </c>
      <c r="AT131" s="67" t="str">
        <f t="shared" ca="1" si="53"/>
        <v>-</v>
      </c>
    </row>
    <row r="132" spans="1:46" s="1" customFormat="1" ht="12" x14ac:dyDescent="0.35">
      <c r="A132" s="87"/>
      <c r="B132" s="40">
        <f t="shared" si="29"/>
        <v>129</v>
      </c>
      <c r="C132" s="41">
        <f t="shared" si="30"/>
        <v>43987</v>
      </c>
      <c r="D132" s="28">
        <f>'I Disease Parameters'!$E$6/(1000*365)</f>
        <v>4.8197260273972601E-5</v>
      </c>
      <c r="E132" s="28">
        <f>'I Disease Parameters'!$E$7/(1000*365)</f>
        <v>2.0024657534246577E-5</v>
      </c>
      <c r="F132" s="27">
        <f>(1-'I Disease Parameters'!$E$8)/'I Disease Parameters'!$E$10</f>
        <v>0.188</v>
      </c>
      <c r="G132" s="27">
        <f>'I Disease Parameters'!$E$8/'I Disease Parameters'!$E$11</f>
        <v>1.2E-2</v>
      </c>
      <c r="H132" s="27">
        <f>1/'I Disease Parameters'!$E$12</f>
        <v>0.05</v>
      </c>
      <c r="I132" s="27">
        <f>'I Disease Parameters'!$E$9/'I Disease Parameters'!$E$15</f>
        <v>0</v>
      </c>
      <c r="J132" s="83">
        <f t="shared" si="54"/>
        <v>7.7001263440561267</v>
      </c>
      <c r="K132" s="60">
        <f t="shared" si="55"/>
        <v>0.77001263449643809</v>
      </c>
      <c r="L132" s="30">
        <f t="shared" si="56"/>
        <v>0.46717576064062738</v>
      </c>
      <c r="M132" s="27">
        <f>J132/'I Disease Parameters'!$E$12</f>
        <v>0.38500631720280631</v>
      </c>
      <c r="N132" s="27">
        <f>K132/SQRT('I Disease Parameters'!$E$13*'I Disease Parameters'!$E$13)</f>
        <v>4.5294860852731655E-2</v>
      </c>
      <c r="O132" s="27">
        <f>L132/'I Disease Parameters'!$E$13</f>
        <v>2.7480927096507492E-2</v>
      </c>
      <c r="P132" s="27">
        <f>(1-L132)/'I Disease Parameters'!$E$14</f>
        <v>2.2201009973307193E-2</v>
      </c>
      <c r="Q132" s="19">
        <f t="shared" si="31"/>
        <v>1290149242.7115846</v>
      </c>
      <c r="R132" s="17">
        <f t="shared" si="32"/>
        <v>19310931.496646564</v>
      </c>
      <c r="S132" s="17">
        <f t="shared" si="33"/>
        <v>17976808.461098302</v>
      </c>
      <c r="T132" s="17">
        <f t="shared" si="34"/>
        <v>1149263.3867156899</v>
      </c>
      <c r="U132" s="17">
        <f t="shared" si="35"/>
        <v>6052706.0998651693</v>
      </c>
      <c r="V132" s="17">
        <f t="shared" si="36"/>
        <v>166211.38223812505</v>
      </c>
      <c r="W132" s="17">
        <f t="shared" si="37"/>
        <v>1334638952.1559103</v>
      </c>
      <c r="X132" s="18">
        <f t="shared" ref="X132:X195" ca="1" si="57">IF($B132&gt;$C$1,"",MAX(View_T_C))</f>
        <v>37573384.325964198</v>
      </c>
      <c r="Y132" s="17">
        <f t="shared" si="38"/>
        <v>-5837653.5942268372</v>
      </c>
      <c r="Z132" s="17">
        <f t="shared" si="39"/>
        <v>2516880.6273693368</v>
      </c>
      <c r="AA132" s="17">
        <f t="shared" si="40"/>
        <v>2376977.6411573086</v>
      </c>
      <c r="AB132" s="17">
        <f t="shared" si="41"/>
        <v>151960.71101296716</v>
      </c>
      <c r="AC132" s="17">
        <f t="shared" si="42"/>
        <v>807293.30552635528</v>
      </c>
      <c r="AD132" s="18">
        <f t="shared" si="43"/>
        <v>22141.12664968209</v>
      </c>
      <c r="AE132" s="19">
        <f t="shared" si="44"/>
        <v>5876027.0963420533</v>
      </c>
      <c r="AF132" s="17">
        <f t="shared" si="45"/>
        <v>3157281.5634241188</v>
      </c>
      <c r="AG132" s="17">
        <f t="shared" si="46"/>
        <v>201528.61043132673</v>
      </c>
      <c r="AH132" s="18">
        <f t="shared" si="48"/>
        <v>3358810.1738554453</v>
      </c>
      <c r="AI132" s="73"/>
      <c r="AJ132" s="74"/>
      <c r="AK132" s="74"/>
      <c r="AL132" s="73"/>
      <c r="AM132" s="74"/>
      <c r="AN132" s="74">
        <f t="shared" si="49"/>
        <v>2012</v>
      </c>
      <c r="AO132" s="19" t="str">
        <f t="shared" ca="1" si="50"/>
        <v>-</v>
      </c>
      <c r="AP132" s="17" t="str">
        <f ca="1">IF($C132&gt;=TODAY(),"-",100*(AO132-MIN(Fit_Error_Deaths))/(MAX(Fit_Error_Deaths)-MIN(Fit_Error_Deaths)))</f>
        <v>-</v>
      </c>
      <c r="AQ132" s="17" t="str">
        <f t="shared" ca="1" si="51"/>
        <v>-</v>
      </c>
      <c r="AR132" s="17" t="str">
        <f ca="1">IF($C132&gt;=TODAY(),"-",100*(AQ132-MIN(Fit_Error_LocalTransmission))/(MAX(Fit_Error_LocalTransmission)-MIN(Fit_Error_LocalTransmission)))</f>
        <v>-</v>
      </c>
      <c r="AS132" s="17" t="str">
        <f t="shared" ca="1" si="52"/>
        <v>-</v>
      </c>
      <c r="AT132" s="67" t="str">
        <f t="shared" ca="1" si="53"/>
        <v>-</v>
      </c>
    </row>
    <row r="133" spans="1:46" s="1" customFormat="1" ht="12" x14ac:dyDescent="0.35">
      <c r="A133" s="87"/>
      <c r="B133" s="40">
        <f t="shared" ref="B133:B196" si="58">IF($B132&gt;=$C$1,"",B132+1)</f>
        <v>130</v>
      </c>
      <c r="C133" s="41">
        <f t="shared" ref="C133:C196" si="59">IF($B133&gt;$C$1,"",C132+1)</f>
        <v>43988</v>
      </c>
      <c r="D133" s="28">
        <f>'I Disease Parameters'!$E$6/(1000*365)</f>
        <v>4.8197260273972601E-5</v>
      </c>
      <c r="E133" s="28">
        <f>'I Disease Parameters'!$E$7/(1000*365)</f>
        <v>2.0024657534246577E-5</v>
      </c>
      <c r="F133" s="27">
        <f>(1-'I Disease Parameters'!$E$8)/'I Disease Parameters'!$E$10</f>
        <v>0.188</v>
      </c>
      <c r="G133" s="27">
        <f>'I Disease Parameters'!$E$8/'I Disease Parameters'!$E$11</f>
        <v>1.2E-2</v>
      </c>
      <c r="H133" s="27">
        <f>1/'I Disease Parameters'!$E$12</f>
        <v>0.05</v>
      </c>
      <c r="I133" s="27">
        <f>'I Disease Parameters'!$E$9/'I Disease Parameters'!$E$15</f>
        <v>0</v>
      </c>
      <c r="J133" s="83">
        <f t="shared" si="54"/>
        <v>7.7001263440561267</v>
      </c>
      <c r="K133" s="60">
        <f t="shared" si="55"/>
        <v>0.77001263449643809</v>
      </c>
      <c r="L133" s="30">
        <f t="shared" si="56"/>
        <v>0.46717576064062738</v>
      </c>
      <c r="M133" s="27">
        <f>J133/'I Disease Parameters'!$E$12</f>
        <v>0.38500631720280631</v>
      </c>
      <c r="N133" s="27">
        <f>K133/SQRT('I Disease Parameters'!$E$13*'I Disease Parameters'!$E$13)</f>
        <v>4.5294860852731655E-2</v>
      </c>
      <c r="O133" s="27">
        <f>L133/'I Disease Parameters'!$E$13</f>
        <v>2.7480927096507492E-2</v>
      </c>
      <c r="P133" s="27">
        <f>(1-L133)/'I Disease Parameters'!$E$14</f>
        <v>2.2201009973307193E-2</v>
      </c>
      <c r="Q133" s="19">
        <f t="shared" ref="Q133:Q196" si="60">IF($B133&gt;$C$1,"",Q132+p_0*$W132+p_9*$U132-p_1*$Q132-p_2*$Q132*($S132/$W132)-p_3*$Q132*($T132/$W132))</f>
        <v>1283446943.7754781</v>
      </c>
      <c r="R133" s="17">
        <f t="shared" ref="R133:R196" si="61">IF($B133&gt;$C$1,"",R132+p_2*$Q132*($S132/$W132)+p_3*$Q132*($T132/$W132) - p_1*$R132- p_4*$R132 - p_5*$R132+AI132)</f>
        <v>22189148.582829084</v>
      </c>
      <c r="S133" s="17">
        <f t="shared" ref="S133:S196" si="62">IF($B133&gt;$C$1,"",S132+p_4*$R132-p_1*$S132-p_6*$S132+AJ132)</f>
        <v>20708063.17997995</v>
      </c>
      <c r="T133" s="17">
        <f t="shared" ref="T133:T196" si="63">IF($B133&gt;$C$1,"",T132+p_5*$R132-p_1*$T132-p_7*$T132-p_8*$T132+AK132)</f>
        <v>1323873.9198142618</v>
      </c>
      <c r="U133" s="17">
        <f t="shared" ref="U133:U196" si="64">IF($B133&gt;$C$1,"",U132+p_7*$T132+p_6*$S132-p_1*$U132-p_9*$U132)</f>
        <v>6983008.1428982988</v>
      </c>
      <c r="V133" s="17">
        <f t="shared" ref="V133:V196" si="65">IF($B133&gt;$C$1,"",V132+p_8*$T132)</f>
        <v>191726.1901485569</v>
      </c>
      <c r="W133" s="17">
        <f t="shared" ref="W133:W196" si="66">IF($B133&gt;$C$1,"",SUM($Q133:$U133))</f>
        <v>1334651037.6009998</v>
      </c>
      <c r="X133" s="18">
        <f t="shared" ca="1" si="57"/>
        <v>37573384.325964198</v>
      </c>
      <c r="Y133" s="17">
        <f t="shared" ref="Y133:Y196" si="67">IF($B133&gt;$C$1,"",Q133-Q132)</f>
        <v>-6702298.9361064434</v>
      </c>
      <c r="Z133" s="17">
        <f t="shared" ref="Z133:Z196" si="68">IF($B133&gt;$C$1,"",R133-R132)</f>
        <v>2878217.0861825198</v>
      </c>
      <c r="AA133" s="17">
        <f t="shared" ref="AA133:AA196" si="69">IF($B133&gt;$C$1,"",S133-S132)</f>
        <v>2731254.718881648</v>
      </c>
      <c r="AB133" s="17">
        <f t="shared" ref="AB133:AB196" si="70">IF($B133&gt;$C$1,"",T133-T132)</f>
        <v>174610.53309857193</v>
      </c>
      <c r="AC133" s="17">
        <f t="shared" ref="AC133:AC196" si="71">IF($B133&gt;$C$1,"",U133-U132)</f>
        <v>930302.04303312954</v>
      </c>
      <c r="AD133" s="18">
        <f t="shared" ref="AD133:AD196" si="72">IF($B133&gt;$C$1,"",V133-V132)</f>
        <v>25514.807910431846</v>
      </c>
      <c r="AE133" s="19">
        <f t="shared" ref="AE133:AE196" si="73">IF($B133&gt;$C$1,"",p_2*$Q132*($S132/$W132)+p_3*$Q132*($T132/$W132))</f>
        <v>6740790.0803017216</v>
      </c>
      <c r="AF133" s="17">
        <f t="shared" ref="AF133:AF196" si="74">IF($B133&gt;$C$1,"",p_4*$R132)</f>
        <v>3630455.1213695542</v>
      </c>
      <c r="AG133" s="17">
        <f t="shared" ref="AG133:AG196" si="75">IF($B133&gt;$C$1,"",p_5*$R132)</f>
        <v>231731.17795975879</v>
      </c>
      <c r="AH133" s="18">
        <f t="shared" si="48"/>
        <v>3862186.299329313</v>
      </c>
      <c r="AI133" s="73"/>
      <c r="AJ133" s="74"/>
      <c r="AK133" s="74"/>
      <c r="AL133" s="73"/>
      <c r="AM133" s="74"/>
      <c r="AN133" s="74">
        <f t="shared" si="49"/>
        <v>2012</v>
      </c>
      <c r="AO133" s="19" t="str">
        <f t="shared" ca="1" si="50"/>
        <v>-</v>
      </c>
      <c r="AP133" s="17" t="str">
        <f ca="1">IF($C133&gt;=TODAY(),"-",100*(AO133-MIN(Fit_Error_Deaths))/(MAX(Fit_Error_Deaths)-MIN(Fit_Error_Deaths)))</f>
        <v>-</v>
      </c>
      <c r="AQ133" s="17" t="str">
        <f t="shared" ca="1" si="51"/>
        <v>-</v>
      </c>
      <c r="AR133" s="17" t="str">
        <f ca="1">IF($C133&gt;=TODAY(),"-",100*(AQ133-MIN(Fit_Error_LocalTransmission))/(MAX(Fit_Error_LocalTransmission)-MIN(Fit_Error_LocalTransmission)))</f>
        <v>-</v>
      </c>
      <c r="AS133" s="17" t="str">
        <f t="shared" ca="1" si="52"/>
        <v>-</v>
      </c>
      <c r="AT133" s="67" t="str">
        <f t="shared" ca="1" si="53"/>
        <v>-</v>
      </c>
    </row>
    <row r="134" spans="1:46" s="1" customFormat="1" ht="12" x14ac:dyDescent="0.35">
      <c r="A134" s="87"/>
      <c r="B134" s="40">
        <f t="shared" si="58"/>
        <v>131</v>
      </c>
      <c r="C134" s="41">
        <f t="shared" si="59"/>
        <v>43989</v>
      </c>
      <c r="D134" s="28">
        <f>'I Disease Parameters'!$E$6/(1000*365)</f>
        <v>4.8197260273972601E-5</v>
      </c>
      <c r="E134" s="28">
        <f>'I Disease Parameters'!$E$7/(1000*365)</f>
        <v>2.0024657534246577E-5</v>
      </c>
      <c r="F134" s="27">
        <f>(1-'I Disease Parameters'!$E$8)/'I Disease Parameters'!$E$10</f>
        <v>0.188</v>
      </c>
      <c r="G134" s="27">
        <f>'I Disease Parameters'!$E$8/'I Disease Parameters'!$E$11</f>
        <v>1.2E-2</v>
      </c>
      <c r="H134" s="27">
        <f>1/'I Disease Parameters'!$E$12</f>
        <v>0.05</v>
      </c>
      <c r="I134" s="27">
        <f>'I Disease Parameters'!$E$9/'I Disease Parameters'!$E$15</f>
        <v>0</v>
      </c>
      <c r="J134" s="83">
        <f t="shared" si="54"/>
        <v>7.7001263440561267</v>
      </c>
      <c r="K134" s="60">
        <f t="shared" si="55"/>
        <v>0.77001263449643809</v>
      </c>
      <c r="L134" s="30">
        <f t="shared" si="56"/>
        <v>0.46717576064062738</v>
      </c>
      <c r="M134" s="27">
        <f>J134/'I Disease Parameters'!$E$12</f>
        <v>0.38500631720280631</v>
      </c>
      <c r="N134" s="27">
        <f>K134/SQRT('I Disease Parameters'!$E$13*'I Disease Parameters'!$E$13)</f>
        <v>4.5294860852731655E-2</v>
      </c>
      <c r="O134" s="27">
        <f>L134/'I Disease Parameters'!$E$13</f>
        <v>2.7480927096507492E-2</v>
      </c>
      <c r="P134" s="27">
        <f>(1-L134)/'I Disease Parameters'!$E$14</f>
        <v>2.2201009973307193E-2</v>
      </c>
      <c r="Q134" s="19">
        <f t="shared" si="60"/>
        <v>1275761045.6603737</v>
      </c>
      <c r="R134" s="17">
        <f t="shared" si="61"/>
        <v>25475398.589188281</v>
      </c>
      <c r="S134" s="17">
        <f t="shared" si="62"/>
        <v>23843805.282679446</v>
      </c>
      <c r="T134" s="17">
        <f t="shared" si="63"/>
        <v>1524344.5719137669</v>
      </c>
      <c r="U134" s="17">
        <f t="shared" si="64"/>
        <v>8054652.7522260603</v>
      </c>
      <c r="V134" s="17">
        <f t="shared" si="65"/>
        <v>221117.5282457546</v>
      </c>
      <c r="W134" s="17">
        <f t="shared" si="66"/>
        <v>1334659246.8563814</v>
      </c>
      <c r="X134" s="18">
        <f t="shared" ca="1" si="57"/>
        <v>37573384.325964198</v>
      </c>
      <c r="Y134" s="17">
        <f t="shared" si="67"/>
        <v>-7685898.1151044369</v>
      </c>
      <c r="Z134" s="17">
        <f t="shared" si="68"/>
        <v>3286250.0063591972</v>
      </c>
      <c r="AA134" s="17">
        <f t="shared" si="69"/>
        <v>3135742.1026994959</v>
      </c>
      <c r="AB134" s="17">
        <f t="shared" si="70"/>
        <v>200470.65209950507</v>
      </c>
      <c r="AC134" s="17">
        <f t="shared" si="71"/>
        <v>1071644.6093277615</v>
      </c>
      <c r="AD134" s="18">
        <f t="shared" si="72"/>
        <v>29391.338097197702</v>
      </c>
      <c r="AE134" s="19">
        <f t="shared" si="73"/>
        <v>7724524.0530263633</v>
      </c>
      <c r="AF134" s="17">
        <f t="shared" si="74"/>
        <v>4171559.9335718676</v>
      </c>
      <c r="AG134" s="17">
        <f t="shared" si="75"/>
        <v>266269.78299394902</v>
      </c>
      <c r="AH134" s="18">
        <f t="shared" ref="AH134:AH197" si="76">IF($B134&gt;$C$1,"",AG134+AF134)</f>
        <v>4437829.7165658167</v>
      </c>
      <c r="AI134" s="73"/>
      <c r="AJ134" s="74"/>
      <c r="AK134" s="74"/>
      <c r="AL134" s="73"/>
      <c r="AM134" s="74"/>
      <c r="AN134" s="74">
        <f t="shared" ref="AN134:AN197" si="77">AM134+AN133</f>
        <v>2012</v>
      </c>
      <c r="AO134" s="19" t="str">
        <f t="shared" ref="AO134:AO197" ca="1" si="78">IF($C134&gt;=TODAY(),"-",(AL134-AD134)^2)</f>
        <v>-</v>
      </c>
      <c r="AP134" s="17" t="str">
        <f ca="1">IF($C134&gt;=TODAY(),"-",100*(AO134-MIN(Fit_Error_Deaths))/(MAX(Fit_Error_Deaths)-MIN(Fit_Error_Deaths)))</f>
        <v>-</v>
      </c>
      <c r="AQ134" s="17" t="str">
        <f t="shared" ref="AQ134:AQ197" ca="1" si="79">IF($C134&gt;=TODAY(),"-",(AM134-AH134)^2)</f>
        <v>-</v>
      </c>
      <c r="AR134" s="17" t="str">
        <f ca="1">IF($C134&gt;=TODAY(),"-",100*(AQ134-MIN(Fit_Error_LocalTransmission))/(MAX(Fit_Error_LocalTransmission)-MIN(Fit_Error_LocalTransmission)))</f>
        <v>-</v>
      </c>
      <c r="AS134" s="17" t="str">
        <f t="shared" ref="AS134:AS197" ca="1" si="80">IF($C134&gt;=TODAY(),"-",AP134*$AO$2+AR134*$AQ$2)</f>
        <v>-</v>
      </c>
      <c r="AT134" s="67" t="str">
        <f t="shared" ref="AT134:AT197" ca="1" si="81">IF($C134&gt;=TODAY(),"-",($AT$2)^((TODAY()-C134-1)))</f>
        <v>-</v>
      </c>
    </row>
    <row r="135" spans="1:46" s="1" customFormat="1" ht="12" x14ac:dyDescent="0.35">
      <c r="A135" s="87"/>
      <c r="B135" s="40">
        <f t="shared" si="58"/>
        <v>132</v>
      </c>
      <c r="C135" s="41">
        <f t="shared" si="59"/>
        <v>43990</v>
      </c>
      <c r="D135" s="28">
        <f>'I Disease Parameters'!$E$6/(1000*365)</f>
        <v>4.8197260273972601E-5</v>
      </c>
      <c r="E135" s="28">
        <f>'I Disease Parameters'!$E$7/(1000*365)</f>
        <v>2.0024657534246577E-5</v>
      </c>
      <c r="F135" s="27">
        <f>(1-'I Disease Parameters'!$E$8)/'I Disease Parameters'!$E$10</f>
        <v>0.188</v>
      </c>
      <c r="G135" s="27">
        <f>'I Disease Parameters'!$E$8/'I Disease Parameters'!$E$11</f>
        <v>1.2E-2</v>
      </c>
      <c r="H135" s="27">
        <f>1/'I Disease Parameters'!$E$12</f>
        <v>0.05</v>
      </c>
      <c r="I135" s="27">
        <f>'I Disease Parameters'!$E$9/'I Disease Parameters'!$E$15</f>
        <v>0</v>
      </c>
      <c r="J135" s="83">
        <f t="shared" ref="J135:J198" si="82">J134</f>
        <v>7.7001263440561267</v>
      </c>
      <c r="K135" s="60">
        <f t="shared" ref="K135:K198" si="83">K134</f>
        <v>0.77001263449643809</v>
      </c>
      <c r="L135" s="30">
        <f t="shared" ref="L135:L198" si="84">L134</f>
        <v>0.46717576064062738</v>
      </c>
      <c r="M135" s="27">
        <f>J135/'I Disease Parameters'!$E$12</f>
        <v>0.38500631720280631</v>
      </c>
      <c r="N135" s="27">
        <f>K135/SQRT('I Disease Parameters'!$E$13*'I Disease Parameters'!$E$13)</f>
        <v>4.5294860852731655E-2</v>
      </c>
      <c r="O135" s="27">
        <f>L135/'I Disease Parameters'!$E$13</f>
        <v>2.7480927096507492E-2</v>
      </c>
      <c r="P135" s="27">
        <f>(1-L135)/'I Disease Parameters'!$E$14</f>
        <v>2.2201009973307193E-2</v>
      </c>
      <c r="Q135" s="19">
        <f t="shared" si="60"/>
        <v>1266958924.1542604</v>
      </c>
      <c r="R135" s="17">
        <f t="shared" si="61"/>
        <v>29220710.482394673</v>
      </c>
      <c r="S135" s="17">
        <f t="shared" si="62"/>
        <v>27440512.489277773</v>
      </c>
      <c r="T135" s="17">
        <f t="shared" si="63"/>
        <v>1754286.4394114765</v>
      </c>
      <c r="U135" s="17">
        <f t="shared" si="64"/>
        <v>9288572.1267478317</v>
      </c>
      <c r="V135" s="17">
        <f t="shared" si="65"/>
        <v>254959.51728956882</v>
      </c>
      <c r="W135" s="17">
        <f t="shared" si="66"/>
        <v>1334663005.6920922</v>
      </c>
      <c r="X135" s="18">
        <f t="shared" ca="1" si="57"/>
        <v>37573384.325964198</v>
      </c>
      <c r="Y135" s="17">
        <f t="shared" si="67"/>
        <v>-8802121.5061132908</v>
      </c>
      <c r="Z135" s="17">
        <f t="shared" si="68"/>
        <v>3745311.8932063915</v>
      </c>
      <c r="AA135" s="17">
        <f t="shared" si="69"/>
        <v>3596707.2065983266</v>
      </c>
      <c r="AB135" s="17">
        <f t="shared" si="70"/>
        <v>229941.86749770958</v>
      </c>
      <c r="AC135" s="17">
        <f t="shared" si="71"/>
        <v>1233919.3745217714</v>
      </c>
      <c r="AD135" s="18">
        <f t="shared" si="72"/>
        <v>33841.989043814217</v>
      </c>
      <c r="AE135" s="19">
        <f t="shared" si="73"/>
        <v>8840901.7471763436</v>
      </c>
      <c r="AF135" s="17">
        <f t="shared" si="74"/>
        <v>4789374.9347673971</v>
      </c>
      <c r="AG135" s="17">
        <f t="shared" si="75"/>
        <v>305704.78307025938</v>
      </c>
      <c r="AH135" s="18">
        <f t="shared" si="76"/>
        <v>5095079.7178376568</v>
      </c>
      <c r="AI135" s="73"/>
      <c r="AJ135" s="74"/>
      <c r="AK135" s="74"/>
      <c r="AL135" s="73"/>
      <c r="AM135" s="74"/>
      <c r="AN135" s="74">
        <f t="shared" si="77"/>
        <v>2012</v>
      </c>
      <c r="AO135" s="19" t="str">
        <f t="shared" ca="1" si="78"/>
        <v>-</v>
      </c>
      <c r="AP135" s="17" t="str">
        <f ca="1">IF($C135&gt;=TODAY(),"-",100*(AO135-MIN(Fit_Error_Deaths))/(MAX(Fit_Error_Deaths)-MIN(Fit_Error_Deaths)))</f>
        <v>-</v>
      </c>
      <c r="AQ135" s="17" t="str">
        <f t="shared" ca="1" si="79"/>
        <v>-</v>
      </c>
      <c r="AR135" s="17" t="str">
        <f ca="1">IF($C135&gt;=TODAY(),"-",100*(AQ135-MIN(Fit_Error_LocalTransmission))/(MAX(Fit_Error_LocalTransmission)-MIN(Fit_Error_LocalTransmission)))</f>
        <v>-</v>
      </c>
      <c r="AS135" s="17" t="str">
        <f t="shared" ca="1" si="80"/>
        <v>-</v>
      </c>
      <c r="AT135" s="67" t="str">
        <f t="shared" ca="1" si="81"/>
        <v>-</v>
      </c>
    </row>
    <row r="136" spans="1:46" s="1" customFormat="1" ht="12" x14ac:dyDescent="0.35">
      <c r="A136" s="87"/>
      <c r="B136" s="40">
        <f t="shared" si="58"/>
        <v>133</v>
      </c>
      <c r="C136" s="41">
        <f t="shared" si="59"/>
        <v>43991</v>
      </c>
      <c r="D136" s="28">
        <f>'I Disease Parameters'!$E$6/(1000*365)</f>
        <v>4.8197260273972601E-5</v>
      </c>
      <c r="E136" s="28">
        <f>'I Disease Parameters'!$E$7/(1000*365)</f>
        <v>2.0024657534246577E-5</v>
      </c>
      <c r="F136" s="27">
        <f>(1-'I Disease Parameters'!$E$8)/'I Disease Parameters'!$E$10</f>
        <v>0.188</v>
      </c>
      <c r="G136" s="27">
        <f>'I Disease Parameters'!$E$8/'I Disease Parameters'!$E$11</f>
        <v>1.2E-2</v>
      </c>
      <c r="H136" s="27">
        <f>1/'I Disease Parameters'!$E$12</f>
        <v>0.05</v>
      </c>
      <c r="I136" s="27">
        <f>'I Disease Parameters'!$E$9/'I Disease Parameters'!$E$15</f>
        <v>0</v>
      </c>
      <c r="J136" s="83">
        <f t="shared" si="82"/>
        <v>7.7001263440561267</v>
      </c>
      <c r="K136" s="60">
        <f t="shared" si="83"/>
        <v>0.77001263449643809</v>
      </c>
      <c r="L136" s="30">
        <f t="shared" si="84"/>
        <v>0.46717576064062738</v>
      </c>
      <c r="M136" s="27">
        <f>J136/'I Disease Parameters'!$E$12</f>
        <v>0.38500631720280631</v>
      </c>
      <c r="N136" s="27">
        <f>K136/SQRT('I Disease Parameters'!$E$13*'I Disease Parameters'!$E$13)</f>
        <v>4.5294860852731655E-2</v>
      </c>
      <c r="O136" s="27">
        <f>L136/'I Disease Parameters'!$E$13</f>
        <v>2.7480927096507492E-2</v>
      </c>
      <c r="P136" s="27">
        <f>(1-L136)/'I Disease Parameters'!$E$14</f>
        <v>2.2201009973307193E-2</v>
      </c>
      <c r="Q136" s="19">
        <f t="shared" si="60"/>
        <v>1256893604.9510705</v>
      </c>
      <c r="R136" s="17">
        <f t="shared" si="61"/>
        <v>33480259.13608231</v>
      </c>
      <c r="S136" s="17">
        <f t="shared" si="62"/>
        <v>31561430.94863892</v>
      </c>
      <c r="T136" s="17">
        <f t="shared" si="63"/>
        <v>2017743.4877297764</v>
      </c>
      <c r="U136" s="17">
        <f t="shared" si="64"/>
        <v>10708621.16848376</v>
      </c>
      <c r="V136" s="17">
        <f t="shared" si="65"/>
        <v>293906.44802698056</v>
      </c>
      <c r="W136" s="17">
        <f t="shared" si="66"/>
        <v>1334661659.6920054</v>
      </c>
      <c r="X136" s="18">
        <f t="shared" ca="1" si="57"/>
        <v>37573384.325964198</v>
      </c>
      <c r="Y136" s="17">
        <f t="shared" si="67"/>
        <v>-10065319.20318985</v>
      </c>
      <c r="Z136" s="17">
        <f t="shared" si="68"/>
        <v>4259548.6536876373</v>
      </c>
      <c r="AA136" s="17">
        <f t="shared" si="69"/>
        <v>4120918.4593611471</v>
      </c>
      <c r="AB136" s="17">
        <f t="shared" si="70"/>
        <v>263457.04831829993</v>
      </c>
      <c r="AC136" s="17">
        <f t="shared" si="71"/>
        <v>1420049.0417359285</v>
      </c>
      <c r="AD136" s="18">
        <f t="shared" si="72"/>
        <v>38946.930737411749</v>
      </c>
      <c r="AE136" s="19">
        <f t="shared" si="73"/>
        <v>10104275.884886898</v>
      </c>
      <c r="AF136" s="17">
        <f t="shared" si="74"/>
        <v>5493493.5706901988</v>
      </c>
      <c r="AG136" s="17">
        <f t="shared" si="75"/>
        <v>350648.52578873606</v>
      </c>
      <c r="AH136" s="18">
        <f t="shared" si="76"/>
        <v>5844142.0964789353</v>
      </c>
      <c r="AI136" s="73"/>
      <c r="AJ136" s="74"/>
      <c r="AK136" s="74"/>
      <c r="AL136" s="73"/>
      <c r="AM136" s="74"/>
      <c r="AN136" s="74">
        <f t="shared" si="77"/>
        <v>2012</v>
      </c>
      <c r="AO136" s="19" t="str">
        <f t="shared" ca="1" si="78"/>
        <v>-</v>
      </c>
      <c r="AP136" s="17" t="str">
        <f ca="1">IF($C136&gt;=TODAY(),"-",100*(AO136-MIN(Fit_Error_Deaths))/(MAX(Fit_Error_Deaths)-MIN(Fit_Error_Deaths)))</f>
        <v>-</v>
      </c>
      <c r="AQ136" s="17" t="str">
        <f t="shared" ca="1" si="79"/>
        <v>-</v>
      </c>
      <c r="AR136" s="17" t="str">
        <f ca="1">IF($C136&gt;=TODAY(),"-",100*(AQ136-MIN(Fit_Error_LocalTransmission))/(MAX(Fit_Error_LocalTransmission)-MIN(Fit_Error_LocalTransmission)))</f>
        <v>-</v>
      </c>
      <c r="AS136" s="17" t="str">
        <f t="shared" ca="1" si="80"/>
        <v>-</v>
      </c>
      <c r="AT136" s="67" t="str">
        <f t="shared" ca="1" si="81"/>
        <v>-</v>
      </c>
    </row>
    <row r="137" spans="1:46" s="1" customFormat="1" ht="12" x14ac:dyDescent="0.35">
      <c r="A137" s="87"/>
      <c r="B137" s="40">
        <f t="shared" si="58"/>
        <v>134</v>
      </c>
      <c r="C137" s="41">
        <f t="shared" si="59"/>
        <v>43992</v>
      </c>
      <c r="D137" s="28">
        <f>'I Disease Parameters'!$E$6/(1000*365)</f>
        <v>4.8197260273972601E-5</v>
      </c>
      <c r="E137" s="28">
        <f>'I Disease Parameters'!$E$7/(1000*365)</f>
        <v>2.0024657534246577E-5</v>
      </c>
      <c r="F137" s="27">
        <f>(1-'I Disease Parameters'!$E$8)/'I Disease Parameters'!$E$10</f>
        <v>0.188</v>
      </c>
      <c r="G137" s="27">
        <f>'I Disease Parameters'!$E$8/'I Disease Parameters'!$E$11</f>
        <v>1.2E-2</v>
      </c>
      <c r="H137" s="27">
        <f>1/'I Disease Parameters'!$E$12</f>
        <v>0.05</v>
      </c>
      <c r="I137" s="27">
        <f>'I Disease Parameters'!$E$9/'I Disease Parameters'!$E$15</f>
        <v>0</v>
      </c>
      <c r="J137" s="83">
        <f t="shared" si="82"/>
        <v>7.7001263440561267</v>
      </c>
      <c r="K137" s="60">
        <f t="shared" si="83"/>
        <v>0.77001263449643809</v>
      </c>
      <c r="L137" s="30">
        <f t="shared" si="84"/>
        <v>0.46717576064062738</v>
      </c>
      <c r="M137" s="27">
        <f>J137/'I Disease Parameters'!$E$12</f>
        <v>0.38500631720280631</v>
      </c>
      <c r="N137" s="27">
        <f>K137/SQRT('I Disease Parameters'!$E$13*'I Disease Parameters'!$E$13)</f>
        <v>4.5294860852731655E-2</v>
      </c>
      <c r="O137" s="27">
        <f>L137/'I Disease Parameters'!$E$13</f>
        <v>2.7480927096507492E-2</v>
      </c>
      <c r="P137" s="27">
        <f>(1-L137)/'I Disease Parameters'!$E$14</f>
        <v>2.2201009973307193E-2</v>
      </c>
      <c r="Q137" s="19">
        <f t="shared" si="60"/>
        <v>1245403379.5075192</v>
      </c>
      <c r="R137" s="17">
        <f t="shared" si="61"/>
        <v>38312920.493087642</v>
      </c>
      <c r="S137" s="17">
        <f t="shared" si="62"/>
        <v>36277016.111944407</v>
      </c>
      <c r="T137" s="17">
        <f t="shared" si="63"/>
        <v>2319220.7877600114</v>
      </c>
      <c r="U137" s="17">
        <f t="shared" si="64"/>
        <v>12341927.741129898</v>
      </c>
      <c r="V137" s="17">
        <f t="shared" si="65"/>
        <v>338702.391321645</v>
      </c>
      <c r="W137" s="17">
        <f t="shared" si="66"/>
        <v>1334654464.6414411</v>
      </c>
      <c r="X137" s="18">
        <f t="shared" ca="1" si="57"/>
        <v>37573384.325964198</v>
      </c>
      <c r="Y137" s="17">
        <f t="shared" si="67"/>
        <v>-11490225.443551302</v>
      </c>
      <c r="Z137" s="17">
        <f t="shared" si="68"/>
        <v>4832661.3570053317</v>
      </c>
      <c r="AA137" s="17">
        <f t="shared" si="69"/>
        <v>4715585.1633054875</v>
      </c>
      <c r="AB137" s="17">
        <f t="shared" si="70"/>
        <v>301477.30003023497</v>
      </c>
      <c r="AC137" s="17">
        <f t="shared" si="71"/>
        <v>1633306.5726461373</v>
      </c>
      <c r="AD137" s="18">
        <f t="shared" si="72"/>
        <v>44795.943294664437</v>
      </c>
      <c r="AE137" s="19">
        <f t="shared" si="73"/>
        <v>11529383.614945153</v>
      </c>
      <c r="AF137" s="17">
        <f t="shared" si="74"/>
        <v>6294288.7175834747</v>
      </c>
      <c r="AG137" s="17">
        <f t="shared" si="75"/>
        <v>401763.1096329877</v>
      </c>
      <c r="AH137" s="18">
        <f t="shared" si="76"/>
        <v>6696051.8272164622</v>
      </c>
      <c r="AI137" s="73"/>
      <c r="AJ137" s="74"/>
      <c r="AK137" s="74"/>
      <c r="AL137" s="73"/>
      <c r="AM137" s="74"/>
      <c r="AN137" s="74">
        <f t="shared" si="77"/>
        <v>2012</v>
      </c>
      <c r="AO137" s="19" t="str">
        <f t="shared" ca="1" si="78"/>
        <v>-</v>
      </c>
      <c r="AP137" s="17" t="str">
        <f ca="1">IF($C137&gt;=TODAY(),"-",100*(AO137-MIN(Fit_Error_Deaths))/(MAX(Fit_Error_Deaths)-MIN(Fit_Error_Deaths)))</f>
        <v>-</v>
      </c>
      <c r="AQ137" s="17" t="str">
        <f t="shared" ca="1" si="79"/>
        <v>-</v>
      </c>
      <c r="AR137" s="17" t="str">
        <f ca="1">IF($C137&gt;=TODAY(),"-",100*(AQ137-MIN(Fit_Error_LocalTransmission))/(MAX(Fit_Error_LocalTransmission)-MIN(Fit_Error_LocalTransmission)))</f>
        <v>-</v>
      </c>
      <c r="AS137" s="17" t="str">
        <f t="shared" ca="1" si="80"/>
        <v>-</v>
      </c>
      <c r="AT137" s="67" t="str">
        <f t="shared" ca="1" si="81"/>
        <v>-</v>
      </c>
    </row>
    <row r="138" spans="1:46" s="1" customFormat="1" ht="12" x14ac:dyDescent="0.35">
      <c r="A138" s="87"/>
      <c r="B138" s="40">
        <f t="shared" si="58"/>
        <v>135</v>
      </c>
      <c r="C138" s="41">
        <f t="shared" si="59"/>
        <v>43993</v>
      </c>
      <c r="D138" s="28">
        <f>'I Disease Parameters'!$E$6/(1000*365)</f>
        <v>4.8197260273972601E-5</v>
      </c>
      <c r="E138" s="28">
        <f>'I Disease Parameters'!$E$7/(1000*365)</f>
        <v>2.0024657534246577E-5</v>
      </c>
      <c r="F138" s="27">
        <f>(1-'I Disease Parameters'!$E$8)/'I Disease Parameters'!$E$10</f>
        <v>0.188</v>
      </c>
      <c r="G138" s="27">
        <f>'I Disease Parameters'!$E$8/'I Disease Parameters'!$E$11</f>
        <v>1.2E-2</v>
      </c>
      <c r="H138" s="27">
        <f>1/'I Disease Parameters'!$E$12</f>
        <v>0.05</v>
      </c>
      <c r="I138" s="27">
        <f>'I Disease Parameters'!$E$9/'I Disease Parameters'!$E$15</f>
        <v>0</v>
      </c>
      <c r="J138" s="83">
        <f t="shared" si="82"/>
        <v>7.7001263440561267</v>
      </c>
      <c r="K138" s="60">
        <f t="shared" si="83"/>
        <v>0.77001263449643809</v>
      </c>
      <c r="L138" s="30">
        <f t="shared" si="84"/>
        <v>0.46717576064062738</v>
      </c>
      <c r="M138" s="27">
        <f>J138/'I Disease Parameters'!$E$12</f>
        <v>0.38500631720280631</v>
      </c>
      <c r="N138" s="27">
        <f>K138/SQRT('I Disease Parameters'!$E$13*'I Disease Parameters'!$E$13)</f>
        <v>4.5294860852731655E-2</v>
      </c>
      <c r="O138" s="27">
        <f>L138/'I Disease Parameters'!$E$13</f>
        <v>2.7480927096507492E-2</v>
      </c>
      <c r="P138" s="27">
        <f>(1-L138)/'I Disease Parameters'!$E$14</f>
        <v>2.2201009973307193E-2</v>
      </c>
      <c r="Q138" s="19">
        <f t="shared" si="60"/>
        <v>1232311857.0679483</v>
      </c>
      <c r="R138" s="17">
        <f t="shared" si="61"/>
        <v>43780479.54337059</v>
      </c>
      <c r="S138" s="17">
        <f t="shared" si="62"/>
        <v>41665267.924223654</v>
      </c>
      <c r="T138" s="17">
        <f t="shared" si="63"/>
        <v>2663706.0108465431</v>
      </c>
      <c r="U138" s="17">
        <f t="shared" si="64"/>
        <v>14219265.741239926</v>
      </c>
      <c r="V138" s="17">
        <f t="shared" si="65"/>
        <v>390191.4351610064</v>
      </c>
      <c r="W138" s="17">
        <f t="shared" si="66"/>
        <v>1334640576.2876291</v>
      </c>
      <c r="X138" s="18">
        <f t="shared" ca="1" si="57"/>
        <v>37573384.325964198</v>
      </c>
      <c r="Y138" s="17">
        <f t="shared" si="67"/>
        <v>-13091522.439570904</v>
      </c>
      <c r="Z138" s="17">
        <f t="shared" si="68"/>
        <v>5467559.0502829477</v>
      </c>
      <c r="AA138" s="17">
        <f t="shared" si="69"/>
        <v>5388251.8122792467</v>
      </c>
      <c r="AB138" s="17">
        <f t="shared" si="70"/>
        <v>344485.22308653174</v>
      </c>
      <c r="AC138" s="17">
        <f t="shared" si="71"/>
        <v>1877338.0001100283</v>
      </c>
      <c r="AD138" s="18">
        <f t="shared" si="72"/>
        <v>51489.043839361402</v>
      </c>
      <c r="AE138" s="19">
        <f t="shared" si="73"/>
        <v>13130910.352012485</v>
      </c>
      <c r="AF138" s="17">
        <f t="shared" si="74"/>
        <v>7202829.0527004767</v>
      </c>
      <c r="AG138" s="17">
        <f t="shared" si="75"/>
        <v>459755.04591705173</v>
      </c>
      <c r="AH138" s="18">
        <f t="shared" si="76"/>
        <v>7662584.0986175286</v>
      </c>
      <c r="AI138" s="73"/>
      <c r="AJ138" s="74"/>
      <c r="AK138" s="74"/>
      <c r="AL138" s="73"/>
      <c r="AM138" s="74"/>
      <c r="AN138" s="74">
        <f t="shared" si="77"/>
        <v>2012</v>
      </c>
      <c r="AO138" s="19" t="str">
        <f t="shared" ca="1" si="78"/>
        <v>-</v>
      </c>
      <c r="AP138" s="17" t="str">
        <f ca="1">IF($C138&gt;=TODAY(),"-",100*(AO138-MIN(Fit_Error_Deaths))/(MAX(Fit_Error_Deaths)-MIN(Fit_Error_Deaths)))</f>
        <v>-</v>
      </c>
      <c r="AQ138" s="17" t="str">
        <f t="shared" ca="1" si="79"/>
        <v>-</v>
      </c>
      <c r="AR138" s="17" t="str">
        <f ca="1">IF($C138&gt;=TODAY(),"-",100*(AQ138-MIN(Fit_Error_LocalTransmission))/(MAX(Fit_Error_LocalTransmission)-MIN(Fit_Error_LocalTransmission)))</f>
        <v>-</v>
      </c>
      <c r="AS138" s="17" t="str">
        <f t="shared" ca="1" si="80"/>
        <v>-</v>
      </c>
      <c r="AT138" s="67" t="str">
        <f t="shared" ca="1" si="81"/>
        <v>-</v>
      </c>
    </row>
    <row r="139" spans="1:46" s="1" customFormat="1" ht="12" x14ac:dyDescent="0.35">
      <c r="A139" s="87"/>
      <c r="B139" s="40">
        <f t="shared" si="58"/>
        <v>136</v>
      </c>
      <c r="C139" s="41">
        <f t="shared" si="59"/>
        <v>43994</v>
      </c>
      <c r="D139" s="28">
        <f>'I Disease Parameters'!$E$6/(1000*365)</f>
        <v>4.8197260273972601E-5</v>
      </c>
      <c r="E139" s="28">
        <f>'I Disease Parameters'!$E$7/(1000*365)</f>
        <v>2.0024657534246577E-5</v>
      </c>
      <c r="F139" s="27">
        <f>(1-'I Disease Parameters'!$E$8)/'I Disease Parameters'!$E$10</f>
        <v>0.188</v>
      </c>
      <c r="G139" s="27">
        <f>'I Disease Parameters'!$E$8/'I Disease Parameters'!$E$11</f>
        <v>1.2E-2</v>
      </c>
      <c r="H139" s="27">
        <f>1/'I Disease Parameters'!$E$12</f>
        <v>0.05</v>
      </c>
      <c r="I139" s="27">
        <f>'I Disease Parameters'!$E$9/'I Disease Parameters'!$E$15</f>
        <v>0</v>
      </c>
      <c r="J139" s="83">
        <f t="shared" si="82"/>
        <v>7.7001263440561267</v>
      </c>
      <c r="K139" s="60">
        <f t="shared" si="83"/>
        <v>0.77001263449643809</v>
      </c>
      <c r="L139" s="30">
        <f t="shared" si="84"/>
        <v>0.46717576064062738</v>
      </c>
      <c r="M139" s="27">
        <f>J139/'I Disease Parameters'!$E$12</f>
        <v>0.38500631720280631</v>
      </c>
      <c r="N139" s="27">
        <f>K139/SQRT('I Disease Parameters'!$E$13*'I Disease Parameters'!$E$13)</f>
        <v>4.5294860852731655E-2</v>
      </c>
      <c r="O139" s="27">
        <f>L139/'I Disease Parameters'!$E$13</f>
        <v>2.7480927096507492E-2</v>
      </c>
      <c r="P139" s="27">
        <f>(1-L139)/'I Disease Parameters'!$E$14</f>
        <v>2.2201009973307193E-2</v>
      </c>
      <c r="Q139" s="19">
        <f t="shared" si="60"/>
        <v>1217428628.9065921</v>
      </c>
      <c r="R139" s="17">
        <f t="shared" si="61"/>
        <v>49946384.503257722</v>
      </c>
      <c r="S139" s="17">
        <f t="shared" si="62"/>
        <v>47811900.349444881</v>
      </c>
      <c r="T139" s="17">
        <f t="shared" si="63"/>
        <v>3056680.3511629859</v>
      </c>
      <c r="U139" s="17">
        <f t="shared" si="64"/>
        <v>16375445.512214854</v>
      </c>
      <c r="V139" s="17">
        <f t="shared" si="65"/>
        <v>449328.39887376881</v>
      </c>
      <c r="W139" s="17">
        <f t="shared" si="66"/>
        <v>1334619039.6226726</v>
      </c>
      <c r="X139" s="18">
        <f t="shared" ca="1" si="57"/>
        <v>37573384.325964198</v>
      </c>
      <c r="Y139" s="17">
        <f t="shared" si="67"/>
        <v>-14883228.161356211</v>
      </c>
      <c r="Z139" s="17">
        <f t="shared" si="68"/>
        <v>6165904.959887132</v>
      </c>
      <c r="AA139" s="17">
        <f t="shared" si="69"/>
        <v>6146632.4252212271</v>
      </c>
      <c r="AB139" s="17">
        <f t="shared" si="70"/>
        <v>392974.34031644277</v>
      </c>
      <c r="AC139" s="17">
        <f t="shared" si="71"/>
        <v>2156179.7709749285</v>
      </c>
      <c r="AD139" s="18">
        <f t="shared" si="72"/>
        <v>59136.963712762401</v>
      </c>
      <c r="AE139" s="19">
        <f t="shared" si="73"/>
        <v>14922877.557670793</v>
      </c>
      <c r="AF139" s="17">
        <f t="shared" si="74"/>
        <v>8230730.1541536711</v>
      </c>
      <c r="AG139" s="17">
        <f t="shared" si="75"/>
        <v>525365.75452044711</v>
      </c>
      <c r="AH139" s="18">
        <f t="shared" si="76"/>
        <v>8756095.908674119</v>
      </c>
      <c r="AI139" s="73"/>
      <c r="AJ139" s="74"/>
      <c r="AK139" s="74"/>
      <c r="AL139" s="73"/>
      <c r="AM139" s="74"/>
      <c r="AN139" s="74">
        <f t="shared" si="77"/>
        <v>2012</v>
      </c>
      <c r="AO139" s="19" t="str">
        <f t="shared" ca="1" si="78"/>
        <v>-</v>
      </c>
      <c r="AP139" s="17" t="str">
        <f ca="1">IF($C139&gt;=TODAY(),"-",100*(AO139-MIN(Fit_Error_Deaths))/(MAX(Fit_Error_Deaths)-MIN(Fit_Error_Deaths)))</f>
        <v>-</v>
      </c>
      <c r="AQ139" s="17" t="str">
        <f t="shared" ca="1" si="79"/>
        <v>-</v>
      </c>
      <c r="AR139" s="17" t="str">
        <f ca="1">IF($C139&gt;=TODAY(),"-",100*(AQ139-MIN(Fit_Error_LocalTransmission))/(MAX(Fit_Error_LocalTransmission)-MIN(Fit_Error_LocalTransmission)))</f>
        <v>-</v>
      </c>
      <c r="AS139" s="17" t="str">
        <f t="shared" ca="1" si="80"/>
        <v>-</v>
      </c>
      <c r="AT139" s="67" t="str">
        <f t="shared" ca="1" si="81"/>
        <v>-</v>
      </c>
    </row>
    <row r="140" spans="1:46" s="1" customFormat="1" ht="12" x14ac:dyDescent="0.35">
      <c r="A140" s="87"/>
      <c r="B140" s="40">
        <f t="shared" si="58"/>
        <v>137</v>
      </c>
      <c r="C140" s="41">
        <f t="shared" si="59"/>
        <v>43995</v>
      </c>
      <c r="D140" s="28">
        <f>'I Disease Parameters'!$E$6/(1000*365)</f>
        <v>4.8197260273972601E-5</v>
      </c>
      <c r="E140" s="28">
        <f>'I Disease Parameters'!$E$7/(1000*365)</f>
        <v>2.0024657534246577E-5</v>
      </c>
      <c r="F140" s="27">
        <f>(1-'I Disease Parameters'!$E$8)/'I Disease Parameters'!$E$10</f>
        <v>0.188</v>
      </c>
      <c r="G140" s="27">
        <f>'I Disease Parameters'!$E$8/'I Disease Parameters'!$E$11</f>
        <v>1.2E-2</v>
      </c>
      <c r="H140" s="27">
        <f>1/'I Disease Parameters'!$E$12</f>
        <v>0.05</v>
      </c>
      <c r="I140" s="27">
        <f>'I Disease Parameters'!$E$9/'I Disease Parameters'!$E$15</f>
        <v>0</v>
      </c>
      <c r="J140" s="83">
        <f t="shared" si="82"/>
        <v>7.7001263440561267</v>
      </c>
      <c r="K140" s="60">
        <f t="shared" si="83"/>
        <v>0.77001263449643809</v>
      </c>
      <c r="L140" s="30">
        <f t="shared" si="84"/>
        <v>0.46717576064062738</v>
      </c>
      <c r="M140" s="27">
        <f>J140/'I Disease Parameters'!$E$12</f>
        <v>0.38500631720280631</v>
      </c>
      <c r="N140" s="27">
        <f>K140/SQRT('I Disease Parameters'!$E$13*'I Disease Parameters'!$E$13)</f>
        <v>4.5294860852731655E-2</v>
      </c>
      <c r="O140" s="27">
        <f>L140/'I Disease Parameters'!$E$13</f>
        <v>2.7480927096507492E-2</v>
      </c>
      <c r="P140" s="27">
        <f>(1-L140)/'I Disease Parameters'!$E$14</f>
        <v>2.2201009973307193E-2</v>
      </c>
      <c r="Q140" s="19">
        <f t="shared" si="60"/>
        <v>1200550758.8784645</v>
      </c>
      <c r="R140" s="17">
        <f t="shared" si="61"/>
        <v>56873923.861341991</v>
      </c>
      <c r="S140" s="17">
        <f t="shared" si="62"/>
        <v>54810268.201654531</v>
      </c>
      <c r="T140" s="17">
        <f t="shared" si="63"/>
        <v>3504113.9553758362</v>
      </c>
      <c r="U140" s="17">
        <f t="shared" si="64"/>
        <v>18849713.026886381</v>
      </c>
      <c r="V140" s="17">
        <f t="shared" si="65"/>
        <v>517189.78983515035</v>
      </c>
      <c r="W140" s="17">
        <f t="shared" si="66"/>
        <v>1334588777.9237232</v>
      </c>
      <c r="X140" s="18">
        <f t="shared" ca="1" si="57"/>
        <v>37573384.325964198</v>
      </c>
      <c r="Y140" s="17">
        <f t="shared" si="67"/>
        <v>-16877870.02812767</v>
      </c>
      <c r="Z140" s="17">
        <f t="shared" si="68"/>
        <v>6927539.3580842689</v>
      </c>
      <c r="AA140" s="17">
        <f t="shared" si="69"/>
        <v>6998367.85220965</v>
      </c>
      <c r="AB140" s="17">
        <f t="shared" si="70"/>
        <v>447433.60421285033</v>
      </c>
      <c r="AC140" s="17">
        <f t="shared" si="71"/>
        <v>2474267.5146715268</v>
      </c>
      <c r="AD140" s="18">
        <f t="shared" si="72"/>
        <v>67861.390961381549</v>
      </c>
      <c r="AE140" s="19">
        <f t="shared" si="73"/>
        <v>16917816.417980567</v>
      </c>
      <c r="AF140" s="17">
        <f t="shared" si="74"/>
        <v>9389920.2866124511</v>
      </c>
      <c r="AG140" s="17">
        <f t="shared" si="75"/>
        <v>599356.61403909267</v>
      </c>
      <c r="AH140" s="18">
        <f t="shared" si="76"/>
        <v>9989276.9006515443</v>
      </c>
      <c r="AI140" s="73"/>
      <c r="AJ140" s="74"/>
      <c r="AK140" s="74"/>
      <c r="AL140" s="73"/>
      <c r="AM140" s="74"/>
      <c r="AN140" s="74">
        <f t="shared" si="77"/>
        <v>2012</v>
      </c>
      <c r="AO140" s="19" t="str">
        <f t="shared" ca="1" si="78"/>
        <v>-</v>
      </c>
      <c r="AP140" s="17" t="str">
        <f ca="1">IF($C140&gt;=TODAY(),"-",100*(AO140-MIN(Fit_Error_Deaths))/(MAX(Fit_Error_Deaths)-MIN(Fit_Error_Deaths)))</f>
        <v>-</v>
      </c>
      <c r="AQ140" s="17" t="str">
        <f t="shared" ca="1" si="79"/>
        <v>-</v>
      </c>
      <c r="AR140" s="17" t="str">
        <f ca="1">IF($C140&gt;=TODAY(),"-",100*(AQ140-MIN(Fit_Error_LocalTransmission))/(MAX(Fit_Error_LocalTransmission)-MIN(Fit_Error_LocalTransmission)))</f>
        <v>-</v>
      </c>
      <c r="AS140" s="17" t="str">
        <f t="shared" ca="1" si="80"/>
        <v>-</v>
      </c>
      <c r="AT140" s="67" t="str">
        <f t="shared" ca="1" si="81"/>
        <v>-</v>
      </c>
    </row>
    <row r="141" spans="1:46" s="1" customFormat="1" ht="12" x14ac:dyDescent="0.35">
      <c r="A141" s="87"/>
      <c r="B141" s="40">
        <f t="shared" si="58"/>
        <v>138</v>
      </c>
      <c r="C141" s="41">
        <f t="shared" si="59"/>
        <v>43996</v>
      </c>
      <c r="D141" s="28">
        <f>'I Disease Parameters'!$E$6/(1000*365)</f>
        <v>4.8197260273972601E-5</v>
      </c>
      <c r="E141" s="28">
        <f>'I Disease Parameters'!$E$7/(1000*365)</f>
        <v>2.0024657534246577E-5</v>
      </c>
      <c r="F141" s="27">
        <f>(1-'I Disease Parameters'!$E$8)/'I Disease Parameters'!$E$10</f>
        <v>0.188</v>
      </c>
      <c r="G141" s="27">
        <f>'I Disease Parameters'!$E$8/'I Disease Parameters'!$E$11</f>
        <v>1.2E-2</v>
      </c>
      <c r="H141" s="27">
        <f>1/'I Disease Parameters'!$E$12</f>
        <v>0.05</v>
      </c>
      <c r="I141" s="27">
        <f>'I Disease Parameters'!$E$9/'I Disease Parameters'!$E$15</f>
        <v>0</v>
      </c>
      <c r="J141" s="83">
        <f t="shared" si="82"/>
        <v>7.7001263440561267</v>
      </c>
      <c r="K141" s="60">
        <f t="shared" si="83"/>
        <v>0.77001263449643809</v>
      </c>
      <c r="L141" s="30">
        <f t="shared" si="84"/>
        <v>0.46717576064062738</v>
      </c>
      <c r="M141" s="27">
        <f>J141/'I Disease Parameters'!$E$12</f>
        <v>0.38500631720280631</v>
      </c>
      <c r="N141" s="27">
        <f>K141/SQRT('I Disease Parameters'!$E$13*'I Disease Parameters'!$E$13)</f>
        <v>4.5294860852731655E-2</v>
      </c>
      <c r="O141" s="27">
        <f>L141/'I Disease Parameters'!$E$13</f>
        <v>2.7480927096507492E-2</v>
      </c>
      <c r="P141" s="27">
        <f>(1-L141)/'I Disease Parameters'!$E$14</f>
        <v>2.2201009973307193E-2</v>
      </c>
      <c r="Q141" s="19">
        <f t="shared" si="60"/>
        <v>1181465351.8722286</v>
      </c>
      <c r="R141" s="17">
        <f t="shared" si="61"/>
        <v>64623690.11935088</v>
      </c>
      <c r="S141" s="17">
        <f t="shared" si="62"/>
        <v>62760954.920653999</v>
      </c>
      <c r="T141" s="17">
        <f t="shared" si="63"/>
        <v>4012439.7040135809</v>
      </c>
      <c r="U141" s="17">
        <f t="shared" si="64"/>
        <v>21686145.278066665</v>
      </c>
      <c r="V141" s="17">
        <f t="shared" si="65"/>
        <v>594984.65870605421</v>
      </c>
      <c r="W141" s="17">
        <f t="shared" si="66"/>
        <v>1334548581.8943138</v>
      </c>
      <c r="X141" s="18">
        <f t="shared" ca="1" si="57"/>
        <v>37573384.325964198</v>
      </c>
      <c r="Y141" s="17">
        <f t="shared" si="67"/>
        <v>-19085407.006235838</v>
      </c>
      <c r="Z141" s="17">
        <f t="shared" si="68"/>
        <v>7749766.2580088899</v>
      </c>
      <c r="AA141" s="17">
        <f t="shared" si="69"/>
        <v>7950686.7189994678</v>
      </c>
      <c r="AB141" s="17">
        <f t="shared" si="70"/>
        <v>508325.74863774469</v>
      </c>
      <c r="AC141" s="17">
        <f t="shared" si="71"/>
        <v>2836432.2511802837</v>
      </c>
      <c r="AD141" s="18">
        <f t="shared" si="72"/>
        <v>77794.868870903854</v>
      </c>
      <c r="AE141" s="19">
        <f t="shared" si="73"/>
        <v>19125689.911125239</v>
      </c>
      <c r="AF141" s="17">
        <f t="shared" si="74"/>
        <v>10692297.685932294</v>
      </c>
      <c r="AG141" s="17">
        <f t="shared" si="75"/>
        <v>682487.08633610385</v>
      </c>
      <c r="AH141" s="18">
        <f t="shared" si="76"/>
        <v>11374784.772268398</v>
      </c>
      <c r="AI141" s="73"/>
      <c r="AJ141" s="74"/>
      <c r="AK141" s="74"/>
      <c r="AL141" s="73"/>
      <c r="AM141" s="74"/>
      <c r="AN141" s="74">
        <f t="shared" si="77"/>
        <v>2012</v>
      </c>
      <c r="AO141" s="19" t="str">
        <f t="shared" ca="1" si="78"/>
        <v>-</v>
      </c>
      <c r="AP141" s="17" t="str">
        <f ca="1">IF($C141&gt;=TODAY(),"-",100*(AO141-MIN(Fit_Error_Deaths))/(MAX(Fit_Error_Deaths)-MIN(Fit_Error_Deaths)))</f>
        <v>-</v>
      </c>
      <c r="AQ141" s="17" t="str">
        <f t="shared" ca="1" si="79"/>
        <v>-</v>
      </c>
      <c r="AR141" s="17" t="str">
        <f ca="1">IF($C141&gt;=TODAY(),"-",100*(AQ141-MIN(Fit_Error_LocalTransmission))/(MAX(Fit_Error_LocalTransmission)-MIN(Fit_Error_LocalTransmission)))</f>
        <v>-</v>
      </c>
      <c r="AS141" s="17" t="str">
        <f t="shared" ca="1" si="80"/>
        <v>-</v>
      </c>
      <c r="AT141" s="67" t="str">
        <f t="shared" ca="1" si="81"/>
        <v>-</v>
      </c>
    </row>
    <row r="142" spans="1:46" s="1" customFormat="1" ht="12" x14ac:dyDescent="0.35">
      <c r="A142" s="87"/>
      <c r="B142" s="40">
        <f t="shared" si="58"/>
        <v>139</v>
      </c>
      <c r="C142" s="41">
        <f t="shared" si="59"/>
        <v>43997</v>
      </c>
      <c r="D142" s="28">
        <f>'I Disease Parameters'!$E$6/(1000*365)</f>
        <v>4.8197260273972601E-5</v>
      </c>
      <c r="E142" s="28">
        <f>'I Disease Parameters'!$E$7/(1000*365)</f>
        <v>2.0024657534246577E-5</v>
      </c>
      <c r="F142" s="27">
        <f>(1-'I Disease Parameters'!$E$8)/'I Disease Parameters'!$E$10</f>
        <v>0.188</v>
      </c>
      <c r="G142" s="27">
        <f>'I Disease Parameters'!$E$8/'I Disease Parameters'!$E$11</f>
        <v>1.2E-2</v>
      </c>
      <c r="H142" s="27">
        <f>1/'I Disease Parameters'!$E$12</f>
        <v>0.05</v>
      </c>
      <c r="I142" s="27">
        <f>'I Disease Parameters'!$E$9/'I Disease Parameters'!$E$15</f>
        <v>0</v>
      </c>
      <c r="J142" s="83">
        <f t="shared" si="82"/>
        <v>7.7001263440561267</v>
      </c>
      <c r="K142" s="60">
        <f t="shared" si="83"/>
        <v>0.77001263449643809</v>
      </c>
      <c r="L142" s="30">
        <f t="shared" si="84"/>
        <v>0.46717576064062738</v>
      </c>
      <c r="M142" s="27">
        <f>J142/'I Disease Parameters'!$E$12</f>
        <v>0.38500631720280631</v>
      </c>
      <c r="N142" s="27">
        <f>K142/SQRT('I Disease Parameters'!$E$13*'I Disease Parameters'!$E$13)</f>
        <v>4.5294860852731655E-2</v>
      </c>
      <c r="O142" s="27">
        <f>L142/'I Disease Parameters'!$E$13</f>
        <v>2.7480927096507492E-2</v>
      </c>
      <c r="P142" s="27">
        <f>(1-L142)/'I Disease Parameters'!$E$14</f>
        <v>2.2201009973307193E-2</v>
      </c>
      <c r="Q142" s="19">
        <f t="shared" si="60"/>
        <v>1159953483.4602888</v>
      </c>
      <c r="R142" s="17">
        <f t="shared" si="61"/>
        <v>73250189.586447567</v>
      </c>
      <c r="S142" s="17">
        <f t="shared" si="62"/>
        <v>71770904.150430456</v>
      </c>
      <c r="T142" s="17">
        <f t="shared" si="63"/>
        <v>4588497.8608436137</v>
      </c>
      <c r="U142" s="17">
        <f t="shared" si="64"/>
        <v>24934024.329452064</v>
      </c>
      <c r="V142" s="17">
        <f t="shared" si="65"/>
        <v>684064.87259215349</v>
      </c>
      <c r="W142" s="17">
        <f t="shared" si="66"/>
        <v>1334497099.3874624</v>
      </c>
      <c r="X142" s="18">
        <f t="shared" ca="1" si="57"/>
        <v>37573384.325964198</v>
      </c>
      <c r="Y142" s="17">
        <f t="shared" si="67"/>
        <v>-21511868.411939859</v>
      </c>
      <c r="Z142" s="17">
        <f t="shared" si="68"/>
        <v>8626499.4670966864</v>
      </c>
      <c r="AA142" s="17">
        <f t="shared" si="69"/>
        <v>9009949.229776457</v>
      </c>
      <c r="AB142" s="17">
        <f t="shared" si="70"/>
        <v>576058.15683003282</v>
      </c>
      <c r="AC142" s="17">
        <f t="shared" si="71"/>
        <v>3247879.051385399</v>
      </c>
      <c r="AD142" s="18">
        <f t="shared" si="72"/>
        <v>89080.213886099285</v>
      </c>
      <c r="AE142" s="19">
        <f t="shared" si="73"/>
        <v>21552531.558230098</v>
      </c>
      <c r="AF142" s="17">
        <f t="shared" si="74"/>
        <v>12149253.742437966</v>
      </c>
      <c r="AG142" s="17">
        <f t="shared" si="75"/>
        <v>775484.28143221058</v>
      </c>
      <c r="AH142" s="18">
        <f t="shared" si="76"/>
        <v>12924738.023870178</v>
      </c>
      <c r="AI142" s="73"/>
      <c r="AJ142" s="74"/>
      <c r="AK142" s="74"/>
      <c r="AL142" s="73"/>
      <c r="AM142" s="74"/>
      <c r="AN142" s="74">
        <f t="shared" si="77"/>
        <v>2012</v>
      </c>
      <c r="AO142" s="19" t="str">
        <f t="shared" ca="1" si="78"/>
        <v>-</v>
      </c>
      <c r="AP142" s="17" t="str">
        <f ca="1">IF($C142&gt;=TODAY(),"-",100*(AO142-MIN(Fit_Error_Deaths))/(MAX(Fit_Error_Deaths)-MIN(Fit_Error_Deaths)))</f>
        <v>-</v>
      </c>
      <c r="AQ142" s="17" t="str">
        <f t="shared" ca="1" si="79"/>
        <v>-</v>
      </c>
      <c r="AR142" s="17" t="str">
        <f ca="1">IF($C142&gt;=TODAY(),"-",100*(AQ142-MIN(Fit_Error_LocalTransmission))/(MAX(Fit_Error_LocalTransmission)-MIN(Fit_Error_LocalTransmission)))</f>
        <v>-</v>
      </c>
      <c r="AS142" s="17" t="str">
        <f t="shared" ca="1" si="80"/>
        <v>-</v>
      </c>
      <c r="AT142" s="67" t="str">
        <f t="shared" ca="1" si="81"/>
        <v>-</v>
      </c>
    </row>
    <row r="143" spans="1:46" s="1" customFormat="1" ht="12" x14ac:dyDescent="0.35">
      <c r="A143" s="87"/>
      <c r="B143" s="40">
        <f t="shared" si="58"/>
        <v>140</v>
      </c>
      <c r="C143" s="41">
        <f t="shared" si="59"/>
        <v>43998</v>
      </c>
      <c r="D143" s="28">
        <f>'I Disease Parameters'!$E$6/(1000*365)</f>
        <v>4.8197260273972601E-5</v>
      </c>
      <c r="E143" s="28">
        <f>'I Disease Parameters'!$E$7/(1000*365)</f>
        <v>2.0024657534246577E-5</v>
      </c>
      <c r="F143" s="27">
        <f>(1-'I Disease Parameters'!$E$8)/'I Disease Parameters'!$E$10</f>
        <v>0.188</v>
      </c>
      <c r="G143" s="27">
        <f>'I Disease Parameters'!$E$8/'I Disease Parameters'!$E$11</f>
        <v>1.2E-2</v>
      </c>
      <c r="H143" s="27">
        <f>1/'I Disease Parameters'!$E$12</f>
        <v>0.05</v>
      </c>
      <c r="I143" s="27">
        <f>'I Disease Parameters'!$E$9/'I Disease Parameters'!$E$15</f>
        <v>0</v>
      </c>
      <c r="J143" s="83">
        <f t="shared" si="82"/>
        <v>7.7001263440561267</v>
      </c>
      <c r="K143" s="60">
        <f t="shared" si="83"/>
        <v>0.77001263449643809</v>
      </c>
      <c r="L143" s="30">
        <f t="shared" si="84"/>
        <v>0.46717576064062738</v>
      </c>
      <c r="M143" s="27">
        <f>J143/'I Disease Parameters'!$E$12</f>
        <v>0.38500631720280631</v>
      </c>
      <c r="N143" s="27">
        <f>K143/SQRT('I Disease Parameters'!$E$13*'I Disease Parameters'!$E$13)</f>
        <v>4.5294860852731655E-2</v>
      </c>
      <c r="O143" s="27">
        <f>L143/'I Disease Parameters'!$E$13</f>
        <v>2.7480927096507492E-2</v>
      </c>
      <c r="P143" s="27">
        <f>(1-L143)/'I Disease Parameters'!$E$14</f>
        <v>2.2201009973307193E-2</v>
      </c>
      <c r="Q143" s="19">
        <f t="shared" si="60"/>
        <v>1135795791.883683</v>
      </c>
      <c r="R143" s="17">
        <f t="shared" si="61"/>
        <v>82797467.868575007</v>
      </c>
      <c r="S143" s="17">
        <f t="shared" si="62"/>
        <v>81951957.397384539</v>
      </c>
      <c r="T143" s="17">
        <f t="shared" si="63"/>
        <v>5239442.7908153133</v>
      </c>
      <c r="U143" s="17">
        <f t="shared" si="64"/>
        <v>28648166.416871764</v>
      </c>
      <c r="V143" s="17">
        <f t="shared" si="65"/>
        <v>785934.15936324128</v>
      </c>
      <c r="W143" s="17">
        <f t="shared" si="66"/>
        <v>1334432826.3573298</v>
      </c>
      <c r="X143" s="18">
        <f t="shared" ca="1" si="57"/>
        <v>37573384.325964198</v>
      </c>
      <c r="Y143" s="17">
        <f t="shared" si="67"/>
        <v>-24157691.576605797</v>
      </c>
      <c r="Z143" s="17">
        <f t="shared" si="68"/>
        <v>9547278.28212744</v>
      </c>
      <c r="AA143" s="17">
        <f t="shared" si="69"/>
        <v>10181053.246954083</v>
      </c>
      <c r="AB143" s="17">
        <f t="shared" si="70"/>
        <v>650944.9299716996</v>
      </c>
      <c r="AC143" s="17">
        <f t="shared" si="71"/>
        <v>3714142.0874196999</v>
      </c>
      <c r="AD143" s="18">
        <f t="shared" si="72"/>
        <v>101869.28677108779</v>
      </c>
      <c r="AE143" s="19">
        <f t="shared" si="73"/>
        <v>24198783.009377737</v>
      </c>
      <c r="AF143" s="17">
        <f t="shared" si="74"/>
        <v>13771035.642252143</v>
      </c>
      <c r="AG143" s="17">
        <f t="shared" si="75"/>
        <v>879002.27503737085</v>
      </c>
      <c r="AH143" s="18">
        <f t="shared" si="76"/>
        <v>14650037.917289514</v>
      </c>
      <c r="AI143" s="73"/>
      <c r="AJ143" s="74"/>
      <c r="AK143" s="74"/>
      <c r="AL143" s="73"/>
      <c r="AM143" s="74"/>
      <c r="AN143" s="74">
        <f t="shared" si="77"/>
        <v>2012</v>
      </c>
      <c r="AO143" s="19" t="str">
        <f t="shared" ca="1" si="78"/>
        <v>-</v>
      </c>
      <c r="AP143" s="17" t="str">
        <f ca="1">IF($C143&gt;=TODAY(),"-",100*(AO143-MIN(Fit_Error_Deaths))/(MAX(Fit_Error_Deaths)-MIN(Fit_Error_Deaths)))</f>
        <v>-</v>
      </c>
      <c r="AQ143" s="17" t="str">
        <f t="shared" ca="1" si="79"/>
        <v>-</v>
      </c>
      <c r="AR143" s="17" t="str">
        <f ca="1">IF($C143&gt;=TODAY(),"-",100*(AQ143-MIN(Fit_Error_LocalTransmission))/(MAX(Fit_Error_LocalTransmission)-MIN(Fit_Error_LocalTransmission)))</f>
        <v>-</v>
      </c>
      <c r="AS143" s="17" t="str">
        <f t="shared" ca="1" si="80"/>
        <v>-</v>
      </c>
      <c r="AT143" s="67" t="str">
        <f t="shared" ca="1" si="81"/>
        <v>-</v>
      </c>
    </row>
    <row r="144" spans="1:46" s="1" customFormat="1" ht="12" x14ac:dyDescent="0.35">
      <c r="A144" s="87"/>
      <c r="B144" s="40">
        <f t="shared" si="58"/>
        <v>141</v>
      </c>
      <c r="C144" s="41">
        <f t="shared" si="59"/>
        <v>43999</v>
      </c>
      <c r="D144" s="28">
        <f>'I Disease Parameters'!$E$6/(1000*365)</f>
        <v>4.8197260273972601E-5</v>
      </c>
      <c r="E144" s="28">
        <f>'I Disease Parameters'!$E$7/(1000*365)</f>
        <v>2.0024657534246577E-5</v>
      </c>
      <c r="F144" s="27">
        <f>(1-'I Disease Parameters'!$E$8)/'I Disease Parameters'!$E$10</f>
        <v>0.188</v>
      </c>
      <c r="G144" s="27">
        <f>'I Disease Parameters'!$E$8/'I Disease Parameters'!$E$11</f>
        <v>1.2E-2</v>
      </c>
      <c r="H144" s="27">
        <f>1/'I Disease Parameters'!$E$12</f>
        <v>0.05</v>
      </c>
      <c r="I144" s="27">
        <f>'I Disease Parameters'!$E$9/'I Disease Parameters'!$E$15</f>
        <v>0</v>
      </c>
      <c r="J144" s="83">
        <f t="shared" si="82"/>
        <v>7.7001263440561267</v>
      </c>
      <c r="K144" s="60">
        <f t="shared" si="83"/>
        <v>0.77001263449643809</v>
      </c>
      <c r="L144" s="30">
        <f t="shared" si="84"/>
        <v>0.46717576064062738</v>
      </c>
      <c r="M144" s="27">
        <f>J144/'I Disease Parameters'!$E$12</f>
        <v>0.38500631720280631</v>
      </c>
      <c r="N144" s="27">
        <f>K144/SQRT('I Disease Parameters'!$E$13*'I Disease Parameters'!$E$13)</f>
        <v>4.5294860852731655E-2</v>
      </c>
      <c r="O144" s="27">
        <f>L144/'I Disease Parameters'!$E$13</f>
        <v>2.7480927096507492E-2</v>
      </c>
      <c r="P144" s="27">
        <f>(1-L144)/'I Disease Parameters'!$E$14</f>
        <v>2.2201009973307193E-2</v>
      </c>
      <c r="Q144" s="19">
        <f t="shared" si="60"/>
        <v>1108780026.0660138</v>
      </c>
      <c r="R144" s="17">
        <f t="shared" si="61"/>
        <v>93293654.206079349</v>
      </c>
      <c r="S144" s="17">
        <f t="shared" si="62"/>
        <v>93418642.426926255</v>
      </c>
      <c r="T144" s="17">
        <f t="shared" si="63"/>
        <v>5972601.8201764757</v>
      </c>
      <c r="U144" s="17">
        <f t="shared" si="64"/>
        <v>32889175.362380229</v>
      </c>
      <c r="V144" s="17">
        <f t="shared" si="65"/>
        <v>902255.08101670456</v>
      </c>
      <c r="W144" s="17">
        <f t="shared" si="66"/>
        <v>1334354099.8815761</v>
      </c>
      <c r="X144" s="18">
        <f t="shared" ca="1" si="57"/>
        <v>37573384.325964198</v>
      </c>
      <c r="Y144" s="17">
        <f t="shared" si="67"/>
        <v>-27015765.817669153</v>
      </c>
      <c r="Z144" s="17">
        <f t="shared" si="68"/>
        <v>10496186.337504342</v>
      </c>
      <c r="AA144" s="17">
        <f t="shared" si="69"/>
        <v>11466685.029541716</v>
      </c>
      <c r="AB144" s="17">
        <f t="shared" si="70"/>
        <v>733159.02936116233</v>
      </c>
      <c r="AC144" s="17">
        <f t="shared" si="71"/>
        <v>4241008.9455084652</v>
      </c>
      <c r="AD144" s="18">
        <f t="shared" si="72"/>
        <v>116320.92165346327</v>
      </c>
      <c r="AE144" s="19">
        <f t="shared" si="73"/>
        <v>27057337.902158123</v>
      </c>
      <c r="AF144" s="17">
        <f t="shared" si="74"/>
        <v>15565923.959292101</v>
      </c>
      <c r="AG144" s="17">
        <f t="shared" si="75"/>
        <v>993569.61442290014</v>
      </c>
      <c r="AH144" s="18">
        <f t="shared" si="76"/>
        <v>16559493.573715001</v>
      </c>
      <c r="AI144" s="73"/>
      <c r="AJ144" s="74"/>
      <c r="AK144" s="74"/>
      <c r="AL144" s="73"/>
      <c r="AM144" s="74"/>
      <c r="AN144" s="74">
        <f t="shared" si="77"/>
        <v>2012</v>
      </c>
      <c r="AO144" s="19" t="str">
        <f t="shared" ca="1" si="78"/>
        <v>-</v>
      </c>
      <c r="AP144" s="17" t="str">
        <f ca="1">IF($C144&gt;=TODAY(),"-",100*(AO144-MIN(Fit_Error_Deaths))/(MAX(Fit_Error_Deaths)-MIN(Fit_Error_Deaths)))</f>
        <v>-</v>
      </c>
      <c r="AQ144" s="17" t="str">
        <f t="shared" ca="1" si="79"/>
        <v>-</v>
      </c>
      <c r="AR144" s="17" t="str">
        <f ca="1">IF($C144&gt;=TODAY(),"-",100*(AQ144-MIN(Fit_Error_LocalTransmission))/(MAX(Fit_Error_LocalTransmission)-MIN(Fit_Error_LocalTransmission)))</f>
        <v>-</v>
      </c>
      <c r="AS144" s="17" t="str">
        <f t="shared" ca="1" si="80"/>
        <v>-</v>
      </c>
      <c r="AT144" s="67" t="str">
        <f t="shared" ca="1" si="81"/>
        <v>-</v>
      </c>
    </row>
    <row r="145" spans="1:46" s="1" customFormat="1" ht="12" x14ac:dyDescent="0.35">
      <c r="A145" s="87"/>
      <c r="B145" s="40">
        <f t="shared" si="58"/>
        <v>142</v>
      </c>
      <c r="C145" s="41">
        <f t="shared" si="59"/>
        <v>44000</v>
      </c>
      <c r="D145" s="28">
        <f>'I Disease Parameters'!$E$6/(1000*365)</f>
        <v>4.8197260273972601E-5</v>
      </c>
      <c r="E145" s="28">
        <f>'I Disease Parameters'!$E$7/(1000*365)</f>
        <v>2.0024657534246577E-5</v>
      </c>
      <c r="F145" s="27">
        <f>(1-'I Disease Parameters'!$E$8)/'I Disease Parameters'!$E$10</f>
        <v>0.188</v>
      </c>
      <c r="G145" s="27">
        <f>'I Disease Parameters'!$E$8/'I Disease Parameters'!$E$11</f>
        <v>1.2E-2</v>
      </c>
      <c r="H145" s="27">
        <f>1/'I Disease Parameters'!$E$12</f>
        <v>0.05</v>
      </c>
      <c r="I145" s="27">
        <f>'I Disease Parameters'!$E$9/'I Disease Parameters'!$E$15</f>
        <v>0</v>
      </c>
      <c r="J145" s="83">
        <f t="shared" si="82"/>
        <v>7.7001263440561267</v>
      </c>
      <c r="K145" s="60">
        <f t="shared" si="83"/>
        <v>0.77001263449643809</v>
      </c>
      <c r="L145" s="30">
        <f t="shared" si="84"/>
        <v>0.46717576064062738</v>
      </c>
      <c r="M145" s="27">
        <f>J145/'I Disease Parameters'!$E$12</f>
        <v>0.38500631720280631</v>
      </c>
      <c r="N145" s="27">
        <f>K145/SQRT('I Disease Parameters'!$E$13*'I Disease Parameters'!$E$13)</f>
        <v>4.5294860852731655E-2</v>
      </c>
      <c r="O145" s="27">
        <f>L145/'I Disease Parameters'!$E$13</f>
        <v>2.7480927096507492E-2</v>
      </c>
      <c r="P145" s="27">
        <f>(1-L145)/'I Disease Parameters'!$E$14</f>
        <v>2.2201009973307193E-2</v>
      </c>
      <c r="Q145" s="19">
        <f t="shared" si="60"/>
        <v>1078710795.6145546</v>
      </c>
      <c r="R145" s="17">
        <f t="shared" si="61"/>
        <v>104744394.91439395</v>
      </c>
      <c r="S145" s="17">
        <f t="shared" si="62"/>
        <v>106285046.62000096</v>
      </c>
      <c r="T145" s="17">
        <f t="shared" si="63"/>
        <v>6795275.6435703216</v>
      </c>
      <c r="U145" s="17">
        <f t="shared" si="64"/>
        <v>37723581.524450064</v>
      </c>
      <c r="V145" s="17">
        <f t="shared" si="65"/>
        <v>1034852.8735930352</v>
      </c>
      <c r="W145" s="17">
        <f t="shared" si="66"/>
        <v>1334259094.3169701</v>
      </c>
      <c r="X145" s="18">
        <f t="shared" ca="1" si="57"/>
        <v>37573384.325964198</v>
      </c>
      <c r="Y145" s="17">
        <f t="shared" si="67"/>
        <v>-30069230.451459169</v>
      </c>
      <c r="Z145" s="17">
        <f t="shared" si="68"/>
        <v>11450740.708314598</v>
      </c>
      <c r="AA145" s="17">
        <f t="shared" si="69"/>
        <v>12866404.193074703</v>
      </c>
      <c r="AB145" s="17">
        <f t="shared" si="70"/>
        <v>822673.82339384593</v>
      </c>
      <c r="AC145" s="17">
        <f t="shared" si="71"/>
        <v>4834406.1620698348</v>
      </c>
      <c r="AD145" s="18">
        <f t="shared" si="72"/>
        <v>132597.7925763306</v>
      </c>
      <c r="AE145" s="19">
        <f t="shared" si="73"/>
        <v>30111339.723006077</v>
      </c>
      <c r="AF145" s="17">
        <f t="shared" si="74"/>
        <v>17539206.990742918</v>
      </c>
      <c r="AG145" s="17">
        <f t="shared" si="75"/>
        <v>1119523.8504729522</v>
      </c>
      <c r="AH145" s="18">
        <f t="shared" si="76"/>
        <v>18658730.841215871</v>
      </c>
      <c r="AI145" s="73"/>
      <c r="AJ145" s="74"/>
      <c r="AK145" s="74"/>
      <c r="AL145" s="73"/>
      <c r="AM145" s="74"/>
      <c r="AN145" s="74">
        <f t="shared" si="77"/>
        <v>2012</v>
      </c>
      <c r="AO145" s="19" t="str">
        <f t="shared" ca="1" si="78"/>
        <v>-</v>
      </c>
      <c r="AP145" s="17" t="str">
        <f ca="1">IF($C145&gt;=TODAY(),"-",100*(AO145-MIN(Fit_Error_Deaths))/(MAX(Fit_Error_Deaths)-MIN(Fit_Error_Deaths)))</f>
        <v>-</v>
      </c>
      <c r="AQ145" s="17" t="str">
        <f t="shared" ca="1" si="79"/>
        <v>-</v>
      </c>
      <c r="AR145" s="17" t="str">
        <f ca="1">IF($C145&gt;=TODAY(),"-",100*(AQ145-MIN(Fit_Error_LocalTransmission))/(MAX(Fit_Error_LocalTransmission)-MIN(Fit_Error_LocalTransmission)))</f>
        <v>-</v>
      </c>
      <c r="AS145" s="17" t="str">
        <f t="shared" ca="1" si="80"/>
        <v>-</v>
      </c>
      <c r="AT145" s="67" t="str">
        <f t="shared" ca="1" si="81"/>
        <v>-</v>
      </c>
    </row>
    <row r="146" spans="1:46" s="1" customFormat="1" ht="12" x14ac:dyDescent="0.35">
      <c r="A146" s="87"/>
      <c r="B146" s="40">
        <f t="shared" si="58"/>
        <v>143</v>
      </c>
      <c r="C146" s="41">
        <f t="shared" si="59"/>
        <v>44001</v>
      </c>
      <c r="D146" s="28">
        <f>'I Disease Parameters'!$E$6/(1000*365)</f>
        <v>4.8197260273972601E-5</v>
      </c>
      <c r="E146" s="28">
        <f>'I Disease Parameters'!$E$7/(1000*365)</f>
        <v>2.0024657534246577E-5</v>
      </c>
      <c r="F146" s="27">
        <f>(1-'I Disease Parameters'!$E$8)/'I Disease Parameters'!$E$10</f>
        <v>0.188</v>
      </c>
      <c r="G146" s="27">
        <f>'I Disease Parameters'!$E$8/'I Disease Parameters'!$E$11</f>
        <v>1.2E-2</v>
      </c>
      <c r="H146" s="27">
        <f>1/'I Disease Parameters'!$E$12</f>
        <v>0.05</v>
      </c>
      <c r="I146" s="27">
        <f>'I Disease Parameters'!$E$9/'I Disease Parameters'!$E$15</f>
        <v>0</v>
      </c>
      <c r="J146" s="83">
        <f t="shared" si="82"/>
        <v>7.7001263440561267</v>
      </c>
      <c r="K146" s="60">
        <f t="shared" si="83"/>
        <v>0.77001263449643809</v>
      </c>
      <c r="L146" s="30">
        <f t="shared" si="84"/>
        <v>0.46717576064062738</v>
      </c>
      <c r="M146" s="27">
        <f>J146/'I Disease Parameters'!$E$12</f>
        <v>0.38500631720280631</v>
      </c>
      <c r="N146" s="27">
        <f>K146/SQRT('I Disease Parameters'!$E$13*'I Disease Parameters'!$E$13)</f>
        <v>4.5294860852731655E-2</v>
      </c>
      <c r="O146" s="27">
        <f>L146/'I Disease Parameters'!$E$13</f>
        <v>2.7480927096507492E-2</v>
      </c>
      <c r="P146" s="27">
        <f>(1-L146)/'I Disease Parameters'!$E$14</f>
        <v>2.2201009973307193E-2</v>
      </c>
      <c r="Q146" s="19">
        <f t="shared" si="60"/>
        <v>1045421662.7036496</v>
      </c>
      <c r="R146" s="17">
        <f t="shared" si="61"/>
        <v>117125258.19036447</v>
      </c>
      <c r="S146" s="17">
        <f t="shared" si="62"/>
        <v>120660612.2112474</v>
      </c>
      <c r="T146" s="17">
        <f t="shared" si="63"/>
        <v>7714469.8525795313</v>
      </c>
      <c r="U146" s="17">
        <f t="shared" si="64"/>
        <v>43223818.92821075</v>
      </c>
      <c r="V146" s="17">
        <f t="shared" si="65"/>
        <v>1185714.8559273113</v>
      </c>
      <c r="W146" s="17">
        <f t="shared" si="66"/>
        <v>1334145821.8860519</v>
      </c>
      <c r="X146" s="18">
        <f t="shared" ca="1" si="57"/>
        <v>37573384.325964198</v>
      </c>
      <c r="Y146" s="17">
        <f t="shared" si="67"/>
        <v>-33289132.910905004</v>
      </c>
      <c r="Z146" s="17">
        <f t="shared" si="68"/>
        <v>12380863.275970519</v>
      </c>
      <c r="AA146" s="17">
        <f t="shared" si="69"/>
        <v>14375565.591246441</v>
      </c>
      <c r="AB146" s="17">
        <f t="shared" si="70"/>
        <v>919194.20900920965</v>
      </c>
      <c r="AC146" s="17">
        <f t="shared" si="71"/>
        <v>5500237.4037606865</v>
      </c>
      <c r="AD146" s="18">
        <f t="shared" si="72"/>
        <v>150861.9823342762</v>
      </c>
      <c r="AE146" s="19">
        <f t="shared" si="73"/>
        <v>33331839.729486097</v>
      </c>
      <c r="AF146" s="17">
        <f t="shared" si="74"/>
        <v>19691946.243906062</v>
      </c>
      <c r="AG146" s="17">
        <f t="shared" si="75"/>
        <v>1256932.7389727274</v>
      </c>
      <c r="AH146" s="18">
        <f t="shared" si="76"/>
        <v>20948878.982878789</v>
      </c>
      <c r="AI146" s="73"/>
      <c r="AJ146" s="74"/>
      <c r="AK146" s="74"/>
      <c r="AL146" s="73"/>
      <c r="AM146" s="74"/>
      <c r="AN146" s="74">
        <f t="shared" si="77"/>
        <v>2012</v>
      </c>
      <c r="AO146" s="19" t="str">
        <f t="shared" ca="1" si="78"/>
        <v>-</v>
      </c>
      <c r="AP146" s="17" t="str">
        <f ca="1">IF($C146&gt;=TODAY(),"-",100*(AO146-MIN(Fit_Error_Deaths))/(MAX(Fit_Error_Deaths)-MIN(Fit_Error_Deaths)))</f>
        <v>-</v>
      </c>
      <c r="AQ146" s="17" t="str">
        <f t="shared" ca="1" si="79"/>
        <v>-</v>
      </c>
      <c r="AR146" s="17" t="str">
        <f ca="1">IF($C146&gt;=TODAY(),"-",100*(AQ146-MIN(Fit_Error_LocalTransmission))/(MAX(Fit_Error_LocalTransmission)-MIN(Fit_Error_LocalTransmission)))</f>
        <v>-</v>
      </c>
      <c r="AS146" s="17" t="str">
        <f t="shared" ca="1" si="80"/>
        <v>-</v>
      </c>
      <c r="AT146" s="67" t="str">
        <f t="shared" ca="1" si="81"/>
        <v>-</v>
      </c>
    </row>
    <row r="147" spans="1:46" s="1" customFormat="1" ht="12" x14ac:dyDescent="0.35">
      <c r="A147" s="87"/>
      <c r="B147" s="40">
        <f t="shared" si="58"/>
        <v>144</v>
      </c>
      <c r="C147" s="41">
        <f t="shared" si="59"/>
        <v>44002</v>
      </c>
      <c r="D147" s="28">
        <f>'I Disease Parameters'!$E$6/(1000*365)</f>
        <v>4.8197260273972601E-5</v>
      </c>
      <c r="E147" s="28">
        <f>'I Disease Parameters'!$E$7/(1000*365)</f>
        <v>2.0024657534246577E-5</v>
      </c>
      <c r="F147" s="27">
        <f>(1-'I Disease Parameters'!$E$8)/'I Disease Parameters'!$E$10</f>
        <v>0.188</v>
      </c>
      <c r="G147" s="27">
        <f>'I Disease Parameters'!$E$8/'I Disease Parameters'!$E$11</f>
        <v>1.2E-2</v>
      </c>
      <c r="H147" s="27">
        <f>1/'I Disease Parameters'!$E$12</f>
        <v>0.05</v>
      </c>
      <c r="I147" s="27">
        <f>'I Disease Parameters'!$E$9/'I Disease Parameters'!$E$15</f>
        <v>0</v>
      </c>
      <c r="J147" s="83">
        <f t="shared" si="82"/>
        <v>7.7001263440561267</v>
      </c>
      <c r="K147" s="60">
        <f t="shared" si="83"/>
        <v>0.77001263449643809</v>
      </c>
      <c r="L147" s="30">
        <f t="shared" si="84"/>
        <v>0.46717576064062738</v>
      </c>
      <c r="M147" s="27">
        <f>J147/'I Disease Parameters'!$E$12</f>
        <v>0.38500631720280631</v>
      </c>
      <c r="N147" s="27">
        <f>K147/SQRT('I Disease Parameters'!$E$13*'I Disease Parameters'!$E$13)</f>
        <v>4.5294860852731655E-2</v>
      </c>
      <c r="O147" s="27">
        <f>L147/'I Disease Parameters'!$E$13</f>
        <v>2.7480927096507492E-2</v>
      </c>
      <c r="P147" s="27">
        <f>(1-L147)/'I Disease Parameters'!$E$14</f>
        <v>2.2201009973307193E-2</v>
      </c>
      <c r="Q147" s="19">
        <f t="shared" si="60"/>
        <v>1008789532.1812322</v>
      </c>
      <c r="R147" s="17">
        <f t="shared" si="61"/>
        <v>130373359.64417149</v>
      </c>
      <c r="S147" s="17">
        <f t="shared" si="62"/>
        <v>136644713.95303613</v>
      </c>
      <c r="T147" s="17">
        <f t="shared" si="63"/>
        <v>8736548.6655042097</v>
      </c>
      <c r="U147" s="17">
        <f t="shared" si="64"/>
        <v>49467984.780208707</v>
      </c>
      <c r="V147" s="17">
        <f t="shared" si="65"/>
        <v>1356983.8780632073</v>
      </c>
      <c r="W147" s="17">
        <f t="shared" si="66"/>
        <v>1334012139.2241526</v>
      </c>
      <c r="X147" s="18">
        <f t="shared" ca="1" si="57"/>
        <v>37573384.325964198</v>
      </c>
      <c r="Y147" s="17">
        <f t="shared" si="67"/>
        <v>-36632130.522417426</v>
      </c>
      <c r="Z147" s="17">
        <f t="shared" si="68"/>
        <v>13248101.453807026</v>
      </c>
      <c r="AA147" s="17">
        <f t="shared" si="69"/>
        <v>15984101.74178873</v>
      </c>
      <c r="AB147" s="17">
        <f t="shared" si="70"/>
        <v>1022078.8129246784</v>
      </c>
      <c r="AC147" s="17">
        <f t="shared" si="71"/>
        <v>6244165.8519979566</v>
      </c>
      <c r="AD147" s="18">
        <f t="shared" si="72"/>
        <v>171269.02213589591</v>
      </c>
      <c r="AE147" s="19">
        <f t="shared" si="73"/>
        <v>36675498.485063821</v>
      </c>
      <c r="AF147" s="17">
        <f t="shared" si="74"/>
        <v>22019548.539788518</v>
      </c>
      <c r="AG147" s="17">
        <f t="shared" si="75"/>
        <v>1405503.0982843735</v>
      </c>
      <c r="AH147" s="18">
        <f t="shared" si="76"/>
        <v>23425051.638072893</v>
      </c>
      <c r="AI147" s="73"/>
      <c r="AJ147" s="74"/>
      <c r="AK147" s="74"/>
      <c r="AL147" s="73"/>
      <c r="AM147" s="74"/>
      <c r="AN147" s="74">
        <f t="shared" si="77"/>
        <v>2012</v>
      </c>
      <c r="AO147" s="19" t="str">
        <f t="shared" ca="1" si="78"/>
        <v>-</v>
      </c>
      <c r="AP147" s="17" t="str">
        <f ca="1">IF($C147&gt;=TODAY(),"-",100*(AO147-MIN(Fit_Error_Deaths))/(MAX(Fit_Error_Deaths)-MIN(Fit_Error_Deaths)))</f>
        <v>-</v>
      </c>
      <c r="AQ147" s="17" t="str">
        <f t="shared" ca="1" si="79"/>
        <v>-</v>
      </c>
      <c r="AR147" s="17" t="str">
        <f ca="1">IF($C147&gt;=TODAY(),"-",100*(AQ147-MIN(Fit_Error_LocalTransmission))/(MAX(Fit_Error_LocalTransmission)-MIN(Fit_Error_LocalTransmission)))</f>
        <v>-</v>
      </c>
      <c r="AS147" s="17" t="str">
        <f t="shared" ca="1" si="80"/>
        <v>-</v>
      </c>
      <c r="AT147" s="67" t="str">
        <f t="shared" ca="1" si="81"/>
        <v>-</v>
      </c>
    </row>
    <row r="148" spans="1:46" s="1" customFormat="1" ht="12" x14ac:dyDescent="0.35">
      <c r="A148" s="87"/>
      <c r="B148" s="40">
        <f t="shared" si="58"/>
        <v>145</v>
      </c>
      <c r="C148" s="41">
        <f t="shared" si="59"/>
        <v>44003</v>
      </c>
      <c r="D148" s="28">
        <f>'I Disease Parameters'!$E$6/(1000*365)</f>
        <v>4.8197260273972601E-5</v>
      </c>
      <c r="E148" s="28">
        <f>'I Disease Parameters'!$E$7/(1000*365)</f>
        <v>2.0024657534246577E-5</v>
      </c>
      <c r="F148" s="27">
        <f>(1-'I Disease Parameters'!$E$8)/'I Disease Parameters'!$E$10</f>
        <v>0.188</v>
      </c>
      <c r="G148" s="27">
        <f>'I Disease Parameters'!$E$8/'I Disease Parameters'!$E$11</f>
        <v>1.2E-2</v>
      </c>
      <c r="H148" s="27">
        <f>1/'I Disease Parameters'!$E$12</f>
        <v>0.05</v>
      </c>
      <c r="I148" s="27">
        <f>'I Disease Parameters'!$E$9/'I Disease Parameters'!$E$15</f>
        <v>0</v>
      </c>
      <c r="J148" s="83">
        <f t="shared" si="82"/>
        <v>7.7001263440561267</v>
      </c>
      <c r="K148" s="60">
        <f t="shared" si="83"/>
        <v>0.77001263449643809</v>
      </c>
      <c r="L148" s="30">
        <f t="shared" si="84"/>
        <v>0.46717576064062738</v>
      </c>
      <c r="M148" s="27">
        <f>J148/'I Disease Parameters'!$E$12</f>
        <v>0.38500631720280631</v>
      </c>
      <c r="N148" s="27">
        <f>K148/SQRT('I Disease Parameters'!$E$13*'I Disease Parameters'!$E$13)</f>
        <v>4.5294860852731655E-2</v>
      </c>
      <c r="O148" s="27">
        <f>L148/'I Disease Parameters'!$E$13</f>
        <v>2.7480927096507492E-2</v>
      </c>
      <c r="P148" s="27">
        <f>(1-L148)/'I Disease Parameters'!$E$14</f>
        <v>2.2201009973307193E-2</v>
      </c>
      <c r="Q148" s="19">
        <f t="shared" si="60"/>
        <v>968751018.81045771</v>
      </c>
      <c r="R148" s="17">
        <f t="shared" si="61"/>
        <v>144378685.46960995</v>
      </c>
      <c r="S148" s="17">
        <f t="shared" si="62"/>
        <v>154319933.60488778</v>
      </c>
      <c r="T148" s="17">
        <f t="shared" si="63"/>
        <v>9866805.3738322556</v>
      </c>
      <c r="U148" s="17">
        <f t="shared" si="64"/>
        <v>56539318.355358191</v>
      </c>
      <c r="V148" s="17">
        <f t="shared" si="65"/>
        <v>1550944.0821183498</v>
      </c>
      <c r="W148" s="17">
        <f t="shared" si="66"/>
        <v>1333855761.6141458</v>
      </c>
      <c r="X148" s="18">
        <f t="shared" ca="1" si="57"/>
        <v>37573384.325964198</v>
      </c>
      <c r="Y148" s="17">
        <f t="shared" si="67"/>
        <v>-40038513.370774508</v>
      </c>
      <c r="Z148" s="17">
        <f t="shared" si="68"/>
        <v>14005325.825438455</v>
      </c>
      <c r="AA148" s="17">
        <f t="shared" si="69"/>
        <v>17675219.651851654</v>
      </c>
      <c r="AB148" s="17">
        <f t="shared" si="70"/>
        <v>1130256.7083280459</v>
      </c>
      <c r="AC148" s="17">
        <f t="shared" si="71"/>
        <v>7071333.575149484</v>
      </c>
      <c r="AD148" s="18">
        <f t="shared" si="72"/>
        <v>193960.20405514259</v>
      </c>
      <c r="AE148" s="19">
        <f t="shared" si="73"/>
        <v>40082608.436151229</v>
      </c>
      <c r="AF148" s="17">
        <f t="shared" si="74"/>
        <v>24510191.613104239</v>
      </c>
      <c r="AG148" s="17">
        <f t="shared" si="75"/>
        <v>1564480.3157300579</v>
      </c>
      <c r="AH148" s="18">
        <f t="shared" si="76"/>
        <v>26074671.928834297</v>
      </c>
      <c r="AI148" s="73"/>
      <c r="AJ148" s="74"/>
      <c r="AK148" s="74"/>
      <c r="AL148" s="73"/>
      <c r="AM148" s="74"/>
      <c r="AN148" s="74">
        <f t="shared" si="77"/>
        <v>2012</v>
      </c>
      <c r="AO148" s="19" t="str">
        <f t="shared" ca="1" si="78"/>
        <v>-</v>
      </c>
      <c r="AP148" s="17" t="str">
        <f ca="1">IF($C148&gt;=TODAY(),"-",100*(AO148-MIN(Fit_Error_Deaths))/(MAX(Fit_Error_Deaths)-MIN(Fit_Error_Deaths)))</f>
        <v>-</v>
      </c>
      <c r="AQ148" s="17" t="str">
        <f t="shared" ca="1" si="79"/>
        <v>-</v>
      </c>
      <c r="AR148" s="17" t="str">
        <f ca="1">IF($C148&gt;=TODAY(),"-",100*(AQ148-MIN(Fit_Error_LocalTransmission))/(MAX(Fit_Error_LocalTransmission)-MIN(Fit_Error_LocalTransmission)))</f>
        <v>-</v>
      </c>
      <c r="AS148" s="17" t="str">
        <f t="shared" ca="1" si="80"/>
        <v>-</v>
      </c>
      <c r="AT148" s="67" t="str">
        <f t="shared" ca="1" si="81"/>
        <v>-</v>
      </c>
    </row>
    <row r="149" spans="1:46" s="1" customFormat="1" ht="12" x14ac:dyDescent="0.35">
      <c r="A149" s="87"/>
      <c r="B149" s="40">
        <f t="shared" si="58"/>
        <v>146</v>
      </c>
      <c r="C149" s="41">
        <f t="shared" si="59"/>
        <v>44004</v>
      </c>
      <c r="D149" s="28">
        <f>'I Disease Parameters'!$E$6/(1000*365)</f>
        <v>4.8197260273972601E-5</v>
      </c>
      <c r="E149" s="28">
        <f>'I Disease Parameters'!$E$7/(1000*365)</f>
        <v>2.0024657534246577E-5</v>
      </c>
      <c r="F149" s="27">
        <f>(1-'I Disease Parameters'!$E$8)/'I Disease Parameters'!$E$10</f>
        <v>0.188</v>
      </c>
      <c r="G149" s="27">
        <f>'I Disease Parameters'!$E$8/'I Disease Parameters'!$E$11</f>
        <v>1.2E-2</v>
      </c>
      <c r="H149" s="27">
        <f>1/'I Disease Parameters'!$E$12</f>
        <v>0.05</v>
      </c>
      <c r="I149" s="27">
        <f>'I Disease Parameters'!$E$9/'I Disease Parameters'!$E$15</f>
        <v>0</v>
      </c>
      <c r="J149" s="83">
        <f t="shared" si="82"/>
        <v>7.7001263440561267</v>
      </c>
      <c r="K149" s="60">
        <f t="shared" si="83"/>
        <v>0.77001263449643809</v>
      </c>
      <c r="L149" s="30">
        <f t="shared" si="84"/>
        <v>0.46717576064062738</v>
      </c>
      <c r="M149" s="27">
        <f>J149/'I Disease Parameters'!$E$12</f>
        <v>0.38500631720280631</v>
      </c>
      <c r="N149" s="27">
        <f>K149/SQRT('I Disease Parameters'!$E$13*'I Disease Parameters'!$E$13)</f>
        <v>4.5294860852731655E-2</v>
      </c>
      <c r="O149" s="27">
        <f>L149/'I Disease Parameters'!$E$13</f>
        <v>2.7480927096507492E-2</v>
      </c>
      <c r="P149" s="27">
        <f>(1-L149)/'I Disease Parameters'!$E$14</f>
        <v>2.2201009973307193E-2</v>
      </c>
      <c r="Q149" s="19">
        <f t="shared" si="60"/>
        <v>925320092.1476419</v>
      </c>
      <c r="R149" s="17">
        <f t="shared" si="61"/>
        <v>158975873.19069481</v>
      </c>
      <c r="S149" s="17">
        <f t="shared" si="62"/>
        <v>173744039.58910891</v>
      </c>
      <c r="T149" s="17">
        <f t="shared" si="63"/>
        <v>11108950.016406164</v>
      </c>
      <c r="U149" s="17">
        <f t="shared" si="64"/>
        <v>64525331.814269014</v>
      </c>
      <c r="V149" s="17">
        <f t="shared" si="65"/>
        <v>1769997.1266274808</v>
      </c>
      <c r="W149" s="17">
        <f t="shared" si="66"/>
        <v>1333674286.7581208</v>
      </c>
      <c r="X149" s="18">
        <f t="shared" ca="1" si="57"/>
        <v>37573384.325964198</v>
      </c>
      <c r="Y149" s="17">
        <f t="shared" si="67"/>
        <v>-43430926.662815809</v>
      </c>
      <c r="Z149" s="17">
        <f t="shared" si="68"/>
        <v>14597187.721084863</v>
      </c>
      <c r="AA149" s="17">
        <f t="shared" si="69"/>
        <v>19424105.984221131</v>
      </c>
      <c r="AB149" s="17">
        <f t="shared" si="70"/>
        <v>1242144.642573908</v>
      </c>
      <c r="AC149" s="17">
        <f t="shared" si="71"/>
        <v>7986013.4589108229</v>
      </c>
      <c r="AD149" s="18">
        <f t="shared" si="72"/>
        <v>219053.044509131</v>
      </c>
      <c r="AE149" s="19">
        <f t="shared" si="73"/>
        <v>43475815.94873862</v>
      </c>
      <c r="AF149" s="17">
        <f t="shared" si="74"/>
        <v>27143192.868286669</v>
      </c>
      <c r="AG149" s="17">
        <f t="shared" si="75"/>
        <v>1732544.2256353195</v>
      </c>
      <c r="AH149" s="18">
        <f t="shared" si="76"/>
        <v>28875737.093921989</v>
      </c>
      <c r="AI149" s="73"/>
      <c r="AJ149" s="74"/>
      <c r="AK149" s="74"/>
      <c r="AL149" s="73"/>
      <c r="AM149" s="74"/>
      <c r="AN149" s="74">
        <f t="shared" si="77"/>
        <v>2012</v>
      </c>
      <c r="AO149" s="19" t="str">
        <f t="shared" ca="1" si="78"/>
        <v>-</v>
      </c>
      <c r="AP149" s="17" t="str">
        <f ca="1">IF($C149&gt;=TODAY(),"-",100*(AO149-MIN(Fit_Error_Deaths))/(MAX(Fit_Error_Deaths)-MIN(Fit_Error_Deaths)))</f>
        <v>-</v>
      </c>
      <c r="AQ149" s="17" t="str">
        <f t="shared" ca="1" si="79"/>
        <v>-</v>
      </c>
      <c r="AR149" s="17" t="str">
        <f ca="1">IF($C149&gt;=TODAY(),"-",100*(AQ149-MIN(Fit_Error_LocalTransmission))/(MAX(Fit_Error_LocalTransmission)-MIN(Fit_Error_LocalTransmission)))</f>
        <v>-</v>
      </c>
      <c r="AS149" s="17" t="str">
        <f t="shared" ca="1" si="80"/>
        <v>-</v>
      </c>
      <c r="AT149" s="67" t="str">
        <f t="shared" ca="1" si="81"/>
        <v>-</v>
      </c>
    </row>
    <row r="150" spans="1:46" s="1" customFormat="1" ht="12" x14ac:dyDescent="0.35">
      <c r="A150" s="87"/>
      <c r="B150" s="40">
        <f t="shared" si="58"/>
        <v>147</v>
      </c>
      <c r="C150" s="41">
        <f t="shared" si="59"/>
        <v>44005</v>
      </c>
      <c r="D150" s="28">
        <f>'I Disease Parameters'!$E$6/(1000*365)</f>
        <v>4.8197260273972601E-5</v>
      </c>
      <c r="E150" s="28">
        <f>'I Disease Parameters'!$E$7/(1000*365)</f>
        <v>2.0024657534246577E-5</v>
      </c>
      <c r="F150" s="27">
        <f>(1-'I Disease Parameters'!$E$8)/'I Disease Parameters'!$E$10</f>
        <v>0.188</v>
      </c>
      <c r="G150" s="27">
        <f>'I Disease Parameters'!$E$8/'I Disease Parameters'!$E$11</f>
        <v>1.2E-2</v>
      </c>
      <c r="H150" s="27">
        <f>1/'I Disease Parameters'!$E$12</f>
        <v>0.05</v>
      </c>
      <c r="I150" s="27">
        <f>'I Disease Parameters'!$E$9/'I Disease Parameters'!$E$15</f>
        <v>0</v>
      </c>
      <c r="J150" s="83">
        <f t="shared" si="82"/>
        <v>7.7001263440561267</v>
      </c>
      <c r="K150" s="60">
        <f t="shared" si="83"/>
        <v>0.77001263449643809</v>
      </c>
      <c r="L150" s="30">
        <f t="shared" si="84"/>
        <v>0.46717576064062738</v>
      </c>
      <c r="M150" s="27">
        <f>J150/'I Disease Parameters'!$E$12</f>
        <v>0.38500631720280631</v>
      </c>
      <c r="N150" s="27">
        <f>K150/SQRT('I Disease Parameters'!$E$13*'I Disease Parameters'!$E$13)</f>
        <v>4.5294860852731655E-2</v>
      </c>
      <c r="O150" s="27">
        <f>L150/'I Disease Parameters'!$E$13</f>
        <v>2.7480927096507492E-2</v>
      </c>
      <c r="P150" s="27">
        <f>(1-L150)/'I Disease Parameters'!$E$14</f>
        <v>2.2201009973307193E-2</v>
      </c>
      <c r="Q150" s="19">
        <f t="shared" si="60"/>
        <v>878605831.48797369</v>
      </c>
      <c r="R150" s="17">
        <f t="shared" si="61"/>
        <v>173937526.00357199</v>
      </c>
      <c r="S150" s="17">
        <f t="shared" si="62"/>
        <v>194940822.60461271</v>
      </c>
      <c r="T150" s="17">
        <f t="shared" si="63"/>
        <v>12464523.88614805</v>
      </c>
      <c r="U150" s="17">
        <f t="shared" si="64"/>
        <v>73516525.941572189</v>
      </c>
      <c r="V150" s="17">
        <f t="shared" si="65"/>
        <v>2016627.0367346853</v>
      </c>
      <c r="W150" s="17">
        <f t="shared" si="66"/>
        <v>1333465229.9238787</v>
      </c>
      <c r="X150" s="18">
        <f t="shared" ca="1" si="57"/>
        <v>37573384.325964198</v>
      </c>
      <c r="Y150" s="17">
        <f t="shared" si="67"/>
        <v>-46714260.659668207</v>
      </c>
      <c r="Z150" s="17">
        <f t="shared" si="68"/>
        <v>14961652.812877178</v>
      </c>
      <c r="AA150" s="17">
        <f t="shared" si="69"/>
        <v>21196783.015503794</v>
      </c>
      <c r="AB150" s="17">
        <f t="shared" si="70"/>
        <v>1355573.8697418869</v>
      </c>
      <c r="AC150" s="17">
        <f t="shared" si="71"/>
        <v>8991194.1273031756</v>
      </c>
      <c r="AD150" s="18">
        <f t="shared" si="72"/>
        <v>246629.91010720446</v>
      </c>
      <c r="AE150" s="19">
        <f t="shared" si="73"/>
        <v>46760010.888433017</v>
      </c>
      <c r="AF150" s="17">
        <f t="shared" si="74"/>
        <v>29887464.159850623</v>
      </c>
      <c r="AG150" s="17">
        <f t="shared" si="75"/>
        <v>1907710.4782883378</v>
      </c>
      <c r="AH150" s="18">
        <f t="shared" si="76"/>
        <v>31795174.638138961</v>
      </c>
      <c r="AI150" s="73"/>
      <c r="AJ150" s="74"/>
      <c r="AK150" s="74"/>
      <c r="AL150" s="73"/>
      <c r="AM150" s="74"/>
      <c r="AN150" s="74">
        <f t="shared" si="77"/>
        <v>2012</v>
      </c>
      <c r="AO150" s="19" t="str">
        <f t="shared" ca="1" si="78"/>
        <v>-</v>
      </c>
      <c r="AP150" s="17" t="str">
        <f ca="1">IF($C150&gt;=TODAY(),"-",100*(AO150-MIN(Fit_Error_Deaths))/(MAX(Fit_Error_Deaths)-MIN(Fit_Error_Deaths)))</f>
        <v>-</v>
      </c>
      <c r="AQ150" s="17" t="str">
        <f t="shared" ca="1" si="79"/>
        <v>-</v>
      </c>
      <c r="AR150" s="17" t="str">
        <f ca="1">IF($C150&gt;=TODAY(),"-",100*(AQ150-MIN(Fit_Error_LocalTransmission))/(MAX(Fit_Error_LocalTransmission)-MIN(Fit_Error_LocalTransmission)))</f>
        <v>-</v>
      </c>
      <c r="AS150" s="17" t="str">
        <f t="shared" ca="1" si="80"/>
        <v>-</v>
      </c>
      <c r="AT150" s="67" t="str">
        <f t="shared" ca="1" si="81"/>
        <v>-</v>
      </c>
    </row>
    <row r="151" spans="1:46" s="1" customFormat="1" ht="12" x14ac:dyDescent="0.35">
      <c r="A151" s="87"/>
      <c r="B151" s="40">
        <f t="shared" si="58"/>
        <v>148</v>
      </c>
      <c r="C151" s="41">
        <f t="shared" si="59"/>
        <v>44006</v>
      </c>
      <c r="D151" s="28">
        <f>'I Disease Parameters'!$E$6/(1000*365)</f>
        <v>4.8197260273972601E-5</v>
      </c>
      <c r="E151" s="28">
        <f>'I Disease Parameters'!$E$7/(1000*365)</f>
        <v>2.0024657534246577E-5</v>
      </c>
      <c r="F151" s="27">
        <f>(1-'I Disease Parameters'!$E$8)/'I Disease Parameters'!$E$10</f>
        <v>0.188</v>
      </c>
      <c r="G151" s="27">
        <f>'I Disease Parameters'!$E$8/'I Disease Parameters'!$E$11</f>
        <v>1.2E-2</v>
      </c>
      <c r="H151" s="27">
        <f>1/'I Disease Parameters'!$E$12</f>
        <v>0.05</v>
      </c>
      <c r="I151" s="27">
        <f>'I Disease Parameters'!$E$9/'I Disease Parameters'!$E$15</f>
        <v>0</v>
      </c>
      <c r="J151" s="83">
        <f t="shared" si="82"/>
        <v>7.7001263440561267</v>
      </c>
      <c r="K151" s="60">
        <f t="shared" si="83"/>
        <v>0.77001263449643809</v>
      </c>
      <c r="L151" s="30">
        <f t="shared" si="84"/>
        <v>0.46717576064062738</v>
      </c>
      <c r="M151" s="27">
        <f>J151/'I Disease Parameters'!$E$12</f>
        <v>0.38500631720280631</v>
      </c>
      <c r="N151" s="27">
        <f>K151/SQRT('I Disease Parameters'!$E$13*'I Disease Parameters'!$E$13)</f>
        <v>4.5294860852731655E-2</v>
      </c>
      <c r="O151" s="27">
        <f>L151/'I Disease Parameters'!$E$13</f>
        <v>2.7480927096507492E-2</v>
      </c>
      <c r="P151" s="27">
        <f>(1-L151)/'I Disease Parameters'!$E$14</f>
        <v>2.2201009973307193E-2</v>
      </c>
      <c r="Q151" s="19">
        <f t="shared" si="60"/>
        <v>828828606.12542677</v>
      </c>
      <c r="R151" s="17">
        <f t="shared" si="61"/>
        <v>188970438.71588376</v>
      </c>
      <c r="S151" s="17">
        <f t="shared" si="62"/>
        <v>217890132.73984149</v>
      </c>
      <c r="T151" s="17">
        <f t="shared" si="63"/>
        <v>13932262.909051957</v>
      </c>
      <c r="U151" s="17">
        <f t="shared" si="64"/>
        <v>83604631.600755647</v>
      </c>
      <c r="V151" s="17">
        <f t="shared" si="65"/>
        <v>2293352.0558435838</v>
      </c>
      <c r="W151" s="17">
        <f t="shared" si="66"/>
        <v>1333226072.0909595</v>
      </c>
      <c r="X151" s="18">
        <f t="shared" ca="1" si="57"/>
        <v>37573384.325964198</v>
      </c>
      <c r="Y151" s="17">
        <f t="shared" si="67"/>
        <v>-49777225.362546921</v>
      </c>
      <c r="Z151" s="17">
        <f t="shared" si="68"/>
        <v>15032912.712311774</v>
      </c>
      <c r="AA151" s="17">
        <f t="shared" si="69"/>
        <v>22949310.135228783</v>
      </c>
      <c r="AB151" s="17">
        <f t="shared" si="70"/>
        <v>1467739.0229039062</v>
      </c>
      <c r="AC151" s="17">
        <f t="shared" si="71"/>
        <v>10088105.659183457</v>
      </c>
      <c r="AD151" s="18">
        <f t="shared" si="72"/>
        <v>276725.01910889847</v>
      </c>
      <c r="AE151" s="19">
        <f t="shared" si="73"/>
        <v>49823900.952416696</v>
      </c>
      <c r="AF151" s="17">
        <f t="shared" si="74"/>
        <v>32700254.888671532</v>
      </c>
      <c r="AG151" s="17">
        <f t="shared" si="75"/>
        <v>2087250.3120428638</v>
      </c>
      <c r="AH151" s="18">
        <f t="shared" si="76"/>
        <v>34787505.200714394</v>
      </c>
      <c r="AI151" s="73"/>
      <c r="AJ151" s="74"/>
      <c r="AK151" s="74"/>
      <c r="AL151" s="73"/>
      <c r="AM151" s="74"/>
      <c r="AN151" s="74">
        <f t="shared" si="77"/>
        <v>2012</v>
      </c>
      <c r="AO151" s="19" t="str">
        <f t="shared" ca="1" si="78"/>
        <v>-</v>
      </c>
      <c r="AP151" s="17" t="str">
        <f ca="1">IF($C151&gt;=TODAY(),"-",100*(AO151-MIN(Fit_Error_Deaths))/(MAX(Fit_Error_Deaths)-MIN(Fit_Error_Deaths)))</f>
        <v>-</v>
      </c>
      <c r="AQ151" s="17" t="str">
        <f t="shared" ca="1" si="79"/>
        <v>-</v>
      </c>
      <c r="AR151" s="17" t="str">
        <f ca="1">IF($C151&gt;=TODAY(),"-",100*(AQ151-MIN(Fit_Error_LocalTransmission))/(MAX(Fit_Error_LocalTransmission)-MIN(Fit_Error_LocalTransmission)))</f>
        <v>-</v>
      </c>
      <c r="AS151" s="17" t="str">
        <f t="shared" ca="1" si="80"/>
        <v>-</v>
      </c>
      <c r="AT151" s="67" t="str">
        <f t="shared" ca="1" si="81"/>
        <v>-</v>
      </c>
    </row>
    <row r="152" spans="1:46" s="1" customFormat="1" ht="12" x14ac:dyDescent="0.35">
      <c r="A152" s="87"/>
      <c r="B152" s="40">
        <f t="shared" si="58"/>
        <v>149</v>
      </c>
      <c r="C152" s="41">
        <f t="shared" si="59"/>
        <v>44007</v>
      </c>
      <c r="D152" s="28">
        <f>'I Disease Parameters'!$E$6/(1000*365)</f>
        <v>4.8197260273972601E-5</v>
      </c>
      <c r="E152" s="28">
        <f>'I Disease Parameters'!$E$7/(1000*365)</f>
        <v>2.0024657534246577E-5</v>
      </c>
      <c r="F152" s="27">
        <f>(1-'I Disease Parameters'!$E$8)/'I Disease Parameters'!$E$10</f>
        <v>0.188</v>
      </c>
      <c r="G152" s="27">
        <f>'I Disease Parameters'!$E$8/'I Disease Parameters'!$E$11</f>
        <v>1.2E-2</v>
      </c>
      <c r="H152" s="27">
        <f>1/'I Disease Parameters'!$E$12</f>
        <v>0.05</v>
      </c>
      <c r="I152" s="27">
        <f>'I Disease Parameters'!$E$9/'I Disease Parameters'!$E$15</f>
        <v>0</v>
      </c>
      <c r="J152" s="83">
        <f t="shared" si="82"/>
        <v>7.7001263440561267</v>
      </c>
      <c r="K152" s="60">
        <f t="shared" si="83"/>
        <v>0.77001263449643809</v>
      </c>
      <c r="L152" s="30">
        <f t="shared" si="84"/>
        <v>0.46717576064062738</v>
      </c>
      <c r="M152" s="27">
        <f>J152/'I Disease Parameters'!$E$12</f>
        <v>0.38500631720280631</v>
      </c>
      <c r="N152" s="27">
        <f>K152/SQRT('I Disease Parameters'!$E$13*'I Disease Parameters'!$E$13)</f>
        <v>4.5294860852731655E-2</v>
      </c>
      <c r="O152" s="27">
        <f>L152/'I Disease Parameters'!$E$13</f>
        <v>2.7480927096507492E-2</v>
      </c>
      <c r="P152" s="27">
        <f>(1-L152)/'I Disease Parameters'!$E$14</f>
        <v>2.2201009973307193E-2</v>
      </c>
      <c r="Q152" s="19">
        <f t="shared" si="60"/>
        <v>776332509.23177981</v>
      </c>
      <c r="R152" s="17">
        <f t="shared" si="61"/>
        <v>203716324.63304311</v>
      </c>
      <c r="S152" s="17">
        <f t="shared" si="62"/>
        <v>242517705.40614736</v>
      </c>
      <c r="T152" s="17">
        <f t="shared" si="63"/>
        <v>15507447.375761498</v>
      </c>
      <c r="U152" s="17">
        <f t="shared" si="64"/>
        <v>94880335.584924683</v>
      </c>
      <c r="V152" s="17">
        <f t="shared" si="65"/>
        <v>2602662.363638184</v>
      </c>
      <c r="W152" s="17">
        <f t="shared" si="66"/>
        <v>1332954322.2316566</v>
      </c>
      <c r="X152" s="18">
        <f t="shared" ca="1" si="57"/>
        <v>37573384.325964198</v>
      </c>
      <c r="Y152" s="17">
        <f t="shared" si="67"/>
        <v>-52496096.893646955</v>
      </c>
      <c r="Z152" s="17">
        <f t="shared" si="68"/>
        <v>14745885.917159349</v>
      </c>
      <c r="AA152" s="17">
        <f t="shared" si="69"/>
        <v>24627572.66630587</v>
      </c>
      <c r="AB152" s="17">
        <f t="shared" si="70"/>
        <v>1575184.4667095412</v>
      </c>
      <c r="AC152" s="17">
        <f t="shared" si="71"/>
        <v>11275703.984169036</v>
      </c>
      <c r="AD152" s="18">
        <f t="shared" si="72"/>
        <v>309310.30779460026</v>
      </c>
      <c r="AE152" s="19">
        <f t="shared" si="73"/>
        <v>52543757.72865545</v>
      </c>
      <c r="AF152" s="17">
        <f t="shared" si="74"/>
        <v>35526442.478586145</v>
      </c>
      <c r="AG152" s="17">
        <f t="shared" si="75"/>
        <v>2267645.2645906052</v>
      </c>
      <c r="AH152" s="18">
        <f t="shared" si="76"/>
        <v>37794087.743176751</v>
      </c>
      <c r="AI152" s="73"/>
      <c r="AJ152" s="74"/>
      <c r="AK152" s="74"/>
      <c r="AL152" s="73"/>
      <c r="AM152" s="74"/>
      <c r="AN152" s="74">
        <f t="shared" si="77"/>
        <v>2012</v>
      </c>
      <c r="AO152" s="19" t="str">
        <f t="shared" ca="1" si="78"/>
        <v>-</v>
      </c>
      <c r="AP152" s="17" t="str">
        <f ca="1">IF($C152&gt;=TODAY(),"-",100*(AO152-MIN(Fit_Error_Deaths))/(MAX(Fit_Error_Deaths)-MIN(Fit_Error_Deaths)))</f>
        <v>-</v>
      </c>
      <c r="AQ152" s="17" t="str">
        <f t="shared" ca="1" si="79"/>
        <v>-</v>
      </c>
      <c r="AR152" s="17" t="str">
        <f ca="1">IF($C152&gt;=TODAY(),"-",100*(AQ152-MIN(Fit_Error_LocalTransmission))/(MAX(Fit_Error_LocalTransmission)-MIN(Fit_Error_LocalTransmission)))</f>
        <v>-</v>
      </c>
      <c r="AS152" s="17" t="str">
        <f t="shared" ca="1" si="80"/>
        <v>-</v>
      </c>
      <c r="AT152" s="67" t="str">
        <f t="shared" ca="1" si="81"/>
        <v>-</v>
      </c>
    </row>
    <row r="153" spans="1:46" s="1" customFormat="1" ht="12" x14ac:dyDescent="0.35">
      <c r="A153" s="87"/>
      <c r="B153" s="40">
        <f t="shared" si="58"/>
        <v>150</v>
      </c>
      <c r="C153" s="41">
        <f t="shared" si="59"/>
        <v>44008</v>
      </c>
      <c r="D153" s="28">
        <f>'I Disease Parameters'!$E$6/(1000*365)</f>
        <v>4.8197260273972601E-5</v>
      </c>
      <c r="E153" s="28">
        <f>'I Disease Parameters'!$E$7/(1000*365)</f>
        <v>2.0024657534246577E-5</v>
      </c>
      <c r="F153" s="27">
        <f>(1-'I Disease Parameters'!$E$8)/'I Disease Parameters'!$E$10</f>
        <v>0.188</v>
      </c>
      <c r="G153" s="27">
        <f>'I Disease Parameters'!$E$8/'I Disease Parameters'!$E$11</f>
        <v>1.2E-2</v>
      </c>
      <c r="H153" s="27">
        <f>1/'I Disease Parameters'!$E$12</f>
        <v>0.05</v>
      </c>
      <c r="I153" s="27">
        <f>'I Disease Parameters'!$E$9/'I Disease Parameters'!$E$15</f>
        <v>0</v>
      </c>
      <c r="J153" s="83">
        <f t="shared" si="82"/>
        <v>7.7001263440561267</v>
      </c>
      <c r="K153" s="60">
        <f t="shared" si="83"/>
        <v>0.77001263449643809</v>
      </c>
      <c r="L153" s="30">
        <f t="shared" si="84"/>
        <v>0.46717576064062738</v>
      </c>
      <c r="M153" s="27">
        <f>J153/'I Disease Parameters'!$E$12</f>
        <v>0.38500631720280631</v>
      </c>
      <c r="N153" s="27">
        <f>K153/SQRT('I Disease Parameters'!$E$13*'I Disease Parameters'!$E$13)</f>
        <v>4.5294860852731655E-2</v>
      </c>
      <c r="O153" s="27">
        <f>L153/'I Disease Parameters'!$E$13</f>
        <v>2.7480927096507492E-2</v>
      </c>
      <c r="P153" s="27">
        <f>(1-L153)/'I Disease Parameters'!$E$14</f>
        <v>2.2201009973307193E-2</v>
      </c>
      <c r="Q153" s="19">
        <f t="shared" si="60"/>
        <v>721591538.43766892</v>
      </c>
      <c r="R153" s="17">
        <f t="shared" si="61"/>
        <v>217758650.10468227</v>
      </c>
      <c r="S153" s="17">
        <f t="shared" si="62"/>
        <v>268685632.83285534</v>
      </c>
      <c r="T153" s="17">
        <f t="shared" si="63"/>
        <v>17181292.715399038</v>
      </c>
      <c r="U153" s="17">
        <f t="shared" si="64"/>
        <v>107430479.93979146</v>
      </c>
      <c r="V153" s="17">
        <f t="shared" si="65"/>
        <v>2946943.3574880017</v>
      </c>
      <c r="W153" s="17">
        <f t="shared" si="66"/>
        <v>1332647594.0303969</v>
      </c>
      <c r="X153" s="18">
        <f t="shared" ca="1" si="57"/>
        <v>37573384.325964198</v>
      </c>
      <c r="Y153" s="17">
        <f t="shared" si="67"/>
        <v>-54740970.794110894</v>
      </c>
      <c r="Z153" s="17">
        <f t="shared" si="68"/>
        <v>14042325.471639156</v>
      </c>
      <c r="AA153" s="17">
        <f t="shared" si="69"/>
        <v>26167927.426707983</v>
      </c>
      <c r="AB153" s="17">
        <f t="shared" si="70"/>
        <v>1673845.3396375403</v>
      </c>
      <c r="AC153" s="17">
        <f t="shared" si="71"/>
        <v>12550144.354866773</v>
      </c>
      <c r="AD153" s="18">
        <f t="shared" si="72"/>
        <v>344280.99384981766</v>
      </c>
      <c r="AE153" s="19">
        <f t="shared" si="73"/>
        <v>54789669.747882679</v>
      </c>
      <c r="AF153" s="17">
        <f t="shared" si="74"/>
        <v>38298669.031012103</v>
      </c>
      <c r="AG153" s="17">
        <f t="shared" si="75"/>
        <v>2444595.8955965172</v>
      </c>
      <c r="AH153" s="18">
        <f t="shared" si="76"/>
        <v>40743264.926608622</v>
      </c>
      <c r="AI153" s="73"/>
      <c r="AJ153" s="74"/>
      <c r="AK153" s="74"/>
      <c r="AL153" s="73"/>
      <c r="AM153" s="74"/>
      <c r="AN153" s="74">
        <f t="shared" si="77"/>
        <v>2012</v>
      </c>
      <c r="AO153" s="19" t="str">
        <f t="shared" ca="1" si="78"/>
        <v>-</v>
      </c>
      <c r="AP153" s="17" t="str">
        <f ca="1">IF($C153&gt;=TODAY(),"-",100*(AO153-MIN(Fit_Error_Deaths))/(MAX(Fit_Error_Deaths)-MIN(Fit_Error_Deaths)))</f>
        <v>-</v>
      </c>
      <c r="AQ153" s="17" t="str">
        <f t="shared" ca="1" si="79"/>
        <v>-</v>
      </c>
      <c r="AR153" s="17" t="str">
        <f ca="1">IF($C153&gt;=TODAY(),"-",100*(AQ153-MIN(Fit_Error_LocalTransmission))/(MAX(Fit_Error_LocalTransmission)-MIN(Fit_Error_LocalTransmission)))</f>
        <v>-</v>
      </c>
      <c r="AS153" s="17" t="str">
        <f t="shared" ca="1" si="80"/>
        <v>-</v>
      </c>
      <c r="AT153" s="67" t="str">
        <f t="shared" ca="1" si="81"/>
        <v>-</v>
      </c>
    </row>
    <row r="154" spans="1:46" s="1" customFormat="1" ht="12" x14ac:dyDescent="0.35">
      <c r="A154" s="87"/>
      <c r="B154" s="40">
        <f t="shared" si="58"/>
        <v>151</v>
      </c>
      <c r="C154" s="41">
        <f t="shared" si="59"/>
        <v>44009</v>
      </c>
      <c r="D154" s="28">
        <f>'I Disease Parameters'!$E$6/(1000*365)</f>
        <v>4.8197260273972601E-5</v>
      </c>
      <c r="E154" s="28">
        <f>'I Disease Parameters'!$E$7/(1000*365)</f>
        <v>2.0024657534246577E-5</v>
      </c>
      <c r="F154" s="27">
        <f>(1-'I Disease Parameters'!$E$8)/'I Disease Parameters'!$E$10</f>
        <v>0.188</v>
      </c>
      <c r="G154" s="27">
        <f>'I Disease Parameters'!$E$8/'I Disease Parameters'!$E$11</f>
        <v>1.2E-2</v>
      </c>
      <c r="H154" s="27">
        <f>1/'I Disease Parameters'!$E$12</f>
        <v>0.05</v>
      </c>
      <c r="I154" s="27">
        <f>'I Disease Parameters'!$E$9/'I Disease Parameters'!$E$15</f>
        <v>0</v>
      </c>
      <c r="J154" s="83">
        <f t="shared" si="82"/>
        <v>7.7001263440561267</v>
      </c>
      <c r="K154" s="60">
        <f t="shared" si="83"/>
        <v>0.77001263449643809</v>
      </c>
      <c r="L154" s="30">
        <f t="shared" si="84"/>
        <v>0.46717576064062738</v>
      </c>
      <c r="M154" s="27">
        <f>J154/'I Disease Parameters'!$E$12</f>
        <v>0.38500631720280631</v>
      </c>
      <c r="N154" s="27">
        <f>K154/SQRT('I Disease Parameters'!$E$13*'I Disease Parameters'!$E$13)</f>
        <v>4.5294860852731655E-2</v>
      </c>
      <c r="O154" s="27">
        <f>L154/'I Disease Parameters'!$E$13</f>
        <v>2.7480927096507492E-2</v>
      </c>
      <c r="P154" s="27">
        <f>(1-L154)/'I Disease Parameters'!$E$14</f>
        <v>2.2201009973307193E-2</v>
      </c>
      <c r="Q154" s="19">
        <f t="shared" si="60"/>
        <v>665206986.36941111</v>
      </c>
      <c r="R154" s="17">
        <f t="shared" si="61"/>
        <v>230636891.94911641</v>
      </c>
      <c r="S154" s="17">
        <f t="shared" si="62"/>
        <v>296184597.073111</v>
      </c>
      <c r="T154" s="17">
        <f t="shared" si="63"/>
        <v>18940452.563688084</v>
      </c>
      <c r="U154" s="17">
        <f t="shared" si="64"/>
        <v>121334768.17540032</v>
      </c>
      <c r="V154" s="17">
        <f t="shared" si="65"/>
        <v>3328385.4084168859</v>
      </c>
      <c r="W154" s="17">
        <f t="shared" si="66"/>
        <v>1332303696.1307268</v>
      </c>
      <c r="X154" s="18">
        <f t="shared" ca="1" si="57"/>
        <v>37573384.325964198</v>
      </c>
      <c r="Y154" s="17">
        <f t="shared" si="67"/>
        <v>-56384552.068257809</v>
      </c>
      <c r="Z154" s="17">
        <f t="shared" si="68"/>
        <v>12878241.844434142</v>
      </c>
      <c r="AA154" s="17">
        <f t="shared" si="69"/>
        <v>27498964.240255654</v>
      </c>
      <c r="AB154" s="17">
        <f t="shared" si="70"/>
        <v>1759159.8482890464</v>
      </c>
      <c r="AC154" s="17">
        <f t="shared" si="71"/>
        <v>13904288.235608861</v>
      </c>
      <c r="AD154" s="18">
        <f t="shared" si="72"/>
        <v>381442.05092888419</v>
      </c>
      <c r="AE154" s="19">
        <f t="shared" si="73"/>
        <v>56434332.407764018</v>
      </c>
      <c r="AF154" s="17">
        <f t="shared" si="74"/>
        <v>40938626.219680265</v>
      </c>
      <c r="AG154" s="17">
        <f t="shared" si="75"/>
        <v>2613103.8012561873</v>
      </c>
      <c r="AH154" s="18">
        <f t="shared" si="76"/>
        <v>43551730.020936452</v>
      </c>
      <c r="AI154" s="73"/>
      <c r="AJ154" s="74"/>
      <c r="AK154" s="74"/>
      <c r="AL154" s="73"/>
      <c r="AM154" s="74"/>
      <c r="AN154" s="74">
        <f t="shared" si="77"/>
        <v>2012</v>
      </c>
      <c r="AO154" s="19" t="str">
        <f t="shared" ca="1" si="78"/>
        <v>-</v>
      </c>
      <c r="AP154" s="17" t="str">
        <f ca="1">IF($C154&gt;=TODAY(),"-",100*(AO154-MIN(Fit_Error_Deaths))/(MAX(Fit_Error_Deaths)-MIN(Fit_Error_Deaths)))</f>
        <v>-</v>
      </c>
      <c r="AQ154" s="17" t="str">
        <f t="shared" ca="1" si="79"/>
        <v>-</v>
      </c>
      <c r="AR154" s="17" t="str">
        <f ca="1">IF($C154&gt;=TODAY(),"-",100*(AQ154-MIN(Fit_Error_LocalTransmission))/(MAX(Fit_Error_LocalTransmission)-MIN(Fit_Error_LocalTransmission)))</f>
        <v>-</v>
      </c>
      <c r="AS154" s="17" t="str">
        <f t="shared" ca="1" si="80"/>
        <v>-</v>
      </c>
      <c r="AT154" s="67" t="str">
        <f t="shared" ca="1" si="81"/>
        <v>-</v>
      </c>
    </row>
    <row r="155" spans="1:46" s="1" customFormat="1" ht="12" x14ac:dyDescent="0.35">
      <c r="A155" s="87"/>
      <c r="B155" s="40">
        <f t="shared" si="58"/>
        <v>152</v>
      </c>
      <c r="C155" s="41">
        <f t="shared" si="59"/>
        <v>44010</v>
      </c>
      <c r="D155" s="28">
        <f>'I Disease Parameters'!$E$6/(1000*365)</f>
        <v>4.8197260273972601E-5</v>
      </c>
      <c r="E155" s="28">
        <f>'I Disease Parameters'!$E$7/(1000*365)</f>
        <v>2.0024657534246577E-5</v>
      </c>
      <c r="F155" s="27">
        <f>(1-'I Disease Parameters'!$E$8)/'I Disease Parameters'!$E$10</f>
        <v>0.188</v>
      </c>
      <c r="G155" s="27">
        <f>'I Disease Parameters'!$E$8/'I Disease Parameters'!$E$11</f>
        <v>1.2E-2</v>
      </c>
      <c r="H155" s="27">
        <f>1/'I Disease Parameters'!$E$12</f>
        <v>0.05</v>
      </c>
      <c r="I155" s="27">
        <f>'I Disease Parameters'!$E$9/'I Disease Parameters'!$E$15</f>
        <v>0</v>
      </c>
      <c r="J155" s="83">
        <f t="shared" si="82"/>
        <v>7.7001263440561267</v>
      </c>
      <c r="K155" s="60">
        <f t="shared" si="83"/>
        <v>0.77001263449643809</v>
      </c>
      <c r="L155" s="30">
        <f t="shared" si="84"/>
        <v>0.46717576064062738</v>
      </c>
      <c r="M155" s="27">
        <f>J155/'I Disease Parameters'!$E$12</f>
        <v>0.38500631720280631</v>
      </c>
      <c r="N155" s="27">
        <f>K155/SQRT('I Disease Parameters'!$E$13*'I Disease Parameters'!$E$13)</f>
        <v>4.5294860852731655E-2</v>
      </c>
      <c r="O155" s="27">
        <f>L155/'I Disease Parameters'!$E$13</f>
        <v>2.7480927096507492E-2</v>
      </c>
      <c r="P155" s="27">
        <f>(1-L155)/'I Disease Parameters'!$E$14</f>
        <v>2.2201009973307193E-2</v>
      </c>
      <c r="Q155" s="19">
        <f t="shared" si="60"/>
        <v>607893936.05880105</v>
      </c>
      <c r="R155" s="17">
        <f t="shared" si="61"/>
        <v>241868838.29104194</v>
      </c>
      <c r="S155" s="17">
        <f t="shared" si="62"/>
        <v>324729171.91076595</v>
      </c>
      <c r="T155" s="17">
        <f t="shared" si="63"/>
        <v>20766717.61865839</v>
      </c>
      <c r="U155" s="17">
        <f t="shared" si="64"/>
        <v>136662069.53795373</v>
      </c>
      <c r="V155" s="17">
        <f t="shared" si="65"/>
        <v>3748882.5846822769</v>
      </c>
      <c r="W155" s="17">
        <f t="shared" si="66"/>
        <v>1331920733.4172211</v>
      </c>
      <c r="X155" s="18">
        <f t="shared" ca="1" si="57"/>
        <v>37573384.325964198</v>
      </c>
      <c r="Y155" s="17">
        <f t="shared" si="67"/>
        <v>-57313050.310610056</v>
      </c>
      <c r="Z155" s="17">
        <f t="shared" si="68"/>
        <v>11231946.341925532</v>
      </c>
      <c r="AA155" s="17">
        <f t="shared" si="69"/>
        <v>28544574.837654948</v>
      </c>
      <c r="AB155" s="17">
        <f t="shared" si="70"/>
        <v>1826265.0549703054</v>
      </c>
      <c r="AC155" s="17">
        <f t="shared" si="71"/>
        <v>15327301.362553418</v>
      </c>
      <c r="AD155" s="18">
        <f t="shared" si="72"/>
        <v>420497.17626539106</v>
      </c>
      <c r="AE155" s="19">
        <f t="shared" si="73"/>
        <v>57363943.156524837</v>
      </c>
      <c r="AF155" s="17">
        <f t="shared" si="74"/>
        <v>43359735.686433882</v>
      </c>
      <c r="AG155" s="17">
        <f t="shared" si="75"/>
        <v>2767642.7033893969</v>
      </c>
      <c r="AH155" s="18">
        <f t="shared" si="76"/>
        <v>46127378.38982328</v>
      </c>
      <c r="AI155" s="73"/>
      <c r="AJ155" s="74"/>
      <c r="AK155" s="74"/>
      <c r="AL155" s="73"/>
      <c r="AM155" s="74"/>
      <c r="AN155" s="74">
        <f t="shared" si="77"/>
        <v>2012</v>
      </c>
      <c r="AO155" s="19" t="str">
        <f t="shared" ca="1" si="78"/>
        <v>-</v>
      </c>
      <c r="AP155" s="17" t="str">
        <f ca="1">IF($C155&gt;=TODAY(),"-",100*(AO155-MIN(Fit_Error_Deaths))/(MAX(Fit_Error_Deaths)-MIN(Fit_Error_Deaths)))</f>
        <v>-</v>
      </c>
      <c r="AQ155" s="17" t="str">
        <f t="shared" ca="1" si="79"/>
        <v>-</v>
      </c>
      <c r="AR155" s="17" t="str">
        <f ca="1">IF($C155&gt;=TODAY(),"-",100*(AQ155-MIN(Fit_Error_LocalTransmission))/(MAX(Fit_Error_LocalTransmission)-MIN(Fit_Error_LocalTransmission)))</f>
        <v>-</v>
      </c>
      <c r="AS155" s="17" t="str">
        <f t="shared" ca="1" si="80"/>
        <v>-</v>
      </c>
      <c r="AT155" s="67" t="str">
        <f t="shared" ca="1" si="81"/>
        <v>-</v>
      </c>
    </row>
    <row r="156" spans="1:46" s="1" customFormat="1" ht="12" x14ac:dyDescent="0.35">
      <c r="A156" s="87"/>
      <c r="B156" s="40">
        <f t="shared" si="58"/>
        <v>153</v>
      </c>
      <c r="C156" s="41">
        <f t="shared" si="59"/>
        <v>44011</v>
      </c>
      <c r="D156" s="28">
        <f>'I Disease Parameters'!$E$6/(1000*365)</f>
        <v>4.8197260273972601E-5</v>
      </c>
      <c r="E156" s="28">
        <f>'I Disease Parameters'!$E$7/(1000*365)</f>
        <v>2.0024657534246577E-5</v>
      </c>
      <c r="F156" s="27">
        <f>(1-'I Disease Parameters'!$E$8)/'I Disease Parameters'!$E$10</f>
        <v>0.188</v>
      </c>
      <c r="G156" s="27">
        <f>'I Disease Parameters'!$E$8/'I Disease Parameters'!$E$11</f>
        <v>1.2E-2</v>
      </c>
      <c r="H156" s="27">
        <f>1/'I Disease Parameters'!$E$12</f>
        <v>0.05</v>
      </c>
      <c r="I156" s="27">
        <f>'I Disease Parameters'!$E$9/'I Disease Parameters'!$E$15</f>
        <v>0</v>
      </c>
      <c r="J156" s="83">
        <f t="shared" si="82"/>
        <v>7.7001263440561267</v>
      </c>
      <c r="K156" s="60">
        <f t="shared" si="83"/>
        <v>0.77001263449643809</v>
      </c>
      <c r="L156" s="30">
        <f t="shared" si="84"/>
        <v>0.46717576064062738</v>
      </c>
      <c r="M156" s="27">
        <f>J156/'I Disease Parameters'!$E$12</f>
        <v>0.38500631720280631</v>
      </c>
      <c r="N156" s="27">
        <f>K156/SQRT('I Disease Parameters'!$E$13*'I Disease Parameters'!$E$13)</f>
        <v>4.5294860852731655E-2</v>
      </c>
      <c r="O156" s="27">
        <f>L156/'I Disease Parameters'!$E$13</f>
        <v>2.7480927096507492E-2</v>
      </c>
      <c r="P156" s="27">
        <f>(1-L156)/'I Disease Parameters'!$E$14</f>
        <v>2.2201009973307193E-2</v>
      </c>
      <c r="Q156" s="19">
        <f t="shared" si="60"/>
        <v>550455756.14526999</v>
      </c>
      <c r="R156" s="17">
        <f t="shared" si="61"/>
        <v>250980429.26807567</v>
      </c>
      <c r="S156" s="17">
        <f t="shared" si="62"/>
        <v>353957552.32348466</v>
      </c>
      <c r="T156" s="17">
        <f t="shared" si="63"/>
        <v>22636997.073865671</v>
      </c>
      <c r="U156" s="17">
        <f t="shared" si="64"/>
        <v>153466480.1752637</v>
      </c>
      <c r="V156" s="17">
        <f t="shared" si="65"/>
        <v>4209924.6896469658</v>
      </c>
      <c r="W156" s="17">
        <f t="shared" si="66"/>
        <v>1331497214.9859595</v>
      </c>
      <c r="X156" s="18">
        <f t="shared" ca="1" si="57"/>
        <v>37573384.325964198</v>
      </c>
      <c r="Y156" s="17">
        <f t="shared" si="67"/>
        <v>-57438179.913531065</v>
      </c>
      <c r="Z156" s="17">
        <f t="shared" si="68"/>
        <v>9111590.9770337343</v>
      </c>
      <c r="AA156" s="17">
        <f t="shared" si="69"/>
        <v>29228380.412718713</v>
      </c>
      <c r="AB156" s="17">
        <f t="shared" si="70"/>
        <v>1870279.4552072808</v>
      </c>
      <c r="AC156" s="17">
        <f t="shared" si="71"/>
        <v>16804410.637309968</v>
      </c>
      <c r="AD156" s="18">
        <f t="shared" si="72"/>
        <v>461042.10496468889</v>
      </c>
      <c r="AE156" s="19">
        <f t="shared" si="73"/>
        <v>57490201.975897089</v>
      </c>
      <c r="AF156" s="17">
        <f t="shared" si="74"/>
        <v>45471341.598715886</v>
      </c>
      <c r="AG156" s="17">
        <f t="shared" si="75"/>
        <v>2902426.0594925033</v>
      </c>
      <c r="AH156" s="18">
        <f t="shared" si="76"/>
        <v>48373767.658208393</v>
      </c>
      <c r="AI156" s="73"/>
      <c r="AJ156" s="74"/>
      <c r="AK156" s="74"/>
      <c r="AL156" s="73"/>
      <c r="AM156" s="74"/>
      <c r="AN156" s="74">
        <f t="shared" si="77"/>
        <v>2012</v>
      </c>
      <c r="AO156" s="19" t="str">
        <f t="shared" ca="1" si="78"/>
        <v>-</v>
      </c>
      <c r="AP156" s="17" t="str">
        <f ca="1">IF($C156&gt;=TODAY(),"-",100*(AO156-MIN(Fit_Error_Deaths))/(MAX(Fit_Error_Deaths)-MIN(Fit_Error_Deaths)))</f>
        <v>-</v>
      </c>
      <c r="AQ156" s="17" t="str">
        <f t="shared" ca="1" si="79"/>
        <v>-</v>
      </c>
      <c r="AR156" s="17" t="str">
        <f ca="1">IF($C156&gt;=TODAY(),"-",100*(AQ156-MIN(Fit_Error_LocalTransmission))/(MAX(Fit_Error_LocalTransmission)-MIN(Fit_Error_LocalTransmission)))</f>
        <v>-</v>
      </c>
      <c r="AS156" s="17" t="str">
        <f t="shared" ca="1" si="80"/>
        <v>-</v>
      </c>
      <c r="AT156" s="67" t="str">
        <f t="shared" ca="1" si="81"/>
        <v>-</v>
      </c>
    </row>
    <row r="157" spans="1:46" s="1" customFormat="1" ht="12" x14ac:dyDescent="0.35">
      <c r="A157" s="87"/>
      <c r="B157" s="40">
        <f t="shared" si="58"/>
        <v>154</v>
      </c>
      <c r="C157" s="41">
        <f t="shared" si="59"/>
        <v>44012</v>
      </c>
      <c r="D157" s="28">
        <f>'I Disease Parameters'!$E$6/(1000*365)</f>
        <v>4.8197260273972601E-5</v>
      </c>
      <c r="E157" s="28">
        <f>'I Disease Parameters'!$E$7/(1000*365)</f>
        <v>2.0024657534246577E-5</v>
      </c>
      <c r="F157" s="27">
        <f>(1-'I Disease Parameters'!$E$8)/'I Disease Parameters'!$E$10</f>
        <v>0.188</v>
      </c>
      <c r="G157" s="27">
        <f>'I Disease Parameters'!$E$8/'I Disease Parameters'!$E$11</f>
        <v>1.2E-2</v>
      </c>
      <c r="H157" s="27">
        <f>1/'I Disease Parameters'!$E$12</f>
        <v>0.05</v>
      </c>
      <c r="I157" s="27">
        <f>'I Disease Parameters'!$E$9/'I Disease Parameters'!$E$15</f>
        <v>0</v>
      </c>
      <c r="J157" s="83">
        <f t="shared" si="82"/>
        <v>7.7001263440561267</v>
      </c>
      <c r="K157" s="60">
        <f t="shared" si="83"/>
        <v>0.77001263449643809</v>
      </c>
      <c r="L157" s="30">
        <f t="shared" si="84"/>
        <v>0.46717576064062738</v>
      </c>
      <c r="M157" s="27">
        <f>J157/'I Disease Parameters'!$E$12</f>
        <v>0.38500631720280631</v>
      </c>
      <c r="N157" s="27">
        <f>K157/SQRT('I Disease Parameters'!$E$13*'I Disease Parameters'!$E$13)</f>
        <v>4.5294860852731655E-2</v>
      </c>
      <c r="O157" s="27">
        <f>L157/'I Disease Parameters'!$E$13</f>
        <v>2.7480927096507492E-2</v>
      </c>
      <c r="P157" s="27">
        <f>(1-L157)/'I Disease Parameters'!$E$14</f>
        <v>2.2201009973307193E-2</v>
      </c>
      <c r="Q157" s="19">
        <f t="shared" si="60"/>
        <v>493747051.21375328</v>
      </c>
      <c r="R157" s="17">
        <f t="shared" si="61"/>
        <v>257541174.3786535</v>
      </c>
      <c r="S157" s="17">
        <f t="shared" si="62"/>
        <v>383436907.53094172</v>
      </c>
      <c r="T157" s="17">
        <f t="shared" si="63"/>
        <v>24523659.062895197</v>
      </c>
      <c r="U157" s="17">
        <f t="shared" si="64"/>
        <v>171783370.34400019</v>
      </c>
      <c r="V157" s="17">
        <f t="shared" si="65"/>
        <v>4712488.887449583</v>
      </c>
      <c r="W157" s="17">
        <f t="shared" si="66"/>
        <v>1331032162.5302439</v>
      </c>
      <c r="X157" s="18">
        <f t="shared" ca="1" si="57"/>
        <v>37573384.325964198</v>
      </c>
      <c r="Y157" s="17">
        <f t="shared" si="67"/>
        <v>-56708704.931516707</v>
      </c>
      <c r="Z157" s="17">
        <f t="shared" si="68"/>
        <v>6560745.1105778217</v>
      </c>
      <c r="AA157" s="17">
        <f t="shared" si="69"/>
        <v>29479355.207457066</v>
      </c>
      <c r="AB157" s="17">
        <f t="shared" si="70"/>
        <v>1886661.9890295267</v>
      </c>
      <c r="AC157" s="17">
        <f t="shared" si="71"/>
        <v>18316890.168736488</v>
      </c>
      <c r="AD157" s="18">
        <f t="shared" si="72"/>
        <v>502564.19780261721</v>
      </c>
      <c r="AE157" s="19">
        <f t="shared" si="73"/>
        <v>56761856.761336833</v>
      </c>
      <c r="AF157" s="17">
        <f t="shared" si="74"/>
        <v>47184320.702398226</v>
      </c>
      <c r="AG157" s="17">
        <f t="shared" si="75"/>
        <v>3011765.1512169084</v>
      </c>
      <c r="AH157" s="18">
        <f t="shared" si="76"/>
        <v>50196085.853615135</v>
      </c>
      <c r="AI157" s="73"/>
      <c r="AJ157" s="74"/>
      <c r="AK157" s="74"/>
      <c r="AL157" s="73"/>
      <c r="AM157" s="74"/>
      <c r="AN157" s="74">
        <f t="shared" si="77"/>
        <v>2012</v>
      </c>
      <c r="AO157" s="19" t="str">
        <f t="shared" ca="1" si="78"/>
        <v>-</v>
      </c>
      <c r="AP157" s="17" t="str">
        <f ca="1">IF($C157&gt;=TODAY(),"-",100*(AO157-MIN(Fit_Error_Deaths))/(MAX(Fit_Error_Deaths)-MIN(Fit_Error_Deaths)))</f>
        <v>-</v>
      </c>
      <c r="AQ157" s="17" t="str">
        <f t="shared" ca="1" si="79"/>
        <v>-</v>
      </c>
      <c r="AR157" s="17" t="str">
        <f ca="1">IF($C157&gt;=TODAY(),"-",100*(AQ157-MIN(Fit_Error_LocalTransmission))/(MAX(Fit_Error_LocalTransmission)-MIN(Fit_Error_LocalTransmission)))</f>
        <v>-</v>
      </c>
      <c r="AS157" s="17" t="str">
        <f t="shared" ca="1" si="80"/>
        <v>-</v>
      </c>
      <c r="AT157" s="67" t="str">
        <f t="shared" ca="1" si="81"/>
        <v>-</v>
      </c>
    </row>
    <row r="158" spans="1:46" s="1" customFormat="1" ht="12" x14ac:dyDescent="0.35">
      <c r="A158" s="87"/>
      <c r="B158" s="40">
        <f t="shared" si="58"/>
        <v>155</v>
      </c>
      <c r="C158" s="41">
        <f t="shared" si="59"/>
        <v>44013</v>
      </c>
      <c r="D158" s="28">
        <f>'I Disease Parameters'!$E$6/(1000*365)</f>
        <v>4.8197260273972601E-5</v>
      </c>
      <c r="E158" s="28">
        <f>'I Disease Parameters'!$E$7/(1000*365)</f>
        <v>2.0024657534246577E-5</v>
      </c>
      <c r="F158" s="27">
        <f>(1-'I Disease Parameters'!$E$8)/'I Disease Parameters'!$E$10</f>
        <v>0.188</v>
      </c>
      <c r="G158" s="27">
        <f>'I Disease Parameters'!$E$8/'I Disease Parameters'!$E$11</f>
        <v>1.2E-2</v>
      </c>
      <c r="H158" s="27">
        <f>1/'I Disease Parameters'!$E$12</f>
        <v>0.05</v>
      </c>
      <c r="I158" s="27">
        <f>'I Disease Parameters'!$E$9/'I Disease Parameters'!$E$15</f>
        <v>0</v>
      </c>
      <c r="J158" s="83">
        <f t="shared" si="82"/>
        <v>7.7001263440561267</v>
      </c>
      <c r="K158" s="60">
        <f t="shared" si="83"/>
        <v>0.77001263449643809</v>
      </c>
      <c r="L158" s="30">
        <f t="shared" si="84"/>
        <v>0.46717576064062738</v>
      </c>
      <c r="M158" s="27">
        <f>J158/'I Disease Parameters'!$E$12</f>
        <v>0.38500631720280631</v>
      </c>
      <c r="N158" s="27">
        <f>K158/SQRT('I Disease Parameters'!$E$13*'I Disease Parameters'!$E$13)</f>
        <v>4.5294860852731655E-2</v>
      </c>
      <c r="O158" s="27">
        <f>L158/'I Disease Parameters'!$E$13</f>
        <v>2.7480927096507492E-2</v>
      </c>
      <c r="P158" s="27">
        <f>(1-L158)/'I Disease Parameters'!$E$14</f>
        <v>2.2201009973307193E-2</v>
      </c>
      <c r="Q158" s="19">
        <f t="shared" si="60"/>
        <v>438627463.53997928</v>
      </c>
      <c r="R158" s="17">
        <f t="shared" si="61"/>
        <v>261201634.99084038</v>
      </c>
      <c r="S158" s="17">
        <f t="shared" si="62"/>
        <v>412675124.7448222</v>
      </c>
      <c r="T158" s="17">
        <f t="shared" si="63"/>
        <v>26395279.191280469</v>
      </c>
      <c r="U158" s="17">
        <f t="shared" si="64"/>
        <v>191625708.70423308</v>
      </c>
      <c r="V158" s="17">
        <f t="shared" si="65"/>
        <v>5256938.8868869049</v>
      </c>
      <c r="W158" s="17">
        <f t="shared" si="66"/>
        <v>1330525211.1711555</v>
      </c>
      <c r="X158" s="18">
        <f t="shared" ca="1" si="57"/>
        <v>37573384.325964198</v>
      </c>
      <c r="Y158" s="17">
        <f t="shared" si="67"/>
        <v>-55119587.673774004</v>
      </c>
      <c r="Z158" s="17">
        <f t="shared" si="68"/>
        <v>3660460.6121868789</v>
      </c>
      <c r="AA158" s="17">
        <f t="shared" si="69"/>
        <v>29238217.213880479</v>
      </c>
      <c r="AB158" s="17">
        <f t="shared" si="70"/>
        <v>1871620.1283852719</v>
      </c>
      <c r="AC158" s="17">
        <f t="shared" si="71"/>
        <v>19842338.36023289</v>
      </c>
      <c r="AD158" s="18">
        <f t="shared" si="72"/>
        <v>544449.99943732191</v>
      </c>
      <c r="AE158" s="19">
        <f t="shared" si="73"/>
        <v>55173852.661735423</v>
      </c>
      <c r="AF158" s="17">
        <f t="shared" si="74"/>
        <v>48417740.78318686</v>
      </c>
      <c r="AG158" s="17">
        <f t="shared" si="75"/>
        <v>3090494.0925438418</v>
      </c>
      <c r="AH158" s="18">
        <f t="shared" si="76"/>
        <v>51508234.875730701</v>
      </c>
      <c r="AI158" s="73"/>
      <c r="AJ158" s="74"/>
      <c r="AK158" s="74"/>
      <c r="AL158" s="73"/>
      <c r="AM158" s="74"/>
      <c r="AN158" s="74">
        <f t="shared" si="77"/>
        <v>2012</v>
      </c>
      <c r="AO158" s="19" t="str">
        <f t="shared" ca="1" si="78"/>
        <v>-</v>
      </c>
      <c r="AP158" s="17" t="str">
        <f ca="1">IF($C158&gt;=TODAY(),"-",100*(AO158-MIN(Fit_Error_Deaths))/(MAX(Fit_Error_Deaths)-MIN(Fit_Error_Deaths)))</f>
        <v>-</v>
      </c>
      <c r="AQ158" s="17" t="str">
        <f t="shared" ca="1" si="79"/>
        <v>-</v>
      </c>
      <c r="AR158" s="17" t="str">
        <f ca="1">IF($C158&gt;=TODAY(),"-",100*(AQ158-MIN(Fit_Error_LocalTransmission))/(MAX(Fit_Error_LocalTransmission)-MIN(Fit_Error_LocalTransmission)))</f>
        <v>-</v>
      </c>
      <c r="AS158" s="17" t="str">
        <f t="shared" ca="1" si="80"/>
        <v>-</v>
      </c>
      <c r="AT158" s="67" t="str">
        <f t="shared" ca="1" si="81"/>
        <v>-</v>
      </c>
    </row>
    <row r="159" spans="1:46" s="1" customFormat="1" ht="12" x14ac:dyDescent="0.35">
      <c r="A159" s="87"/>
      <c r="B159" s="40">
        <f t="shared" si="58"/>
        <v>156</v>
      </c>
      <c r="C159" s="41">
        <f t="shared" si="59"/>
        <v>44014</v>
      </c>
      <c r="D159" s="28">
        <f>'I Disease Parameters'!$E$6/(1000*365)</f>
        <v>4.8197260273972601E-5</v>
      </c>
      <c r="E159" s="28">
        <f>'I Disease Parameters'!$E$7/(1000*365)</f>
        <v>2.0024657534246577E-5</v>
      </c>
      <c r="F159" s="27">
        <f>(1-'I Disease Parameters'!$E$8)/'I Disease Parameters'!$E$10</f>
        <v>0.188</v>
      </c>
      <c r="G159" s="27">
        <f>'I Disease Parameters'!$E$8/'I Disease Parameters'!$E$11</f>
        <v>1.2E-2</v>
      </c>
      <c r="H159" s="27">
        <f>1/'I Disease Parameters'!$E$12</f>
        <v>0.05</v>
      </c>
      <c r="I159" s="27">
        <f>'I Disease Parameters'!$E$9/'I Disease Parameters'!$E$15</f>
        <v>0</v>
      </c>
      <c r="J159" s="83">
        <f t="shared" si="82"/>
        <v>7.7001263440561267</v>
      </c>
      <c r="K159" s="60">
        <f t="shared" si="83"/>
        <v>0.77001263449643809</v>
      </c>
      <c r="L159" s="30">
        <f t="shared" si="84"/>
        <v>0.46717576064062738</v>
      </c>
      <c r="M159" s="27">
        <f>J159/'I Disease Parameters'!$E$12</f>
        <v>0.38500631720280631</v>
      </c>
      <c r="N159" s="27">
        <f>K159/SQRT('I Disease Parameters'!$E$13*'I Disease Parameters'!$E$13)</f>
        <v>4.5294860852731655E-2</v>
      </c>
      <c r="O159" s="27">
        <f>L159/'I Disease Parameters'!$E$13</f>
        <v>2.7480927096507492E-2</v>
      </c>
      <c r="P159" s="27">
        <f>(1-L159)/'I Disease Parameters'!$E$14</f>
        <v>2.2201009973307193E-2</v>
      </c>
      <c r="Q159" s="19">
        <f t="shared" si="60"/>
        <v>385910676.51598382</v>
      </c>
      <c r="R159" s="17">
        <f t="shared" si="61"/>
        <v>261728208.84854105</v>
      </c>
      <c r="S159" s="17">
        <f t="shared" si="62"/>
        <v>441139012.20781314</v>
      </c>
      <c r="T159" s="17">
        <f t="shared" si="63"/>
        <v>28217801.655022841</v>
      </c>
      <c r="U159" s="17">
        <f t="shared" si="64"/>
        <v>212980994.44543019</v>
      </c>
      <c r="V159" s="17">
        <f t="shared" si="65"/>
        <v>5842940.7434607502</v>
      </c>
      <c r="W159" s="17">
        <f t="shared" si="66"/>
        <v>1329976693.6727912</v>
      </c>
      <c r="X159" s="18">
        <f t="shared" ca="1" si="57"/>
        <v>37573384.325964198</v>
      </c>
      <c r="Y159" s="17">
        <f t="shared" si="67"/>
        <v>-52716787.023995459</v>
      </c>
      <c r="Z159" s="17">
        <f t="shared" si="68"/>
        <v>526573.85770067573</v>
      </c>
      <c r="AA159" s="17">
        <f t="shared" si="69"/>
        <v>28463887.46299094</v>
      </c>
      <c r="AB159" s="17">
        <f t="shared" si="70"/>
        <v>1822522.4637423716</v>
      </c>
      <c r="AC159" s="17">
        <f t="shared" si="71"/>
        <v>21355285.741197109</v>
      </c>
      <c r="AD159" s="18">
        <f t="shared" si="72"/>
        <v>586001.85657384526</v>
      </c>
      <c r="AE159" s="19">
        <f t="shared" si="73"/>
        <v>52772131.329156801</v>
      </c>
      <c r="AF159" s="17">
        <f t="shared" si="74"/>
        <v>49105907.378277987</v>
      </c>
      <c r="AG159" s="17">
        <f t="shared" si="75"/>
        <v>3134419.6198900845</v>
      </c>
      <c r="AH159" s="18">
        <f t="shared" si="76"/>
        <v>52240326.998168074</v>
      </c>
      <c r="AI159" s="73"/>
      <c r="AJ159" s="74"/>
      <c r="AK159" s="74"/>
      <c r="AL159" s="73"/>
      <c r="AM159" s="74"/>
      <c r="AN159" s="74">
        <f t="shared" si="77"/>
        <v>2012</v>
      </c>
      <c r="AO159" s="19" t="str">
        <f t="shared" ca="1" si="78"/>
        <v>-</v>
      </c>
      <c r="AP159" s="17" t="str">
        <f ca="1">IF($C159&gt;=TODAY(),"-",100*(AO159-MIN(Fit_Error_Deaths))/(MAX(Fit_Error_Deaths)-MIN(Fit_Error_Deaths)))</f>
        <v>-</v>
      </c>
      <c r="AQ159" s="17" t="str">
        <f t="shared" ca="1" si="79"/>
        <v>-</v>
      </c>
      <c r="AR159" s="17" t="str">
        <f ca="1">IF($C159&gt;=TODAY(),"-",100*(AQ159-MIN(Fit_Error_LocalTransmission))/(MAX(Fit_Error_LocalTransmission)-MIN(Fit_Error_LocalTransmission)))</f>
        <v>-</v>
      </c>
      <c r="AS159" s="17" t="str">
        <f t="shared" ca="1" si="80"/>
        <v>-</v>
      </c>
      <c r="AT159" s="67" t="str">
        <f t="shared" ca="1" si="81"/>
        <v>-</v>
      </c>
    </row>
    <row r="160" spans="1:46" s="1" customFormat="1" ht="12" x14ac:dyDescent="0.35">
      <c r="A160" s="87"/>
      <c r="B160" s="40">
        <f t="shared" si="58"/>
        <v>157</v>
      </c>
      <c r="C160" s="41">
        <f t="shared" si="59"/>
        <v>44015</v>
      </c>
      <c r="D160" s="28">
        <f>'I Disease Parameters'!$E$6/(1000*365)</f>
        <v>4.8197260273972601E-5</v>
      </c>
      <c r="E160" s="28">
        <f>'I Disease Parameters'!$E$7/(1000*365)</f>
        <v>2.0024657534246577E-5</v>
      </c>
      <c r="F160" s="27">
        <f>(1-'I Disease Parameters'!$E$8)/'I Disease Parameters'!$E$10</f>
        <v>0.188</v>
      </c>
      <c r="G160" s="27">
        <f>'I Disease Parameters'!$E$8/'I Disease Parameters'!$E$11</f>
        <v>1.2E-2</v>
      </c>
      <c r="H160" s="27">
        <f>1/'I Disease Parameters'!$E$12</f>
        <v>0.05</v>
      </c>
      <c r="I160" s="27">
        <f>'I Disease Parameters'!$E$9/'I Disease Parameters'!$E$15</f>
        <v>0</v>
      </c>
      <c r="J160" s="83">
        <f t="shared" si="82"/>
        <v>7.7001263440561267</v>
      </c>
      <c r="K160" s="60">
        <f t="shared" si="83"/>
        <v>0.77001263449643809</v>
      </c>
      <c r="L160" s="30">
        <f t="shared" si="84"/>
        <v>0.46717576064062738</v>
      </c>
      <c r="M160" s="27">
        <f>J160/'I Disease Parameters'!$E$12</f>
        <v>0.38500631720280631</v>
      </c>
      <c r="N160" s="27">
        <f>K160/SQRT('I Disease Parameters'!$E$13*'I Disease Parameters'!$E$13)</f>
        <v>4.5294860852731655E-2</v>
      </c>
      <c r="O160" s="27">
        <f>L160/'I Disease Parameters'!$E$13</f>
        <v>2.7480927096507492E-2</v>
      </c>
      <c r="P160" s="27">
        <f>(1-L160)/'I Disease Parameters'!$E$14</f>
        <v>2.2201009973307193E-2</v>
      </c>
      <c r="Q160" s="19">
        <f t="shared" si="60"/>
        <v>336314439.95049405</v>
      </c>
      <c r="R160" s="17">
        <f t="shared" si="61"/>
        <v>259029936.13030052</v>
      </c>
      <c r="S160" s="17">
        <f t="shared" si="62"/>
        <v>468278131.20330375</v>
      </c>
      <c r="T160" s="17">
        <f t="shared" si="63"/>
        <v>29956060.063317467</v>
      </c>
      <c r="U160" s="17">
        <f t="shared" si="64"/>
        <v>235809131.53445119</v>
      </c>
      <c r="V160" s="17">
        <f t="shared" si="65"/>
        <v>6469404.4394287169</v>
      </c>
      <c r="W160" s="17">
        <f t="shared" si="66"/>
        <v>1329387698.8818672</v>
      </c>
      <c r="X160" s="18">
        <f t="shared" ca="1" si="57"/>
        <v>37573384.325964198</v>
      </c>
      <c r="Y160" s="17">
        <f t="shared" si="67"/>
        <v>-49596236.565489769</v>
      </c>
      <c r="Z160" s="17">
        <f t="shared" si="68"/>
        <v>-2698272.7182405293</v>
      </c>
      <c r="AA160" s="17">
        <f t="shared" si="69"/>
        <v>27139118.995490611</v>
      </c>
      <c r="AB160" s="17">
        <f t="shared" si="70"/>
        <v>1738258.4082946256</v>
      </c>
      <c r="AC160" s="17">
        <f t="shared" si="71"/>
        <v>22828137.089020997</v>
      </c>
      <c r="AD160" s="18">
        <f t="shared" si="72"/>
        <v>626463.69596796669</v>
      </c>
      <c r="AE160" s="19">
        <f t="shared" si="73"/>
        <v>49652610.069216967</v>
      </c>
      <c r="AF160" s="17">
        <f t="shared" si="74"/>
        <v>49204903.263525717</v>
      </c>
      <c r="AG160" s="17">
        <f t="shared" si="75"/>
        <v>3140738.5061824927</v>
      </c>
      <c r="AH160" s="18">
        <f t="shared" si="76"/>
        <v>52345641.769708209</v>
      </c>
      <c r="AI160" s="73"/>
      <c r="AJ160" s="74"/>
      <c r="AK160" s="74"/>
      <c r="AL160" s="73"/>
      <c r="AM160" s="74"/>
      <c r="AN160" s="74">
        <f t="shared" si="77"/>
        <v>2012</v>
      </c>
      <c r="AO160" s="19" t="str">
        <f t="shared" ca="1" si="78"/>
        <v>-</v>
      </c>
      <c r="AP160" s="17" t="str">
        <f ca="1">IF($C160&gt;=TODAY(),"-",100*(AO160-MIN(Fit_Error_Deaths))/(MAX(Fit_Error_Deaths)-MIN(Fit_Error_Deaths)))</f>
        <v>-</v>
      </c>
      <c r="AQ160" s="17" t="str">
        <f t="shared" ca="1" si="79"/>
        <v>-</v>
      </c>
      <c r="AR160" s="17" t="str">
        <f ca="1">IF($C160&gt;=TODAY(),"-",100*(AQ160-MIN(Fit_Error_LocalTransmission))/(MAX(Fit_Error_LocalTransmission)-MIN(Fit_Error_LocalTransmission)))</f>
        <v>-</v>
      </c>
      <c r="AS160" s="17" t="str">
        <f t="shared" ca="1" si="80"/>
        <v>-</v>
      </c>
      <c r="AT160" s="67" t="str">
        <f t="shared" ca="1" si="81"/>
        <v>-</v>
      </c>
    </row>
    <row r="161" spans="1:46" s="1" customFormat="1" ht="12" x14ac:dyDescent="0.35">
      <c r="A161" s="87"/>
      <c r="B161" s="40">
        <f t="shared" si="58"/>
        <v>158</v>
      </c>
      <c r="C161" s="41">
        <f t="shared" si="59"/>
        <v>44016</v>
      </c>
      <c r="D161" s="28">
        <f>'I Disease Parameters'!$E$6/(1000*365)</f>
        <v>4.8197260273972601E-5</v>
      </c>
      <c r="E161" s="28">
        <f>'I Disease Parameters'!$E$7/(1000*365)</f>
        <v>2.0024657534246577E-5</v>
      </c>
      <c r="F161" s="27">
        <f>(1-'I Disease Parameters'!$E$8)/'I Disease Parameters'!$E$10</f>
        <v>0.188</v>
      </c>
      <c r="G161" s="27">
        <f>'I Disease Parameters'!$E$8/'I Disease Parameters'!$E$11</f>
        <v>1.2E-2</v>
      </c>
      <c r="H161" s="27">
        <f>1/'I Disease Parameters'!$E$12</f>
        <v>0.05</v>
      </c>
      <c r="I161" s="27">
        <f>'I Disease Parameters'!$E$9/'I Disease Parameters'!$E$15</f>
        <v>0</v>
      </c>
      <c r="J161" s="83">
        <f t="shared" si="82"/>
        <v>7.7001263440561267</v>
      </c>
      <c r="K161" s="60">
        <f t="shared" si="83"/>
        <v>0.77001263449643809</v>
      </c>
      <c r="L161" s="30">
        <f t="shared" si="84"/>
        <v>0.46717576064062738</v>
      </c>
      <c r="M161" s="27">
        <f>J161/'I Disease Parameters'!$E$12</f>
        <v>0.38500631720280631</v>
      </c>
      <c r="N161" s="27">
        <f>K161/SQRT('I Disease Parameters'!$E$13*'I Disease Parameters'!$E$13)</f>
        <v>4.5294860852731655E-2</v>
      </c>
      <c r="O161" s="27">
        <f>L161/'I Disease Parameters'!$E$13</f>
        <v>2.7480927096507492E-2</v>
      </c>
      <c r="P161" s="27">
        <f>(1-L161)/'I Disease Parameters'!$E$14</f>
        <v>2.2201009973307193E-2</v>
      </c>
      <c r="Q161" s="19">
        <f t="shared" si="60"/>
        <v>290417935.27223337</v>
      </c>
      <c r="R161" s="17">
        <f t="shared" si="61"/>
        <v>253172604.86018318</v>
      </c>
      <c r="S161" s="17">
        <f t="shared" si="62"/>
        <v>493552475.52642697</v>
      </c>
      <c r="T161" s="17">
        <f t="shared" si="63"/>
        <v>31575544.346111901</v>
      </c>
      <c r="U161" s="17">
        <f t="shared" si="64"/>
        <v>260041536.40021256</v>
      </c>
      <c r="V161" s="17">
        <f t="shared" si="65"/>
        <v>7134459.2276554173</v>
      </c>
      <c r="W161" s="17">
        <f t="shared" si="66"/>
        <v>1328760096.4051681</v>
      </c>
      <c r="X161" s="18">
        <f t="shared" ca="1" si="57"/>
        <v>37573384.325964198</v>
      </c>
      <c r="Y161" s="17">
        <f t="shared" si="67"/>
        <v>-45896504.678260684</v>
      </c>
      <c r="Z161" s="17">
        <f t="shared" si="68"/>
        <v>-5857331.2701173425</v>
      </c>
      <c r="AA161" s="17">
        <f t="shared" si="69"/>
        <v>25274344.323123217</v>
      </c>
      <c r="AB161" s="17">
        <f t="shared" si="70"/>
        <v>1619484.2827944346</v>
      </c>
      <c r="AC161" s="17">
        <f t="shared" si="71"/>
        <v>24232404.865761369</v>
      </c>
      <c r="AD161" s="18">
        <f t="shared" si="72"/>
        <v>665054.78822670039</v>
      </c>
      <c r="AE161" s="19">
        <f t="shared" si="73"/>
        <v>45953842.941704877</v>
      </c>
      <c r="AF161" s="17">
        <f t="shared" si="74"/>
        <v>48697627.992496498</v>
      </c>
      <c r="AG161" s="17">
        <f t="shared" si="75"/>
        <v>3108359.2335636062</v>
      </c>
      <c r="AH161" s="18">
        <f t="shared" si="76"/>
        <v>51805987.226060107</v>
      </c>
      <c r="AI161" s="73"/>
      <c r="AJ161" s="74"/>
      <c r="AK161" s="74"/>
      <c r="AL161" s="73"/>
      <c r="AM161" s="74"/>
      <c r="AN161" s="74">
        <f t="shared" si="77"/>
        <v>2012</v>
      </c>
      <c r="AO161" s="19" t="str">
        <f t="shared" ca="1" si="78"/>
        <v>-</v>
      </c>
      <c r="AP161" s="17" t="str">
        <f ca="1">IF($C161&gt;=TODAY(),"-",100*(AO161-MIN(Fit_Error_Deaths))/(MAX(Fit_Error_Deaths)-MIN(Fit_Error_Deaths)))</f>
        <v>-</v>
      </c>
      <c r="AQ161" s="17" t="str">
        <f t="shared" ca="1" si="79"/>
        <v>-</v>
      </c>
      <c r="AR161" s="17" t="str">
        <f ca="1">IF($C161&gt;=TODAY(),"-",100*(AQ161-MIN(Fit_Error_LocalTransmission))/(MAX(Fit_Error_LocalTransmission)-MIN(Fit_Error_LocalTransmission)))</f>
        <v>-</v>
      </c>
      <c r="AS161" s="17" t="str">
        <f t="shared" ca="1" si="80"/>
        <v>-</v>
      </c>
      <c r="AT161" s="67" t="str">
        <f t="shared" ca="1" si="81"/>
        <v>-</v>
      </c>
    </row>
    <row r="162" spans="1:46" s="1" customFormat="1" ht="12" x14ac:dyDescent="0.35">
      <c r="A162" s="87"/>
      <c r="B162" s="40">
        <f t="shared" si="58"/>
        <v>159</v>
      </c>
      <c r="C162" s="41">
        <f t="shared" si="59"/>
        <v>44017</v>
      </c>
      <c r="D162" s="28">
        <f>'I Disease Parameters'!$E$6/(1000*365)</f>
        <v>4.8197260273972601E-5</v>
      </c>
      <c r="E162" s="28">
        <f>'I Disease Parameters'!$E$7/(1000*365)</f>
        <v>2.0024657534246577E-5</v>
      </c>
      <c r="F162" s="27">
        <f>(1-'I Disease Parameters'!$E$8)/'I Disease Parameters'!$E$10</f>
        <v>0.188</v>
      </c>
      <c r="G162" s="27">
        <f>'I Disease Parameters'!$E$8/'I Disease Parameters'!$E$11</f>
        <v>1.2E-2</v>
      </c>
      <c r="H162" s="27">
        <f>1/'I Disease Parameters'!$E$12</f>
        <v>0.05</v>
      </c>
      <c r="I162" s="27">
        <f>'I Disease Parameters'!$E$9/'I Disease Parameters'!$E$15</f>
        <v>0</v>
      </c>
      <c r="J162" s="83">
        <f t="shared" si="82"/>
        <v>7.7001263440561267</v>
      </c>
      <c r="K162" s="60">
        <f t="shared" si="83"/>
        <v>0.77001263449643809</v>
      </c>
      <c r="L162" s="30">
        <f t="shared" si="84"/>
        <v>0.46717576064062738</v>
      </c>
      <c r="M162" s="27">
        <f>J162/'I Disease Parameters'!$E$12</f>
        <v>0.38500631720280631</v>
      </c>
      <c r="N162" s="27">
        <f>K162/SQRT('I Disease Parameters'!$E$13*'I Disease Parameters'!$E$13)</f>
        <v>4.5294860852731655E-2</v>
      </c>
      <c r="O162" s="27">
        <f>L162/'I Disease Parameters'!$E$13</f>
        <v>2.7480927096507492E-2</v>
      </c>
      <c r="P162" s="27">
        <f>(1-L162)/'I Disease Parameters'!$E$14</f>
        <v>2.2201009973307193E-2</v>
      </c>
      <c r="Q162" s="19">
        <f t="shared" si="60"/>
        <v>248632030.19002798</v>
      </c>
      <c r="R162" s="17">
        <f t="shared" si="61"/>
        <v>244377146.35215506</v>
      </c>
      <c r="S162" s="17">
        <f t="shared" si="62"/>
        <v>516461418.24452239</v>
      </c>
      <c r="T162" s="17">
        <f t="shared" si="63"/>
        <v>33044249.107823439</v>
      </c>
      <c r="U162" s="17">
        <f t="shared" si="64"/>
        <v>285581678.16603088</v>
      </c>
      <c r="V162" s="17">
        <f t="shared" si="65"/>
        <v>7835468.2025960516</v>
      </c>
      <c r="W162" s="17">
        <f t="shared" si="66"/>
        <v>1328096522.0605597</v>
      </c>
      <c r="X162" s="18">
        <f t="shared" ca="1" si="57"/>
        <v>37573384.325964198</v>
      </c>
      <c r="Y162" s="17">
        <f t="shared" si="67"/>
        <v>-41785905.082205385</v>
      </c>
      <c r="Z162" s="17">
        <f t="shared" si="68"/>
        <v>-8795458.5080281198</v>
      </c>
      <c r="AA162" s="17">
        <f t="shared" si="69"/>
        <v>22908942.718095422</v>
      </c>
      <c r="AB162" s="17">
        <f t="shared" si="70"/>
        <v>1468704.7617115378</v>
      </c>
      <c r="AC162" s="17">
        <f t="shared" si="71"/>
        <v>25540141.765818328</v>
      </c>
      <c r="AD162" s="18">
        <f t="shared" si="72"/>
        <v>701008.97494063433</v>
      </c>
      <c r="AE162" s="19">
        <f t="shared" si="73"/>
        <v>41844132.158717856</v>
      </c>
      <c r="AF162" s="17">
        <f t="shared" si="74"/>
        <v>47596449.713714436</v>
      </c>
      <c r="AG162" s="17">
        <f t="shared" si="75"/>
        <v>3038071.2583221984</v>
      </c>
      <c r="AH162" s="18">
        <f t="shared" si="76"/>
        <v>50634520.972036637</v>
      </c>
      <c r="AI162" s="73"/>
      <c r="AJ162" s="74"/>
      <c r="AK162" s="74"/>
      <c r="AL162" s="73"/>
      <c r="AM162" s="74"/>
      <c r="AN162" s="74">
        <f t="shared" si="77"/>
        <v>2012</v>
      </c>
      <c r="AO162" s="19" t="str">
        <f t="shared" ca="1" si="78"/>
        <v>-</v>
      </c>
      <c r="AP162" s="17" t="str">
        <f ca="1">IF($C162&gt;=TODAY(),"-",100*(AO162-MIN(Fit_Error_Deaths))/(MAX(Fit_Error_Deaths)-MIN(Fit_Error_Deaths)))</f>
        <v>-</v>
      </c>
      <c r="AQ162" s="17" t="str">
        <f t="shared" ca="1" si="79"/>
        <v>-</v>
      </c>
      <c r="AR162" s="17" t="str">
        <f ca="1">IF($C162&gt;=TODAY(),"-",100*(AQ162-MIN(Fit_Error_LocalTransmission))/(MAX(Fit_Error_LocalTransmission)-MIN(Fit_Error_LocalTransmission)))</f>
        <v>-</v>
      </c>
      <c r="AS162" s="17" t="str">
        <f t="shared" ca="1" si="80"/>
        <v>-</v>
      </c>
      <c r="AT162" s="67" t="str">
        <f t="shared" ca="1" si="81"/>
        <v>-</v>
      </c>
    </row>
    <row r="163" spans="1:46" s="1" customFormat="1" ht="12" x14ac:dyDescent="0.35">
      <c r="A163" s="87"/>
      <c r="B163" s="40">
        <f t="shared" si="58"/>
        <v>160</v>
      </c>
      <c r="C163" s="41">
        <f t="shared" si="59"/>
        <v>44018</v>
      </c>
      <c r="D163" s="28">
        <f>'I Disease Parameters'!$E$6/(1000*365)</f>
        <v>4.8197260273972601E-5</v>
      </c>
      <c r="E163" s="28">
        <f>'I Disease Parameters'!$E$7/(1000*365)</f>
        <v>2.0024657534246577E-5</v>
      </c>
      <c r="F163" s="27">
        <f>(1-'I Disease Parameters'!$E$8)/'I Disease Parameters'!$E$10</f>
        <v>0.188</v>
      </c>
      <c r="G163" s="27">
        <f>'I Disease Parameters'!$E$8/'I Disease Parameters'!$E$11</f>
        <v>1.2E-2</v>
      </c>
      <c r="H163" s="27">
        <f>1/'I Disease Parameters'!$E$12</f>
        <v>0.05</v>
      </c>
      <c r="I163" s="27">
        <f>'I Disease Parameters'!$E$9/'I Disease Parameters'!$E$15</f>
        <v>0</v>
      </c>
      <c r="J163" s="83">
        <f t="shared" si="82"/>
        <v>7.7001263440561267</v>
      </c>
      <c r="K163" s="60">
        <f t="shared" si="83"/>
        <v>0.77001263449643809</v>
      </c>
      <c r="L163" s="30">
        <f t="shared" si="84"/>
        <v>0.46717576064062738</v>
      </c>
      <c r="M163" s="27">
        <f>J163/'I Disease Parameters'!$E$12</f>
        <v>0.38500631720280631</v>
      </c>
      <c r="N163" s="27">
        <f>K163/SQRT('I Disease Parameters'!$E$13*'I Disease Parameters'!$E$13)</f>
        <v>4.5294860852731655E-2</v>
      </c>
      <c r="O163" s="27">
        <f>L163/'I Disease Parameters'!$E$13</f>
        <v>2.7480927096507492E-2</v>
      </c>
      <c r="P163" s="27">
        <f>(1-L163)/'I Disease Parameters'!$E$14</f>
        <v>2.2201009973307193E-2</v>
      </c>
      <c r="Q163" s="19">
        <f t="shared" si="60"/>
        <v>211185990.56741068</v>
      </c>
      <c r="R163" s="17">
        <f t="shared" si="61"/>
        <v>233001894.97816256</v>
      </c>
      <c r="S163" s="17">
        <f t="shared" si="62"/>
        <v>536570908.88347143</v>
      </c>
      <c r="T163" s="17">
        <f t="shared" si="63"/>
        <v>34334410.859583274</v>
      </c>
      <c r="U163" s="17">
        <f t="shared" si="64"/>
        <v>312307117.00364459</v>
      </c>
      <c r="V163" s="17">
        <f t="shared" si="65"/>
        <v>8569083.9065992869</v>
      </c>
      <c r="W163" s="17">
        <f t="shared" si="66"/>
        <v>1327400322.2922726</v>
      </c>
      <c r="X163" s="18">
        <f t="shared" ca="1" si="57"/>
        <v>37573384.325964198</v>
      </c>
      <c r="Y163" s="17">
        <f t="shared" si="67"/>
        <v>-37446039.622617304</v>
      </c>
      <c r="Z163" s="17">
        <f t="shared" si="68"/>
        <v>-11375251.373992503</v>
      </c>
      <c r="AA163" s="17">
        <f t="shared" si="69"/>
        <v>20109490.638949037</v>
      </c>
      <c r="AB163" s="17">
        <f t="shared" si="70"/>
        <v>1290161.7517598346</v>
      </c>
      <c r="AC163" s="17">
        <f t="shared" si="71"/>
        <v>26725438.837613702</v>
      </c>
      <c r="AD163" s="18">
        <f t="shared" si="72"/>
        <v>733615.70400323533</v>
      </c>
      <c r="AE163" s="19">
        <f t="shared" si="73"/>
        <v>37505071.465103418</v>
      </c>
      <c r="AF163" s="17">
        <f t="shared" si="74"/>
        <v>45942903.51420515</v>
      </c>
      <c r="AG163" s="17">
        <f t="shared" si="75"/>
        <v>2932525.7562258607</v>
      </c>
      <c r="AH163" s="18">
        <f t="shared" si="76"/>
        <v>48875429.270431012</v>
      </c>
      <c r="AI163" s="73"/>
      <c r="AJ163" s="74"/>
      <c r="AK163" s="74"/>
      <c r="AL163" s="73"/>
      <c r="AM163" s="74"/>
      <c r="AN163" s="74">
        <f t="shared" si="77"/>
        <v>2012</v>
      </c>
      <c r="AO163" s="19" t="str">
        <f t="shared" ca="1" si="78"/>
        <v>-</v>
      </c>
      <c r="AP163" s="17" t="str">
        <f ca="1">IF($C163&gt;=TODAY(),"-",100*(AO163-MIN(Fit_Error_Deaths))/(MAX(Fit_Error_Deaths)-MIN(Fit_Error_Deaths)))</f>
        <v>-</v>
      </c>
      <c r="AQ163" s="17" t="str">
        <f t="shared" ca="1" si="79"/>
        <v>-</v>
      </c>
      <c r="AR163" s="17" t="str">
        <f ca="1">IF($C163&gt;=TODAY(),"-",100*(AQ163-MIN(Fit_Error_LocalTransmission))/(MAX(Fit_Error_LocalTransmission)-MIN(Fit_Error_LocalTransmission)))</f>
        <v>-</v>
      </c>
      <c r="AS163" s="17" t="str">
        <f t="shared" ca="1" si="80"/>
        <v>-</v>
      </c>
      <c r="AT163" s="67" t="str">
        <f t="shared" ca="1" si="81"/>
        <v>-</v>
      </c>
    </row>
    <row r="164" spans="1:46" s="1" customFormat="1" ht="12" x14ac:dyDescent="0.35">
      <c r="A164" s="87"/>
      <c r="B164" s="40">
        <f t="shared" si="58"/>
        <v>161</v>
      </c>
      <c r="C164" s="41">
        <f t="shared" si="59"/>
        <v>44019</v>
      </c>
      <c r="D164" s="28">
        <f>'I Disease Parameters'!$E$6/(1000*365)</f>
        <v>4.8197260273972601E-5</v>
      </c>
      <c r="E164" s="28">
        <f>'I Disease Parameters'!$E$7/(1000*365)</f>
        <v>2.0024657534246577E-5</v>
      </c>
      <c r="F164" s="27">
        <f>(1-'I Disease Parameters'!$E$8)/'I Disease Parameters'!$E$10</f>
        <v>0.188</v>
      </c>
      <c r="G164" s="27">
        <f>'I Disease Parameters'!$E$8/'I Disease Parameters'!$E$11</f>
        <v>1.2E-2</v>
      </c>
      <c r="H164" s="27">
        <f>1/'I Disease Parameters'!$E$12</f>
        <v>0.05</v>
      </c>
      <c r="I164" s="27">
        <f>'I Disease Parameters'!$E$9/'I Disease Parameters'!$E$15</f>
        <v>0</v>
      </c>
      <c r="J164" s="83">
        <f t="shared" si="82"/>
        <v>7.7001263440561267</v>
      </c>
      <c r="K164" s="60">
        <f t="shared" si="83"/>
        <v>0.77001263449643809</v>
      </c>
      <c r="L164" s="30">
        <f t="shared" si="84"/>
        <v>0.46717576064062738</v>
      </c>
      <c r="M164" s="27">
        <f>J164/'I Disease Parameters'!$E$12</f>
        <v>0.38500631720280631</v>
      </c>
      <c r="N164" s="27">
        <f>K164/SQRT('I Disease Parameters'!$E$13*'I Disease Parameters'!$E$13)</f>
        <v>4.5294860852731655E-2</v>
      </c>
      <c r="O164" s="27">
        <f>L164/'I Disease Parameters'!$E$13</f>
        <v>2.7480927096507492E-2</v>
      </c>
      <c r="P164" s="27">
        <f>(1-L164)/'I Disease Parameters'!$E$14</f>
        <v>2.2201009973307193E-2</v>
      </c>
      <c r="Q164" s="19">
        <f t="shared" si="60"/>
        <v>178131458.55557466</v>
      </c>
      <c r="R164" s="17">
        <f t="shared" si="61"/>
        <v>219511130.3428984</v>
      </c>
      <c r="S164" s="17">
        <f t="shared" si="62"/>
        <v>553535975.04649925</v>
      </c>
      <c r="T164" s="17">
        <f t="shared" si="63"/>
        <v>35423946.024847142</v>
      </c>
      <c r="U164" s="17">
        <f t="shared" si="64"/>
        <v>340072950.04648834</v>
      </c>
      <c r="V164" s="17">
        <f t="shared" si="65"/>
        <v>9331342.5045205224</v>
      </c>
      <c r="W164" s="17">
        <f t="shared" si="66"/>
        <v>1326675460.0163078</v>
      </c>
      <c r="X164" s="18">
        <f t="shared" ca="1" si="57"/>
        <v>37573384.325964198</v>
      </c>
      <c r="Y164" s="17">
        <f t="shared" si="67"/>
        <v>-33054532.011836022</v>
      </c>
      <c r="Z164" s="17">
        <f t="shared" si="68"/>
        <v>-13490764.635264158</v>
      </c>
      <c r="AA164" s="17">
        <f t="shared" si="69"/>
        <v>16965066.163027823</v>
      </c>
      <c r="AB164" s="17">
        <f t="shared" si="70"/>
        <v>1089535.1652638689</v>
      </c>
      <c r="AC164" s="17">
        <f t="shared" si="71"/>
        <v>27765833.042843759</v>
      </c>
      <c r="AD164" s="18">
        <f t="shared" si="72"/>
        <v>762258.59792123549</v>
      </c>
      <c r="AE164" s="19">
        <f t="shared" si="73"/>
        <v>33114280.143520135</v>
      </c>
      <c r="AF164" s="17">
        <f t="shared" si="74"/>
        <v>43804356.255894564</v>
      </c>
      <c r="AG164" s="17">
        <f t="shared" si="75"/>
        <v>2796022.7397379507</v>
      </c>
      <c r="AH164" s="18">
        <f t="shared" si="76"/>
        <v>46600378.995632514</v>
      </c>
      <c r="AI164" s="73"/>
      <c r="AJ164" s="74"/>
      <c r="AK164" s="74"/>
      <c r="AL164" s="73"/>
      <c r="AM164" s="74"/>
      <c r="AN164" s="74">
        <f t="shared" si="77"/>
        <v>2012</v>
      </c>
      <c r="AO164" s="19" t="str">
        <f t="shared" ca="1" si="78"/>
        <v>-</v>
      </c>
      <c r="AP164" s="17" t="str">
        <f ca="1">IF($C164&gt;=TODAY(),"-",100*(AO164-MIN(Fit_Error_Deaths))/(MAX(Fit_Error_Deaths)-MIN(Fit_Error_Deaths)))</f>
        <v>-</v>
      </c>
      <c r="AQ164" s="17" t="str">
        <f t="shared" ca="1" si="79"/>
        <v>-</v>
      </c>
      <c r="AR164" s="17" t="str">
        <f ca="1">IF($C164&gt;=TODAY(),"-",100*(AQ164-MIN(Fit_Error_LocalTransmission))/(MAX(Fit_Error_LocalTransmission)-MIN(Fit_Error_LocalTransmission)))</f>
        <v>-</v>
      </c>
      <c r="AS164" s="17" t="str">
        <f t="shared" ca="1" si="80"/>
        <v>-</v>
      </c>
      <c r="AT164" s="67" t="str">
        <f t="shared" ca="1" si="81"/>
        <v>-</v>
      </c>
    </row>
    <row r="165" spans="1:46" s="1" customFormat="1" ht="12" x14ac:dyDescent="0.35">
      <c r="A165" s="87"/>
      <c r="B165" s="40">
        <f t="shared" si="58"/>
        <v>162</v>
      </c>
      <c r="C165" s="41">
        <f t="shared" si="59"/>
        <v>44020</v>
      </c>
      <c r="D165" s="28">
        <f>'I Disease Parameters'!$E$6/(1000*365)</f>
        <v>4.8197260273972601E-5</v>
      </c>
      <c r="E165" s="28">
        <f>'I Disease Parameters'!$E$7/(1000*365)</f>
        <v>2.0024657534246577E-5</v>
      </c>
      <c r="F165" s="27">
        <f>(1-'I Disease Parameters'!$E$8)/'I Disease Parameters'!$E$10</f>
        <v>0.188</v>
      </c>
      <c r="G165" s="27">
        <f>'I Disease Parameters'!$E$8/'I Disease Parameters'!$E$11</f>
        <v>1.2E-2</v>
      </c>
      <c r="H165" s="27">
        <f>1/'I Disease Parameters'!$E$12</f>
        <v>0.05</v>
      </c>
      <c r="I165" s="27">
        <f>'I Disease Parameters'!$E$9/'I Disease Parameters'!$E$15</f>
        <v>0</v>
      </c>
      <c r="J165" s="83">
        <f t="shared" si="82"/>
        <v>7.7001263440561267</v>
      </c>
      <c r="K165" s="60">
        <f t="shared" si="83"/>
        <v>0.77001263449643809</v>
      </c>
      <c r="L165" s="30">
        <f t="shared" si="84"/>
        <v>0.46717576064062738</v>
      </c>
      <c r="M165" s="27">
        <f>J165/'I Disease Parameters'!$E$12</f>
        <v>0.38500631720280631</v>
      </c>
      <c r="N165" s="27">
        <f>K165/SQRT('I Disease Parameters'!$E$13*'I Disease Parameters'!$E$13)</f>
        <v>4.5294860852731655E-2</v>
      </c>
      <c r="O165" s="27">
        <f>L165/'I Disease Parameters'!$E$13</f>
        <v>2.7480927096507492E-2</v>
      </c>
      <c r="P165" s="27">
        <f>(1-L165)/'I Disease Parameters'!$E$14</f>
        <v>2.2201009973307193E-2</v>
      </c>
      <c r="Q165" s="19">
        <f t="shared" si="60"/>
        <v>149361667.05380994</v>
      </c>
      <c r="R165" s="17">
        <f t="shared" si="61"/>
        <v>204434675.24186522</v>
      </c>
      <c r="S165" s="17">
        <f t="shared" si="62"/>
        <v>567116184.43030596</v>
      </c>
      <c r="T165" s="17">
        <f t="shared" si="63"/>
        <v>36297439.979403295</v>
      </c>
      <c r="U165" s="17">
        <f t="shared" si="64"/>
        <v>368716421.83263135</v>
      </c>
      <c r="V165" s="17">
        <f t="shared" si="65"/>
        <v>10117789.88351205</v>
      </c>
      <c r="W165" s="17">
        <f t="shared" si="66"/>
        <v>1325926388.5380158</v>
      </c>
      <c r="X165" s="18">
        <f t="shared" ca="1" si="57"/>
        <v>37573384.325964198</v>
      </c>
      <c r="Y165" s="17">
        <f t="shared" si="67"/>
        <v>-28769791.501764715</v>
      </c>
      <c r="Z165" s="17">
        <f t="shared" si="68"/>
        <v>-15076455.101033181</v>
      </c>
      <c r="AA165" s="17">
        <f t="shared" si="69"/>
        <v>13580209.383806705</v>
      </c>
      <c r="AB165" s="17">
        <f t="shared" si="70"/>
        <v>873493.95455615222</v>
      </c>
      <c r="AC165" s="17">
        <f t="shared" si="71"/>
        <v>28643471.786143005</v>
      </c>
      <c r="AD165" s="18">
        <f t="shared" si="72"/>
        <v>786447.37899152748</v>
      </c>
      <c r="AE165" s="19">
        <f t="shared" si="73"/>
        <v>28830166.602756567</v>
      </c>
      <c r="AF165" s="17">
        <f t="shared" si="74"/>
        <v>41268092.504464902</v>
      </c>
      <c r="AG165" s="17">
        <f t="shared" si="75"/>
        <v>2634133.5641147806</v>
      </c>
      <c r="AH165" s="18">
        <f t="shared" si="76"/>
        <v>43902226.068579681</v>
      </c>
      <c r="AI165" s="73"/>
      <c r="AJ165" s="74"/>
      <c r="AK165" s="74"/>
      <c r="AL165" s="73"/>
      <c r="AM165" s="74"/>
      <c r="AN165" s="74">
        <f t="shared" si="77"/>
        <v>2012</v>
      </c>
      <c r="AO165" s="19" t="str">
        <f t="shared" ca="1" si="78"/>
        <v>-</v>
      </c>
      <c r="AP165" s="17" t="str">
        <f ca="1">IF($C165&gt;=TODAY(),"-",100*(AO165-MIN(Fit_Error_Deaths))/(MAX(Fit_Error_Deaths)-MIN(Fit_Error_Deaths)))</f>
        <v>-</v>
      </c>
      <c r="AQ165" s="17" t="str">
        <f t="shared" ca="1" si="79"/>
        <v>-</v>
      </c>
      <c r="AR165" s="17" t="str">
        <f ca="1">IF($C165&gt;=TODAY(),"-",100*(AQ165-MIN(Fit_Error_LocalTransmission))/(MAX(Fit_Error_LocalTransmission)-MIN(Fit_Error_LocalTransmission)))</f>
        <v>-</v>
      </c>
      <c r="AS165" s="17" t="str">
        <f t="shared" ca="1" si="80"/>
        <v>-</v>
      </c>
      <c r="AT165" s="67" t="str">
        <f t="shared" ca="1" si="81"/>
        <v>-</v>
      </c>
    </row>
    <row r="166" spans="1:46" s="1" customFormat="1" ht="12" x14ac:dyDescent="0.35">
      <c r="A166" s="87"/>
      <c r="B166" s="40">
        <f t="shared" si="58"/>
        <v>163</v>
      </c>
      <c r="C166" s="41">
        <f t="shared" si="59"/>
        <v>44021</v>
      </c>
      <c r="D166" s="28">
        <f>'I Disease Parameters'!$E$6/(1000*365)</f>
        <v>4.8197260273972601E-5</v>
      </c>
      <c r="E166" s="28">
        <f>'I Disease Parameters'!$E$7/(1000*365)</f>
        <v>2.0024657534246577E-5</v>
      </c>
      <c r="F166" s="27">
        <f>(1-'I Disease Parameters'!$E$8)/'I Disease Parameters'!$E$10</f>
        <v>0.188</v>
      </c>
      <c r="G166" s="27">
        <f>'I Disease Parameters'!$E$8/'I Disease Parameters'!$E$11</f>
        <v>1.2E-2</v>
      </c>
      <c r="H166" s="27">
        <f>1/'I Disease Parameters'!$E$12</f>
        <v>0.05</v>
      </c>
      <c r="I166" s="27">
        <f>'I Disease Parameters'!$E$9/'I Disease Parameters'!$E$15</f>
        <v>0</v>
      </c>
      <c r="J166" s="83">
        <f t="shared" si="82"/>
        <v>7.7001263440561267</v>
      </c>
      <c r="K166" s="60">
        <f t="shared" si="83"/>
        <v>0.77001263449643809</v>
      </c>
      <c r="L166" s="30">
        <f t="shared" si="84"/>
        <v>0.46717576064062738</v>
      </c>
      <c r="M166" s="27">
        <f>J166/'I Disease Parameters'!$E$12</f>
        <v>0.38500631720280631</v>
      </c>
      <c r="N166" s="27">
        <f>K166/SQRT('I Disease Parameters'!$E$13*'I Disease Parameters'!$E$13)</f>
        <v>4.5294860852731655E-2</v>
      </c>
      <c r="O166" s="27">
        <f>L166/'I Disease Parameters'!$E$13</f>
        <v>2.7480927096507492E-2</v>
      </c>
      <c r="P166" s="27">
        <f>(1-L166)/'I Disease Parameters'!$E$14</f>
        <v>2.2201009973307193E-2</v>
      </c>
      <c r="Q166" s="19">
        <f t="shared" si="60"/>
        <v>124641655.22061661</v>
      </c>
      <c r="R166" s="17">
        <f t="shared" si="61"/>
        <v>188324573.3953467</v>
      </c>
      <c r="S166" s="17">
        <f t="shared" si="62"/>
        <v>577182737.84688604</v>
      </c>
      <c r="T166" s="17">
        <f t="shared" si="63"/>
        <v>36946602.10964863</v>
      </c>
      <c r="U166" s="17">
        <f t="shared" si="64"/>
        <v>398062334.93593603</v>
      </c>
      <c r="V166" s="17">
        <f t="shared" si="65"/>
        <v>10923629.710500302</v>
      </c>
      <c r="W166" s="17">
        <f t="shared" si="66"/>
        <v>1325157903.5084341</v>
      </c>
      <c r="X166" s="18">
        <f t="shared" ca="1" si="57"/>
        <v>37573384.325964198</v>
      </c>
      <c r="Y166" s="17">
        <f t="shared" si="67"/>
        <v>-24720011.833193332</v>
      </c>
      <c r="Z166" s="17">
        <f t="shared" si="68"/>
        <v>-16110101.846518517</v>
      </c>
      <c r="AA166" s="17">
        <f t="shared" si="69"/>
        <v>10066553.416580081</v>
      </c>
      <c r="AB166" s="17">
        <f t="shared" si="70"/>
        <v>649162.1302453354</v>
      </c>
      <c r="AC166" s="17">
        <f t="shared" si="71"/>
        <v>29345913.103304684</v>
      </c>
      <c r="AD166" s="18">
        <f t="shared" si="72"/>
        <v>805839.82698825188</v>
      </c>
      <c r="AE166" s="19">
        <f t="shared" si="73"/>
        <v>24780926.936214346</v>
      </c>
      <c r="AF166" s="17">
        <f t="shared" si="74"/>
        <v>38433718.945470661</v>
      </c>
      <c r="AG166" s="17">
        <f t="shared" si="75"/>
        <v>2453216.1029023826</v>
      </c>
      <c r="AH166" s="18">
        <f t="shared" si="76"/>
        <v>40886935.048373044</v>
      </c>
      <c r="AI166" s="73"/>
      <c r="AJ166" s="74"/>
      <c r="AK166" s="74"/>
      <c r="AL166" s="73"/>
      <c r="AM166" s="74"/>
      <c r="AN166" s="74">
        <f t="shared" si="77"/>
        <v>2012</v>
      </c>
      <c r="AO166" s="19" t="str">
        <f t="shared" ca="1" si="78"/>
        <v>-</v>
      </c>
      <c r="AP166" s="17" t="str">
        <f ca="1">IF($C166&gt;=TODAY(),"-",100*(AO166-MIN(Fit_Error_Deaths))/(MAX(Fit_Error_Deaths)-MIN(Fit_Error_Deaths)))</f>
        <v>-</v>
      </c>
      <c r="AQ166" s="17" t="str">
        <f t="shared" ca="1" si="79"/>
        <v>-</v>
      </c>
      <c r="AR166" s="17" t="str">
        <f ca="1">IF($C166&gt;=TODAY(),"-",100*(AQ166-MIN(Fit_Error_LocalTransmission))/(MAX(Fit_Error_LocalTransmission)-MIN(Fit_Error_LocalTransmission)))</f>
        <v>-</v>
      </c>
      <c r="AS166" s="17" t="str">
        <f t="shared" ca="1" si="80"/>
        <v>-</v>
      </c>
      <c r="AT166" s="67" t="str">
        <f t="shared" ca="1" si="81"/>
        <v>-</v>
      </c>
    </row>
    <row r="167" spans="1:46" s="1" customFormat="1" ht="12" x14ac:dyDescent="0.35">
      <c r="A167" s="87"/>
      <c r="B167" s="40">
        <f t="shared" si="58"/>
        <v>164</v>
      </c>
      <c r="C167" s="41">
        <f t="shared" si="59"/>
        <v>44022</v>
      </c>
      <c r="D167" s="28">
        <f>'I Disease Parameters'!$E$6/(1000*365)</f>
        <v>4.8197260273972601E-5</v>
      </c>
      <c r="E167" s="28">
        <f>'I Disease Parameters'!$E$7/(1000*365)</f>
        <v>2.0024657534246577E-5</v>
      </c>
      <c r="F167" s="27">
        <f>(1-'I Disease Parameters'!$E$8)/'I Disease Parameters'!$E$10</f>
        <v>0.188</v>
      </c>
      <c r="G167" s="27">
        <f>'I Disease Parameters'!$E$8/'I Disease Parameters'!$E$11</f>
        <v>1.2E-2</v>
      </c>
      <c r="H167" s="27">
        <f>1/'I Disease Parameters'!$E$12</f>
        <v>0.05</v>
      </c>
      <c r="I167" s="27">
        <f>'I Disease Parameters'!$E$9/'I Disease Parameters'!$E$15</f>
        <v>0</v>
      </c>
      <c r="J167" s="83">
        <f t="shared" si="82"/>
        <v>7.7001263440561267</v>
      </c>
      <c r="K167" s="60">
        <f t="shared" si="83"/>
        <v>0.77001263449643809</v>
      </c>
      <c r="L167" s="30">
        <f t="shared" si="84"/>
        <v>0.46717576064062738</v>
      </c>
      <c r="M167" s="27">
        <f>J167/'I Disease Parameters'!$E$12</f>
        <v>0.38500631720280631</v>
      </c>
      <c r="N167" s="27">
        <f>K167/SQRT('I Disease Parameters'!$E$13*'I Disease Parameters'!$E$13)</f>
        <v>4.5294860852731655E-2</v>
      </c>
      <c r="O167" s="27">
        <f>L167/'I Disease Parameters'!$E$13</f>
        <v>2.7480927096507492E-2</v>
      </c>
      <c r="P167" s="27">
        <f>(1-L167)/'I Disease Parameters'!$E$14</f>
        <v>2.2201009973307193E-2</v>
      </c>
      <c r="Q167" s="19">
        <f t="shared" si="60"/>
        <v>103644156.25197694</v>
      </c>
      <c r="R167" s="17">
        <f t="shared" si="61"/>
        <v>171714759.62374872</v>
      </c>
      <c r="S167" s="17">
        <f t="shared" si="62"/>
        <v>583717062.86620677</v>
      </c>
      <c r="T167" s="17">
        <f t="shared" si="63"/>
        <v>37370178.386383444</v>
      </c>
      <c r="U167" s="17">
        <f t="shared" si="64"/>
        <v>427928827.64538491</v>
      </c>
      <c r="V167" s="17">
        <f t="shared" si="65"/>
        <v>11743881.592416424</v>
      </c>
      <c r="W167" s="17">
        <f t="shared" si="66"/>
        <v>1324374984.7737007</v>
      </c>
      <c r="X167" s="18">
        <f t="shared" ca="1" si="57"/>
        <v>37573384.325964198</v>
      </c>
      <c r="Y167" s="17">
        <f t="shared" si="67"/>
        <v>-20997498.968639672</v>
      </c>
      <c r="Z167" s="17">
        <f t="shared" si="68"/>
        <v>-16609813.771597981</v>
      </c>
      <c r="AA167" s="17">
        <f t="shared" si="69"/>
        <v>6534325.0193207264</v>
      </c>
      <c r="AB167" s="17">
        <f t="shared" si="70"/>
        <v>423576.27673481405</v>
      </c>
      <c r="AC167" s="17">
        <f t="shared" si="71"/>
        <v>29866492.709448874</v>
      </c>
      <c r="AD167" s="18">
        <f t="shared" si="72"/>
        <v>820251.88191612251</v>
      </c>
      <c r="AE167" s="19">
        <f t="shared" si="73"/>
        <v>21058872.042558879</v>
      </c>
      <c r="AF167" s="17">
        <f t="shared" si="74"/>
        <v>35405019.798325181</v>
      </c>
      <c r="AG167" s="17">
        <f t="shared" si="75"/>
        <v>2259894.8807441606</v>
      </c>
      <c r="AH167" s="18">
        <f t="shared" si="76"/>
        <v>37664914.67906934</v>
      </c>
      <c r="AI167" s="73"/>
      <c r="AJ167" s="74"/>
      <c r="AK167" s="74"/>
      <c r="AL167" s="73"/>
      <c r="AM167" s="74"/>
      <c r="AN167" s="74">
        <f t="shared" si="77"/>
        <v>2012</v>
      </c>
      <c r="AO167" s="19" t="str">
        <f t="shared" ca="1" si="78"/>
        <v>-</v>
      </c>
      <c r="AP167" s="17" t="str">
        <f ca="1">IF($C167&gt;=TODAY(),"-",100*(AO167-MIN(Fit_Error_Deaths))/(MAX(Fit_Error_Deaths)-MIN(Fit_Error_Deaths)))</f>
        <v>-</v>
      </c>
      <c r="AQ167" s="17" t="str">
        <f t="shared" ca="1" si="79"/>
        <v>-</v>
      </c>
      <c r="AR167" s="17" t="str">
        <f ca="1">IF($C167&gt;=TODAY(),"-",100*(AQ167-MIN(Fit_Error_LocalTransmission))/(MAX(Fit_Error_LocalTransmission)-MIN(Fit_Error_LocalTransmission)))</f>
        <v>-</v>
      </c>
      <c r="AS167" s="17" t="str">
        <f t="shared" ca="1" si="80"/>
        <v>-</v>
      </c>
      <c r="AT167" s="67" t="str">
        <f t="shared" ca="1" si="81"/>
        <v>-</v>
      </c>
    </row>
    <row r="168" spans="1:46" s="1" customFormat="1" ht="12" x14ac:dyDescent="0.35">
      <c r="A168" s="87"/>
      <c r="B168" s="40">
        <f t="shared" si="58"/>
        <v>165</v>
      </c>
      <c r="C168" s="41">
        <f t="shared" si="59"/>
        <v>44023</v>
      </c>
      <c r="D168" s="28">
        <f>'I Disease Parameters'!$E$6/(1000*365)</f>
        <v>4.8197260273972601E-5</v>
      </c>
      <c r="E168" s="28">
        <f>'I Disease Parameters'!$E$7/(1000*365)</f>
        <v>2.0024657534246577E-5</v>
      </c>
      <c r="F168" s="27">
        <f>(1-'I Disease Parameters'!$E$8)/'I Disease Parameters'!$E$10</f>
        <v>0.188</v>
      </c>
      <c r="G168" s="27">
        <f>'I Disease Parameters'!$E$8/'I Disease Parameters'!$E$11</f>
        <v>1.2E-2</v>
      </c>
      <c r="H168" s="27">
        <f>1/'I Disease Parameters'!$E$12</f>
        <v>0.05</v>
      </c>
      <c r="I168" s="27">
        <f>'I Disease Parameters'!$E$9/'I Disease Parameters'!$E$15</f>
        <v>0</v>
      </c>
      <c r="J168" s="83">
        <f t="shared" si="82"/>
        <v>7.7001263440561267</v>
      </c>
      <c r="K168" s="60">
        <f t="shared" si="83"/>
        <v>0.77001263449643809</v>
      </c>
      <c r="L168" s="30">
        <f t="shared" si="84"/>
        <v>0.46717576064062738</v>
      </c>
      <c r="M168" s="27">
        <f>J168/'I Disease Parameters'!$E$12</f>
        <v>0.38500631720280631</v>
      </c>
      <c r="N168" s="27">
        <f>K168/SQRT('I Disease Parameters'!$E$13*'I Disease Parameters'!$E$13)</f>
        <v>4.5294860852731655E-2</v>
      </c>
      <c r="O168" s="27">
        <f>L168/'I Disease Parameters'!$E$13</f>
        <v>2.7480927096507492E-2</v>
      </c>
      <c r="P168" s="27">
        <f>(1-L168)/'I Disease Parameters'!$E$14</f>
        <v>2.2201009973307193E-2</v>
      </c>
      <c r="Q168" s="19">
        <f t="shared" si="60"/>
        <v>85985945.594011411</v>
      </c>
      <c r="R168" s="17">
        <f t="shared" si="61"/>
        <v>155088335.63481656</v>
      </c>
      <c r="S168" s="17">
        <f t="shared" si="62"/>
        <v>586801895.79788041</v>
      </c>
      <c r="T168" s="17">
        <f t="shared" si="63"/>
        <v>37573384.325964198</v>
      </c>
      <c r="U168" s="17">
        <f t="shared" si="64"/>
        <v>458133078.80829233</v>
      </c>
      <c r="V168" s="17">
        <f t="shared" si="65"/>
        <v>12573537.295476792</v>
      </c>
      <c r="W168" s="17">
        <f t="shared" si="66"/>
        <v>1323582640.160965</v>
      </c>
      <c r="X168" s="18">
        <f t="shared" ca="1" si="57"/>
        <v>37573384.325964198</v>
      </c>
      <c r="Y168" s="17">
        <f t="shared" si="67"/>
        <v>-17658210.657965526</v>
      </c>
      <c r="Z168" s="17">
        <f t="shared" si="68"/>
        <v>-16626423.988932163</v>
      </c>
      <c r="AA168" s="17">
        <f t="shared" si="69"/>
        <v>3084832.931673646</v>
      </c>
      <c r="AB168" s="17">
        <f t="shared" si="70"/>
        <v>203205.93958075345</v>
      </c>
      <c r="AC168" s="17">
        <f t="shared" si="71"/>
        <v>30204251.162907422</v>
      </c>
      <c r="AD168" s="18">
        <f t="shared" si="72"/>
        <v>829655.70306036808</v>
      </c>
      <c r="AE168" s="19">
        <f t="shared" si="73"/>
        <v>17719966.465072621</v>
      </c>
      <c r="AF168" s="17">
        <f t="shared" si="74"/>
        <v>32282374.80926476</v>
      </c>
      <c r="AG168" s="17">
        <f t="shared" si="75"/>
        <v>2060577.1154849846</v>
      </c>
      <c r="AH168" s="18">
        <f t="shared" si="76"/>
        <v>34342951.924749747</v>
      </c>
      <c r="AI168" s="73"/>
      <c r="AJ168" s="74"/>
      <c r="AK168" s="74"/>
      <c r="AL168" s="73"/>
      <c r="AM168" s="74"/>
      <c r="AN168" s="74">
        <f t="shared" si="77"/>
        <v>2012</v>
      </c>
      <c r="AO168" s="19" t="str">
        <f t="shared" ca="1" si="78"/>
        <v>-</v>
      </c>
      <c r="AP168" s="17" t="str">
        <f ca="1">IF($C168&gt;=TODAY(),"-",100*(AO168-MIN(Fit_Error_Deaths))/(MAX(Fit_Error_Deaths)-MIN(Fit_Error_Deaths)))</f>
        <v>-</v>
      </c>
      <c r="AQ168" s="17" t="str">
        <f t="shared" ca="1" si="79"/>
        <v>-</v>
      </c>
      <c r="AR168" s="17" t="str">
        <f ca="1">IF($C168&gt;=TODAY(),"-",100*(AQ168-MIN(Fit_Error_LocalTransmission))/(MAX(Fit_Error_LocalTransmission)-MIN(Fit_Error_LocalTransmission)))</f>
        <v>-</v>
      </c>
      <c r="AS168" s="17" t="str">
        <f t="shared" ca="1" si="80"/>
        <v>-</v>
      </c>
      <c r="AT168" s="67" t="str">
        <f t="shared" ca="1" si="81"/>
        <v>-</v>
      </c>
    </row>
    <row r="169" spans="1:46" s="1" customFormat="1" ht="12" x14ac:dyDescent="0.35">
      <c r="A169" s="87"/>
      <c r="B169" s="40">
        <f t="shared" si="58"/>
        <v>166</v>
      </c>
      <c r="C169" s="41">
        <f t="shared" si="59"/>
        <v>44024</v>
      </c>
      <c r="D169" s="28">
        <f>'I Disease Parameters'!$E$6/(1000*365)</f>
        <v>4.8197260273972601E-5</v>
      </c>
      <c r="E169" s="28">
        <f>'I Disease Parameters'!$E$7/(1000*365)</f>
        <v>2.0024657534246577E-5</v>
      </c>
      <c r="F169" s="27">
        <f>(1-'I Disease Parameters'!$E$8)/'I Disease Parameters'!$E$10</f>
        <v>0.188</v>
      </c>
      <c r="G169" s="27">
        <f>'I Disease Parameters'!$E$8/'I Disease Parameters'!$E$11</f>
        <v>1.2E-2</v>
      </c>
      <c r="H169" s="27">
        <f>1/'I Disease Parameters'!$E$12</f>
        <v>0.05</v>
      </c>
      <c r="I169" s="27">
        <f>'I Disease Parameters'!$E$9/'I Disease Parameters'!$E$15</f>
        <v>0</v>
      </c>
      <c r="J169" s="83">
        <f t="shared" si="82"/>
        <v>7.7001263440561267</v>
      </c>
      <c r="K169" s="60">
        <f t="shared" si="83"/>
        <v>0.77001263449643809</v>
      </c>
      <c r="L169" s="30">
        <f t="shared" si="84"/>
        <v>0.46717576064062738</v>
      </c>
      <c r="M169" s="27">
        <f>J169/'I Disease Parameters'!$E$12</f>
        <v>0.38500631720280631</v>
      </c>
      <c r="N169" s="27">
        <f>K169/SQRT('I Disease Parameters'!$E$13*'I Disease Parameters'!$E$13)</f>
        <v>4.5294860852731655E-2</v>
      </c>
      <c r="O169" s="27">
        <f>L169/'I Disease Parameters'!$E$13</f>
        <v>2.7480927096507492E-2</v>
      </c>
      <c r="P169" s="27">
        <f>(1-L169)/'I Disease Parameters'!$E$14</f>
        <v>2.2201009973307193E-2</v>
      </c>
      <c r="Q169" s="19">
        <f t="shared" si="60"/>
        <v>71260506.283060908</v>
      </c>
      <c r="R169" s="17">
        <f t="shared" si="61"/>
        <v>138855073.44588378</v>
      </c>
      <c r="S169" s="17">
        <f t="shared" si="62"/>
        <v>586606657.60032821</v>
      </c>
      <c r="T169" s="17">
        <f t="shared" si="63"/>
        <v>37566973.443845958</v>
      </c>
      <c r="U169" s="17">
        <f t="shared" si="64"/>
        <v>488496551.07560903</v>
      </c>
      <c r="V169" s="17">
        <f t="shared" si="65"/>
        <v>13407704.375628429</v>
      </c>
      <c r="W169" s="17">
        <f t="shared" si="66"/>
        <v>1322785761.8487279</v>
      </c>
      <c r="X169" s="18">
        <f t="shared" ca="1" si="57"/>
        <v>37573384.325964198</v>
      </c>
      <c r="Y169" s="17">
        <f t="shared" si="67"/>
        <v>-14725439.310950503</v>
      </c>
      <c r="Z169" s="17">
        <f t="shared" si="68"/>
        <v>-16233262.188932776</v>
      </c>
      <c r="AA169" s="17">
        <f t="shared" si="69"/>
        <v>-195238.19755220413</v>
      </c>
      <c r="AB169" s="17">
        <f t="shared" si="70"/>
        <v>-6410.8821182399988</v>
      </c>
      <c r="AC169" s="17">
        <f t="shared" si="71"/>
        <v>30363472.267316699</v>
      </c>
      <c r="AD169" s="18">
        <f t="shared" si="72"/>
        <v>834167.08015163615</v>
      </c>
      <c r="AE169" s="19">
        <f t="shared" si="73"/>
        <v>14787510.528839167</v>
      </c>
      <c r="AF169" s="17">
        <f t="shared" si="74"/>
        <v>29156607.099345513</v>
      </c>
      <c r="AG169" s="17">
        <f t="shared" si="75"/>
        <v>1861060.0276177987</v>
      </c>
      <c r="AH169" s="18">
        <f t="shared" si="76"/>
        <v>31017667.12696331</v>
      </c>
      <c r="AI169" s="73"/>
      <c r="AJ169" s="74"/>
      <c r="AK169" s="74"/>
      <c r="AL169" s="73"/>
      <c r="AM169" s="74"/>
      <c r="AN169" s="74">
        <f t="shared" si="77"/>
        <v>2012</v>
      </c>
      <c r="AO169" s="19" t="str">
        <f t="shared" ca="1" si="78"/>
        <v>-</v>
      </c>
      <c r="AP169" s="17" t="str">
        <f ca="1">IF($C169&gt;=TODAY(),"-",100*(AO169-MIN(Fit_Error_Deaths))/(MAX(Fit_Error_Deaths)-MIN(Fit_Error_Deaths)))</f>
        <v>-</v>
      </c>
      <c r="AQ169" s="17" t="str">
        <f t="shared" ca="1" si="79"/>
        <v>-</v>
      </c>
      <c r="AR169" s="17" t="str">
        <f ca="1">IF($C169&gt;=TODAY(),"-",100*(AQ169-MIN(Fit_Error_LocalTransmission))/(MAX(Fit_Error_LocalTransmission)-MIN(Fit_Error_LocalTransmission)))</f>
        <v>-</v>
      </c>
      <c r="AS169" s="17" t="str">
        <f t="shared" ca="1" si="80"/>
        <v>-</v>
      </c>
      <c r="AT169" s="67" t="str">
        <f t="shared" ca="1" si="81"/>
        <v>-</v>
      </c>
    </row>
    <row r="170" spans="1:46" s="1" customFormat="1" ht="12" x14ac:dyDescent="0.35">
      <c r="A170" s="87"/>
      <c r="B170" s="40">
        <f t="shared" si="58"/>
        <v>167</v>
      </c>
      <c r="C170" s="41">
        <f t="shared" si="59"/>
        <v>44025</v>
      </c>
      <c r="D170" s="28">
        <f>'I Disease Parameters'!$E$6/(1000*365)</f>
        <v>4.8197260273972601E-5</v>
      </c>
      <c r="E170" s="28">
        <f>'I Disease Parameters'!$E$7/(1000*365)</f>
        <v>2.0024657534246577E-5</v>
      </c>
      <c r="F170" s="27">
        <f>(1-'I Disease Parameters'!$E$8)/'I Disease Parameters'!$E$10</f>
        <v>0.188</v>
      </c>
      <c r="G170" s="27">
        <f>'I Disease Parameters'!$E$8/'I Disease Parameters'!$E$11</f>
        <v>1.2E-2</v>
      </c>
      <c r="H170" s="27">
        <f>1/'I Disease Parameters'!$E$12</f>
        <v>0.05</v>
      </c>
      <c r="I170" s="27">
        <f>'I Disease Parameters'!$E$9/'I Disease Parameters'!$E$15</f>
        <v>0</v>
      </c>
      <c r="J170" s="83">
        <f t="shared" si="82"/>
        <v>7.7001263440561267</v>
      </c>
      <c r="K170" s="60">
        <f t="shared" si="83"/>
        <v>0.77001263449643809</v>
      </c>
      <c r="L170" s="30">
        <f t="shared" si="84"/>
        <v>0.46717576064062738</v>
      </c>
      <c r="M170" s="27">
        <f>J170/'I Disease Parameters'!$E$12</f>
        <v>0.38500631720280631</v>
      </c>
      <c r="N170" s="27">
        <f>K170/SQRT('I Disease Parameters'!$E$13*'I Disease Parameters'!$E$13)</f>
        <v>4.5294860852731655E-2</v>
      </c>
      <c r="O170" s="27">
        <f>L170/'I Disease Parameters'!$E$13</f>
        <v>2.7480927096507492E-2</v>
      </c>
      <c r="P170" s="27">
        <f>(1-L170)/'I Disease Parameters'!$E$14</f>
        <v>2.2201009973307193E-2</v>
      </c>
      <c r="Q170" s="19">
        <f t="shared" si="60"/>
        <v>59064426.432111248</v>
      </c>
      <c r="R170" s="17">
        <f t="shared" si="61"/>
        <v>123339685.76478057</v>
      </c>
      <c r="S170" s="17">
        <f t="shared" si="62"/>
        <v>583369331.93071222</v>
      </c>
      <c r="T170" s="17">
        <f t="shared" si="63"/>
        <v>37366082.0488782</v>
      </c>
      <c r="U170" s="17">
        <f t="shared" si="64"/>
        <v>518849477.23793024</v>
      </c>
      <c r="V170" s="17">
        <f t="shared" si="65"/>
        <v>14241729.127722219</v>
      </c>
      <c r="W170" s="17">
        <f t="shared" si="66"/>
        <v>1321989003.4144125</v>
      </c>
      <c r="X170" s="18">
        <f t="shared" ca="1" si="57"/>
        <v>37573384.325964198</v>
      </c>
      <c r="Y170" s="17">
        <f t="shared" si="67"/>
        <v>-12196079.85094966</v>
      </c>
      <c r="Z170" s="17">
        <f t="shared" si="68"/>
        <v>-15515387.681103215</v>
      </c>
      <c r="AA170" s="17">
        <f t="shared" si="69"/>
        <v>-3237325.669615984</v>
      </c>
      <c r="AB170" s="17">
        <f t="shared" si="70"/>
        <v>-200891.39496775717</v>
      </c>
      <c r="AC170" s="17">
        <f t="shared" si="71"/>
        <v>30352926.16232121</v>
      </c>
      <c r="AD170" s="18">
        <f t="shared" si="72"/>
        <v>834024.7520937901</v>
      </c>
      <c r="AE170" s="19">
        <f t="shared" si="73"/>
        <v>12258407.533366157</v>
      </c>
      <c r="AF170" s="17">
        <f t="shared" si="74"/>
        <v>26104753.80782615</v>
      </c>
      <c r="AG170" s="17">
        <f t="shared" si="75"/>
        <v>1666260.8813506055</v>
      </c>
      <c r="AH170" s="18">
        <f t="shared" si="76"/>
        <v>27771014.689176757</v>
      </c>
      <c r="AI170" s="73"/>
      <c r="AJ170" s="74"/>
      <c r="AK170" s="74"/>
      <c r="AL170" s="73"/>
      <c r="AM170" s="74"/>
      <c r="AN170" s="74">
        <f t="shared" si="77"/>
        <v>2012</v>
      </c>
      <c r="AO170" s="19" t="str">
        <f t="shared" ca="1" si="78"/>
        <v>-</v>
      </c>
      <c r="AP170" s="17" t="str">
        <f ca="1">IF($C170&gt;=TODAY(),"-",100*(AO170-MIN(Fit_Error_Deaths))/(MAX(Fit_Error_Deaths)-MIN(Fit_Error_Deaths)))</f>
        <v>-</v>
      </c>
      <c r="AQ170" s="17" t="str">
        <f t="shared" ca="1" si="79"/>
        <v>-</v>
      </c>
      <c r="AR170" s="17" t="str">
        <f ca="1">IF($C170&gt;=TODAY(),"-",100*(AQ170-MIN(Fit_Error_LocalTransmission))/(MAX(Fit_Error_LocalTransmission)-MIN(Fit_Error_LocalTransmission)))</f>
        <v>-</v>
      </c>
      <c r="AS170" s="17" t="str">
        <f t="shared" ca="1" si="80"/>
        <v>-</v>
      </c>
      <c r="AT170" s="67" t="str">
        <f t="shared" ca="1" si="81"/>
        <v>-</v>
      </c>
    </row>
    <row r="171" spans="1:46" s="1" customFormat="1" ht="12" x14ac:dyDescent="0.35">
      <c r="A171" s="87"/>
      <c r="B171" s="40">
        <f t="shared" si="58"/>
        <v>168</v>
      </c>
      <c r="C171" s="41">
        <f t="shared" si="59"/>
        <v>44026</v>
      </c>
      <c r="D171" s="28">
        <f>'I Disease Parameters'!$E$6/(1000*365)</f>
        <v>4.8197260273972601E-5</v>
      </c>
      <c r="E171" s="28">
        <f>'I Disease Parameters'!$E$7/(1000*365)</f>
        <v>2.0024657534246577E-5</v>
      </c>
      <c r="F171" s="27">
        <f>(1-'I Disease Parameters'!$E$8)/'I Disease Parameters'!$E$10</f>
        <v>0.188</v>
      </c>
      <c r="G171" s="27">
        <f>'I Disease Parameters'!$E$8/'I Disease Parameters'!$E$11</f>
        <v>1.2E-2</v>
      </c>
      <c r="H171" s="27">
        <f>1/'I Disease Parameters'!$E$12</f>
        <v>0.05</v>
      </c>
      <c r="I171" s="27">
        <f>'I Disease Parameters'!$E$9/'I Disease Parameters'!$E$15</f>
        <v>0</v>
      </c>
      <c r="J171" s="83">
        <f t="shared" si="82"/>
        <v>7.7001263440561267</v>
      </c>
      <c r="K171" s="60">
        <f t="shared" si="83"/>
        <v>0.77001263449643809</v>
      </c>
      <c r="L171" s="30">
        <f t="shared" si="84"/>
        <v>0.46717576064062738</v>
      </c>
      <c r="M171" s="27">
        <f>J171/'I Disease Parameters'!$E$12</f>
        <v>0.38500631720280631</v>
      </c>
      <c r="N171" s="27">
        <f>K171/SQRT('I Disease Parameters'!$E$13*'I Disease Parameters'!$E$13)</f>
        <v>4.5294860852731655E-2</v>
      </c>
      <c r="O171" s="27">
        <f>L171/'I Disease Parameters'!$E$13</f>
        <v>2.7480927096507492E-2</v>
      </c>
      <c r="P171" s="27">
        <f>(1-L171)/'I Disease Parameters'!$E$14</f>
        <v>2.2201009973307193E-2</v>
      </c>
      <c r="Q171" s="19">
        <f t="shared" si="60"/>
        <v>49016521.767553814</v>
      </c>
      <c r="R171" s="17">
        <f t="shared" si="61"/>
        <v>108779716.94457918</v>
      </c>
      <c r="S171" s="17">
        <f t="shared" si="62"/>
        <v>577377044.48686755</v>
      </c>
      <c r="T171" s="17">
        <f t="shared" si="63"/>
        <v>36988990.698161244</v>
      </c>
      <c r="U171" s="17">
        <f t="shared" si="64"/>
        <v>549034408.6280396</v>
      </c>
      <c r="V171" s="17">
        <f t="shared" si="65"/>
        <v>15071293.887952778</v>
      </c>
      <c r="W171" s="17">
        <f t="shared" si="66"/>
        <v>1321196682.5252013</v>
      </c>
      <c r="X171" s="18">
        <f t="shared" ca="1" si="57"/>
        <v>37573384.325964198</v>
      </c>
      <c r="Y171" s="17">
        <f t="shared" si="67"/>
        <v>-10047904.664557435</v>
      </c>
      <c r="Z171" s="17">
        <f t="shared" si="68"/>
        <v>-14559968.820201382</v>
      </c>
      <c r="AA171" s="17">
        <f t="shared" si="69"/>
        <v>-5992287.443844676</v>
      </c>
      <c r="AB171" s="17">
        <f t="shared" si="70"/>
        <v>-377091.35071695596</v>
      </c>
      <c r="AC171" s="17">
        <f t="shared" si="71"/>
        <v>30184931.39010936</v>
      </c>
      <c r="AD171" s="18">
        <f t="shared" si="72"/>
        <v>829564.76023055986</v>
      </c>
      <c r="AE171" s="19">
        <f t="shared" si="73"/>
        <v>10110438.167722562</v>
      </c>
      <c r="AF171" s="17">
        <f t="shared" si="74"/>
        <v>23187860.923778746</v>
      </c>
      <c r="AG171" s="17">
        <f t="shared" si="75"/>
        <v>1480076.2291773667</v>
      </c>
      <c r="AH171" s="18">
        <f t="shared" si="76"/>
        <v>24667937.152956113</v>
      </c>
      <c r="AI171" s="73"/>
      <c r="AJ171" s="74"/>
      <c r="AK171" s="74"/>
      <c r="AL171" s="73"/>
      <c r="AM171" s="74"/>
      <c r="AN171" s="74">
        <f t="shared" si="77"/>
        <v>2012</v>
      </c>
      <c r="AO171" s="19" t="str">
        <f t="shared" ca="1" si="78"/>
        <v>-</v>
      </c>
      <c r="AP171" s="17" t="str">
        <f ca="1">IF($C171&gt;=TODAY(),"-",100*(AO171-MIN(Fit_Error_Deaths))/(MAX(Fit_Error_Deaths)-MIN(Fit_Error_Deaths)))</f>
        <v>-</v>
      </c>
      <c r="AQ171" s="17" t="str">
        <f t="shared" ca="1" si="79"/>
        <v>-</v>
      </c>
      <c r="AR171" s="17" t="str">
        <f ca="1">IF($C171&gt;=TODAY(),"-",100*(AQ171-MIN(Fit_Error_LocalTransmission))/(MAX(Fit_Error_LocalTransmission)-MIN(Fit_Error_LocalTransmission)))</f>
        <v>-</v>
      </c>
      <c r="AS171" s="17" t="str">
        <f t="shared" ca="1" si="80"/>
        <v>-</v>
      </c>
      <c r="AT171" s="67" t="str">
        <f t="shared" ca="1" si="81"/>
        <v>-</v>
      </c>
    </row>
    <row r="172" spans="1:46" s="1" customFormat="1" ht="12" x14ac:dyDescent="0.35">
      <c r="A172" s="87"/>
      <c r="B172" s="40">
        <f t="shared" si="58"/>
        <v>169</v>
      </c>
      <c r="C172" s="41">
        <f t="shared" si="59"/>
        <v>44027</v>
      </c>
      <c r="D172" s="28">
        <f>'I Disease Parameters'!$E$6/(1000*365)</f>
        <v>4.8197260273972601E-5</v>
      </c>
      <c r="E172" s="28">
        <f>'I Disease Parameters'!$E$7/(1000*365)</f>
        <v>2.0024657534246577E-5</v>
      </c>
      <c r="F172" s="27">
        <f>(1-'I Disease Parameters'!$E$8)/'I Disease Parameters'!$E$10</f>
        <v>0.188</v>
      </c>
      <c r="G172" s="27">
        <f>'I Disease Parameters'!$E$8/'I Disease Parameters'!$E$11</f>
        <v>1.2E-2</v>
      </c>
      <c r="H172" s="27">
        <f>1/'I Disease Parameters'!$E$12</f>
        <v>0.05</v>
      </c>
      <c r="I172" s="27">
        <f>'I Disease Parameters'!$E$9/'I Disease Parameters'!$E$15</f>
        <v>0</v>
      </c>
      <c r="J172" s="83">
        <f t="shared" si="82"/>
        <v>7.7001263440561267</v>
      </c>
      <c r="K172" s="60">
        <f t="shared" si="83"/>
        <v>0.77001263449643809</v>
      </c>
      <c r="L172" s="30">
        <f t="shared" si="84"/>
        <v>0.46717576064062738</v>
      </c>
      <c r="M172" s="27">
        <f>J172/'I Disease Parameters'!$E$12</f>
        <v>0.38500631720280631</v>
      </c>
      <c r="N172" s="27">
        <f>K172/SQRT('I Disease Parameters'!$E$13*'I Disease Parameters'!$E$13)</f>
        <v>4.5294860852731655E-2</v>
      </c>
      <c r="O172" s="27">
        <f>L172/'I Disease Parameters'!$E$13</f>
        <v>2.7480927096507492E-2</v>
      </c>
      <c r="P172" s="27">
        <f>(1-L172)/'I Disease Parameters'!$E$14</f>
        <v>2.2201009973307193E-2</v>
      </c>
      <c r="Q172" s="19">
        <f t="shared" si="60"/>
        <v>40769939.036215462</v>
      </c>
      <c r="R172" s="17">
        <f t="shared" si="61"/>
        <v>95330874.531742066</v>
      </c>
      <c r="S172" s="17">
        <f t="shared" si="62"/>
        <v>568947217.27052104</v>
      </c>
      <c r="T172" s="17">
        <f t="shared" si="63"/>
        <v>36455921.901482917</v>
      </c>
      <c r="U172" s="17">
        <f t="shared" si="64"/>
        <v>578908758.38312519</v>
      </c>
      <c r="V172" s="17">
        <f t="shared" si="65"/>
        <v>15892486.839345224</v>
      </c>
      <c r="W172" s="17">
        <f t="shared" si="66"/>
        <v>1320412711.1230867</v>
      </c>
      <c r="X172" s="18">
        <f t="shared" ca="1" si="57"/>
        <v>37573384.325964198</v>
      </c>
      <c r="Y172" s="17">
        <f t="shared" si="67"/>
        <v>-8246582.731338352</v>
      </c>
      <c r="Z172" s="17">
        <f t="shared" si="68"/>
        <v>-13448842.412837118</v>
      </c>
      <c r="AA172" s="17">
        <f t="shared" si="69"/>
        <v>-8429827.2163465023</v>
      </c>
      <c r="AB172" s="17">
        <f t="shared" si="70"/>
        <v>-533068.79667832702</v>
      </c>
      <c r="AC172" s="17">
        <f t="shared" si="71"/>
        <v>29874349.755085588</v>
      </c>
      <c r="AD172" s="18">
        <f t="shared" si="72"/>
        <v>821192.95139244571</v>
      </c>
      <c r="AE172" s="19">
        <f t="shared" si="73"/>
        <v>8309279.2526572114</v>
      </c>
      <c r="AF172" s="17">
        <f t="shared" si="74"/>
        <v>20450586.785580888</v>
      </c>
      <c r="AG172" s="17">
        <f t="shared" si="75"/>
        <v>1305356.6033349503</v>
      </c>
      <c r="AH172" s="18">
        <f t="shared" si="76"/>
        <v>21755943.388915837</v>
      </c>
      <c r="AI172" s="73"/>
      <c r="AJ172" s="74"/>
      <c r="AK172" s="74"/>
      <c r="AL172" s="73"/>
      <c r="AM172" s="74"/>
      <c r="AN172" s="74">
        <f t="shared" si="77"/>
        <v>2012</v>
      </c>
      <c r="AO172" s="19" t="str">
        <f t="shared" ca="1" si="78"/>
        <v>-</v>
      </c>
      <c r="AP172" s="17" t="str">
        <f ca="1">IF($C172&gt;=TODAY(),"-",100*(AO172-MIN(Fit_Error_Deaths))/(MAX(Fit_Error_Deaths)-MIN(Fit_Error_Deaths)))</f>
        <v>-</v>
      </c>
      <c r="AQ172" s="17" t="str">
        <f t="shared" ca="1" si="79"/>
        <v>-</v>
      </c>
      <c r="AR172" s="17" t="str">
        <f ca="1">IF($C172&gt;=TODAY(),"-",100*(AQ172-MIN(Fit_Error_LocalTransmission))/(MAX(Fit_Error_LocalTransmission)-MIN(Fit_Error_LocalTransmission)))</f>
        <v>-</v>
      </c>
      <c r="AS172" s="17" t="str">
        <f t="shared" ca="1" si="80"/>
        <v>-</v>
      </c>
      <c r="AT172" s="67" t="str">
        <f t="shared" ca="1" si="81"/>
        <v>-</v>
      </c>
    </row>
    <row r="173" spans="1:46" s="1" customFormat="1" ht="12" x14ac:dyDescent="0.35">
      <c r="A173" s="87"/>
      <c r="B173" s="40">
        <f t="shared" si="58"/>
        <v>170</v>
      </c>
      <c r="C173" s="41">
        <f t="shared" si="59"/>
        <v>44028</v>
      </c>
      <c r="D173" s="28">
        <f>'I Disease Parameters'!$E$6/(1000*365)</f>
        <v>4.8197260273972601E-5</v>
      </c>
      <c r="E173" s="28">
        <f>'I Disease Parameters'!$E$7/(1000*365)</f>
        <v>2.0024657534246577E-5</v>
      </c>
      <c r="F173" s="27">
        <f>(1-'I Disease Parameters'!$E$8)/'I Disease Parameters'!$E$10</f>
        <v>0.188</v>
      </c>
      <c r="G173" s="27">
        <f>'I Disease Parameters'!$E$8/'I Disease Parameters'!$E$11</f>
        <v>1.2E-2</v>
      </c>
      <c r="H173" s="27">
        <f>1/'I Disease Parameters'!$E$12</f>
        <v>0.05</v>
      </c>
      <c r="I173" s="27">
        <f>'I Disease Parameters'!$E$9/'I Disease Parameters'!$E$15</f>
        <v>0</v>
      </c>
      <c r="J173" s="83">
        <f t="shared" si="82"/>
        <v>7.7001263440561267</v>
      </c>
      <c r="K173" s="60">
        <f t="shared" si="83"/>
        <v>0.77001263449643809</v>
      </c>
      <c r="L173" s="30">
        <f t="shared" si="84"/>
        <v>0.46717576064062738</v>
      </c>
      <c r="M173" s="27">
        <f>J173/'I Disease Parameters'!$E$12</f>
        <v>0.38500631720280631</v>
      </c>
      <c r="N173" s="27">
        <f>K173/SQRT('I Disease Parameters'!$E$13*'I Disease Parameters'!$E$13)</f>
        <v>4.5294860852731655E-2</v>
      </c>
      <c r="O173" s="27">
        <f>L173/'I Disease Parameters'!$E$13</f>
        <v>2.7480927096507492E-2</v>
      </c>
      <c r="P173" s="27">
        <f>(1-L173)/'I Disease Parameters'!$E$14</f>
        <v>2.2201009973307193E-2</v>
      </c>
      <c r="Q173" s="19">
        <f t="shared" si="60"/>
        <v>34018297.503455415</v>
      </c>
      <c r="R173" s="17">
        <f t="shared" si="61"/>
        <v>83077256.061078921</v>
      </c>
      <c r="S173" s="17">
        <f t="shared" si="62"/>
        <v>558410667.84578156</v>
      </c>
      <c r="T173" s="17">
        <f t="shared" si="63"/>
        <v>35787961.560781099</v>
      </c>
      <c r="U173" s="17">
        <f t="shared" si="64"/>
        <v>608346369.32903183</v>
      </c>
      <c r="V173" s="17">
        <f t="shared" si="65"/>
        <v>16701845.125066154</v>
      </c>
      <c r="W173" s="17">
        <f t="shared" si="66"/>
        <v>1319640552.3001289</v>
      </c>
      <c r="X173" s="18">
        <f t="shared" ca="1" si="57"/>
        <v>37573384.325964198</v>
      </c>
      <c r="Y173" s="17">
        <f t="shared" si="67"/>
        <v>-6751641.5327600464</v>
      </c>
      <c r="Z173" s="17">
        <f t="shared" si="68"/>
        <v>-12253618.470663145</v>
      </c>
      <c r="AA173" s="17">
        <f t="shared" si="69"/>
        <v>-10536549.42473948</v>
      </c>
      <c r="AB173" s="17">
        <f t="shared" si="70"/>
        <v>-667960.34070181847</v>
      </c>
      <c r="AC173" s="17">
        <f t="shared" si="71"/>
        <v>29437610.945906639</v>
      </c>
      <c r="AD173" s="18">
        <f t="shared" si="72"/>
        <v>809358.2857209295</v>
      </c>
      <c r="AE173" s="19">
        <f t="shared" si="73"/>
        <v>6814465.4038002212</v>
      </c>
      <c r="AF173" s="17">
        <f t="shared" si="74"/>
        <v>17922204.411967508</v>
      </c>
      <c r="AG173" s="17">
        <f t="shared" si="75"/>
        <v>1143970.4943809048</v>
      </c>
      <c r="AH173" s="18">
        <f t="shared" si="76"/>
        <v>19066174.906348415</v>
      </c>
      <c r="AI173" s="73"/>
      <c r="AJ173" s="74"/>
      <c r="AK173" s="74"/>
      <c r="AL173" s="73"/>
      <c r="AM173" s="74"/>
      <c r="AN173" s="74">
        <f t="shared" si="77"/>
        <v>2012</v>
      </c>
      <c r="AO173" s="19" t="str">
        <f t="shared" ca="1" si="78"/>
        <v>-</v>
      </c>
      <c r="AP173" s="17" t="str">
        <f ca="1">IF($C173&gt;=TODAY(),"-",100*(AO173-MIN(Fit_Error_Deaths))/(MAX(Fit_Error_Deaths)-MIN(Fit_Error_Deaths)))</f>
        <v>-</v>
      </c>
      <c r="AQ173" s="17" t="str">
        <f t="shared" ca="1" si="79"/>
        <v>-</v>
      </c>
      <c r="AR173" s="17" t="str">
        <f ca="1">IF($C173&gt;=TODAY(),"-",100*(AQ173-MIN(Fit_Error_LocalTransmission))/(MAX(Fit_Error_LocalTransmission)-MIN(Fit_Error_LocalTransmission)))</f>
        <v>-</v>
      </c>
      <c r="AS173" s="17" t="str">
        <f t="shared" ca="1" si="80"/>
        <v>-</v>
      </c>
      <c r="AT173" s="67" t="str">
        <f t="shared" ca="1" si="81"/>
        <v>-</v>
      </c>
    </row>
    <row r="174" spans="1:46" s="1" customFormat="1" ht="12" x14ac:dyDescent="0.35">
      <c r="A174" s="87"/>
      <c r="B174" s="40">
        <f t="shared" si="58"/>
        <v>171</v>
      </c>
      <c r="C174" s="41">
        <f t="shared" si="59"/>
        <v>44029</v>
      </c>
      <c r="D174" s="28">
        <f>'I Disease Parameters'!$E$6/(1000*365)</f>
        <v>4.8197260273972601E-5</v>
      </c>
      <c r="E174" s="28">
        <f>'I Disease Parameters'!$E$7/(1000*365)</f>
        <v>2.0024657534246577E-5</v>
      </c>
      <c r="F174" s="27">
        <f>(1-'I Disease Parameters'!$E$8)/'I Disease Parameters'!$E$10</f>
        <v>0.188</v>
      </c>
      <c r="G174" s="27">
        <f>'I Disease Parameters'!$E$8/'I Disease Parameters'!$E$11</f>
        <v>1.2E-2</v>
      </c>
      <c r="H174" s="27">
        <f>1/'I Disease Parameters'!$E$12</f>
        <v>0.05</v>
      </c>
      <c r="I174" s="27">
        <f>'I Disease Parameters'!$E$9/'I Disease Parameters'!$E$15</f>
        <v>0</v>
      </c>
      <c r="J174" s="83">
        <f t="shared" si="82"/>
        <v>7.7001263440561267</v>
      </c>
      <c r="K174" s="60">
        <f t="shared" si="83"/>
        <v>0.77001263449643809</v>
      </c>
      <c r="L174" s="30">
        <f t="shared" si="84"/>
        <v>0.46717576064062738</v>
      </c>
      <c r="M174" s="27">
        <f>J174/'I Disease Parameters'!$E$12</f>
        <v>0.38500631720280631</v>
      </c>
      <c r="N174" s="27">
        <f>K174/SQRT('I Disease Parameters'!$E$13*'I Disease Parameters'!$E$13)</f>
        <v>4.5294860852731655E-2</v>
      </c>
      <c r="O174" s="27">
        <f>L174/'I Disease Parameters'!$E$13</f>
        <v>2.7480927096507492E-2</v>
      </c>
      <c r="P174" s="27">
        <f>(1-L174)/'I Disease Parameters'!$E$14</f>
        <v>2.2201009973307193E-2</v>
      </c>
      <c r="Q174" s="19">
        <f t="shared" si="60"/>
        <v>28497279.546988469</v>
      </c>
      <c r="R174" s="17">
        <f t="shared" si="61"/>
        <v>72044081.066138461</v>
      </c>
      <c r="S174" s="17">
        <f t="shared" si="62"/>
        <v>546097476.61058831</v>
      </c>
      <c r="T174" s="17">
        <f t="shared" si="63"/>
        <v>35006156.737720273</v>
      </c>
      <c r="U174" s="17">
        <f t="shared" si="64"/>
        <v>637238207.15619731</v>
      </c>
      <c r="V174" s="17">
        <f t="shared" si="65"/>
        <v>17496374.016601391</v>
      </c>
      <c r="W174" s="17">
        <f t="shared" si="66"/>
        <v>1318883201.1176329</v>
      </c>
      <c r="X174" s="18">
        <f t="shared" ca="1" si="57"/>
        <v>37573384.325964198</v>
      </c>
      <c r="Y174" s="17">
        <f t="shared" si="67"/>
        <v>-5521017.9564669468</v>
      </c>
      <c r="Z174" s="17">
        <f t="shared" si="68"/>
        <v>-11033174.99494046</v>
      </c>
      <c r="AA174" s="17">
        <f t="shared" si="69"/>
        <v>-12313191.235193253</v>
      </c>
      <c r="AB174" s="17">
        <f t="shared" si="70"/>
        <v>-781804.82306082547</v>
      </c>
      <c r="AC174" s="17">
        <f t="shared" si="71"/>
        <v>28891837.827165484</v>
      </c>
      <c r="AD174" s="18">
        <f t="shared" si="72"/>
        <v>794528.89153523743</v>
      </c>
      <c r="AE174" s="19">
        <f t="shared" si="73"/>
        <v>5583939.810876837</v>
      </c>
      <c r="AF174" s="17">
        <f t="shared" si="74"/>
        <v>15618524.139482837</v>
      </c>
      <c r="AG174" s="17">
        <f t="shared" si="75"/>
        <v>996927.07273294707</v>
      </c>
      <c r="AH174" s="18">
        <f t="shared" si="76"/>
        <v>16615451.212215785</v>
      </c>
      <c r="AI174" s="73"/>
      <c r="AJ174" s="74"/>
      <c r="AK174" s="74"/>
      <c r="AL174" s="73"/>
      <c r="AM174" s="74"/>
      <c r="AN174" s="74">
        <f t="shared" si="77"/>
        <v>2012</v>
      </c>
      <c r="AO174" s="19" t="str">
        <f t="shared" ca="1" si="78"/>
        <v>-</v>
      </c>
      <c r="AP174" s="17" t="str">
        <f ca="1">IF($C174&gt;=TODAY(),"-",100*(AO174-MIN(Fit_Error_Deaths))/(MAX(Fit_Error_Deaths)-MIN(Fit_Error_Deaths)))</f>
        <v>-</v>
      </c>
      <c r="AQ174" s="17" t="str">
        <f t="shared" ca="1" si="79"/>
        <v>-</v>
      </c>
      <c r="AR174" s="17" t="str">
        <f ca="1">IF($C174&gt;=TODAY(),"-",100*(AQ174-MIN(Fit_Error_LocalTransmission))/(MAX(Fit_Error_LocalTransmission)-MIN(Fit_Error_LocalTransmission)))</f>
        <v>-</v>
      </c>
      <c r="AS174" s="17" t="str">
        <f t="shared" ca="1" si="80"/>
        <v>-</v>
      </c>
      <c r="AT174" s="67" t="str">
        <f t="shared" ca="1" si="81"/>
        <v>-</v>
      </c>
    </row>
    <row r="175" spans="1:46" s="1" customFormat="1" ht="12" x14ac:dyDescent="0.35">
      <c r="A175" s="87"/>
      <c r="B175" s="40">
        <f t="shared" si="58"/>
        <v>172</v>
      </c>
      <c r="C175" s="41">
        <f t="shared" si="59"/>
        <v>44030</v>
      </c>
      <c r="D175" s="28">
        <f>'I Disease Parameters'!$E$6/(1000*365)</f>
        <v>4.8197260273972601E-5</v>
      </c>
      <c r="E175" s="28">
        <f>'I Disease Parameters'!$E$7/(1000*365)</f>
        <v>2.0024657534246577E-5</v>
      </c>
      <c r="F175" s="27">
        <f>(1-'I Disease Parameters'!$E$8)/'I Disease Parameters'!$E$10</f>
        <v>0.188</v>
      </c>
      <c r="G175" s="27">
        <f>'I Disease Parameters'!$E$8/'I Disease Parameters'!$E$11</f>
        <v>1.2E-2</v>
      </c>
      <c r="H175" s="27">
        <f>1/'I Disease Parameters'!$E$12</f>
        <v>0.05</v>
      </c>
      <c r="I175" s="27">
        <f>'I Disease Parameters'!$E$9/'I Disease Parameters'!$E$15</f>
        <v>0</v>
      </c>
      <c r="J175" s="83">
        <f t="shared" si="82"/>
        <v>7.7001263440561267</v>
      </c>
      <c r="K175" s="60">
        <f t="shared" si="83"/>
        <v>0.77001263449643809</v>
      </c>
      <c r="L175" s="30">
        <f t="shared" si="84"/>
        <v>0.46717576064062738</v>
      </c>
      <c r="M175" s="27">
        <f>J175/'I Disease Parameters'!$E$12</f>
        <v>0.38500631720280631</v>
      </c>
      <c r="N175" s="27">
        <f>K175/SQRT('I Disease Parameters'!$E$13*'I Disease Parameters'!$E$13)</f>
        <v>4.5294860852731655E-2</v>
      </c>
      <c r="O175" s="27">
        <f>L175/'I Disease Parameters'!$E$13</f>
        <v>2.7480927096507492E-2</v>
      </c>
      <c r="P175" s="27">
        <f>(1-L175)/'I Disease Parameters'!$E$14</f>
        <v>2.2201009973307193E-2</v>
      </c>
      <c r="Q175" s="19">
        <f t="shared" si="60"/>
        <v>23983095.189383741</v>
      </c>
      <c r="R175" s="17">
        <f t="shared" si="61"/>
        <v>62211002.461116448</v>
      </c>
      <c r="S175" s="17">
        <f t="shared" si="62"/>
        <v>532325954.60554355</v>
      </c>
      <c r="T175" s="17">
        <f t="shared" si="63"/>
        <v>34130811.048114188</v>
      </c>
      <c r="U175" s="17">
        <f t="shared" si="64"/>
        <v>665492322.15109897</v>
      </c>
      <c r="V175" s="17">
        <f t="shared" si="65"/>
        <v>18273546.051462673</v>
      </c>
      <c r="W175" s="17">
        <f t="shared" si="66"/>
        <v>1318143185.4552569</v>
      </c>
      <c r="X175" s="18">
        <f t="shared" ca="1" si="57"/>
        <v>37573384.325964198</v>
      </c>
      <c r="Y175" s="17">
        <f t="shared" si="67"/>
        <v>-4514184.3576047271</v>
      </c>
      <c r="Z175" s="17">
        <f t="shared" si="68"/>
        <v>-9833078.6050220132</v>
      </c>
      <c r="AA175" s="17">
        <f t="shared" si="69"/>
        <v>-13771522.005044758</v>
      </c>
      <c r="AB175" s="17">
        <f t="shared" si="70"/>
        <v>-875345.68960608542</v>
      </c>
      <c r="AC175" s="17">
        <f t="shared" si="71"/>
        <v>28254114.994901657</v>
      </c>
      <c r="AD175" s="18">
        <f t="shared" si="72"/>
        <v>777172.03486128151</v>
      </c>
      <c r="AE175" s="19">
        <f t="shared" si="73"/>
        <v>4577180.2662563808</v>
      </c>
      <c r="AF175" s="17">
        <f t="shared" si="74"/>
        <v>13544287.24043403</v>
      </c>
      <c r="AG175" s="17">
        <f t="shared" si="75"/>
        <v>864528.97279366152</v>
      </c>
      <c r="AH175" s="18">
        <f t="shared" si="76"/>
        <v>14408816.213227691</v>
      </c>
      <c r="AI175" s="73"/>
      <c r="AJ175" s="74"/>
      <c r="AK175" s="74"/>
      <c r="AL175" s="73"/>
      <c r="AM175" s="74"/>
      <c r="AN175" s="74">
        <f t="shared" si="77"/>
        <v>2012</v>
      </c>
      <c r="AO175" s="19" t="str">
        <f t="shared" ca="1" si="78"/>
        <v>-</v>
      </c>
      <c r="AP175" s="17" t="str">
        <f ca="1">IF($C175&gt;=TODAY(),"-",100*(AO175-MIN(Fit_Error_Deaths))/(MAX(Fit_Error_Deaths)-MIN(Fit_Error_Deaths)))</f>
        <v>-</v>
      </c>
      <c r="AQ175" s="17" t="str">
        <f t="shared" ca="1" si="79"/>
        <v>-</v>
      </c>
      <c r="AR175" s="17" t="str">
        <f ca="1">IF($C175&gt;=TODAY(),"-",100*(AQ175-MIN(Fit_Error_LocalTransmission))/(MAX(Fit_Error_LocalTransmission)-MIN(Fit_Error_LocalTransmission)))</f>
        <v>-</v>
      </c>
      <c r="AS175" s="17" t="str">
        <f t="shared" ca="1" si="80"/>
        <v>-</v>
      </c>
      <c r="AT175" s="67" t="str">
        <f t="shared" ca="1" si="81"/>
        <v>-</v>
      </c>
    </row>
    <row r="176" spans="1:46" s="1" customFormat="1" ht="12" x14ac:dyDescent="0.35">
      <c r="A176" s="87"/>
      <c r="B176" s="40">
        <f t="shared" si="58"/>
        <v>173</v>
      </c>
      <c r="C176" s="41">
        <f t="shared" si="59"/>
        <v>44031</v>
      </c>
      <c r="D176" s="28">
        <f>'I Disease Parameters'!$E$6/(1000*365)</f>
        <v>4.8197260273972601E-5</v>
      </c>
      <c r="E176" s="28">
        <f>'I Disease Parameters'!$E$7/(1000*365)</f>
        <v>2.0024657534246577E-5</v>
      </c>
      <c r="F176" s="27">
        <f>(1-'I Disease Parameters'!$E$8)/'I Disease Parameters'!$E$10</f>
        <v>0.188</v>
      </c>
      <c r="G176" s="27">
        <f>'I Disease Parameters'!$E$8/'I Disease Parameters'!$E$11</f>
        <v>1.2E-2</v>
      </c>
      <c r="H176" s="27">
        <f>1/'I Disease Parameters'!$E$12</f>
        <v>0.05</v>
      </c>
      <c r="I176" s="27">
        <f>'I Disease Parameters'!$E$9/'I Disease Parameters'!$E$15</f>
        <v>0</v>
      </c>
      <c r="J176" s="83">
        <f t="shared" si="82"/>
        <v>7.7001263440561267</v>
      </c>
      <c r="K176" s="60">
        <f t="shared" si="83"/>
        <v>0.77001263449643809</v>
      </c>
      <c r="L176" s="30">
        <f t="shared" si="84"/>
        <v>0.46717576064062738</v>
      </c>
      <c r="M176" s="27">
        <f>J176/'I Disease Parameters'!$E$12</f>
        <v>0.38500631720280631</v>
      </c>
      <c r="N176" s="27">
        <f>K176/SQRT('I Disease Parameters'!$E$13*'I Disease Parameters'!$E$13)</f>
        <v>4.5294860852731655E-2</v>
      </c>
      <c r="O176" s="27">
        <f>L176/'I Disease Parameters'!$E$13</f>
        <v>2.7480927096507492E-2</v>
      </c>
      <c r="P176" s="27">
        <f>(1-L176)/'I Disease Parameters'!$E$14</f>
        <v>2.2201009973307193E-2</v>
      </c>
      <c r="Q176" s="19">
        <f t="shared" si="60"/>
        <v>20289054.309103195</v>
      </c>
      <c r="R176" s="17">
        <f t="shared" si="61"/>
        <v>53524647.732074529</v>
      </c>
      <c r="S176" s="17">
        <f t="shared" si="62"/>
        <v>517394665.69301879</v>
      </c>
      <c r="T176" s="17">
        <f t="shared" si="63"/>
        <v>33180974.813210838</v>
      </c>
      <c r="U176" s="17">
        <f t="shared" si="64"/>
        <v>693033239.95569122</v>
      </c>
      <c r="V176" s="17">
        <f t="shared" si="65"/>
        <v>19031284.527938917</v>
      </c>
      <c r="W176" s="17">
        <f t="shared" si="66"/>
        <v>1317422582.5030985</v>
      </c>
      <c r="X176" s="18">
        <f t="shared" ca="1" si="57"/>
        <v>37573384.325964198</v>
      </c>
      <c r="Y176" s="17">
        <f t="shared" si="67"/>
        <v>-3694040.8802805468</v>
      </c>
      <c r="Z176" s="17">
        <f t="shared" si="68"/>
        <v>-8686354.7290419191</v>
      </c>
      <c r="AA176" s="17">
        <f t="shared" si="69"/>
        <v>-14931288.91252476</v>
      </c>
      <c r="AB176" s="17">
        <f t="shared" si="70"/>
        <v>-949836.23490335047</v>
      </c>
      <c r="AC176" s="17">
        <f t="shared" si="71"/>
        <v>27540917.804592252</v>
      </c>
      <c r="AD176" s="18">
        <f t="shared" si="72"/>
        <v>757738.47647624463</v>
      </c>
      <c r="AE176" s="19">
        <f t="shared" si="73"/>
        <v>3757091.5172005179</v>
      </c>
      <c r="AF176" s="17">
        <f t="shared" si="74"/>
        <v>11695668.462689891</v>
      </c>
      <c r="AG176" s="17">
        <f t="shared" si="75"/>
        <v>746532.02953339741</v>
      </c>
      <c r="AH176" s="18">
        <f t="shared" si="76"/>
        <v>12442200.492223289</v>
      </c>
      <c r="AI176" s="73"/>
      <c r="AJ176" s="74"/>
      <c r="AK176" s="74"/>
      <c r="AL176" s="73"/>
      <c r="AM176" s="74"/>
      <c r="AN176" s="74">
        <f t="shared" si="77"/>
        <v>2012</v>
      </c>
      <c r="AO176" s="19" t="str">
        <f t="shared" ca="1" si="78"/>
        <v>-</v>
      </c>
      <c r="AP176" s="17" t="str">
        <f ca="1">IF($C176&gt;=TODAY(),"-",100*(AO176-MIN(Fit_Error_Deaths))/(MAX(Fit_Error_Deaths)-MIN(Fit_Error_Deaths)))</f>
        <v>-</v>
      </c>
      <c r="AQ176" s="17" t="str">
        <f t="shared" ca="1" si="79"/>
        <v>-</v>
      </c>
      <c r="AR176" s="17" t="str">
        <f ca="1">IF($C176&gt;=TODAY(),"-",100*(AQ176-MIN(Fit_Error_LocalTransmission))/(MAX(Fit_Error_LocalTransmission)-MIN(Fit_Error_LocalTransmission)))</f>
        <v>-</v>
      </c>
      <c r="AS176" s="17" t="str">
        <f t="shared" ca="1" si="80"/>
        <v>-</v>
      </c>
      <c r="AT176" s="67" t="str">
        <f t="shared" ca="1" si="81"/>
        <v>-</v>
      </c>
    </row>
    <row r="177" spans="1:46" s="1" customFormat="1" ht="12" x14ac:dyDescent="0.35">
      <c r="A177" s="87"/>
      <c r="B177" s="40">
        <f t="shared" si="58"/>
        <v>174</v>
      </c>
      <c r="C177" s="41">
        <f t="shared" si="59"/>
        <v>44032</v>
      </c>
      <c r="D177" s="28">
        <f>'I Disease Parameters'!$E$6/(1000*365)</f>
        <v>4.8197260273972601E-5</v>
      </c>
      <c r="E177" s="28">
        <f>'I Disease Parameters'!$E$7/(1000*365)</f>
        <v>2.0024657534246577E-5</v>
      </c>
      <c r="F177" s="27">
        <f>(1-'I Disease Parameters'!$E$8)/'I Disease Parameters'!$E$10</f>
        <v>0.188</v>
      </c>
      <c r="G177" s="27">
        <f>'I Disease Parameters'!$E$8/'I Disease Parameters'!$E$11</f>
        <v>1.2E-2</v>
      </c>
      <c r="H177" s="27">
        <f>1/'I Disease Parameters'!$E$12</f>
        <v>0.05</v>
      </c>
      <c r="I177" s="27">
        <f>'I Disease Parameters'!$E$9/'I Disease Parameters'!$E$15</f>
        <v>0</v>
      </c>
      <c r="J177" s="83">
        <f t="shared" si="82"/>
        <v>7.7001263440561267</v>
      </c>
      <c r="K177" s="60">
        <f t="shared" si="83"/>
        <v>0.77001263449643809</v>
      </c>
      <c r="L177" s="30">
        <f t="shared" si="84"/>
        <v>0.46717576064062738</v>
      </c>
      <c r="M177" s="27">
        <f>J177/'I Disease Parameters'!$E$12</f>
        <v>0.38500631720280631</v>
      </c>
      <c r="N177" s="27">
        <f>K177/SQRT('I Disease Parameters'!$E$13*'I Disease Parameters'!$E$13)</f>
        <v>4.5294860852731655E-2</v>
      </c>
      <c r="O177" s="27">
        <f>L177/'I Disease Parameters'!$E$13</f>
        <v>2.7480927096507492E-2</v>
      </c>
      <c r="P177" s="27">
        <f>(1-L177)/'I Disease Parameters'!$E$14</f>
        <v>2.2201009973307193E-2</v>
      </c>
      <c r="Q177" s="19">
        <f t="shared" si="60"/>
        <v>17261202.061990373</v>
      </c>
      <c r="R177" s="17">
        <f t="shared" si="61"/>
        <v>45909588.497767441</v>
      </c>
      <c r="S177" s="17">
        <f t="shared" si="62"/>
        <v>501577205.53100735</v>
      </c>
      <c r="T177" s="17">
        <f t="shared" si="63"/>
        <v>32174111.045753397</v>
      </c>
      <c r="U177" s="17">
        <f t="shared" si="64"/>
        <v>719800939.43688512</v>
      </c>
      <c r="V177" s="17">
        <f t="shared" si="65"/>
        <v>19767935.680691067</v>
      </c>
      <c r="W177" s="17">
        <f t="shared" si="66"/>
        <v>1316723046.5734036</v>
      </c>
      <c r="X177" s="18">
        <f t="shared" ca="1" si="57"/>
        <v>37573384.325964198</v>
      </c>
      <c r="Y177" s="17">
        <f t="shared" si="67"/>
        <v>-3027852.2471128218</v>
      </c>
      <c r="Z177" s="17">
        <f t="shared" si="68"/>
        <v>-7615059.234307088</v>
      </c>
      <c r="AA177" s="17">
        <f t="shared" si="69"/>
        <v>-15817460.162011445</v>
      </c>
      <c r="AB177" s="17">
        <f t="shared" si="70"/>
        <v>-1006863.7674574405</v>
      </c>
      <c r="AC177" s="17">
        <f t="shared" si="71"/>
        <v>26767699.4811939</v>
      </c>
      <c r="AD177" s="18">
        <f t="shared" si="72"/>
        <v>736651.15275214985</v>
      </c>
      <c r="AE177" s="19">
        <f t="shared" si="73"/>
        <v>3090942.1248483001</v>
      </c>
      <c r="AF177" s="17">
        <f t="shared" si="74"/>
        <v>10062633.773630012</v>
      </c>
      <c r="AG177" s="17">
        <f t="shared" si="75"/>
        <v>642295.77278489433</v>
      </c>
      <c r="AH177" s="18">
        <f t="shared" si="76"/>
        <v>10704929.546414906</v>
      </c>
      <c r="AI177" s="73"/>
      <c r="AJ177" s="74"/>
      <c r="AK177" s="74"/>
      <c r="AL177" s="73"/>
      <c r="AM177" s="74"/>
      <c r="AN177" s="74">
        <f t="shared" si="77"/>
        <v>2012</v>
      </c>
      <c r="AO177" s="19" t="str">
        <f t="shared" ca="1" si="78"/>
        <v>-</v>
      </c>
      <c r="AP177" s="17" t="str">
        <f ca="1">IF($C177&gt;=TODAY(),"-",100*(AO177-MIN(Fit_Error_Deaths))/(MAX(Fit_Error_Deaths)-MIN(Fit_Error_Deaths)))</f>
        <v>-</v>
      </c>
      <c r="AQ177" s="17" t="str">
        <f t="shared" ca="1" si="79"/>
        <v>-</v>
      </c>
      <c r="AR177" s="17" t="str">
        <f ca="1">IF($C177&gt;=TODAY(),"-",100*(AQ177-MIN(Fit_Error_LocalTransmission))/(MAX(Fit_Error_LocalTransmission)-MIN(Fit_Error_LocalTransmission)))</f>
        <v>-</v>
      </c>
      <c r="AS177" s="17" t="str">
        <f t="shared" ca="1" si="80"/>
        <v>-</v>
      </c>
      <c r="AT177" s="67" t="str">
        <f t="shared" ca="1" si="81"/>
        <v>-</v>
      </c>
    </row>
    <row r="178" spans="1:46" s="1" customFormat="1" ht="12" x14ac:dyDescent="0.35">
      <c r="A178" s="87"/>
      <c r="B178" s="40">
        <f t="shared" si="58"/>
        <v>175</v>
      </c>
      <c r="C178" s="41">
        <f t="shared" si="59"/>
        <v>44033</v>
      </c>
      <c r="D178" s="28">
        <f>'I Disease Parameters'!$E$6/(1000*365)</f>
        <v>4.8197260273972601E-5</v>
      </c>
      <c r="E178" s="28">
        <f>'I Disease Parameters'!$E$7/(1000*365)</f>
        <v>2.0024657534246577E-5</v>
      </c>
      <c r="F178" s="27">
        <f>(1-'I Disease Parameters'!$E$8)/'I Disease Parameters'!$E$10</f>
        <v>0.188</v>
      </c>
      <c r="G178" s="27">
        <f>'I Disease Parameters'!$E$8/'I Disease Parameters'!$E$11</f>
        <v>1.2E-2</v>
      </c>
      <c r="H178" s="27">
        <f>1/'I Disease Parameters'!$E$12</f>
        <v>0.05</v>
      </c>
      <c r="I178" s="27">
        <f>'I Disease Parameters'!$E$9/'I Disease Parameters'!$E$15</f>
        <v>0</v>
      </c>
      <c r="J178" s="83">
        <f t="shared" si="82"/>
        <v>7.7001263440561267</v>
      </c>
      <c r="K178" s="60">
        <f t="shared" si="83"/>
        <v>0.77001263449643809</v>
      </c>
      <c r="L178" s="30">
        <f t="shared" si="84"/>
        <v>0.46717576064062738</v>
      </c>
      <c r="M178" s="27">
        <f>J178/'I Disease Parameters'!$E$12</f>
        <v>0.38500631720280631</v>
      </c>
      <c r="N178" s="27">
        <f>K178/SQRT('I Disease Parameters'!$E$13*'I Disease Parameters'!$E$13)</f>
        <v>4.5294860852731655E-2</v>
      </c>
      <c r="O178" s="27">
        <f>L178/'I Disease Parameters'!$E$13</f>
        <v>2.7480927096507492E-2</v>
      </c>
      <c r="P178" s="27">
        <f>(1-L178)/'I Disease Parameters'!$E$14</f>
        <v>2.2201009973307193E-2</v>
      </c>
      <c r="Q178" s="19">
        <f t="shared" si="60"/>
        <v>14773689.363205062</v>
      </c>
      <c r="R178" s="17">
        <f t="shared" si="61"/>
        <v>39277380.966936581</v>
      </c>
      <c r="S178" s="17">
        <f t="shared" si="62"/>
        <v>485119303.98026955</v>
      </c>
      <c r="T178" s="17">
        <f t="shared" si="63"/>
        <v>31125909.671919096</v>
      </c>
      <c r="U178" s="17">
        <f t="shared" si="64"/>
        <v>745749560.34617376</v>
      </c>
      <c r="V178" s="17">
        <f t="shared" si="65"/>
        <v>20482233.440900132</v>
      </c>
      <c r="W178" s="17">
        <f t="shared" si="66"/>
        <v>1316045844.3285041</v>
      </c>
      <c r="X178" s="18">
        <f t="shared" ca="1" si="57"/>
        <v>37573384.325964198</v>
      </c>
      <c r="Y178" s="17">
        <f t="shared" si="67"/>
        <v>-2487512.6987853106</v>
      </c>
      <c r="Z178" s="17">
        <f t="shared" si="68"/>
        <v>-6632207.5308308601</v>
      </c>
      <c r="AA178" s="17">
        <f t="shared" si="69"/>
        <v>-16457901.550737798</v>
      </c>
      <c r="AB178" s="17">
        <f t="shared" si="70"/>
        <v>-1048201.3738343008</v>
      </c>
      <c r="AC178" s="17">
        <f t="shared" si="71"/>
        <v>25948620.909288645</v>
      </c>
      <c r="AD178" s="18">
        <f t="shared" si="72"/>
        <v>714297.76020906493</v>
      </c>
      <c r="AE178" s="19">
        <f t="shared" si="73"/>
        <v>2550629.4925098252</v>
      </c>
      <c r="AF178" s="17">
        <f t="shared" si="74"/>
        <v>8631002.6375802793</v>
      </c>
      <c r="AG178" s="17">
        <f t="shared" si="75"/>
        <v>550915.06197320926</v>
      </c>
      <c r="AH178" s="18">
        <f t="shared" si="76"/>
        <v>9181917.6995534878</v>
      </c>
      <c r="AI178" s="73"/>
      <c r="AJ178" s="74"/>
      <c r="AK178" s="74"/>
      <c r="AL178" s="73"/>
      <c r="AM178" s="74"/>
      <c r="AN178" s="74">
        <f t="shared" si="77"/>
        <v>2012</v>
      </c>
      <c r="AO178" s="19" t="str">
        <f t="shared" ca="1" si="78"/>
        <v>-</v>
      </c>
      <c r="AP178" s="17" t="str">
        <f ca="1">IF($C178&gt;=TODAY(),"-",100*(AO178-MIN(Fit_Error_Deaths))/(MAX(Fit_Error_Deaths)-MIN(Fit_Error_Deaths)))</f>
        <v>-</v>
      </c>
      <c r="AQ178" s="17" t="str">
        <f t="shared" ca="1" si="79"/>
        <v>-</v>
      </c>
      <c r="AR178" s="17" t="str">
        <f ca="1">IF($C178&gt;=TODAY(),"-",100*(AQ178-MIN(Fit_Error_LocalTransmission))/(MAX(Fit_Error_LocalTransmission)-MIN(Fit_Error_LocalTransmission)))</f>
        <v>-</v>
      </c>
      <c r="AS178" s="17" t="str">
        <f t="shared" ca="1" si="80"/>
        <v>-</v>
      </c>
      <c r="AT178" s="67" t="str">
        <f t="shared" ca="1" si="81"/>
        <v>-</v>
      </c>
    </row>
    <row r="179" spans="1:46" s="1" customFormat="1" ht="12" x14ac:dyDescent="0.35">
      <c r="A179" s="87"/>
      <c r="B179" s="40">
        <f t="shared" si="58"/>
        <v>176</v>
      </c>
      <c r="C179" s="41">
        <f t="shared" si="59"/>
        <v>44034</v>
      </c>
      <c r="D179" s="28">
        <f>'I Disease Parameters'!$E$6/(1000*365)</f>
        <v>4.8197260273972601E-5</v>
      </c>
      <c r="E179" s="28">
        <f>'I Disease Parameters'!$E$7/(1000*365)</f>
        <v>2.0024657534246577E-5</v>
      </c>
      <c r="F179" s="27">
        <f>(1-'I Disease Parameters'!$E$8)/'I Disease Parameters'!$E$10</f>
        <v>0.188</v>
      </c>
      <c r="G179" s="27">
        <f>'I Disease Parameters'!$E$8/'I Disease Parameters'!$E$11</f>
        <v>1.2E-2</v>
      </c>
      <c r="H179" s="27">
        <f>1/'I Disease Parameters'!$E$12</f>
        <v>0.05</v>
      </c>
      <c r="I179" s="27">
        <f>'I Disease Parameters'!$E$9/'I Disease Parameters'!$E$15</f>
        <v>0</v>
      </c>
      <c r="J179" s="83">
        <f t="shared" si="82"/>
        <v>7.7001263440561267</v>
      </c>
      <c r="K179" s="60">
        <f t="shared" si="83"/>
        <v>0.77001263449643809</v>
      </c>
      <c r="L179" s="30">
        <f t="shared" si="84"/>
        <v>0.46717576064062738</v>
      </c>
      <c r="M179" s="27">
        <f>J179/'I Disease Parameters'!$E$12</f>
        <v>0.38500631720280631</v>
      </c>
      <c r="N179" s="27">
        <f>K179/SQRT('I Disease Parameters'!$E$13*'I Disease Parameters'!$E$13)</f>
        <v>4.5294860852731655E-2</v>
      </c>
      <c r="O179" s="27">
        <f>L179/'I Disease Parameters'!$E$13</f>
        <v>2.7480927096507492E-2</v>
      </c>
      <c r="P179" s="27">
        <f>(1-L179)/'I Disease Parameters'!$E$14</f>
        <v>2.2201009973307193E-2</v>
      </c>
      <c r="Q179" s="19">
        <f t="shared" si="60"/>
        <v>12724306.038977992</v>
      </c>
      <c r="R179" s="17">
        <f t="shared" si="61"/>
        <v>33533635.547695205</v>
      </c>
      <c r="S179" s="17">
        <f t="shared" si="62"/>
        <v>468237772.05511469</v>
      </c>
      <c r="T179" s="17">
        <f t="shared" si="63"/>
        <v>30050219.472279694</v>
      </c>
      <c r="U179" s="17">
        <f t="shared" si="64"/>
        <v>770845961.02014148</v>
      </c>
      <c r="V179" s="17">
        <f t="shared" si="65"/>
        <v>21173260.071954668</v>
      </c>
      <c r="W179" s="17">
        <f t="shared" si="66"/>
        <v>1315391894.1342092</v>
      </c>
      <c r="X179" s="18">
        <f t="shared" ca="1" si="57"/>
        <v>37573384.325964198</v>
      </c>
      <c r="Y179" s="17">
        <f t="shared" si="67"/>
        <v>-2049383.3242270704</v>
      </c>
      <c r="Z179" s="17">
        <f t="shared" si="68"/>
        <v>-5743745.4192413762</v>
      </c>
      <c r="AA179" s="17">
        <f t="shared" si="69"/>
        <v>-16881531.925154865</v>
      </c>
      <c r="AB179" s="17">
        <f t="shared" si="70"/>
        <v>-1075690.1996394023</v>
      </c>
      <c r="AC179" s="17">
        <f t="shared" si="71"/>
        <v>25096400.673967719</v>
      </c>
      <c r="AD179" s="18">
        <f t="shared" si="72"/>
        <v>691026.63105453551</v>
      </c>
      <c r="AE179" s="19">
        <f t="shared" si="73"/>
        <v>2112517.2902486343</v>
      </c>
      <c r="AF179" s="17">
        <f t="shared" si="74"/>
        <v>7384147.621784077</v>
      </c>
      <c r="AG179" s="17">
        <f t="shared" si="75"/>
        <v>471328.57160323899</v>
      </c>
      <c r="AH179" s="18">
        <f t="shared" si="76"/>
        <v>7855476.1933873156</v>
      </c>
      <c r="AI179" s="73"/>
      <c r="AJ179" s="74"/>
      <c r="AK179" s="74"/>
      <c r="AL179" s="73"/>
      <c r="AM179" s="74"/>
      <c r="AN179" s="74">
        <f t="shared" si="77"/>
        <v>2012</v>
      </c>
      <c r="AO179" s="19" t="str">
        <f t="shared" ca="1" si="78"/>
        <v>-</v>
      </c>
      <c r="AP179" s="17" t="str">
        <f ca="1">IF($C179&gt;=TODAY(),"-",100*(AO179-MIN(Fit_Error_Deaths))/(MAX(Fit_Error_Deaths)-MIN(Fit_Error_Deaths)))</f>
        <v>-</v>
      </c>
      <c r="AQ179" s="17" t="str">
        <f t="shared" ca="1" si="79"/>
        <v>-</v>
      </c>
      <c r="AR179" s="17" t="str">
        <f ca="1">IF($C179&gt;=TODAY(),"-",100*(AQ179-MIN(Fit_Error_LocalTransmission))/(MAX(Fit_Error_LocalTransmission)-MIN(Fit_Error_LocalTransmission)))</f>
        <v>-</v>
      </c>
      <c r="AS179" s="17" t="str">
        <f t="shared" ca="1" si="80"/>
        <v>-</v>
      </c>
      <c r="AT179" s="67" t="str">
        <f t="shared" ca="1" si="81"/>
        <v>-</v>
      </c>
    </row>
    <row r="180" spans="1:46" s="1" customFormat="1" ht="12" x14ac:dyDescent="0.35">
      <c r="A180" s="87"/>
      <c r="B180" s="40">
        <f t="shared" si="58"/>
        <v>177</v>
      </c>
      <c r="C180" s="41">
        <f t="shared" si="59"/>
        <v>44035</v>
      </c>
      <c r="D180" s="28">
        <f>'I Disease Parameters'!$E$6/(1000*365)</f>
        <v>4.8197260273972601E-5</v>
      </c>
      <c r="E180" s="28">
        <f>'I Disease Parameters'!$E$7/(1000*365)</f>
        <v>2.0024657534246577E-5</v>
      </c>
      <c r="F180" s="27">
        <f>(1-'I Disease Parameters'!$E$8)/'I Disease Parameters'!$E$10</f>
        <v>0.188</v>
      </c>
      <c r="G180" s="27">
        <f>'I Disease Parameters'!$E$8/'I Disease Parameters'!$E$11</f>
        <v>1.2E-2</v>
      </c>
      <c r="H180" s="27">
        <f>1/'I Disease Parameters'!$E$12</f>
        <v>0.05</v>
      </c>
      <c r="I180" s="27">
        <f>'I Disease Parameters'!$E$9/'I Disease Parameters'!$E$15</f>
        <v>0</v>
      </c>
      <c r="J180" s="83">
        <f t="shared" si="82"/>
        <v>7.7001263440561267</v>
      </c>
      <c r="K180" s="60">
        <f t="shared" si="83"/>
        <v>0.77001263449643809</v>
      </c>
      <c r="L180" s="30">
        <f t="shared" si="84"/>
        <v>0.46717576064062738</v>
      </c>
      <c r="M180" s="27">
        <f>J180/'I Disease Parameters'!$E$12</f>
        <v>0.38500631720280631</v>
      </c>
      <c r="N180" s="27">
        <f>K180/SQRT('I Disease Parameters'!$E$13*'I Disease Parameters'!$E$13)</f>
        <v>4.5294860852731655E-2</v>
      </c>
      <c r="O180" s="27">
        <f>L180/'I Disease Parameters'!$E$13</f>
        <v>2.7480927096507492E-2</v>
      </c>
      <c r="P180" s="27">
        <f>(1-L180)/'I Disease Parameters'!$E$14</f>
        <v>2.2201009973307193E-2</v>
      </c>
      <c r="Q180" s="19">
        <f t="shared" si="60"/>
        <v>11030416.327320358</v>
      </c>
      <c r="R180" s="17">
        <f t="shared" si="61"/>
        <v>28583270.135859154</v>
      </c>
      <c r="S180" s="17">
        <f t="shared" si="62"/>
        <v>451120830.6342957</v>
      </c>
      <c r="T180" s="17">
        <f t="shared" si="63"/>
        <v>28959068.240742352</v>
      </c>
      <c r="U180" s="17">
        <f t="shared" si="64"/>
        <v>795068221.58706796</v>
      </c>
      <c r="V180" s="17">
        <f t="shared" si="65"/>
        <v>21840405.29415882</v>
      </c>
      <c r="W180" s="17">
        <f t="shared" si="66"/>
        <v>1314761806.9252856</v>
      </c>
      <c r="X180" s="18">
        <f t="shared" ca="1" si="57"/>
        <v>37573384.325964198</v>
      </c>
      <c r="Y180" s="17">
        <f t="shared" si="67"/>
        <v>-1693889.711657634</v>
      </c>
      <c r="Z180" s="17">
        <f t="shared" si="68"/>
        <v>-4950365.4118360505</v>
      </c>
      <c r="AA180" s="17">
        <f t="shared" si="69"/>
        <v>-17116941.420818985</v>
      </c>
      <c r="AB180" s="17">
        <f t="shared" si="70"/>
        <v>-1091151.2315373421</v>
      </c>
      <c r="AC180" s="17">
        <f t="shared" si="71"/>
        <v>24222260.566926479</v>
      </c>
      <c r="AD180" s="18">
        <f t="shared" si="72"/>
        <v>667145.22220415249</v>
      </c>
      <c r="AE180" s="19">
        <f t="shared" si="73"/>
        <v>1757033.1972707028</v>
      </c>
      <c r="AF180" s="17">
        <f t="shared" si="74"/>
        <v>6304323.4829666987</v>
      </c>
      <c r="AG180" s="17">
        <f t="shared" si="75"/>
        <v>402403.62657234247</v>
      </c>
      <c r="AH180" s="18">
        <f t="shared" si="76"/>
        <v>6706727.1095390413</v>
      </c>
      <c r="AI180" s="73"/>
      <c r="AJ180" s="74"/>
      <c r="AK180" s="74"/>
      <c r="AL180" s="73"/>
      <c r="AM180" s="74"/>
      <c r="AN180" s="74">
        <f t="shared" si="77"/>
        <v>2012</v>
      </c>
      <c r="AO180" s="19" t="str">
        <f t="shared" ca="1" si="78"/>
        <v>-</v>
      </c>
      <c r="AP180" s="17" t="str">
        <f ca="1">IF($C180&gt;=TODAY(),"-",100*(AO180-MIN(Fit_Error_Deaths))/(MAX(Fit_Error_Deaths)-MIN(Fit_Error_Deaths)))</f>
        <v>-</v>
      </c>
      <c r="AQ180" s="17" t="str">
        <f t="shared" ca="1" si="79"/>
        <v>-</v>
      </c>
      <c r="AR180" s="17" t="str">
        <f ca="1">IF($C180&gt;=TODAY(),"-",100*(AQ180-MIN(Fit_Error_LocalTransmission))/(MAX(Fit_Error_LocalTransmission)-MIN(Fit_Error_LocalTransmission)))</f>
        <v>-</v>
      </c>
      <c r="AS180" s="17" t="str">
        <f t="shared" ca="1" si="80"/>
        <v>-</v>
      </c>
      <c r="AT180" s="67" t="str">
        <f t="shared" ca="1" si="81"/>
        <v>-</v>
      </c>
    </row>
    <row r="181" spans="1:46" s="1" customFormat="1" ht="12" x14ac:dyDescent="0.35">
      <c r="A181" s="87"/>
      <c r="B181" s="40">
        <f t="shared" si="58"/>
        <v>178</v>
      </c>
      <c r="C181" s="41">
        <f t="shared" si="59"/>
        <v>44036</v>
      </c>
      <c r="D181" s="28">
        <f>'I Disease Parameters'!$E$6/(1000*365)</f>
        <v>4.8197260273972601E-5</v>
      </c>
      <c r="E181" s="28">
        <f>'I Disease Parameters'!$E$7/(1000*365)</f>
        <v>2.0024657534246577E-5</v>
      </c>
      <c r="F181" s="27">
        <f>(1-'I Disease Parameters'!$E$8)/'I Disease Parameters'!$E$10</f>
        <v>0.188</v>
      </c>
      <c r="G181" s="27">
        <f>'I Disease Parameters'!$E$8/'I Disease Parameters'!$E$11</f>
        <v>1.2E-2</v>
      </c>
      <c r="H181" s="27">
        <f>1/'I Disease Parameters'!$E$12</f>
        <v>0.05</v>
      </c>
      <c r="I181" s="27">
        <f>'I Disease Parameters'!$E$9/'I Disease Parameters'!$E$15</f>
        <v>0</v>
      </c>
      <c r="J181" s="83">
        <f t="shared" si="82"/>
        <v>7.7001263440561267</v>
      </c>
      <c r="K181" s="60">
        <f t="shared" si="83"/>
        <v>0.77001263449643809</v>
      </c>
      <c r="L181" s="30">
        <f t="shared" si="84"/>
        <v>0.46717576064062738</v>
      </c>
      <c r="M181" s="27">
        <f>J181/'I Disease Parameters'!$E$12</f>
        <v>0.38500631720280631</v>
      </c>
      <c r="N181" s="27">
        <f>K181/SQRT('I Disease Parameters'!$E$13*'I Disease Parameters'!$E$13)</f>
        <v>4.5294860852731655E-2</v>
      </c>
      <c r="O181" s="27">
        <f>L181/'I Disease Parameters'!$E$13</f>
        <v>2.7480927096507492E-2</v>
      </c>
      <c r="P181" s="27">
        <f>(1-L181)/'I Disease Parameters'!$E$14</f>
        <v>2.2201009973307193E-2</v>
      </c>
      <c r="Q181" s="19">
        <f t="shared" si="60"/>
        <v>9625404.2952953428</v>
      </c>
      <c r="R181" s="17">
        <f t="shared" si="61"/>
        <v>24334202.807213902</v>
      </c>
      <c r="S181" s="17">
        <f t="shared" si="62"/>
        <v>433929410.34798241</v>
      </c>
      <c r="T181" s="17">
        <f t="shared" si="63"/>
        <v>27862744.981011599</v>
      </c>
      <c r="U181" s="17">
        <f t="shared" si="64"/>
        <v>818404164.19303584</v>
      </c>
      <c r="V181" s="17">
        <f t="shared" si="65"/>
        <v>22483325.856989224</v>
      </c>
      <c r="W181" s="17">
        <f t="shared" si="66"/>
        <v>1314155926.6245391</v>
      </c>
      <c r="X181" s="18">
        <f t="shared" ca="1" si="57"/>
        <v>37573384.325964198</v>
      </c>
      <c r="Y181" s="17">
        <f t="shared" si="67"/>
        <v>-1405012.032025015</v>
      </c>
      <c r="Z181" s="17">
        <f t="shared" si="68"/>
        <v>-4249067.3286452517</v>
      </c>
      <c r="AA181" s="17">
        <f t="shared" si="69"/>
        <v>-17191420.286313295</v>
      </c>
      <c r="AB181" s="17">
        <f t="shared" si="70"/>
        <v>-1096323.2597307526</v>
      </c>
      <c r="AC181" s="17">
        <f t="shared" si="71"/>
        <v>23335942.605967879</v>
      </c>
      <c r="AD181" s="18">
        <f t="shared" si="72"/>
        <v>642920.56283040345</v>
      </c>
      <c r="AE181" s="19">
        <f t="shared" si="73"/>
        <v>1468159.068722256</v>
      </c>
      <c r="AF181" s="17">
        <f t="shared" si="74"/>
        <v>5373654.7855415214</v>
      </c>
      <c r="AG181" s="17">
        <f t="shared" si="75"/>
        <v>342999.24163030984</v>
      </c>
      <c r="AH181" s="18">
        <f t="shared" si="76"/>
        <v>5716654.0271718316</v>
      </c>
      <c r="AI181" s="73"/>
      <c r="AJ181" s="74"/>
      <c r="AK181" s="74"/>
      <c r="AL181" s="73"/>
      <c r="AM181" s="74"/>
      <c r="AN181" s="74">
        <f t="shared" si="77"/>
        <v>2012</v>
      </c>
      <c r="AO181" s="19" t="str">
        <f t="shared" ca="1" si="78"/>
        <v>-</v>
      </c>
      <c r="AP181" s="17" t="str">
        <f ca="1">IF($C181&gt;=TODAY(),"-",100*(AO181-MIN(Fit_Error_Deaths))/(MAX(Fit_Error_Deaths)-MIN(Fit_Error_Deaths)))</f>
        <v>-</v>
      </c>
      <c r="AQ181" s="17" t="str">
        <f t="shared" ca="1" si="79"/>
        <v>-</v>
      </c>
      <c r="AR181" s="17" t="str">
        <f ca="1">IF($C181&gt;=TODAY(),"-",100*(AQ181-MIN(Fit_Error_LocalTransmission))/(MAX(Fit_Error_LocalTransmission)-MIN(Fit_Error_LocalTransmission)))</f>
        <v>-</v>
      </c>
      <c r="AS181" s="17" t="str">
        <f t="shared" ca="1" si="80"/>
        <v>-</v>
      </c>
      <c r="AT181" s="67" t="str">
        <f t="shared" ca="1" si="81"/>
        <v>-</v>
      </c>
    </row>
    <row r="182" spans="1:46" s="1" customFormat="1" ht="12" x14ac:dyDescent="0.35">
      <c r="A182" s="87"/>
      <c r="B182" s="40">
        <f t="shared" si="58"/>
        <v>179</v>
      </c>
      <c r="C182" s="41">
        <f t="shared" si="59"/>
        <v>44037</v>
      </c>
      <c r="D182" s="28">
        <f>'I Disease Parameters'!$E$6/(1000*365)</f>
        <v>4.8197260273972601E-5</v>
      </c>
      <c r="E182" s="28">
        <f>'I Disease Parameters'!$E$7/(1000*365)</f>
        <v>2.0024657534246577E-5</v>
      </c>
      <c r="F182" s="27">
        <f>(1-'I Disease Parameters'!$E$8)/'I Disease Parameters'!$E$10</f>
        <v>0.188</v>
      </c>
      <c r="G182" s="27">
        <f>'I Disease Parameters'!$E$8/'I Disease Parameters'!$E$11</f>
        <v>1.2E-2</v>
      </c>
      <c r="H182" s="27">
        <f>1/'I Disease Parameters'!$E$12</f>
        <v>0.05</v>
      </c>
      <c r="I182" s="27">
        <f>'I Disease Parameters'!$E$9/'I Disease Parameters'!$E$15</f>
        <v>0</v>
      </c>
      <c r="J182" s="83">
        <f t="shared" si="82"/>
        <v>7.7001263440561267</v>
      </c>
      <c r="K182" s="60">
        <f t="shared" si="83"/>
        <v>0.77001263449643809</v>
      </c>
      <c r="L182" s="30">
        <f t="shared" si="84"/>
        <v>0.46717576064062738</v>
      </c>
      <c r="M182" s="27">
        <f>J182/'I Disease Parameters'!$E$12</f>
        <v>0.38500631720280631</v>
      </c>
      <c r="N182" s="27">
        <f>K182/SQRT('I Disease Parameters'!$E$13*'I Disease Parameters'!$E$13)</f>
        <v>4.5294860852731655E-2</v>
      </c>
      <c r="O182" s="27">
        <f>L182/'I Disease Parameters'!$E$13</f>
        <v>2.7480927096507492E-2</v>
      </c>
      <c r="P182" s="27">
        <f>(1-L182)/'I Disease Parameters'!$E$14</f>
        <v>2.2201009973307193E-2</v>
      </c>
      <c r="Q182" s="19">
        <f t="shared" si="60"/>
        <v>8455651.4868249334</v>
      </c>
      <c r="R182" s="17">
        <f t="shared" si="61"/>
        <v>20699773.739975411</v>
      </c>
      <c r="S182" s="17">
        <f t="shared" si="62"/>
        <v>416799080.67050326</v>
      </c>
      <c r="T182" s="17">
        <f t="shared" si="63"/>
        <v>26769922.330033045</v>
      </c>
      <c r="U182" s="17">
        <f t="shared" si="64"/>
        <v>840849940.51085413</v>
      </c>
      <c r="V182" s="17">
        <f t="shared" si="65"/>
        <v>23101906.936196376</v>
      </c>
      <c r="W182" s="17">
        <f t="shared" si="66"/>
        <v>1313574368.7381907</v>
      </c>
      <c r="X182" s="18">
        <f t="shared" ca="1" si="57"/>
        <v>37573384.325964198</v>
      </c>
      <c r="Y182" s="17">
        <f t="shared" si="67"/>
        <v>-1169752.8084704094</v>
      </c>
      <c r="Z182" s="17">
        <f t="shared" si="68"/>
        <v>-3634429.067238491</v>
      </c>
      <c r="AA182" s="17">
        <f t="shared" si="69"/>
        <v>-17130329.677479148</v>
      </c>
      <c r="AB182" s="17">
        <f t="shared" si="70"/>
        <v>-1092822.650978554</v>
      </c>
      <c r="AC182" s="17">
        <f t="shared" si="71"/>
        <v>22445776.317818284</v>
      </c>
      <c r="AD182" s="18">
        <f t="shared" si="72"/>
        <v>618581.07920715213</v>
      </c>
      <c r="AE182" s="19">
        <f t="shared" si="73"/>
        <v>1232898.7782818745</v>
      </c>
      <c r="AF182" s="17">
        <f t="shared" si="74"/>
        <v>4574830.1277562138</v>
      </c>
      <c r="AG182" s="17">
        <f t="shared" si="75"/>
        <v>292010.43368656683</v>
      </c>
      <c r="AH182" s="18">
        <f t="shared" si="76"/>
        <v>4866840.5614427803</v>
      </c>
      <c r="AI182" s="73"/>
      <c r="AJ182" s="74"/>
      <c r="AK182" s="74"/>
      <c r="AL182" s="73"/>
      <c r="AM182" s="74"/>
      <c r="AN182" s="74">
        <f t="shared" si="77"/>
        <v>2012</v>
      </c>
      <c r="AO182" s="19" t="str">
        <f t="shared" ca="1" si="78"/>
        <v>-</v>
      </c>
      <c r="AP182" s="17" t="str">
        <f ca="1">IF($C182&gt;=TODAY(),"-",100*(AO182-MIN(Fit_Error_Deaths))/(MAX(Fit_Error_Deaths)-MIN(Fit_Error_Deaths)))</f>
        <v>-</v>
      </c>
      <c r="AQ182" s="17" t="str">
        <f t="shared" ca="1" si="79"/>
        <v>-</v>
      </c>
      <c r="AR182" s="17" t="str">
        <f ca="1">IF($C182&gt;=TODAY(),"-",100*(AQ182-MIN(Fit_Error_LocalTransmission))/(MAX(Fit_Error_LocalTransmission)-MIN(Fit_Error_LocalTransmission)))</f>
        <v>-</v>
      </c>
      <c r="AS182" s="17" t="str">
        <f t="shared" ca="1" si="80"/>
        <v>-</v>
      </c>
      <c r="AT182" s="67" t="str">
        <f t="shared" ca="1" si="81"/>
        <v>-</v>
      </c>
    </row>
    <row r="183" spans="1:46" s="1" customFormat="1" ht="12" x14ac:dyDescent="0.35">
      <c r="A183" s="87"/>
      <c r="B183" s="40">
        <f t="shared" si="58"/>
        <v>180</v>
      </c>
      <c r="C183" s="41">
        <f t="shared" si="59"/>
        <v>44038</v>
      </c>
      <c r="D183" s="28">
        <f>'I Disease Parameters'!$E$6/(1000*365)</f>
        <v>4.8197260273972601E-5</v>
      </c>
      <c r="E183" s="28">
        <f>'I Disease Parameters'!$E$7/(1000*365)</f>
        <v>2.0024657534246577E-5</v>
      </c>
      <c r="F183" s="27">
        <f>(1-'I Disease Parameters'!$E$8)/'I Disease Parameters'!$E$10</f>
        <v>0.188</v>
      </c>
      <c r="G183" s="27">
        <f>'I Disease Parameters'!$E$8/'I Disease Parameters'!$E$11</f>
        <v>1.2E-2</v>
      </c>
      <c r="H183" s="27">
        <f>1/'I Disease Parameters'!$E$12</f>
        <v>0.05</v>
      </c>
      <c r="I183" s="27">
        <f>'I Disease Parameters'!$E$9/'I Disease Parameters'!$E$15</f>
        <v>0</v>
      </c>
      <c r="J183" s="83">
        <f t="shared" si="82"/>
        <v>7.7001263440561267</v>
      </c>
      <c r="K183" s="60">
        <f t="shared" si="83"/>
        <v>0.77001263449643809</v>
      </c>
      <c r="L183" s="30">
        <f t="shared" si="84"/>
        <v>0.46717576064062738</v>
      </c>
      <c r="M183" s="27">
        <f>J183/'I Disease Parameters'!$E$12</f>
        <v>0.38500631720280631</v>
      </c>
      <c r="N183" s="27">
        <f>K183/SQRT('I Disease Parameters'!$E$13*'I Disease Parameters'!$E$13)</f>
        <v>4.5294860852731655E-2</v>
      </c>
      <c r="O183" s="27">
        <f>L183/'I Disease Parameters'!$E$13</f>
        <v>2.7480927096507492E-2</v>
      </c>
      <c r="P183" s="27">
        <f>(1-L183)/'I Disease Parameters'!$E$14</f>
        <v>2.2201009973307193E-2</v>
      </c>
      <c r="Q183" s="19">
        <f t="shared" si="60"/>
        <v>7478019.2175474213</v>
      </c>
      <c r="R183" s="17">
        <f t="shared" si="61"/>
        <v>17600178.119591698</v>
      </c>
      <c r="S183" s="17">
        <f t="shared" si="62"/>
        <v>399842337.84124249</v>
      </c>
      <c r="T183" s="17">
        <f t="shared" si="63"/>
        <v>25687801.959821343</v>
      </c>
      <c r="U183" s="17">
        <f t="shared" si="64"/>
        <v>862408719.09621358</v>
      </c>
      <c r="V183" s="17">
        <f t="shared" si="65"/>
        <v>23696226.248830099</v>
      </c>
      <c r="W183" s="17">
        <f t="shared" si="66"/>
        <v>1313017056.2344165</v>
      </c>
      <c r="X183" s="18">
        <f t="shared" ca="1" si="57"/>
        <v>37573384.325964198</v>
      </c>
      <c r="Y183" s="17">
        <f t="shared" si="67"/>
        <v>-977632.2692775121</v>
      </c>
      <c r="Z183" s="17">
        <f t="shared" si="68"/>
        <v>-3099595.6203837134</v>
      </c>
      <c r="AA183" s="17">
        <f t="shared" si="69"/>
        <v>-16956742.829260767</v>
      </c>
      <c r="AB183" s="17">
        <f t="shared" si="70"/>
        <v>-1082120.3702117018</v>
      </c>
      <c r="AC183" s="17">
        <f t="shared" si="71"/>
        <v>21558778.585359454</v>
      </c>
      <c r="AD183" s="18">
        <f t="shared" si="72"/>
        <v>594319.31263372302</v>
      </c>
      <c r="AE183" s="19">
        <f t="shared" si="73"/>
        <v>1040773.633491552</v>
      </c>
      <c r="AF183" s="17">
        <f t="shared" si="74"/>
        <v>3891557.4631153774</v>
      </c>
      <c r="AG183" s="17">
        <f t="shared" si="75"/>
        <v>248397.28487970494</v>
      </c>
      <c r="AH183" s="18">
        <f t="shared" si="76"/>
        <v>4139954.7479950823</v>
      </c>
      <c r="AI183" s="73"/>
      <c r="AJ183" s="74"/>
      <c r="AK183" s="74"/>
      <c r="AL183" s="73"/>
      <c r="AM183" s="74"/>
      <c r="AN183" s="74">
        <f t="shared" si="77"/>
        <v>2012</v>
      </c>
      <c r="AO183" s="19" t="str">
        <f t="shared" ca="1" si="78"/>
        <v>-</v>
      </c>
      <c r="AP183" s="17" t="str">
        <f ca="1">IF($C183&gt;=TODAY(),"-",100*(AO183-MIN(Fit_Error_Deaths))/(MAX(Fit_Error_Deaths)-MIN(Fit_Error_Deaths)))</f>
        <v>-</v>
      </c>
      <c r="AQ183" s="17" t="str">
        <f t="shared" ca="1" si="79"/>
        <v>-</v>
      </c>
      <c r="AR183" s="17" t="str">
        <f ca="1">IF($C183&gt;=TODAY(),"-",100*(AQ183-MIN(Fit_Error_LocalTransmission))/(MAX(Fit_Error_LocalTransmission)-MIN(Fit_Error_LocalTransmission)))</f>
        <v>-</v>
      </c>
      <c r="AS183" s="17" t="str">
        <f t="shared" ca="1" si="80"/>
        <v>-</v>
      </c>
      <c r="AT183" s="67" t="str">
        <f t="shared" ca="1" si="81"/>
        <v>-</v>
      </c>
    </row>
    <row r="184" spans="1:46" s="1" customFormat="1" ht="12" x14ac:dyDescent="0.35">
      <c r="A184" s="87"/>
      <c r="B184" s="40">
        <f t="shared" si="58"/>
        <v>181</v>
      </c>
      <c r="C184" s="41">
        <f t="shared" si="59"/>
        <v>44039</v>
      </c>
      <c r="D184" s="28">
        <f>'I Disease Parameters'!$E$6/(1000*365)</f>
        <v>4.8197260273972601E-5</v>
      </c>
      <c r="E184" s="28">
        <f>'I Disease Parameters'!$E$7/(1000*365)</f>
        <v>2.0024657534246577E-5</v>
      </c>
      <c r="F184" s="27">
        <f>(1-'I Disease Parameters'!$E$8)/'I Disease Parameters'!$E$10</f>
        <v>0.188</v>
      </c>
      <c r="G184" s="27">
        <f>'I Disease Parameters'!$E$8/'I Disease Parameters'!$E$11</f>
        <v>1.2E-2</v>
      </c>
      <c r="H184" s="27">
        <f>1/'I Disease Parameters'!$E$12</f>
        <v>0.05</v>
      </c>
      <c r="I184" s="27">
        <f>'I Disease Parameters'!$E$9/'I Disease Parameters'!$E$15</f>
        <v>0</v>
      </c>
      <c r="J184" s="83">
        <f t="shared" si="82"/>
        <v>7.7001263440561267</v>
      </c>
      <c r="K184" s="60">
        <f t="shared" si="83"/>
        <v>0.77001263449643809</v>
      </c>
      <c r="L184" s="30">
        <f t="shared" si="84"/>
        <v>0.46717576064062738</v>
      </c>
      <c r="M184" s="27">
        <f>J184/'I Disease Parameters'!$E$12</f>
        <v>0.38500631720280631</v>
      </c>
      <c r="N184" s="27">
        <f>K184/SQRT('I Disease Parameters'!$E$13*'I Disease Parameters'!$E$13)</f>
        <v>4.5294860852731655E-2</v>
      </c>
      <c r="O184" s="27">
        <f>L184/'I Disease Parameters'!$E$13</f>
        <v>2.7480927096507492E-2</v>
      </c>
      <c r="P184" s="27">
        <f>(1-L184)/'I Disease Parameters'!$E$14</f>
        <v>2.2201009973307193E-2</v>
      </c>
      <c r="Q184" s="19">
        <f t="shared" si="60"/>
        <v>6657782.5958961286</v>
      </c>
      <c r="R184" s="17">
        <f t="shared" si="61"/>
        <v>14963160.759814892</v>
      </c>
      <c r="S184" s="17">
        <f t="shared" si="62"/>
        <v>383151047.72978061</v>
      </c>
      <c r="T184" s="17">
        <f t="shared" si="63"/>
        <v>24622269.947389685</v>
      </c>
      <c r="U184" s="17">
        <f t="shared" si="64"/>
        <v>883089491.16194856</v>
      </c>
      <c r="V184" s="17">
        <f t="shared" si="65"/>
        <v>24266521.396332432</v>
      </c>
      <c r="W184" s="17">
        <f t="shared" si="66"/>
        <v>1312483752.1948299</v>
      </c>
      <c r="X184" s="18">
        <f t="shared" ca="1" si="57"/>
        <v>37573384.325964198</v>
      </c>
      <c r="Y184" s="17">
        <f t="shared" si="67"/>
        <v>-820236.62165129278</v>
      </c>
      <c r="Z184" s="17">
        <f t="shared" si="68"/>
        <v>-2637017.3597768061</v>
      </c>
      <c r="AA184" s="17">
        <f t="shared" si="69"/>
        <v>-16691290.111461878</v>
      </c>
      <c r="AB184" s="17">
        <f t="shared" si="70"/>
        <v>-1065532.0124316588</v>
      </c>
      <c r="AC184" s="17">
        <f t="shared" si="71"/>
        <v>20680772.065734982</v>
      </c>
      <c r="AD184" s="18">
        <f t="shared" si="72"/>
        <v>570295.14750233293</v>
      </c>
      <c r="AE184" s="19">
        <f t="shared" si="73"/>
        <v>883370.70168092288</v>
      </c>
      <c r="AF184" s="17">
        <f t="shared" si="74"/>
        <v>3308833.4864832391</v>
      </c>
      <c r="AG184" s="17">
        <f t="shared" si="75"/>
        <v>211202.13743510039</v>
      </c>
      <c r="AH184" s="18">
        <f t="shared" si="76"/>
        <v>3520035.6239183396</v>
      </c>
      <c r="AI184" s="73"/>
      <c r="AJ184" s="74"/>
      <c r="AK184" s="74"/>
      <c r="AL184" s="73"/>
      <c r="AM184" s="74"/>
      <c r="AN184" s="74">
        <f t="shared" si="77"/>
        <v>2012</v>
      </c>
      <c r="AO184" s="19" t="str">
        <f t="shared" ca="1" si="78"/>
        <v>-</v>
      </c>
      <c r="AP184" s="17" t="str">
        <f ca="1">IF($C184&gt;=TODAY(),"-",100*(AO184-MIN(Fit_Error_Deaths))/(MAX(Fit_Error_Deaths)-MIN(Fit_Error_Deaths)))</f>
        <v>-</v>
      </c>
      <c r="AQ184" s="17" t="str">
        <f t="shared" ca="1" si="79"/>
        <v>-</v>
      </c>
      <c r="AR184" s="17" t="str">
        <f ca="1">IF($C184&gt;=TODAY(),"-",100*(AQ184-MIN(Fit_Error_LocalTransmission))/(MAX(Fit_Error_LocalTransmission)-MIN(Fit_Error_LocalTransmission)))</f>
        <v>-</v>
      </c>
      <c r="AS184" s="17" t="str">
        <f t="shared" ca="1" si="80"/>
        <v>-</v>
      </c>
      <c r="AT184" s="67" t="str">
        <f t="shared" ca="1" si="81"/>
        <v>-</v>
      </c>
    </row>
    <row r="185" spans="1:46" s="1" customFormat="1" ht="12" x14ac:dyDescent="0.35">
      <c r="A185" s="87"/>
      <c r="B185" s="40">
        <f t="shared" si="58"/>
        <v>182</v>
      </c>
      <c r="C185" s="41">
        <f t="shared" si="59"/>
        <v>44040</v>
      </c>
      <c r="D185" s="28">
        <f>'I Disease Parameters'!$E$6/(1000*365)</f>
        <v>4.8197260273972601E-5</v>
      </c>
      <c r="E185" s="28">
        <f>'I Disease Parameters'!$E$7/(1000*365)</f>
        <v>2.0024657534246577E-5</v>
      </c>
      <c r="F185" s="27">
        <f>(1-'I Disease Parameters'!$E$8)/'I Disease Parameters'!$E$10</f>
        <v>0.188</v>
      </c>
      <c r="G185" s="27">
        <f>'I Disease Parameters'!$E$8/'I Disease Parameters'!$E$11</f>
        <v>1.2E-2</v>
      </c>
      <c r="H185" s="27">
        <f>1/'I Disease Parameters'!$E$12</f>
        <v>0.05</v>
      </c>
      <c r="I185" s="27">
        <f>'I Disease Parameters'!$E$9/'I Disease Parameters'!$E$15</f>
        <v>0</v>
      </c>
      <c r="J185" s="83">
        <f t="shared" si="82"/>
        <v>7.7001263440561267</v>
      </c>
      <c r="K185" s="60">
        <f t="shared" si="83"/>
        <v>0.77001263449643809</v>
      </c>
      <c r="L185" s="30">
        <f t="shared" si="84"/>
        <v>0.46717576064062738</v>
      </c>
      <c r="M185" s="27">
        <f>J185/'I Disease Parameters'!$E$12</f>
        <v>0.38500631720280631</v>
      </c>
      <c r="N185" s="27">
        <f>K185/SQRT('I Disease Parameters'!$E$13*'I Disease Parameters'!$E$13)</f>
        <v>4.5294860852731655E-2</v>
      </c>
      <c r="O185" s="27">
        <f>L185/'I Disease Parameters'!$E$13</f>
        <v>2.7480927096507492E-2</v>
      </c>
      <c r="P185" s="27">
        <f>(1-L185)/'I Disease Parameters'!$E$14</f>
        <v>2.2201009973307193E-2</v>
      </c>
      <c r="Q185" s="19">
        <f t="shared" si="60"/>
        <v>5966953.839788991</v>
      </c>
      <c r="R185" s="17">
        <f t="shared" si="61"/>
        <v>12724182.532982683</v>
      </c>
      <c r="S185" s="17">
        <f t="shared" si="62"/>
        <v>366798897.0976221</v>
      </c>
      <c r="T185" s="17">
        <f t="shared" si="63"/>
        <v>23578052.75794185</v>
      </c>
      <c r="U185" s="17">
        <f t="shared" si="64"/>
        <v>902906002.78917968</v>
      </c>
      <c r="V185" s="17">
        <f t="shared" si="65"/>
        <v>24813160.656999893</v>
      </c>
      <c r="W185" s="17">
        <f t="shared" si="66"/>
        <v>1311974089.0175152</v>
      </c>
      <c r="X185" s="18">
        <f t="shared" ca="1" si="57"/>
        <v>37573384.325964198</v>
      </c>
      <c r="Y185" s="17">
        <f t="shared" si="67"/>
        <v>-690828.75610713754</v>
      </c>
      <c r="Z185" s="17">
        <f t="shared" si="68"/>
        <v>-2238978.2268322092</v>
      </c>
      <c r="AA185" s="17">
        <f t="shared" si="69"/>
        <v>-16352150.632158518</v>
      </c>
      <c r="AB185" s="17">
        <f t="shared" si="70"/>
        <v>-1044217.1894478351</v>
      </c>
      <c r="AC185" s="17">
        <f t="shared" si="71"/>
        <v>19816511.627231121</v>
      </c>
      <c r="AD185" s="18">
        <f t="shared" si="72"/>
        <v>546639.2606674619</v>
      </c>
      <c r="AE185" s="19">
        <f t="shared" si="73"/>
        <v>753953.55730061221</v>
      </c>
      <c r="AF185" s="17">
        <f t="shared" si="74"/>
        <v>2813074.2228451995</v>
      </c>
      <c r="AG185" s="17">
        <f t="shared" si="75"/>
        <v>179557.92911777869</v>
      </c>
      <c r="AH185" s="18">
        <f t="shared" si="76"/>
        <v>2992632.1519629783</v>
      </c>
      <c r="AI185" s="73"/>
      <c r="AJ185" s="74"/>
      <c r="AK185" s="74"/>
      <c r="AL185" s="73"/>
      <c r="AM185" s="74"/>
      <c r="AN185" s="74">
        <f t="shared" si="77"/>
        <v>2012</v>
      </c>
      <c r="AO185" s="19" t="str">
        <f t="shared" ca="1" si="78"/>
        <v>-</v>
      </c>
      <c r="AP185" s="17" t="str">
        <f ca="1">IF($C185&gt;=TODAY(),"-",100*(AO185-MIN(Fit_Error_Deaths))/(MAX(Fit_Error_Deaths)-MIN(Fit_Error_Deaths)))</f>
        <v>-</v>
      </c>
      <c r="AQ185" s="17" t="str">
        <f t="shared" ca="1" si="79"/>
        <v>-</v>
      </c>
      <c r="AR185" s="17" t="str">
        <f ca="1">IF($C185&gt;=TODAY(),"-",100*(AQ185-MIN(Fit_Error_LocalTransmission))/(MAX(Fit_Error_LocalTransmission)-MIN(Fit_Error_LocalTransmission)))</f>
        <v>-</v>
      </c>
      <c r="AS185" s="17" t="str">
        <f t="shared" ca="1" si="80"/>
        <v>-</v>
      </c>
      <c r="AT185" s="67" t="str">
        <f t="shared" ca="1" si="81"/>
        <v>-</v>
      </c>
    </row>
    <row r="186" spans="1:46" s="1" customFormat="1" ht="12" x14ac:dyDescent="0.35">
      <c r="A186" s="87"/>
      <c r="B186" s="40">
        <f t="shared" si="58"/>
        <v>183</v>
      </c>
      <c r="C186" s="41">
        <f t="shared" si="59"/>
        <v>44041</v>
      </c>
      <c r="D186" s="28">
        <f>'I Disease Parameters'!$E$6/(1000*365)</f>
        <v>4.8197260273972601E-5</v>
      </c>
      <c r="E186" s="28">
        <f>'I Disease Parameters'!$E$7/(1000*365)</f>
        <v>2.0024657534246577E-5</v>
      </c>
      <c r="F186" s="27">
        <f>(1-'I Disease Parameters'!$E$8)/'I Disease Parameters'!$E$10</f>
        <v>0.188</v>
      </c>
      <c r="G186" s="27">
        <f>'I Disease Parameters'!$E$8/'I Disease Parameters'!$E$11</f>
        <v>1.2E-2</v>
      </c>
      <c r="H186" s="27">
        <f>1/'I Disease Parameters'!$E$12</f>
        <v>0.05</v>
      </c>
      <c r="I186" s="27">
        <f>'I Disease Parameters'!$E$9/'I Disease Parameters'!$E$15</f>
        <v>0</v>
      </c>
      <c r="J186" s="83">
        <f t="shared" si="82"/>
        <v>7.7001263440561267</v>
      </c>
      <c r="K186" s="60">
        <f t="shared" si="83"/>
        <v>0.77001263449643809</v>
      </c>
      <c r="L186" s="30">
        <f t="shared" si="84"/>
        <v>0.46717576064062738</v>
      </c>
      <c r="M186" s="27">
        <f>J186/'I Disease Parameters'!$E$12</f>
        <v>0.38500631720280631</v>
      </c>
      <c r="N186" s="27">
        <f>K186/SQRT('I Disease Parameters'!$E$13*'I Disease Parameters'!$E$13)</f>
        <v>4.5294860852731655E-2</v>
      </c>
      <c r="O186" s="27">
        <f>L186/'I Disease Parameters'!$E$13</f>
        <v>2.7480927096507492E-2</v>
      </c>
      <c r="P186" s="27">
        <f>(1-L186)/'I Disease Parameters'!$E$14</f>
        <v>2.2201009973307193E-2</v>
      </c>
      <c r="Q186" s="19">
        <f t="shared" si="60"/>
        <v>5382932.3588041635</v>
      </c>
      <c r="R186" s="17">
        <f t="shared" si="61"/>
        <v>10826226.780407267</v>
      </c>
      <c r="S186" s="17">
        <f t="shared" si="62"/>
        <v>350843753.53664339</v>
      </c>
      <c r="T186" s="17">
        <f t="shared" si="63"/>
        <v>22558867.472557001</v>
      </c>
      <c r="U186" s="17">
        <f t="shared" si="64"/>
        <v>921875814.00948787</v>
      </c>
      <c r="V186" s="17">
        <f t="shared" si="65"/>
        <v>25336617.241430122</v>
      </c>
      <c r="W186" s="17">
        <f t="shared" si="66"/>
        <v>1311487594.1578996</v>
      </c>
      <c r="X186" s="18">
        <f t="shared" ca="1" si="57"/>
        <v>37573384.325964198</v>
      </c>
      <c r="Y186" s="17">
        <f t="shared" si="67"/>
        <v>-584021.4809848275</v>
      </c>
      <c r="Z186" s="17">
        <f t="shared" si="68"/>
        <v>-1897955.7525754161</v>
      </c>
      <c r="AA186" s="17">
        <f t="shared" si="69"/>
        <v>-15955143.560978711</v>
      </c>
      <c r="AB186" s="17">
        <f t="shared" si="70"/>
        <v>-1019185.2853848487</v>
      </c>
      <c r="AC186" s="17">
        <f t="shared" si="71"/>
        <v>18969811.220308185</v>
      </c>
      <c r="AD186" s="18">
        <f t="shared" si="72"/>
        <v>523456.58443022892</v>
      </c>
      <c r="AE186" s="19">
        <f t="shared" si="73"/>
        <v>647135.55141874775</v>
      </c>
      <c r="AF186" s="17">
        <f t="shared" si="74"/>
        <v>2392146.3162007444</v>
      </c>
      <c r="AG186" s="17">
        <f t="shared" si="75"/>
        <v>152690.19039579219</v>
      </c>
      <c r="AH186" s="18">
        <f t="shared" si="76"/>
        <v>2544836.5065965364</v>
      </c>
      <c r="AI186" s="73"/>
      <c r="AJ186" s="74"/>
      <c r="AK186" s="74"/>
      <c r="AL186" s="73"/>
      <c r="AM186" s="74"/>
      <c r="AN186" s="74">
        <f t="shared" si="77"/>
        <v>2012</v>
      </c>
      <c r="AO186" s="19" t="str">
        <f t="shared" ca="1" si="78"/>
        <v>-</v>
      </c>
      <c r="AP186" s="17" t="str">
        <f ca="1">IF($C186&gt;=TODAY(),"-",100*(AO186-MIN(Fit_Error_Deaths))/(MAX(Fit_Error_Deaths)-MIN(Fit_Error_Deaths)))</f>
        <v>-</v>
      </c>
      <c r="AQ186" s="17" t="str">
        <f t="shared" ca="1" si="79"/>
        <v>-</v>
      </c>
      <c r="AR186" s="17" t="str">
        <f ca="1">IF($C186&gt;=TODAY(),"-",100*(AQ186-MIN(Fit_Error_LocalTransmission))/(MAX(Fit_Error_LocalTransmission)-MIN(Fit_Error_LocalTransmission)))</f>
        <v>-</v>
      </c>
      <c r="AS186" s="17" t="str">
        <f t="shared" ca="1" si="80"/>
        <v>-</v>
      </c>
      <c r="AT186" s="67" t="str">
        <f t="shared" ca="1" si="81"/>
        <v>-</v>
      </c>
    </row>
    <row r="187" spans="1:46" s="1" customFormat="1" ht="12" x14ac:dyDescent="0.35">
      <c r="A187" s="87"/>
      <c r="B187" s="40">
        <f t="shared" si="58"/>
        <v>184</v>
      </c>
      <c r="C187" s="41">
        <f t="shared" si="59"/>
        <v>44042</v>
      </c>
      <c r="D187" s="28">
        <f>'I Disease Parameters'!$E$6/(1000*365)</f>
        <v>4.8197260273972601E-5</v>
      </c>
      <c r="E187" s="28">
        <f>'I Disease Parameters'!$E$7/(1000*365)</f>
        <v>2.0024657534246577E-5</v>
      </c>
      <c r="F187" s="27">
        <f>(1-'I Disease Parameters'!$E$8)/'I Disease Parameters'!$E$10</f>
        <v>0.188</v>
      </c>
      <c r="G187" s="27">
        <f>'I Disease Parameters'!$E$8/'I Disease Parameters'!$E$11</f>
        <v>1.2E-2</v>
      </c>
      <c r="H187" s="27">
        <f>1/'I Disease Parameters'!$E$12</f>
        <v>0.05</v>
      </c>
      <c r="I187" s="27">
        <f>'I Disease Parameters'!$E$9/'I Disease Parameters'!$E$15</f>
        <v>0</v>
      </c>
      <c r="J187" s="83">
        <f t="shared" si="82"/>
        <v>7.7001263440561267</v>
      </c>
      <c r="K187" s="60">
        <f t="shared" si="83"/>
        <v>0.77001263449643809</v>
      </c>
      <c r="L187" s="30">
        <f t="shared" si="84"/>
        <v>0.46717576064062738</v>
      </c>
      <c r="M187" s="27">
        <f>J187/'I Disease Parameters'!$E$12</f>
        <v>0.38500631720280631</v>
      </c>
      <c r="N187" s="27">
        <f>K187/SQRT('I Disease Parameters'!$E$13*'I Disease Parameters'!$E$13)</f>
        <v>4.5294860852731655E-2</v>
      </c>
      <c r="O187" s="27">
        <f>L187/'I Disease Parameters'!$E$13</f>
        <v>2.7480927096507492E-2</v>
      </c>
      <c r="P187" s="27">
        <f>(1-L187)/'I Disease Parameters'!$E$14</f>
        <v>2.2201009973307193E-2</v>
      </c>
      <c r="Q187" s="19">
        <f t="shared" si="60"/>
        <v>4887424.001924051</v>
      </c>
      <c r="R187" s="17">
        <f t="shared" si="61"/>
        <v>9219375.3072669581</v>
      </c>
      <c r="S187" s="17">
        <f t="shared" si="62"/>
        <v>335329870.96851516</v>
      </c>
      <c r="T187" s="17">
        <f t="shared" si="63"/>
        <v>21567562.226188526</v>
      </c>
      <c r="U187" s="17">
        <f t="shared" si="64"/>
        <v>940019480.03124857</v>
      </c>
      <c r="V187" s="17">
        <f t="shared" si="65"/>
        <v>25837446.883174874</v>
      </c>
      <c r="W187" s="17">
        <f t="shared" si="66"/>
        <v>1311023712.5351434</v>
      </c>
      <c r="X187" s="18">
        <f t="shared" ca="1" si="57"/>
        <v>37573384.325964198</v>
      </c>
      <c r="Y187" s="17">
        <f t="shared" si="67"/>
        <v>-495508.35688011255</v>
      </c>
      <c r="Z187" s="17">
        <f t="shared" si="68"/>
        <v>-1606851.4731403086</v>
      </c>
      <c r="AA187" s="17">
        <f t="shared" si="69"/>
        <v>-15513882.568128228</v>
      </c>
      <c r="AB187" s="17">
        <f t="shared" si="70"/>
        <v>-991305.24636847526</v>
      </c>
      <c r="AC187" s="17">
        <f t="shared" si="71"/>
        <v>18143666.021760702</v>
      </c>
      <c r="AD187" s="18">
        <f t="shared" si="72"/>
        <v>500829.64174475148</v>
      </c>
      <c r="AE187" s="19">
        <f t="shared" si="73"/>
        <v>558610.67442481103</v>
      </c>
      <c r="AF187" s="17">
        <f t="shared" si="74"/>
        <v>2035330.6347165662</v>
      </c>
      <c r="AG187" s="17">
        <f t="shared" si="75"/>
        <v>129914.7213648872</v>
      </c>
      <c r="AH187" s="18">
        <f t="shared" si="76"/>
        <v>2165245.3560814532</v>
      </c>
      <c r="AI187" s="73"/>
      <c r="AJ187" s="74"/>
      <c r="AK187" s="74"/>
      <c r="AL187" s="73"/>
      <c r="AM187" s="74"/>
      <c r="AN187" s="74">
        <f t="shared" si="77"/>
        <v>2012</v>
      </c>
      <c r="AO187" s="19" t="str">
        <f t="shared" ca="1" si="78"/>
        <v>-</v>
      </c>
      <c r="AP187" s="17" t="str">
        <f ca="1">IF($C187&gt;=TODAY(),"-",100*(AO187-MIN(Fit_Error_Deaths))/(MAX(Fit_Error_Deaths)-MIN(Fit_Error_Deaths)))</f>
        <v>-</v>
      </c>
      <c r="AQ187" s="17" t="str">
        <f t="shared" ca="1" si="79"/>
        <v>-</v>
      </c>
      <c r="AR187" s="17" t="str">
        <f ca="1">IF($C187&gt;=TODAY(),"-",100*(AQ187-MIN(Fit_Error_LocalTransmission))/(MAX(Fit_Error_LocalTransmission)-MIN(Fit_Error_LocalTransmission)))</f>
        <v>-</v>
      </c>
      <c r="AS187" s="17" t="str">
        <f t="shared" ca="1" si="80"/>
        <v>-</v>
      </c>
      <c r="AT187" s="67" t="str">
        <f t="shared" ca="1" si="81"/>
        <v>-</v>
      </c>
    </row>
    <row r="188" spans="1:46" s="1" customFormat="1" ht="12" x14ac:dyDescent="0.35">
      <c r="A188" s="87"/>
      <c r="B188" s="40">
        <f t="shared" si="58"/>
        <v>185</v>
      </c>
      <c r="C188" s="41">
        <f t="shared" si="59"/>
        <v>44043</v>
      </c>
      <c r="D188" s="28">
        <f>'I Disease Parameters'!$E$6/(1000*365)</f>
        <v>4.8197260273972601E-5</v>
      </c>
      <c r="E188" s="28">
        <f>'I Disease Parameters'!$E$7/(1000*365)</f>
        <v>2.0024657534246577E-5</v>
      </c>
      <c r="F188" s="27">
        <f>(1-'I Disease Parameters'!$E$8)/'I Disease Parameters'!$E$10</f>
        <v>0.188</v>
      </c>
      <c r="G188" s="27">
        <f>'I Disease Parameters'!$E$8/'I Disease Parameters'!$E$11</f>
        <v>1.2E-2</v>
      </c>
      <c r="H188" s="27">
        <f>1/'I Disease Parameters'!$E$12</f>
        <v>0.05</v>
      </c>
      <c r="I188" s="27">
        <f>'I Disease Parameters'!$E$9/'I Disease Parameters'!$E$15</f>
        <v>0</v>
      </c>
      <c r="J188" s="83">
        <f t="shared" si="82"/>
        <v>7.7001263440561267</v>
      </c>
      <c r="K188" s="60">
        <f t="shared" si="83"/>
        <v>0.77001263449643809</v>
      </c>
      <c r="L188" s="30">
        <f t="shared" si="84"/>
        <v>0.46717576064062738</v>
      </c>
      <c r="M188" s="27">
        <f>J188/'I Disease Parameters'!$E$12</f>
        <v>0.38500631720280631</v>
      </c>
      <c r="N188" s="27">
        <f>K188/SQRT('I Disease Parameters'!$E$13*'I Disease Parameters'!$E$13)</f>
        <v>4.5294860852731655E-2</v>
      </c>
      <c r="O188" s="27">
        <f>L188/'I Disease Parameters'!$E$13</f>
        <v>2.7480927096507492E-2</v>
      </c>
      <c r="P188" s="27">
        <f>(1-L188)/'I Disease Parameters'!$E$14</f>
        <v>2.2201009973307193E-2</v>
      </c>
      <c r="Q188" s="19">
        <f t="shared" si="60"/>
        <v>4465579.0308754323</v>
      </c>
      <c r="R188" s="17">
        <f t="shared" si="61"/>
        <v>7860250.4841355188</v>
      </c>
      <c r="S188" s="17">
        <f t="shared" si="62"/>
        <v>320289905.11202848</v>
      </c>
      <c r="T188" s="17">
        <f t="shared" si="63"/>
        <v>20606244.577557489</v>
      </c>
      <c r="U188" s="17">
        <f t="shared" si="64"/>
        <v>957359846.6166985</v>
      </c>
      <c r="V188" s="17">
        <f t="shared" si="65"/>
        <v>26316268.547258411</v>
      </c>
      <c r="W188" s="17">
        <f t="shared" si="66"/>
        <v>1310581825.8212955</v>
      </c>
      <c r="X188" s="18">
        <f t="shared" ca="1" si="57"/>
        <v>37573384.325964198</v>
      </c>
      <c r="Y188" s="17">
        <f t="shared" si="67"/>
        <v>-421844.97104861867</v>
      </c>
      <c r="Z188" s="17">
        <f t="shared" si="68"/>
        <v>-1359124.8231314393</v>
      </c>
      <c r="AA188" s="17">
        <f t="shared" si="69"/>
        <v>-15039965.856486678</v>
      </c>
      <c r="AB188" s="17">
        <f t="shared" si="70"/>
        <v>-961317.64863103628</v>
      </c>
      <c r="AC188" s="17">
        <f t="shared" si="71"/>
        <v>17340366.585449934</v>
      </c>
      <c r="AD188" s="18">
        <f t="shared" si="72"/>
        <v>478821.66408353671</v>
      </c>
      <c r="AE188" s="19">
        <f t="shared" si="73"/>
        <v>484934.85315516131</v>
      </c>
      <c r="AF188" s="17">
        <f t="shared" si="74"/>
        <v>1733242.5577661882</v>
      </c>
      <c r="AG188" s="17">
        <f t="shared" si="75"/>
        <v>110632.5036872035</v>
      </c>
      <c r="AH188" s="18">
        <f t="shared" si="76"/>
        <v>1843875.0614533916</v>
      </c>
      <c r="AI188" s="73"/>
      <c r="AJ188" s="74"/>
      <c r="AK188" s="74"/>
      <c r="AL188" s="73"/>
      <c r="AM188" s="74"/>
      <c r="AN188" s="74">
        <f t="shared" si="77"/>
        <v>2012</v>
      </c>
      <c r="AO188" s="19" t="str">
        <f t="shared" ca="1" si="78"/>
        <v>-</v>
      </c>
      <c r="AP188" s="17" t="str">
        <f ca="1">IF($C188&gt;=TODAY(),"-",100*(AO188-MIN(Fit_Error_Deaths))/(MAX(Fit_Error_Deaths)-MIN(Fit_Error_Deaths)))</f>
        <v>-</v>
      </c>
      <c r="AQ188" s="17" t="str">
        <f t="shared" ca="1" si="79"/>
        <v>-</v>
      </c>
      <c r="AR188" s="17" t="str">
        <f ca="1">IF($C188&gt;=TODAY(),"-",100*(AQ188-MIN(Fit_Error_LocalTransmission))/(MAX(Fit_Error_LocalTransmission)-MIN(Fit_Error_LocalTransmission)))</f>
        <v>-</v>
      </c>
      <c r="AS188" s="17" t="str">
        <f t="shared" ca="1" si="80"/>
        <v>-</v>
      </c>
      <c r="AT188" s="67" t="str">
        <f t="shared" ca="1" si="81"/>
        <v>-</v>
      </c>
    </row>
    <row r="189" spans="1:46" s="1" customFormat="1" ht="12" x14ac:dyDescent="0.35">
      <c r="A189" s="87"/>
      <c r="B189" s="40">
        <f t="shared" si="58"/>
        <v>186</v>
      </c>
      <c r="C189" s="41">
        <f t="shared" si="59"/>
        <v>44044</v>
      </c>
      <c r="D189" s="28">
        <f>'I Disease Parameters'!$E$6/(1000*365)</f>
        <v>4.8197260273972601E-5</v>
      </c>
      <c r="E189" s="28">
        <f>'I Disease Parameters'!$E$7/(1000*365)</f>
        <v>2.0024657534246577E-5</v>
      </c>
      <c r="F189" s="27">
        <f>(1-'I Disease Parameters'!$E$8)/'I Disease Parameters'!$E$10</f>
        <v>0.188</v>
      </c>
      <c r="G189" s="27">
        <f>'I Disease Parameters'!$E$8/'I Disease Parameters'!$E$11</f>
        <v>1.2E-2</v>
      </c>
      <c r="H189" s="27">
        <f>1/'I Disease Parameters'!$E$12</f>
        <v>0.05</v>
      </c>
      <c r="I189" s="27">
        <f>'I Disease Parameters'!$E$9/'I Disease Parameters'!$E$15</f>
        <v>0</v>
      </c>
      <c r="J189" s="83">
        <f t="shared" si="82"/>
        <v>7.7001263440561267</v>
      </c>
      <c r="K189" s="60">
        <f t="shared" si="83"/>
        <v>0.77001263449643809</v>
      </c>
      <c r="L189" s="30">
        <f t="shared" si="84"/>
        <v>0.46717576064062738</v>
      </c>
      <c r="M189" s="27">
        <f>J189/'I Disease Parameters'!$E$12</f>
        <v>0.38500631720280631</v>
      </c>
      <c r="N189" s="27">
        <f>K189/SQRT('I Disease Parameters'!$E$13*'I Disease Parameters'!$E$13)</f>
        <v>4.5294860852731655E-2</v>
      </c>
      <c r="O189" s="27">
        <f>L189/'I Disease Parameters'!$E$13</f>
        <v>2.7480927096507492E-2</v>
      </c>
      <c r="P189" s="27">
        <f>(1-L189)/'I Disease Parameters'!$E$14</f>
        <v>2.2201009973307193E-2</v>
      </c>
      <c r="Q189" s="19">
        <f t="shared" si="60"/>
        <v>4105306.0975497686</v>
      </c>
      <c r="R189" s="17">
        <f t="shared" si="61"/>
        <v>6711392.9534886628</v>
      </c>
      <c r="S189" s="17">
        <f t="shared" si="62"/>
        <v>305746723.25178301</v>
      </c>
      <c r="T189" s="17">
        <f t="shared" si="63"/>
        <v>19676396.804028962</v>
      </c>
      <c r="U189" s="17">
        <f t="shared" si="64"/>
        <v>973921449.77420306</v>
      </c>
      <c r="V189" s="17">
        <f t="shared" si="65"/>
        <v>26773747.988637172</v>
      </c>
      <c r="W189" s="17">
        <f t="shared" si="66"/>
        <v>1310161268.8810534</v>
      </c>
      <c r="X189" s="18">
        <f t="shared" ca="1" si="57"/>
        <v>37573384.325964198</v>
      </c>
      <c r="Y189" s="17">
        <f t="shared" si="67"/>
        <v>-360272.93332566367</v>
      </c>
      <c r="Z189" s="17">
        <f t="shared" si="68"/>
        <v>-1148857.5306468559</v>
      </c>
      <c r="AA189" s="17">
        <f t="shared" si="69"/>
        <v>-14543181.860245466</v>
      </c>
      <c r="AB189" s="17">
        <f t="shared" si="70"/>
        <v>-929847.77352852747</v>
      </c>
      <c r="AC189" s="17">
        <f t="shared" si="71"/>
        <v>16561603.157504559</v>
      </c>
      <c r="AD189" s="18">
        <f t="shared" si="72"/>
        <v>457479.44137876108</v>
      </c>
      <c r="AE189" s="19">
        <f t="shared" si="73"/>
        <v>423349.96500432532</v>
      </c>
      <c r="AF189" s="17">
        <f t="shared" si="74"/>
        <v>1477727.0910174774</v>
      </c>
      <c r="AG189" s="17">
        <f t="shared" si="75"/>
        <v>94323.005809626222</v>
      </c>
      <c r="AH189" s="18">
        <f t="shared" si="76"/>
        <v>1572050.0968271038</v>
      </c>
      <c r="AI189" s="73"/>
      <c r="AJ189" s="74"/>
      <c r="AK189" s="74"/>
      <c r="AL189" s="73"/>
      <c r="AM189" s="74"/>
      <c r="AN189" s="74">
        <f t="shared" si="77"/>
        <v>2012</v>
      </c>
      <c r="AO189" s="19" t="str">
        <f t="shared" ca="1" si="78"/>
        <v>-</v>
      </c>
      <c r="AP189" s="17" t="str">
        <f ca="1">IF($C189&gt;=TODAY(),"-",100*(AO189-MIN(Fit_Error_Deaths))/(MAX(Fit_Error_Deaths)-MIN(Fit_Error_Deaths)))</f>
        <v>-</v>
      </c>
      <c r="AQ189" s="17" t="str">
        <f t="shared" ca="1" si="79"/>
        <v>-</v>
      </c>
      <c r="AR189" s="17" t="str">
        <f ca="1">IF($C189&gt;=TODAY(),"-",100*(AQ189-MIN(Fit_Error_LocalTransmission))/(MAX(Fit_Error_LocalTransmission)-MIN(Fit_Error_LocalTransmission)))</f>
        <v>-</v>
      </c>
      <c r="AS189" s="17" t="str">
        <f t="shared" ca="1" si="80"/>
        <v>-</v>
      </c>
      <c r="AT189" s="67" t="str">
        <f t="shared" ca="1" si="81"/>
        <v>-</v>
      </c>
    </row>
    <row r="190" spans="1:46" s="1" customFormat="1" ht="12" x14ac:dyDescent="0.35">
      <c r="A190" s="87"/>
      <c r="B190" s="40">
        <f t="shared" si="58"/>
        <v>187</v>
      </c>
      <c r="C190" s="41">
        <f t="shared" si="59"/>
        <v>44045</v>
      </c>
      <c r="D190" s="28">
        <f>'I Disease Parameters'!$E$6/(1000*365)</f>
        <v>4.8197260273972601E-5</v>
      </c>
      <c r="E190" s="28">
        <f>'I Disease Parameters'!$E$7/(1000*365)</f>
        <v>2.0024657534246577E-5</v>
      </c>
      <c r="F190" s="27">
        <f>(1-'I Disease Parameters'!$E$8)/'I Disease Parameters'!$E$10</f>
        <v>0.188</v>
      </c>
      <c r="G190" s="27">
        <f>'I Disease Parameters'!$E$8/'I Disease Parameters'!$E$11</f>
        <v>1.2E-2</v>
      </c>
      <c r="H190" s="27">
        <f>1/'I Disease Parameters'!$E$12</f>
        <v>0.05</v>
      </c>
      <c r="I190" s="27">
        <f>'I Disease Parameters'!$E$9/'I Disease Parameters'!$E$15</f>
        <v>0</v>
      </c>
      <c r="J190" s="83">
        <f t="shared" si="82"/>
        <v>7.7001263440561267</v>
      </c>
      <c r="K190" s="60">
        <f t="shared" si="83"/>
        <v>0.77001263449643809</v>
      </c>
      <c r="L190" s="30">
        <f t="shared" si="84"/>
        <v>0.46717576064062738</v>
      </c>
      <c r="M190" s="27">
        <f>J190/'I Disease Parameters'!$E$12</f>
        <v>0.38500631720280631</v>
      </c>
      <c r="N190" s="27">
        <f>K190/SQRT('I Disease Parameters'!$E$13*'I Disease Parameters'!$E$13)</f>
        <v>4.5294860852731655E-2</v>
      </c>
      <c r="O190" s="27">
        <f>L190/'I Disease Parameters'!$E$13</f>
        <v>2.7480927096507492E-2</v>
      </c>
      <c r="P190" s="27">
        <f>(1-L190)/'I Disease Parameters'!$E$14</f>
        <v>2.2201009973307193E-2</v>
      </c>
      <c r="Q190" s="19">
        <f t="shared" si="60"/>
        <v>3796726.8655135944</v>
      </c>
      <c r="R190" s="17">
        <f t="shared" si="61"/>
        <v>5740623.1778100943</v>
      </c>
      <c r="S190" s="17">
        <f t="shared" si="62"/>
        <v>291715006.49102443</v>
      </c>
      <c r="T190" s="17">
        <f t="shared" si="63"/>
        <v>18778977.998584848</v>
      </c>
      <c r="U190" s="17">
        <f t="shared" si="64"/>
        <v>989730009.11938882</v>
      </c>
      <c r="V190" s="17">
        <f t="shared" si="65"/>
        <v>27210583.870322168</v>
      </c>
      <c r="W190" s="17">
        <f t="shared" si="66"/>
        <v>1309761343.6523218</v>
      </c>
      <c r="X190" s="18">
        <f t="shared" ca="1" si="57"/>
        <v>37573384.325964198</v>
      </c>
      <c r="Y190" s="17">
        <f t="shared" si="67"/>
        <v>-308579.23203617427</v>
      </c>
      <c r="Z190" s="17">
        <f t="shared" si="68"/>
        <v>-970769.77567856852</v>
      </c>
      <c r="AA190" s="17">
        <f t="shared" si="69"/>
        <v>-14031716.760758579</v>
      </c>
      <c r="AB190" s="17">
        <f t="shared" si="70"/>
        <v>-897418.80544411391</v>
      </c>
      <c r="AC190" s="17">
        <f t="shared" si="71"/>
        <v>15808559.345185757</v>
      </c>
      <c r="AD190" s="18">
        <f t="shared" si="72"/>
        <v>436835.88168499619</v>
      </c>
      <c r="AE190" s="19">
        <f t="shared" si="73"/>
        <v>371643.20836463553</v>
      </c>
      <c r="AF190" s="17">
        <f t="shared" si="74"/>
        <v>1261741.8752558685</v>
      </c>
      <c r="AG190" s="17">
        <f t="shared" si="75"/>
        <v>80536.715441863955</v>
      </c>
      <c r="AH190" s="18">
        <f t="shared" si="76"/>
        <v>1342278.5906977325</v>
      </c>
      <c r="AI190" s="73"/>
      <c r="AJ190" s="74"/>
      <c r="AK190" s="74"/>
      <c r="AL190" s="73"/>
      <c r="AM190" s="74"/>
      <c r="AN190" s="74">
        <f t="shared" si="77"/>
        <v>2012</v>
      </c>
      <c r="AO190" s="19" t="str">
        <f t="shared" ca="1" si="78"/>
        <v>-</v>
      </c>
      <c r="AP190" s="17" t="str">
        <f ca="1">IF($C190&gt;=TODAY(),"-",100*(AO190-MIN(Fit_Error_Deaths))/(MAX(Fit_Error_Deaths)-MIN(Fit_Error_Deaths)))</f>
        <v>-</v>
      </c>
      <c r="AQ190" s="17" t="str">
        <f t="shared" ca="1" si="79"/>
        <v>-</v>
      </c>
      <c r="AR190" s="17" t="str">
        <f ca="1">IF($C190&gt;=TODAY(),"-",100*(AQ190-MIN(Fit_Error_LocalTransmission))/(MAX(Fit_Error_LocalTransmission)-MIN(Fit_Error_LocalTransmission)))</f>
        <v>-</v>
      </c>
      <c r="AS190" s="17" t="str">
        <f t="shared" ca="1" si="80"/>
        <v>-</v>
      </c>
      <c r="AT190" s="67" t="str">
        <f t="shared" ca="1" si="81"/>
        <v>-</v>
      </c>
    </row>
    <row r="191" spans="1:46" s="1" customFormat="1" ht="12" x14ac:dyDescent="0.35">
      <c r="A191" s="87"/>
      <c r="B191" s="40">
        <f t="shared" si="58"/>
        <v>188</v>
      </c>
      <c r="C191" s="41">
        <f t="shared" si="59"/>
        <v>44046</v>
      </c>
      <c r="D191" s="28">
        <f>'I Disease Parameters'!$E$6/(1000*365)</f>
        <v>4.8197260273972601E-5</v>
      </c>
      <c r="E191" s="28">
        <f>'I Disease Parameters'!$E$7/(1000*365)</f>
        <v>2.0024657534246577E-5</v>
      </c>
      <c r="F191" s="27">
        <f>(1-'I Disease Parameters'!$E$8)/'I Disease Parameters'!$E$10</f>
        <v>0.188</v>
      </c>
      <c r="G191" s="27">
        <f>'I Disease Parameters'!$E$8/'I Disease Parameters'!$E$11</f>
        <v>1.2E-2</v>
      </c>
      <c r="H191" s="27">
        <f>1/'I Disease Parameters'!$E$12</f>
        <v>0.05</v>
      </c>
      <c r="I191" s="27">
        <f>'I Disease Parameters'!$E$9/'I Disease Parameters'!$E$15</f>
        <v>0</v>
      </c>
      <c r="J191" s="83">
        <f t="shared" si="82"/>
        <v>7.7001263440561267</v>
      </c>
      <c r="K191" s="60">
        <f t="shared" si="83"/>
        <v>0.77001263449643809</v>
      </c>
      <c r="L191" s="30">
        <f t="shared" si="84"/>
        <v>0.46717576064062738</v>
      </c>
      <c r="M191" s="27">
        <f>J191/'I Disease Parameters'!$E$12</f>
        <v>0.38500631720280631</v>
      </c>
      <c r="N191" s="27">
        <f>K191/SQRT('I Disease Parameters'!$E$13*'I Disease Parameters'!$E$13)</f>
        <v>4.5294860852731655E-2</v>
      </c>
      <c r="O191" s="27">
        <f>L191/'I Disease Parameters'!$E$13</f>
        <v>2.7480927096507492E-2</v>
      </c>
      <c r="P191" s="27">
        <f>(1-L191)/'I Disease Parameters'!$E$14</f>
        <v>2.2201009973307193E-2</v>
      </c>
      <c r="Q191" s="19">
        <f t="shared" si="60"/>
        <v>3531742.4826130834</v>
      </c>
      <c r="R191" s="17">
        <f t="shared" si="61"/>
        <v>4920418.8513569832</v>
      </c>
      <c r="S191" s="17">
        <f t="shared" si="62"/>
        <v>278202651.83079892</v>
      </c>
      <c r="T191" s="17">
        <f t="shared" si="63"/>
        <v>17914513.430954177</v>
      </c>
      <c r="U191" s="17">
        <f t="shared" si="64"/>
        <v>1004812004.1647822</v>
      </c>
      <c r="V191" s="17">
        <f t="shared" si="65"/>
        <v>27627496.148157265</v>
      </c>
      <c r="W191" s="17">
        <f t="shared" si="66"/>
        <v>1309381330.7605052</v>
      </c>
      <c r="X191" s="18">
        <f t="shared" ca="1" si="57"/>
        <v>37573384.325964198</v>
      </c>
      <c r="Y191" s="17">
        <f t="shared" si="67"/>
        <v>-264984.38290051091</v>
      </c>
      <c r="Z191" s="17">
        <f t="shared" si="68"/>
        <v>-820204.32645311113</v>
      </c>
      <c r="AA191" s="17">
        <f t="shared" si="69"/>
        <v>-13512354.660225511</v>
      </c>
      <c r="AB191" s="17">
        <f t="shared" si="70"/>
        <v>-864464.56763067096</v>
      </c>
      <c r="AC191" s="17">
        <f t="shared" si="71"/>
        <v>15081995.045393348</v>
      </c>
      <c r="AD191" s="18">
        <f t="shared" si="72"/>
        <v>416912.27783509716</v>
      </c>
      <c r="AE191" s="19">
        <f t="shared" si="73"/>
        <v>328035.26312207698</v>
      </c>
      <c r="AF191" s="17">
        <f t="shared" si="74"/>
        <v>1079237.1574282977</v>
      </c>
      <c r="AG191" s="17">
        <f t="shared" si="75"/>
        <v>68887.478133721132</v>
      </c>
      <c r="AH191" s="18">
        <f t="shared" si="76"/>
        <v>1148124.6355620187</v>
      </c>
      <c r="AI191" s="73"/>
      <c r="AJ191" s="74"/>
      <c r="AK191" s="74"/>
      <c r="AL191" s="73"/>
      <c r="AM191" s="74"/>
      <c r="AN191" s="74">
        <f t="shared" si="77"/>
        <v>2012</v>
      </c>
      <c r="AO191" s="19" t="str">
        <f t="shared" ca="1" si="78"/>
        <v>-</v>
      </c>
      <c r="AP191" s="17" t="str">
        <f ca="1">IF($C191&gt;=TODAY(),"-",100*(AO191-MIN(Fit_Error_Deaths))/(MAX(Fit_Error_Deaths)-MIN(Fit_Error_Deaths)))</f>
        <v>-</v>
      </c>
      <c r="AQ191" s="17" t="str">
        <f t="shared" ca="1" si="79"/>
        <v>-</v>
      </c>
      <c r="AR191" s="17" t="str">
        <f ca="1">IF($C191&gt;=TODAY(),"-",100*(AQ191-MIN(Fit_Error_LocalTransmission))/(MAX(Fit_Error_LocalTransmission)-MIN(Fit_Error_LocalTransmission)))</f>
        <v>-</v>
      </c>
      <c r="AS191" s="17" t="str">
        <f t="shared" ca="1" si="80"/>
        <v>-</v>
      </c>
      <c r="AT191" s="67" t="str">
        <f t="shared" ca="1" si="81"/>
        <v>-</v>
      </c>
    </row>
    <row r="192" spans="1:46" s="1" customFormat="1" ht="12" x14ac:dyDescent="0.35">
      <c r="A192" s="87"/>
      <c r="B192" s="40">
        <f t="shared" si="58"/>
        <v>189</v>
      </c>
      <c r="C192" s="41">
        <f t="shared" si="59"/>
        <v>44047</v>
      </c>
      <c r="D192" s="28">
        <f>'I Disease Parameters'!$E$6/(1000*365)</f>
        <v>4.8197260273972601E-5</v>
      </c>
      <c r="E192" s="28">
        <f>'I Disease Parameters'!$E$7/(1000*365)</f>
        <v>2.0024657534246577E-5</v>
      </c>
      <c r="F192" s="27">
        <f>(1-'I Disease Parameters'!$E$8)/'I Disease Parameters'!$E$10</f>
        <v>0.188</v>
      </c>
      <c r="G192" s="27">
        <f>'I Disease Parameters'!$E$8/'I Disease Parameters'!$E$11</f>
        <v>1.2E-2</v>
      </c>
      <c r="H192" s="27">
        <f>1/'I Disease Parameters'!$E$12</f>
        <v>0.05</v>
      </c>
      <c r="I192" s="27">
        <f>'I Disease Parameters'!$E$9/'I Disease Parameters'!$E$15</f>
        <v>0</v>
      </c>
      <c r="J192" s="83">
        <f t="shared" si="82"/>
        <v>7.7001263440561267</v>
      </c>
      <c r="K192" s="60">
        <f t="shared" si="83"/>
        <v>0.77001263449643809</v>
      </c>
      <c r="L192" s="30">
        <f t="shared" si="84"/>
        <v>0.46717576064062738</v>
      </c>
      <c r="M192" s="27">
        <f>J192/'I Disease Parameters'!$E$12</f>
        <v>0.38500631720280631</v>
      </c>
      <c r="N192" s="27">
        <f>K192/SQRT('I Disease Parameters'!$E$13*'I Disease Parameters'!$E$13)</f>
        <v>4.5294860852731655E-2</v>
      </c>
      <c r="O192" s="27">
        <f>L192/'I Disease Parameters'!$E$13</f>
        <v>2.7480927096507492E-2</v>
      </c>
      <c r="P192" s="27">
        <f>(1-L192)/'I Disease Parameters'!$E$14</f>
        <v>2.2201009973307193E-2</v>
      </c>
      <c r="Q192" s="19">
        <f t="shared" si="60"/>
        <v>3303688.7313214717</v>
      </c>
      <c r="R192" s="17">
        <f t="shared" si="61"/>
        <v>4227328.1735376064</v>
      </c>
      <c r="S192" s="17">
        <f t="shared" si="62"/>
        <v>265211987.07048604</v>
      </c>
      <c r="T192" s="17">
        <f t="shared" si="63"/>
        <v>17083171.996261097</v>
      </c>
      <c r="U192" s="17">
        <f t="shared" si="64"/>
        <v>1019194323.1776179</v>
      </c>
      <c r="V192" s="17">
        <f t="shared" si="65"/>
        <v>28025216.439504825</v>
      </c>
      <c r="W192" s="17">
        <f t="shared" si="66"/>
        <v>1309020499.1492243</v>
      </c>
      <c r="X192" s="18">
        <f t="shared" ca="1" si="57"/>
        <v>37573384.325964198</v>
      </c>
      <c r="Y192" s="17">
        <f t="shared" si="67"/>
        <v>-228053.7512916117</v>
      </c>
      <c r="Z192" s="17">
        <f t="shared" si="68"/>
        <v>-693090.67781937681</v>
      </c>
      <c r="AA192" s="17">
        <f t="shared" si="69"/>
        <v>-12990664.760312885</v>
      </c>
      <c r="AB192" s="17">
        <f t="shared" si="70"/>
        <v>-831341.43469307944</v>
      </c>
      <c r="AC192" s="17">
        <f t="shared" si="71"/>
        <v>14382319.012835741</v>
      </c>
      <c r="AD192" s="18">
        <f t="shared" si="72"/>
        <v>397720.29134755954</v>
      </c>
      <c r="AE192" s="19">
        <f t="shared" si="73"/>
        <v>291091.62215444265</v>
      </c>
      <c r="AF192" s="17">
        <f t="shared" si="74"/>
        <v>925038.74405511282</v>
      </c>
      <c r="AG192" s="17">
        <f t="shared" si="75"/>
        <v>59045.026216283797</v>
      </c>
      <c r="AH192" s="18">
        <f t="shared" si="76"/>
        <v>984083.77027139661</v>
      </c>
      <c r="AI192" s="73"/>
      <c r="AJ192" s="74"/>
      <c r="AK192" s="74"/>
      <c r="AL192" s="73"/>
      <c r="AM192" s="74"/>
      <c r="AN192" s="74">
        <f t="shared" si="77"/>
        <v>2012</v>
      </c>
      <c r="AO192" s="19" t="str">
        <f t="shared" ca="1" si="78"/>
        <v>-</v>
      </c>
      <c r="AP192" s="17" t="str">
        <f ca="1">IF($C192&gt;=TODAY(),"-",100*(AO192-MIN(Fit_Error_Deaths))/(MAX(Fit_Error_Deaths)-MIN(Fit_Error_Deaths)))</f>
        <v>-</v>
      </c>
      <c r="AQ192" s="17" t="str">
        <f t="shared" ca="1" si="79"/>
        <v>-</v>
      </c>
      <c r="AR192" s="17" t="str">
        <f ca="1">IF($C192&gt;=TODAY(),"-",100*(AQ192-MIN(Fit_Error_LocalTransmission))/(MAX(Fit_Error_LocalTransmission)-MIN(Fit_Error_LocalTransmission)))</f>
        <v>-</v>
      </c>
      <c r="AS192" s="17" t="str">
        <f t="shared" ca="1" si="80"/>
        <v>-</v>
      </c>
      <c r="AT192" s="67" t="str">
        <f t="shared" ca="1" si="81"/>
        <v>-</v>
      </c>
    </row>
    <row r="193" spans="1:46" s="1" customFormat="1" ht="12" x14ac:dyDescent="0.35">
      <c r="A193" s="87"/>
      <c r="B193" s="40">
        <f t="shared" si="58"/>
        <v>190</v>
      </c>
      <c r="C193" s="41">
        <f t="shared" si="59"/>
        <v>44048</v>
      </c>
      <c r="D193" s="28">
        <f>'I Disease Parameters'!$E$6/(1000*365)</f>
        <v>4.8197260273972601E-5</v>
      </c>
      <c r="E193" s="28">
        <f>'I Disease Parameters'!$E$7/(1000*365)</f>
        <v>2.0024657534246577E-5</v>
      </c>
      <c r="F193" s="27">
        <f>(1-'I Disease Parameters'!$E$8)/'I Disease Parameters'!$E$10</f>
        <v>0.188</v>
      </c>
      <c r="G193" s="27">
        <f>'I Disease Parameters'!$E$8/'I Disease Parameters'!$E$11</f>
        <v>1.2E-2</v>
      </c>
      <c r="H193" s="27">
        <f>1/'I Disease Parameters'!$E$12</f>
        <v>0.05</v>
      </c>
      <c r="I193" s="27">
        <f>'I Disease Parameters'!$E$9/'I Disease Parameters'!$E$15</f>
        <v>0</v>
      </c>
      <c r="J193" s="83">
        <f t="shared" si="82"/>
        <v>7.7001263440561267</v>
      </c>
      <c r="K193" s="60">
        <f t="shared" si="83"/>
        <v>0.77001263449643809</v>
      </c>
      <c r="L193" s="30">
        <f t="shared" si="84"/>
        <v>0.46717576064062738</v>
      </c>
      <c r="M193" s="27">
        <f>J193/'I Disease Parameters'!$E$12</f>
        <v>0.38500631720280631</v>
      </c>
      <c r="N193" s="27">
        <f>K193/SQRT('I Disease Parameters'!$E$13*'I Disease Parameters'!$E$13)</f>
        <v>4.5294860852731655E-2</v>
      </c>
      <c r="O193" s="27">
        <f>L193/'I Disease Parameters'!$E$13</f>
        <v>2.7480927096507492E-2</v>
      </c>
      <c r="P193" s="27">
        <f>(1-L193)/'I Disease Parameters'!$E$14</f>
        <v>2.2201009973307193E-2</v>
      </c>
      <c r="Q193" s="19">
        <f t="shared" si="60"/>
        <v>3107061.3608946358</v>
      </c>
      <c r="R193" s="17">
        <f t="shared" si="61"/>
        <v>3641430.3049239782</v>
      </c>
      <c r="S193" s="17">
        <f t="shared" si="62"/>
        <v>252740814.63437176</v>
      </c>
      <c r="T193" s="17">
        <f t="shared" si="63"/>
        <v>16284832.773603663</v>
      </c>
      <c r="U193" s="17">
        <f t="shared" si="64"/>
        <v>1032903974.9180661</v>
      </c>
      <c r="V193" s="17">
        <f t="shared" si="65"/>
        <v>28404480.111369539</v>
      </c>
      <c r="W193" s="17">
        <f t="shared" si="66"/>
        <v>1308678113.9918602</v>
      </c>
      <c r="X193" s="18">
        <f t="shared" ca="1" si="57"/>
        <v>37573384.325964198</v>
      </c>
      <c r="Y193" s="17">
        <f t="shared" si="67"/>
        <v>-196627.37042683596</v>
      </c>
      <c r="Z193" s="17">
        <f t="shared" si="68"/>
        <v>-585897.8686136282</v>
      </c>
      <c r="AA193" s="17">
        <f t="shared" si="69"/>
        <v>-12471172.436114281</v>
      </c>
      <c r="AB193" s="17">
        <f t="shared" si="70"/>
        <v>-798339.22265743464</v>
      </c>
      <c r="AC193" s="17">
        <f t="shared" si="71"/>
        <v>13709651.740448236</v>
      </c>
      <c r="AD193" s="18">
        <f t="shared" si="72"/>
        <v>379263.67186471447</v>
      </c>
      <c r="AE193" s="19">
        <f t="shared" si="73"/>
        <v>259652.41689285231</v>
      </c>
      <c r="AF193" s="17">
        <f t="shared" si="74"/>
        <v>794737.69662506995</v>
      </c>
      <c r="AG193" s="17">
        <f t="shared" si="75"/>
        <v>50727.938082451277</v>
      </c>
      <c r="AH193" s="18">
        <f t="shared" si="76"/>
        <v>845465.63470752118</v>
      </c>
      <c r="AI193" s="73"/>
      <c r="AJ193" s="74"/>
      <c r="AK193" s="74"/>
      <c r="AL193" s="73"/>
      <c r="AM193" s="74"/>
      <c r="AN193" s="74">
        <f t="shared" si="77"/>
        <v>2012</v>
      </c>
      <c r="AO193" s="19" t="str">
        <f t="shared" ca="1" si="78"/>
        <v>-</v>
      </c>
      <c r="AP193" s="17" t="str">
        <f ca="1">IF($C193&gt;=TODAY(),"-",100*(AO193-MIN(Fit_Error_Deaths))/(MAX(Fit_Error_Deaths)-MIN(Fit_Error_Deaths)))</f>
        <v>-</v>
      </c>
      <c r="AQ193" s="17" t="str">
        <f t="shared" ca="1" si="79"/>
        <v>-</v>
      </c>
      <c r="AR193" s="17" t="str">
        <f ca="1">IF($C193&gt;=TODAY(),"-",100*(AQ193-MIN(Fit_Error_LocalTransmission))/(MAX(Fit_Error_LocalTransmission)-MIN(Fit_Error_LocalTransmission)))</f>
        <v>-</v>
      </c>
      <c r="AS193" s="17" t="str">
        <f t="shared" ca="1" si="80"/>
        <v>-</v>
      </c>
      <c r="AT193" s="67" t="str">
        <f t="shared" ca="1" si="81"/>
        <v>-</v>
      </c>
    </row>
    <row r="194" spans="1:46" s="1" customFormat="1" ht="12" x14ac:dyDescent="0.35">
      <c r="A194" s="87"/>
      <c r="B194" s="40">
        <f t="shared" si="58"/>
        <v>191</v>
      </c>
      <c r="C194" s="41">
        <f t="shared" si="59"/>
        <v>44049</v>
      </c>
      <c r="D194" s="28">
        <f>'I Disease Parameters'!$E$6/(1000*365)</f>
        <v>4.8197260273972601E-5</v>
      </c>
      <c r="E194" s="28">
        <f>'I Disease Parameters'!$E$7/(1000*365)</f>
        <v>2.0024657534246577E-5</v>
      </c>
      <c r="F194" s="27">
        <f>(1-'I Disease Parameters'!$E$8)/'I Disease Parameters'!$E$10</f>
        <v>0.188</v>
      </c>
      <c r="G194" s="27">
        <f>'I Disease Parameters'!$E$8/'I Disease Parameters'!$E$11</f>
        <v>1.2E-2</v>
      </c>
      <c r="H194" s="27">
        <f>1/'I Disease Parameters'!$E$12</f>
        <v>0.05</v>
      </c>
      <c r="I194" s="27">
        <f>'I Disease Parameters'!$E$9/'I Disease Parameters'!$E$15</f>
        <v>0</v>
      </c>
      <c r="J194" s="83">
        <f t="shared" si="82"/>
        <v>7.7001263440561267</v>
      </c>
      <c r="K194" s="60">
        <f t="shared" si="83"/>
        <v>0.77001263449643809</v>
      </c>
      <c r="L194" s="30">
        <f t="shared" si="84"/>
        <v>0.46717576064062738</v>
      </c>
      <c r="M194" s="27">
        <f>J194/'I Disease Parameters'!$E$12</f>
        <v>0.38500631720280631</v>
      </c>
      <c r="N194" s="27">
        <f>K194/SQRT('I Disease Parameters'!$E$13*'I Disease Parameters'!$E$13)</f>
        <v>4.5294860852731655E-2</v>
      </c>
      <c r="O194" s="27">
        <f>L194/'I Disease Parameters'!$E$13</f>
        <v>2.7480927096507492E-2</v>
      </c>
      <c r="P194" s="27">
        <f>(1-L194)/'I Disease Parameters'!$E$14</f>
        <v>2.2201009973307193E-2</v>
      </c>
      <c r="Q194" s="19">
        <f t="shared" si="60"/>
        <v>2937296.9243701822</v>
      </c>
      <c r="R194" s="17">
        <f t="shared" si="61"/>
        <v>3145848.2439040723</v>
      </c>
      <c r="S194" s="17">
        <f t="shared" si="62"/>
        <v>240783301.75172088</v>
      </c>
      <c r="T194" s="17">
        <f t="shared" si="63"/>
        <v>15519141.802012825</v>
      </c>
      <c r="U194" s="17">
        <f t="shared" si="64"/>
        <v>1045967854.4036515</v>
      </c>
      <c r="V194" s="17">
        <f t="shared" si="65"/>
        <v>28766019.846189953</v>
      </c>
      <c r="W194" s="17">
        <f t="shared" si="66"/>
        <v>1308353443.1256595</v>
      </c>
      <c r="X194" s="18">
        <f t="shared" ca="1" si="57"/>
        <v>37573384.325964198</v>
      </c>
      <c r="Y194" s="17">
        <f t="shared" si="67"/>
        <v>-169764.43652445357</v>
      </c>
      <c r="Z194" s="17">
        <f t="shared" si="68"/>
        <v>-495582.06101990584</v>
      </c>
      <c r="AA194" s="17">
        <f t="shared" si="69"/>
        <v>-11957512.882650882</v>
      </c>
      <c r="AB194" s="17">
        <f t="shared" si="70"/>
        <v>-765690.97159083746</v>
      </c>
      <c r="AC194" s="17">
        <f t="shared" si="71"/>
        <v>13063879.485585332</v>
      </c>
      <c r="AD194" s="18">
        <f t="shared" si="72"/>
        <v>361539.73482041433</v>
      </c>
      <c r="AE194" s="19">
        <f t="shared" si="73"/>
        <v>232776.91835968115</v>
      </c>
      <c r="AF194" s="17">
        <f t="shared" si="74"/>
        <v>684588.89732570795</v>
      </c>
      <c r="AG194" s="17">
        <f t="shared" si="75"/>
        <v>43697.163659087739</v>
      </c>
      <c r="AH194" s="18">
        <f t="shared" si="76"/>
        <v>728286.06098479568</v>
      </c>
      <c r="AI194" s="73"/>
      <c r="AJ194" s="74"/>
      <c r="AK194" s="74"/>
      <c r="AL194" s="73"/>
      <c r="AM194" s="74"/>
      <c r="AN194" s="74">
        <f t="shared" si="77"/>
        <v>2012</v>
      </c>
      <c r="AO194" s="19" t="str">
        <f t="shared" ca="1" si="78"/>
        <v>-</v>
      </c>
      <c r="AP194" s="17" t="str">
        <f ca="1">IF($C194&gt;=TODAY(),"-",100*(AO194-MIN(Fit_Error_Deaths))/(MAX(Fit_Error_Deaths)-MIN(Fit_Error_Deaths)))</f>
        <v>-</v>
      </c>
      <c r="AQ194" s="17" t="str">
        <f t="shared" ca="1" si="79"/>
        <v>-</v>
      </c>
      <c r="AR194" s="17" t="str">
        <f ca="1">IF($C194&gt;=TODAY(),"-",100*(AQ194-MIN(Fit_Error_LocalTransmission))/(MAX(Fit_Error_LocalTransmission)-MIN(Fit_Error_LocalTransmission)))</f>
        <v>-</v>
      </c>
      <c r="AS194" s="17" t="str">
        <f t="shared" ca="1" si="80"/>
        <v>-</v>
      </c>
      <c r="AT194" s="67" t="str">
        <f t="shared" ca="1" si="81"/>
        <v>-</v>
      </c>
    </row>
    <row r="195" spans="1:46" s="1" customFormat="1" ht="12" x14ac:dyDescent="0.35">
      <c r="A195" s="87"/>
      <c r="B195" s="40">
        <f t="shared" si="58"/>
        <v>192</v>
      </c>
      <c r="C195" s="41">
        <f t="shared" si="59"/>
        <v>44050</v>
      </c>
      <c r="D195" s="28">
        <f>'I Disease Parameters'!$E$6/(1000*365)</f>
        <v>4.8197260273972601E-5</v>
      </c>
      <c r="E195" s="28">
        <f>'I Disease Parameters'!$E$7/(1000*365)</f>
        <v>2.0024657534246577E-5</v>
      </c>
      <c r="F195" s="27">
        <f>(1-'I Disease Parameters'!$E$8)/'I Disease Parameters'!$E$10</f>
        <v>0.188</v>
      </c>
      <c r="G195" s="27">
        <f>'I Disease Parameters'!$E$8/'I Disease Parameters'!$E$11</f>
        <v>1.2E-2</v>
      </c>
      <c r="H195" s="27">
        <f>1/'I Disease Parameters'!$E$12</f>
        <v>0.05</v>
      </c>
      <c r="I195" s="27">
        <f>'I Disease Parameters'!$E$9/'I Disease Parameters'!$E$15</f>
        <v>0</v>
      </c>
      <c r="J195" s="83">
        <f t="shared" si="82"/>
        <v>7.7001263440561267</v>
      </c>
      <c r="K195" s="60">
        <f t="shared" si="83"/>
        <v>0.77001263449643809</v>
      </c>
      <c r="L195" s="30">
        <f t="shared" si="84"/>
        <v>0.46717576064062738</v>
      </c>
      <c r="M195" s="27">
        <f>J195/'I Disease Parameters'!$E$12</f>
        <v>0.38500631720280631</v>
      </c>
      <c r="N195" s="27">
        <f>K195/SQRT('I Disease Parameters'!$E$13*'I Disease Parameters'!$E$13)</f>
        <v>4.5294860852731655E-2</v>
      </c>
      <c r="O195" s="27">
        <f>L195/'I Disease Parameters'!$E$13</f>
        <v>2.7480927096507492E-2</v>
      </c>
      <c r="P195" s="27">
        <f>(1-L195)/'I Disease Parameters'!$E$14</f>
        <v>2.2201009973307193E-2</v>
      </c>
      <c r="Q195" s="19">
        <f t="shared" si="60"/>
        <v>2790597.5193417892</v>
      </c>
      <c r="R195" s="17">
        <f t="shared" si="61"/>
        <v>2726315.2386816009</v>
      </c>
      <c r="S195" s="17">
        <f t="shared" si="62"/>
        <v>229330734.53083125</v>
      </c>
      <c r="T195" s="17">
        <f t="shared" si="63"/>
        <v>14785560.189054731</v>
      </c>
      <c r="U195" s="17">
        <f t="shared" si="64"/>
        <v>1058412554.7476227</v>
      </c>
      <c r="V195" s="17">
        <f t="shared" si="65"/>
        <v>29110560.468113609</v>
      </c>
      <c r="W195" s="17">
        <f t="shared" si="66"/>
        <v>1308045762.2255321</v>
      </c>
      <c r="X195" s="18">
        <f t="shared" ca="1" si="57"/>
        <v>37573384.325964198</v>
      </c>
      <c r="Y195" s="17">
        <f t="shared" si="67"/>
        <v>-146699.40502839303</v>
      </c>
      <c r="Z195" s="17">
        <f t="shared" si="68"/>
        <v>-419533.00522247143</v>
      </c>
      <c r="AA195" s="17">
        <f t="shared" si="69"/>
        <v>-11452567.220889628</v>
      </c>
      <c r="AB195" s="17">
        <f t="shared" si="70"/>
        <v>-733581.61295809411</v>
      </c>
      <c r="AC195" s="17">
        <f t="shared" si="71"/>
        <v>12444700.343971252</v>
      </c>
      <c r="AD195" s="18">
        <f t="shared" si="72"/>
        <v>344540.62192365527</v>
      </c>
      <c r="AE195" s="19">
        <f t="shared" si="73"/>
        <v>209699.6380920822</v>
      </c>
      <c r="AF195" s="17">
        <f t="shared" si="74"/>
        <v>591419.46985396557</v>
      </c>
      <c r="AG195" s="17">
        <f t="shared" si="75"/>
        <v>37750.178926848872</v>
      </c>
      <c r="AH195" s="18">
        <f t="shared" si="76"/>
        <v>629169.64878081449</v>
      </c>
      <c r="AI195" s="73"/>
      <c r="AJ195" s="74"/>
      <c r="AK195" s="74"/>
      <c r="AL195" s="73"/>
      <c r="AM195" s="74"/>
      <c r="AN195" s="74">
        <f t="shared" si="77"/>
        <v>2012</v>
      </c>
      <c r="AO195" s="19" t="str">
        <f t="shared" ca="1" si="78"/>
        <v>-</v>
      </c>
      <c r="AP195" s="17" t="str">
        <f ca="1">IF($C195&gt;=TODAY(),"-",100*(AO195-MIN(Fit_Error_Deaths))/(MAX(Fit_Error_Deaths)-MIN(Fit_Error_Deaths)))</f>
        <v>-</v>
      </c>
      <c r="AQ195" s="17" t="str">
        <f t="shared" ca="1" si="79"/>
        <v>-</v>
      </c>
      <c r="AR195" s="17" t="str">
        <f ca="1">IF($C195&gt;=TODAY(),"-",100*(AQ195-MIN(Fit_Error_LocalTransmission))/(MAX(Fit_Error_LocalTransmission)-MIN(Fit_Error_LocalTransmission)))</f>
        <v>-</v>
      </c>
      <c r="AS195" s="17" t="str">
        <f t="shared" ca="1" si="80"/>
        <v>-</v>
      </c>
      <c r="AT195" s="67" t="str">
        <f t="shared" ca="1" si="81"/>
        <v>-</v>
      </c>
    </row>
    <row r="196" spans="1:46" s="1" customFormat="1" ht="12" x14ac:dyDescent="0.35">
      <c r="A196" s="87"/>
      <c r="B196" s="40">
        <f t="shared" si="58"/>
        <v>193</v>
      </c>
      <c r="C196" s="41">
        <f t="shared" si="59"/>
        <v>44051</v>
      </c>
      <c r="D196" s="28">
        <f>'I Disease Parameters'!$E$6/(1000*365)</f>
        <v>4.8197260273972601E-5</v>
      </c>
      <c r="E196" s="28">
        <f>'I Disease Parameters'!$E$7/(1000*365)</f>
        <v>2.0024657534246577E-5</v>
      </c>
      <c r="F196" s="27">
        <f>(1-'I Disease Parameters'!$E$8)/'I Disease Parameters'!$E$10</f>
        <v>0.188</v>
      </c>
      <c r="G196" s="27">
        <f>'I Disease Parameters'!$E$8/'I Disease Parameters'!$E$11</f>
        <v>1.2E-2</v>
      </c>
      <c r="H196" s="27">
        <f>1/'I Disease Parameters'!$E$12</f>
        <v>0.05</v>
      </c>
      <c r="I196" s="27">
        <f>'I Disease Parameters'!$E$9/'I Disease Parameters'!$E$15</f>
        <v>0</v>
      </c>
      <c r="J196" s="83">
        <f t="shared" si="82"/>
        <v>7.7001263440561267</v>
      </c>
      <c r="K196" s="60">
        <f t="shared" si="83"/>
        <v>0.77001263449643809</v>
      </c>
      <c r="L196" s="30">
        <f t="shared" si="84"/>
        <v>0.46717576064062738</v>
      </c>
      <c r="M196" s="27">
        <f>J196/'I Disease Parameters'!$E$12</f>
        <v>0.38500631720280631</v>
      </c>
      <c r="N196" s="27">
        <f>K196/SQRT('I Disease Parameters'!$E$13*'I Disease Parameters'!$E$13)</f>
        <v>4.5294860852731655E-2</v>
      </c>
      <c r="O196" s="27">
        <f>L196/'I Disease Parameters'!$E$13</f>
        <v>2.7480927096507492E-2</v>
      </c>
      <c r="P196" s="27">
        <f>(1-L196)/'I Disease Parameters'!$E$14</f>
        <v>2.2201009973307193E-2</v>
      </c>
      <c r="Q196" s="19">
        <f t="shared" si="60"/>
        <v>2663790.2849574788</v>
      </c>
      <c r="R196" s="17">
        <f t="shared" si="61"/>
        <v>2370793.173093217</v>
      </c>
      <c r="S196" s="17">
        <f t="shared" si="62"/>
        <v>218372152.79974073</v>
      </c>
      <c r="T196" s="17">
        <f t="shared" si="63"/>
        <v>14083404.625285098</v>
      </c>
      <c r="U196" s="17">
        <f t="shared" si="64"/>
        <v>1070264218.0268619</v>
      </c>
      <c r="V196" s="17">
        <f t="shared" si="65"/>
        <v>29438814.837331746</v>
      </c>
      <c r="W196" s="17">
        <f t="shared" si="66"/>
        <v>1307754358.9099383</v>
      </c>
      <c r="X196" s="18">
        <f t="shared" ref="X196:X259" ca="1" si="85">IF($B196&gt;$C$1,"",MAX(View_T_C))</f>
        <v>37573384.325964198</v>
      </c>
      <c r="Y196" s="17">
        <f t="shared" si="67"/>
        <v>-126807.23438431043</v>
      </c>
      <c r="Z196" s="17">
        <f t="shared" si="68"/>
        <v>-355522.06558838394</v>
      </c>
      <c r="AA196" s="17">
        <f t="shared" si="69"/>
        <v>-10958581.731090516</v>
      </c>
      <c r="AB196" s="17">
        <f t="shared" si="70"/>
        <v>-702155.56376963295</v>
      </c>
      <c r="AC196" s="17">
        <f t="shared" si="71"/>
        <v>11851663.279239178</v>
      </c>
      <c r="AD196" s="18">
        <f t="shared" si="72"/>
        <v>328254.36921813712</v>
      </c>
      <c r="AE196" s="19">
        <f t="shared" si="73"/>
        <v>189795.57567692088</v>
      </c>
      <c r="AF196" s="17">
        <f t="shared" si="74"/>
        <v>512547.26487214095</v>
      </c>
      <c r="AG196" s="17">
        <f t="shared" si="75"/>
        <v>32715.782864179211</v>
      </c>
      <c r="AH196" s="18">
        <f t="shared" si="76"/>
        <v>545263.04773632018</v>
      </c>
      <c r="AI196" s="73"/>
      <c r="AJ196" s="74"/>
      <c r="AK196" s="74"/>
      <c r="AL196" s="73"/>
      <c r="AM196" s="74"/>
      <c r="AN196" s="74">
        <f t="shared" si="77"/>
        <v>2012</v>
      </c>
      <c r="AO196" s="19" t="str">
        <f t="shared" ca="1" si="78"/>
        <v>-</v>
      </c>
      <c r="AP196" s="17" t="str">
        <f ca="1">IF($C196&gt;=TODAY(),"-",100*(AO196-MIN(Fit_Error_Deaths))/(MAX(Fit_Error_Deaths)-MIN(Fit_Error_Deaths)))</f>
        <v>-</v>
      </c>
      <c r="AQ196" s="17" t="str">
        <f t="shared" ca="1" si="79"/>
        <v>-</v>
      </c>
      <c r="AR196" s="17" t="str">
        <f ca="1">IF($C196&gt;=TODAY(),"-",100*(AQ196-MIN(Fit_Error_LocalTransmission))/(MAX(Fit_Error_LocalTransmission)-MIN(Fit_Error_LocalTransmission)))</f>
        <v>-</v>
      </c>
      <c r="AS196" s="17" t="str">
        <f t="shared" ca="1" si="80"/>
        <v>-</v>
      </c>
      <c r="AT196" s="67" t="str">
        <f t="shared" ca="1" si="81"/>
        <v>-</v>
      </c>
    </row>
    <row r="197" spans="1:46" s="1" customFormat="1" ht="12" x14ac:dyDescent="0.35">
      <c r="A197" s="87"/>
      <c r="B197" s="40">
        <f t="shared" ref="B197:B260" si="86">IF($B196&gt;=$C$1,"",B196+1)</f>
        <v>194</v>
      </c>
      <c r="C197" s="41">
        <f t="shared" ref="C197:C260" si="87">IF($B197&gt;$C$1,"",C196+1)</f>
        <v>44052</v>
      </c>
      <c r="D197" s="28">
        <f>'I Disease Parameters'!$E$6/(1000*365)</f>
        <v>4.8197260273972601E-5</v>
      </c>
      <c r="E197" s="28">
        <f>'I Disease Parameters'!$E$7/(1000*365)</f>
        <v>2.0024657534246577E-5</v>
      </c>
      <c r="F197" s="27">
        <f>(1-'I Disease Parameters'!$E$8)/'I Disease Parameters'!$E$10</f>
        <v>0.188</v>
      </c>
      <c r="G197" s="27">
        <f>'I Disease Parameters'!$E$8/'I Disease Parameters'!$E$11</f>
        <v>1.2E-2</v>
      </c>
      <c r="H197" s="27">
        <f>1/'I Disease Parameters'!$E$12</f>
        <v>0.05</v>
      </c>
      <c r="I197" s="27">
        <f>'I Disease Parameters'!$E$9/'I Disease Parameters'!$E$15</f>
        <v>0</v>
      </c>
      <c r="J197" s="83">
        <f t="shared" si="82"/>
        <v>7.7001263440561267</v>
      </c>
      <c r="K197" s="60">
        <f t="shared" si="83"/>
        <v>0.77001263449643809</v>
      </c>
      <c r="L197" s="30">
        <f t="shared" si="84"/>
        <v>0.46717576064062738</v>
      </c>
      <c r="M197" s="27">
        <f>J197/'I Disease Parameters'!$E$12</f>
        <v>0.38500631720280631</v>
      </c>
      <c r="N197" s="27">
        <f>K197/SQRT('I Disease Parameters'!$E$13*'I Disease Parameters'!$E$13)</f>
        <v>4.5294860852731655E-2</v>
      </c>
      <c r="O197" s="27">
        <f>L197/'I Disease Parameters'!$E$13</f>
        <v>2.7480927096507492E-2</v>
      </c>
      <c r="P197" s="27">
        <f>(1-L197)/'I Disease Parameters'!$E$14</f>
        <v>2.2201009973307193E-2</v>
      </c>
      <c r="Q197" s="19">
        <f t="shared" ref="Q197:Q260" si="88">IF($B197&gt;$C$1,"",Q196+p_0*$W196+p_9*$U196-p_1*$Q196-p_2*$Q196*($S196/$W196)-p_3*$Q196*($T196/$W196))</f>
        <v>2554214.4513319153</v>
      </c>
      <c r="R197" s="17">
        <f t="shared" ref="R197:R260" si="89">IF($B197&gt;$C$1,"",R196+p_2*$Q196*($S196/$W196)+p_3*$Q196*($T196/$W196) - p_1*$R196- p_4*$R196 - p_5*$R196+AI196)</f>
        <v>2069139.7335013666</v>
      </c>
      <c r="S197" s="17">
        <f t="shared" ref="S197:S260" si="90">IF($B197&gt;$C$1,"",S196+p_4*$R196-p_1*$S196-p_6*$S196+AJ196)</f>
        <v>207894881.4487204</v>
      </c>
      <c r="T197" s="17">
        <f t="shared" ref="T197:T260" si="91">IF($B197&gt;$C$1,"",T196+p_5*$R196-p_1*$T196-p_7*$T196-p_8*$T196+AK196)</f>
        <v>13411881.305685528</v>
      </c>
      <c r="U197" s="17">
        <f t="shared" ref="U197:U260" si="92">IF($B197&gt;$C$1,"",U196+p_7*$T196+p_6*$S196-p_1*$U196-p_9*$U196)</f>
        <v>1081548419.0081899</v>
      </c>
      <c r="V197" s="17">
        <f t="shared" ref="V197:V260" si="93">IF($B197&gt;$C$1,"",V196+p_8*$T196)</f>
        <v>29751480.643875822</v>
      </c>
      <c r="W197" s="17">
        <f t="shared" ref="W197:W260" si="94">IF($B197&gt;$C$1,"",SUM($Q197:$U197))</f>
        <v>1307478535.9474292</v>
      </c>
      <c r="X197" s="18">
        <f t="shared" ca="1" si="85"/>
        <v>37573384.325964198</v>
      </c>
      <c r="Y197" s="17">
        <f t="shared" ref="Y197:Y260" si="95">IF($B197&gt;$C$1,"",Q197-Q196)</f>
        <v>-109575.83362556342</v>
      </c>
      <c r="Z197" s="17">
        <f t="shared" ref="Z197:Z260" si="96">IF($B197&gt;$C$1,"",R197-R196)</f>
        <v>-301653.43959185039</v>
      </c>
      <c r="AA197" s="17">
        <f t="shared" ref="AA197:AA260" si="97">IF($B197&gt;$C$1,"",S197-S196)</f>
        <v>-10477271.351020336</v>
      </c>
      <c r="AB197" s="17">
        <f t="shared" ref="AB197:AB260" si="98">IF($B197&gt;$C$1,"",T197-T196)</f>
        <v>-671523.31959957071</v>
      </c>
      <c r="AC197" s="17">
        <f t="shared" ref="AC197:AC260" si="99">IF($B197&gt;$C$1,"",U197-U196)</f>
        <v>11284200.981328011</v>
      </c>
      <c r="AD197" s="18">
        <f t="shared" ref="AD197:AD260" si="100">IF($B197&gt;$C$1,"",V197-V196)</f>
        <v>312665.80654407665</v>
      </c>
      <c r="AE197" s="19">
        <f t="shared" ref="AE197:AE260" si="101">IF($B197&gt;$C$1,"",p_2*$Q196*($S196/$W196)+p_3*$Q196*($T196/$W196))</f>
        <v>172552.66934816891</v>
      </c>
      <c r="AF197" s="17">
        <f t="shared" ref="AF197:AF260" si="102">IF($B197&gt;$C$1,"",p_4*$R196)</f>
        <v>445709.11654152477</v>
      </c>
      <c r="AG197" s="17">
        <f t="shared" ref="AG197:AG260" si="103">IF($B197&gt;$C$1,"",p_5*$R196)</f>
        <v>28449.518077118602</v>
      </c>
      <c r="AH197" s="18">
        <f t="shared" si="76"/>
        <v>474158.63461864338</v>
      </c>
      <c r="AI197" s="73"/>
      <c r="AJ197" s="74"/>
      <c r="AK197" s="74"/>
      <c r="AL197" s="73"/>
      <c r="AM197" s="74"/>
      <c r="AN197" s="74">
        <f t="shared" si="77"/>
        <v>2012</v>
      </c>
      <c r="AO197" s="19" t="str">
        <f t="shared" ca="1" si="78"/>
        <v>-</v>
      </c>
      <c r="AP197" s="17" t="str">
        <f ca="1">IF($C197&gt;=TODAY(),"-",100*(AO197-MIN(Fit_Error_Deaths))/(MAX(Fit_Error_Deaths)-MIN(Fit_Error_Deaths)))</f>
        <v>-</v>
      </c>
      <c r="AQ197" s="17" t="str">
        <f t="shared" ca="1" si="79"/>
        <v>-</v>
      </c>
      <c r="AR197" s="17" t="str">
        <f ca="1">IF($C197&gt;=TODAY(),"-",100*(AQ197-MIN(Fit_Error_LocalTransmission))/(MAX(Fit_Error_LocalTransmission)-MIN(Fit_Error_LocalTransmission)))</f>
        <v>-</v>
      </c>
      <c r="AS197" s="17" t="str">
        <f t="shared" ca="1" si="80"/>
        <v>-</v>
      </c>
      <c r="AT197" s="67" t="str">
        <f t="shared" ca="1" si="81"/>
        <v>-</v>
      </c>
    </row>
    <row r="198" spans="1:46" s="1" customFormat="1" ht="12" x14ac:dyDescent="0.35">
      <c r="A198" s="87"/>
      <c r="B198" s="40">
        <f t="shared" si="86"/>
        <v>195</v>
      </c>
      <c r="C198" s="41">
        <f t="shared" si="87"/>
        <v>44053</v>
      </c>
      <c r="D198" s="28">
        <f>'I Disease Parameters'!$E$6/(1000*365)</f>
        <v>4.8197260273972601E-5</v>
      </c>
      <c r="E198" s="28">
        <f>'I Disease Parameters'!$E$7/(1000*365)</f>
        <v>2.0024657534246577E-5</v>
      </c>
      <c r="F198" s="27">
        <f>(1-'I Disease Parameters'!$E$8)/'I Disease Parameters'!$E$10</f>
        <v>0.188</v>
      </c>
      <c r="G198" s="27">
        <f>'I Disease Parameters'!$E$8/'I Disease Parameters'!$E$11</f>
        <v>1.2E-2</v>
      </c>
      <c r="H198" s="27">
        <f>1/'I Disease Parameters'!$E$12</f>
        <v>0.05</v>
      </c>
      <c r="I198" s="27">
        <f>'I Disease Parameters'!$E$9/'I Disease Parameters'!$E$15</f>
        <v>0</v>
      </c>
      <c r="J198" s="83">
        <f t="shared" si="82"/>
        <v>7.7001263440561267</v>
      </c>
      <c r="K198" s="60">
        <f t="shared" si="83"/>
        <v>0.77001263449643809</v>
      </c>
      <c r="L198" s="30">
        <f t="shared" si="84"/>
        <v>0.46717576064062738</v>
      </c>
      <c r="M198" s="27">
        <f>J198/'I Disease Parameters'!$E$12</f>
        <v>0.38500631720280631</v>
      </c>
      <c r="N198" s="27">
        <f>K198/SQRT('I Disease Parameters'!$E$13*'I Disease Parameters'!$E$13)</f>
        <v>4.5294860852731655E-2</v>
      </c>
      <c r="O198" s="27">
        <f>L198/'I Disease Parameters'!$E$13</f>
        <v>2.7480927096507492E-2</v>
      </c>
      <c r="P198" s="27">
        <f>(1-L198)/'I Disease Parameters'!$E$14</f>
        <v>2.2201009973307193E-2</v>
      </c>
      <c r="Q198" s="19">
        <f t="shared" si="88"/>
        <v>2459630.2702286723</v>
      </c>
      <c r="R198" s="17">
        <f t="shared" si="89"/>
        <v>1812820.2701198163</v>
      </c>
      <c r="S198" s="17">
        <f t="shared" si="90"/>
        <v>197884972.62237853</v>
      </c>
      <c r="T198" s="17">
        <f t="shared" si="91"/>
        <v>12770114.171140617</v>
      </c>
      <c r="U198" s="17">
        <f t="shared" si="92"/>
        <v>1092290076.3763173</v>
      </c>
      <c r="V198" s="17">
        <f t="shared" si="93"/>
        <v>30049237.954504158</v>
      </c>
      <c r="W198" s="17">
        <f t="shared" si="94"/>
        <v>1307217613.7101848</v>
      </c>
      <c r="X198" s="18">
        <f t="shared" ca="1" si="85"/>
        <v>37573384.325964198</v>
      </c>
      <c r="Y198" s="17">
        <f t="shared" si="95"/>
        <v>-94584.181103243027</v>
      </c>
      <c r="Z198" s="17">
        <f t="shared" si="96"/>
        <v>-256319.46338155027</v>
      </c>
      <c r="AA198" s="17">
        <f t="shared" si="97"/>
        <v>-10009908.826341867</v>
      </c>
      <c r="AB198" s="17">
        <f t="shared" si="98"/>
        <v>-641767.13454491086</v>
      </c>
      <c r="AC198" s="17">
        <f t="shared" si="99"/>
        <v>10741657.368127346</v>
      </c>
      <c r="AD198" s="18">
        <f t="shared" si="100"/>
        <v>297757.31062833592</v>
      </c>
      <c r="AE198" s="19">
        <f t="shared" si="101"/>
        <v>157549.91713327699</v>
      </c>
      <c r="AF198" s="17">
        <f t="shared" si="102"/>
        <v>388998.26989825693</v>
      </c>
      <c r="AG198" s="17">
        <f t="shared" si="103"/>
        <v>24829.676802016398</v>
      </c>
      <c r="AH198" s="18">
        <f t="shared" ref="AH198:AH261" si="104">IF($B198&gt;$C$1,"",AG198+AF198)</f>
        <v>413827.94670027331</v>
      </c>
      <c r="AI198" s="73"/>
      <c r="AJ198" s="74"/>
      <c r="AK198" s="74"/>
      <c r="AL198" s="73"/>
      <c r="AM198" s="74"/>
      <c r="AN198" s="74">
        <f t="shared" ref="AN198:AN261" si="105">AM198+AN197</f>
        <v>2012</v>
      </c>
      <c r="AO198" s="19" t="str">
        <f t="shared" ref="AO198:AO261" ca="1" si="106">IF($C198&gt;=TODAY(),"-",(AL198-AD198)^2)</f>
        <v>-</v>
      </c>
      <c r="AP198" s="17" t="str">
        <f ca="1">IF($C198&gt;=TODAY(),"-",100*(AO198-MIN(Fit_Error_Deaths))/(MAX(Fit_Error_Deaths)-MIN(Fit_Error_Deaths)))</f>
        <v>-</v>
      </c>
      <c r="AQ198" s="17" t="str">
        <f t="shared" ref="AQ198:AQ261" ca="1" si="107">IF($C198&gt;=TODAY(),"-",(AM198-AH198)^2)</f>
        <v>-</v>
      </c>
      <c r="AR198" s="17" t="str">
        <f ca="1">IF($C198&gt;=TODAY(),"-",100*(AQ198-MIN(Fit_Error_LocalTransmission))/(MAX(Fit_Error_LocalTransmission)-MIN(Fit_Error_LocalTransmission)))</f>
        <v>-</v>
      </c>
      <c r="AS198" s="17" t="str">
        <f t="shared" ref="AS198:AS261" ca="1" si="108">IF($C198&gt;=TODAY(),"-",AP198*$AO$2+AR198*$AQ$2)</f>
        <v>-</v>
      </c>
      <c r="AT198" s="67" t="str">
        <f t="shared" ref="AT198:AT261" ca="1" si="109">IF($C198&gt;=TODAY(),"-",($AT$2)^((TODAY()-C198-1)))</f>
        <v>-</v>
      </c>
    </row>
    <row r="199" spans="1:46" s="1" customFormat="1" ht="12" x14ac:dyDescent="0.35">
      <c r="A199" s="87"/>
      <c r="B199" s="40">
        <f t="shared" si="86"/>
        <v>196</v>
      </c>
      <c r="C199" s="41">
        <f t="shared" si="87"/>
        <v>44054</v>
      </c>
      <c r="D199" s="28">
        <f>'I Disease Parameters'!$E$6/(1000*365)</f>
        <v>4.8197260273972601E-5</v>
      </c>
      <c r="E199" s="28">
        <f>'I Disease Parameters'!$E$7/(1000*365)</f>
        <v>2.0024657534246577E-5</v>
      </c>
      <c r="F199" s="27">
        <f>(1-'I Disease Parameters'!$E$8)/'I Disease Parameters'!$E$10</f>
        <v>0.188</v>
      </c>
      <c r="G199" s="27">
        <f>'I Disease Parameters'!$E$8/'I Disease Parameters'!$E$11</f>
        <v>1.2E-2</v>
      </c>
      <c r="H199" s="27">
        <f>1/'I Disease Parameters'!$E$12</f>
        <v>0.05</v>
      </c>
      <c r="I199" s="27">
        <f>'I Disease Parameters'!$E$9/'I Disease Parameters'!$E$15</f>
        <v>0</v>
      </c>
      <c r="J199" s="83">
        <f t="shared" ref="J199:J262" si="110">J198</f>
        <v>7.7001263440561267</v>
      </c>
      <c r="K199" s="60">
        <f t="shared" ref="K199:K262" si="111">K198</f>
        <v>0.77001263449643809</v>
      </c>
      <c r="L199" s="30">
        <f t="shared" ref="L199:L262" si="112">L198</f>
        <v>0.46717576064062738</v>
      </c>
      <c r="M199" s="27">
        <f>J199/'I Disease Parameters'!$E$12</f>
        <v>0.38500631720280631</v>
      </c>
      <c r="N199" s="27">
        <f>K199/SQRT('I Disease Parameters'!$E$13*'I Disease Parameters'!$E$13)</f>
        <v>4.5294860852731655E-2</v>
      </c>
      <c r="O199" s="27">
        <f>L199/'I Disease Parameters'!$E$13</f>
        <v>2.7480927096507492E-2</v>
      </c>
      <c r="P199" s="27">
        <f>(1-L199)/'I Disease Parameters'!$E$14</f>
        <v>2.2201009973307193E-2</v>
      </c>
      <c r="Q199" s="19">
        <f t="shared" si="88"/>
        <v>2378145.3606960219</v>
      </c>
      <c r="R199" s="17">
        <f t="shared" si="89"/>
        <v>1594659.8788323118</v>
      </c>
      <c r="S199" s="17">
        <f t="shared" si="90"/>
        <v>188327571.62323418</v>
      </c>
      <c r="T199" s="17">
        <f t="shared" si="91"/>
        <v>12157168.288594147</v>
      </c>
      <c r="U199" s="17">
        <f t="shared" si="92"/>
        <v>1102513386.8492799</v>
      </c>
      <c r="V199" s="17">
        <f t="shared" si="93"/>
        <v>30332747.386577923</v>
      </c>
      <c r="W199" s="17">
        <f t="shared" si="94"/>
        <v>1306970932.0006366</v>
      </c>
      <c r="X199" s="18">
        <f t="shared" ca="1" si="85"/>
        <v>37573384.325964198</v>
      </c>
      <c r="Y199" s="17">
        <f t="shared" si="95"/>
        <v>-81484.909532650374</v>
      </c>
      <c r="Z199" s="17">
        <f t="shared" si="96"/>
        <v>-218160.39128750446</v>
      </c>
      <c r="AA199" s="17">
        <f t="shared" si="97"/>
        <v>-9557400.9991443455</v>
      </c>
      <c r="AB199" s="17">
        <f t="shared" si="98"/>
        <v>-612945.88254646957</v>
      </c>
      <c r="AC199" s="17">
        <f t="shared" si="99"/>
        <v>10223310.472962618</v>
      </c>
      <c r="AD199" s="18">
        <f t="shared" si="100"/>
        <v>283509.4320737645</v>
      </c>
      <c r="AE199" s="19">
        <f t="shared" si="101"/>
        <v>144439.96384153952</v>
      </c>
      <c r="AF199" s="17">
        <f t="shared" si="102"/>
        <v>340810.21078252548</v>
      </c>
      <c r="AG199" s="17">
        <f t="shared" si="103"/>
        <v>21753.843241437797</v>
      </c>
      <c r="AH199" s="18">
        <f t="shared" si="104"/>
        <v>362564.05402396328</v>
      </c>
      <c r="AI199" s="73"/>
      <c r="AJ199" s="74"/>
      <c r="AK199" s="74"/>
      <c r="AL199" s="73"/>
      <c r="AM199" s="74"/>
      <c r="AN199" s="74">
        <f t="shared" si="105"/>
        <v>2012</v>
      </c>
      <c r="AO199" s="19" t="str">
        <f t="shared" ca="1" si="106"/>
        <v>-</v>
      </c>
      <c r="AP199" s="17" t="str">
        <f ca="1">IF($C199&gt;=TODAY(),"-",100*(AO199-MIN(Fit_Error_Deaths))/(MAX(Fit_Error_Deaths)-MIN(Fit_Error_Deaths)))</f>
        <v>-</v>
      </c>
      <c r="AQ199" s="17" t="str">
        <f t="shared" ca="1" si="107"/>
        <v>-</v>
      </c>
      <c r="AR199" s="17" t="str">
        <f ca="1">IF($C199&gt;=TODAY(),"-",100*(AQ199-MIN(Fit_Error_LocalTransmission))/(MAX(Fit_Error_LocalTransmission)-MIN(Fit_Error_LocalTransmission)))</f>
        <v>-</v>
      </c>
      <c r="AS199" s="17" t="str">
        <f t="shared" ca="1" si="108"/>
        <v>-</v>
      </c>
      <c r="AT199" s="67" t="str">
        <f t="shared" ca="1" si="109"/>
        <v>-</v>
      </c>
    </row>
    <row r="200" spans="1:46" s="1" customFormat="1" ht="12" x14ac:dyDescent="0.35">
      <c r="A200" s="87"/>
      <c r="B200" s="40">
        <f t="shared" si="86"/>
        <v>197</v>
      </c>
      <c r="C200" s="41">
        <f t="shared" si="87"/>
        <v>44055</v>
      </c>
      <c r="D200" s="28">
        <f>'I Disease Parameters'!$E$6/(1000*365)</f>
        <v>4.8197260273972601E-5</v>
      </c>
      <c r="E200" s="28">
        <f>'I Disease Parameters'!$E$7/(1000*365)</f>
        <v>2.0024657534246577E-5</v>
      </c>
      <c r="F200" s="27">
        <f>(1-'I Disease Parameters'!$E$8)/'I Disease Parameters'!$E$10</f>
        <v>0.188</v>
      </c>
      <c r="G200" s="27">
        <f>'I Disease Parameters'!$E$8/'I Disease Parameters'!$E$11</f>
        <v>1.2E-2</v>
      </c>
      <c r="H200" s="27">
        <f>1/'I Disease Parameters'!$E$12</f>
        <v>0.05</v>
      </c>
      <c r="I200" s="27">
        <f>'I Disease Parameters'!$E$9/'I Disease Parameters'!$E$15</f>
        <v>0</v>
      </c>
      <c r="J200" s="83">
        <f t="shared" si="110"/>
        <v>7.7001263440561267</v>
      </c>
      <c r="K200" s="60">
        <f t="shared" si="111"/>
        <v>0.77001263449643809</v>
      </c>
      <c r="L200" s="30">
        <f t="shared" si="112"/>
        <v>0.46717576064062738</v>
      </c>
      <c r="M200" s="27">
        <f>J200/'I Disease Parameters'!$E$12</f>
        <v>0.38500631720280631</v>
      </c>
      <c r="N200" s="27">
        <f>K200/SQRT('I Disease Parameters'!$E$13*'I Disease Parameters'!$E$13)</f>
        <v>4.5294860852731655E-2</v>
      </c>
      <c r="O200" s="27">
        <f>L200/'I Disease Parameters'!$E$13</f>
        <v>2.7480927096507492E-2</v>
      </c>
      <c r="P200" s="27">
        <f>(1-L200)/'I Disease Parameters'!$E$14</f>
        <v>2.2201009973307193E-2</v>
      </c>
      <c r="Q200" s="19">
        <f t="shared" si="88"/>
        <v>2308154.9487522519</v>
      </c>
      <c r="R200" s="17">
        <f t="shared" si="89"/>
        <v>1408631.1791253993</v>
      </c>
      <c r="S200" s="17">
        <f t="shared" si="90"/>
        <v>179207217.90416697</v>
      </c>
      <c r="T200" s="17">
        <f t="shared" si="91"/>
        <v>11572069.094147487</v>
      </c>
      <c r="U200" s="17">
        <f t="shared" si="92"/>
        <v>1112241778.2328818</v>
      </c>
      <c r="V200" s="17">
        <f t="shared" si="93"/>
        <v>30602648.801000174</v>
      </c>
      <c r="W200" s="17">
        <f t="shared" si="94"/>
        <v>1306737851.3590739</v>
      </c>
      <c r="X200" s="18">
        <f t="shared" ca="1" si="85"/>
        <v>37573384.325964198</v>
      </c>
      <c r="Y200" s="17">
        <f t="shared" si="95"/>
        <v>-69990.411943770014</v>
      </c>
      <c r="Z200" s="17">
        <f t="shared" si="96"/>
        <v>-186028.69970691251</v>
      </c>
      <c r="AA200" s="17">
        <f t="shared" si="97"/>
        <v>-9120353.7190672159</v>
      </c>
      <c r="AB200" s="17">
        <f t="shared" si="98"/>
        <v>-585099.19444666058</v>
      </c>
      <c r="AC200" s="17">
        <f t="shared" si="99"/>
        <v>9728391.3836019039</v>
      </c>
      <c r="AD200" s="18">
        <f t="shared" si="100"/>
        <v>269901.41442225128</v>
      </c>
      <c r="AE200" s="19">
        <f t="shared" si="101"/>
        <v>132935.2085775068</v>
      </c>
      <c r="AF200" s="17">
        <f t="shared" si="102"/>
        <v>299796.05722047464</v>
      </c>
      <c r="AG200" s="17">
        <f t="shared" si="103"/>
        <v>19135.918545987741</v>
      </c>
      <c r="AH200" s="18">
        <f t="shared" si="104"/>
        <v>318931.97576646239</v>
      </c>
      <c r="AI200" s="73"/>
      <c r="AJ200" s="74"/>
      <c r="AK200" s="74"/>
      <c r="AL200" s="73"/>
      <c r="AM200" s="74"/>
      <c r="AN200" s="74">
        <f t="shared" si="105"/>
        <v>2012</v>
      </c>
      <c r="AO200" s="19" t="str">
        <f t="shared" ca="1" si="106"/>
        <v>-</v>
      </c>
      <c r="AP200" s="17" t="str">
        <f ca="1">IF($C200&gt;=TODAY(),"-",100*(AO200-MIN(Fit_Error_Deaths))/(MAX(Fit_Error_Deaths)-MIN(Fit_Error_Deaths)))</f>
        <v>-</v>
      </c>
      <c r="AQ200" s="17" t="str">
        <f t="shared" ca="1" si="107"/>
        <v>-</v>
      </c>
      <c r="AR200" s="17" t="str">
        <f ca="1">IF($C200&gt;=TODAY(),"-",100*(AQ200-MIN(Fit_Error_LocalTransmission))/(MAX(Fit_Error_LocalTransmission)-MIN(Fit_Error_LocalTransmission)))</f>
        <v>-</v>
      </c>
      <c r="AS200" s="17" t="str">
        <f t="shared" ca="1" si="108"/>
        <v>-</v>
      </c>
      <c r="AT200" s="67" t="str">
        <f t="shared" ca="1" si="109"/>
        <v>-</v>
      </c>
    </row>
    <row r="201" spans="1:46" s="1" customFormat="1" ht="12" x14ac:dyDescent="0.35">
      <c r="A201" s="87"/>
      <c r="B201" s="40">
        <f t="shared" si="86"/>
        <v>198</v>
      </c>
      <c r="C201" s="41">
        <f t="shared" si="87"/>
        <v>44056</v>
      </c>
      <c r="D201" s="28">
        <f>'I Disease Parameters'!$E$6/(1000*365)</f>
        <v>4.8197260273972601E-5</v>
      </c>
      <c r="E201" s="28">
        <f>'I Disease Parameters'!$E$7/(1000*365)</f>
        <v>2.0024657534246577E-5</v>
      </c>
      <c r="F201" s="27">
        <f>(1-'I Disease Parameters'!$E$8)/'I Disease Parameters'!$E$10</f>
        <v>0.188</v>
      </c>
      <c r="G201" s="27">
        <f>'I Disease Parameters'!$E$8/'I Disease Parameters'!$E$11</f>
        <v>1.2E-2</v>
      </c>
      <c r="H201" s="27">
        <f>1/'I Disease Parameters'!$E$12</f>
        <v>0.05</v>
      </c>
      <c r="I201" s="27">
        <f>'I Disease Parameters'!$E$9/'I Disease Parameters'!$E$15</f>
        <v>0</v>
      </c>
      <c r="J201" s="83">
        <f t="shared" si="110"/>
        <v>7.7001263440561267</v>
      </c>
      <c r="K201" s="60">
        <f t="shared" si="111"/>
        <v>0.77001263449643809</v>
      </c>
      <c r="L201" s="30">
        <f t="shared" si="112"/>
        <v>0.46717576064062738</v>
      </c>
      <c r="M201" s="27">
        <f>J201/'I Disease Parameters'!$E$12</f>
        <v>0.38500631720280631</v>
      </c>
      <c r="N201" s="27">
        <f>K201/SQRT('I Disease Parameters'!$E$13*'I Disease Parameters'!$E$13)</f>
        <v>4.5294860852731655E-2</v>
      </c>
      <c r="O201" s="27">
        <f>L201/'I Disease Parameters'!$E$13</f>
        <v>2.7480927096507492E-2</v>
      </c>
      <c r="P201" s="27">
        <f>(1-L201)/'I Disease Parameters'!$E$14</f>
        <v>2.2201009973307193E-2</v>
      </c>
      <c r="Q201" s="19">
        <f t="shared" si="88"/>
        <v>2248293.2214747355</v>
      </c>
      <c r="R201" s="17">
        <f t="shared" si="89"/>
        <v>1249673.4275403018</v>
      </c>
      <c r="S201" s="17">
        <f t="shared" si="90"/>
        <v>170508091.10746798</v>
      </c>
      <c r="T201" s="17">
        <f t="shared" si="91"/>
        <v>11013818.133073436</v>
      </c>
      <c r="U201" s="17">
        <f t="shared" si="92"/>
        <v>1121497878.054518</v>
      </c>
      <c r="V201" s="17">
        <f t="shared" si="93"/>
        <v>30859560.422371142</v>
      </c>
      <c r="W201" s="17">
        <f t="shared" si="94"/>
        <v>1306517753.9440744</v>
      </c>
      <c r="X201" s="18">
        <f t="shared" ca="1" si="85"/>
        <v>37573384.325964198</v>
      </c>
      <c r="Y201" s="17">
        <f t="shared" si="95"/>
        <v>-59861.727277516387</v>
      </c>
      <c r="Z201" s="17">
        <f t="shared" si="96"/>
        <v>-158957.75158509752</v>
      </c>
      <c r="AA201" s="17">
        <f t="shared" si="97"/>
        <v>-8699126.7966989875</v>
      </c>
      <c r="AB201" s="17">
        <f t="shared" si="98"/>
        <v>-558250.96107405052</v>
      </c>
      <c r="AC201" s="17">
        <f t="shared" si="99"/>
        <v>9256099.8216362</v>
      </c>
      <c r="AD201" s="18">
        <f t="shared" si="100"/>
        <v>256911.62137096748</v>
      </c>
      <c r="AE201" s="19">
        <f t="shared" si="101"/>
        <v>122796.69159693619</v>
      </c>
      <c r="AF201" s="17">
        <f t="shared" si="102"/>
        <v>264822.66167557507</v>
      </c>
      <c r="AG201" s="17">
        <f t="shared" si="103"/>
        <v>16903.574149504791</v>
      </c>
      <c r="AH201" s="18">
        <f t="shared" si="104"/>
        <v>281726.23582507984</v>
      </c>
      <c r="AI201" s="73"/>
      <c r="AJ201" s="74"/>
      <c r="AK201" s="74"/>
      <c r="AL201" s="73"/>
      <c r="AM201" s="74"/>
      <c r="AN201" s="74">
        <f t="shared" si="105"/>
        <v>2012</v>
      </c>
      <c r="AO201" s="19" t="str">
        <f t="shared" ca="1" si="106"/>
        <v>-</v>
      </c>
      <c r="AP201" s="17" t="str">
        <f ca="1">IF($C201&gt;=TODAY(),"-",100*(AO201-MIN(Fit_Error_Deaths))/(MAX(Fit_Error_Deaths)-MIN(Fit_Error_Deaths)))</f>
        <v>-</v>
      </c>
      <c r="AQ201" s="17" t="str">
        <f t="shared" ca="1" si="107"/>
        <v>-</v>
      </c>
      <c r="AR201" s="17" t="str">
        <f ca="1">IF($C201&gt;=TODAY(),"-",100*(AQ201-MIN(Fit_Error_LocalTransmission))/(MAX(Fit_Error_LocalTransmission)-MIN(Fit_Error_LocalTransmission)))</f>
        <v>-</v>
      </c>
      <c r="AS201" s="17" t="str">
        <f t="shared" ca="1" si="108"/>
        <v>-</v>
      </c>
      <c r="AT201" s="67" t="str">
        <f t="shared" ca="1" si="109"/>
        <v>-</v>
      </c>
    </row>
    <row r="202" spans="1:46" s="1" customFormat="1" ht="12" x14ac:dyDescent="0.35">
      <c r="A202" s="87"/>
      <c r="B202" s="40">
        <f t="shared" si="86"/>
        <v>199</v>
      </c>
      <c r="C202" s="41">
        <f t="shared" si="87"/>
        <v>44057</v>
      </c>
      <c r="D202" s="28">
        <f>'I Disease Parameters'!$E$6/(1000*365)</f>
        <v>4.8197260273972601E-5</v>
      </c>
      <c r="E202" s="28">
        <f>'I Disease Parameters'!$E$7/(1000*365)</f>
        <v>2.0024657534246577E-5</v>
      </c>
      <c r="F202" s="27">
        <f>(1-'I Disease Parameters'!$E$8)/'I Disease Parameters'!$E$10</f>
        <v>0.188</v>
      </c>
      <c r="G202" s="27">
        <f>'I Disease Parameters'!$E$8/'I Disease Parameters'!$E$11</f>
        <v>1.2E-2</v>
      </c>
      <c r="H202" s="27">
        <f>1/'I Disease Parameters'!$E$12</f>
        <v>0.05</v>
      </c>
      <c r="I202" s="27">
        <f>'I Disease Parameters'!$E$9/'I Disease Parameters'!$E$15</f>
        <v>0</v>
      </c>
      <c r="J202" s="83">
        <f t="shared" si="110"/>
        <v>7.7001263440561267</v>
      </c>
      <c r="K202" s="60">
        <f t="shared" si="111"/>
        <v>0.77001263449643809</v>
      </c>
      <c r="L202" s="30">
        <f t="shared" si="112"/>
        <v>0.46717576064062738</v>
      </c>
      <c r="M202" s="27">
        <f>J202/'I Disease Parameters'!$E$12</f>
        <v>0.38500631720280631</v>
      </c>
      <c r="N202" s="27">
        <f>K202/SQRT('I Disease Parameters'!$E$13*'I Disease Parameters'!$E$13)</f>
        <v>4.5294860852731655E-2</v>
      </c>
      <c r="O202" s="27">
        <f>L202/'I Disease Parameters'!$E$13</f>
        <v>2.7480927096507492E-2</v>
      </c>
      <c r="P202" s="27">
        <f>(1-L202)/'I Disease Parameters'!$E$14</f>
        <v>2.2201009973307193E-2</v>
      </c>
      <c r="Q202" s="19">
        <f t="shared" si="88"/>
        <v>2197393.5970297107</v>
      </c>
      <c r="R202" s="17">
        <f t="shared" si="89"/>
        <v>1113538.8971324624</v>
      </c>
      <c r="S202" s="17">
        <f t="shared" si="90"/>
        <v>162214210.7903409</v>
      </c>
      <c r="T202" s="17">
        <f t="shared" si="91"/>
        <v>10481405.846881922</v>
      </c>
      <c r="U202" s="17">
        <f t="shared" si="92"/>
        <v>1130303494.932127</v>
      </c>
      <c r="V202" s="17">
        <f t="shared" si="93"/>
        <v>31104078.308587696</v>
      </c>
      <c r="W202" s="17">
        <f t="shared" si="94"/>
        <v>1306310044.0635121</v>
      </c>
      <c r="X202" s="18">
        <f t="shared" ca="1" si="85"/>
        <v>37573384.325964198</v>
      </c>
      <c r="Y202" s="17">
        <f t="shared" si="95"/>
        <v>-50899.624445024878</v>
      </c>
      <c r="Z202" s="17">
        <f t="shared" si="96"/>
        <v>-136134.53040783945</v>
      </c>
      <c r="AA202" s="17">
        <f t="shared" si="97"/>
        <v>-8293880.3171270788</v>
      </c>
      <c r="AB202" s="17">
        <f t="shared" si="98"/>
        <v>-532412.28619151376</v>
      </c>
      <c r="AC202" s="17">
        <f t="shared" si="99"/>
        <v>8805616.8776090145</v>
      </c>
      <c r="AD202" s="18">
        <f t="shared" si="100"/>
        <v>244517.88621655479</v>
      </c>
      <c r="AE202" s="19">
        <f t="shared" si="101"/>
        <v>113825.17938263672</v>
      </c>
      <c r="AF202" s="17">
        <f t="shared" si="102"/>
        <v>234938.60437757673</v>
      </c>
      <c r="AG202" s="17">
        <f t="shared" si="103"/>
        <v>14996.081130483622</v>
      </c>
      <c r="AH202" s="18">
        <f t="shared" si="104"/>
        <v>249934.68550806036</v>
      </c>
      <c r="AI202" s="73"/>
      <c r="AJ202" s="74"/>
      <c r="AK202" s="74"/>
      <c r="AL202" s="73"/>
      <c r="AM202" s="74"/>
      <c r="AN202" s="74">
        <f t="shared" si="105"/>
        <v>2012</v>
      </c>
      <c r="AO202" s="19" t="str">
        <f t="shared" ca="1" si="106"/>
        <v>-</v>
      </c>
      <c r="AP202" s="17" t="str">
        <f ca="1">IF($C202&gt;=TODAY(),"-",100*(AO202-MIN(Fit_Error_Deaths))/(MAX(Fit_Error_Deaths)-MIN(Fit_Error_Deaths)))</f>
        <v>-</v>
      </c>
      <c r="AQ202" s="17" t="str">
        <f t="shared" ca="1" si="107"/>
        <v>-</v>
      </c>
      <c r="AR202" s="17" t="str">
        <f ca="1">IF($C202&gt;=TODAY(),"-",100*(AQ202-MIN(Fit_Error_LocalTransmission))/(MAX(Fit_Error_LocalTransmission)-MIN(Fit_Error_LocalTransmission)))</f>
        <v>-</v>
      </c>
      <c r="AS202" s="17" t="str">
        <f t="shared" ca="1" si="108"/>
        <v>-</v>
      </c>
      <c r="AT202" s="67" t="str">
        <f t="shared" ca="1" si="109"/>
        <v>-</v>
      </c>
    </row>
    <row r="203" spans="1:46" s="1" customFormat="1" ht="12" x14ac:dyDescent="0.35">
      <c r="A203" s="87"/>
      <c r="B203" s="40">
        <f t="shared" si="86"/>
        <v>200</v>
      </c>
      <c r="C203" s="41">
        <f t="shared" si="87"/>
        <v>44058</v>
      </c>
      <c r="D203" s="28">
        <f>'I Disease Parameters'!$E$6/(1000*365)</f>
        <v>4.8197260273972601E-5</v>
      </c>
      <c r="E203" s="28">
        <f>'I Disease Parameters'!$E$7/(1000*365)</f>
        <v>2.0024657534246577E-5</v>
      </c>
      <c r="F203" s="27">
        <f>(1-'I Disease Parameters'!$E$8)/'I Disease Parameters'!$E$10</f>
        <v>0.188</v>
      </c>
      <c r="G203" s="27">
        <f>'I Disease Parameters'!$E$8/'I Disease Parameters'!$E$11</f>
        <v>1.2E-2</v>
      </c>
      <c r="H203" s="27">
        <f>1/'I Disease Parameters'!$E$12</f>
        <v>0.05</v>
      </c>
      <c r="I203" s="27">
        <f>'I Disease Parameters'!$E$9/'I Disease Parameters'!$E$15</f>
        <v>0</v>
      </c>
      <c r="J203" s="83">
        <f t="shared" si="110"/>
        <v>7.7001263440561267</v>
      </c>
      <c r="K203" s="60">
        <f t="shared" si="111"/>
        <v>0.77001263449643809</v>
      </c>
      <c r="L203" s="30">
        <f t="shared" si="112"/>
        <v>0.46717576064062738</v>
      </c>
      <c r="M203" s="27">
        <f>J203/'I Disease Parameters'!$E$12</f>
        <v>0.38500631720280631</v>
      </c>
      <c r="N203" s="27">
        <f>K203/SQRT('I Disease Parameters'!$E$13*'I Disease Parameters'!$E$13)</f>
        <v>4.5294860852731655E-2</v>
      </c>
      <c r="O203" s="27">
        <f>L203/'I Disease Parameters'!$E$13</f>
        <v>2.7480927096507492E-2</v>
      </c>
      <c r="P203" s="27">
        <f>(1-L203)/'I Disease Parameters'!$E$14</f>
        <v>2.2201009973307193E-2</v>
      </c>
      <c r="Q203" s="19">
        <f t="shared" si="88"/>
        <v>2154456.1681375303</v>
      </c>
      <c r="R203" s="17">
        <f t="shared" si="89"/>
        <v>996662.81150106946</v>
      </c>
      <c r="S203" s="17">
        <f t="shared" si="90"/>
        <v>154309597.27946648</v>
      </c>
      <c r="T203" s="17">
        <f t="shared" si="91"/>
        <v>9973821.8813969754</v>
      </c>
      <c r="U203" s="17">
        <f t="shared" si="92"/>
        <v>1138679610.2811952</v>
      </c>
      <c r="V203" s="17">
        <f t="shared" si="93"/>
        <v>31336776.104328603</v>
      </c>
      <c r="W203" s="17">
        <f t="shared" si="94"/>
        <v>1306114148.4216971</v>
      </c>
      <c r="X203" s="18">
        <f t="shared" ca="1" si="85"/>
        <v>37573384.325964198</v>
      </c>
      <c r="Y203" s="17">
        <f t="shared" si="95"/>
        <v>-42937.428892180324</v>
      </c>
      <c r="Z203" s="17">
        <f t="shared" si="96"/>
        <v>-116876.0856313929</v>
      </c>
      <c r="AA203" s="17">
        <f t="shared" si="97"/>
        <v>-7904613.5108744204</v>
      </c>
      <c r="AB203" s="17">
        <f t="shared" si="98"/>
        <v>-507583.96548494697</v>
      </c>
      <c r="AC203" s="17">
        <f t="shared" si="99"/>
        <v>8376115.3490681648</v>
      </c>
      <c r="AD203" s="18">
        <f t="shared" si="100"/>
        <v>232697.79574090615</v>
      </c>
      <c r="AE203" s="19">
        <f t="shared" si="101"/>
        <v>105853.99203016593</v>
      </c>
      <c r="AF203" s="17">
        <f t="shared" si="102"/>
        <v>209345.31266090291</v>
      </c>
      <c r="AG203" s="17">
        <f t="shared" si="103"/>
        <v>13362.466765589548</v>
      </c>
      <c r="AH203" s="18">
        <f t="shared" si="104"/>
        <v>222707.77942649246</v>
      </c>
      <c r="AI203" s="73"/>
      <c r="AJ203" s="74"/>
      <c r="AK203" s="74"/>
      <c r="AL203" s="73"/>
      <c r="AM203" s="74"/>
      <c r="AN203" s="74">
        <f t="shared" si="105"/>
        <v>2012</v>
      </c>
      <c r="AO203" s="19" t="str">
        <f t="shared" ca="1" si="106"/>
        <v>-</v>
      </c>
      <c r="AP203" s="17" t="str">
        <f ca="1">IF($C203&gt;=TODAY(),"-",100*(AO203-MIN(Fit_Error_Deaths))/(MAX(Fit_Error_Deaths)-MIN(Fit_Error_Deaths)))</f>
        <v>-</v>
      </c>
      <c r="AQ203" s="17" t="str">
        <f t="shared" ca="1" si="107"/>
        <v>-</v>
      </c>
      <c r="AR203" s="17" t="str">
        <f ca="1">IF($C203&gt;=TODAY(),"-",100*(AQ203-MIN(Fit_Error_LocalTransmission))/(MAX(Fit_Error_LocalTransmission)-MIN(Fit_Error_LocalTransmission)))</f>
        <v>-</v>
      </c>
      <c r="AS203" s="17" t="str">
        <f t="shared" ca="1" si="108"/>
        <v>-</v>
      </c>
      <c r="AT203" s="67" t="str">
        <f t="shared" ca="1" si="109"/>
        <v>-</v>
      </c>
    </row>
    <row r="204" spans="1:46" s="1" customFormat="1" ht="12" x14ac:dyDescent="0.35">
      <c r="A204" s="87"/>
      <c r="B204" s="40">
        <f t="shared" si="86"/>
        <v>201</v>
      </c>
      <c r="C204" s="41">
        <f t="shared" si="87"/>
        <v>44059</v>
      </c>
      <c r="D204" s="28">
        <f>'I Disease Parameters'!$E$6/(1000*365)</f>
        <v>4.8197260273972601E-5</v>
      </c>
      <c r="E204" s="28">
        <f>'I Disease Parameters'!$E$7/(1000*365)</f>
        <v>2.0024657534246577E-5</v>
      </c>
      <c r="F204" s="27">
        <f>(1-'I Disease Parameters'!$E$8)/'I Disease Parameters'!$E$10</f>
        <v>0.188</v>
      </c>
      <c r="G204" s="27">
        <f>'I Disease Parameters'!$E$8/'I Disease Parameters'!$E$11</f>
        <v>1.2E-2</v>
      </c>
      <c r="H204" s="27">
        <f>1/'I Disease Parameters'!$E$12</f>
        <v>0.05</v>
      </c>
      <c r="I204" s="27">
        <f>'I Disease Parameters'!$E$9/'I Disease Parameters'!$E$15</f>
        <v>0</v>
      </c>
      <c r="J204" s="83">
        <f t="shared" si="110"/>
        <v>7.7001263440561267</v>
      </c>
      <c r="K204" s="60">
        <f t="shared" si="111"/>
        <v>0.77001263449643809</v>
      </c>
      <c r="L204" s="30">
        <f t="shared" si="112"/>
        <v>0.46717576064062738</v>
      </c>
      <c r="M204" s="27">
        <f>J204/'I Disease Parameters'!$E$12</f>
        <v>0.38500631720280631</v>
      </c>
      <c r="N204" s="27">
        <f>K204/SQRT('I Disease Parameters'!$E$13*'I Disease Parameters'!$E$13)</f>
        <v>4.5294860852731655E-2</v>
      </c>
      <c r="O204" s="27">
        <f>L204/'I Disease Parameters'!$E$13</f>
        <v>2.7480927096507492E-2</v>
      </c>
      <c r="P204" s="27">
        <f>(1-L204)/'I Disease Parameters'!$E$14</f>
        <v>2.2201009973307193E-2</v>
      </c>
      <c r="Q204" s="19">
        <f t="shared" si="88"/>
        <v>2118620.9345848821</v>
      </c>
      <c r="R204" s="17">
        <f t="shared" si="89"/>
        <v>896053.50623408519</v>
      </c>
      <c r="S204" s="17">
        <f t="shared" si="90"/>
        <v>146778400.0272156</v>
      </c>
      <c r="T204" s="17">
        <f t="shared" si="91"/>
        <v>9490063.3217104003</v>
      </c>
      <c r="U204" s="17">
        <f t="shared" si="92"/>
        <v>1146646378.3479276</v>
      </c>
      <c r="V204" s="17">
        <f t="shared" si="93"/>
        <v>31558205.023389485</v>
      </c>
      <c r="W204" s="17">
        <f t="shared" si="94"/>
        <v>1305929516.1376724</v>
      </c>
      <c r="X204" s="18">
        <f t="shared" ca="1" si="85"/>
        <v>37573384.325964198</v>
      </c>
      <c r="Y204" s="17">
        <f t="shared" si="95"/>
        <v>-35835.23355264822</v>
      </c>
      <c r="Z204" s="17">
        <f t="shared" si="96"/>
        <v>-100609.30526698427</v>
      </c>
      <c r="AA204" s="17">
        <f t="shared" si="97"/>
        <v>-7531197.25225088</v>
      </c>
      <c r="AB204" s="17">
        <f t="shared" si="98"/>
        <v>-483758.55968657508</v>
      </c>
      <c r="AC204" s="17">
        <f t="shared" si="99"/>
        <v>7966768.0667324066</v>
      </c>
      <c r="AD204" s="18">
        <f t="shared" si="100"/>
        <v>221428.91906088218</v>
      </c>
      <c r="AE204" s="19">
        <f t="shared" si="101"/>
        <v>98743.214864707072</v>
      </c>
      <c r="AF204" s="17">
        <f t="shared" si="102"/>
        <v>187372.60856220106</v>
      </c>
      <c r="AG204" s="17">
        <f t="shared" si="103"/>
        <v>11959.953738012833</v>
      </c>
      <c r="AH204" s="18">
        <f t="shared" si="104"/>
        <v>199332.5623002139</v>
      </c>
      <c r="AI204" s="73"/>
      <c r="AJ204" s="74"/>
      <c r="AK204" s="74"/>
      <c r="AL204" s="73"/>
      <c r="AM204" s="74"/>
      <c r="AN204" s="74">
        <f t="shared" si="105"/>
        <v>2012</v>
      </c>
      <c r="AO204" s="19" t="str">
        <f t="shared" ca="1" si="106"/>
        <v>-</v>
      </c>
      <c r="AP204" s="17" t="str">
        <f ca="1">IF($C204&gt;=TODAY(),"-",100*(AO204-MIN(Fit_Error_Deaths))/(MAX(Fit_Error_Deaths)-MIN(Fit_Error_Deaths)))</f>
        <v>-</v>
      </c>
      <c r="AQ204" s="17" t="str">
        <f t="shared" ca="1" si="107"/>
        <v>-</v>
      </c>
      <c r="AR204" s="17" t="str">
        <f ca="1">IF($C204&gt;=TODAY(),"-",100*(AQ204-MIN(Fit_Error_LocalTransmission))/(MAX(Fit_Error_LocalTransmission)-MIN(Fit_Error_LocalTransmission)))</f>
        <v>-</v>
      </c>
      <c r="AS204" s="17" t="str">
        <f t="shared" ca="1" si="108"/>
        <v>-</v>
      </c>
      <c r="AT204" s="67" t="str">
        <f t="shared" ca="1" si="109"/>
        <v>-</v>
      </c>
    </row>
    <row r="205" spans="1:46" s="1" customFormat="1" ht="12" x14ac:dyDescent="0.35">
      <c r="A205" s="87"/>
      <c r="B205" s="40">
        <f t="shared" si="86"/>
        <v>202</v>
      </c>
      <c r="C205" s="41">
        <f t="shared" si="87"/>
        <v>44060</v>
      </c>
      <c r="D205" s="28">
        <f>'I Disease Parameters'!$E$6/(1000*365)</f>
        <v>4.8197260273972601E-5</v>
      </c>
      <c r="E205" s="28">
        <f>'I Disease Parameters'!$E$7/(1000*365)</f>
        <v>2.0024657534246577E-5</v>
      </c>
      <c r="F205" s="27">
        <f>(1-'I Disease Parameters'!$E$8)/'I Disease Parameters'!$E$10</f>
        <v>0.188</v>
      </c>
      <c r="G205" s="27">
        <f>'I Disease Parameters'!$E$8/'I Disease Parameters'!$E$11</f>
        <v>1.2E-2</v>
      </c>
      <c r="H205" s="27">
        <f>1/'I Disease Parameters'!$E$12</f>
        <v>0.05</v>
      </c>
      <c r="I205" s="27">
        <f>'I Disease Parameters'!$E$9/'I Disease Parameters'!$E$15</f>
        <v>0</v>
      </c>
      <c r="J205" s="83">
        <f t="shared" si="110"/>
        <v>7.7001263440561267</v>
      </c>
      <c r="K205" s="60">
        <f t="shared" si="111"/>
        <v>0.77001263449643809</v>
      </c>
      <c r="L205" s="30">
        <f t="shared" si="112"/>
        <v>0.46717576064062738</v>
      </c>
      <c r="M205" s="27">
        <f>J205/'I Disease Parameters'!$E$12</f>
        <v>0.38500631720280631</v>
      </c>
      <c r="N205" s="27">
        <f>K205/SQRT('I Disease Parameters'!$E$13*'I Disease Parameters'!$E$13)</f>
        <v>4.5294860852731655E-2</v>
      </c>
      <c r="O205" s="27">
        <f>L205/'I Disease Parameters'!$E$13</f>
        <v>2.7480927096507492E-2</v>
      </c>
      <c r="P205" s="27">
        <f>(1-L205)/'I Disease Parameters'!$E$14</f>
        <v>2.2201009973307193E-2</v>
      </c>
      <c r="Q205" s="19">
        <f t="shared" si="88"/>
        <v>2089145.7220963934</v>
      </c>
      <c r="R205" s="17">
        <f t="shared" si="89"/>
        <v>809199.8744412529</v>
      </c>
      <c r="S205" s="17">
        <f t="shared" si="90"/>
        <v>139604998.89783287</v>
      </c>
      <c r="T205" s="17">
        <f t="shared" si="91"/>
        <v>9029141.1997794397</v>
      </c>
      <c r="U205" s="17">
        <f t="shared" si="92"/>
        <v>1154223132.8865342</v>
      </c>
      <c r="V205" s="17">
        <f t="shared" si="93"/>
        <v>31768894.013842095</v>
      </c>
      <c r="W205" s="17">
        <f t="shared" si="94"/>
        <v>1305755618.5806842</v>
      </c>
      <c r="X205" s="18">
        <f t="shared" ca="1" si="85"/>
        <v>37573384.325964198</v>
      </c>
      <c r="Y205" s="17">
        <f t="shared" si="95"/>
        <v>-29475.21248848876</v>
      </c>
      <c r="Z205" s="17">
        <f t="shared" si="96"/>
        <v>-86853.631792832282</v>
      </c>
      <c r="AA205" s="17">
        <f t="shared" si="97"/>
        <v>-7173401.1293827295</v>
      </c>
      <c r="AB205" s="17">
        <f t="shared" si="98"/>
        <v>-460922.12193096057</v>
      </c>
      <c r="AC205" s="17">
        <f t="shared" si="99"/>
        <v>7576754.5386066437</v>
      </c>
      <c r="AD205" s="18">
        <f t="shared" si="100"/>
        <v>210688.99045260996</v>
      </c>
      <c r="AE205" s="19">
        <f t="shared" si="101"/>
        <v>92375.012618579523</v>
      </c>
      <c r="AF205" s="17">
        <f t="shared" si="102"/>
        <v>168458.05917200801</v>
      </c>
      <c r="AG205" s="17">
        <f t="shared" si="103"/>
        <v>10752.642074809022</v>
      </c>
      <c r="AH205" s="18">
        <f t="shared" si="104"/>
        <v>179210.70124681704</v>
      </c>
      <c r="AI205" s="73"/>
      <c r="AJ205" s="74"/>
      <c r="AK205" s="74"/>
      <c r="AL205" s="73"/>
      <c r="AM205" s="74"/>
      <c r="AN205" s="74">
        <f t="shared" si="105"/>
        <v>2012</v>
      </c>
      <c r="AO205" s="19" t="str">
        <f t="shared" ca="1" si="106"/>
        <v>-</v>
      </c>
      <c r="AP205" s="17" t="str">
        <f ca="1">IF($C205&gt;=TODAY(),"-",100*(AO205-MIN(Fit_Error_Deaths))/(MAX(Fit_Error_Deaths)-MIN(Fit_Error_Deaths)))</f>
        <v>-</v>
      </c>
      <c r="AQ205" s="17" t="str">
        <f t="shared" ca="1" si="107"/>
        <v>-</v>
      </c>
      <c r="AR205" s="17" t="str">
        <f ca="1">IF($C205&gt;=TODAY(),"-",100*(AQ205-MIN(Fit_Error_LocalTransmission))/(MAX(Fit_Error_LocalTransmission)-MIN(Fit_Error_LocalTransmission)))</f>
        <v>-</v>
      </c>
      <c r="AS205" s="17" t="str">
        <f t="shared" ca="1" si="108"/>
        <v>-</v>
      </c>
      <c r="AT205" s="67" t="str">
        <f t="shared" ca="1" si="109"/>
        <v>-</v>
      </c>
    </row>
    <row r="206" spans="1:46" s="1" customFormat="1" ht="12" x14ac:dyDescent="0.35">
      <c r="A206" s="87"/>
      <c r="B206" s="40">
        <f t="shared" si="86"/>
        <v>203</v>
      </c>
      <c r="C206" s="41">
        <f t="shared" si="87"/>
        <v>44061</v>
      </c>
      <c r="D206" s="28">
        <f>'I Disease Parameters'!$E$6/(1000*365)</f>
        <v>4.8197260273972601E-5</v>
      </c>
      <c r="E206" s="28">
        <f>'I Disease Parameters'!$E$7/(1000*365)</f>
        <v>2.0024657534246577E-5</v>
      </c>
      <c r="F206" s="27">
        <f>(1-'I Disease Parameters'!$E$8)/'I Disease Parameters'!$E$10</f>
        <v>0.188</v>
      </c>
      <c r="G206" s="27">
        <f>'I Disease Parameters'!$E$8/'I Disease Parameters'!$E$11</f>
        <v>1.2E-2</v>
      </c>
      <c r="H206" s="27">
        <f>1/'I Disease Parameters'!$E$12</f>
        <v>0.05</v>
      </c>
      <c r="I206" s="27">
        <f>'I Disease Parameters'!$E$9/'I Disease Parameters'!$E$15</f>
        <v>0</v>
      </c>
      <c r="J206" s="83">
        <f t="shared" si="110"/>
        <v>7.7001263440561267</v>
      </c>
      <c r="K206" s="60">
        <f t="shared" si="111"/>
        <v>0.77001263449643809</v>
      </c>
      <c r="L206" s="30">
        <f t="shared" si="112"/>
        <v>0.46717576064062738</v>
      </c>
      <c r="M206" s="27">
        <f>J206/'I Disease Parameters'!$E$12</f>
        <v>0.38500631720280631</v>
      </c>
      <c r="N206" s="27">
        <f>K206/SQRT('I Disease Parameters'!$E$13*'I Disease Parameters'!$E$13)</f>
        <v>4.5294860852731655E-2</v>
      </c>
      <c r="O206" s="27">
        <f>L206/'I Disease Parameters'!$E$13</f>
        <v>2.7480927096507492E-2</v>
      </c>
      <c r="P206" s="27">
        <f>(1-L206)/'I Disease Parameters'!$E$14</f>
        <v>2.2201009973307193E-2</v>
      </c>
      <c r="Q206" s="19">
        <f t="shared" si="88"/>
        <v>2065387.9068798111</v>
      </c>
      <c r="R206" s="17">
        <f t="shared" si="89"/>
        <v>733993.51979453338</v>
      </c>
      <c r="S206" s="17">
        <f t="shared" si="90"/>
        <v>132774082.98704316</v>
      </c>
      <c r="T206" s="17">
        <f t="shared" si="91"/>
        <v>8590085.5679304674</v>
      </c>
      <c r="U206" s="17">
        <f t="shared" si="92"/>
        <v>1161428399.0795271</v>
      </c>
      <c r="V206" s="17">
        <f t="shared" si="93"/>
        <v>31969350.067668796</v>
      </c>
      <c r="W206" s="17">
        <f t="shared" si="94"/>
        <v>1305591949.0611751</v>
      </c>
      <c r="X206" s="18">
        <f t="shared" ca="1" si="85"/>
        <v>37573384.325964198</v>
      </c>
      <c r="Y206" s="17">
        <f t="shared" si="95"/>
        <v>-23757.815216582268</v>
      </c>
      <c r="Z206" s="17">
        <f t="shared" si="96"/>
        <v>-75206.354646719526</v>
      </c>
      <c r="AA206" s="17">
        <f t="shared" si="97"/>
        <v>-6830915.9107897133</v>
      </c>
      <c r="AB206" s="17">
        <f t="shared" si="98"/>
        <v>-439055.63184897229</v>
      </c>
      <c r="AC206" s="17">
        <f t="shared" si="99"/>
        <v>7205266.1929929256</v>
      </c>
      <c r="AD206" s="18">
        <f t="shared" si="100"/>
        <v>200456.0538267009</v>
      </c>
      <c r="AE206" s="19">
        <f t="shared" si="101"/>
        <v>86649.824191893451</v>
      </c>
      <c r="AF206" s="17">
        <f t="shared" si="102"/>
        <v>152129.57639495554</v>
      </c>
      <c r="AG206" s="17">
        <f t="shared" si="103"/>
        <v>9710.3984932950352</v>
      </c>
      <c r="AH206" s="18">
        <f t="shared" si="104"/>
        <v>161839.97488825058</v>
      </c>
      <c r="AI206" s="73"/>
      <c r="AJ206" s="74"/>
      <c r="AK206" s="74"/>
      <c r="AL206" s="73"/>
      <c r="AM206" s="74"/>
      <c r="AN206" s="74">
        <f t="shared" si="105"/>
        <v>2012</v>
      </c>
      <c r="AO206" s="19" t="str">
        <f t="shared" ca="1" si="106"/>
        <v>-</v>
      </c>
      <c r="AP206" s="17" t="str">
        <f ca="1">IF($C206&gt;=TODAY(),"-",100*(AO206-MIN(Fit_Error_Deaths))/(MAX(Fit_Error_Deaths)-MIN(Fit_Error_Deaths)))</f>
        <v>-</v>
      </c>
      <c r="AQ206" s="17" t="str">
        <f t="shared" ca="1" si="107"/>
        <v>-</v>
      </c>
      <c r="AR206" s="17" t="str">
        <f ca="1">IF($C206&gt;=TODAY(),"-",100*(AQ206-MIN(Fit_Error_LocalTransmission))/(MAX(Fit_Error_LocalTransmission)-MIN(Fit_Error_LocalTransmission)))</f>
        <v>-</v>
      </c>
      <c r="AS206" s="17" t="str">
        <f t="shared" ca="1" si="108"/>
        <v>-</v>
      </c>
      <c r="AT206" s="67" t="str">
        <f t="shared" ca="1" si="109"/>
        <v>-</v>
      </c>
    </row>
    <row r="207" spans="1:46" s="1" customFormat="1" ht="12" x14ac:dyDescent="0.35">
      <c r="A207" s="87"/>
      <c r="B207" s="40">
        <f t="shared" si="86"/>
        <v>204</v>
      </c>
      <c r="C207" s="41">
        <f t="shared" si="87"/>
        <v>44062</v>
      </c>
      <c r="D207" s="28">
        <f>'I Disease Parameters'!$E$6/(1000*365)</f>
        <v>4.8197260273972601E-5</v>
      </c>
      <c r="E207" s="28">
        <f>'I Disease Parameters'!$E$7/(1000*365)</f>
        <v>2.0024657534246577E-5</v>
      </c>
      <c r="F207" s="27">
        <f>(1-'I Disease Parameters'!$E$8)/'I Disease Parameters'!$E$10</f>
        <v>0.188</v>
      </c>
      <c r="G207" s="27">
        <f>'I Disease Parameters'!$E$8/'I Disease Parameters'!$E$11</f>
        <v>1.2E-2</v>
      </c>
      <c r="H207" s="27">
        <f>1/'I Disease Parameters'!$E$12</f>
        <v>0.05</v>
      </c>
      <c r="I207" s="27">
        <f>'I Disease Parameters'!$E$9/'I Disease Parameters'!$E$15</f>
        <v>0</v>
      </c>
      <c r="J207" s="83">
        <f t="shared" si="110"/>
        <v>7.7001263440561267</v>
      </c>
      <c r="K207" s="60">
        <f t="shared" si="111"/>
        <v>0.77001263449643809</v>
      </c>
      <c r="L207" s="30">
        <f t="shared" si="112"/>
        <v>0.46717576064062738</v>
      </c>
      <c r="M207" s="27">
        <f>J207/'I Disease Parameters'!$E$12</f>
        <v>0.38500631720280631</v>
      </c>
      <c r="N207" s="27">
        <f>K207/SQRT('I Disease Parameters'!$E$13*'I Disease Parameters'!$E$13)</f>
        <v>4.5294860852731655E-2</v>
      </c>
      <c r="O207" s="27">
        <f>L207/'I Disease Parameters'!$E$13</f>
        <v>2.7480927096507492E-2</v>
      </c>
      <c r="P207" s="27">
        <f>(1-L207)/'I Disease Parameters'!$E$14</f>
        <v>2.2201009973307193E-2</v>
      </c>
      <c r="Q207" s="19">
        <f t="shared" si="88"/>
        <v>2046789.2404830966</v>
      </c>
      <c r="R207" s="17">
        <f t="shared" si="89"/>
        <v>668663.3805584691</v>
      </c>
      <c r="S207" s="17">
        <f t="shared" si="90"/>
        <v>126270710.86387113</v>
      </c>
      <c r="T207" s="17">
        <f t="shared" si="91"/>
        <v>8171949.3860360682</v>
      </c>
      <c r="U207" s="17">
        <f t="shared" si="92"/>
        <v>1168279909.538182</v>
      </c>
      <c r="V207" s="17">
        <f t="shared" si="93"/>
        <v>32160058.643033981</v>
      </c>
      <c r="W207" s="17">
        <f t="shared" si="94"/>
        <v>1305438022.4091308</v>
      </c>
      <c r="X207" s="18">
        <f t="shared" ca="1" si="85"/>
        <v>37573384.325964198</v>
      </c>
      <c r="Y207" s="17">
        <f t="shared" si="95"/>
        <v>-18598.666396714514</v>
      </c>
      <c r="Z207" s="17">
        <f t="shared" si="96"/>
        <v>-65330.139236064279</v>
      </c>
      <c r="AA207" s="17">
        <f t="shared" si="97"/>
        <v>-6503372.1231720299</v>
      </c>
      <c r="AB207" s="17">
        <f t="shared" si="98"/>
        <v>-418136.18189439923</v>
      </c>
      <c r="AC207" s="17">
        <f t="shared" si="99"/>
        <v>6851510.4586548805</v>
      </c>
      <c r="AD207" s="18">
        <f t="shared" si="100"/>
        <v>190708.57536518574</v>
      </c>
      <c r="AE207" s="19">
        <f t="shared" si="101"/>
        <v>81483.262691708631</v>
      </c>
      <c r="AF207" s="17">
        <f t="shared" si="102"/>
        <v>137990.78172137227</v>
      </c>
      <c r="AG207" s="17">
        <f t="shared" si="103"/>
        <v>8807.9222375344016</v>
      </c>
      <c r="AH207" s="18">
        <f t="shared" si="104"/>
        <v>146798.70395890667</v>
      </c>
      <c r="AI207" s="73"/>
      <c r="AJ207" s="74"/>
      <c r="AK207" s="74"/>
      <c r="AL207" s="73"/>
      <c r="AM207" s="74"/>
      <c r="AN207" s="74">
        <f t="shared" si="105"/>
        <v>2012</v>
      </c>
      <c r="AO207" s="19" t="str">
        <f t="shared" ca="1" si="106"/>
        <v>-</v>
      </c>
      <c r="AP207" s="17" t="str">
        <f ca="1">IF($C207&gt;=TODAY(),"-",100*(AO207-MIN(Fit_Error_Deaths))/(MAX(Fit_Error_Deaths)-MIN(Fit_Error_Deaths)))</f>
        <v>-</v>
      </c>
      <c r="AQ207" s="17" t="str">
        <f t="shared" ca="1" si="107"/>
        <v>-</v>
      </c>
      <c r="AR207" s="17" t="str">
        <f ca="1">IF($C207&gt;=TODAY(),"-",100*(AQ207-MIN(Fit_Error_LocalTransmission))/(MAX(Fit_Error_LocalTransmission)-MIN(Fit_Error_LocalTransmission)))</f>
        <v>-</v>
      </c>
      <c r="AS207" s="17" t="str">
        <f t="shared" ca="1" si="108"/>
        <v>-</v>
      </c>
      <c r="AT207" s="67" t="str">
        <f t="shared" ca="1" si="109"/>
        <v>-</v>
      </c>
    </row>
    <row r="208" spans="1:46" s="1" customFormat="1" ht="12" x14ac:dyDescent="0.35">
      <c r="A208" s="87"/>
      <c r="B208" s="40">
        <f t="shared" si="86"/>
        <v>205</v>
      </c>
      <c r="C208" s="41">
        <f t="shared" si="87"/>
        <v>44063</v>
      </c>
      <c r="D208" s="28">
        <f>'I Disease Parameters'!$E$6/(1000*365)</f>
        <v>4.8197260273972601E-5</v>
      </c>
      <c r="E208" s="28">
        <f>'I Disease Parameters'!$E$7/(1000*365)</f>
        <v>2.0024657534246577E-5</v>
      </c>
      <c r="F208" s="27">
        <f>(1-'I Disease Parameters'!$E$8)/'I Disease Parameters'!$E$10</f>
        <v>0.188</v>
      </c>
      <c r="G208" s="27">
        <f>'I Disease Parameters'!$E$8/'I Disease Parameters'!$E$11</f>
        <v>1.2E-2</v>
      </c>
      <c r="H208" s="27">
        <f>1/'I Disease Parameters'!$E$12</f>
        <v>0.05</v>
      </c>
      <c r="I208" s="27">
        <f>'I Disease Parameters'!$E$9/'I Disease Parameters'!$E$15</f>
        <v>0</v>
      </c>
      <c r="J208" s="83">
        <f t="shared" si="110"/>
        <v>7.7001263440561267</v>
      </c>
      <c r="K208" s="60">
        <f t="shared" si="111"/>
        <v>0.77001263449643809</v>
      </c>
      <c r="L208" s="30">
        <f t="shared" si="112"/>
        <v>0.46717576064062738</v>
      </c>
      <c r="M208" s="27">
        <f>J208/'I Disease Parameters'!$E$12</f>
        <v>0.38500631720280631</v>
      </c>
      <c r="N208" s="27">
        <f>K208/SQRT('I Disease Parameters'!$E$13*'I Disease Parameters'!$E$13)</f>
        <v>4.5294860852731655E-2</v>
      </c>
      <c r="O208" s="27">
        <f>L208/'I Disease Parameters'!$E$13</f>
        <v>2.7480927096507492E-2</v>
      </c>
      <c r="P208" s="27">
        <f>(1-L208)/'I Disease Parameters'!$E$14</f>
        <v>2.2201009973307193E-2</v>
      </c>
      <c r="Q208" s="19">
        <f t="shared" si="88"/>
        <v>2032863.2083837662</v>
      </c>
      <c r="R208" s="17">
        <f t="shared" si="89"/>
        <v>611720.89667491126</v>
      </c>
      <c r="S208" s="17">
        <f t="shared" si="90"/>
        <v>120080355.50848091</v>
      </c>
      <c r="T208" s="17">
        <f t="shared" si="91"/>
        <v>7773811.430980172</v>
      </c>
      <c r="U208" s="17">
        <f t="shared" si="92"/>
        <v>1174794623.421597</v>
      </c>
      <c r="V208" s="17">
        <f t="shared" si="93"/>
        <v>32341484.172854729</v>
      </c>
      <c r="W208" s="17">
        <f t="shared" si="94"/>
        <v>1305293374.4661167</v>
      </c>
      <c r="X208" s="18">
        <f t="shared" ca="1" si="85"/>
        <v>37573384.325964198</v>
      </c>
      <c r="Y208" s="17">
        <f t="shared" si="95"/>
        <v>-13926.032099330332</v>
      </c>
      <c r="Z208" s="17">
        <f t="shared" si="96"/>
        <v>-56942.483883557841</v>
      </c>
      <c r="AA208" s="17">
        <f t="shared" si="97"/>
        <v>-6190355.3553902209</v>
      </c>
      <c r="AB208" s="17">
        <f t="shared" si="98"/>
        <v>-398137.95505589619</v>
      </c>
      <c r="AC208" s="17">
        <f t="shared" si="99"/>
        <v>6514713.8834149837</v>
      </c>
      <c r="AD208" s="18">
        <f t="shared" si="100"/>
        <v>181425.52982074767</v>
      </c>
      <c r="AE208" s="19">
        <f t="shared" si="101"/>
        <v>76803.581983337339</v>
      </c>
      <c r="AF208" s="17">
        <f t="shared" si="102"/>
        <v>125708.71554499218</v>
      </c>
      <c r="AG208" s="17">
        <f t="shared" si="103"/>
        <v>8023.9605667016294</v>
      </c>
      <c r="AH208" s="18">
        <f t="shared" si="104"/>
        <v>133732.67611169381</v>
      </c>
      <c r="AI208" s="73"/>
      <c r="AJ208" s="74"/>
      <c r="AK208" s="74"/>
      <c r="AL208" s="73"/>
      <c r="AM208" s="74"/>
      <c r="AN208" s="74">
        <f t="shared" si="105"/>
        <v>2012</v>
      </c>
      <c r="AO208" s="19" t="str">
        <f t="shared" ca="1" si="106"/>
        <v>-</v>
      </c>
      <c r="AP208" s="17" t="str">
        <f ca="1">IF($C208&gt;=TODAY(),"-",100*(AO208-MIN(Fit_Error_Deaths))/(MAX(Fit_Error_Deaths)-MIN(Fit_Error_Deaths)))</f>
        <v>-</v>
      </c>
      <c r="AQ208" s="17" t="str">
        <f t="shared" ca="1" si="107"/>
        <v>-</v>
      </c>
      <c r="AR208" s="17" t="str">
        <f ca="1">IF($C208&gt;=TODAY(),"-",100*(AQ208-MIN(Fit_Error_LocalTransmission))/(MAX(Fit_Error_LocalTransmission)-MIN(Fit_Error_LocalTransmission)))</f>
        <v>-</v>
      </c>
      <c r="AS208" s="17" t="str">
        <f t="shared" ca="1" si="108"/>
        <v>-</v>
      </c>
      <c r="AT208" s="67" t="str">
        <f t="shared" ca="1" si="109"/>
        <v>-</v>
      </c>
    </row>
    <row r="209" spans="1:46" s="1" customFormat="1" ht="12" x14ac:dyDescent="0.35">
      <c r="A209" s="87"/>
      <c r="B209" s="40">
        <f t="shared" si="86"/>
        <v>206</v>
      </c>
      <c r="C209" s="41">
        <f t="shared" si="87"/>
        <v>44064</v>
      </c>
      <c r="D209" s="28">
        <f>'I Disease Parameters'!$E$6/(1000*365)</f>
        <v>4.8197260273972601E-5</v>
      </c>
      <c r="E209" s="28">
        <f>'I Disease Parameters'!$E$7/(1000*365)</f>
        <v>2.0024657534246577E-5</v>
      </c>
      <c r="F209" s="27">
        <f>(1-'I Disease Parameters'!$E$8)/'I Disease Parameters'!$E$10</f>
        <v>0.188</v>
      </c>
      <c r="G209" s="27">
        <f>'I Disease Parameters'!$E$8/'I Disease Parameters'!$E$11</f>
        <v>1.2E-2</v>
      </c>
      <c r="H209" s="27">
        <f>1/'I Disease Parameters'!$E$12</f>
        <v>0.05</v>
      </c>
      <c r="I209" s="27">
        <f>'I Disease Parameters'!$E$9/'I Disease Parameters'!$E$15</f>
        <v>0</v>
      </c>
      <c r="J209" s="83">
        <f t="shared" si="110"/>
        <v>7.7001263440561267</v>
      </c>
      <c r="K209" s="60">
        <f t="shared" si="111"/>
        <v>0.77001263449643809</v>
      </c>
      <c r="L209" s="30">
        <f t="shared" si="112"/>
        <v>0.46717576064062738</v>
      </c>
      <c r="M209" s="27">
        <f>J209/'I Disease Parameters'!$E$12</f>
        <v>0.38500631720280631</v>
      </c>
      <c r="N209" s="27">
        <f>K209/SQRT('I Disease Parameters'!$E$13*'I Disease Parameters'!$E$13)</f>
        <v>4.5294860852731655E-2</v>
      </c>
      <c r="O209" s="27">
        <f>L209/'I Disease Parameters'!$E$13</f>
        <v>2.7480927096507492E-2</v>
      </c>
      <c r="P209" s="27">
        <f>(1-L209)/'I Disease Parameters'!$E$14</f>
        <v>2.2201009973307193E-2</v>
      </c>
      <c r="Q209" s="19">
        <f t="shared" si="88"/>
        <v>2023184.4658597612</v>
      </c>
      <c r="R209" s="17">
        <f t="shared" si="89"/>
        <v>561914.06747594511</v>
      </c>
      <c r="S209" s="17">
        <f t="shared" si="90"/>
        <v>114188936.69363609</v>
      </c>
      <c r="T209" s="17">
        <f t="shared" si="91"/>
        <v>7394778.4035220677</v>
      </c>
      <c r="U209" s="17">
        <f t="shared" si="92"/>
        <v>1180988747.8822107</v>
      </c>
      <c r="V209" s="17">
        <f t="shared" si="93"/>
        <v>32514070.637964528</v>
      </c>
      <c r="W209" s="17">
        <f t="shared" si="94"/>
        <v>1305157561.5127046</v>
      </c>
      <c r="X209" s="18">
        <f t="shared" ca="1" si="85"/>
        <v>37573384.325964198</v>
      </c>
      <c r="Y209" s="17">
        <f t="shared" si="95"/>
        <v>-9678.742524005007</v>
      </c>
      <c r="Z209" s="17">
        <f t="shared" si="96"/>
        <v>-49806.829198966152</v>
      </c>
      <c r="AA209" s="17">
        <f t="shared" si="97"/>
        <v>-5891418.8148448169</v>
      </c>
      <c r="AB209" s="17">
        <f t="shared" si="98"/>
        <v>-379033.0274581043</v>
      </c>
      <c r="AC209" s="17">
        <f t="shared" si="99"/>
        <v>6194124.4606137276</v>
      </c>
      <c r="AD209" s="18">
        <f t="shared" si="100"/>
        <v>172586.46510979906</v>
      </c>
      <c r="AE209" s="19">
        <f t="shared" si="101"/>
        <v>72549.599637478561</v>
      </c>
      <c r="AF209" s="17">
        <f t="shared" si="102"/>
        <v>115003.52857488331</v>
      </c>
      <c r="AG209" s="17">
        <f t="shared" si="103"/>
        <v>7340.6507600989353</v>
      </c>
      <c r="AH209" s="18">
        <f t="shared" si="104"/>
        <v>122344.17933498224</v>
      </c>
      <c r="AI209" s="73"/>
      <c r="AJ209" s="74"/>
      <c r="AK209" s="74"/>
      <c r="AL209" s="73"/>
      <c r="AM209" s="74"/>
      <c r="AN209" s="74">
        <f t="shared" si="105"/>
        <v>2012</v>
      </c>
      <c r="AO209" s="19" t="str">
        <f t="shared" ca="1" si="106"/>
        <v>-</v>
      </c>
      <c r="AP209" s="17" t="str">
        <f ca="1">IF($C209&gt;=TODAY(),"-",100*(AO209-MIN(Fit_Error_Deaths))/(MAX(Fit_Error_Deaths)-MIN(Fit_Error_Deaths)))</f>
        <v>-</v>
      </c>
      <c r="AQ209" s="17" t="str">
        <f t="shared" ca="1" si="107"/>
        <v>-</v>
      </c>
      <c r="AR209" s="17" t="str">
        <f ca="1">IF($C209&gt;=TODAY(),"-",100*(AQ209-MIN(Fit_Error_LocalTransmission))/(MAX(Fit_Error_LocalTransmission)-MIN(Fit_Error_LocalTransmission)))</f>
        <v>-</v>
      </c>
      <c r="AS209" s="17" t="str">
        <f t="shared" ca="1" si="108"/>
        <v>-</v>
      </c>
      <c r="AT209" s="67" t="str">
        <f t="shared" ca="1" si="109"/>
        <v>-</v>
      </c>
    </row>
    <row r="210" spans="1:46" s="1" customFormat="1" ht="12" x14ac:dyDescent="0.35">
      <c r="A210" s="87"/>
      <c r="B210" s="40">
        <f t="shared" si="86"/>
        <v>207</v>
      </c>
      <c r="C210" s="41">
        <f t="shared" si="87"/>
        <v>44065</v>
      </c>
      <c r="D210" s="28">
        <f>'I Disease Parameters'!$E$6/(1000*365)</f>
        <v>4.8197260273972601E-5</v>
      </c>
      <c r="E210" s="28">
        <f>'I Disease Parameters'!$E$7/(1000*365)</f>
        <v>2.0024657534246577E-5</v>
      </c>
      <c r="F210" s="27">
        <f>(1-'I Disease Parameters'!$E$8)/'I Disease Parameters'!$E$10</f>
        <v>0.188</v>
      </c>
      <c r="G210" s="27">
        <f>'I Disease Parameters'!$E$8/'I Disease Parameters'!$E$11</f>
        <v>1.2E-2</v>
      </c>
      <c r="H210" s="27">
        <f>1/'I Disease Parameters'!$E$12</f>
        <v>0.05</v>
      </c>
      <c r="I210" s="27">
        <f>'I Disease Parameters'!$E$9/'I Disease Parameters'!$E$15</f>
        <v>0</v>
      </c>
      <c r="J210" s="83">
        <f t="shared" si="110"/>
        <v>7.7001263440561267</v>
      </c>
      <c r="K210" s="60">
        <f t="shared" si="111"/>
        <v>0.77001263449643809</v>
      </c>
      <c r="L210" s="30">
        <f t="shared" si="112"/>
        <v>0.46717576064062738</v>
      </c>
      <c r="M210" s="27">
        <f>J210/'I Disease Parameters'!$E$12</f>
        <v>0.38500631720280631</v>
      </c>
      <c r="N210" s="27">
        <f>K210/SQRT('I Disease Parameters'!$E$13*'I Disease Parameters'!$E$13)</f>
        <v>4.5294860852731655E-2</v>
      </c>
      <c r="O210" s="27">
        <f>L210/'I Disease Parameters'!$E$13</f>
        <v>2.7480927096507492E-2</v>
      </c>
      <c r="P210" s="27">
        <f>(1-L210)/'I Disease Parameters'!$E$14</f>
        <v>2.2201009973307193E-2</v>
      </c>
      <c r="Q210" s="19">
        <f t="shared" si="88"/>
        <v>2017379.9823106369</v>
      </c>
      <c r="R210" s="17">
        <f t="shared" si="89"/>
        <v>518188.99050782906</v>
      </c>
      <c r="S210" s="17">
        <f t="shared" si="90"/>
        <v>108582843.10928828</v>
      </c>
      <c r="T210" s="17">
        <f t="shared" si="91"/>
        <v>7033986.3791376995</v>
      </c>
      <c r="U210" s="17">
        <f t="shared" si="92"/>
        <v>1186877761.1878664</v>
      </c>
      <c r="V210" s="17">
        <f t="shared" si="93"/>
        <v>32678242.18705152</v>
      </c>
      <c r="W210" s="17">
        <f t="shared" si="94"/>
        <v>1305030159.6491108</v>
      </c>
      <c r="X210" s="18">
        <f t="shared" ca="1" si="85"/>
        <v>37573384.325964198</v>
      </c>
      <c r="Y210" s="17">
        <f t="shared" si="95"/>
        <v>-5804.4835491243284</v>
      </c>
      <c r="Z210" s="17">
        <f t="shared" si="96"/>
        <v>-43725.076968116045</v>
      </c>
      <c r="AA210" s="17">
        <f t="shared" si="97"/>
        <v>-5606093.5843478143</v>
      </c>
      <c r="AB210" s="17">
        <f t="shared" si="98"/>
        <v>-360792.02438436821</v>
      </c>
      <c r="AC210" s="17">
        <f t="shared" si="99"/>
        <v>5889013.3056557178</v>
      </c>
      <c r="AD210" s="18">
        <f t="shared" si="100"/>
        <v>164171.5490869917</v>
      </c>
      <c r="AE210" s="19">
        <f t="shared" si="101"/>
        <v>68668.988663837881</v>
      </c>
      <c r="AF210" s="17">
        <f t="shared" si="102"/>
        <v>105639.84468547768</v>
      </c>
      <c r="AG210" s="17">
        <f t="shared" si="103"/>
        <v>6742.9688097113412</v>
      </c>
      <c r="AH210" s="18">
        <f t="shared" si="104"/>
        <v>112382.81349518902</v>
      </c>
      <c r="AI210" s="73"/>
      <c r="AJ210" s="74"/>
      <c r="AK210" s="74"/>
      <c r="AL210" s="73"/>
      <c r="AM210" s="74"/>
      <c r="AN210" s="74">
        <f t="shared" si="105"/>
        <v>2012</v>
      </c>
      <c r="AO210" s="19" t="str">
        <f t="shared" ca="1" si="106"/>
        <v>-</v>
      </c>
      <c r="AP210" s="17" t="str">
        <f ca="1">IF($C210&gt;=TODAY(),"-",100*(AO210-MIN(Fit_Error_Deaths))/(MAX(Fit_Error_Deaths)-MIN(Fit_Error_Deaths)))</f>
        <v>-</v>
      </c>
      <c r="AQ210" s="17" t="str">
        <f t="shared" ca="1" si="107"/>
        <v>-</v>
      </c>
      <c r="AR210" s="17" t="str">
        <f ca="1">IF($C210&gt;=TODAY(),"-",100*(AQ210-MIN(Fit_Error_LocalTransmission))/(MAX(Fit_Error_LocalTransmission)-MIN(Fit_Error_LocalTransmission)))</f>
        <v>-</v>
      </c>
      <c r="AS210" s="17" t="str">
        <f t="shared" ca="1" si="108"/>
        <v>-</v>
      </c>
      <c r="AT210" s="67" t="str">
        <f t="shared" ca="1" si="109"/>
        <v>-</v>
      </c>
    </row>
    <row r="211" spans="1:46" s="1" customFormat="1" ht="12" x14ac:dyDescent="0.35">
      <c r="A211" s="87"/>
      <c r="B211" s="40">
        <f t="shared" si="86"/>
        <v>208</v>
      </c>
      <c r="C211" s="41">
        <f t="shared" si="87"/>
        <v>44066</v>
      </c>
      <c r="D211" s="28">
        <f>'I Disease Parameters'!$E$6/(1000*365)</f>
        <v>4.8197260273972601E-5</v>
      </c>
      <c r="E211" s="28">
        <f>'I Disease Parameters'!$E$7/(1000*365)</f>
        <v>2.0024657534246577E-5</v>
      </c>
      <c r="F211" s="27">
        <f>(1-'I Disease Parameters'!$E$8)/'I Disease Parameters'!$E$10</f>
        <v>0.188</v>
      </c>
      <c r="G211" s="27">
        <f>'I Disease Parameters'!$E$8/'I Disease Parameters'!$E$11</f>
        <v>1.2E-2</v>
      </c>
      <c r="H211" s="27">
        <f>1/'I Disease Parameters'!$E$12</f>
        <v>0.05</v>
      </c>
      <c r="I211" s="27">
        <f>'I Disease Parameters'!$E$9/'I Disease Parameters'!$E$15</f>
        <v>0</v>
      </c>
      <c r="J211" s="83">
        <f t="shared" si="110"/>
        <v>7.7001263440561267</v>
      </c>
      <c r="K211" s="60">
        <f t="shared" si="111"/>
        <v>0.77001263449643809</v>
      </c>
      <c r="L211" s="30">
        <f t="shared" si="112"/>
        <v>0.46717576064062738</v>
      </c>
      <c r="M211" s="27">
        <f>J211/'I Disease Parameters'!$E$12</f>
        <v>0.38500631720280631</v>
      </c>
      <c r="N211" s="27">
        <f>K211/SQRT('I Disease Parameters'!$E$13*'I Disease Parameters'!$E$13)</f>
        <v>4.5294860852731655E-2</v>
      </c>
      <c r="O211" s="27">
        <f>L211/'I Disease Parameters'!$E$13</f>
        <v>2.7480927096507492E-2</v>
      </c>
      <c r="P211" s="27">
        <f>(1-L211)/'I Disease Parameters'!$E$14</f>
        <v>2.2201009973307193E-2</v>
      </c>
      <c r="Q211" s="19">
        <f t="shared" si="88"/>
        <v>2015121.5950973025</v>
      </c>
      <c r="R211" s="17">
        <f t="shared" si="89"/>
        <v>479657.68398925511</v>
      </c>
      <c r="S211" s="17">
        <f t="shared" si="90"/>
        <v>103248946.14979197</v>
      </c>
      <c r="T211" s="17">
        <f t="shared" si="91"/>
        <v>6690601.7252171971</v>
      </c>
      <c r="U211" s="17">
        <f t="shared" si="92"/>
        <v>1192476436.989511</v>
      </c>
      <c r="V211" s="17">
        <f t="shared" si="93"/>
        <v>32834403.788806863</v>
      </c>
      <c r="W211" s="17">
        <f t="shared" si="94"/>
        <v>1304910764.1436067</v>
      </c>
      <c r="X211" s="18">
        <f t="shared" ca="1" si="85"/>
        <v>37573384.325964198</v>
      </c>
      <c r="Y211" s="17">
        <f t="shared" si="95"/>
        <v>-2258.3872133344412</v>
      </c>
      <c r="Z211" s="17">
        <f t="shared" si="96"/>
        <v>-38531.306518573954</v>
      </c>
      <c r="AA211" s="17">
        <f t="shared" si="97"/>
        <v>-5333896.9594963044</v>
      </c>
      <c r="AB211" s="17">
        <f t="shared" si="98"/>
        <v>-343384.6539205024</v>
      </c>
      <c r="AC211" s="17">
        <f t="shared" si="99"/>
        <v>5598675.8016445637</v>
      </c>
      <c r="AD211" s="18">
        <f t="shared" si="100"/>
        <v>156161.60175534338</v>
      </c>
      <c r="AE211" s="19">
        <f t="shared" si="101"/>
        <v>65116.868140064755</v>
      </c>
      <c r="AF211" s="17">
        <f t="shared" si="102"/>
        <v>97419.530215471867</v>
      </c>
      <c r="AG211" s="17">
        <f t="shared" si="103"/>
        <v>6218.2678860939486</v>
      </c>
      <c r="AH211" s="18">
        <f t="shared" si="104"/>
        <v>103637.79810156582</v>
      </c>
      <c r="AI211" s="73"/>
      <c r="AJ211" s="74"/>
      <c r="AK211" s="74"/>
      <c r="AL211" s="73"/>
      <c r="AM211" s="74"/>
      <c r="AN211" s="74">
        <f t="shared" si="105"/>
        <v>2012</v>
      </c>
      <c r="AO211" s="19" t="str">
        <f t="shared" ca="1" si="106"/>
        <v>-</v>
      </c>
      <c r="AP211" s="17" t="str">
        <f ca="1">IF($C211&gt;=TODAY(),"-",100*(AO211-MIN(Fit_Error_Deaths))/(MAX(Fit_Error_Deaths)-MIN(Fit_Error_Deaths)))</f>
        <v>-</v>
      </c>
      <c r="AQ211" s="17" t="str">
        <f t="shared" ca="1" si="107"/>
        <v>-</v>
      </c>
      <c r="AR211" s="17" t="str">
        <f ca="1">IF($C211&gt;=TODAY(),"-",100*(AQ211-MIN(Fit_Error_LocalTransmission))/(MAX(Fit_Error_LocalTransmission)-MIN(Fit_Error_LocalTransmission)))</f>
        <v>-</v>
      </c>
      <c r="AS211" s="17" t="str">
        <f t="shared" ca="1" si="108"/>
        <v>-</v>
      </c>
      <c r="AT211" s="67" t="str">
        <f t="shared" ca="1" si="109"/>
        <v>-</v>
      </c>
    </row>
    <row r="212" spans="1:46" s="1" customFormat="1" ht="12" x14ac:dyDescent="0.35">
      <c r="A212" s="87"/>
      <c r="B212" s="40">
        <f t="shared" si="86"/>
        <v>209</v>
      </c>
      <c r="C212" s="41">
        <f t="shared" si="87"/>
        <v>44067</v>
      </c>
      <c r="D212" s="28">
        <f>'I Disease Parameters'!$E$6/(1000*365)</f>
        <v>4.8197260273972601E-5</v>
      </c>
      <c r="E212" s="28">
        <f>'I Disease Parameters'!$E$7/(1000*365)</f>
        <v>2.0024657534246577E-5</v>
      </c>
      <c r="F212" s="27">
        <f>(1-'I Disease Parameters'!$E$8)/'I Disease Parameters'!$E$10</f>
        <v>0.188</v>
      </c>
      <c r="G212" s="27">
        <f>'I Disease Parameters'!$E$8/'I Disease Parameters'!$E$11</f>
        <v>1.2E-2</v>
      </c>
      <c r="H212" s="27">
        <f>1/'I Disease Parameters'!$E$12</f>
        <v>0.05</v>
      </c>
      <c r="I212" s="27">
        <f>'I Disease Parameters'!$E$9/'I Disease Parameters'!$E$15</f>
        <v>0</v>
      </c>
      <c r="J212" s="83">
        <f t="shared" si="110"/>
        <v>7.7001263440561267</v>
      </c>
      <c r="K212" s="60">
        <f t="shared" si="111"/>
        <v>0.77001263449643809</v>
      </c>
      <c r="L212" s="30">
        <f t="shared" si="112"/>
        <v>0.46717576064062738</v>
      </c>
      <c r="M212" s="27">
        <f>J212/'I Disease Parameters'!$E$12</f>
        <v>0.38500631720280631</v>
      </c>
      <c r="N212" s="27">
        <f>K212/SQRT('I Disease Parameters'!$E$13*'I Disease Parameters'!$E$13)</f>
        <v>4.5294860852731655E-2</v>
      </c>
      <c r="O212" s="27">
        <f>L212/'I Disease Parameters'!$E$13</f>
        <v>2.7480927096507492E-2</v>
      </c>
      <c r="P212" s="27">
        <f>(1-L212)/'I Disease Parameters'!$E$14</f>
        <v>2.2201009973307193E-2</v>
      </c>
      <c r="Q212" s="19">
        <f t="shared" si="88"/>
        <v>2016119.7298863169</v>
      </c>
      <c r="R212" s="17">
        <f t="shared" si="89"/>
        <v>445571.17903544026</v>
      </c>
      <c r="S212" s="17">
        <f t="shared" si="90"/>
        <v>98174606.962104917</v>
      </c>
      <c r="T212" s="17">
        <f t="shared" si="91"/>
        <v>6363821.5865453882</v>
      </c>
      <c r="U212" s="17">
        <f t="shared" si="92"/>
        <v>1197798869.3029747</v>
      </c>
      <c r="V212" s="17">
        <f t="shared" si="93"/>
        <v>32982941.904435836</v>
      </c>
      <c r="W212" s="17">
        <f t="shared" si="94"/>
        <v>1304798988.7605467</v>
      </c>
      <c r="X212" s="18">
        <f t="shared" ca="1" si="85"/>
        <v>37573384.325964198</v>
      </c>
      <c r="Y212" s="17">
        <f t="shared" si="95"/>
        <v>998.13478901446797</v>
      </c>
      <c r="Z212" s="17">
        <f t="shared" si="96"/>
        <v>-34086.504953814845</v>
      </c>
      <c r="AA212" s="17">
        <f t="shared" si="97"/>
        <v>-5074339.1876870543</v>
      </c>
      <c r="AB212" s="17">
        <f t="shared" si="98"/>
        <v>-326780.13867180888</v>
      </c>
      <c r="AC212" s="17">
        <f t="shared" si="99"/>
        <v>5322432.3134636879</v>
      </c>
      <c r="AD212" s="18">
        <f t="shared" si="100"/>
        <v>148538.11562897265</v>
      </c>
      <c r="AE212" s="19">
        <f t="shared" si="101"/>
        <v>61854.636824891793</v>
      </c>
      <c r="AF212" s="17">
        <f t="shared" si="102"/>
        <v>90175.644589979958</v>
      </c>
      <c r="AG212" s="17">
        <f t="shared" si="103"/>
        <v>5755.8922078710611</v>
      </c>
      <c r="AH212" s="18">
        <f t="shared" si="104"/>
        <v>95931.536797851018</v>
      </c>
      <c r="AI212" s="73"/>
      <c r="AJ212" s="74"/>
      <c r="AK212" s="74"/>
      <c r="AL212" s="73"/>
      <c r="AM212" s="74"/>
      <c r="AN212" s="74">
        <f t="shared" si="105"/>
        <v>2012</v>
      </c>
      <c r="AO212" s="19" t="str">
        <f t="shared" ca="1" si="106"/>
        <v>-</v>
      </c>
      <c r="AP212" s="17" t="str">
        <f ca="1">IF($C212&gt;=TODAY(),"-",100*(AO212-MIN(Fit_Error_Deaths))/(MAX(Fit_Error_Deaths)-MIN(Fit_Error_Deaths)))</f>
        <v>-</v>
      </c>
      <c r="AQ212" s="17" t="str">
        <f t="shared" ca="1" si="107"/>
        <v>-</v>
      </c>
      <c r="AR212" s="17" t="str">
        <f ca="1">IF($C212&gt;=TODAY(),"-",100*(AQ212-MIN(Fit_Error_LocalTransmission))/(MAX(Fit_Error_LocalTransmission)-MIN(Fit_Error_LocalTransmission)))</f>
        <v>-</v>
      </c>
      <c r="AS212" s="17" t="str">
        <f t="shared" ca="1" si="108"/>
        <v>-</v>
      </c>
      <c r="AT212" s="67" t="str">
        <f t="shared" ca="1" si="109"/>
        <v>-</v>
      </c>
    </row>
    <row r="213" spans="1:46" s="1" customFormat="1" ht="12" x14ac:dyDescent="0.35">
      <c r="A213" s="87"/>
      <c r="B213" s="40">
        <f t="shared" si="86"/>
        <v>210</v>
      </c>
      <c r="C213" s="41">
        <f t="shared" si="87"/>
        <v>44068</v>
      </c>
      <c r="D213" s="28">
        <f>'I Disease Parameters'!$E$6/(1000*365)</f>
        <v>4.8197260273972601E-5</v>
      </c>
      <c r="E213" s="28">
        <f>'I Disease Parameters'!$E$7/(1000*365)</f>
        <v>2.0024657534246577E-5</v>
      </c>
      <c r="F213" s="27">
        <f>(1-'I Disease Parameters'!$E$8)/'I Disease Parameters'!$E$10</f>
        <v>0.188</v>
      </c>
      <c r="G213" s="27">
        <f>'I Disease Parameters'!$E$8/'I Disease Parameters'!$E$11</f>
        <v>1.2E-2</v>
      </c>
      <c r="H213" s="27">
        <f>1/'I Disease Parameters'!$E$12</f>
        <v>0.05</v>
      </c>
      <c r="I213" s="27">
        <f>'I Disease Parameters'!$E$9/'I Disease Parameters'!$E$15</f>
        <v>0</v>
      </c>
      <c r="J213" s="83">
        <f t="shared" si="110"/>
        <v>7.7001263440561267</v>
      </c>
      <c r="K213" s="60">
        <f t="shared" si="111"/>
        <v>0.77001263449643809</v>
      </c>
      <c r="L213" s="30">
        <f t="shared" si="112"/>
        <v>0.46717576064062738</v>
      </c>
      <c r="M213" s="27">
        <f>J213/'I Disease Parameters'!$E$12</f>
        <v>0.38500631720280631</v>
      </c>
      <c r="N213" s="27">
        <f>K213/SQRT('I Disease Parameters'!$E$13*'I Disease Parameters'!$E$13)</f>
        <v>4.5294860852731655E-2</v>
      </c>
      <c r="O213" s="27">
        <f>L213/'I Disease Parameters'!$E$13</f>
        <v>2.7480927096507492E-2</v>
      </c>
      <c r="P213" s="27">
        <f>(1-L213)/'I Disease Parameters'!$E$14</f>
        <v>2.2201009973307193E-2</v>
      </c>
      <c r="Q213" s="19">
        <f t="shared" si="88"/>
        <v>2020118.0893440996</v>
      </c>
      <c r="R213" s="17">
        <f t="shared" si="89"/>
        <v>415297.02571967157</v>
      </c>
      <c r="S213" s="17">
        <f t="shared" si="90"/>
        <v>93347678.082775354</v>
      </c>
      <c r="T213" s="17">
        <f t="shared" si="91"/>
        <v>6052874.0237596575</v>
      </c>
      <c r="U213" s="17">
        <f t="shared" si="92"/>
        <v>1202858497.8560023</v>
      </c>
      <c r="V213" s="17">
        <f t="shared" si="93"/>
        <v>33124225.170947079</v>
      </c>
      <c r="W213" s="17">
        <f t="shared" si="94"/>
        <v>1304694465.0776012</v>
      </c>
      <c r="X213" s="18">
        <f t="shared" ca="1" si="85"/>
        <v>37573384.325964198</v>
      </c>
      <c r="Y213" s="17">
        <f t="shared" si="95"/>
        <v>3998.3594577827025</v>
      </c>
      <c r="Z213" s="17">
        <f t="shared" si="96"/>
        <v>-30274.153315768694</v>
      </c>
      <c r="AA213" s="17">
        <f t="shared" si="97"/>
        <v>-4826928.8793295622</v>
      </c>
      <c r="AB213" s="17">
        <f t="shared" si="98"/>
        <v>-310947.5627857307</v>
      </c>
      <c r="AC213" s="17">
        <f t="shared" si="99"/>
        <v>5059628.5530276299</v>
      </c>
      <c r="AD213" s="18">
        <f t="shared" si="100"/>
        <v>141283.26651124284</v>
      </c>
      <c r="AE213" s="19">
        <f t="shared" si="101"/>
        <v>58849.004901586639</v>
      </c>
      <c r="AF213" s="17">
        <f t="shared" si="102"/>
        <v>83767.381658662765</v>
      </c>
      <c r="AG213" s="17">
        <f t="shared" si="103"/>
        <v>5346.8541484252828</v>
      </c>
      <c r="AH213" s="18">
        <f t="shared" si="104"/>
        <v>89114.235807088044</v>
      </c>
      <c r="AI213" s="73"/>
      <c r="AJ213" s="74"/>
      <c r="AK213" s="74"/>
      <c r="AL213" s="73"/>
      <c r="AM213" s="74"/>
      <c r="AN213" s="74">
        <f t="shared" si="105"/>
        <v>2012</v>
      </c>
      <c r="AO213" s="19" t="str">
        <f t="shared" ca="1" si="106"/>
        <v>-</v>
      </c>
      <c r="AP213" s="17" t="str">
        <f ca="1">IF($C213&gt;=TODAY(),"-",100*(AO213-MIN(Fit_Error_Deaths))/(MAX(Fit_Error_Deaths)-MIN(Fit_Error_Deaths)))</f>
        <v>-</v>
      </c>
      <c r="AQ213" s="17" t="str">
        <f t="shared" ca="1" si="107"/>
        <v>-</v>
      </c>
      <c r="AR213" s="17" t="str">
        <f ca="1">IF($C213&gt;=TODAY(),"-",100*(AQ213-MIN(Fit_Error_LocalTransmission))/(MAX(Fit_Error_LocalTransmission)-MIN(Fit_Error_LocalTransmission)))</f>
        <v>-</v>
      </c>
      <c r="AS213" s="17" t="str">
        <f t="shared" ca="1" si="108"/>
        <v>-</v>
      </c>
      <c r="AT213" s="67" t="str">
        <f t="shared" ca="1" si="109"/>
        <v>-</v>
      </c>
    </row>
    <row r="214" spans="1:46" s="1" customFormat="1" ht="12" x14ac:dyDescent="0.35">
      <c r="A214" s="87"/>
      <c r="B214" s="40">
        <f t="shared" si="86"/>
        <v>211</v>
      </c>
      <c r="C214" s="41">
        <f t="shared" si="87"/>
        <v>44069</v>
      </c>
      <c r="D214" s="28">
        <f>'I Disease Parameters'!$E$6/(1000*365)</f>
        <v>4.8197260273972601E-5</v>
      </c>
      <c r="E214" s="28">
        <f>'I Disease Parameters'!$E$7/(1000*365)</f>
        <v>2.0024657534246577E-5</v>
      </c>
      <c r="F214" s="27">
        <f>(1-'I Disease Parameters'!$E$8)/'I Disease Parameters'!$E$10</f>
        <v>0.188</v>
      </c>
      <c r="G214" s="27">
        <f>'I Disease Parameters'!$E$8/'I Disease Parameters'!$E$11</f>
        <v>1.2E-2</v>
      </c>
      <c r="H214" s="27">
        <f>1/'I Disease Parameters'!$E$12</f>
        <v>0.05</v>
      </c>
      <c r="I214" s="27">
        <f>'I Disease Parameters'!$E$9/'I Disease Parameters'!$E$15</f>
        <v>0</v>
      </c>
      <c r="J214" s="83">
        <f t="shared" si="110"/>
        <v>7.7001263440561267</v>
      </c>
      <c r="K214" s="60">
        <f t="shared" si="111"/>
        <v>0.77001263449643809</v>
      </c>
      <c r="L214" s="30">
        <f t="shared" si="112"/>
        <v>0.46717576064062738</v>
      </c>
      <c r="M214" s="27">
        <f>J214/'I Disease Parameters'!$E$12</f>
        <v>0.38500631720280631</v>
      </c>
      <c r="N214" s="27">
        <f>K214/SQRT('I Disease Parameters'!$E$13*'I Disease Parameters'!$E$13)</f>
        <v>4.5294860852731655E-2</v>
      </c>
      <c r="O214" s="27">
        <f>L214/'I Disease Parameters'!$E$13</f>
        <v>2.7480927096507492E-2</v>
      </c>
      <c r="P214" s="27">
        <f>(1-L214)/'I Disease Parameters'!$E$14</f>
        <v>2.2201009973307193E-2</v>
      </c>
      <c r="Q214" s="19">
        <f t="shared" si="88"/>
        <v>2026889.1481171537</v>
      </c>
      <c r="R214" s="17">
        <f t="shared" si="89"/>
        <v>388300.49216040707</v>
      </c>
      <c r="S214" s="17">
        <f t="shared" si="90"/>
        <v>88756500.764186665</v>
      </c>
      <c r="T214" s="17">
        <f t="shared" si="91"/>
        <v>5757017.8749989262</v>
      </c>
      <c r="U214" s="17">
        <f t="shared" si="92"/>
        <v>1207668133.5204306</v>
      </c>
      <c r="V214" s="17">
        <f t="shared" si="93"/>
        <v>33258605.087515738</v>
      </c>
      <c r="W214" s="17">
        <f t="shared" si="94"/>
        <v>1304596841.7998936</v>
      </c>
      <c r="X214" s="18">
        <f t="shared" ca="1" si="85"/>
        <v>37573384.325964198</v>
      </c>
      <c r="Y214" s="17">
        <f t="shared" si="95"/>
        <v>6771.0587730540428</v>
      </c>
      <c r="Z214" s="17">
        <f t="shared" si="96"/>
        <v>-26996.533559264499</v>
      </c>
      <c r="AA214" s="17">
        <f t="shared" si="97"/>
        <v>-4591177.318588689</v>
      </c>
      <c r="AB214" s="17">
        <f t="shared" si="98"/>
        <v>-295856.14876073133</v>
      </c>
      <c r="AC214" s="17">
        <f t="shared" si="99"/>
        <v>4809635.6644282341</v>
      </c>
      <c r="AD214" s="18">
        <f t="shared" si="100"/>
        <v>134379.91656865925</v>
      </c>
      <c r="AE214" s="19">
        <f t="shared" si="101"/>
        <v>56071.187765384857</v>
      </c>
      <c r="AF214" s="17">
        <f t="shared" si="102"/>
        <v>78075.840835298251</v>
      </c>
      <c r="AG214" s="17">
        <f t="shared" si="103"/>
        <v>4983.5643086360587</v>
      </c>
      <c r="AH214" s="18">
        <f t="shared" si="104"/>
        <v>83059.405143934317</v>
      </c>
      <c r="AI214" s="73"/>
      <c r="AJ214" s="74"/>
      <c r="AK214" s="74"/>
      <c r="AL214" s="73"/>
      <c r="AM214" s="74"/>
      <c r="AN214" s="74">
        <f t="shared" si="105"/>
        <v>2012</v>
      </c>
      <c r="AO214" s="19" t="str">
        <f t="shared" ca="1" si="106"/>
        <v>-</v>
      </c>
      <c r="AP214" s="17" t="str">
        <f ca="1">IF($C214&gt;=TODAY(),"-",100*(AO214-MIN(Fit_Error_Deaths))/(MAX(Fit_Error_Deaths)-MIN(Fit_Error_Deaths)))</f>
        <v>-</v>
      </c>
      <c r="AQ214" s="17" t="str">
        <f t="shared" ca="1" si="107"/>
        <v>-</v>
      </c>
      <c r="AR214" s="17" t="str">
        <f ca="1">IF($C214&gt;=TODAY(),"-",100*(AQ214-MIN(Fit_Error_LocalTransmission))/(MAX(Fit_Error_LocalTransmission)-MIN(Fit_Error_LocalTransmission)))</f>
        <v>-</v>
      </c>
      <c r="AS214" s="17" t="str">
        <f t="shared" ca="1" si="108"/>
        <v>-</v>
      </c>
      <c r="AT214" s="67" t="str">
        <f t="shared" ca="1" si="109"/>
        <v>-</v>
      </c>
    </row>
    <row r="215" spans="1:46" s="1" customFormat="1" ht="12" x14ac:dyDescent="0.35">
      <c r="A215" s="87"/>
      <c r="B215" s="40">
        <f t="shared" si="86"/>
        <v>212</v>
      </c>
      <c r="C215" s="41">
        <f t="shared" si="87"/>
        <v>44070</v>
      </c>
      <c r="D215" s="28">
        <f>'I Disease Parameters'!$E$6/(1000*365)</f>
        <v>4.8197260273972601E-5</v>
      </c>
      <c r="E215" s="28">
        <f>'I Disease Parameters'!$E$7/(1000*365)</f>
        <v>2.0024657534246577E-5</v>
      </c>
      <c r="F215" s="27">
        <f>(1-'I Disease Parameters'!$E$8)/'I Disease Parameters'!$E$10</f>
        <v>0.188</v>
      </c>
      <c r="G215" s="27">
        <f>'I Disease Parameters'!$E$8/'I Disease Parameters'!$E$11</f>
        <v>1.2E-2</v>
      </c>
      <c r="H215" s="27">
        <f>1/'I Disease Parameters'!$E$12</f>
        <v>0.05</v>
      </c>
      <c r="I215" s="27">
        <f>'I Disease Parameters'!$E$9/'I Disease Parameters'!$E$15</f>
        <v>0</v>
      </c>
      <c r="J215" s="83">
        <f t="shared" si="110"/>
        <v>7.7001263440561267</v>
      </c>
      <c r="K215" s="60">
        <f t="shared" si="111"/>
        <v>0.77001263449643809</v>
      </c>
      <c r="L215" s="30">
        <f t="shared" si="112"/>
        <v>0.46717576064062738</v>
      </c>
      <c r="M215" s="27">
        <f>J215/'I Disease Parameters'!$E$12</f>
        <v>0.38500631720280631</v>
      </c>
      <c r="N215" s="27">
        <f>K215/SQRT('I Disease Parameters'!$E$13*'I Disease Parameters'!$E$13)</f>
        <v>4.5294860852731655E-2</v>
      </c>
      <c r="O215" s="27">
        <f>L215/'I Disease Parameters'!$E$13</f>
        <v>2.7480927096507492E-2</v>
      </c>
      <c r="P215" s="27">
        <f>(1-L215)/'I Disease Parameters'!$E$14</f>
        <v>2.2201009973307193E-2</v>
      </c>
      <c r="Q215" s="19">
        <f t="shared" si="88"/>
        <v>2036230.3211542193</v>
      </c>
      <c r="R215" s="17">
        <f t="shared" si="89"/>
        <v>364128.8508826652</v>
      </c>
      <c r="S215" s="17">
        <f t="shared" si="90"/>
        <v>84389898.899971753</v>
      </c>
      <c r="T215" s="17">
        <f t="shared" si="91"/>
        <v>5475542.3988179909</v>
      </c>
      <c r="U215" s="17">
        <f t="shared" si="92"/>
        <v>1212239983.6063673</v>
      </c>
      <c r="V215" s="17">
        <f t="shared" si="93"/>
        <v>33386416.698775098</v>
      </c>
      <c r="W215" s="17">
        <f t="shared" si="94"/>
        <v>1304505784.077194</v>
      </c>
      <c r="X215" s="18">
        <f t="shared" ca="1" si="85"/>
        <v>37573384.325964198</v>
      </c>
      <c r="Y215" s="17">
        <f t="shared" si="95"/>
        <v>9341.1730370656587</v>
      </c>
      <c r="Z215" s="17">
        <f t="shared" si="96"/>
        <v>-24171.641277741874</v>
      </c>
      <c r="AA215" s="17">
        <f t="shared" si="97"/>
        <v>-4366601.8642149121</v>
      </c>
      <c r="AB215" s="17">
        <f t="shared" si="98"/>
        <v>-281475.47618093528</v>
      </c>
      <c r="AC215" s="17">
        <f t="shared" si="99"/>
        <v>4571850.0859367847</v>
      </c>
      <c r="AD215" s="18">
        <f t="shared" si="100"/>
        <v>127811.61125935987</v>
      </c>
      <c r="AE215" s="19">
        <f t="shared" si="101"/>
        <v>53496.232738715436</v>
      </c>
      <c r="AF215" s="17">
        <f t="shared" si="102"/>
        <v>73000.492526156522</v>
      </c>
      <c r="AG215" s="17">
        <f t="shared" si="103"/>
        <v>4659.6059059248846</v>
      </c>
      <c r="AH215" s="18">
        <f t="shared" si="104"/>
        <v>77660.098432081402</v>
      </c>
      <c r="AI215" s="73"/>
      <c r="AJ215" s="74"/>
      <c r="AK215" s="74"/>
      <c r="AL215" s="73"/>
      <c r="AM215" s="74"/>
      <c r="AN215" s="74">
        <f t="shared" si="105"/>
        <v>2012</v>
      </c>
      <c r="AO215" s="19" t="str">
        <f t="shared" ca="1" si="106"/>
        <v>-</v>
      </c>
      <c r="AP215" s="17" t="str">
        <f ca="1">IF($C215&gt;=TODAY(),"-",100*(AO215-MIN(Fit_Error_Deaths))/(MAX(Fit_Error_Deaths)-MIN(Fit_Error_Deaths)))</f>
        <v>-</v>
      </c>
      <c r="AQ215" s="17" t="str">
        <f t="shared" ca="1" si="107"/>
        <v>-</v>
      </c>
      <c r="AR215" s="17" t="str">
        <f ca="1">IF($C215&gt;=TODAY(),"-",100*(AQ215-MIN(Fit_Error_LocalTransmission))/(MAX(Fit_Error_LocalTransmission)-MIN(Fit_Error_LocalTransmission)))</f>
        <v>-</v>
      </c>
      <c r="AS215" s="17" t="str">
        <f t="shared" ca="1" si="108"/>
        <v>-</v>
      </c>
      <c r="AT215" s="67" t="str">
        <f t="shared" ca="1" si="109"/>
        <v>-</v>
      </c>
    </row>
    <row r="216" spans="1:46" s="1" customFormat="1" ht="12" x14ac:dyDescent="0.35">
      <c r="A216" s="87"/>
      <c r="B216" s="40">
        <f t="shared" si="86"/>
        <v>213</v>
      </c>
      <c r="C216" s="41">
        <f t="shared" si="87"/>
        <v>44071</v>
      </c>
      <c r="D216" s="28">
        <f>'I Disease Parameters'!$E$6/(1000*365)</f>
        <v>4.8197260273972601E-5</v>
      </c>
      <c r="E216" s="28">
        <f>'I Disease Parameters'!$E$7/(1000*365)</f>
        <v>2.0024657534246577E-5</v>
      </c>
      <c r="F216" s="27">
        <f>(1-'I Disease Parameters'!$E$8)/'I Disease Parameters'!$E$10</f>
        <v>0.188</v>
      </c>
      <c r="G216" s="27">
        <f>'I Disease Parameters'!$E$8/'I Disease Parameters'!$E$11</f>
        <v>1.2E-2</v>
      </c>
      <c r="H216" s="27">
        <f>1/'I Disease Parameters'!$E$12</f>
        <v>0.05</v>
      </c>
      <c r="I216" s="27">
        <f>'I Disease Parameters'!$E$9/'I Disease Parameters'!$E$15</f>
        <v>0</v>
      </c>
      <c r="J216" s="83">
        <f t="shared" si="110"/>
        <v>7.7001263440561267</v>
      </c>
      <c r="K216" s="60">
        <f t="shared" si="111"/>
        <v>0.77001263449643809</v>
      </c>
      <c r="L216" s="30">
        <f t="shared" si="112"/>
        <v>0.46717576064062738</v>
      </c>
      <c r="M216" s="27">
        <f>J216/'I Disease Parameters'!$E$12</f>
        <v>0.38500631720280631</v>
      </c>
      <c r="N216" s="27">
        <f>K216/SQRT('I Disease Parameters'!$E$13*'I Disease Parameters'!$E$13)</f>
        <v>4.5294860852731655E-2</v>
      </c>
      <c r="O216" s="27">
        <f>L216/'I Disease Parameters'!$E$13</f>
        <v>2.7480927096507492E-2</v>
      </c>
      <c r="P216" s="27">
        <f>(1-L216)/'I Disease Parameters'!$E$14</f>
        <v>2.2201009973307193E-2</v>
      </c>
      <c r="Q216" s="19">
        <f t="shared" si="88"/>
        <v>2047960.6959894216</v>
      </c>
      <c r="R216" s="17">
        <f t="shared" si="89"/>
        <v>342398.24430462212</v>
      </c>
      <c r="S216" s="17">
        <f t="shared" si="90"/>
        <v>80237170.300114289</v>
      </c>
      <c r="T216" s="17">
        <f t="shared" si="91"/>
        <v>5207766.7462860541</v>
      </c>
      <c r="U216" s="17">
        <f t="shared" si="92"/>
        <v>1216585676.8423207</v>
      </c>
      <c r="V216" s="17">
        <f t="shared" si="93"/>
        <v>33507979.270180523</v>
      </c>
      <c r="W216" s="17">
        <f t="shared" si="94"/>
        <v>1304420972.829015</v>
      </c>
      <c r="X216" s="18">
        <f t="shared" ca="1" si="85"/>
        <v>37573384.325964198</v>
      </c>
      <c r="Y216" s="17">
        <f t="shared" si="95"/>
        <v>11730.374835202238</v>
      </c>
      <c r="Z216" s="17">
        <f t="shared" si="96"/>
        <v>-21730.60657804308</v>
      </c>
      <c r="AA216" s="17">
        <f t="shared" si="97"/>
        <v>-4152728.5998574644</v>
      </c>
      <c r="AB216" s="17">
        <f t="shared" si="98"/>
        <v>-267775.65253193676</v>
      </c>
      <c r="AC216" s="17">
        <f t="shared" si="99"/>
        <v>4345693.235953331</v>
      </c>
      <c r="AD216" s="18">
        <f t="shared" si="100"/>
        <v>121562.57140542567</v>
      </c>
      <c r="AE216" s="19">
        <f t="shared" si="101"/>
        <v>51102.4551540272</v>
      </c>
      <c r="AF216" s="17">
        <f t="shared" si="102"/>
        <v>68456.223965941055</v>
      </c>
      <c r="AG216" s="17">
        <f t="shared" si="103"/>
        <v>4369.5462105919823</v>
      </c>
      <c r="AH216" s="18">
        <f t="shared" si="104"/>
        <v>72825.770176533042</v>
      </c>
      <c r="AI216" s="73"/>
      <c r="AJ216" s="74"/>
      <c r="AK216" s="74"/>
      <c r="AL216" s="73"/>
      <c r="AM216" s="74"/>
      <c r="AN216" s="74">
        <f t="shared" si="105"/>
        <v>2012</v>
      </c>
      <c r="AO216" s="19" t="str">
        <f t="shared" ca="1" si="106"/>
        <v>-</v>
      </c>
      <c r="AP216" s="17" t="str">
        <f ca="1">IF($C216&gt;=TODAY(),"-",100*(AO216-MIN(Fit_Error_Deaths))/(MAX(Fit_Error_Deaths)-MIN(Fit_Error_Deaths)))</f>
        <v>-</v>
      </c>
      <c r="AQ216" s="17" t="str">
        <f t="shared" ca="1" si="107"/>
        <v>-</v>
      </c>
      <c r="AR216" s="17" t="str">
        <f ca="1">IF($C216&gt;=TODAY(),"-",100*(AQ216-MIN(Fit_Error_LocalTransmission))/(MAX(Fit_Error_LocalTransmission)-MIN(Fit_Error_LocalTransmission)))</f>
        <v>-</v>
      </c>
      <c r="AS216" s="17" t="str">
        <f t="shared" ca="1" si="108"/>
        <v>-</v>
      </c>
      <c r="AT216" s="67" t="str">
        <f t="shared" ca="1" si="109"/>
        <v>-</v>
      </c>
    </row>
    <row r="217" spans="1:46" s="1" customFormat="1" ht="12" x14ac:dyDescent="0.35">
      <c r="A217" s="87"/>
      <c r="B217" s="40">
        <f t="shared" si="86"/>
        <v>214</v>
      </c>
      <c r="C217" s="41">
        <f t="shared" si="87"/>
        <v>44072</v>
      </c>
      <c r="D217" s="28">
        <f>'I Disease Parameters'!$E$6/(1000*365)</f>
        <v>4.8197260273972601E-5</v>
      </c>
      <c r="E217" s="28">
        <f>'I Disease Parameters'!$E$7/(1000*365)</f>
        <v>2.0024657534246577E-5</v>
      </c>
      <c r="F217" s="27">
        <f>(1-'I Disease Parameters'!$E$8)/'I Disease Parameters'!$E$10</f>
        <v>0.188</v>
      </c>
      <c r="G217" s="27">
        <f>'I Disease Parameters'!$E$8/'I Disease Parameters'!$E$11</f>
        <v>1.2E-2</v>
      </c>
      <c r="H217" s="27">
        <f>1/'I Disease Parameters'!$E$12</f>
        <v>0.05</v>
      </c>
      <c r="I217" s="27">
        <f>'I Disease Parameters'!$E$9/'I Disease Parameters'!$E$15</f>
        <v>0</v>
      </c>
      <c r="J217" s="83">
        <f t="shared" si="110"/>
        <v>7.7001263440561267</v>
      </c>
      <c r="K217" s="60">
        <f t="shared" si="111"/>
        <v>0.77001263449643809</v>
      </c>
      <c r="L217" s="30">
        <f t="shared" si="112"/>
        <v>0.46717576064062738</v>
      </c>
      <c r="M217" s="27">
        <f>J217/'I Disease Parameters'!$E$12</f>
        <v>0.38500631720280631</v>
      </c>
      <c r="N217" s="27">
        <f>K217/SQRT('I Disease Parameters'!$E$13*'I Disease Parameters'!$E$13)</f>
        <v>4.5294860852731655E-2</v>
      </c>
      <c r="O217" s="27">
        <f>L217/'I Disease Parameters'!$E$13</f>
        <v>2.7480927096507492E-2</v>
      </c>
      <c r="P217" s="27">
        <f>(1-L217)/'I Disease Parameters'!$E$14</f>
        <v>2.2201009973307193E-2</v>
      </c>
      <c r="Q217" s="19">
        <f t="shared" si="88"/>
        <v>2061918.2387273135</v>
      </c>
      <c r="R217" s="17">
        <f t="shared" si="89"/>
        <v>322782.70372091129</v>
      </c>
      <c r="S217" s="17">
        <f t="shared" si="90"/>
        <v>76288075.933181077</v>
      </c>
      <c r="T217" s="17">
        <f t="shared" si="91"/>
        <v>4953039.3017088398</v>
      </c>
      <c r="U217" s="17">
        <f t="shared" si="92"/>
        <v>1220716287.9040771</v>
      </c>
      <c r="V217" s="17">
        <f t="shared" si="93"/>
        <v>33623596.951653481</v>
      </c>
      <c r="W217" s="17">
        <f t="shared" si="94"/>
        <v>1304342104.0814152</v>
      </c>
      <c r="X217" s="18">
        <f t="shared" ca="1" si="85"/>
        <v>37573384.325964198</v>
      </c>
      <c r="Y217" s="17">
        <f t="shared" si="95"/>
        <v>13957.542737891898</v>
      </c>
      <c r="Z217" s="17">
        <f t="shared" si="96"/>
        <v>-19615.540583710826</v>
      </c>
      <c r="AA217" s="17">
        <f t="shared" si="97"/>
        <v>-3949094.3669332117</v>
      </c>
      <c r="AB217" s="17">
        <f t="shared" si="98"/>
        <v>-254727.44457721431</v>
      </c>
      <c r="AC217" s="17">
        <f t="shared" si="99"/>
        <v>4130611.0617563725</v>
      </c>
      <c r="AD217" s="18">
        <f t="shared" si="100"/>
        <v>115617.68147295713</v>
      </c>
      <c r="AE217" s="19">
        <f t="shared" si="101"/>
        <v>48870.96468479609</v>
      </c>
      <c r="AF217" s="17">
        <f t="shared" si="102"/>
        <v>64370.869929268956</v>
      </c>
      <c r="AG217" s="17">
        <f t="shared" si="103"/>
        <v>4108.7789316554654</v>
      </c>
      <c r="AH217" s="18">
        <f t="shared" si="104"/>
        <v>68479.648860924426</v>
      </c>
      <c r="AI217" s="73"/>
      <c r="AJ217" s="74"/>
      <c r="AK217" s="74"/>
      <c r="AL217" s="73"/>
      <c r="AM217" s="74"/>
      <c r="AN217" s="74">
        <f t="shared" si="105"/>
        <v>2012</v>
      </c>
      <c r="AO217" s="19" t="str">
        <f t="shared" ca="1" si="106"/>
        <v>-</v>
      </c>
      <c r="AP217" s="17" t="str">
        <f ca="1">IF($C217&gt;=TODAY(),"-",100*(AO217-MIN(Fit_Error_Deaths))/(MAX(Fit_Error_Deaths)-MIN(Fit_Error_Deaths)))</f>
        <v>-</v>
      </c>
      <c r="AQ217" s="17" t="str">
        <f t="shared" ca="1" si="107"/>
        <v>-</v>
      </c>
      <c r="AR217" s="17" t="str">
        <f ca="1">IF($C217&gt;=TODAY(),"-",100*(AQ217-MIN(Fit_Error_LocalTransmission))/(MAX(Fit_Error_LocalTransmission)-MIN(Fit_Error_LocalTransmission)))</f>
        <v>-</v>
      </c>
      <c r="AS217" s="17" t="str">
        <f t="shared" ca="1" si="108"/>
        <v>-</v>
      </c>
      <c r="AT217" s="67" t="str">
        <f t="shared" ca="1" si="109"/>
        <v>-</v>
      </c>
    </row>
    <row r="218" spans="1:46" s="1" customFormat="1" ht="12" x14ac:dyDescent="0.35">
      <c r="A218" s="87"/>
      <c r="B218" s="40">
        <f t="shared" si="86"/>
        <v>215</v>
      </c>
      <c r="C218" s="41">
        <f t="shared" si="87"/>
        <v>44073</v>
      </c>
      <c r="D218" s="28">
        <f>'I Disease Parameters'!$E$6/(1000*365)</f>
        <v>4.8197260273972601E-5</v>
      </c>
      <c r="E218" s="28">
        <f>'I Disease Parameters'!$E$7/(1000*365)</f>
        <v>2.0024657534246577E-5</v>
      </c>
      <c r="F218" s="27">
        <f>(1-'I Disease Parameters'!$E$8)/'I Disease Parameters'!$E$10</f>
        <v>0.188</v>
      </c>
      <c r="G218" s="27">
        <f>'I Disease Parameters'!$E$8/'I Disease Parameters'!$E$11</f>
        <v>1.2E-2</v>
      </c>
      <c r="H218" s="27">
        <f>1/'I Disease Parameters'!$E$12</f>
        <v>0.05</v>
      </c>
      <c r="I218" s="27">
        <f>'I Disease Parameters'!$E$9/'I Disease Parameters'!$E$15</f>
        <v>0</v>
      </c>
      <c r="J218" s="83">
        <f t="shared" si="110"/>
        <v>7.7001263440561267</v>
      </c>
      <c r="K218" s="60">
        <f t="shared" si="111"/>
        <v>0.77001263449643809</v>
      </c>
      <c r="L218" s="30">
        <f t="shared" si="112"/>
        <v>0.46717576064062738</v>
      </c>
      <c r="M218" s="27">
        <f>J218/'I Disease Parameters'!$E$12</f>
        <v>0.38500631720280631</v>
      </c>
      <c r="N218" s="27">
        <f>K218/SQRT('I Disease Parameters'!$E$13*'I Disease Parameters'!$E$13)</f>
        <v>4.5294860852731655E-2</v>
      </c>
      <c r="O218" s="27">
        <f>L218/'I Disease Parameters'!$E$13</f>
        <v>2.7480927096507492E-2</v>
      </c>
      <c r="P218" s="27">
        <f>(1-L218)/'I Disease Parameters'!$E$14</f>
        <v>2.2201009973307193E-2</v>
      </c>
      <c r="Q218" s="19">
        <f t="shared" si="88"/>
        <v>2077957.3990330175</v>
      </c>
      <c r="R218" s="17">
        <f t="shared" si="89"/>
        <v>305004.96572804364</v>
      </c>
      <c r="S218" s="17">
        <f t="shared" si="90"/>
        <v>72532827.642227054</v>
      </c>
      <c r="T218" s="17">
        <f t="shared" si="91"/>
        <v>4710736.9243459022</v>
      </c>
      <c r="U218" s="17">
        <f t="shared" si="92"/>
        <v>1224642361.3870807</v>
      </c>
      <c r="V218" s="17">
        <f t="shared" si="93"/>
        <v>33733559.4265889</v>
      </c>
      <c r="W218" s="17">
        <f t="shared" si="94"/>
        <v>1304268888.3184147</v>
      </c>
      <c r="X218" s="18">
        <f t="shared" ca="1" si="85"/>
        <v>37573384.325964198</v>
      </c>
      <c r="Y218" s="17">
        <f t="shared" si="95"/>
        <v>16039.16030570399</v>
      </c>
      <c r="Z218" s="17">
        <f t="shared" si="96"/>
        <v>-17777.737992867653</v>
      </c>
      <c r="AA218" s="17">
        <f t="shared" si="97"/>
        <v>-3755248.2909540236</v>
      </c>
      <c r="AB218" s="17">
        <f t="shared" si="98"/>
        <v>-242302.37736293767</v>
      </c>
      <c r="AC218" s="17">
        <f t="shared" si="99"/>
        <v>3926073.4830036163</v>
      </c>
      <c r="AD218" s="18">
        <f t="shared" si="100"/>
        <v>109962.47493541986</v>
      </c>
      <c r="AE218" s="19">
        <f t="shared" si="101"/>
        <v>46785.266364414587</v>
      </c>
      <c r="AF218" s="17">
        <f t="shared" si="102"/>
        <v>60683.14829953132</v>
      </c>
      <c r="AG218" s="17">
        <f t="shared" si="103"/>
        <v>3873.3924446509354</v>
      </c>
      <c r="AH218" s="18">
        <f t="shared" si="104"/>
        <v>64556.540744182254</v>
      </c>
      <c r="AI218" s="73"/>
      <c r="AJ218" s="74"/>
      <c r="AK218" s="74"/>
      <c r="AL218" s="73"/>
      <c r="AM218" s="74"/>
      <c r="AN218" s="74">
        <f t="shared" si="105"/>
        <v>2012</v>
      </c>
      <c r="AO218" s="19" t="str">
        <f t="shared" ca="1" si="106"/>
        <v>-</v>
      </c>
      <c r="AP218" s="17" t="str">
        <f ca="1">IF($C218&gt;=TODAY(),"-",100*(AO218-MIN(Fit_Error_Deaths))/(MAX(Fit_Error_Deaths)-MIN(Fit_Error_Deaths)))</f>
        <v>-</v>
      </c>
      <c r="AQ218" s="17" t="str">
        <f t="shared" ca="1" si="107"/>
        <v>-</v>
      </c>
      <c r="AR218" s="17" t="str">
        <f ca="1">IF($C218&gt;=TODAY(),"-",100*(AQ218-MIN(Fit_Error_LocalTransmission))/(MAX(Fit_Error_LocalTransmission)-MIN(Fit_Error_LocalTransmission)))</f>
        <v>-</v>
      </c>
      <c r="AS218" s="17" t="str">
        <f t="shared" ca="1" si="108"/>
        <v>-</v>
      </c>
      <c r="AT218" s="67" t="str">
        <f t="shared" ca="1" si="109"/>
        <v>-</v>
      </c>
    </row>
    <row r="219" spans="1:46" s="1" customFormat="1" ht="12" x14ac:dyDescent="0.35">
      <c r="A219" s="87"/>
      <c r="B219" s="40">
        <f t="shared" si="86"/>
        <v>216</v>
      </c>
      <c r="C219" s="41">
        <f t="shared" si="87"/>
        <v>44074</v>
      </c>
      <c r="D219" s="28">
        <f>'I Disease Parameters'!$E$6/(1000*365)</f>
        <v>4.8197260273972601E-5</v>
      </c>
      <c r="E219" s="28">
        <f>'I Disease Parameters'!$E$7/(1000*365)</f>
        <v>2.0024657534246577E-5</v>
      </c>
      <c r="F219" s="27">
        <f>(1-'I Disease Parameters'!$E$8)/'I Disease Parameters'!$E$10</f>
        <v>0.188</v>
      </c>
      <c r="G219" s="27">
        <f>'I Disease Parameters'!$E$8/'I Disease Parameters'!$E$11</f>
        <v>1.2E-2</v>
      </c>
      <c r="H219" s="27">
        <f>1/'I Disease Parameters'!$E$12</f>
        <v>0.05</v>
      </c>
      <c r="I219" s="27">
        <f>'I Disease Parameters'!$E$9/'I Disease Parameters'!$E$15</f>
        <v>0</v>
      </c>
      <c r="J219" s="83">
        <f t="shared" si="110"/>
        <v>7.7001263440561267</v>
      </c>
      <c r="K219" s="60">
        <f t="shared" si="111"/>
        <v>0.77001263449643809</v>
      </c>
      <c r="L219" s="30">
        <f t="shared" si="112"/>
        <v>0.46717576064062738</v>
      </c>
      <c r="M219" s="27">
        <f>J219/'I Disease Parameters'!$E$12</f>
        <v>0.38500631720280631</v>
      </c>
      <c r="N219" s="27">
        <f>K219/SQRT('I Disease Parameters'!$E$13*'I Disease Parameters'!$E$13)</f>
        <v>4.5294860852731655E-2</v>
      </c>
      <c r="O219" s="27">
        <f>L219/'I Disease Parameters'!$E$13</f>
        <v>2.7480927096507492E-2</v>
      </c>
      <c r="P219" s="27">
        <f>(1-L219)/'I Disease Parameters'!$E$14</f>
        <v>2.2201009973307193E-2</v>
      </c>
      <c r="Q219" s="19">
        <f t="shared" si="88"/>
        <v>2095947.0521322198</v>
      </c>
      <c r="R219" s="17">
        <f t="shared" si="89"/>
        <v>288828.78855548857</v>
      </c>
      <c r="S219" s="17">
        <f t="shared" si="90"/>
        <v>68962074.748639047</v>
      </c>
      <c r="T219" s="17">
        <f t="shared" si="91"/>
        <v>4480264.1176131899</v>
      </c>
      <c r="U219" s="17">
        <f t="shared" si="92"/>
        <v>1228373935.143292</v>
      </c>
      <c r="V219" s="17">
        <f t="shared" si="93"/>
        <v>33838142.544027932</v>
      </c>
      <c r="W219" s="17">
        <f t="shared" si="94"/>
        <v>1304201049.8502319</v>
      </c>
      <c r="X219" s="18">
        <f t="shared" ca="1" si="85"/>
        <v>37573384.325964198</v>
      </c>
      <c r="Y219" s="17">
        <f t="shared" si="95"/>
        <v>17989.653099202318</v>
      </c>
      <c r="Z219" s="17">
        <f t="shared" si="96"/>
        <v>-16176.177172555064</v>
      </c>
      <c r="AA219" s="17">
        <f t="shared" si="97"/>
        <v>-3570752.8935880065</v>
      </c>
      <c r="AB219" s="17">
        <f t="shared" si="98"/>
        <v>-230472.80673271231</v>
      </c>
      <c r="AC219" s="17">
        <f t="shared" si="99"/>
        <v>3731573.7562112808</v>
      </c>
      <c r="AD219" s="18">
        <f t="shared" si="100"/>
        <v>104583.1174390316</v>
      </c>
      <c r="AE219" s="19">
        <f t="shared" si="101"/>
        <v>44830.923593038518</v>
      </c>
      <c r="AF219" s="17">
        <f t="shared" si="102"/>
        <v>57340.933556872202</v>
      </c>
      <c r="AG219" s="17">
        <f t="shared" si="103"/>
        <v>3660.0595887365239</v>
      </c>
      <c r="AH219" s="18">
        <f t="shared" si="104"/>
        <v>61000.993145608729</v>
      </c>
      <c r="AI219" s="73"/>
      <c r="AJ219" s="74"/>
      <c r="AK219" s="74"/>
      <c r="AL219" s="73"/>
      <c r="AM219" s="74"/>
      <c r="AN219" s="74">
        <f t="shared" si="105"/>
        <v>2012</v>
      </c>
      <c r="AO219" s="19" t="str">
        <f t="shared" ca="1" si="106"/>
        <v>-</v>
      </c>
      <c r="AP219" s="17" t="str">
        <f ca="1">IF($C219&gt;=TODAY(),"-",100*(AO219-MIN(Fit_Error_Deaths))/(MAX(Fit_Error_Deaths)-MIN(Fit_Error_Deaths)))</f>
        <v>-</v>
      </c>
      <c r="AQ219" s="17" t="str">
        <f t="shared" ca="1" si="107"/>
        <v>-</v>
      </c>
      <c r="AR219" s="17" t="str">
        <f ca="1">IF($C219&gt;=TODAY(),"-",100*(AQ219-MIN(Fit_Error_LocalTransmission))/(MAX(Fit_Error_LocalTransmission)-MIN(Fit_Error_LocalTransmission)))</f>
        <v>-</v>
      </c>
      <c r="AS219" s="17" t="str">
        <f t="shared" ca="1" si="108"/>
        <v>-</v>
      </c>
      <c r="AT219" s="67" t="str">
        <f t="shared" ca="1" si="109"/>
        <v>-</v>
      </c>
    </row>
    <row r="220" spans="1:46" s="1" customFormat="1" ht="12" x14ac:dyDescent="0.35">
      <c r="A220" s="87"/>
      <c r="B220" s="40">
        <f t="shared" si="86"/>
        <v>217</v>
      </c>
      <c r="C220" s="41">
        <f t="shared" si="87"/>
        <v>44075</v>
      </c>
      <c r="D220" s="28">
        <f>'I Disease Parameters'!$E$6/(1000*365)</f>
        <v>4.8197260273972601E-5</v>
      </c>
      <c r="E220" s="28">
        <f>'I Disease Parameters'!$E$7/(1000*365)</f>
        <v>2.0024657534246577E-5</v>
      </c>
      <c r="F220" s="27">
        <f>(1-'I Disease Parameters'!$E$8)/'I Disease Parameters'!$E$10</f>
        <v>0.188</v>
      </c>
      <c r="G220" s="27">
        <f>'I Disease Parameters'!$E$8/'I Disease Parameters'!$E$11</f>
        <v>1.2E-2</v>
      </c>
      <c r="H220" s="27">
        <f>1/'I Disease Parameters'!$E$12</f>
        <v>0.05</v>
      </c>
      <c r="I220" s="27">
        <f>'I Disease Parameters'!$E$9/'I Disease Parameters'!$E$15</f>
        <v>0</v>
      </c>
      <c r="J220" s="83">
        <f t="shared" si="110"/>
        <v>7.7001263440561267</v>
      </c>
      <c r="K220" s="60">
        <f t="shared" si="111"/>
        <v>0.77001263449643809</v>
      </c>
      <c r="L220" s="30">
        <f t="shared" si="112"/>
        <v>0.46717576064062738</v>
      </c>
      <c r="M220" s="27">
        <f>J220/'I Disease Parameters'!$E$12</f>
        <v>0.38500631720280631</v>
      </c>
      <c r="N220" s="27">
        <f>K220/SQRT('I Disease Parameters'!$E$13*'I Disease Parameters'!$E$13)</f>
        <v>4.5294860852731655E-2</v>
      </c>
      <c r="O220" s="27">
        <f>L220/'I Disease Parameters'!$E$13</f>
        <v>2.7480927096507492E-2</v>
      </c>
      <c r="P220" s="27">
        <f>(1-L220)/'I Disease Parameters'!$E$14</f>
        <v>2.2201009973307193E-2</v>
      </c>
      <c r="Q220" s="19">
        <f t="shared" si="88"/>
        <v>2115768.7262218897</v>
      </c>
      <c r="R220" s="17">
        <f t="shared" si="89"/>
        <v>274052.5198844347</v>
      </c>
      <c r="S220" s="17">
        <f t="shared" si="90"/>
        <v>65566889.881525837</v>
      </c>
      <c r="T220" s="17">
        <f t="shared" si="91"/>
        <v>4261052.1473738309</v>
      </c>
      <c r="U220" s="17">
        <f t="shared" si="92"/>
        <v>1231920562.924938</v>
      </c>
      <c r="V220" s="17">
        <f t="shared" si="93"/>
        <v>33937608.932386115</v>
      </c>
      <c r="W220" s="17">
        <f t="shared" si="94"/>
        <v>1304138326.199944</v>
      </c>
      <c r="X220" s="18">
        <f t="shared" ca="1" si="85"/>
        <v>37573384.325964198</v>
      </c>
      <c r="Y220" s="17">
        <f t="shared" si="95"/>
        <v>19821.674089669948</v>
      </c>
      <c r="Z220" s="17">
        <f t="shared" si="96"/>
        <v>-14776.268671053869</v>
      </c>
      <c r="AA220" s="17">
        <f t="shared" si="97"/>
        <v>-3395184.8671132103</v>
      </c>
      <c r="AB220" s="17">
        <f t="shared" si="98"/>
        <v>-219211.97023935895</v>
      </c>
      <c r="AC220" s="17">
        <f t="shared" si="99"/>
        <v>3546627.7816460133</v>
      </c>
      <c r="AD220" s="18">
        <f t="shared" si="100"/>
        <v>99466.388358183205</v>
      </c>
      <c r="AE220" s="19">
        <f t="shared" si="101"/>
        <v>42995.272737620704</v>
      </c>
      <c r="AF220" s="17">
        <f t="shared" si="102"/>
        <v>54299.812248431852</v>
      </c>
      <c r="AG220" s="17">
        <f t="shared" si="103"/>
        <v>3465.945462665863</v>
      </c>
      <c r="AH220" s="18">
        <f t="shared" si="104"/>
        <v>57765.757711097714</v>
      </c>
      <c r="AI220" s="73"/>
      <c r="AJ220" s="74"/>
      <c r="AK220" s="74"/>
      <c r="AL220" s="73"/>
      <c r="AM220" s="74"/>
      <c r="AN220" s="74">
        <f t="shared" si="105"/>
        <v>2012</v>
      </c>
      <c r="AO220" s="19" t="str">
        <f t="shared" ca="1" si="106"/>
        <v>-</v>
      </c>
      <c r="AP220" s="17" t="str">
        <f ca="1">IF($C220&gt;=TODAY(),"-",100*(AO220-MIN(Fit_Error_Deaths))/(MAX(Fit_Error_Deaths)-MIN(Fit_Error_Deaths)))</f>
        <v>-</v>
      </c>
      <c r="AQ220" s="17" t="str">
        <f t="shared" ca="1" si="107"/>
        <v>-</v>
      </c>
      <c r="AR220" s="17" t="str">
        <f ca="1">IF($C220&gt;=TODAY(),"-",100*(AQ220-MIN(Fit_Error_LocalTransmission))/(MAX(Fit_Error_LocalTransmission)-MIN(Fit_Error_LocalTransmission)))</f>
        <v>-</v>
      </c>
      <c r="AS220" s="17" t="str">
        <f t="shared" ca="1" si="108"/>
        <v>-</v>
      </c>
      <c r="AT220" s="67" t="str">
        <f t="shared" ca="1" si="109"/>
        <v>-</v>
      </c>
    </row>
    <row r="221" spans="1:46" s="1" customFormat="1" ht="12" x14ac:dyDescent="0.35">
      <c r="A221" s="87"/>
      <c r="B221" s="40">
        <f t="shared" si="86"/>
        <v>218</v>
      </c>
      <c r="C221" s="41">
        <f t="shared" si="87"/>
        <v>44076</v>
      </c>
      <c r="D221" s="28">
        <f>'I Disease Parameters'!$E$6/(1000*365)</f>
        <v>4.8197260273972601E-5</v>
      </c>
      <c r="E221" s="28">
        <f>'I Disease Parameters'!$E$7/(1000*365)</f>
        <v>2.0024657534246577E-5</v>
      </c>
      <c r="F221" s="27">
        <f>(1-'I Disease Parameters'!$E$8)/'I Disease Parameters'!$E$10</f>
        <v>0.188</v>
      </c>
      <c r="G221" s="27">
        <f>'I Disease Parameters'!$E$8/'I Disease Parameters'!$E$11</f>
        <v>1.2E-2</v>
      </c>
      <c r="H221" s="27">
        <f>1/'I Disease Parameters'!$E$12</f>
        <v>0.05</v>
      </c>
      <c r="I221" s="27">
        <f>'I Disease Parameters'!$E$9/'I Disease Parameters'!$E$15</f>
        <v>0</v>
      </c>
      <c r="J221" s="83">
        <f t="shared" si="110"/>
        <v>7.7001263440561267</v>
      </c>
      <c r="K221" s="60">
        <f t="shared" si="111"/>
        <v>0.77001263449643809</v>
      </c>
      <c r="L221" s="30">
        <f t="shared" si="112"/>
        <v>0.46717576064062738</v>
      </c>
      <c r="M221" s="27">
        <f>J221/'I Disease Parameters'!$E$12</f>
        <v>0.38500631720280631</v>
      </c>
      <c r="N221" s="27">
        <f>K221/SQRT('I Disease Parameters'!$E$13*'I Disease Parameters'!$E$13)</f>
        <v>4.5294860852731655E-2</v>
      </c>
      <c r="O221" s="27">
        <f>L221/'I Disease Parameters'!$E$13</f>
        <v>2.7480927096507492E-2</v>
      </c>
      <c r="P221" s="27">
        <f>(1-L221)/'I Disease Parameters'!$E$14</f>
        <v>2.2201009973307193E-2</v>
      </c>
      <c r="Q221" s="19">
        <f t="shared" si="88"/>
        <v>2137315.0722256559</v>
      </c>
      <c r="R221" s="17">
        <f t="shared" si="89"/>
        <v>260503.70889288187</v>
      </c>
      <c r="S221" s="17">
        <f t="shared" si="90"/>
        <v>62338754.306672357</v>
      </c>
      <c r="T221" s="17">
        <f t="shared" si="91"/>
        <v>4052558.1268654321</v>
      </c>
      <c r="U221" s="17">
        <f t="shared" si="92"/>
        <v>1235291336.2950487</v>
      </c>
      <c r="V221" s="17">
        <f t="shared" si="93"/>
        <v>34032208.59360674</v>
      </c>
      <c r="W221" s="17">
        <f t="shared" si="94"/>
        <v>1304080467.5097051</v>
      </c>
      <c r="X221" s="18">
        <f t="shared" ca="1" si="85"/>
        <v>37573384.325964198</v>
      </c>
      <c r="Y221" s="17">
        <f t="shared" si="95"/>
        <v>21546.346003766172</v>
      </c>
      <c r="Z221" s="17">
        <f t="shared" si="96"/>
        <v>-13548.810991552833</v>
      </c>
      <c r="AA221" s="17">
        <f t="shared" si="97"/>
        <v>-3228135.5748534799</v>
      </c>
      <c r="AB221" s="17">
        <f t="shared" si="98"/>
        <v>-208494.02050839877</v>
      </c>
      <c r="AC221" s="17">
        <f t="shared" si="99"/>
        <v>3370773.3701107502</v>
      </c>
      <c r="AD221" s="18">
        <f t="shared" si="100"/>
        <v>94599.661220625043</v>
      </c>
      <c r="AE221" s="19">
        <f t="shared" si="101"/>
        <v>41267.180793191284</v>
      </c>
      <c r="AF221" s="17">
        <f t="shared" si="102"/>
        <v>51521.873738273724</v>
      </c>
      <c r="AG221" s="17">
        <f t="shared" si="103"/>
        <v>3288.6302386132165</v>
      </c>
      <c r="AH221" s="18">
        <f t="shared" si="104"/>
        <v>54810.503976886939</v>
      </c>
      <c r="AI221" s="73"/>
      <c r="AJ221" s="74"/>
      <c r="AK221" s="74"/>
      <c r="AL221" s="73"/>
      <c r="AM221" s="74"/>
      <c r="AN221" s="74">
        <f t="shared" si="105"/>
        <v>2012</v>
      </c>
      <c r="AO221" s="19" t="str">
        <f t="shared" ca="1" si="106"/>
        <v>-</v>
      </c>
      <c r="AP221" s="17" t="str">
        <f ca="1">IF($C221&gt;=TODAY(),"-",100*(AO221-MIN(Fit_Error_Deaths))/(MAX(Fit_Error_Deaths)-MIN(Fit_Error_Deaths)))</f>
        <v>-</v>
      </c>
      <c r="AQ221" s="17" t="str">
        <f t="shared" ca="1" si="107"/>
        <v>-</v>
      </c>
      <c r="AR221" s="17" t="str">
        <f ca="1">IF($C221&gt;=TODAY(),"-",100*(AQ221-MIN(Fit_Error_LocalTransmission))/(MAX(Fit_Error_LocalTransmission)-MIN(Fit_Error_LocalTransmission)))</f>
        <v>-</v>
      </c>
      <c r="AS221" s="17" t="str">
        <f t="shared" ca="1" si="108"/>
        <v>-</v>
      </c>
      <c r="AT221" s="67" t="str">
        <f t="shared" ca="1" si="109"/>
        <v>-</v>
      </c>
    </row>
    <row r="222" spans="1:46" s="1" customFormat="1" ht="12" x14ac:dyDescent="0.35">
      <c r="A222" s="87"/>
      <c r="B222" s="40">
        <f t="shared" si="86"/>
        <v>219</v>
      </c>
      <c r="C222" s="41">
        <f t="shared" si="87"/>
        <v>44077</v>
      </c>
      <c r="D222" s="28">
        <f>'I Disease Parameters'!$E$6/(1000*365)</f>
        <v>4.8197260273972601E-5</v>
      </c>
      <c r="E222" s="28">
        <f>'I Disease Parameters'!$E$7/(1000*365)</f>
        <v>2.0024657534246577E-5</v>
      </c>
      <c r="F222" s="27">
        <f>(1-'I Disease Parameters'!$E$8)/'I Disease Parameters'!$E$10</f>
        <v>0.188</v>
      </c>
      <c r="G222" s="27">
        <f>'I Disease Parameters'!$E$8/'I Disease Parameters'!$E$11</f>
        <v>1.2E-2</v>
      </c>
      <c r="H222" s="27">
        <f>1/'I Disease Parameters'!$E$12</f>
        <v>0.05</v>
      </c>
      <c r="I222" s="27">
        <f>'I Disease Parameters'!$E$9/'I Disease Parameters'!$E$15</f>
        <v>0</v>
      </c>
      <c r="J222" s="83">
        <f t="shared" si="110"/>
        <v>7.7001263440561267</v>
      </c>
      <c r="K222" s="60">
        <f t="shared" si="111"/>
        <v>0.77001263449643809</v>
      </c>
      <c r="L222" s="30">
        <f t="shared" si="112"/>
        <v>0.46717576064062738</v>
      </c>
      <c r="M222" s="27">
        <f>J222/'I Disease Parameters'!$E$12</f>
        <v>0.38500631720280631</v>
      </c>
      <c r="N222" s="27">
        <f>K222/SQRT('I Disease Parameters'!$E$13*'I Disease Parameters'!$E$13)</f>
        <v>4.5294860852731655E-2</v>
      </c>
      <c r="O222" s="27">
        <f>L222/'I Disease Parameters'!$E$13</f>
        <v>2.7480927096507492E-2</v>
      </c>
      <c r="P222" s="27">
        <f>(1-L222)/'I Disease Parameters'!$E$14</f>
        <v>2.2201009973307193E-2</v>
      </c>
      <c r="Q222" s="19">
        <f t="shared" si="88"/>
        <v>2160488.5398510969</v>
      </c>
      <c r="R222" s="17">
        <f t="shared" si="89"/>
        <v>248034.58969971209</v>
      </c>
      <c r="S222" s="17">
        <f t="shared" si="90"/>
        <v>59269542.976404496</v>
      </c>
      <c r="T222" s="17">
        <f t="shared" si="91"/>
        <v>3854264.0824528243</v>
      </c>
      <c r="U222" s="17">
        <f t="shared" si="92"/>
        <v>1238494905.778857</v>
      </c>
      <c r="V222" s="17">
        <f t="shared" si="93"/>
        <v>34122179.476998687</v>
      </c>
      <c r="W222" s="17">
        <f t="shared" si="94"/>
        <v>1304027235.9672651</v>
      </c>
      <c r="X222" s="18">
        <f t="shared" ca="1" si="85"/>
        <v>37573384.325964198</v>
      </c>
      <c r="Y222" s="17">
        <f t="shared" si="95"/>
        <v>23173.46762544103</v>
      </c>
      <c r="Z222" s="17">
        <f t="shared" si="96"/>
        <v>-12469.119193169783</v>
      </c>
      <c r="AA222" s="17">
        <f t="shared" si="97"/>
        <v>-3069211.3302678615</v>
      </c>
      <c r="AB222" s="17">
        <f t="shared" si="98"/>
        <v>-198294.04441260779</v>
      </c>
      <c r="AC222" s="17">
        <f t="shared" si="99"/>
        <v>3203569.483808279</v>
      </c>
      <c r="AD222" s="18">
        <f t="shared" si="100"/>
        <v>89970.883391946554</v>
      </c>
      <c r="AE222" s="19">
        <f t="shared" si="101"/>
        <v>39636.839082963605</v>
      </c>
      <c r="AF222" s="17">
        <f t="shared" si="102"/>
        <v>48974.697271861791</v>
      </c>
      <c r="AG222" s="17">
        <f t="shared" si="103"/>
        <v>3126.0445067145824</v>
      </c>
      <c r="AH222" s="18">
        <f t="shared" si="104"/>
        <v>52100.741778576376</v>
      </c>
      <c r="AI222" s="73"/>
      <c r="AJ222" s="74"/>
      <c r="AK222" s="74"/>
      <c r="AL222" s="73"/>
      <c r="AM222" s="74"/>
      <c r="AN222" s="74">
        <f t="shared" si="105"/>
        <v>2012</v>
      </c>
      <c r="AO222" s="19" t="str">
        <f t="shared" ca="1" si="106"/>
        <v>-</v>
      </c>
      <c r="AP222" s="17" t="str">
        <f ca="1">IF($C222&gt;=TODAY(),"-",100*(AO222-MIN(Fit_Error_Deaths))/(MAX(Fit_Error_Deaths)-MIN(Fit_Error_Deaths)))</f>
        <v>-</v>
      </c>
      <c r="AQ222" s="17" t="str">
        <f t="shared" ca="1" si="107"/>
        <v>-</v>
      </c>
      <c r="AR222" s="17" t="str">
        <f ca="1">IF($C222&gt;=TODAY(),"-",100*(AQ222-MIN(Fit_Error_LocalTransmission))/(MAX(Fit_Error_LocalTransmission)-MIN(Fit_Error_LocalTransmission)))</f>
        <v>-</v>
      </c>
      <c r="AS222" s="17" t="str">
        <f t="shared" ca="1" si="108"/>
        <v>-</v>
      </c>
      <c r="AT222" s="67" t="str">
        <f t="shared" ca="1" si="109"/>
        <v>-</v>
      </c>
    </row>
    <row r="223" spans="1:46" s="1" customFormat="1" ht="12" x14ac:dyDescent="0.35">
      <c r="A223" s="87"/>
      <c r="B223" s="40">
        <f t="shared" si="86"/>
        <v>220</v>
      </c>
      <c r="C223" s="41">
        <f t="shared" si="87"/>
        <v>44078</v>
      </c>
      <c r="D223" s="28">
        <f>'I Disease Parameters'!$E$6/(1000*365)</f>
        <v>4.8197260273972601E-5</v>
      </c>
      <c r="E223" s="28">
        <f>'I Disease Parameters'!$E$7/(1000*365)</f>
        <v>2.0024657534246577E-5</v>
      </c>
      <c r="F223" s="27">
        <f>(1-'I Disease Parameters'!$E$8)/'I Disease Parameters'!$E$10</f>
        <v>0.188</v>
      </c>
      <c r="G223" s="27">
        <f>'I Disease Parameters'!$E$8/'I Disease Parameters'!$E$11</f>
        <v>1.2E-2</v>
      </c>
      <c r="H223" s="27">
        <f>1/'I Disease Parameters'!$E$12</f>
        <v>0.05</v>
      </c>
      <c r="I223" s="27">
        <f>'I Disease Parameters'!$E$9/'I Disease Parameters'!$E$15</f>
        <v>0</v>
      </c>
      <c r="J223" s="83">
        <f t="shared" si="110"/>
        <v>7.7001263440561267</v>
      </c>
      <c r="K223" s="60">
        <f t="shared" si="111"/>
        <v>0.77001263449643809</v>
      </c>
      <c r="L223" s="30">
        <f t="shared" si="112"/>
        <v>0.46717576064062738</v>
      </c>
      <c r="M223" s="27">
        <f>J223/'I Disease Parameters'!$E$12</f>
        <v>0.38500631720280631</v>
      </c>
      <c r="N223" s="27">
        <f>K223/SQRT('I Disease Parameters'!$E$13*'I Disease Parameters'!$E$13)</f>
        <v>4.5294860852731655E-2</v>
      </c>
      <c r="O223" s="27">
        <f>L223/'I Disease Parameters'!$E$13</f>
        <v>2.7480927096507492E-2</v>
      </c>
      <c r="P223" s="27">
        <f>(1-L223)/'I Disease Parameters'!$E$14</f>
        <v>2.2201009973307193E-2</v>
      </c>
      <c r="Q223" s="19">
        <f t="shared" si="88"/>
        <v>2185200.2297028415</v>
      </c>
      <c r="R223" s="17">
        <f t="shared" si="89"/>
        <v>236518.29215345604</v>
      </c>
      <c r="S223" s="17">
        <f t="shared" si="90"/>
        <v>56351509.478147507</v>
      </c>
      <c r="T223" s="17">
        <f t="shared" si="91"/>
        <v>3665676.0116160549</v>
      </c>
      <c r="U223" s="17">
        <f t="shared" si="92"/>
        <v>1241539501.2415917</v>
      </c>
      <c r="V223" s="17">
        <f t="shared" si="93"/>
        <v>34207748.032332979</v>
      </c>
      <c r="W223" s="17">
        <f t="shared" si="94"/>
        <v>1303978405.2532115</v>
      </c>
      <c r="X223" s="18">
        <f t="shared" ca="1" si="85"/>
        <v>37573384.325964198</v>
      </c>
      <c r="Y223" s="17">
        <f t="shared" si="95"/>
        <v>24711.689851744566</v>
      </c>
      <c r="Z223" s="17">
        <f t="shared" si="96"/>
        <v>-11516.297546256043</v>
      </c>
      <c r="AA223" s="17">
        <f t="shared" si="97"/>
        <v>-2918033.4982569888</v>
      </c>
      <c r="AB223" s="17">
        <f t="shared" si="98"/>
        <v>-188588.07083676942</v>
      </c>
      <c r="AC223" s="17">
        <f t="shared" si="99"/>
        <v>3044595.4627346992</v>
      </c>
      <c r="AD223" s="18">
        <f t="shared" si="100"/>
        <v>85568.555334292352</v>
      </c>
      <c r="AE223" s="19">
        <f t="shared" si="101"/>
        <v>38095.58720140178</v>
      </c>
      <c r="AF223" s="17">
        <f t="shared" si="102"/>
        <v>46630.502863545873</v>
      </c>
      <c r="AG223" s="17">
        <f t="shared" si="103"/>
        <v>2976.4150763965449</v>
      </c>
      <c r="AH223" s="18">
        <f t="shared" si="104"/>
        <v>49606.917939942417</v>
      </c>
      <c r="AI223" s="73"/>
      <c r="AJ223" s="74"/>
      <c r="AK223" s="74"/>
      <c r="AL223" s="73"/>
      <c r="AM223" s="74"/>
      <c r="AN223" s="74">
        <f t="shared" si="105"/>
        <v>2012</v>
      </c>
      <c r="AO223" s="19" t="str">
        <f t="shared" ca="1" si="106"/>
        <v>-</v>
      </c>
      <c r="AP223" s="17" t="str">
        <f ca="1">IF($C223&gt;=TODAY(),"-",100*(AO223-MIN(Fit_Error_Deaths))/(MAX(Fit_Error_Deaths)-MIN(Fit_Error_Deaths)))</f>
        <v>-</v>
      </c>
      <c r="AQ223" s="17" t="str">
        <f t="shared" ca="1" si="107"/>
        <v>-</v>
      </c>
      <c r="AR223" s="17" t="str">
        <f ca="1">IF($C223&gt;=TODAY(),"-",100*(AQ223-MIN(Fit_Error_LocalTransmission))/(MAX(Fit_Error_LocalTransmission)-MIN(Fit_Error_LocalTransmission)))</f>
        <v>-</v>
      </c>
      <c r="AS223" s="17" t="str">
        <f t="shared" ca="1" si="108"/>
        <v>-</v>
      </c>
      <c r="AT223" s="67" t="str">
        <f t="shared" ca="1" si="109"/>
        <v>-</v>
      </c>
    </row>
    <row r="224" spans="1:46" s="1" customFormat="1" ht="12" x14ac:dyDescent="0.35">
      <c r="A224" s="87"/>
      <c r="B224" s="40">
        <f t="shared" si="86"/>
        <v>221</v>
      </c>
      <c r="C224" s="41">
        <f t="shared" si="87"/>
        <v>44079</v>
      </c>
      <c r="D224" s="28">
        <f>'I Disease Parameters'!$E$6/(1000*365)</f>
        <v>4.8197260273972601E-5</v>
      </c>
      <c r="E224" s="28">
        <f>'I Disease Parameters'!$E$7/(1000*365)</f>
        <v>2.0024657534246577E-5</v>
      </c>
      <c r="F224" s="27">
        <f>(1-'I Disease Parameters'!$E$8)/'I Disease Parameters'!$E$10</f>
        <v>0.188</v>
      </c>
      <c r="G224" s="27">
        <f>'I Disease Parameters'!$E$8/'I Disease Parameters'!$E$11</f>
        <v>1.2E-2</v>
      </c>
      <c r="H224" s="27">
        <f>1/'I Disease Parameters'!$E$12</f>
        <v>0.05</v>
      </c>
      <c r="I224" s="27">
        <f>'I Disease Parameters'!$E$9/'I Disease Parameters'!$E$15</f>
        <v>0</v>
      </c>
      <c r="J224" s="83">
        <f t="shared" si="110"/>
        <v>7.7001263440561267</v>
      </c>
      <c r="K224" s="60">
        <f t="shared" si="111"/>
        <v>0.77001263449643809</v>
      </c>
      <c r="L224" s="30">
        <f t="shared" si="112"/>
        <v>0.46717576064062738</v>
      </c>
      <c r="M224" s="27">
        <f>J224/'I Disease Parameters'!$E$12</f>
        <v>0.38500631720280631</v>
      </c>
      <c r="N224" s="27">
        <f>K224/SQRT('I Disease Parameters'!$E$13*'I Disease Parameters'!$E$13)</f>
        <v>4.5294860852731655E-2</v>
      </c>
      <c r="O224" s="27">
        <f>L224/'I Disease Parameters'!$E$13</f>
        <v>2.7480927096507492E-2</v>
      </c>
      <c r="P224" s="27">
        <f>(1-L224)/'I Disease Parameters'!$E$14</f>
        <v>2.2201009973307193E-2</v>
      </c>
      <c r="Q224" s="19">
        <f t="shared" si="88"/>
        <v>2211368.8960025003</v>
      </c>
      <c r="R224" s="17">
        <f t="shared" si="89"/>
        <v>225845.65992869044</v>
      </c>
      <c r="S224" s="17">
        <f t="shared" si="90"/>
        <v>53577271.023486145</v>
      </c>
      <c r="T224" s="17">
        <f t="shared" si="91"/>
        <v>3486322.9422876942</v>
      </c>
      <c r="U224" s="17">
        <f t="shared" si="92"/>
        <v>1244432951.487406</v>
      </c>
      <c r="V224" s="17">
        <f t="shared" si="93"/>
        <v>34289129.742025778</v>
      </c>
      <c r="W224" s="17">
        <f t="shared" si="94"/>
        <v>1303933760.0091109</v>
      </c>
      <c r="X224" s="18">
        <f t="shared" ca="1" si="85"/>
        <v>37573384.325964198</v>
      </c>
      <c r="Y224" s="17">
        <f t="shared" si="95"/>
        <v>26168.666299658827</v>
      </c>
      <c r="Z224" s="17">
        <f t="shared" si="96"/>
        <v>-10672.632224765606</v>
      </c>
      <c r="AA224" s="17">
        <f t="shared" si="97"/>
        <v>-2774238.4546613619</v>
      </c>
      <c r="AB224" s="17">
        <f t="shared" si="98"/>
        <v>-179353.06932836073</v>
      </c>
      <c r="AC224" s="17">
        <f t="shared" si="99"/>
        <v>2893450.2458143234</v>
      </c>
      <c r="AD224" s="18">
        <f t="shared" si="100"/>
        <v>81381.709692798555</v>
      </c>
      <c r="AE224" s="19">
        <f t="shared" si="101"/>
        <v>36635.762403726534</v>
      </c>
      <c r="AF224" s="17">
        <f t="shared" si="102"/>
        <v>44465.438924849739</v>
      </c>
      <c r="AG224" s="17">
        <f t="shared" si="103"/>
        <v>2838.2195058414727</v>
      </c>
      <c r="AH224" s="18">
        <f t="shared" si="104"/>
        <v>47303.658430691212</v>
      </c>
      <c r="AI224" s="73"/>
      <c r="AJ224" s="74"/>
      <c r="AK224" s="74"/>
      <c r="AL224" s="73"/>
      <c r="AM224" s="74"/>
      <c r="AN224" s="74">
        <f t="shared" si="105"/>
        <v>2012</v>
      </c>
      <c r="AO224" s="19" t="str">
        <f t="shared" ca="1" si="106"/>
        <v>-</v>
      </c>
      <c r="AP224" s="17" t="str">
        <f ca="1">IF($C224&gt;=TODAY(),"-",100*(AO224-MIN(Fit_Error_Deaths))/(MAX(Fit_Error_Deaths)-MIN(Fit_Error_Deaths)))</f>
        <v>-</v>
      </c>
      <c r="AQ224" s="17" t="str">
        <f t="shared" ca="1" si="107"/>
        <v>-</v>
      </c>
      <c r="AR224" s="17" t="str">
        <f ca="1">IF($C224&gt;=TODAY(),"-",100*(AQ224-MIN(Fit_Error_LocalTransmission))/(MAX(Fit_Error_LocalTransmission)-MIN(Fit_Error_LocalTransmission)))</f>
        <v>-</v>
      </c>
      <c r="AS224" s="17" t="str">
        <f t="shared" ca="1" si="108"/>
        <v>-</v>
      </c>
      <c r="AT224" s="67" t="str">
        <f t="shared" ca="1" si="109"/>
        <v>-</v>
      </c>
    </row>
    <row r="225" spans="1:46" s="1" customFormat="1" ht="12" x14ac:dyDescent="0.35">
      <c r="A225" s="87"/>
      <c r="B225" s="40">
        <f t="shared" si="86"/>
        <v>222</v>
      </c>
      <c r="C225" s="41">
        <f t="shared" si="87"/>
        <v>44080</v>
      </c>
      <c r="D225" s="28">
        <f>'I Disease Parameters'!$E$6/(1000*365)</f>
        <v>4.8197260273972601E-5</v>
      </c>
      <c r="E225" s="28">
        <f>'I Disease Parameters'!$E$7/(1000*365)</f>
        <v>2.0024657534246577E-5</v>
      </c>
      <c r="F225" s="27">
        <f>(1-'I Disease Parameters'!$E$8)/'I Disease Parameters'!$E$10</f>
        <v>0.188</v>
      </c>
      <c r="G225" s="27">
        <f>'I Disease Parameters'!$E$8/'I Disease Parameters'!$E$11</f>
        <v>1.2E-2</v>
      </c>
      <c r="H225" s="27">
        <f>1/'I Disease Parameters'!$E$12</f>
        <v>0.05</v>
      </c>
      <c r="I225" s="27">
        <f>'I Disease Parameters'!$E$9/'I Disease Parameters'!$E$15</f>
        <v>0</v>
      </c>
      <c r="J225" s="83">
        <f t="shared" si="110"/>
        <v>7.7001263440561267</v>
      </c>
      <c r="K225" s="60">
        <f t="shared" si="111"/>
        <v>0.77001263449643809</v>
      </c>
      <c r="L225" s="30">
        <f t="shared" si="112"/>
        <v>0.46717576064062738</v>
      </c>
      <c r="M225" s="27">
        <f>J225/'I Disease Parameters'!$E$12</f>
        <v>0.38500631720280631</v>
      </c>
      <c r="N225" s="27">
        <f>K225/SQRT('I Disease Parameters'!$E$13*'I Disease Parameters'!$E$13)</f>
        <v>4.5294860852731655E-2</v>
      </c>
      <c r="O225" s="27">
        <f>L225/'I Disease Parameters'!$E$13</f>
        <v>2.7480927096507492E-2</v>
      </c>
      <c r="P225" s="27">
        <f>(1-L225)/'I Disease Parameters'!$E$14</f>
        <v>2.2201009973307193E-2</v>
      </c>
      <c r="Q225" s="19">
        <f t="shared" si="88"/>
        <v>2238920.0784471203</v>
      </c>
      <c r="R225" s="17">
        <f t="shared" si="89"/>
        <v>215922.57592269074</v>
      </c>
      <c r="S225" s="17">
        <f t="shared" si="90"/>
        <v>50939793.589874566</v>
      </c>
      <c r="T225" s="17">
        <f t="shared" si="91"/>
        <v>3315756.000760077</v>
      </c>
      <c r="U225" s="17">
        <f t="shared" si="92"/>
        <v>1247182703.0815146</v>
      </c>
      <c r="V225" s="17">
        <f t="shared" si="93"/>
        <v>34366529.632437676</v>
      </c>
      <c r="W225" s="17">
        <f t="shared" si="94"/>
        <v>1303893095.326519</v>
      </c>
      <c r="X225" s="18">
        <f t="shared" ca="1" si="85"/>
        <v>37573384.325964198</v>
      </c>
      <c r="Y225" s="17">
        <f t="shared" si="95"/>
        <v>27551.182444619946</v>
      </c>
      <c r="Z225" s="17">
        <f t="shared" si="96"/>
        <v>-9923.084005999699</v>
      </c>
      <c r="AA225" s="17">
        <f t="shared" si="97"/>
        <v>-2637477.4336115792</v>
      </c>
      <c r="AB225" s="17">
        <f t="shared" si="98"/>
        <v>-170566.94152761716</v>
      </c>
      <c r="AC225" s="17">
        <f t="shared" si="99"/>
        <v>2749751.5941085815</v>
      </c>
      <c r="AD225" s="18">
        <f t="shared" si="100"/>
        <v>77399.890411898494</v>
      </c>
      <c r="AE225" s="19">
        <f t="shared" si="101"/>
        <v>35250.570461734045</v>
      </c>
      <c r="AF225" s="17">
        <f t="shared" si="102"/>
        <v>42458.984066593803</v>
      </c>
      <c r="AG225" s="17">
        <f t="shared" si="103"/>
        <v>2710.1479191442854</v>
      </c>
      <c r="AH225" s="18">
        <f t="shared" si="104"/>
        <v>45169.131985738088</v>
      </c>
      <c r="AI225" s="73"/>
      <c r="AJ225" s="74"/>
      <c r="AK225" s="74"/>
      <c r="AL225" s="73"/>
      <c r="AM225" s="74"/>
      <c r="AN225" s="74">
        <f t="shared" si="105"/>
        <v>2012</v>
      </c>
      <c r="AO225" s="19" t="str">
        <f t="shared" ca="1" si="106"/>
        <v>-</v>
      </c>
      <c r="AP225" s="17" t="str">
        <f ca="1">IF($C225&gt;=TODAY(),"-",100*(AO225-MIN(Fit_Error_Deaths))/(MAX(Fit_Error_Deaths)-MIN(Fit_Error_Deaths)))</f>
        <v>-</v>
      </c>
      <c r="AQ225" s="17" t="str">
        <f t="shared" ca="1" si="107"/>
        <v>-</v>
      </c>
      <c r="AR225" s="17" t="str">
        <f ca="1">IF($C225&gt;=TODAY(),"-",100*(AQ225-MIN(Fit_Error_LocalTransmission))/(MAX(Fit_Error_LocalTransmission)-MIN(Fit_Error_LocalTransmission)))</f>
        <v>-</v>
      </c>
      <c r="AS225" s="17" t="str">
        <f t="shared" ca="1" si="108"/>
        <v>-</v>
      </c>
      <c r="AT225" s="67" t="str">
        <f t="shared" ca="1" si="109"/>
        <v>-</v>
      </c>
    </row>
    <row r="226" spans="1:46" s="1" customFormat="1" ht="12" x14ac:dyDescent="0.35">
      <c r="A226" s="87"/>
      <c r="B226" s="40">
        <f t="shared" si="86"/>
        <v>223</v>
      </c>
      <c r="C226" s="41">
        <f t="shared" si="87"/>
        <v>44081</v>
      </c>
      <c r="D226" s="28">
        <f>'I Disease Parameters'!$E$6/(1000*365)</f>
        <v>4.8197260273972601E-5</v>
      </c>
      <c r="E226" s="28">
        <f>'I Disease Parameters'!$E$7/(1000*365)</f>
        <v>2.0024657534246577E-5</v>
      </c>
      <c r="F226" s="27">
        <f>(1-'I Disease Parameters'!$E$8)/'I Disease Parameters'!$E$10</f>
        <v>0.188</v>
      </c>
      <c r="G226" s="27">
        <f>'I Disease Parameters'!$E$8/'I Disease Parameters'!$E$11</f>
        <v>1.2E-2</v>
      </c>
      <c r="H226" s="27">
        <f>1/'I Disease Parameters'!$E$12</f>
        <v>0.05</v>
      </c>
      <c r="I226" s="27">
        <f>'I Disease Parameters'!$E$9/'I Disease Parameters'!$E$15</f>
        <v>0</v>
      </c>
      <c r="J226" s="83">
        <f t="shared" si="110"/>
        <v>7.7001263440561267</v>
      </c>
      <c r="K226" s="60">
        <f t="shared" si="111"/>
        <v>0.77001263449643809</v>
      </c>
      <c r="L226" s="30">
        <f t="shared" si="112"/>
        <v>0.46717576064062738</v>
      </c>
      <c r="M226" s="27">
        <f>J226/'I Disease Parameters'!$E$12</f>
        <v>0.38500631720280631</v>
      </c>
      <c r="N226" s="27">
        <f>K226/SQRT('I Disease Parameters'!$E$13*'I Disease Parameters'!$E$13)</f>
        <v>4.5294860852731655E-2</v>
      </c>
      <c r="O226" s="27">
        <f>L226/'I Disease Parameters'!$E$13</f>
        <v>2.7480927096507492E-2</v>
      </c>
      <c r="P226" s="27">
        <f>(1-L226)/'I Disease Parameters'!$E$14</f>
        <v>2.2201009973307193E-2</v>
      </c>
      <c r="Q226" s="19">
        <f t="shared" si="88"/>
        <v>2267785.3450496667</v>
      </c>
      <c r="R226" s="17">
        <f t="shared" si="89"/>
        <v>206667.71163704002</v>
      </c>
      <c r="S226" s="17">
        <f t="shared" si="90"/>
        <v>48432377.302732803</v>
      </c>
      <c r="T226" s="17">
        <f t="shared" si="91"/>
        <v>3153547.4938241448</v>
      </c>
      <c r="U226" s="17">
        <f t="shared" si="92"/>
        <v>1249795838.4034231</v>
      </c>
      <c r="V226" s="17">
        <f t="shared" si="93"/>
        <v>34440142.764479607</v>
      </c>
      <c r="W226" s="17">
        <f t="shared" si="94"/>
        <v>1303856216.2566667</v>
      </c>
      <c r="X226" s="18">
        <f t="shared" ca="1" si="85"/>
        <v>37573384.325964198</v>
      </c>
      <c r="Y226" s="17">
        <f t="shared" si="95"/>
        <v>28865.266602546442</v>
      </c>
      <c r="Z226" s="17">
        <f t="shared" si="96"/>
        <v>-9254.8642856507213</v>
      </c>
      <c r="AA226" s="17">
        <f t="shared" si="97"/>
        <v>-2507416.2871417627</v>
      </c>
      <c r="AB226" s="17">
        <f t="shared" si="98"/>
        <v>-162208.50693593221</v>
      </c>
      <c r="AC226" s="17">
        <f t="shared" si="99"/>
        <v>2613135.321908474</v>
      </c>
      <c r="AD226" s="18">
        <f t="shared" si="100"/>
        <v>73613.132041931152</v>
      </c>
      <c r="AE226" s="19">
        <f t="shared" si="101"/>
        <v>33933.974674524172</v>
      </c>
      <c r="AF226" s="17">
        <f t="shared" si="102"/>
        <v>40593.444273465859</v>
      </c>
      <c r="AG226" s="17">
        <f t="shared" si="103"/>
        <v>2591.0709110722887</v>
      </c>
      <c r="AH226" s="18">
        <f t="shared" si="104"/>
        <v>43184.515184538148</v>
      </c>
      <c r="AI226" s="73"/>
      <c r="AJ226" s="74"/>
      <c r="AK226" s="74"/>
      <c r="AL226" s="73"/>
      <c r="AM226" s="74"/>
      <c r="AN226" s="74">
        <f t="shared" si="105"/>
        <v>2012</v>
      </c>
      <c r="AO226" s="19" t="str">
        <f t="shared" ca="1" si="106"/>
        <v>-</v>
      </c>
      <c r="AP226" s="17" t="str">
        <f ca="1">IF($C226&gt;=TODAY(),"-",100*(AO226-MIN(Fit_Error_Deaths))/(MAX(Fit_Error_Deaths)-MIN(Fit_Error_Deaths)))</f>
        <v>-</v>
      </c>
      <c r="AQ226" s="17" t="str">
        <f t="shared" ca="1" si="107"/>
        <v>-</v>
      </c>
      <c r="AR226" s="17" t="str">
        <f ca="1">IF($C226&gt;=TODAY(),"-",100*(AQ226-MIN(Fit_Error_LocalTransmission))/(MAX(Fit_Error_LocalTransmission)-MIN(Fit_Error_LocalTransmission)))</f>
        <v>-</v>
      </c>
      <c r="AS226" s="17" t="str">
        <f t="shared" ca="1" si="108"/>
        <v>-</v>
      </c>
      <c r="AT226" s="67" t="str">
        <f t="shared" ca="1" si="109"/>
        <v>-</v>
      </c>
    </row>
    <row r="227" spans="1:46" s="1" customFormat="1" ht="12" x14ac:dyDescent="0.35">
      <c r="A227" s="87"/>
      <c r="B227" s="40">
        <f t="shared" si="86"/>
        <v>224</v>
      </c>
      <c r="C227" s="41">
        <f t="shared" si="87"/>
        <v>44082</v>
      </c>
      <c r="D227" s="28">
        <f>'I Disease Parameters'!$E$6/(1000*365)</f>
        <v>4.8197260273972601E-5</v>
      </c>
      <c r="E227" s="28">
        <f>'I Disease Parameters'!$E$7/(1000*365)</f>
        <v>2.0024657534246577E-5</v>
      </c>
      <c r="F227" s="27">
        <f>(1-'I Disease Parameters'!$E$8)/'I Disease Parameters'!$E$10</f>
        <v>0.188</v>
      </c>
      <c r="G227" s="27">
        <f>'I Disease Parameters'!$E$8/'I Disease Parameters'!$E$11</f>
        <v>1.2E-2</v>
      </c>
      <c r="H227" s="27">
        <f>1/'I Disease Parameters'!$E$12</f>
        <v>0.05</v>
      </c>
      <c r="I227" s="27">
        <f>'I Disease Parameters'!$E$9/'I Disease Parameters'!$E$15</f>
        <v>0</v>
      </c>
      <c r="J227" s="83">
        <f t="shared" si="110"/>
        <v>7.7001263440561267</v>
      </c>
      <c r="K227" s="60">
        <f t="shared" si="111"/>
        <v>0.77001263449643809</v>
      </c>
      <c r="L227" s="30">
        <f t="shared" si="112"/>
        <v>0.46717576064062738</v>
      </c>
      <c r="M227" s="27">
        <f>J227/'I Disease Parameters'!$E$12</f>
        <v>0.38500631720280631</v>
      </c>
      <c r="N227" s="27">
        <f>K227/SQRT('I Disease Parameters'!$E$13*'I Disease Parameters'!$E$13)</f>
        <v>4.5294860852731655E-2</v>
      </c>
      <c r="O227" s="27">
        <f>L227/'I Disease Parameters'!$E$13</f>
        <v>2.7480927096507492E-2</v>
      </c>
      <c r="P227" s="27">
        <f>(1-L227)/'I Disease Parameters'!$E$14</f>
        <v>2.2201009973307193E-2</v>
      </c>
      <c r="Q227" s="19">
        <f t="shared" si="88"/>
        <v>2297901.6305676028</v>
      </c>
      <c r="R227" s="17">
        <f t="shared" si="89"/>
        <v>198010.63113141057</v>
      </c>
      <c r="S227" s="17">
        <f t="shared" si="90"/>
        <v>46048642.125614874</v>
      </c>
      <c r="T227" s="17">
        <f t="shared" si="91"/>
        <v>2999290.009520364</v>
      </c>
      <c r="U227" s="17">
        <f t="shared" si="92"/>
        <v>1252279092.9436812</v>
      </c>
      <c r="V227" s="17">
        <f t="shared" si="93"/>
        <v>34510154.703841291</v>
      </c>
      <c r="W227" s="17">
        <f t="shared" si="94"/>
        <v>1303822937.3405156</v>
      </c>
      <c r="X227" s="18">
        <f t="shared" ca="1" si="85"/>
        <v>37573384.325964198</v>
      </c>
      <c r="Y227" s="17">
        <f t="shared" si="95"/>
        <v>30116.285517936107</v>
      </c>
      <c r="Z227" s="17">
        <f t="shared" si="96"/>
        <v>-8657.0805056294485</v>
      </c>
      <c r="AA227" s="17">
        <f t="shared" si="97"/>
        <v>-2383735.1771179289</v>
      </c>
      <c r="AB227" s="17">
        <f t="shared" si="98"/>
        <v>-154257.48430378083</v>
      </c>
      <c r="AC227" s="17">
        <f t="shared" si="99"/>
        <v>2483254.5402581692</v>
      </c>
      <c r="AD227" s="18">
        <f t="shared" si="100"/>
        <v>70011.939361684024</v>
      </c>
      <c r="AE227" s="19">
        <f t="shared" si="101"/>
        <v>32680.600271927469</v>
      </c>
      <c r="AF227" s="17">
        <f t="shared" si="102"/>
        <v>38853.529787763524</v>
      </c>
      <c r="AG227" s="17">
        <f t="shared" si="103"/>
        <v>2480.0125396444801</v>
      </c>
      <c r="AH227" s="18">
        <f t="shared" si="104"/>
        <v>41333.542327408002</v>
      </c>
      <c r="AI227" s="73"/>
      <c r="AJ227" s="74"/>
      <c r="AK227" s="74"/>
      <c r="AL227" s="73"/>
      <c r="AM227" s="74"/>
      <c r="AN227" s="74">
        <f t="shared" si="105"/>
        <v>2012</v>
      </c>
      <c r="AO227" s="19" t="str">
        <f t="shared" ca="1" si="106"/>
        <v>-</v>
      </c>
      <c r="AP227" s="17" t="str">
        <f ca="1">IF($C227&gt;=TODAY(),"-",100*(AO227-MIN(Fit_Error_Deaths))/(MAX(Fit_Error_Deaths)-MIN(Fit_Error_Deaths)))</f>
        <v>-</v>
      </c>
      <c r="AQ227" s="17" t="str">
        <f t="shared" ca="1" si="107"/>
        <v>-</v>
      </c>
      <c r="AR227" s="17" t="str">
        <f ca="1">IF($C227&gt;=TODAY(),"-",100*(AQ227-MIN(Fit_Error_LocalTransmission))/(MAX(Fit_Error_LocalTransmission)-MIN(Fit_Error_LocalTransmission)))</f>
        <v>-</v>
      </c>
      <c r="AS227" s="17" t="str">
        <f t="shared" ca="1" si="108"/>
        <v>-</v>
      </c>
      <c r="AT227" s="67" t="str">
        <f t="shared" ca="1" si="109"/>
        <v>-</v>
      </c>
    </row>
    <row r="228" spans="1:46" s="1" customFormat="1" ht="12" x14ac:dyDescent="0.35">
      <c r="A228" s="87"/>
      <c r="B228" s="40">
        <f t="shared" si="86"/>
        <v>225</v>
      </c>
      <c r="C228" s="41">
        <f t="shared" si="87"/>
        <v>44083</v>
      </c>
      <c r="D228" s="28">
        <f>'I Disease Parameters'!$E$6/(1000*365)</f>
        <v>4.8197260273972601E-5</v>
      </c>
      <c r="E228" s="28">
        <f>'I Disease Parameters'!$E$7/(1000*365)</f>
        <v>2.0024657534246577E-5</v>
      </c>
      <c r="F228" s="27">
        <f>(1-'I Disease Parameters'!$E$8)/'I Disease Parameters'!$E$10</f>
        <v>0.188</v>
      </c>
      <c r="G228" s="27">
        <f>'I Disease Parameters'!$E$8/'I Disease Parameters'!$E$11</f>
        <v>1.2E-2</v>
      </c>
      <c r="H228" s="27">
        <f>1/'I Disease Parameters'!$E$12</f>
        <v>0.05</v>
      </c>
      <c r="I228" s="27">
        <f>'I Disease Parameters'!$E$9/'I Disease Parameters'!$E$15</f>
        <v>0</v>
      </c>
      <c r="J228" s="83">
        <f t="shared" si="110"/>
        <v>7.7001263440561267</v>
      </c>
      <c r="K228" s="60">
        <f t="shared" si="111"/>
        <v>0.77001263449643809</v>
      </c>
      <c r="L228" s="30">
        <f t="shared" si="112"/>
        <v>0.46717576064062738</v>
      </c>
      <c r="M228" s="27">
        <f>J228/'I Disease Parameters'!$E$12</f>
        <v>0.38500631720280631</v>
      </c>
      <c r="N228" s="27">
        <f>K228/SQRT('I Disease Parameters'!$E$13*'I Disease Parameters'!$E$13)</f>
        <v>4.5294860852731655E-2</v>
      </c>
      <c r="O228" s="27">
        <f>L228/'I Disease Parameters'!$E$13</f>
        <v>2.7480927096507492E-2</v>
      </c>
      <c r="P228" s="27">
        <f>(1-L228)/'I Disease Parameters'!$E$14</f>
        <v>2.2201009973307193E-2</v>
      </c>
      <c r="Q228" s="19">
        <f t="shared" si="88"/>
        <v>2329210.6574359578</v>
      </c>
      <c r="R228" s="17">
        <f t="shared" si="89"/>
        <v>189890.19171067365</v>
      </c>
      <c r="S228" s="17">
        <f t="shared" si="90"/>
        <v>43782513.909698352</v>
      </c>
      <c r="T228" s="17">
        <f t="shared" si="91"/>
        <v>2852595.5398315392</v>
      </c>
      <c r="U228" s="17">
        <f t="shared" si="92"/>
        <v>1254638871.8600814</v>
      </c>
      <c r="V228" s="17">
        <f t="shared" si="93"/>
        <v>34576741.971255496</v>
      </c>
      <c r="W228" s="17">
        <f t="shared" si="94"/>
        <v>1303793082.1587579</v>
      </c>
      <c r="X228" s="18">
        <f t="shared" ca="1" si="85"/>
        <v>37573384.325964198</v>
      </c>
      <c r="Y228" s="17">
        <f t="shared" si="95"/>
        <v>31309.026868354995</v>
      </c>
      <c r="Z228" s="17">
        <f t="shared" si="96"/>
        <v>-8120.4394207369187</v>
      </c>
      <c r="AA228" s="17">
        <f t="shared" si="97"/>
        <v>-2266128.2159165218</v>
      </c>
      <c r="AB228" s="17">
        <f t="shared" si="98"/>
        <v>-146694.46968882484</v>
      </c>
      <c r="AC228" s="17">
        <f t="shared" si="99"/>
        <v>2359778.9164001942</v>
      </c>
      <c r="AD228" s="18">
        <f t="shared" si="100"/>
        <v>66587.267414204776</v>
      </c>
      <c r="AE228" s="19">
        <f t="shared" si="101"/>
        <v>31485.651900621735</v>
      </c>
      <c r="AF228" s="17">
        <f t="shared" si="102"/>
        <v>37225.998652705188</v>
      </c>
      <c r="AG228" s="17">
        <f t="shared" si="103"/>
        <v>2376.1275735769268</v>
      </c>
      <c r="AH228" s="18">
        <f t="shared" si="104"/>
        <v>39602.126226282111</v>
      </c>
      <c r="AI228" s="73"/>
      <c r="AJ228" s="74"/>
      <c r="AK228" s="74"/>
      <c r="AL228" s="73"/>
      <c r="AM228" s="74"/>
      <c r="AN228" s="74">
        <f t="shared" si="105"/>
        <v>2012</v>
      </c>
      <c r="AO228" s="19" t="str">
        <f t="shared" ca="1" si="106"/>
        <v>-</v>
      </c>
      <c r="AP228" s="17" t="str">
        <f ca="1">IF($C228&gt;=TODAY(),"-",100*(AO228-MIN(Fit_Error_Deaths))/(MAX(Fit_Error_Deaths)-MIN(Fit_Error_Deaths)))</f>
        <v>-</v>
      </c>
      <c r="AQ228" s="17" t="str">
        <f t="shared" ca="1" si="107"/>
        <v>-</v>
      </c>
      <c r="AR228" s="17" t="str">
        <f ca="1">IF($C228&gt;=TODAY(),"-",100*(AQ228-MIN(Fit_Error_LocalTransmission))/(MAX(Fit_Error_LocalTransmission)-MIN(Fit_Error_LocalTransmission)))</f>
        <v>-</v>
      </c>
      <c r="AS228" s="17" t="str">
        <f t="shared" ca="1" si="108"/>
        <v>-</v>
      </c>
      <c r="AT228" s="67" t="str">
        <f t="shared" ca="1" si="109"/>
        <v>-</v>
      </c>
    </row>
    <row r="229" spans="1:46" s="1" customFormat="1" ht="12" x14ac:dyDescent="0.35">
      <c r="A229" s="87"/>
      <c r="B229" s="40">
        <f t="shared" si="86"/>
        <v>226</v>
      </c>
      <c r="C229" s="41">
        <f t="shared" si="87"/>
        <v>44084</v>
      </c>
      <c r="D229" s="28">
        <f>'I Disease Parameters'!$E$6/(1000*365)</f>
        <v>4.8197260273972601E-5</v>
      </c>
      <c r="E229" s="28">
        <f>'I Disease Parameters'!$E$7/(1000*365)</f>
        <v>2.0024657534246577E-5</v>
      </c>
      <c r="F229" s="27">
        <f>(1-'I Disease Parameters'!$E$8)/'I Disease Parameters'!$E$10</f>
        <v>0.188</v>
      </c>
      <c r="G229" s="27">
        <f>'I Disease Parameters'!$E$8/'I Disease Parameters'!$E$11</f>
        <v>1.2E-2</v>
      </c>
      <c r="H229" s="27">
        <f>1/'I Disease Parameters'!$E$12</f>
        <v>0.05</v>
      </c>
      <c r="I229" s="27">
        <f>'I Disease Parameters'!$E$9/'I Disease Parameters'!$E$15</f>
        <v>0</v>
      </c>
      <c r="J229" s="83">
        <f t="shared" si="110"/>
        <v>7.7001263440561267</v>
      </c>
      <c r="K229" s="60">
        <f t="shared" si="111"/>
        <v>0.77001263449643809</v>
      </c>
      <c r="L229" s="30">
        <f t="shared" si="112"/>
        <v>0.46717576064062738</v>
      </c>
      <c r="M229" s="27">
        <f>J229/'I Disease Parameters'!$E$12</f>
        <v>0.38500631720280631</v>
      </c>
      <c r="N229" s="27">
        <f>K229/SQRT('I Disease Parameters'!$E$13*'I Disease Parameters'!$E$13)</f>
        <v>4.5294860852731655E-2</v>
      </c>
      <c r="O229" s="27">
        <f>L229/'I Disease Parameters'!$E$13</f>
        <v>2.7480927096507492E-2</v>
      </c>
      <c r="P229" s="27">
        <f>(1-L229)/'I Disease Parameters'!$E$14</f>
        <v>2.2201009973307193E-2</v>
      </c>
      <c r="Q229" s="19">
        <f t="shared" si="88"/>
        <v>2361658.4280582066</v>
      </c>
      <c r="R229" s="17">
        <f t="shared" si="89"/>
        <v>182253.19313870239</v>
      </c>
      <c r="S229" s="17">
        <f t="shared" si="90"/>
        <v>41628210.840408012</v>
      </c>
      <c r="T229" s="17">
        <f t="shared" si="91"/>
        <v>2713094.6277877539</v>
      </c>
      <c r="U229" s="17">
        <f t="shared" si="92"/>
        <v>1256881265.8118939</v>
      </c>
      <c r="V229" s="17">
        <f t="shared" si="93"/>
        <v>34640072.473285109</v>
      </c>
      <c r="W229" s="17">
        <f t="shared" si="94"/>
        <v>1303766482.9012866</v>
      </c>
      <c r="X229" s="18">
        <f t="shared" ca="1" si="85"/>
        <v>37573384.325964198</v>
      </c>
      <c r="Y229" s="17">
        <f t="shared" si="95"/>
        <v>32447.770622248761</v>
      </c>
      <c r="Z229" s="17">
        <f t="shared" si="96"/>
        <v>-7636.9985719712568</v>
      </c>
      <c r="AA229" s="17">
        <f t="shared" si="97"/>
        <v>-2154303.0692903399</v>
      </c>
      <c r="AB229" s="17">
        <f t="shared" si="98"/>
        <v>-139500.91204378521</v>
      </c>
      <c r="AC229" s="17">
        <f t="shared" si="99"/>
        <v>2242393.9518125057</v>
      </c>
      <c r="AD229" s="18">
        <f t="shared" si="100"/>
        <v>63330.50202961266</v>
      </c>
      <c r="AE229" s="19">
        <f t="shared" si="101"/>
        <v>30344.842256221604</v>
      </c>
      <c r="AF229" s="17">
        <f t="shared" si="102"/>
        <v>35699.356041606647</v>
      </c>
      <c r="AG229" s="17">
        <f t="shared" si="103"/>
        <v>2278.6823005280839</v>
      </c>
      <c r="AH229" s="18">
        <f t="shared" si="104"/>
        <v>37978.038342134729</v>
      </c>
      <c r="AI229" s="73"/>
      <c r="AJ229" s="74"/>
      <c r="AK229" s="74"/>
      <c r="AL229" s="73"/>
      <c r="AM229" s="74"/>
      <c r="AN229" s="74">
        <f t="shared" si="105"/>
        <v>2012</v>
      </c>
      <c r="AO229" s="19" t="str">
        <f t="shared" ca="1" si="106"/>
        <v>-</v>
      </c>
      <c r="AP229" s="17" t="str">
        <f ca="1">IF($C229&gt;=TODAY(),"-",100*(AO229-MIN(Fit_Error_Deaths))/(MAX(Fit_Error_Deaths)-MIN(Fit_Error_Deaths)))</f>
        <v>-</v>
      </c>
      <c r="AQ229" s="17" t="str">
        <f t="shared" ca="1" si="107"/>
        <v>-</v>
      </c>
      <c r="AR229" s="17" t="str">
        <f ca="1">IF($C229&gt;=TODAY(),"-",100*(AQ229-MIN(Fit_Error_LocalTransmission))/(MAX(Fit_Error_LocalTransmission)-MIN(Fit_Error_LocalTransmission)))</f>
        <v>-</v>
      </c>
      <c r="AS229" s="17" t="str">
        <f t="shared" ca="1" si="108"/>
        <v>-</v>
      </c>
      <c r="AT229" s="67" t="str">
        <f t="shared" ca="1" si="109"/>
        <v>-</v>
      </c>
    </row>
    <row r="230" spans="1:46" s="1" customFormat="1" ht="12" x14ac:dyDescent="0.35">
      <c r="A230" s="87"/>
      <c r="B230" s="40">
        <f t="shared" si="86"/>
        <v>227</v>
      </c>
      <c r="C230" s="41">
        <f t="shared" si="87"/>
        <v>44085</v>
      </c>
      <c r="D230" s="28">
        <f>'I Disease Parameters'!$E$6/(1000*365)</f>
        <v>4.8197260273972601E-5</v>
      </c>
      <c r="E230" s="28">
        <f>'I Disease Parameters'!$E$7/(1000*365)</f>
        <v>2.0024657534246577E-5</v>
      </c>
      <c r="F230" s="27">
        <f>(1-'I Disease Parameters'!$E$8)/'I Disease Parameters'!$E$10</f>
        <v>0.188</v>
      </c>
      <c r="G230" s="27">
        <f>'I Disease Parameters'!$E$8/'I Disease Parameters'!$E$11</f>
        <v>1.2E-2</v>
      </c>
      <c r="H230" s="27">
        <f>1/'I Disease Parameters'!$E$12</f>
        <v>0.05</v>
      </c>
      <c r="I230" s="27">
        <f>'I Disease Parameters'!$E$9/'I Disease Parameters'!$E$15</f>
        <v>0</v>
      </c>
      <c r="J230" s="83">
        <f t="shared" si="110"/>
        <v>7.7001263440561267</v>
      </c>
      <c r="K230" s="60">
        <f t="shared" si="111"/>
        <v>0.77001263449643809</v>
      </c>
      <c r="L230" s="30">
        <f t="shared" si="112"/>
        <v>0.46717576064062738</v>
      </c>
      <c r="M230" s="27">
        <f>J230/'I Disease Parameters'!$E$12</f>
        <v>0.38500631720280631</v>
      </c>
      <c r="N230" s="27">
        <f>K230/SQRT('I Disease Parameters'!$E$13*'I Disease Parameters'!$E$13)</f>
        <v>4.5294860852731655E-2</v>
      </c>
      <c r="O230" s="27">
        <f>L230/'I Disease Parameters'!$E$13</f>
        <v>2.7480927096507492E-2</v>
      </c>
      <c r="P230" s="27">
        <f>(1-L230)/'I Disease Parameters'!$E$14</f>
        <v>2.2201009973307193E-2</v>
      </c>
      <c r="Q230" s="19">
        <f t="shared" si="88"/>
        <v>2395194.778936292</v>
      </c>
      <c r="R230" s="17">
        <f t="shared" si="89"/>
        <v>175053.23518673921</v>
      </c>
      <c r="S230" s="17">
        <f t="shared" si="90"/>
        <v>39580230.30803185</v>
      </c>
      <c r="T230" s="17">
        <f t="shared" si="91"/>
        <v>2580435.5407524356</v>
      </c>
      <c r="U230" s="17">
        <f t="shared" si="92"/>
        <v>1259012066.0926774</v>
      </c>
      <c r="V230" s="17">
        <f t="shared" si="93"/>
        <v>34700305.914175153</v>
      </c>
      <c r="W230" s="17">
        <f t="shared" si="94"/>
        <v>1303742979.9555848</v>
      </c>
      <c r="X230" s="18">
        <f t="shared" ca="1" si="85"/>
        <v>37573384.325964198</v>
      </c>
      <c r="Y230" s="17">
        <f t="shared" si="95"/>
        <v>33536.350878085475</v>
      </c>
      <c r="Z230" s="17">
        <f t="shared" si="96"/>
        <v>-7199.9579519631807</v>
      </c>
      <c r="AA230" s="17">
        <f t="shared" si="97"/>
        <v>-2047980.5323761627</v>
      </c>
      <c r="AB230" s="17">
        <f t="shared" si="98"/>
        <v>-132659.08703531837</v>
      </c>
      <c r="AC230" s="17">
        <f t="shared" si="99"/>
        <v>2130800.2807834148</v>
      </c>
      <c r="AD230" s="18">
        <f t="shared" si="100"/>
        <v>60233.440890043974</v>
      </c>
      <c r="AE230" s="19">
        <f t="shared" si="101"/>
        <v>29254.330233554469</v>
      </c>
      <c r="AF230" s="17">
        <f t="shared" si="102"/>
        <v>34263.60031007605</v>
      </c>
      <c r="AG230" s="17">
        <f t="shared" si="103"/>
        <v>2187.0383176644286</v>
      </c>
      <c r="AH230" s="18">
        <f t="shared" si="104"/>
        <v>36450.638627740482</v>
      </c>
      <c r="AI230" s="73"/>
      <c r="AJ230" s="74"/>
      <c r="AK230" s="74"/>
      <c r="AL230" s="73"/>
      <c r="AM230" s="74"/>
      <c r="AN230" s="74">
        <f t="shared" si="105"/>
        <v>2012</v>
      </c>
      <c r="AO230" s="19" t="str">
        <f t="shared" ca="1" si="106"/>
        <v>-</v>
      </c>
      <c r="AP230" s="17" t="str">
        <f ca="1">IF($C230&gt;=TODAY(),"-",100*(AO230-MIN(Fit_Error_Deaths))/(MAX(Fit_Error_Deaths)-MIN(Fit_Error_Deaths)))</f>
        <v>-</v>
      </c>
      <c r="AQ230" s="17" t="str">
        <f t="shared" ca="1" si="107"/>
        <v>-</v>
      </c>
      <c r="AR230" s="17" t="str">
        <f ca="1">IF($C230&gt;=TODAY(),"-",100*(AQ230-MIN(Fit_Error_LocalTransmission))/(MAX(Fit_Error_LocalTransmission)-MIN(Fit_Error_LocalTransmission)))</f>
        <v>-</v>
      </c>
      <c r="AS230" s="17" t="str">
        <f t="shared" ca="1" si="108"/>
        <v>-</v>
      </c>
      <c r="AT230" s="67" t="str">
        <f t="shared" ca="1" si="109"/>
        <v>-</v>
      </c>
    </row>
    <row r="231" spans="1:46" s="1" customFormat="1" ht="12" x14ac:dyDescent="0.35">
      <c r="A231" s="87"/>
      <c r="B231" s="40">
        <f t="shared" si="86"/>
        <v>228</v>
      </c>
      <c r="C231" s="41">
        <f t="shared" si="87"/>
        <v>44086</v>
      </c>
      <c r="D231" s="28">
        <f>'I Disease Parameters'!$E$6/(1000*365)</f>
        <v>4.8197260273972601E-5</v>
      </c>
      <c r="E231" s="28">
        <f>'I Disease Parameters'!$E$7/(1000*365)</f>
        <v>2.0024657534246577E-5</v>
      </c>
      <c r="F231" s="27">
        <f>(1-'I Disease Parameters'!$E$8)/'I Disease Parameters'!$E$10</f>
        <v>0.188</v>
      </c>
      <c r="G231" s="27">
        <f>'I Disease Parameters'!$E$8/'I Disease Parameters'!$E$11</f>
        <v>1.2E-2</v>
      </c>
      <c r="H231" s="27">
        <f>1/'I Disease Parameters'!$E$12</f>
        <v>0.05</v>
      </c>
      <c r="I231" s="27">
        <f>'I Disease Parameters'!$E$9/'I Disease Parameters'!$E$15</f>
        <v>0</v>
      </c>
      <c r="J231" s="83">
        <f t="shared" si="110"/>
        <v>7.7001263440561267</v>
      </c>
      <c r="K231" s="60">
        <f t="shared" si="111"/>
        <v>0.77001263449643809</v>
      </c>
      <c r="L231" s="30">
        <f t="shared" si="112"/>
        <v>0.46717576064062738</v>
      </c>
      <c r="M231" s="27">
        <f>J231/'I Disease Parameters'!$E$12</f>
        <v>0.38500631720280631</v>
      </c>
      <c r="N231" s="27">
        <f>K231/SQRT('I Disease Parameters'!$E$13*'I Disease Parameters'!$E$13)</f>
        <v>4.5294860852731655E-2</v>
      </c>
      <c r="O231" s="27">
        <f>L231/'I Disease Parameters'!$E$13</f>
        <v>2.7480927096507492E-2</v>
      </c>
      <c r="P231" s="27">
        <f>(1-L231)/'I Disease Parameters'!$E$14</f>
        <v>2.2201009973307193E-2</v>
      </c>
      <c r="Q231" s="19">
        <f t="shared" si="88"/>
        <v>2429772.9884927608</v>
      </c>
      <c r="R231" s="17">
        <f t="shared" si="89"/>
        <v>168249.74999194618</v>
      </c>
      <c r="S231" s="17">
        <f t="shared" si="90"/>
        <v>37633336.220288314</v>
      </c>
      <c r="T231" s="17">
        <f t="shared" si="91"/>
        <v>2454283.4710883079</v>
      </c>
      <c r="U231" s="17">
        <f t="shared" si="92"/>
        <v>1261036779.0835967</v>
      </c>
      <c r="V231" s="17">
        <f t="shared" si="93"/>
        <v>34757594.189350873</v>
      </c>
      <c r="W231" s="17">
        <f t="shared" si="94"/>
        <v>1303722421.513458</v>
      </c>
      <c r="X231" s="18">
        <f t="shared" ca="1" si="85"/>
        <v>37573384.325964198</v>
      </c>
      <c r="Y231" s="17">
        <f t="shared" si="95"/>
        <v>34578.209556468762</v>
      </c>
      <c r="Z231" s="17">
        <f t="shared" si="96"/>
        <v>-6803.4851947930292</v>
      </c>
      <c r="AA231" s="17">
        <f t="shared" si="97"/>
        <v>-1946894.0877435356</v>
      </c>
      <c r="AB231" s="17">
        <f t="shared" si="98"/>
        <v>-126152.06966412766</v>
      </c>
      <c r="AC231" s="17">
        <f t="shared" si="99"/>
        <v>2024712.9909193516</v>
      </c>
      <c r="AD231" s="18">
        <f t="shared" si="100"/>
        <v>57288.275175720453</v>
      </c>
      <c r="AE231" s="19">
        <f t="shared" si="101"/>
        <v>28210.667223639692</v>
      </c>
      <c r="AF231" s="17">
        <f t="shared" si="102"/>
        <v>32910.008215106973</v>
      </c>
      <c r="AG231" s="17">
        <f t="shared" si="103"/>
        <v>2100.6388222408705</v>
      </c>
      <c r="AH231" s="18">
        <f t="shared" si="104"/>
        <v>35010.647037347844</v>
      </c>
      <c r="AI231" s="73"/>
      <c r="AJ231" s="74"/>
      <c r="AK231" s="74"/>
      <c r="AL231" s="73"/>
      <c r="AM231" s="74"/>
      <c r="AN231" s="74">
        <f t="shared" si="105"/>
        <v>2012</v>
      </c>
      <c r="AO231" s="19" t="str">
        <f t="shared" ca="1" si="106"/>
        <v>-</v>
      </c>
      <c r="AP231" s="17" t="str">
        <f ca="1">IF($C231&gt;=TODAY(),"-",100*(AO231-MIN(Fit_Error_Deaths))/(MAX(Fit_Error_Deaths)-MIN(Fit_Error_Deaths)))</f>
        <v>-</v>
      </c>
      <c r="AQ231" s="17" t="str">
        <f t="shared" ca="1" si="107"/>
        <v>-</v>
      </c>
      <c r="AR231" s="17" t="str">
        <f ca="1">IF($C231&gt;=TODAY(),"-",100*(AQ231-MIN(Fit_Error_LocalTransmission))/(MAX(Fit_Error_LocalTransmission)-MIN(Fit_Error_LocalTransmission)))</f>
        <v>-</v>
      </c>
      <c r="AS231" s="17" t="str">
        <f t="shared" ca="1" si="108"/>
        <v>-</v>
      </c>
      <c r="AT231" s="67" t="str">
        <f t="shared" ca="1" si="109"/>
        <v>-</v>
      </c>
    </row>
    <row r="232" spans="1:46" s="1" customFormat="1" ht="12" x14ac:dyDescent="0.35">
      <c r="A232" s="87"/>
      <c r="B232" s="40">
        <f t="shared" si="86"/>
        <v>229</v>
      </c>
      <c r="C232" s="41">
        <f t="shared" si="87"/>
        <v>44087</v>
      </c>
      <c r="D232" s="28">
        <f>'I Disease Parameters'!$E$6/(1000*365)</f>
        <v>4.8197260273972601E-5</v>
      </c>
      <c r="E232" s="28">
        <f>'I Disease Parameters'!$E$7/(1000*365)</f>
        <v>2.0024657534246577E-5</v>
      </c>
      <c r="F232" s="27">
        <f>(1-'I Disease Parameters'!$E$8)/'I Disease Parameters'!$E$10</f>
        <v>0.188</v>
      </c>
      <c r="G232" s="27">
        <f>'I Disease Parameters'!$E$8/'I Disease Parameters'!$E$11</f>
        <v>1.2E-2</v>
      </c>
      <c r="H232" s="27">
        <f>1/'I Disease Parameters'!$E$12</f>
        <v>0.05</v>
      </c>
      <c r="I232" s="27">
        <f>'I Disease Parameters'!$E$9/'I Disease Parameters'!$E$15</f>
        <v>0</v>
      </c>
      <c r="J232" s="83">
        <f t="shared" si="110"/>
        <v>7.7001263440561267</v>
      </c>
      <c r="K232" s="60">
        <f t="shared" si="111"/>
        <v>0.77001263449643809</v>
      </c>
      <c r="L232" s="30">
        <f t="shared" si="112"/>
        <v>0.46717576064062738</v>
      </c>
      <c r="M232" s="27">
        <f>J232/'I Disease Parameters'!$E$12</f>
        <v>0.38500631720280631</v>
      </c>
      <c r="N232" s="27">
        <f>K232/SQRT('I Disease Parameters'!$E$13*'I Disease Parameters'!$E$13)</f>
        <v>4.5294860852731655E-2</v>
      </c>
      <c r="O232" s="27">
        <f>L232/'I Disease Parameters'!$E$13</f>
        <v>2.7480927096507492E-2</v>
      </c>
      <c r="P232" s="27">
        <f>(1-L232)/'I Disease Parameters'!$E$14</f>
        <v>2.2201009973307193E-2</v>
      </c>
      <c r="Q232" s="19">
        <f t="shared" si="88"/>
        <v>2465349.4315964263</v>
      </c>
      <c r="R232" s="17">
        <f t="shared" si="89"/>
        <v>161807.18124898456</v>
      </c>
      <c r="S232" s="17">
        <f t="shared" si="90"/>
        <v>35782546.767602704</v>
      </c>
      <c r="T232" s="17">
        <f t="shared" si="91"/>
        <v>2334319.7649401152</v>
      </c>
      <c r="U232" s="17">
        <f t="shared" si="92"/>
        <v>1262960640.0501151</v>
      </c>
      <c r="V232" s="17">
        <f t="shared" si="93"/>
        <v>34812081.761169828</v>
      </c>
      <c r="W232" s="17">
        <f t="shared" si="94"/>
        <v>1303704663.1955032</v>
      </c>
      <c r="X232" s="18">
        <f t="shared" ca="1" si="85"/>
        <v>37573384.325964198</v>
      </c>
      <c r="Y232" s="17">
        <f t="shared" si="95"/>
        <v>35576.443103665486</v>
      </c>
      <c r="Z232" s="17">
        <f t="shared" si="96"/>
        <v>-6442.5687429616228</v>
      </c>
      <c r="AA232" s="17">
        <f t="shared" si="97"/>
        <v>-1850789.4526856095</v>
      </c>
      <c r="AB232" s="17">
        <f t="shared" si="98"/>
        <v>-119963.70614819275</v>
      </c>
      <c r="AC232" s="17">
        <f t="shared" si="99"/>
        <v>1923860.9665184021</v>
      </c>
      <c r="AD232" s="18">
        <f t="shared" si="100"/>
        <v>54487.571818955243</v>
      </c>
      <c r="AE232" s="19">
        <f t="shared" si="101"/>
        <v>27210.750399051401</v>
      </c>
      <c r="AF232" s="17">
        <f t="shared" si="102"/>
        <v>31630.952998485882</v>
      </c>
      <c r="AG232" s="17">
        <f t="shared" si="103"/>
        <v>2018.9969999033542</v>
      </c>
      <c r="AH232" s="18">
        <f t="shared" si="104"/>
        <v>33649.949998389238</v>
      </c>
      <c r="AI232" s="73"/>
      <c r="AJ232" s="74"/>
      <c r="AK232" s="74"/>
      <c r="AL232" s="73"/>
      <c r="AM232" s="74"/>
      <c r="AN232" s="74">
        <f t="shared" si="105"/>
        <v>2012</v>
      </c>
      <c r="AO232" s="19" t="str">
        <f t="shared" ca="1" si="106"/>
        <v>-</v>
      </c>
      <c r="AP232" s="17" t="str">
        <f ca="1">IF($C232&gt;=TODAY(),"-",100*(AO232-MIN(Fit_Error_Deaths))/(MAX(Fit_Error_Deaths)-MIN(Fit_Error_Deaths)))</f>
        <v>-</v>
      </c>
      <c r="AQ232" s="17" t="str">
        <f t="shared" ca="1" si="107"/>
        <v>-</v>
      </c>
      <c r="AR232" s="17" t="str">
        <f ca="1">IF($C232&gt;=TODAY(),"-",100*(AQ232-MIN(Fit_Error_LocalTransmission))/(MAX(Fit_Error_LocalTransmission)-MIN(Fit_Error_LocalTransmission)))</f>
        <v>-</v>
      </c>
      <c r="AS232" s="17" t="str">
        <f t="shared" ca="1" si="108"/>
        <v>-</v>
      </c>
      <c r="AT232" s="67" t="str">
        <f t="shared" ca="1" si="109"/>
        <v>-</v>
      </c>
    </row>
    <row r="233" spans="1:46" s="1" customFormat="1" ht="12" x14ac:dyDescent="0.35">
      <c r="A233" s="87"/>
      <c r="B233" s="40">
        <f t="shared" si="86"/>
        <v>230</v>
      </c>
      <c r="C233" s="41">
        <f t="shared" si="87"/>
        <v>44088</v>
      </c>
      <c r="D233" s="28">
        <f>'I Disease Parameters'!$E$6/(1000*365)</f>
        <v>4.8197260273972601E-5</v>
      </c>
      <c r="E233" s="28">
        <f>'I Disease Parameters'!$E$7/(1000*365)</f>
        <v>2.0024657534246577E-5</v>
      </c>
      <c r="F233" s="27">
        <f>(1-'I Disease Parameters'!$E$8)/'I Disease Parameters'!$E$10</f>
        <v>0.188</v>
      </c>
      <c r="G233" s="27">
        <f>'I Disease Parameters'!$E$8/'I Disease Parameters'!$E$11</f>
        <v>1.2E-2</v>
      </c>
      <c r="H233" s="27">
        <f>1/'I Disease Parameters'!$E$12</f>
        <v>0.05</v>
      </c>
      <c r="I233" s="27">
        <f>'I Disease Parameters'!$E$9/'I Disease Parameters'!$E$15</f>
        <v>0</v>
      </c>
      <c r="J233" s="83">
        <f t="shared" si="110"/>
        <v>7.7001263440561267</v>
      </c>
      <c r="K233" s="60">
        <f t="shared" si="111"/>
        <v>0.77001263449643809</v>
      </c>
      <c r="L233" s="30">
        <f t="shared" si="112"/>
        <v>0.46717576064062738</v>
      </c>
      <c r="M233" s="27">
        <f>J233/'I Disease Parameters'!$E$12</f>
        <v>0.38500631720280631</v>
      </c>
      <c r="N233" s="27">
        <f>K233/SQRT('I Disease Parameters'!$E$13*'I Disease Parameters'!$E$13)</f>
        <v>4.5294860852731655E-2</v>
      </c>
      <c r="O233" s="27">
        <f>L233/'I Disease Parameters'!$E$13</f>
        <v>2.7480927096507492E-2</v>
      </c>
      <c r="P233" s="27">
        <f>(1-L233)/'I Disease Parameters'!$E$14</f>
        <v>2.2201009973307193E-2</v>
      </c>
      <c r="Q233" s="19">
        <f t="shared" si="88"/>
        <v>2501883.274783724</v>
      </c>
      <c r="R233" s="17">
        <f t="shared" si="89"/>
        <v>155694.28687285489</v>
      </c>
      <c r="S233" s="17">
        <f t="shared" si="90"/>
        <v>34023122.646052659</v>
      </c>
      <c r="T233" s="17">
        <f t="shared" si="91"/>
        <v>2220241.1794986553</v>
      </c>
      <c r="U233" s="17">
        <f t="shared" si="92"/>
        <v>1264788626.3054793</v>
      </c>
      <c r="V233" s="17">
        <f t="shared" si="93"/>
        <v>34863906.017552152</v>
      </c>
      <c r="W233" s="17">
        <f t="shared" si="94"/>
        <v>1303689567.6926873</v>
      </c>
      <c r="X233" s="18">
        <f t="shared" ca="1" si="85"/>
        <v>37573384.325964198</v>
      </c>
      <c r="Y233" s="17">
        <f t="shared" si="95"/>
        <v>36533.843187297694</v>
      </c>
      <c r="Z233" s="17">
        <f t="shared" si="96"/>
        <v>-6112.8943761296687</v>
      </c>
      <c r="AA233" s="17">
        <f t="shared" si="97"/>
        <v>-1759424.1215500459</v>
      </c>
      <c r="AB233" s="17">
        <f t="shared" si="98"/>
        <v>-114078.5854414599</v>
      </c>
      <c r="AC233" s="17">
        <f t="shared" si="99"/>
        <v>1827986.2553641796</v>
      </c>
      <c r="AD233" s="18">
        <f t="shared" si="100"/>
        <v>51824.256382323802</v>
      </c>
      <c r="AE233" s="19">
        <f t="shared" si="101"/>
        <v>26251.78200705834</v>
      </c>
      <c r="AF233" s="17">
        <f t="shared" si="102"/>
        <v>30419.750074809097</v>
      </c>
      <c r="AG233" s="17">
        <f t="shared" si="103"/>
        <v>1941.6861749878149</v>
      </c>
      <c r="AH233" s="18">
        <f t="shared" si="104"/>
        <v>32361.436249796912</v>
      </c>
      <c r="AI233" s="73"/>
      <c r="AJ233" s="74"/>
      <c r="AK233" s="74"/>
      <c r="AL233" s="73"/>
      <c r="AM233" s="74"/>
      <c r="AN233" s="74">
        <f t="shared" si="105"/>
        <v>2012</v>
      </c>
      <c r="AO233" s="19" t="str">
        <f t="shared" ca="1" si="106"/>
        <v>-</v>
      </c>
      <c r="AP233" s="17" t="str">
        <f ca="1">IF($C233&gt;=TODAY(),"-",100*(AO233-MIN(Fit_Error_Deaths))/(MAX(Fit_Error_Deaths)-MIN(Fit_Error_Deaths)))</f>
        <v>-</v>
      </c>
      <c r="AQ233" s="17" t="str">
        <f t="shared" ca="1" si="107"/>
        <v>-</v>
      </c>
      <c r="AR233" s="17" t="str">
        <f ca="1">IF($C233&gt;=TODAY(),"-",100*(AQ233-MIN(Fit_Error_LocalTransmission))/(MAX(Fit_Error_LocalTransmission)-MIN(Fit_Error_LocalTransmission)))</f>
        <v>-</v>
      </c>
      <c r="AS233" s="17" t="str">
        <f t="shared" ca="1" si="108"/>
        <v>-</v>
      </c>
      <c r="AT233" s="67" t="str">
        <f t="shared" ca="1" si="109"/>
        <v>-</v>
      </c>
    </row>
    <row r="234" spans="1:46" s="1" customFormat="1" ht="12" x14ac:dyDescent="0.35">
      <c r="A234" s="87"/>
      <c r="B234" s="40">
        <f t="shared" si="86"/>
        <v>231</v>
      </c>
      <c r="C234" s="41">
        <f t="shared" si="87"/>
        <v>44089</v>
      </c>
      <c r="D234" s="28">
        <f>'I Disease Parameters'!$E$6/(1000*365)</f>
        <v>4.8197260273972601E-5</v>
      </c>
      <c r="E234" s="28">
        <f>'I Disease Parameters'!$E$7/(1000*365)</f>
        <v>2.0024657534246577E-5</v>
      </c>
      <c r="F234" s="27">
        <f>(1-'I Disease Parameters'!$E$8)/'I Disease Parameters'!$E$10</f>
        <v>0.188</v>
      </c>
      <c r="G234" s="27">
        <f>'I Disease Parameters'!$E$8/'I Disease Parameters'!$E$11</f>
        <v>1.2E-2</v>
      </c>
      <c r="H234" s="27">
        <f>1/'I Disease Parameters'!$E$12</f>
        <v>0.05</v>
      </c>
      <c r="I234" s="27">
        <f>'I Disease Parameters'!$E$9/'I Disease Parameters'!$E$15</f>
        <v>0</v>
      </c>
      <c r="J234" s="83">
        <f t="shared" si="110"/>
        <v>7.7001263440561267</v>
      </c>
      <c r="K234" s="60">
        <f t="shared" si="111"/>
        <v>0.77001263449643809</v>
      </c>
      <c r="L234" s="30">
        <f t="shared" si="112"/>
        <v>0.46717576064062738</v>
      </c>
      <c r="M234" s="27">
        <f>J234/'I Disease Parameters'!$E$12</f>
        <v>0.38500631720280631</v>
      </c>
      <c r="N234" s="27">
        <f>K234/SQRT('I Disease Parameters'!$E$13*'I Disease Parameters'!$E$13)</f>
        <v>4.5294860852731655E-2</v>
      </c>
      <c r="O234" s="27">
        <f>L234/'I Disease Parameters'!$E$13</f>
        <v>2.7480927096507492E-2</v>
      </c>
      <c r="P234" s="27">
        <f>(1-L234)/'I Disease Parameters'!$E$14</f>
        <v>2.2201009973307193E-2</v>
      </c>
      <c r="Q234" s="19">
        <f t="shared" si="88"/>
        <v>2539336.2070000544</v>
      </c>
      <c r="R234" s="17">
        <f t="shared" si="89"/>
        <v>149883.54561195726</v>
      </c>
      <c r="S234" s="17">
        <f t="shared" si="90"/>
        <v>32350555.738302886</v>
      </c>
      <c r="T234" s="17">
        <f t="shared" si="91"/>
        <v>2111759.1688122037</v>
      </c>
      <c r="U234" s="17">
        <f t="shared" si="92"/>
        <v>1266525469.7646773</v>
      </c>
      <c r="V234" s="17">
        <f t="shared" si="93"/>
        <v>34913197.614121348</v>
      </c>
      <c r="W234" s="17">
        <f t="shared" si="94"/>
        <v>1303677004.4244044</v>
      </c>
      <c r="X234" s="18">
        <f t="shared" ca="1" si="85"/>
        <v>37573384.325964198</v>
      </c>
      <c r="Y234" s="17">
        <f t="shared" si="95"/>
        <v>37452.932216330431</v>
      </c>
      <c r="Z234" s="17">
        <f t="shared" si="96"/>
        <v>-5810.7412608976301</v>
      </c>
      <c r="AA234" s="17">
        <f t="shared" si="97"/>
        <v>-1672566.9077497721</v>
      </c>
      <c r="AB234" s="17">
        <f t="shared" si="98"/>
        <v>-108482.01068645157</v>
      </c>
      <c r="AC234" s="17">
        <f t="shared" si="99"/>
        <v>1736843.459197998</v>
      </c>
      <c r="AD234" s="18">
        <f t="shared" si="100"/>
        <v>49291.59656919539</v>
      </c>
      <c r="AE234" s="19">
        <f t="shared" si="101"/>
        <v>25331.233838448032</v>
      </c>
      <c r="AF234" s="17">
        <f t="shared" si="102"/>
        <v>29270.52593209672</v>
      </c>
      <c r="AG234" s="17">
        <f t="shared" si="103"/>
        <v>1868.3314424742587</v>
      </c>
      <c r="AH234" s="18">
        <f t="shared" si="104"/>
        <v>31138.85737457098</v>
      </c>
      <c r="AI234" s="73"/>
      <c r="AJ234" s="74"/>
      <c r="AK234" s="74"/>
      <c r="AL234" s="73"/>
      <c r="AM234" s="74"/>
      <c r="AN234" s="74">
        <f t="shared" si="105"/>
        <v>2012</v>
      </c>
      <c r="AO234" s="19" t="str">
        <f t="shared" ca="1" si="106"/>
        <v>-</v>
      </c>
      <c r="AP234" s="17" t="str">
        <f ca="1">IF($C234&gt;=TODAY(),"-",100*(AO234-MIN(Fit_Error_Deaths))/(MAX(Fit_Error_Deaths)-MIN(Fit_Error_Deaths)))</f>
        <v>-</v>
      </c>
      <c r="AQ234" s="17" t="str">
        <f t="shared" ca="1" si="107"/>
        <v>-</v>
      </c>
      <c r="AR234" s="17" t="str">
        <f ca="1">IF($C234&gt;=TODAY(),"-",100*(AQ234-MIN(Fit_Error_LocalTransmission))/(MAX(Fit_Error_LocalTransmission)-MIN(Fit_Error_LocalTransmission)))</f>
        <v>-</v>
      </c>
      <c r="AS234" s="17" t="str">
        <f t="shared" ca="1" si="108"/>
        <v>-</v>
      </c>
      <c r="AT234" s="67" t="str">
        <f t="shared" ca="1" si="109"/>
        <v>-</v>
      </c>
    </row>
    <row r="235" spans="1:46" s="1" customFormat="1" ht="12" x14ac:dyDescent="0.35">
      <c r="A235" s="87"/>
      <c r="B235" s="40">
        <f t="shared" si="86"/>
        <v>232</v>
      </c>
      <c r="C235" s="41">
        <f t="shared" si="87"/>
        <v>44090</v>
      </c>
      <c r="D235" s="28">
        <f>'I Disease Parameters'!$E$6/(1000*365)</f>
        <v>4.8197260273972601E-5</v>
      </c>
      <c r="E235" s="28">
        <f>'I Disease Parameters'!$E$7/(1000*365)</f>
        <v>2.0024657534246577E-5</v>
      </c>
      <c r="F235" s="27">
        <f>(1-'I Disease Parameters'!$E$8)/'I Disease Parameters'!$E$10</f>
        <v>0.188</v>
      </c>
      <c r="G235" s="27">
        <f>'I Disease Parameters'!$E$8/'I Disease Parameters'!$E$11</f>
        <v>1.2E-2</v>
      </c>
      <c r="H235" s="27">
        <f>1/'I Disease Parameters'!$E$12</f>
        <v>0.05</v>
      </c>
      <c r="I235" s="27">
        <f>'I Disease Parameters'!$E$9/'I Disease Parameters'!$E$15</f>
        <v>0</v>
      </c>
      <c r="J235" s="83">
        <f t="shared" si="110"/>
        <v>7.7001263440561267</v>
      </c>
      <c r="K235" s="60">
        <f t="shared" si="111"/>
        <v>0.77001263449643809</v>
      </c>
      <c r="L235" s="30">
        <f t="shared" si="112"/>
        <v>0.46717576064062738</v>
      </c>
      <c r="M235" s="27">
        <f>J235/'I Disease Parameters'!$E$12</f>
        <v>0.38500631720280631</v>
      </c>
      <c r="N235" s="27">
        <f>K235/SQRT('I Disease Parameters'!$E$13*'I Disease Parameters'!$E$13)</f>
        <v>4.5294860852731655E-2</v>
      </c>
      <c r="O235" s="27">
        <f>L235/'I Disease Parameters'!$E$13</f>
        <v>2.7480927096507492E-2</v>
      </c>
      <c r="P235" s="27">
        <f>(1-L235)/'I Disease Parameters'!$E$14</f>
        <v>2.2201009973307193E-2</v>
      </c>
      <c r="Q235" s="19">
        <f t="shared" si="88"/>
        <v>2577672.2013932364</v>
      </c>
      <c r="R235" s="17">
        <f t="shared" si="89"/>
        <v>144350.65128723939</v>
      </c>
      <c r="S235" s="17">
        <f t="shared" si="90"/>
        <v>30760558.249163087</v>
      </c>
      <c r="T235" s="17">
        <f t="shared" si="91"/>
        <v>2008599.1979738646</v>
      </c>
      <c r="U235" s="17">
        <f t="shared" si="92"/>
        <v>1268175668.9125652</v>
      </c>
      <c r="V235" s="17">
        <f t="shared" si="93"/>
        <v>34960080.800489374</v>
      </c>
      <c r="W235" s="17">
        <f t="shared" si="94"/>
        <v>1303666849.2123826</v>
      </c>
      <c r="X235" s="18">
        <f t="shared" ca="1" si="85"/>
        <v>37573384.325964198</v>
      </c>
      <c r="Y235" s="17">
        <f t="shared" si="95"/>
        <v>38335.994393181987</v>
      </c>
      <c r="Z235" s="17">
        <f t="shared" si="96"/>
        <v>-5532.8943247178686</v>
      </c>
      <c r="AA235" s="17">
        <f t="shared" si="97"/>
        <v>-1589997.489139799</v>
      </c>
      <c r="AB235" s="17">
        <f t="shared" si="98"/>
        <v>-103159.97083833907</v>
      </c>
      <c r="AC235" s="17">
        <f t="shared" si="99"/>
        <v>1650199.1478879452</v>
      </c>
      <c r="AD235" s="18">
        <f t="shared" si="100"/>
        <v>46883.186368025839</v>
      </c>
      <c r="AE235" s="19">
        <f t="shared" si="101"/>
        <v>24446.816164344469</v>
      </c>
      <c r="AF235" s="17">
        <f t="shared" si="102"/>
        <v>28178.106575047965</v>
      </c>
      <c r="AG235" s="17">
        <f t="shared" si="103"/>
        <v>1798.6025473434872</v>
      </c>
      <c r="AH235" s="18">
        <f t="shared" si="104"/>
        <v>29976.70912239145</v>
      </c>
      <c r="AI235" s="73"/>
      <c r="AJ235" s="74"/>
      <c r="AK235" s="74"/>
      <c r="AL235" s="73"/>
      <c r="AM235" s="74"/>
      <c r="AN235" s="74">
        <f t="shared" si="105"/>
        <v>2012</v>
      </c>
      <c r="AO235" s="19" t="str">
        <f t="shared" ca="1" si="106"/>
        <v>-</v>
      </c>
      <c r="AP235" s="17" t="str">
        <f ca="1">IF($C235&gt;=TODAY(),"-",100*(AO235-MIN(Fit_Error_Deaths))/(MAX(Fit_Error_Deaths)-MIN(Fit_Error_Deaths)))</f>
        <v>-</v>
      </c>
      <c r="AQ235" s="17" t="str">
        <f t="shared" ca="1" si="107"/>
        <v>-</v>
      </c>
      <c r="AR235" s="17" t="str">
        <f ca="1">IF($C235&gt;=TODAY(),"-",100*(AQ235-MIN(Fit_Error_LocalTransmission))/(MAX(Fit_Error_LocalTransmission)-MIN(Fit_Error_LocalTransmission)))</f>
        <v>-</v>
      </c>
      <c r="AS235" s="17" t="str">
        <f t="shared" ca="1" si="108"/>
        <v>-</v>
      </c>
      <c r="AT235" s="67" t="str">
        <f t="shared" ca="1" si="109"/>
        <v>-</v>
      </c>
    </row>
    <row r="236" spans="1:46" s="1" customFormat="1" ht="12" x14ac:dyDescent="0.35">
      <c r="A236" s="87"/>
      <c r="B236" s="40">
        <f t="shared" si="86"/>
        <v>233</v>
      </c>
      <c r="C236" s="41">
        <f t="shared" si="87"/>
        <v>44091</v>
      </c>
      <c r="D236" s="28">
        <f>'I Disease Parameters'!$E$6/(1000*365)</f>
        <v>4.8197260273972601E-5</v>
      </c>
      <c r="E236" s="28">
        <f>'I Disease Parameters'!$E$7/(1000*365)</f>
        <v>2.0024657534246577E-5</v>
      </c>
      <c r="F236" s="27">
        <f>(1-'I Disease Parameters'!$E$8)/'I Disease Parameters'!$E$10</f>
        <v>0.188</v>
      </c>
      <c r="G236" s="27">
        <f>'I Disease Parameters'!$E$8/'I Disease Parameters'!$E$11</f>
        <v>1.2E-2</v>
      </c>
      <c r="H236" s="27">
        <f>1/'I Disease Parameters'!$E$12</f>
        <v>0.05</v>
      </c>
      <c r="I236" s="27">
        <f>'I Disease Parameters'!$E$9/'I Disease Parameters'!$E$15</f>
        <v>0</v>
      </c>
      <c r="J236" s="83">
        <f t="shared" si="110"/>
        <v>7.7001263440561267</v>
      </c>
      <c r="K236" s="60">
        <f t="shared" si="111"/>
        <v>0.77001263449643809</v>
      </c>
      <c r="L236" s="30">
        <f t="shared" si="112"/>
        <v>0.46717576064062738</v>
      </c>
      <c r="M236" s="27">
        <f>J236/'I Disease Parameters'!$E$12</f>
        <v>0.38500631720280631</v>
      </c>
      <c r="N236" s="27">
        <f>K236/SQRT('I Disease Parameters'!$E$13*'I Disease Parameters'!$E$13)</f>
        <v>4.5294860852731655E-2</v>
      </c>
      <c r="O236" s="27">
        <f>L236/'I Disease Parameters'!$E$13</f>
        <v>2.7480927096507492E-2</v>
      </c>
      <c r="P236" s="27">
        <f>(1-L236)/'I Disease Parameters'!$E$14</f>
        <v>2.2201009973307193E-2</v>
      </c>
      <c r="Q236" s="19">
        <f t="shared" si="88"/>
        <v>2616857.3042944302</v>
      </c>
      <c r="R236" s="17">
        <f t="shared" si="89"/>
        <v>139074.08099521167</v>
      </c>
      <c r="S236" s="17">
        <f t="shared" si="90"/>
        <v>29249052.289502431</v>
      </c>
      <c r="T236" s="17">
        <f t="shared" si="91"/>
        <v>1910500.0853260309</v>
      </c>
      <c r="U236" s="17">
        <f t="shared" si="92"/>
        <v>1269743500.2096858</v>
      </c>
      <c r="V236" s="17">
        <f t="shared" si="93"/>
        <v>35004673.73131597</v>
      </c>
      <c r="W236" s="17">
        <f t="shared" si="94"/>
        <v>1303658983.9698038</v>
      </c>
      <c r="X236" s="18">
        <f t="shared" ca="1" si="85"/>
        <v>37573384.325964198</v>
      </c>
      <c r="Y236" s="17">
        <f t="shared" si="95"/>
        <v>39185.102901193779</v>
      </c>
      <c r="Z236" s="17">
        <f t="shared" si="96"/>
        <v>-5276.5702920277254</v>
      </c>
      <c r="AA236" s="17">
        <f t="shared" si="97"/>
        <v>-1511505.9596606568</v>
      </c>
      <c r="AB236" s="17">
        <f t="shared" si="98"/>
        <v>-98099.112647833768</v>
      </c>
      <c r="AC236" s="17">
        <f t="shared" si="99"/>
        <v>1567831.2971205711</v>
      </c>
      <c r="AD236" s="18">
        <f t="shared" si="100"/>
        <v>44592.930826596916</v>
      </c>
      <c r="AE236" s="19">
        <f t="shared" si="101"/>
        <v>23596.450537777015</v>
      </c>
      <c r="AF236" s="17">
        <f t="shared" si="102"/>
        <v>27137.922442001007</v>
      </c>
      <c r="AG236" s="17">
        <f t="shared" si="103"/>
        <v>1732.2078154468727</v>
      </c>
      <c r="AH236" s="18">
        <f t="shared" si="104"/>
        <v>28870.13025744788</v>
      </c>
      <c r="AI236" s="73"/>
      <c r="AJ236" s="74"/>
      <c r="AK236" s="74"/>
      <c r="AL236" s="73"/>
      <c r="AM236" s="74"/>
      <c r="AN236" s="74">
        <f t="shared" si="105"/>
        <v>2012</v>
      </c>
      <c r="AO236" s="19" t="str">
        <f t="shared" ca="1" si="106"/>
        <v>-</v>
      </c>
      <c r="AP236" s="17" t="str">
        <f ca="1">IF($C236&gt;=TODAY(),"-",100*(AO236-MIN(Fit_Error_Deaths))/(MAX(Fit_Error_Deaths)-MIN(Fit_Error_Deaths)))</f>
        <v>-</v>
      </c>
      <c r="AQ236" s="17" t="str">
        <f t="shared" ca="1" si="107"/>
        <v>-</v>
      </c>
      <c r="AR236" s="17" t="str">
        <f ca="1">IF($C236&gt;=TODAY(),"-",100*(AQ236-MIN(Fit_Error_LocalTransmission))/(MAX(Fit_Error_LocalTransmission)-MIN(Fit_Error_LocalTransmission)))</f>
        <v>-</v>
      </c>
      <c r="AS236" s="17" t="str">
        <f t="shared" ca="1" si="108"/>
        <v>-</v>
      </c>
      <c r="AT236" s="67" t="str">
        <f t="shared" ca="1" si="109"/>
        <v>-</v>
      </c>
    </row>
    <row r="237" spans="1:46" s="1" customFormat="1" ht="12" x14ac:dyDescent="0.35">
      <c r="A237" s="87"/>
      <c r="B237" s="40">
        <f t="shared" si="86"/>
        <v>234</v>
      </c>
      <c r="C237" s="41">
        <f t="shared" si="87"/>
        <v>44092</v>
      </c>
      <c r="D237" s="28">
        <f>'I Disease Parameters'!$E$6/(1000*365)</f>
        <v>4.8197260273972601E-5</v>
      </c>
      <c r="E237" s="28">
        <f>'I Disease Parameters'!$E$7/(1000*365)</f>
        <v>2.0024657534246577E-5</v>
      </c>
      <c r="F237" s="27">
        <f>(1-'I Disease Parameters'!$E$8)/'I Disease Parameters'!$E$10</f>
        <v>0.188</v>
      </c>
      <c r="G237" s="27">
        <f>'I Disease Parameters'!$E$8/'I Disease Parameters'!$E$11</f>
        <v>1.2E-2</v>
      </c>
      <c r="H237" s="27">
        <f>1/'I Disease Parameters'!$E$12</f>
        <v>0.05</v>
      </c>
      <c r="I237" s="27">
        <f>'I Disease Parameters'!$E$9/'I Disease Parameters'!$E$15</f>
        <v>0</v>
      </c>
      <c r="J237" s="83">
        <f t="shared" si="110"/>
        <v>7.7001263440561267</v>
      </c>
      <c r="K237" s="60">
        <f t="shared" si="111"/>
        <v>0.77001263449643809</v>
      </c>
      <c r="L237" s="30">
        <f t="shared" si="112"/>
        <v>0.46717576064062738</v>
      </c>
      <c r="M237" s="27">
        <f>J237/'I Disease Parameters'!$E$12</f>
        <v>0.38500631720280631</v>
      </c>
      <c r="N237" s="27">
        <f>K237/SQRT('I Disease Parameters'!$E$13*'I Disease Parameters'!$E$13)</f>
        <v>4.5294860852731655E-2</v>
      </c>
      <c r="O237" s="27">
        <f>L237/'I Disease Parameters'!$E$13</f>
        <v>2.7480927096507492E-2</v>
      </c>
      <c r="P237" s="27">
        <f>(1-L237)/'I Disease Parameters'!$E$14</f>
        <v>2.2201009973307193E-2</v>
      </c>
      <c r="Q237" s="19">
        <f t="shared" si="88"/>
        <v>2656859.448037338</v>
      </c>
      <c r="R237" s="17">
        <f t="shared" si="89"/>
        <v>134034.7258299783</v>
      </c>
      <c r="S237" s="17">
        <f t="shared" si="90"/>
        <v>27812159.899999112</v>
      </c>
      <c r="T237" s="17">
        <f t="shared" si="91"/>
        <v>1817213.3721770023</v>
      </c>
      <c r="U237" s="17">
        <f t="shared" si="92"/>
        <v>1271233028.9589753</v>
      </c>
      <c r="V237" s="17">
        <f t="shared" si="93"/>
        <v>35047088.762764297</v>
      </c>
      <c r="W237" s="17">
        <f t="shared" si="94"/>
        <v>1303653296.4050188</v>
      </c>
      <c r="X237" s="18">
        <f t="shared" ca="1" si="85"/>
        <v>37573384.325964198</v>
      </c>
      <c r="Y237" s="17">
        <f t="shared" si="95"/>
        <v>40002.143742907792</v>
      </c>
      <c r="Z237" s="17">
        <f t="shared" si="96"/>
        <v>-5039.3551652333699</v>
      </c>
      <c r="AA237" s="17">
        <f t="shared" si="97"/>
        <v>-1436892.3895033188</v>
      </c>
      <c r="AB237" s="17">
        <f t="shared" si="98"/>
        <v>-93286.713149028597</v>
      </c>
      <c r="AC237" s="17">
        <f t="shared" si="99"/>
        <v>1489528.7492895126</v>
      </c>
      <c r="AD237" s="18">
        <f t="shared" si="100"/>
        <v>42415.031448327005</v>
      </c>
      <c r="AE237" s="19">
        <f t="shared" si="101"/>
        <v>22778.245944652776</v>
      </c>
      <c r="AF237" s="17">
        <f t="shared" si="102"/>
        <v>26145.927227099794</v>
      </c>
      <c r="AG237" s="17">
        <f t="shared" si="103"/>
        <v>1668.8889719425401</v>
      </c>
      <c r="AH237" s="18">
        <f t="shared" si="104"/>
        <v>27814.816199042332</v>
      </c>
      <c r="AI237" s="73"/>
      <c r="AJ237" s="74"/>
      <c r="AK237" s="74"/>
      <c r="AL237" s="73"/>
      <c r="AM237" s="74"/>
      <c r="AN237" s="74">
        <f t="shared" si="105"/>
        <v>2012</v>
      </c>
      <c r="AO237" s="19" t="str">
        <f t="shared" ca="1" si="106"/>
        <v>-</v>
      </c>
      <c r="AP237" s="17" t="str">
        <f ca="1">IF($C237&gt;=TODAY(),"-",100*(AO237-MIN(Fit_Error_Deaths))/(MAX(Fit_Error_Deaths)-MIN(Fit_Error_Deaths)))</f>
        <v>-</v>
      </c>
      <c r="AQ237" s="17" t="str">
        <f t="shared" ca="1" si="107"/>
        <v>-</v>
      </c>
      <c r="AR237" s="17" t="str">
        <f ca="1">IF($C237&gt;=TODAY(),"-",100*(AQ237-MIN(Fit_Error_LocalTransmission))/(MAX(Fit_Error_LocalTransmission)-MIN(Fit_Error_LocalTransmission)))</f>
        <v>-</v>
      </c>
      <c r="AS237" s="17" t="str">
        <f t="shared" ca="1" si="108"/>
        <v>-</v>
      </c>
      <c r="AT237" s="67" t="str">
        <f t="shared" ca="1" si="109"/>
        <v>-</v>
      </c>
    </row>
    <row r="238" spans="1:46" s="1" customFormat="1" ht="12" x14ac:dyDescent="0.35">
      <c r="A238" s="87"/>
      <c r="B238" s="40">
        <f t="shared" si="86"/>
        <v>235</v>
      </c>
      <c r="C238" s="41">
        <f t="shared" si="87"/>
        <v>44093</v>
      </c>
      <c r="D238" s="28">
        <f>'I Disease Parameters'!$E$6/(1000*365)</f>
        <v>4.8197260273972601E-5</v>
      </c>
      <c r="E238" s="28">
        <f>'I Disease Parameters'!$E$7/(1000*365)</f>
        <v>2.0024657534246577E-5</v>
      </c>
      <c r="F238" s="27">
        <f>(1-'I Disease Parameters'!$E$8)/'I Disease Parameters'!$E$10</f>
        <v>0.188</v>
      </c>
      <c r="G238" s="27">
        <f>'I Disease Parameters'!$E$8/'I Disease Parameters'!$E$11</f>
        <v>1.2E-2</v>
      </c>
      <c r="H238" s="27">
        <f>1/'I Disease Parameters'!$E$12</f>
        <v>0.05</v>
      </c>
      <c r="I238" s="27">
        <f>'I Disease Parameters'!$E$9/'I Disease Parameters'!$E$15</f>
        <v>0</v>
      </c>
      <c r="J238" s="83">
        <f t="shared" si="110"/>
        <v>7.7001263440561267</v>
      </c>
      <c r="K238" s="60">
        <f t="shared" si="111"/>
        <v>0.77001263449643809</v>
      </c>
      <c r="L238" s="30">
        <f t="shared" si="112"/>
        <v>0.46717576064062738</v>
      </c>
      <c r="M238" s="27">
        <f>J238/'I Disease Parameters'!$E$12</f>
        <v>0.38500631720280631</v>
      </c>
      <c r="N238" s="27">
        <f>K238/SQRT('I Disease Parameters'!$E$13*'I Disease Parameters'!$E$13)</f>
        <v>4.5294860852731655E-2</v>
      </c>
      <c r="O238" s="27">
        <f>L238/'I Disease Parameters'!$E$13</f>
        <v>2.7480927096507492E-2</v>
      </c>
      <c r="P238" s="27">
        <f>(1-L238)/'I Disease Parameters'!$E$14</f>
        <v>2.2201009973307193E-2</v>
      </c>
      <c r="Q238" s="19">
        <f t="shared" si="88"/>
        <v>2697648.2847077125</v>
      </c>
      <c r="R238" s="17">
        <f t="shared" si="89"/>
        <v>129215.57452741702</v>
      </c>
      <c r="S238" s="17">
        <f t="shared" si="90"/>
        <v>26446193.504477907</v>
      </c>
      <c r="T238" s="17">
        <f t="shared" si="91"/>
        <v>1728502.7194125941</v>
      </c>
      <c r="U238" s="17">
        <f t="shared" si="92"/>
        <v>1272648119.6561236</v>
      </c>
      <c r="V238" s="17">
        <f t="shared" si="93"/>
        <v>35087432.734963626</v>
      </c>
      <c r="W238" s="17">
        <f t="shared" si="94"/>
        <v>1303649679.7392492</v>
      </c>
      <c r="X238" s="18">
        <f t="shared" ca="1" si="85"/>
        <v>37573384.325964198</v>
      </c>
      <c r="Y238" s="17">
        <f t="shared" si="95"/>
        <v>40788.836670374498</v>
      </c>
      <c r="Z238" s="17">
        <f t="shared" si="96"/>
        <v>-4819.1513025612803</v>
      </c>
      <c r="AA238" s="17">
        <f t="shared" si="97"/>
        <v>-1365966.3955212049</v>
      </c>
      <c r="AB238" s="17">
        <f t="shared" si="98"/>
        <v>-88710.652764408151</v>
      </c>
      <c r="AC238" s="17">
        <f t="shared" si="99"/>
        <v>1415090.6971483231</v>
      </c>
      <c r="AD238" s="18">
        <f t="shared" si="100"/>
        <v>40343.972199328244</v>
      </c>
      <c r="AE238" s="19">
        <f t="shared" si="101"/>
        <v>21990.47786291684</v>
      </c>
      <c r="AF238" s="17">
        <f t="shared" si="102"/>
        <v>25198.528456035921</v>
      </c>
      <c r="AG238" s="17">
        <f t="shared" si="103"/>
        <v>1608.4167099597396</v>
      </c>
      <c r="AH238" s="18">
        <f t="shared" si="104"/>
        <v>26806.945165995661</v>
      </c>
      <c r="AI238" s="73"/>
      <c r="AJ238" s="74"/>
      <c r="AK238" s="74"/>
      <c r="AL238" s="73"/>
      <c r="AM238" s="74"/>
      <c r="AN238" s="74">
        <f t="shared" si="105"/>
        <v>2012</v>
      </c>
      <c r="AO238" s="19" t="str">
        <f t="shared" ca="1" si="106"/>
        <v>-</v>
      </c>
      <c r="AP238" s="17" t="str">
        <f ca="1">IF($C238&gt;=TODAY(),"-",100*(AO238-MIN(Fit_Error_Deaths))/(MAX(Fit_Error_Deaths)-MIN(Fit_Error_Deaths)))</f>
        <v>-</v>
      </c>
      <c r="AQ238" s="17" t="str">
        <f t="shared" ca="1" si="107"/>
        <v>-</v>
      </c>
      <c r="AR238" s="17" t="str">
        <f ca="1">IF($C238&gt;=TODAY(),"-",100*(AQ238-MIN(Fit_Error_LocalTransmission))/(MAX(Fit_Error_LocalTransmission)-MIN(Fit_Error_LocalTransmission)))</f>
        <v>-</v>
      </c>
      <c r="AS238" s="17" t="str">
        <f t="shared" ca="1" si="108"/>
        <v>-</v>
      </c>
      <c r="AT238" s="67" t="str">
        <f t="shared" ca="1" si="109"/>
        <v>-</v>
      </c>
    </row>
    <row r="239" spans="1:46" s="1" customFormat="1" ht="12" x14ac:dyDescent="0.35">
      <c r="A239" s="87"/>
      <c r="B239" s="40">
        <f t="shared" si="86"/>
        <v>236</v>
      </c>
      <c r="C239" s="41">
        <f t="shared" si="87"/>
        <v>44094</v>
      </c>
      <c r="D239" s="28">
        <f>'I Disease Parameters'!$E$6/(1000*365)</f>
        <v>4.8197260273972601E-5</v>
      </c>
      <c r="E239" s="28">
        <f>'I Disease Parameters'!$E$7/(1000*365)</f>
        <v>2.0024657534246577E-5</v>
      </c>
      <c r="F239" s="27">
        <f>(1-'I Disease Parameters'!$E$8)/'I Disease Parameters'!$E$10</f>
        <v>0.188</v>
      </c>
      <c r="G239" s="27">
        <f>'I Disease Parameters'!$E$8/'I Disease Parameters'!$E$11</f>
        <v>1.2E-2</v>
      </c>
      <c r="H239" s="27">
        <f>1/'I Disease Parameters'!$E$12</f>
        <v>0.05</v>
      </c>
      <c r="I239" s="27">
        <f>'I Disease Parameters'!$E$9/'I Disease Parameters'!$E$15</f>
        <v>0</v>
      </c>
      <c r="J239" s="83">
        <f t="shared" si="110"/>
        <v>7.7001263440561267</v>
      </c>
      <c r="K239" s="60">
        <f t="shared" si="111"/>
        <v>0.77001263449643809</v>
      </c>
      <c r="L239" s="30">
        <f t="shared" si="112"/>
        <v>0.46717576064062738</v>
      </c>
      <c r="M239" s="27">
        <f>J239/'I Disease Parameters'!$E$12</f>
        <v>0.38500631720280631</v>
      </c>
      <c r="N239" s="27">
        <f>K239/SQRT('I Disease Parameters'!$E$13*'I Disease Parameters'!$E$13)</f>
        <v>4.5294860852731655E-2</v>
      </c>
      <c r="O239" s="27">
        <f>L239/'I Disease Parameters'!$E$13</f>
        <v>2.7480927096507492E-2</v>
      </c>
      <c r="P239" s="27">
        <f>(1-L239)/'I Disease Parameters'!$E$14</f>
        <v>2.2201009973307193E-2</v>
      </c>
      <c r="Q239" s="19">
        <f t="shared" si="88"/>
        <v>2739195.0382937896</v>
      </c>
      <c r="R239" s="17">
        <f t="shared" si="89"/>
        <v>124601.44197565332</v>
      </c>
      <c r="S239" s="17">
        <f t="shared" si="90"/>
        <v>25147646.781297155</v>
      </c>
      <c r="T239" s="17">
        <f t="shared" si="91"/>
        <v>1644143.3303010596</v>
      </c>
      <c r="U239" s="17">
        <f t="shared" si="92"/>
        <v>1273992445.845808</v>
      </c>
      <c r="V239" s="17">
        <f t="shared" si="93"/>
        <v>35125807.241076194</v>
      </c>
      <c r="W239" s="17">
        <f t="shared" si="94"/>
        <v>1303648032.4376757</v>
      </c>
      <c r="X239" s="18">
        <f t="shared" ca="1" si="85"/>
        <v>37573384.325964198</v>
      </c>
      <c r="Y239" s="17">
        <f t="shared" si="95"/>
        <v>41546.753586077131</v>
      </c>
      <c r="Z239" s="17">
        <f t="shared" si="96"/>
        <v>-4614.1325517637015</v>
      </c>
      <c r="AA239" s="17">
        <f t="shared" si="97"/>
        <v>-1298546.7231807522</v>
      </c>
      <c r="AB239" s="17">
        <f t="shared" si="98"/>
        <v>-84359.38911153446</v>
      </c>
      <c r="AC239" s="17">
        <f t="shared" si="99"/>
        <v>1344326.189684391</v>
      </c>
      <c r="AD239" s="18">
        <f t="shared" si="100"/>
        <v>38374.50611256808</v>
      </c>
      <c r="AE239" s="19">
        <f t="shared" si="101"/>
        <v>21231.569851347718</v>
      </c>
      <c r="AF239" s="17">
        <f t="shared" si="102"/>
        <v>24292.528011154398</v>
      </c>
      <c r="AG239" s="17">
        <f t="shared" si="103"/>
        <v>1550.5868943290043</v>
      </c>
      <c r="AH239" s="18">
        <f t="shared" si="104"/>
        <v>25843.114905483402</v>
      </c>
      <c r="AI239" s="73"/>
      <c r="AJ239" s="74"/>
      <c r="AK239" s="74"/>
      <c r="AL239" s="73"/>
      <c r="AM239" s="74"/>
      <c r="AN239" s="74">
        <f t="shared" si="105"/>
        <v>2012</v>
      </c>
      <c r="AO239" s="19" t="str">
        <f t="shared" ca="1" si="106"/>
        <v>-</v>
      </c>
      <c r="AP239" s="17" t="str">
        <f ca="1">IF($C239&gt;=TODAY(),"-",100*(AO239-MIN(Fit_Error_Deaths))/(MAX(Fit_Error_Deaths)-MIN(Fit_Error_Deaths)))</f>
        <v>-</v>
      </c>
      <c r="AQ239" s="17" t="str">
        <f t="shared" ca="1" si="107"/>
        <v>-</v>
      </c>
      <c r="AR239" s="17" t="str">
        <f ca="1">IF($C239&gt;=TODAY(),"-",100*(AQ239-MIN(Fit_Error_LocalTransmission))/(MAX(Fit_Error_LocalTransmission)-MIN(Fit_Error_LocalTransmission)))</f>
        <v>-</v>
      </c>
      <c r="AS239" s="17" t="str">
        <f t="shared" ca="1" si="108"/>
        <v>-</v>
      </c>
      <c r="AT239" s="67" t="str">
        <f t="shared" ca="1" si="109"/>
        <v>-</v>
      </c>
    </row>
    <row r="240" spans="1:46" s="1" customFormat="1" ht="12" x14ac:dyDescent="0.35">
      <c r="A240" s="87"/>
      <c r="B240" s="40">
        <f t="shared" si="86"/>
        <v>237</v>
      </c>
      <c r="C240" s="41">
        <f t="shared" si="87"/>
        <v>44095</v>
      </c>
      <c r="D240" s="28">
        <f>'I Disease Parameters'!$E$6/(1000*365)</f>
        <v>4.8197260273972601E-5</v>
      </c>
      <c r="E240" s="28">
        <f>'I Disease Parameters'!$E$7/(1000*365)</f>
        <v>2.0024657534246577E-5</v>
      </c>
      <c r="F240" s="27">
        <f>(1-'I Disease Parameters'!$E$8)/'I Disease Parameters'!$E$10</f>
        <v>0.188</v>
      </c>
      <c r="G240" s="27">
        <f>'I Disease Parameters'!$E$8/'I Disease Parameters'!$E$11</f>
        <v>1.2E-2</v>
      </c>
      <c r="H240" s="27">
        <f>1/'I Disease Parameters'!$E$12</f>
        <v>0.05</v>
      </c>
      <c r="I240" s="27">
        <f>'I Disease Parameters'!$E$9/'I Disease Parameters'!$E$15</f>
        <v>0</v>
      </c>
      <c r="J240" s="83">
        <f t="shared" si="110"/>
        <v>7.7001263440561267</v>
      </c>
      <c r="K240" s="60">
        <f t="shared" si="111"/>
        <v>0.77001263449643809</v>
      </c>
      <c r="L240" s="30">
        <f t="shared" si="112"/>
        <v>0.46717576064062738</v>
      </c>
      <c r="M240" s="27">
        <f>J240/'I Disease Parameters'!$E$12</f>
        <v>0.38500631720280631</v>
      </c>
      <c r="N240" s="27">
        <f>K240/SQRT('I Disease Parameters'!$E$13*'I Disease Parameters'!$E$13)</f>
        <v>4.5294860852731655E-2</v>
      </c>
      <c r="O240" s="27">
        <f>L240/'I Disease Parameters'!$E$13</f>
        <v>2.7480927096507492E-2</v>
      </c>
      <c r="P240" s="27">
        <f>(1-L240)/'I Disease Parameters'!$E$14</f>
        <v>2.2201009973307193E-2</v>
      </c>
      <c r="Q240" s="19">
        <f t="shared" si="88"/>
        <v>2781472.3730337587</v>
      </c>
      <c r="R240" s="17">
        <f t="shared" si="89"/>
        <v>120178.73582183941</v>
      </c>
      <c r="S240" s="17">
        <f t="shared" si="90"/>
        <v>23913185.940309133</v>
      </c>
      <c r="T240" s="17">
        <f t="shared" si="91"/>
        <v>1563921.3987278682</v>
      </c>
      <c r="U240" s="17">
        <f t="shared" si="92"/>
        <v>1275269499.5054398</v>
      </c>
      <c r="V240" s="17">
        <f t="shared" si="93"/>
        <v>35162308.883549757</v>
      </c>
      <c r="W240" s="17">
        <f t="shared" si="94"/>
        <v>1303648257.9533324</v>
      </c>
      <c r="X240" s="18">
        <f t="shared" ca="1" si="85"/>
        <v>37573384.325964198</v>
      </c>
      <c r="Y240" s="17">
        <f t="shared" si="95"/>
        <v>42277.334739969112</v>
      </c>
      <c r="Z240" s="17">
        <f t="shared" si="96"/>
        <v>-4422.7061538139096</v>
      </c>
      <c r="AA240" s="17">
        <f t="shared" si="97"/>
        <v>-1234460.8409880213</v>
      </c>
      <c r="AB240" s="17">
        <f t="shared" si="98"/>
        <v>-80221.931573191425</v>
      </c>
      <c r="AC240" s="17">
        <f t="shared" si="99"/>
        <v>1277053.6596317291</v>
      </c>
      <c r="AD240" s="18">
        <f t="shared" si="100"/>
        <v>36501.642473563552</v>
      </c>
      <c r="AE240" s="19">
        <f t="shared" si="101"/>
        <v>20500.077342520577</v>
      </c>
      <c r="AF240" s="17">
        <f t="shared" si="102"/>
        <v>23425.071091422822</v>
      </c>
      <c r="AG240" s="17">
        <f t="shared" si="103"/>
        <v>1495.2173037078398</v>
      </c>
      <c r="AH240" s="18">
        <f t="shared" si="104"/>
        <v>24920.288395130661</v>
      </c>
      <c r="AI240" s="73"/>
      <c r="AJ240" s="74"/>
      <c r="AK240" s="74"/>
      <c r="AL240" s="73"/>
      <c r="AM240" s="74"/>
      <c r="AN240" s="74">
        <f t="shared" si="105"/>
        <v>2012</v>
      </c>
      <c r="AO240" s="19" t="str">
        <f t="shared" ca="1" si="106"/>
        <v>-</v>
      </c>
      <c r="AP240" s="17" t="str">
        <f ca="1">IF($C240&gt;=TODAY(),"-",100*(AO240-MIN(Fit_Error_Deaths))/(MAX(Fit_Error_Deaths)-MIN(Fit_Error_Deaths)))</f>
        <v>-</v>
      </c>
      <c r="AQ240" s="17" t="str">
        <f t="shared" ca="1" si="107"/>
        <v>-</v>
      </c>
      <c r="AR240" s="17" t="str">
        <f ca="1">IF($C240&gt;=TODAY(),"-",100*(AQ240-MIN(Fit_Error_LocalTransmission))/(MAX(Fit_Error_LocalTransmission)-MIN(Fit_Error_LocalTransmission)))</f>
        <v>-</v>
      </c>
      <c r="AS240" s="17" t="str">
        <f t="shared" ca="1" si="108"/>
        <v>-</v>
      </c>
      <c r="AT240" s="67" t="str">
        <f t="shared" ca="1" si="109"/>
        <v>-</v>
      </c>
    </row>
    <row r="241" spans="1:46" s="1" customFormat="1" ht="12" x14ac:dyDescent="0.35">
      <c r="A241" s="87"/>
      <c r="B241" s="40">
        <f t="shared" si="86"/>
        <v>238</v>
      </c>
      <c r="C241" s="41">
        <f t="shared" si="87"/>
        <v>44096</v>
      </c>
      <c r="D241" s="28">
        <f>'I Disease Parameters'!$E$6/(1000*365)</f>
        <v>4.8197260273972601E-5</v>
      </c>
      <c r="E241" s="28">
        <f>'I Disease Parameters'!$E$7/(1000*365)</f>
        <v>2.0024657534246577E-5</v>
      </c>
      <c r="F241" s="27">
        <f>(1-'I Disease Parameters'!$E$8)/'I Disease Parameters'!$E$10</f>
        <v>0.188</v>
      </c>
      <c r="G241" s="27">
        <f>'I Disease Parameters'!$E$8/'I Disease Parameters'!$E$11</f>
        <v>1.2E-2</v>
      </c>
      <c r="H241" s="27">
        <f>1/'I Disease Parameters'!$E$12</f>
        <v>0.05</v>
      </c>
      <c r="I241" s="27">
        <f>'I Disease Parameters'!$E$9/'I Disease Parameters'!$E$15</f>
        <v>0</v>
      </c>
      <c r="J241" s="83">
        <f t="shared" si="110"/>
        <v>7.7001263440561267</v>
      </c>
      <c r="K241" s="60">
        <f t="shared" si="111"/>
        <v>0.77001263449643809</v>
      </c>
      <c r="L241" s="30">
        <f t="shared" si="112"/>
        <v>0.46717576064062738</v>
      </c>
      <c r="M241" s="27">
        <f>J241/'I Disease Parameters'!$E$12</f>
        <v>0.38500631720280631</v>
      </c>
      <c r="N241" s="27">
        <f>K241/SQRT('I Disease Parameters'!$E$13*'I Disease Parameters'!$E$13)</f>
        <v>4.5294860852731655E-2</v>
      </c>
      <c r="O241" s="27">
        <f>L241/'I Disease Parameters'!$E$13</f>
        <v>2.7480927096507492E-2</v>
      </c>
      <c r="P241" s="27">
        <f>(1-L241)/'I Disease Parameters'!$E$14</f>
        <v>2.2201009973307193E-2</v>
      </c>
      <c r="Q241" s="19">
        <f t="shared" si="88"/>
        <v>2824454.2760367966</v>
      </c>
      <c r="R241" s="17">
        <f t="shared" si="89"/>
        <v>115935.2554789829</v>
      </c>
      <c r="S241" s="17">
        <f t="shared" si="90"/>
        <v>22739641.392269175</v>
      </c>
      <c r="T241" s="17">
        <f t="shared" si="91"/>
        <v>1487633.5820535759</v>
      </c>
      <c r="U241" s="17">
        <f t="shared" si="92"/>
        <v>1276482599.9774067</v>
      </c>
      <c r="V241" s="17">
        <f t="shared" si="93"/>
        <v>35197029.518120386</v>
      </c>
      <c r="W241" s="17">
        <f t="shared" si="94"/>
        <v>1303650264.4832454</v>
      </c>
      <c r="X241" s="18">
        <f t="shared" ca="1" si="85"/>
        <v>37573384.325964198</v>
      </c>
      <c r="Y241" s="17">
        <f t="shared" si="95"/>
        <v>42981.903003037907</v>
      </c>
      <c r="Z241" s="17">
        <f t="shared" si="96"/>
        <v>-4243.4803428565065</v>
      </c>
      <c r="AA241" s="17">
        <f t="shared" si="97"/>
        <v>-1173544.5480399579</v>
      </c>
      <c r="AB241" s="17">
        <f t="shared" si="98"/>
        <v>-76287.81667429232</v>
      </c>
      <c r="AC241" s="17">
        <f t="shared" si="99"/>
        <v>1213100.4719669819</v>
      </c>
      <c r="AD241" s="18">
        <f t="shared" si="100"/>
        <v>34720.634570628405</v>
      </c>
      <c r="AE241" s="19">
        <f t="shared" si="101"/>
        <v>19794.673359539105</v>
      </c>
      <c r="AF241" s="17">
        <f t="shared" si="102"/>
        <v>22593.602334505809</v>
      </c>
      <c r="AG241" s="17">
        <f t="shared" si="103"/>
        <v>1442.1448298620728</v>
      </c>
      <c r="AH241" s="18">
        <f t="shared" si="104"/>
        <v>24035.747164367884</v>
      </c>
      <c r="AI241" s="73"/>
      <c r="AJ241" s="74"/>
      <c r="AK241" s="74"/>
      <c r="AL241" s="73"/>
      <c r="AM241" s="74"/>
      <c r="AN241" s="74">
        <f t="shared" si="105"/>
        <v>2012</v>
      </c>
      <c r="AO241" s="19" t="str">
        <f t="shared" ca="1" si="106"/>
        <v>-</v>
      </c>
      <c r="AP241" s="17" t="str">
        <f ca="1">IF($C241&gt;=TODAY(),"-",100*(AO241-MIN(Fit_Error_Deaths))/(MAX(Fit_Error_Deaths)-MIN(Fit_Error_Deaths)))</f>
        <v>-</v>
      </c>
      <c r="AQ241" s="17" t="str">
        <f t="shared" ca="1" si="107"/>
        <v>-</v>
      </c>
      <c r="AR241" s="17" t="str">
        <f ca="1">IF($C241&gt;=TODAY(),"-",100*(AQ241-MIN(Fit_Error_LocalTransmission))/(MAX(Fit_Error_LocalTransmission)-MIN(Fit_Error_LocalTransmission)))</f>
        <v>-</v>
      </c>
      <c r="AS241" s="17" t="str">
        <f t="shared" ca="1" si="108"/>
        <v>-</v>
      </c>
      <c r="AT241" s="67" t="str">
        <f t="shared" ca="1" si="109"/>
        <v>-</v>
      </c>
    </row>
    <row r="242" spans="1:46" s="1" customFormat="1" ht="12" x14ac:dyDescent="0.35">
      <c r="A242" s="87"/>
      <c r="B242" s="40">
        <f t="shared" si="86"/>
        <v>239</v>
      </c>
      <c r="C242" s="41">
        <f t="shared" si="87"/>
        <v>44097</v>
      </c>
      <c r="D242" s="28">
        <f>'I Disease Parameters'!$E$6/(1000*365)</f>
        <v>4.8197260273972601E-5</v>
      </c>
      <c r="E242" s="28">
        <f>'I Disease Parameters'!$E$7/(1000*365)</f>
        <v>2.0024657534246577E-5</v>
      </c>
      <c r="F242" s="27">
        <f>(1-'I Disease Parameters'!$E$8)/'I Disease Parameters'!$E$10</f>
        <v>0.188</v>
      </c>
      <c r="G242" s="27">
        <f>'I Disease Parameters'!$E$8/'I Disease Parameters'!$E$11</f>
        <v>1.2E-2</v>
      </c>
      <c r="H242" s="27">
        <f>1/'I Disease Parameters'!$E$12</f>
        <v>0.05</v>
      </c>
      <c r="I242" s="27">
        <f>'I Disease Parameters'!$E$9/'I Disease Parameters'!$E$15</f>
        <v>0</v>
      </c>
      <c r="J242" s="83">
        <f t="shared" si="110"/>
        <v>7.7001263440561267</v>
      </c>
      <c r="K242" s="60">
        <f t="shared" si="111"/>
        <v>0.77001263449643809</v>
      </c>
      <c r="L242" s="30">
        <f t="shared" si="112"/>
        <v>0.46717576064062738</v>
      </c>
      <c r="M242" s="27">
        <f>J242/'I Disease Parameters'!$E$12</f>
        <v>0.38500631720280631</v>
      </c>
      <c r="N242" s="27">
        <f>K242/SQRT('I Disease Parameters'!$E$13*'I Disease Parameters'!$E$13)</f>
        <v>4.5294860852731655E-2</v>
      </c>
      <c r="O242" s="27">
        <f>L242/'I Disease Parameters'!$E$13</f>
        <v>2.7480927096507492E-2</v>
      </c>
      <c r="P242" s="27">
        <f>(1-L242)/'I Disease Parameters'!$E$14</f>
        <v>2.2201009973307193E-2</v>
      </c>
      <c r="Q242" s="19">
        <f t="shared" si="88"/>
        <v>2868115.9524962492</v>
      </c>
      <c r="R242" s="17">
        <f t="shared" si="89"/>
        <v>111860.01873388016</v>
      </c>
      <c r="S242" s="17">
        <f t="shared" si="90"/>
        <v>21623999.797154434</v>
      </c>
      <c r="T242" s="17">
        <f t="shared" si="91"/>
        <v>1415086.4977597781</v>
      </c>
      <c r="U242" s="17">
        <f t="shared" si="92"/>
        <v>1277634902.4701219</v>
      </c>
      <c r="V242" s="17">
        <f t="shared" si="93"/>
        <v>35230056.486112185</v>
      </c>
      <c r="W242" s="17">
        <f t="shared" si="94"/>
        <v>1303653964.7362661</v>
      </c>
      <c r="X242" s="18">
        <f t="shared" ca="1" si="85"/>
        <v>37573384.325964198</v>
      </c>
      <c r="Y242" s="17">
        <f t="shared" si="95"/>
        <v>43661.676459452603</v>
      </c>
      <c r="Z242" s="17">
        <f t="shared" si="96"/>
        <v>-4075.2367451027385</v>
      </c>
      <c r="AA242" s="17">
        <f t="shared" si="97"/>
        <v>-1115641.5951147415</v>
      </c>
      <c r="AB242" s="17">
        <f t="shared" si="98"/>
        <v>-72547.084293797845</v>
      </c>
      <c r="AC242" s="17">
        <f t="shared" si="99"/>
        <v>1152302.4927151203</v>
      </c>
      <c r="AD242" s="18">
        <f t="shared" si="100"/>
        <v>33026.967991799116</v>
      </c>
      <c r="AE242" s="19">
        <f t="shared" si="101"/>
        <v>19114.135914480972</v>
      </c>
      <c r="AF242" s="17">
        <f t="shared" si="102"/>
        <v>21795.828030048786</v>
      </c>
      <c r="AG242" s="17">
        <f t="shared" si="103"/>
        <v>1391.2230657477949</v>
      </c>
      <c r="AH242" s="18">
        <f t="shared" si="104"/>
        <v>23187.051095796582</v>
      </c>
      <c r="AI242" s="73"/>
      <c r="AJ242" s="74"/>
      <c r="AK242" s="74"/>
      <c r="AL242" s="73"/>
      <c r="AM242" s="74"/>
      <c r="AN242" s="74">
        <f t="shared" si="105"/>
        <v>2012</v>
      </c>
      <c r="AO242" s="19" t="str">
        <f t="shared" ca="1" si="106"/>
        <v>-</v>
      </c>
      <c r="AP242" s="17" t="str">
        <f ca="1">IF($C242&gt;=TODAY(),"-",100*(AO242-MIN(Fit_Error_Deaths))/(MAX(Fit_Error_Deaths)-MIN(Fit_Error_Deaths)))</f>
        <v>-</v>
      </c>
      <c r="AQ242" s="17" t="str">
        <f t="shared" ca="1" si="107"/>
        <v>-</v>
      </c>
      <c r="AR242" s="17" t="str">
        <f ca="1">IF($C242&gt;=TODAY(),"-",100*(AQ242-MIN(Fit_Error_LocalTransmission))/(MAX(Fit_Error_LocalTransmission)-MIN(Fit_Error_LocalTransmission)))</f>
        <v>-</v>
      </c>
      <c r="AS242" s="17" t="str">
        <f t="shared" ca="1" si="108"/>
        <v>-</v>
      </c>
      <c r="AT242" s="67" t="str">
        <f t="shared" ca="1" si="109"/>
        <v>-</v>
      </c>
    </row>
    <row r="243" spans="1:46" s="1" customFormat="1" ht="12" x14ac:dyDescent="0.35">
      <c r="A243" s="87"/>
      <c r="B243" s="40">
        <f t="shared" si="86"/>
        <v>240</v>
      </c>
      <c r="C243" s="41">
        <f t="shared" si="87"/>
        <v>44098</v>
      </c>
      <c r="D243" s="28">
        <f>'I Disease Parameters'!$E$6/(1000*365)</f>
        <v>4.8197260273972601E-5</v>
      </c>
      <c r="E243" s="28">
        <f>'I Disease Parameters'!$E$7/(1000*365)</f>
        <v>2.0024657534246577E-5</v>
      </c>
      <c r="F243" s="27">
        <f>(1-'I Disease Parameters'!$E$8)/'I Disease Parameters'!$E$10</f>
        <v>0.188</v>
      </c>
      <c r="G243" s="27">
        <f>'I Disease Parameters'!$E$8/'I Disease Parameters'!$E$11</f>
        <v>1.2E-2</v>
      </c>
      <c r="H243" s="27">
        <f>1/'I Disease Parameters'!$E$12</f>
        <v>0.05</v>
      </c>
      <c r="I243" s="27">
        <f>'I Disease Parameters'!$E$9/'I Disease Parameters'!$E$15</f>
        <v>0</v>
      </c>
      <c r="J243" s="83">
        <f t="shared" si="110"/>
        <v>7.7001263440561267</v>
      </c>
      <c r="K243" s="60">
        <f t="shared" si="111"/>
        <v>0.77001263449643809</v>
      </c>
      <c r="L243" s="30">
        <f t="shared" si="112"/>
        <v>0.46717576064062738</v>
      </c>
      <c r="M243" s="27">
        <f>J243/'I Disease Parameters'!$E$12</f>
        <v>0.38500631720280631</v>
      </c>
      <c r="N243" s="27">
        <f>K243/SQRT('I Disease Parameters'!$E$13*'I Disease Parameters'!$E$13)</f>
        <v>4.5294860852731655E-2</v>
      </c>
      <c r="O243" s="27">
        <f>L243/'I Disease Parameters'!$E$13</f>
        <v>2.7480927096507492E-2</v>
      </c>
      <c r="P243" s="27">
        <f>(1-L243)/'I Disease Parameters'!$E$14</f>
        <v>2.2201009973307193E-2</v>
      </c>
      <c r="Q243" s="19">
        <f t="shared" si="88"/>
        <v>2912433.7320229281</v>
      </c>
      <c r="R243" s="17">
        <f t="shared" si="89"/>
        <v>107943.11190773115</v>
      </c>
      <c r="S243" s="17">
        <f t="shared" si="90"/>
        <v>20563396.477628224</v>
      </c>
      <c r="T243" s="17">
        <f t="shared" si="91"/>
        <v>1346096.2430320401</v>
      </c>
      <c r="U243" s="17">
        <f t="shared" si="92"/>
        <v>1278729406.1474841</v>
      </c>
      <c r="V243" s="17">
        <f t="shared" si="93"/>
        <v>35261472.835562043</v>
      </c>
      <c r="W243" s="17">
        <f t="shared" si="94"/>
        <v>1303659275.712075</v>
      </c>
      <c r="X243" s="18">
        <f t="shared" ca="1" si="85"/>
        <v>37573384.325964198</v>
      </c>
      <c r="Y243" s="17">
        <f t="shared" si="95"/>
        <v>44317.779526678845</v>
      </c>
      <c r="Z243" s="17">
        <f t="shared" si="96"/>
        <v>-3916.9068261490174</v>
      </c>
      <c r="AA243" s="17">
        <f t="shared" si="97"/>
        <v>-1060603.3195262104</v>
      </c>
      <c r="AB243" s="17">
        <f t="shared" si="98"/>
        <v>-68990.254727737978</v>
      </c>
      <c r="AC243" s="17">
        <f t="shared" si="99"/>
        <v>1094503.6773622036</v>
      </c>
      <c r="AD243" s="18">
        <f t="shared" si="100"/>
        <v>31416.349449858069</v>
      </c>
      <c r="AE243" s="19">
        <f t="shared" si="101"/>
        <v>18457.336879193936</v>
      </c>
      <c r="AF243" s="17">
        <f t="shared" si="102"/>
        <v>21029.683521969469</v>
      </c>
      <c r="AG243" s="17">
        <f t="shared" si="103"/>
        <v>1342.320224806562</v>
      </c>
      <c r="AH243" s="18">
        <f t="shared" si="104"/>
        <v>22372.00374677603</v>
      </c>
      <c r="AI243" s="73"/>
      <c r="AJ243" s="74"/>
      <c r="AK243" s="74"/>
      <c r="AL243" s="73"/>
      <c r="AM243" s="74"/>
      <c r="AN243" s="74">
        <f t="shared" si="105"/>
        <v>2012</v>
      </c>
      <c r="AO243" s="19" t="str">
        <f t="shared" ca="1" si="106"/>
        <v>-</v>
      </c>
      <c r="AP243" s="17" t="str">
        <f ca="1">IF($C243&gt;=TODAY(),"-",100*(AO243-MIN(Fit_Error_Deaths))/(MAX(Fit_Error_Deaths)-MIN(Fit_Error_Deaths)))</f>
        <v>-</v>
      </c>
      <c r="AQ243" s="17" t="str">
        <f t="shared" ca="1" si="107"/>
        <v>-</v>
      </c>
      <c r="AR243" s="17" t="str">
        <f ca="1">IF($C243&gt;=TODAY(),"-",100*(AQ243-MIN(Fit_Error_LocalTransmission))/(MAX(Fit_Error_LocalTransmission)-MIN(Fit_Error_LocalTransmission)))</f>
        <v>-</v>
      </c>
      <c r="AS243" s="17" t="str">
        <f t="shared" ca="1" si="108"/>
        <v>-</v>
      </c>
      <c r="AT243" s="67" t="str">
        <f t="shared" ca="1" si="109"/>
        <v>-</v>
      </c>
    </row>
    <row r="244" spans="1:46" s="1" customFormat="1" ht="12" x14ac:dyDescent="0.35">
      <c r="A244" s="87"/>
      <c r="B244" s="40">
        <f t="shared" si="86"/>
        <v>241</v>
      </c>
      <c r="C244" s="41">
        <f t="shared" si="87"/>
        <v>44099</v>
      </c>
      <c r="D244" s="28">
        <f>'I Disease Parameters'!$E$6/(1000*365)</f>
        <v>4.8197260273972601E-5</v>
      </c>
      <c r="E244" s="28">
        <f>'I Disease Parameters'!$E$7/(1000*365)</f>
        <v>2.0024657534246577E-5</v>
      </c>
      <c r="F244" s="27">
        <f>(1-'I Disease Parameters'!$E$8)/'I Disease Parameters'!$E$10</f>
        <v>0.188</v>
      </c>
      <c r="G244" s="27">
        <f>'I Disease Parameters'!$E$8/'I Disease Parameters'!$E$11</f>
        <v>1.2E-2</v>
      </c>
      <c r="H244" s="27">
        <f>1/'I Disease Parameters'!$E$12</f>
        <v>0.05</v>
      </c>
      <c r="I244" s="27">
        <f>'I Disease Parameters'!$E$9/'I Disease Parameters'!$E$15</f>
        <v>0</v>
      </c>
      <c r="J244" s="83">
        <f t="shared" si="110"/>
        <v>7.7001263440561267</v>
      </c>
      <c r="K244" s="60">
        <f t="shared" si="111"/>
        <v>0.77001263449643809</v>
      </c>
      <c r="L244" s="30">
        <f t="shared" si="112"/>
        <v>0.46717576064062738</v>
      </c>
      <c r="M244" s="27">
        <f>J244/'I Disease Parameters'!$E$12</f>
        <v>0.38500631720280631</v>
      </c>
      <c r="N244" s="27">
        <f>K244/SQRT('I Disease Parameters'!$E$13*'I Disease Parameters'!$E$13)</f>
        <v>4.5294860852731655E-2</v>
      </c>
      <c r="O244" s="27">
        <f>L244/'I Disease Parameters'!$E$13</f>
        <v>2.7480927096507492E-2</v>
      </c>
      <c r="P244" s="27">
        <f>(1-L244)/'I Disease Parameters'!$E$14</f>
        <v>2.2201009973307193E-2</v>
      </c>
      <c r="Q244" s="19">
        <f t="shared" si="88"/>
        <v>2957384.984807916</v>
      </c>
      <c r="R244" s="17">
        <f t="shared" si="89"/>
        <v>104175.56014934645</v>
      </c>
      <c r="S244" s="17">
        <f t="shared" si="90"/>
        <v>19555108.183813263</v>
      </c>
      <c r="T244" s="17">
        <f t="shared" si="91"/>
        <v>1280487.9364224263</v>
      </c>
      <c r="U244" s="17">
        <f t="shared" si="92"/>
        <v>1279768961.8256481</v>
      </c>
      <c r="V244" s="17">
        <f t="shared" si="93"/>
        <v>35291357.531678632</v>
      </c>
      <c r="W244" s="17">
        <f t="shared" si="94"/>
        <v>1303666118.4908409</v>
      </c>
      <c r="X244" s="18">
        <f t="shared" ca="1" si="85"/>
        <v>37573384.325964198</v>
      </c>
      <c r="Y244" s="17">
        <f t="shared" si="95"/>
        <v>44951.252784987912</v>
      </c>
      <c r="Z244" s="17">
        <f t="shared" si="96"/>
        <v>-3767.5517583846959</v>
      </c>
      <c r="AA244" s="17">
        <f t="shared" si="97"/>
        <v>-1008288.2938149609</v>
      </c>
      <c r="AB244" s="17">
        <f t="shared" si="98"/>
        <v>-65608.306609613821</v>
      </c>
      <c r="AC244" s="17">
        <f t="shared" si="99"/>
        <v>1039555.6781640053</v>
      </c>
      <c r="AD244" s="18">
        <f t="shared" si="100"/>
        <v>29884.69611658901</v>
      </c>
      <c r="AE244" s="19">
        <f t="shared" si="101"/>
        <v>17823.23214701068</v>
      </c>
      <c r="AF244" s="17">
        <f t="shared" si="102"/>
        <v>20293.305038653456</v>
      </c>
      <c r="AG244" s="17">
        <f t="shared" si="103"/>
        <v>1295.3173428927737</v>
      </c>
      <c r="AH244" s="18">
        <f t="shared" si="104"/>
        <v>21588.622381546229</v>
      </c>
      <c r="AI244" s="73"/>
      <c r="AJ244" s="74"/>
      <c r="AK244" s="74"/>
      <c r="AL244" s="73"/>
      <c r="AM244" s="74"/>
      <c r="AN244" s="74">
        <f t="shared" si="105"/>
        <v>2012</v>
      </c>
      <c r="AO244" s="19" t="str">
        <f t="shared" ca="1" si="106"/>
        <v>-</v>
      </c>
      <c r="AP244" s="17" t="str">
        <f ca="1">IF($C244&gt;=TODAY(),"-",100*(AO244-MIN(Fit_Error_Deaths))/(MAX(Fit_Error_Deaths)-MIN(Fit_Error_Deaths)))</f>
        <v>-</v>
      </c>
      <c r="AQ244" s="17" t="str">
        <f t="shared" ca="1" si="107"/>
        <v>-</v>
      </c>
      <c r="AR244" s="17" t="str">
        <f ca="1">IF($C244&gt;=TODAY(),"-",100*(AQ244-MIN(Fit_Error_LocalTransmission))/(MAX(Fit_Error_LocalTransmission)-MIN(Fit_Error_LocalTransmission)))</f>
        <v>-</v>
      </c>
      <c r="AS244" s="17" t="str">
        <f t="shared" ca="1" si="108"/>
        <v>-</v>
      </c>
      <c r="AT244" s="67" t="str">
        <f t="shared" ca="1" si="109"/>
        <v>-</v>
      </c>
    </row>
    <row r="245" spans="1:46" s="1" customFormat="1" ht="12" x14ac:dyDescent="0.35">
      <c r="A245" s="87"/>
      <c r="B245" s="40">
        <f t="shared" si="86"/>
        <v>242</v>
      </c>
      <c r="C245" s="41">
        <f t="shared" si="87"/>
        <v>44100</v>
      </c>
      <c r="D245" s="28">
        <f>'I Disease Parameters'!$E$6/(1000*365)</f>
        <v>4.8197260273972601E-5</v>
      </c>
      <c r="E245" s="28">
        <f>'I Disease Parameters'!$E$7/(1000*365)</f>
        <v>2.0024657534246577E-5</v>
      </c>
      <c r="F245" s="27">
        <f>(1-'I Disease Parameters'!$E$8)/'I Disease Parameters'!$E$10</f>
        <v>0.188</v>
      </c>
      <c r="G245" s="27">
        <f>'I Disease Parameters'!$E$8/'I Disease Parameters'!$E$11</f>
        <v>1.2E-2</v>
      </c>
      <c r="H245" s="27">
        <f>1/'I Disease Parameters'!$E$12</f>
        <v>0.05</v>
      </c>
      <c r="I245" s="27">
        <f>'I Disease Parameters'!$E$9/'I Disease Parameters'!$E$15</f>
        <v>0</v>
      </c>
      <c r="J245" s="83">
        <f t="shared" si="110"/>
        <v>7.7001263440561267</v>
      </c>
      <c r="K245" s="60">
        <f t="shared" si="111"/>
        <v>0.77001263449643809</v>
      </c>
      <c r="L245" s="30">
        <f t="shared" si="112"/>
        <v>0.46717576064062738</v>
      </c>
      <c r="M245" s="27">
        <f>J245/'I Disease Parameters'!$E$12</f>
        <v>0.38500631720280631</v>
      </c>
      <c r="N245" s="27">
        <f>K245/SQRT('I Disease Parameters'!$E$13*'I Disease Parameters'!$E$13)</f>
        <v>4.5294860852731655E-2</v>
      </c>
      <c r="O245" s="27">
        <f>L245/'I Disease Parameters'!$E$13</f>
        <v>2.7480927096507492E-2</v>
      </c>
      <c r="P245" s="27">
        <f>(1-L245)/'I Disease Parameters'!$E$14</f>
        <v>2.2201009973307193E-2</v>
      </c>
      <c r="Q245" s="19">
        <f t="shared" si="88"/>
        <v>3002948.0464817975</v>
      </c>
      <c r="R245" s="17">
        <f t="shared" si="89"/>
        <v>100549.21496742494</v>
      </c>
      <c r="S245" s="17">
        <f t="shared" si="90"/>
        <v>18596546.195586253</v>
      </c>
      <c r="T245" s="17">
        <f t="shared" si="91"/>
        <v>1218095.2807358189</v>
      </c>
      <c r="U245" s="17">
        <f t="shared" si="92"/>
        <v>1280756279.295284</v>
      </c>
      <c r="V245" s="17">
        <f t="shared" si="93"/>
        <v>35319785.657125846</v>
      </c>
      <c r="W245" s="17">
        <f t="shared" si="94"/>
        <v>1303674418.0330553</v>
      </c>
      <c r="X245" s="18">
        <f t="shared" ca="1" si="85"/>
        <v>37573384.325964198</v>
      </c>
      <c r="Y245" s="17">
        <f t="shared" si="95"/>
        <v>45563.061673881486</v>
      </c>
      <c r="Z245" s="17">
        <f t="shared" si="96"/>
        <v>-3626.3451819215115</v>
      </c>
      <c r="AA245" s="17">
        <f t="shared" si="97"/>
        <v>-958561.98822700977</v>
      </c>
      <c r="AB245" s="17">
        <f t="shared" si="98"/>
        <v>-62392.655686607352</v>
      </c>
      <c r="AC245" s="17">
        <f t="shared" si="99"/>
        <v>987317.46963596344</v>
      </c>
      <c r="AD245" s="18">
        <f t="shared" si="100"/>
        <v>28428.12544721365</v>
      </c>
      <c r="AE245" s="19">
        <f t="shared" si="101"/>
        <v>17210.852927863201</v>
      </c>
      <c r="AF245" s="17">
        <f t="shared" si="102"/>
        <v>19585.005308077132</v>
      </c>
      <c r="AG245" s="17">
        <f t="shared" si="103"/>
        <v>1250.1067217921575</v>
      </c>
      <c r="AH245" s="18">
        <f t="shared" si="104"/>
        <v>20835.112029869291</v>
      </c>
      <c r="AI245" s="73"/>
      <c r="AJ245" s="74"/>
      <c r="AK245" s="74"/>
      <c r="AL245" s="73"/>
      <c r="AM245" s="74"/>
      <c r="AN245" s="74">
        <f t="shared" si="105"/>
        <v>2012</v>
      </c>
      <c r="AO245" s="19" t="str">
        <f t="shared" ca="1" si="106"/>
        <v>-</v>
      </c>
      <c r="AP245" s="17" t="str">
        <f ca="1">IF($C245&gt;=TODAY(),"-",100*(AO245-MIN(Fit_Error_Deaths))/(MAX(Fit_Error_Deaths)-MIN(Fit_Error_Deaths)))</f>
        <v>-</v>
      </c>
      <c r="AQ245" s="17" t="str">
        <f t="shared" ca="1" si="107"/>
        <v>-</v>
      </c>
      <c r="AR245" s="17" t="str">
        <f ca="1">IF($C245&gt;=TODAY(),"-",100*(AQ245-MIN(Fit_Error_LocalTransmission))/(MAX(Fit_Error_LocalTransmission)-MIN(Fit_Error_LocalTransmission)))</f>
        <v>-</v>
      </c>
      <c r="AS245" s="17" t="str">
        <f t="shared" ca="1" si="108"/>
        <v>-</v>
      </c>
      <c r="AT245" s="67" t="str">
        <f t="shared" ca="1" si="109"/>
        <v>-</v>
      </c>
    </row>
    <row r="246" spans="1:46" s="1" customFormat="1" ht="12" x14ac:dyDescent="0.35">
      <c r="A246" s="87"/>
      <c r="B246" s="40">
        <f t="shared" si="86"/>
        <v>243</v>
      </c>
      <c r="C246" s="41">
        <f t="shared" si="87"/>
        <v>44101</v>
      </c>
      <c r="D246" s="28">
        <f>'I Disease Parameters'!$E$6/(1000*365)</f>
        <v>4.8197260273972601E-5</v>
      </c>
      <c r="E246" s="28">
        <f>'I Disease Parameters'!$E$7/(1000*365)</f>
        <v>2.0024657534246577E-5</v>
      </c>
      <c r="F246" s="27">
        <f>(1-'I Disease Parameters'!$E$8)/'I Disease Parameters'!$E$10</f>
        <v>0.188</v>
      </c>
      <c r="G246" s="27">
        <f>'I Disease Parameters'!$E$8/'I Disease Parameters'!$E$11</f>
        <v>1.2E-2</v>
      </c>
      <c r="H246" s="27">
        <f>1/'I Disease Parameters'!$E$12</f>
        <v>0.05</v>
      </c>
      <c r="I246" s="27">
        <f>'I Disease Parameters'!$E$9/'I Disease Parameters'!$E$15</f>
        <v>0</v>
      </c>
      <c r="J246" s="83">
        <f t="shared" si="110"/>
        <v>7.7001263440561267</v>
      </c>
      <c r="K246" s="60">
        <f t="shared" si="111"/>
        <v>0.77001263449643809</v>
      </c>
      <c r="L246" s="30">
        <f t="shared" si="112"/>
        <v>0.46717576064062738</v>
      </c>
      <c r="M246" s="27">
        <f>J246/'I Disease Parameters'!$E$12</f>
        <v>0.38500631720280631</v>
      </c>
      <c r="N246" s="27">
        <f>K246/SQRT('I Disease Parameters'!$E$13*'I Disease Parameters'!$E$13)</f>
        <v>4.5294860852731655E-2</v>
      </c>
      <c r="O246" s="27">
        <f>L246/'I Disease Parameters'!$E$13</f>
        <v>2.7480927096507492E-2</v>
      </c>
      <c r="P246" s="27">
        <f>(1-L246)/'I Disease Parameters'!$E$14</f>
        <v>2.2201009973307193E-2</v>
      </c>
      <c r="Q246" s="19">
        <f t="shared" si="88"/>
        <v>3049102.1506742411</v>
      </c>
      <c r="R246" s="17">
        <f t="shared" si="89"/>
        <v>97056.656550135944</v>
      </c>
      <c r="S246" s="17">
        <f t="shared" si="90"/>
        <v>17685249.748751931</v>
      </c>
      <c r="T246" s="17">
        <f t="shared" si="91"/>
        <v>1158760.146292032</v>
      </c>
      <c r="U246" s="17">
        <f t="shared" si="92"/>
        <v>1281693934.286792</v>
      </c>
      <c r="V246" s="17">
        <f t="shared" si="93"/>
        <v>35346828.602601901</v>
      </c>
      <c r="W246" s="17">
        <f t="shared" si="94"/>
        <v>1303684102.9890604</v>
      </c>
      <c r="X246" s="18">
        <f t="shared" ca="1" si="85"/>
        <v>37573384.325964198</v>
      </c>
      <c r="Y246" s="17">
        <f t="shared" si="95"/>
        <v>46154.104192443658</v>
      </c>
      <c r="Z246" s="17">
        <f t="shared" si="96"/>
        <v>-3492.558417288994</v>
      </c>
      <c r="AA246" s="17">
        <f t="shared" si="97"/>
        <v>-911296.44683432207</v>
      </c>
      <c r="AB246" s="17">
        <f t="shared" si="98"/>
        <v>-59335.134443786927</v>
      </c>
      <c r="AC246" s="17">
        <f t="shared" si="99"/>
        <v>937654.99150800705</v>
      </c>
      <c r="AD246" s="18">
        <f t="shared" si="100"/>
        <v>27042.945476055145</v>
      </c>
      <c r="AE246" s="19">
        <f t="shared" si="101"/>
        <v>16619.298039791058</v>
      </c>
      <c r="AF246" s="17">
        <f t="shared" si="102"/>
        <v>18903.252413875889</v>
      </c>
      <c r="AG246" s="17">
        <f t="shared" si="103"/>
        <v>1206.5905796090992</v>
      </c>
      <c r="AH246" s="18">
        <f t="shared" si="104"/>
        <v>20109.842993484988</v>
      </c>
      <c r="AI246" s="73"/>
      <c r="AJ246" s="74"/>
      <c r="AK246" s="74"/>
      <c r="AL246" s="73"/>
      <c r="AM246" s="74"/>
      <c r="AN246" s="74">
        <f t="shared" si="105"/>
        <v>2012</v>
      </c>
      <c r="AO246" s="19" t="str">
        <f t="shared" ca="1" si="106"/>
        <v>-</v>
      </c>
      <c r="AP246" s="17" t="str">
        <f ca="1">IF($C246&gt;=TODAY(),"-",100*(AO246-MIN(Fit_Error_Deaths))/(MAX(Fit_Error_Deaths)-MIN(Fit_Error_Deaths)))</f>
        <v>-</v>
      </c>
      <c r="AQ246" s="17" t="str">
        <f t="shared" ca="1" si="107"/>
        <v>-</v>
      </c>
      <c r="AR246" s="17" t="str">
        <f ca="1">IF($C246&gt;=TODAY(),"-",100*(AQ246-MIN(Fit_Error_LocalTransmission))/(MAX(Fit_Error_LocalTransmission)-MIN(Fit_Error_LocalTransmission)))</f>
        <v>-</v>
      </c>
      <c r="AS246" s="17" t="str">
        <f t="shared" ca="1" si="108"/>
        <v>-</v>
      </c>
      <c r="AT246" s="67" t="str">
        <f t="shared" ca="1" si="109"/>
        <v>-</v>
      </c>
    </row>
    <row r="247" spans="1:46" s="1" customFormat="1" ht="12" x14ac:dyDescent="0.35">
      <c r="A247" s="87"/>
      <c r="B247" s="40">
        <f t="shared" si="86"/>
        <v>244</v>
      </c>
      <c r="C247" s="41">
        <f t="shared" si="87"/>
        <v>44102</v>
      </c>
      <c r="D247" s="28">
        <f>'I Disease Parameters'!$E$6/(1000*365)</f>
        <v>4.8197260273972601E-5</v>
      </c>
      <c r="E247" s="28">
        <f>'I Disease Parameters'!$E$7/(1000*365)</f>
        <v>2.0024657534246577E-5</v>
      </c>
      <c r="F247" s="27">
        <f>(1-'I Disease Parameters'!$E$8)/'I Disease Parameters'!$E$10</f>
        <v>0.188</v>
      </c>
      <c r="G247" s="27">
        <f>'I Disease Parameters'!$E$8/'I Disease Parameters'!$E$11</f>
        <v>1.2E-2</v>
      </c>
      <c r="H247" s="27">
        <f>1/'I Disease Parameters'!$E$12</f>
        <v>0.05</v>
      </c>
      <c r="I247" s="27">
        <f>'I Disease Parameters'!$E$9/'I Disease Parameters'!$E$15</f>
        <v>0</v>
      </c>
      <c r="J247" s="83">
        <f t="shared" si="110"/>
        <v>7.7001263440561267</v>
      </c>
      <c r="K247" s="60">
        <f t="shared" si="111"/>
        <v>0.77001263449643809</v>
      </c>
      <c r="L247" s="30">
        <f t="shared" si="112"/>
        <v>0.46717576064062738</v>
      </c>
      <c r="M247" s="27">
        <f>J247/'I Disease Parameters'!$E$12</f>
        <v>0.38500631720280631</v>
      </c>
      <c r="N247" s="27">
        <f>K247/SQRT('I Disease Parameters'!$E$13*'I Disease Parameters'!$E$13)</f>
        <v>4.5294860852731655E-2</v>
      </c>
      <c r="O247" s="27">
        <f>L247/'I Disease Parameters'!$E$13</f>
        <v>2.7480927096507492E-2</v>
      </c>
      <c r="P247" s="27">
        <f>(1-L247)/'I Disease Parameters'!$E$14</f>
        <v>2.2201009973307193E-2</v>
      </c>
      <c r="Q247" s="19">
        <f t="shared" si="88"/>
        <v>3095827.3683972196</v>
      </c>
      <c r="R247" s="17">
        <f t="shared" si="89"/>
        <v>93691.108791271385</v>
      </c>
      <c r="S247" s="17">
        <f t="shared" si="90"/>
        <v>16818879.771676138</v>
      </c>
      <c r="T247" s="17">
        <f t="shared" si="91"/>
        <v>1102332.1737284497</v>
      </c>
      <c r="U247" s="17">
        <f t="shared" si="92"/>
        <v>1282584375.0952342</v>
      </c>
      <c r="V247" s="17">
        <f t="shared" si="93"/>
        <v>35372554.248166405</v>
      </c>
      <c r="W247" s="17">
        <f t="shared" si="94"/>
        <v>1303695105.5178273</v>
      </c>
      <c r="X247" s="18">
        <f t="shared" ca="1" si="85"/>
        <v>37573384.325964198</v>
      </c>
      <c r="Y247" s="17">
        <f t="shared" si="95"/>
        <v>46725.217722978443</v>
      </c>
      <c r="Z247" s="17">
        <f t="shared" si="96"/>
        <v>-3365.547758864559</v>
      </c>
      <c r="AA247" s="17">
        <f t="shared" si="97"/>
        <v>-866369.97707579285</v>
      </c>
      <c r="AB247" s="17">
        <f t="shared" si="98"/>
        <v>-56427.97256358224</v>
      </c>
      <c r="AC247" s="17">
        <f t="shared" si="99"/>
        <v>890440.80844211578</v>
      </c>
      <c r="AD247" s="18">
        <f t="shared" si="100"/>
        <v>25725.645564503968</v>
      </c>
      <c r="AE247" s="19">
        <f t="shared" si="101"/>
        <v>16047.727077471463</v>
      </c>
      <c r="AF247" s="17">
        <f t="shared" si="102"/>
        <v>18246.651431425558</v>
      </c>
      <c r="AG247" s="17">
        <f t="shared" si="103"/>
        <v>1164.6798786016313</v>
      </c>
      <c r="AH247" s="18">
        <f t="shared" si="104"/>
        <v>19411.331310027188</v>
      </c>
      <c r="AI247" s="73"/>
      <c r="AJ247" s="74"/>
      <c r="AK247" s="74"/>
      <c r="AL247" s="73"/>
      <c r="AM247" s="74"/>
      <c r="AN247" s="74">
        <f t="shared" si="105"/>
        <v>2012</v>
      </c>
      <c r="AO247" s="19" t="str">
        <f t="shared" ca="1" si="106"/>
        <v>-</v>
      </c>
      <c r="AP247" s="17" t="str">
        <f ca="1">IF($C247&gt;=TODAY(),"-",100*(AO247-MIN(Fit_Error_Deaths))/(MAX(Fit_Error_Deaths)-MIN(Fit_Error_Deaths)))</f>
        <v>-</v>
      </c>
      <c r="AQ247" s="17" t="str">
        <f t="shared" ca="1" si="107"/>
        <v>-</v>
      </c>
      <c r="AR247" s="17" t="str">
        <f ca="1">IF($C247&gt;=TODAY(),"-",100*(AQ247-MIN(Fit_Error_LocalTransmission))/(MAX(Fit_Error_LocalTransmission)-MIN(Fit_Error_LocalTransmission)))</f>
        <v>-</v>
      </c>
      <c r="AS247" s="17" t="str">
        <f t="shared" ca="1" si="108"/>
        <v>-</v>
      </c>
      <c r="AT247" s="67" t="str">
        <f t="shared" ca="1" si="109"/>
        <v>-</v>
      </c>
    </row>
    <row r="248" spans="1:46" s="1" customFormat="1" ht="12" x14ac:dyDescent="0.35">
      <c r="A248" s="87"/>
      <c r="B248" s="40">
        <f t="shared" si="86"/>
        <v>245</v>
      </c>
      <c r="C248" s="41">
        <f t="shared" si="87"/>
        <v>44103</v>
      </c>
      <c r="D248" s="28">
        <f>'I Disease Parameters'!$E$6/(1000*365)</f>
        <v>4.8197260273972601E-5</v>
      </c>
      <c r="E248" s="28">
        <f>'I Disease Parameters'!$E$7/(1000*365)</f>
        <v>2.0024657534246577E-5</v>
      </c>
      <c r="F248" s="27">
        <f>(1-'I Disease Parameters'!$E$8)/'I Disease Parameters'!$E$10</f>
        <v>0.188</v>
      </c>
      <c r="G248" s="27">
        <f>'I Disease Parameters'!$E$8/'I Disease Parameters'!$E$11</f>
        <v>1.2E-2</v>
      </c>
      <c r="H248" s="27">
        <f>1/'I Disease Parameters'!$E$12</f>
        <v>0.05</v>
      </c>
      <c r="I248" s="27">
        <f>'I Disease Parameters'!$E$9/'I Disease Parameters'!$E$15</f>
        <v>0</v>
      </c>
      <c r="J248" s="83">
        <f t="shared" si="110"/>
        <v>7.7001263440561267</v>
      </c>
      <c r="K248" s="60">
        <f t="shared" si="111"/>
        <v>0.77001263449643809</v>
      </c>
      <c r="L248" s="30">
        <f t="shared" si="112"/>
        <v>0.46717576064062738</v>
      </c>
      <c r="M248" s="27">
        <f>J248/'I Disease Parameters'!$E$12</f>
        <v>0.38500631720280631</v>
      </c>
      <c r="N248" s="27">
        <f>K248/SQRT('I Disease Parameters'!$E$13*'I Disease Parameters'!$E$13)</f>
        <v>4.5294860852731655E-2</v>
      </c>
      <c r="O248" s="27">
        <f>L248/'I Disease Parameters'!$E$13</f>
        <v>2.7480927096507492E-2</v>
      </c>
      <c r="P248" s="27">
        <f>(1-L248)/'I Disease Parameters'!$E$14</f>
        <v>2.2201009973307193E-2</v>
      </c>
      <c r="Q248" s="19">
        <f t="shared" si="88"/>
        <v>3143104.5534793437</v>
      </c>
      <c r="R248" s="17">
        <f t="shared" si="89"/>
        <v>90446.365254235337</v>
      </c>
      <c r="S248" s="17">
        <f t="shared" si="90"/>
        <v>15995212.919237554</v>
      </c>
      <c r="T248" s="17">
        <f t="shared" si="91"/>
        <v>1048668.3955244683</v>
      </c>
      <c r="U248" s="17">
        <f t="shared" si="92"/>
        <v>1283429928.8810503</v>
      </c>
      <c r="V248" s="17">
        <f t="shared" si="93"/>
        <v>35397027.135749251</v>
      </c>
      <c r="W248" s="17">
        <f t="shared" si="94"/>
        <v>1303707361.1145461</v>
      </c>
      <c r="X248" s="18">
        <f t="shared" ca="1" si="85"/>
        <v>37573384.325964198</v>
      </c>
      <c r="Y248" s="17">
        <f t="shared" si="95"/>
        <v>47277.185082124081</v>
      </c>
      <c r="Z248" s="17">
        <f t="shared" si="96"/>
        <v>-3244.7435370360472</v>
      </c>
      <c r="AA248" s="17">
        <f t="shared" si="97"/>
        <v>-823666.85243858397</v>
      </c>
      <c r="AB248" s="17">
        <f t="shared" si="98"/>
        <v>-53663.778203981463</v>
      </c>
      <c r="AC248" s="17">
        <f t="shared" si="99"/>
        <v>845553.78581619263</v>
      </c>
      <c r="AD248" s="18">
        <f t="shared" si="100"/>
        <v>24472.887582845986</v>
      </c>
      <c r="AE248" s="19">
        <f t="shared" si="101"/>
        <v>15495.354353585777</v>
      </c>
      <c r="AF248" s="17">
        <f t="shared" si="102"/>
        <v>17613.928452759021</v>
      </c>
      <c r="AG248" s="17">
        <f t="shared" si="103"/>
        <v>1124.2933054952566</v>
      </c>
      <c r="AH248" s="18">
        <f t="shared" si="104"/>
        <v>18738.221758254276</v>
      </c>
      <c r="AI248" s="73"/>
      <c r="AJ248" s="74"/>
      <c r="AK248" s="74"/>
      <c r="AL248" s="73"/>
      <c r="AM248" s="74"/>
      <c r="AN248" s="74">
        <f t="shared" si="105"/>
        <v>2012</v>
      </c>
      <c r="AO248" s="19" t="str">
        <f t="shared" ca="1" si="106"/>
        <v>-</v>
      </c>
      <c r="AP248" s="17" t="str">
        <f ca="1">IF($C248&gt;=TODAY(),"-",100*(AO248-MIN(Fit_Error_Deaths))/(MAX(Fit_Error_Deaths)-MIN(Fit_Error_Deaths)))</f>
        <v>-</v>
      </c>
      <c r="AQ248" s="17" t="str">
        <f t="shared" ca="1" si="107"/>
        <v>-</v>
      </c>
      <c r="AR248" s="17" t="str">
        <f ca="1">IF($C248&gt;=TODAY(),"-",100*(AQ248-MIN(Fit_Error_LocalTransmission))/(MAX(Fit_Error_LocalTransmission)-MIN(Fit_Error_LocalTransmission)))</f>
        <v>-</v>
      </c>
      <c r="AS248" s="17" t="str">
        <f t="shared" ca="1" si="108"/>
        <v>-</v>
      </c>
      <c r="AT248" s="67" t="str">
        <f t="shared" ca="1" si="109"/>
        <v>-</v>
      </c>
    </row>
    <row r="249" spans="1:46" s="1" customFormat="1" ht="12" x14ac:dyDescent="0.35">
      <c r="A249" s="87"/>
      <c r="B249" s="40">
        <f t="shared" si="86"/>
        <v>246</v>
      </c>
      <c r="C249" s="41">
        <f t="shared" si="87"/>
        <v>44104</v>
      </c>
      <c r="D249" s="28">
        <f>'I Disease Parameters'!$E$6/(1000*365)</f>
        <v>4.8197260273972601E-5</v>
      </c>
      <c r="E249" s="28">
        <f>'I Disease Parameters'!$E$7/(1000*365)</f>
        <v>2.0024657534246577E-5</v>
      </c>
      <c r="F249" s="27">
        <f>(1-'I Disease Parameters'!$E$8)/'I Disease Parameters'!$E$10</f>
        <v>0.188</v>
      </c>
      <c r="G249" s="27">
        <f>'I Disease Parameters'!$E$8/'I Disease Parameters'!$E$11</f>
        <v>1.2E-2</v>
      </c>
      <c r="H249" s="27">
        <f>1/'I Disease Parameters'!$E$12</f>
        <v>0.05</v>
      </c>
      <c r="I249" s="27">
        <f>'I Disease Parameters'!$E$9/'I Disease Parameters'!$E$15</f>
        <v>0</v>
      </c>
      <c r="J249" s="83">
        <f t="shared" si="110"/>
        <v>7.7001263440561267</v>
      </c>
      <c r="K249" s="60">
        <f t="shared" si="111"/>
        <v>0.77001263449643809</v>
      </c>
      <c r="L249" s="30">
        <f t="shared" si="112"/>
        <v>0.46717576064062738</v>
      </c>
      <c r="M249" s="27">
        <f>J249/'I Disease Parameters'!$E$12</f>
        <v>0.38500631720280631</v>
      </c>
      <c r="N249" s="27">
        <f>K249/SQRT('I Disease Parameters'!$E$13*'I Disease Parameters'!$E$13)</f>
        <v>4.5294860852731655E-2</v>
      </c>
      <c r="O249" s="27">
        <f>L249/'I Disease Parameters'!$E$13</f>
        <v>2.7480927096507492E-2</v>
      </c>
      <c r="P249" s="27">
        <f>(1-L249)/'I Disease Parameters'!$E$14</f>
        <v>2.2201009973307193E-2</v>
      </c>
      <c r="Q249" s="19">
        <f t="shared" si="88"/>
        <v>3190915.2933698548</v>
      </c>
      <c r="R249" s="17">
        <f t="shared" si="89"/>
        <v>87316.724567841913</v>
      </c>
      <c r="S249" s="17">
        <f t="shared" si="90"/>
        <v>15212135.891282579</v>
      </c>
      <c r="T249" s="17">
        <f t="shared" si="91"/>
        <v>997632.87544848141</v>
      </c>
      <c r="U249" s="17">
        <f t="shared" si="92"/>
        <v>1284232807.661943</v>
      </c>
      <c r="V249" s="17">
        <f t="shared" si="93"/>
        <v>35420308.633256979</v>
      </c>
      <c r="W249" s="17">
        <f t="shared" si="94"/>
        <v>1303720808.4466116</v>
      </c>
      <c r="X249" s="18">
        <f t="shared" ca="1" si="85"/>
        <v>37573384.325964198</v>
      </c>
      <c r="Y249" s="17">
        <f t="shared" si="95"/>
        <v>47810.739890511148</v>
      </c>
      <c r="Z249" s="17">
        <f t="shared" si="96"/>
        <v>-3129.6406863934244</v>
      </c>
      <c r="AA249" s="17">
        <f t="shared" si="97"/>
        <v>-783077.02795497514</v>
      </c>
      <c r="AB249" s="17">
        <f t="shared" si="98"/>
        <v>-51035.52007598686</v>
      </c>
      <c r="AC249" s="17">
        <f t="shared" si="99"/>
        <v>802878.78089261055</v>
      </c>
      <c r="AD249" s="18">
        <f t="shared" si="100"/>
        <v>23281.497507728636</v>
      </c>
      <c r="AE249" s="19">
        <f t="shared" si="101"/>
        <v>14961.44352194306</v>
      </c>
      <c r="AF249" s="17">
        <f t="shared" si="102"/>
        <v>17003.916667796242</v>
      </c>
      <c r="AG249" s="17">
        <f t="shared" si="103"/>
        <v>1085.356383050824</v>
      </c>
      <c r="AH249" s="18">
        <f t="shared" si="104"/>
        <v>18089.273050847067</v>
      </c>
      <c r="AI249" s="73"/>
      <c r="AJ249" s="74"/>
      <c r="AK249" s="74"/>
      <c r="AL249" s="73"/>
      <c r="AM249" s="74"/>
      <c r="AN249" s="74">
        <f t="shared" si="105"/>
        <v>2012</v>
      </c>
      <c r="AO249" s="19" t="str">
        <f t="shared" ca="1" si="106"/>
        <v>-</v>
      </c>
      <c r="AP249" s="17" t="str">
        <f ca="1">IF($C249&gt;=TODAY(),"-",100*(AO249-MIN(Fit_Error_Deaths))/(MAX(Fit_Error_Deaths)-MIN(Fit_Error_Deaths)))</f>
        <v>-</v>
      </c>
      <c r="AQ249" s="17" t="str">
        <f t="shared" ca="1" si="107"/>
        <v>-</v>
      </c>
      <c r="AR249" s="17" t="str">
        <f ca="1">IF($C249&gt;=TODAY(),"-",100*(AQ249-MIN(Fit_Error_LocalTransmission))/(MAX(Fit_Error_LocalTransmission)-MIN(Fit_Error_LocalTransmission)))</f>
        <v>-</v>
      </c>
      <c r="AS249" s="17" t="str">
        <f t="shared" ca="1" si="108"/>
        <v>-</v>
      </c>
      <c r="AT249" s="67" t="str">
        <f t="shared" ca="1" si="109"/>
        <v>-</v>
      </c>
    </row>
    <row r="250" spans="1:46" s="1" customFormat="1" ht="12" x14ac:dyDescent="0.35">
      <c r="A250" s="87"/>
      <c r="B250" s="40">
        <f t="shared" si="86"/>
        <v>247</v>
      </c>
      <c r="C250" s="41">
        <f t="shared" si="87"/>
        <v>44105</v>
      </c>
      <c r="D250" s="28">
        <f>'I Disease Parameters'!$E$6/(1000*365)</f>
        <v>4.8197260273972601E-5</v>
      </c>
      <c r="E250" s="28">
        <f>'I Disease Parameters'!$E$7/(1000*365)</f>
        <v>2.0024657534246577E-5</v>
      </c>
      <c r="F250" s="27">
        <f>(1-'I Disease Parameters'!$E$8)/'I Disease Parameters'!$E$10</f>
        <v>0.188</v>
      </c>
      <c r="G250" s="27">
        <f>'I Disease Parameters'!$E$8/'I Disease Parameters'!$E$11</f>
        <v>1.2E-2</v>
      </c>
      <c r="H250" s="27">
        <f>1/'I Disease Parameters'!$E$12</f>
        <v>0.05</v>
      </c>
      <c r="I250" s="27">
        <f>'I Disease Parameters'!$E$9/'I Disease Parameters'!$E$15</f>
        <v>0</v>
      </c>
      <c r="J250" s="83">
        <f t="shared" si="110"/>
        <v>7.7001263440561267</v>
      </c>
      <c r="K250" s="60">
        <f t="shared" si="111"/>
        <v>0.77001263449643809</v>
      </c>
      <c r="L250" s="30">
        <f t="shared" si="112"/>
        <v>0.46717576064062738</v>
      </c>
      <c r="M250" s="27">
        <f>J250/'I Disease Parameters'!$E$12</f>
        <v>0.38500631720280631</v>
      </c>
      <c r="N250" s="27">
        <f>K250/SQRT('I Disease Parameters'!$E$13*'I Disease Parameters'!$E$13)</f>
        <v>4.5294860852731655E-2</v>
      </c>
      <c r="O250" s="27">
        <f>L250/'I Disease Parameters'!$E$13</f>
        <v>2.7480927096507492E-2</v>
      </c>
      <c r="P250" s="27">
        <f>(1-L250)/'I Disease Parameters'!$E$14</f>
        <v>2.2201009973307193E-2</v>
      </c>
      <c r="Q250" s="19">
        <f t="shared" si="88"/>
        <v>3239241.8647105671</v>
      </c>
      <c r="R250" s="17">
        <f t="shared" si="89"/>
        <v>84296.933969379461</v>
      </c>
      <c r="S250" s="17">
        <f t="shared" si="90"/>
        <v>14467640.023125617</v>
      </c>
      <c r="T250" s="17">
        <f t="shared" si="91"/>
        <v>949096.3651498101</v>
      </c>
      <c r="U250" s="17">
        <f t="shared" si="92"/>
        <v>1284995114.0106587</v>
      </c>
      <c r="V250" s="17">
        <f t="shared" si="93"/>
        <v>35442457.090674512</v>
      </c>
      <c r="W250" s="17">
        <f t="shared" si="94"/>
        <v>1303735389.1976142</v>
      </c>
      <c r="X250" s="18">
        <f t="shared" ca="1" si="85"/>
        <v>37573384.325964198</v>
      </c>
      <c r="Y250" s="17">
        <f t="shared" si="95"/>
        <v>48326.571340712253</v>
      </c>
      <c r="Z250" s="17">
        <f t="shared" si="96"/>
        <v>-3019.7905984624522</v>
      </c>
      <c r="AA250" s="17">
        <f t="shared" si="97"/>
        <v>-744495.8681569621</v>
      </c>
      <c r="AB250" s="17">
        <f t="shared" si="98"/>
        <v>-48536.510298671317</v>
      </c>
      <c r="AC250" s="17">
        <f t="shared" si="99"/>
        <v>762306.34871578217</v>
      </c>
      <c r="AD250" s="18">
        <f t="shared" si="100"/>
        <v>22148.457417532802</v>
      </c>
      <c r="AE250" s="19">
        <f t="shared" si="101"/>
        <v>14445.302802612401</v>
      </c>
      <c r="AF250" s="17">
        <f t="shared" si="102"/>
        <v>16415.544218754279</v>
      </c>
      <c r="AG250" s="17">
        <f t="shared" si="103"/>
        <v>1047.8006948141031</v>
      </c>
      <c r="AH250" s="18">
        <f t="shared" si="104"/>
        <v>17463.344913568384</v>
      </c>
      <c r="AI250" s="73"/>
      <c r="AJ250" s="74"/>
      <c r="AK250" s="74"/>
      <c r="AL250" s="73"/>
      <c r="AM250" s="74"/>
      <c r="AN250" s="74">
        <f t="shared" si="105"/>
        <v>2012</v>
      </c>
      <c r="AO250" s="19" t="str">
        <f t="shared" ca="1" si="106"/>
        <v>-</v>
      </c>
      <c r="AP250" s="17" t="str">
        <f ca="1">IF($C250&gt;=TODAY(),"-",100*(AO250-MIN(Fit_Error_Deaths))/(MAX(Fit_Error_Deaths)-MIN(Fit_Error_Deaths)))</f>
        <v>-</v>
      </c>
      <c r="AQ250" s="17" t="str">
        <f t="shared" ca="1" si="107"/>
        <v>-</v>
      </c>
      <c r="AR250" s="17" t="str">
        <f ca="1">IF($C250&gt;=TODAY(),"-",100*(AQ250-MIN(Fit_Error_LocalTransmission))/(MAX(Fit_Error_LocalTransmission)-MIN(Fit_Error_LocalTransmission)))</f>
        <v>-</v>
      </c>
      <c r="AS250" s="17" t="str">
        <f t="shared" ca="1" si="108"/>
        <v>-</v>
      </c>
      <c r="AT250" s="67" t="str">
        <f t="shared" ca="1" si="109"/>
        <v>-</v>
      </c>
    </row>
    <row r="251" spans="1:46" s="1" customFormat="1" ht="12" x14ac:dyDescent="0.35">
      <c r="A251" s="87"/>
      <c r="B251" s="40">
        <f t="shared" si="86"/>
        <v>248</v>
      </c>
      <c r="C251" s="41">
        <f t="shared" si="87"/>
        <v>44106</v>
      </c>
      <c r="D251" s="28">
        <f>'I Disease Parameters'!$E$6/(1000*365)</f>
        <v>4.8197260273972601E-5</v>
      </c>
      <c r="E251" s="28">
        <f>'I Disease Parameters'!$E$7/(1000*365)</f>
        <v>2.0024657534246577E-5</v>
      </c>
      <c r="F251" s="27">
        <f>(1-'I Disease Parameters'!$E$8)/'I Disease Parameters'!$E$10</f>
        <v>0.188</v>
      </c>
      <c r="G251" s="27">
        <f>'I Disease Parameters'!$E$8/'I Disease Parameters'!$E$11</f>
        <v>1.2E-2</v>
      </c>
      <c r="H251" s="27">
        <f>1/'I Disease Parameters'!$E$12</f>
        <v>0.05</v>
      </c>
      <c r="I251" s="27">
        <f>'I Disease Parameters'!$E$9/'I Disease Parameters'!$E$15</f>
        <v>0</v>
      </c>
      <c r="J251" s="83">
        <f t="shared" si="110"/>
        <v>7.7001263440561267</v>
      </c>
      <c r="K251" s="60">
        <f t="shared" si="111"/>
        <v>0.77001263449643809</v>
      </c>
      <c r="L251" s="30">
        <f t="shared" si="112"/>
        <v>0.46717576064062738</v>
      </c>
      <c r="M251" s="27">
        <f>J251/'I Disease Parameters'!$E$12</f>
        <v>0.38500631720280631</v>
      </c>
      <c r="N251" s="27">
        <f>K251/SQRT('I Disease Parameters'!$E$13*'I Disease Parameters'!$E$13)</f>
        <v>4.5294860852731655E-2</v>
      </c>
      <c r="O251" s="27">
        <f>L251/'I Disease Parameters'!$E$13</f>
        <v>2.7480927096507492E-2</v>
      </c>
      <c r="P251" s="27">
        <f>(1-L251)/'I Disease Parameters'!$E$14</f>
        <v>2.2201009973307193E-2</v>
      </c>
      <c r="Q251" s="19">
        <f t="shared" si="88"/>
        <v>3288067.1931439713</v>
      </c>
      <c r="R251" s="17">
        <f t="shared" si="89"/>
        <v>81382.139897400659</v>
      </c>
      <c r="S251" s="17">
        <f t="shared" si="90"/>
        <v>13759816.136018787</v>
      </c>
      <c r="T251" s="17">
        <f t="shared" si="91"/>
        <v>902935.97714120068</v>
      </c>
      <c r="U251" s="17">
        <f t="shared" si="92"/>
        <v>1285718846.4727421</v>
      </c>
      <c r="V251" s="17">
        <f t="shared" si="93"/>
        <v>35463527.988542832</v>
      </c>
      <c r="W251" s="17">
        <f t="shared" si="94"/>
        <v>1303751047.9189434</v>
      </c>
      <c r="X251" s="18">
        <f t="shared" ca="1" si="85"/>
        <v>37573384.325964198</v>
      </c>
      <c r="Y251" s="17">
        <f t="shared" si="95"/>
        <v>48825.328433404211</v>
      </c>
      <c r="Z251" s="17">
        <f t="shared" si="96"/>
        <v>-2914.7940719788021</v>
      </c>
      <c r="AA251" s="17">
        <f t="shared" si="97"/>
        <v>-707823.88710683025</v>
      </c>
      <c r="AB251" s="17">
        <f t="shared" si="98"/>
        <v>-46160.388008609414</v>
      </c>
      <c r="AC251" s="17">
        <f t="shared" si="99"/>
        <v>723732.46208333969</v>
      </c>
      <c r="AD251" s="18">
        <f t="shared" si="100"/>
        <v>21070.897868320346</v>
      </c>
      <c r="AE251" s="19">
        <f t="shared" si="101"/>
        <v>13946.280739131025</v>
      </c>
      <c r="AF251" s="17">
        <f t="shared" si="102"/>
        <v>15847.823586243339</v>
      </c>
      <c r="AG251" s="17">
        <f t="shared" si="103"/>
        <v>1011.5632076325536</v>
      </c>
      <c r="AH251" s="18">
        <f t="shared" si="104"/>
        <v>16859.386793875892</v>
      </c>
      <c r="AI251" s="73"/>
      <c r="AJ251" s="74"/>
      <c r="AK251" s="74"/>
      <c r="AL251" s="73"/>
      <c r="AM251" s="74"/>
      <c r="AN251" s="74">
        <f t="shared" si="105"/>
        <v>2012</v>
      </c>
      <c r="AO251" s="19" t="str">
        <f t="shared" ca="1" si="106"/>
        <v>-</v>
      </c>
      <c r="AP251" s="17" t="str">
        <f ca="1">IF($C251&gt;=TODAY(),"-",100*(AO251-MIN(Fit_Error_Deaths))/(MAX(Fit_Error_Deaths)-MIN(Fit_Error_Deaths)))</f>
        <v>-</v>
      </c>
      <c r="AQ251" s="17" t="str">
        <f t="shared" ca="1" si="107"/>
        <v>-</v>
      </c>
      <c r="AR251" s="17" t="str">
        <f ca="1">IF($C251&gt;=TODAY(),"-",100*(AQ251-MIN(Fit_Error_LocalTransmission))/(MAX(Fit_Error_LocalTransmission)-MIN(Fit_Error_LocalTransmission)))</f>
        <v>-</v>
      </c>
      <c r="AS251" s="17" t="str">
        <f t="shared" ca="1" si="108"/>
        <v>-</v>
      </c>
      <c r="AT251" s="67" t="str">
        <f t="shared" ca="1" si="109"/>
        <v>-</v>
      </c>
    </row>
    <row r="252" spans="1:46" s="1" customFormat="1" ht="12" x14ac:dyDescent="0.35">
      <c r="A252" s="87"/>
      <c r="B252" s="40">
        <f t="shared" si="86"/>
        <v>249</v>
      </c>
      <c r="C252" s="41">
        <f t="shared" si="87"/>
        <v>44107</v>
      </c>
      <c r="D252" s="28">
        <f>'I Disease Parameters'!$E$6/(1000*365)</f>
        <v>4.8197260273972601E-5</v>
      </c>
      <c r="E252" s="28">
        <f>'I Disease Parameters'!$E$7/(1000*365)</f>
        <v>2.0024657534246577E-5</v>
      </c>
      <c r="F252" s="27">
        <f>(1-'I Disease Parameters'!$E$8)/'I Disease Parameters'!$E$10</f>
        <v>0.188</v>
      </c>
      <c r="G252" s="27">
        <f>'I Disease Parameters'!$E$8/'I Disease Parameters'!$E$11</f>
        <v>1.2E-2</v>
      </c>
      <c r="H252" s="27">
        <f>1/'I Disease Parameters'!$E$12</f>
        <v>0.05</v>
      </c>
      <c r="I252" s="27">
        <f>'I Disease Parameters'!$E$9/'I Disease Parameters'!$E$15</f>
        <v>0</v>
      </c>
      <c r="J252" s="83">
        <f t="shared" si="110"/>
        <v>7.7001263440561267</v>
      </c>
      <c r="K252" s="60">
        <f t="shared" si="111"/>
        <v>0.77001263449643809</v>
      </c>
      <c r="L252" s="30">
        <f t="shared" si="112"/>
        <v>0.46717576064062738</v>
      </c>
      <c r="M252" s="27">
        <f>J252/'I Disease Parameters'!$E$12</f>
        <v>0.38500631720280631</v>
      </c>
      <c r="N252" s="27">
        <f>K252/SQRT('I Disease Parameters'!$E$13*'I Disease Parameters'!$E$13)</f>
        <v>4.5294860852731655E-2</v>
      </c>
      <c r="O252" s="27">
        <f>L252/'I Disease Parameters'!$E$13</f>
        <v>2.7480927096507492E-2</v>
      </c>
      <c r="P252" s="27">
        <f>(1-L252)/'I Disease Parameters'!$E$14</f>
        <v>2.2201009973307193E-2</v>
      </c>
      <c r="Q252" s="19">
        <f t="shared" si="88"/>
        <v>3337374.8168871193</v>
      </c>
      <c r="R252" s="17">
        <f t="shared" si="89"/>
        <v>78567.844694813335</v>
      </c>
      <c r="S252" s="17">
        <f t="shared" si="90"/>
        <v>13086849.635912701</v>
      </c>
      <c r="T252" s="17">
        <f t="shared" si="91"/>
        <v>859034.87344185123</v>
      </c>
      <c r="U252" s="17">
        <f t="shared" si="92"/>
        <v>1286405904.7177174</v>
      </c>
      <c r="V252" s="17">
        <f t="shared" si="93"/>
        <v>35483574.079176605</v>
      </c>
      <c r="W252" s="17">
        <f t="shared" si="94"/>
        <v>1303767731.888654</v>
      </c>
      <c r="X252" s="18">
        <f t="shared" ca="1" si="85"/>
        <v>37573384.325964198</v>
      </c>
      <c r="Y252" s="17">
        <f t="shared" si="95"/>
        <v>49307.623743148055</v>
      </c>
      <c r="Z252" s="17">
        <f t="shared" si="96"/>
        <v>-2814.2952025873237</v>
      </c>
      <c r="AA252" s="17">
        <f t="shared" si="97"/>
        <v>-672966.50010608509</v>
      </c>
      <c r="AB252" s="17">
        <f t="shared" si="98"/>
        <v>-43901.103699349449</v>
      </c>
      <c r="AC252" s="17">
        <f t="shared" si="99"/>
        <v>687058.24497532845</v>
      </c>
      <c r="AD252" s="18">
        <f t="shared" si="100"/>
        <v>20046.090633772314</v>
      </c>
      <c r="AE252" s="19">
        <f t="shared" si="101"/>
        <v>13463.762426373662</v>
      </c>
      <c r="AF252" s="17">
        <f t="shared" si="102"/>
        <v>15299.842300711323</v>
      </c>
      <c r="AG252" s="17">
        <f t="shared" si="103"/>
        <v>976.58567876880795</v>
      </c>
      <c r="AH252" s="18">
        <f t="shared" si="104"/>
        <v>16276.427979480131</v>
      </c>
      <c r="AI252" s="73"/>
      <c r="AJ252" s="74"/>
      <c r="AK252" s="74"/>
      <c r="AL252" s="73"/>
      <c r="AM252" s="74"/>
      <c r="AN252" s="74">
        <f t="shared" si="105"/>
        <v>2012</v>
      </c>
      <c r="AO252" s="19" t="str">
        <f t="shared" ca="1" si="106"/>
        <v>-</v>
      </c>
      <c r="AP252" s="17" t="str">
        <f ca="1">IF($C252&gt;=TODAY(),"-",100*(AO252-MIN(Fit_Error_Deaths))/(MAX(Fit_Error_Deaths)-MIN(Fit_Error_Deaths)))</f>
        <v>-</v>
      </c>
      <c r="AQ252" s="17" t="str">
        <f t="shared" ca="1" si="107"/>
        <v>-</v>
      </c>
      <c r="AR252" s="17" t="str">
        <f ca="1">IF($C252&gt;=TODAY(),"-",100*(AQ252-MIN(Fit_Error_LocalTransmission))/(MAX(Fit_Error_LocalTransmission)-MIN(Fit_Error_LocalTransmission)))</f>
        <v>-</v>
      </c>
      <c r="AS252" s="17" t="str">
        <f t="shared" ca="1" si="108"/>
        <v>-</v>
      </c>
      <c r="AT252" s="67" t="str">
        <f t="shared" ca="1" si="109"/>
        <v>-</v>
      </c>
    </row>
    <row r="253" spans="1:46" s="1" customFormat="1" ht="12" x14ac:dyDescent="0.35">
      <c r="A253" s="87"/>
      <c r="B253" s="40">
        <f t="shared" si="86"/>
        <v>250</v>
      </c>
      <c r="C253" s="41">
        <f t="shared" si="87"/>
        <v>44108</v>
      </c>
      <c r="D253" s="28">
        <f>'I Disease Parameters'!$E$6/(1000*365)</f>
        <v>4.8197260273972601E-5</v>
      </c>
      <c r="E253" s="28">
        <f>'I Disease Parameters'!$E$7/(1000*365)</f>
        <v>2.0024657534246577E-5</v>
      </c>
      <c r="F253" s="27">
        <f>(1-'I Disease Parameters'!$E$8)/'I Disease Parameters'!$E$10</f>
        <v>0.188</v>
      </c>
      <c r="G253" s="27">
        <f>'I Disease Parameters'!$E$8/'I Disease Parameters'!$E$11</f>
        <v>1.2E-2</v>
      </c>
      <c r="H253" s="27">
        <f>1/'I Disease Parameters'!$E$12</f>
        <v>0.05</v>
      </c>
      <c r="I253" s="27">
        <f>'I Disease Parameters'!$E$9/'I Disease Parameters'!$E$15</f>
        <v>0</v>
      </c>
      <c r="J253" s="83">
        <f t="shared" si="110"/>
        <v>7.7001263440561267</v>
      </c>
      <c r="K253" s="60">
        <f t="shared" si="111"/>
        <v>0.77001263449643809</v>
      </c>
      <c r="L253" s="30">
        <f t="shared" si="112"/>
        <v>0.46717576064062738</v>
      </c>
      <c r="M253" s="27">
        <f>J253/'I Disease Parameters'!$E$12</f>
        <v>0.38500631720280631</v>
      </c>
      <c r="N253" s="27">
        <f>K253/SQRT('I Disease Parameters'!$E$13*'I Disease Parameters'!$E$13)</f>
        <v>4.5294860852731655E-2</v>
      </c>
      <c r="O253" s="27">
        <f>L253/'I Disease Parameters'!$E$13</f>
        <v>2.7480927096507492E-2</v>
      </c>
      <c r="P253" s="27">
        <f>(1-L253)/'I Disease Parameters'!$E$14</f>
        <v>2.2201009973307193E-2</v>
      </c>
      <c r="Q253" s="19">
        <f t="shared" si="88"/>
        <v>3387148.8536549183</v>
      </c>
      <c r="R253" s="17">
        <f t="shared" si="89"/>
        <v>75849.868616741325</v>
      </c>
      <c r="S253" s="17">
        <f t="shared" si="90"/>
        <v>12447015.849237531</v>
      </c>
      <c r="T253" s="17">
        <f t="shared" si="91"/>
        <v>817281.96917592396</v>
      </c>
      <c r="U253" s="17">
        <f t="shared" si="92"/>
        <v>1287058094.4365513</v>
      </c>
      <c r="V253" s="17">
        <f t="shared" si="93"/>
        <v>35502645.520969309</v>
      </c>
      <c r="W253" s="17">
        <f t="shared" si="94"/>
        <v>1303785390.9772365</v>
      </c>
      <c r="X253" s="18">
        <f t="shared" ca="1" si="85"/>
        <v>37573384.325964198</v>
      </c>
      <c r="Y253" s="17">
        <f t="shared" si="95"/>
        <v>49774.036767798942</v>
      </c>
      <c r="Z253" s="17">
        <f t="shared" si="96"/>
        <v>-2717.9760780720098</v>
      </c>
      <c r="AA253" s="17">
        <f t="shared" si="97"/>
        <v>-639833.78667517006</v>
      </c>
      <c r="AB253" s="17">
        <f t="shared" si="98"/>
        <v>-41752.904265927267</v>
      </c>
      <c r="AC253" s="17">
        <f t="shared" si="99"/>
        <v>652189.71883392334</v>
      </c>
      <c r="AD253" s="18">
        <f t="shared" si="100"/>
        <v>19071.441792704165</v>
      </c>
      <c r="AE253" s="19">
        <f t="shared" si="101"/>
        <v>12997.16615507387</v>
      </c>
      <c r="AF253" s="17">
        <f t="shared" si="102"/>
        <v>14770.754802624908</v>
      </c>
      <c r="AG253" s="17">
        <f t="shared" si="103"/>
        <v>942.81413633776003</v>
      </c>
      <c r="AH253" s="18">
        <f t="shared" si="104"/>
        <v>15713.568938962668</v>
      </c>
      <c r="AI253" s="73"/>
      <c r="AJ253" s="74"/>
      <c r="AK253" s="74"/>
      <c r="AL253" s="73"/>
      <c r="AM253" s="74"/>
      <c r="AN253" s="74">
        <f t="shared" si="105"/>
        <v>2012</v>
      </c>
      <c r="AO253" s="19" t="str">
        <f t="shared" ca="1" si="106"/>
        <v>-</v>
      </c>
      <c r="AP253" s="17" t="str">
        <f ca="1">IF($C253&gt;=TODAY(),"-",100*(AO253-MIN(Fit_Error_Deaths))/(MAX(Fit_Error_Deaths)-MIN(Fit_Error_Deaths)))</f>
        <v>-</v>
      </c>
      <c r="AQ253" s="17" t="str">
        <f t="shared" ca="1" si="107"/>
        <v>-</v>
      </c>
      <c r="AR253" s="17" t="str">
        <f ca="1">IF($C253&gt;=TODAY(),"-",100*(AQ253-MIN(Fit_Error_LocalTransmission))/(MAX(Fit_Error_LocalTransmission)-MIN(Fit_Error_LocalTransmission)))</f>
        <v>-</v>
      </c>
      <c r="AS253" s="17" t="str">
        <f t="shared" ca="1" si="108"/>
        <v>-</v>
      </c>
      <c r="AT253" s="67" t="str">
        <f t="shared" ca="1" si="109"/>
        <v>-</v>
      </c>
    </row>
    <row r="254" spans="1:46" s="1" customFormat="1" ht="12" x14ac:dyDescent="0.35">
      <c r="A254" s="87"/>
      <c r="B254" s="40">
        <f t="shared" si="86"/>
        <v>251</v>
      </c>
      <c r="C254" s="41">
        <f t="shared" si="87"/>
        <v>44109</v>
      </c>
      <c r="D254" s="28">
        <f>'I Disease Parameters'!$E$6/(1000*365)</f>
        <v>4.8197260273972601E-5</v>
      </c>
      <c r="E254" s="28">
        <f>'I Disease Parameters'!$E$7/(1000*365)</f>
        <v>2.0024657534246577E-5</v>
      </c>
      <c r="F254" s="27">
        <f>(1-'I Disease Parameters'!$E$8)/'I Disease Parameters'!$E$10</f>
        <v>0.188</v>
      </c>
      <c r="G254" s="27">
        <f>'I Disease Parameters'!$E$8/'I Disease Parameters'!$E$11</f>
        <v>1.2E-2</v>
      </c>
      <c r="H254" s="27">
        <f>1/'I Disease Parameters'!$E$12</f>
        <v>0.05</v>
      </c>
      <c r="I254" s="27">
        <f>'I Disease Parameters'!$E$9/'I Disease Parameters'!$E$15</f>
        <v>0</v>
      </c>
      <c r="J254" s="83">
        <f t="shared" si="110"/>
        <v>7.7001263440561267</v>
      </c>
      <c r="K254" s="60">
        <f t="shared" si="111"/>
        <v>0.77001263449643809</v>
      </c>
      <c r="L254" s="30">
        <f t="shared" si="112"/>
        <v>0.46717576064062738</v>
      </c>
      <c r="M254" s="27">
        <f>J254/'I Disease Parameters'!$E$12</f>
        <v>0.38500631720280631</v>
      </c>
      <c r="N254" s="27">
        <f>K254/SQRT('I Disease Parameters'!$E$13*'I Disease Parameters'!$E$13)</f>
        <v>4.5294860852731655E-2</v>
      </c>
      <c r="O254" s="27">
        <f>L254/'I Disease Parameters'!$E$13</f>
        <v>2.7480927096507492E-2</v>
      </c>
      <c r="P254" s="27">
        <f>(1-L254)/'I Disease Parameters'!$E$14</f>
        <v>2.2201009973307193E-2</v>
      </c>
      <c r="Q254" s="19">
        <f t="shared" si="88"/>
        <v>3437373.9705640012</v>
      </c>
      <c r="R254" s="17">
        <f t="shared" si="89"/>
        <v>73224.316451188424</v>
      </c>
      <c r="S254" s="17">
        <f t="shared" si="90"/>
        <v>11838675.584845899</v>
      </c>
      <c r="T254" s="17">
        <f t="shared" si="91"/>
        <v>777571.65044689062</v>
      </c>
      <c r="U254" s="17">
        <f t="shared" si="92"/>
        <v>1287677131.9976578</v>
      </c>
      <c r="V254" s="17">
        <f t="shared" si="93"/>
        <v>35520790.006117985</v>
      </c>
      <c r="W254" s="17">
        <f t="shared" si="94"/>
        <v>1303803977.5199656</v>
      </c>
      <c r="X254" s="18">
        <f t="shared" ca="1" si="85"/>
        <v>37573384.325964198</v>
      </c>
      <c r="Y254" s="17">
        <f t="shared" si="95"/>
        <v>50225.116909082979</v>
      </c>
      <c r="Z254" s="17">
        <f t="shared" si="96"/>
        <v>-2625.552165552901</v>
      </c>
      <c r="AA254" s="17">
        <f t="shared" si="97"/>
        <v>-608340.26439163275</v>
      </c>
      <c r="AB254" s="17">
        <f t="shared" si="98"/>
        <v>-39710.318729033344</v>
      </c>
      <c r="AC254" s="17">
        <f t="shared" si="99"/>
        <v>619037.56110644341</v>
      </c>
      <c r="AD254" s="18">
        <f t="shared" si="100"/>
        <v>18144.48514867574</v>
      </c>
      <c r="AE254" s="19">
        <f t="shared" si="101"/>
        <v>12545.940425438448</v>
      </c>
      <c r="AF254" s="17">
        <f t="shared" si="102"/>
        <v>14259.775299947369</v>
      </c>
      <c r="AG254" s="17">
        <f t="shared" si="103"/>
        <v>910.19842340089588</v>
      </c>
      <c r="AH254" s="18">
        <f t="shared" si="104"/>
        <v>15169.973723348265</v>
      </c>
      <c r="AI254" s="73"/>
      <c r="AJ254" s="74"/>
      <c r="AK254" s="74"/>
      <c r="AL254" s="73"/>
      <c r="AM254" s="74"/>
      <c r="AN254" s="74">
        <f t="shared" si="105"/>
        <v>2012</v>
      </c>
      <c r="AO254" s="19" t="str">
        <f t="shared" ca="1" si="106"/>
        <v>-</v>
      </c>
      <c r="AP254" s="17" t="str">
        <f ca="1">IF($C254&gt;=TODAY(),"-",100*(AO254-MIN(Fit_Error_Deaths))/(MAX(Fit_Error_Deaths)-MIN(Fit_Error_Deaths)))</f>
        <v>-</v>
      </c>
      <c r="AQ254" s="17" t="str">
        <f t="shared" ca="1" si="107"/>
        <v>-</v>
      </c>
      <c r="AR254" s="17" t="str">
        <f ca="1">IF($C254&gt;=TODAY(),"-",100*(AQ254-MIN(Fit_Error_LocalTransmission))/(MAX(Fit_Error_LocalTransmission)-MIN(Fit_Error_LocalTransmission)))</f>
        <v>-</v>
      </c>
      <c r="AS254" s="17" t="str">
        <f t="shared" ca="1" si="108"/>
        <v>-</v>
      </c>
      <c r="AT254" s="67" t="str">
        <f t="shared" ca="1" si="109"/>
        <v>-</v>
      </c>
    </row>
    <row r="255" spans="1:46" s="1" customFormat="1" ht="12" x14ac:dyDescent="0.35">
      <c r="A255" s="87"/>
      <c r="B255" s="40">
        <f t="shared" si="86"/>
        <v>252</v>
      </c>
      <c r="C255" s="41">
        <f t="shared" si="87"/>
        <v>44110</v>
      </c>
      <c r="D255" s="28">
        <f>'I Disease Parameters'!$E$6/(1000*365)</f>
        <v>4.8197260273972601E-5</v>
      </c>
      <c r="E255" s="28">
        <f>'I Disease Parameters'!$E$7/(1000*365)</f>
        <v>2.0024657534246577E-5</v>
      </c>
      <c r="F255" s="27">
        <f>(1-'I Disease Parameters'!$E$8)/'I Disease Parameters'!$E$10</f>
        <v>0.188</v>
      </c>
      <c r="G255" s="27">
        <f>'I Disease Parameters'!$E$8/'I Disease Parameters'!$E$11</f>
        <v>1.2E-2</v>
      </c>
      <c r="H255" s="27">
        <f>1/'I Disease Parameters'!$E$12</f>
        <v>0.05</v>
      </c>
      <c r="I255" s="27">
        <f>'I Disease Parameters'!$E$9/'I Disease Parameters'!$E$15</f>
        <v>0</v>
      </c>
      <c r="J255" s="83">
        <f t="shared" si="110"/>
        <v>7.7001263440561267</v>
      </c>
      <c r="K255" s="60">
        <f t="shared" si="111"/>
        <v>0.77001263449643809</v>
      </c>
      <c r="L255" s="30">
        <f t="shared" si="112"/>
        <v>0.46717576064062738</v>
      </c>
      <c r="M255" s="27">
        <f>J255/'I Disease Parameters'!$E$12</f>
        <v>0.38500631720280631</v>
      </c>
      <c r="N255" s="27">
        <f>K255/SQRT('I Disease Parameters'!$E$13*'I Disease Parameters'!$E$13)</f>
        <v>4.5294860852731655E-2</v>
      </c>
      <c r="O255" s="27">
        <f>L255/'I Disease Parameters'!$E$13</f>
        <v>2.7480927096507492E-2</v>
      </c>
      <c r="P255" s="27">
        <f>(1-L255)/'I Disease Parameters'!$E$14</f>
        <v>2.2201009973307193E-2</v>
      </c>
      <c r="Q255" s="19">
        <f t="shared" si="88"/>
        <v>3488035.3566902708</v>
      </c>
      <c r="R255" s="17">
        <f t="shared" si="89"/>
        <v>70687.548157013749</v>
      </c>
      <c r="S255" s="17">
        <f t="shared" si="90"/>
        <v>11260270.911672182</v>
      </c>
      <c r="T255" s="17">
        <f t="shared" si="91"/>
        <v>739803.50583352195</v>
      </c>
      <c r="U255" s="17">
        <f t="shared" si="92"/>
        <v>1288264648.8731554</v>
      </c>
      <c r="V255" s="17">
        <f t="shared" si="93"/>
        <v>35538052.882084519</v>
      </c>
      <c r="W255" s="17">
        <f t="shared" si="94"/>
        <v>1303823446.1955082</v>
      </c>
      <c r="X255" s="18">
        <f t="shared" ca="1" si="85"/>
        <v>37573384.325964198</v>
      </c>
      <c r="Y255" s="17">
        <f t="shared" si="95"/>
        <v>50661.386126269586</v>
      </c>
      <c r="Z255" s="17">
        <f t="shared" si="96"/>
        <v>-2536.7682941746752</v>
      </c>
      <c r="AA255" s="17">
        <f t="shared" si="97"/>
        <v>-578404.67317371629</v>
      </c>
      <c r="AB255" s="17">
        <f t="shared" si="98"/>
        <v>-37768.14461336867</v>
      </c>
      <c r="AC255" s="17">
        <f t="shared" si="99"/>
        <v>587516.87549757957</v>
      </c>
      <c r="AD255" s="18">
        <f t="shared" si="100"/>
        <v>17262.875966534019</v>
      </c>
      <c r="AE255" s="19">
        <f t="shared" si="101"/>
        <v>12109.561287923112</v>
      </c>
      <c r="AF255" s="17">
        <f t="shared" si="102"/>
        <v>13766.171492823423</v>
      </c>
      <c r="AG255" s="17">
        <f t="shared" si="103"/>
        <v>878.69179741426115</v>
      </c>
      <c r="AH255" s="18">
        <f t="shared" si="104"/>
        <v>14644.863290237685</v>
      </c>
      <c r="AI255" s="73"/>
      <c r="AJ255" s="74"/>
      <c r="AK255" s="74"/>
      <c r="AL255" s="73"/>
      <c r="AM255" s="74"/>
      <c r="AN255" s="74">
        <f t="shared" si="105"/>
        <v>2012</v>
      </c>
      <c r="AO255" s="19" t="str">
        <f t="shared" ca="1" si="106"/>
        <v>-</v>
      </c>
      <c r="AP255" s="17" t="str">
        <f ca="1">IF($C255&gt;=TODAY(),"-",100*(AO255-MIN(Fit_Error_Deaths))/(MAX(Fit_Error_Deaths)-MIN(Fit_Error_Deaths)))</f>
        <v>-</v>
      </c>
      <c r="AQ255" s="17" t="str">
        <f t="shared" ca="1" si="107"/>
        <v>-</v>
      </c>
      <c r="AR255" s="17" t="str">
        <f ca="1">IF($C255&gt;=TODAY(),"-",100*(AQ255-MIN(Fit_Error_LocalTransmission))/(MAX(Fit_Error_LocalTransmission)-MIN(Fit_Error_LocalTransmission)))</f>
        <v>-</v>
      </c>
      <c r="AS255" s="17" t="str">
        <f t="shared" ca="1" si="108"/>
        <v>-</v>
      </c>
      <c r="AT255" s="67" t="str">
        <f t="shared" ca="1" si="109"/>
        <v>-</v>
      </c>
    </row>
    <row r="256" spans="1:46" s="1" customFormat="1" ht="12" x14ac:dyDescent="0.35">
      <c r="A256" s="87"/>
      <c r="B256" s="40">
        <f t="shared" si="86"/>
        <v>253</v>
      </c>
      <c r="C256" s="41">
        <f t="shared" si="87"/>
        <v>44111</v>
      </c>
      <c r="D256" s="28">
        <f>'I Disease Parameters'!$E$6/(1000*365)</f>
        <v>4.8197260273972601E-5</v>
      </c>
      <c r="E256" s="28">
        <f>'I Disease Parameters'!$E$7/(1000*365)</f>
        <v>2.0024657534246577E-5</v>
      </c>
      <c r="F256" s="27">
        <f>(1-'I Disease Parameters'!$E$8)/'I Disease Parameters'!$E$10</f>
        <v>0.188</v>
      </c>
      <c r="G256" s="27">
        <f>'I Disease Parameters'!$E$8/'I Disease Parameters'!$E$11</f>
        <v>1.2E-2</v>
      </c>
      <c r="H256" s="27">
        <f>1/'I Disease Parameters'!$E$12</f>
        <v>0.05</v>
      </c>
      <c r="I256" s="27">
        <f>'I Disease Parameters'!$E$9/'I Disease Parameters'!$E$15</f>
        <v>0</v>
      </c>
      <c r="J256" s="83">
        <f t="shared" si="110"/>
        <v>7.7001263440561267</v>
      </c>
      <c r="K256" s="60">
        <f t="shared" si="111"/>
        <v>0.77001263449643809</v>
      </c>
      <c r="L256" s="30">
        <f t="shared" si="112"/>
        <v>0.46717576064062738</v>
      </c>
      <c r="M256" s="27">
        <f>J256/'I Disease Parameters'!$E$12</f>
        <v>0.38500631720280631</v>
      </c>
      <c r="N256" s="27">
        <f>K256/SQRT('I Disease Parameters'!$E$13*'I Disease Parameters'!$E$13)</f>
        <v>4.5294860852731655E-2</v>
      </c>
      <c r="O256" s="27">
        <f>L256/'I Disease Parameters'!$E$13</f>
        <v>2.7480927096507492E-2</v>
      </c>
      <c r="P256" s="27">
        <f>(1-L256)/'I Disease Parameters'!$E$14</f>
        <v>2.2201009973307193E-2</v>
      </c>
      <c r="Q256" s="19">
        <f t="shared" si="88"/>
        <v>3539118.6979902228</v>
      </c>
      <c r="R256" s="17">
        <f t="shared" si="89"/>
        <v>68236.153005822955</v>
      </c>
      <c r="S256" s="17">
        <f t="shared" si="90"/>
        <v>10710321.142073343</v>
      </c>
      <c r="T256" s="17">
        <f t="shared" si="91"/>
        <v>703882.07087870978</v>
      </c>
      <c r="U256" s="17">
        <f t="shared" si="92"/>
        <v>1288822195.8465416</v>
      </c>
      <c r="V256" s="17">
        <f t="shared" si="93"/>
        <v>35554477.267095819</v>
      </c>
      <c r="W256" s="17">
        <f t="shared" si="94"/>
        <v>1303843753.9104898</v>
      </c>
      <c r="X256" s="18">
        <f t="shared" ca="1" si="85"/>
        <v>37573384.325964198</v>
      </c>
      <c r="Y256" s="17">
        <f t="shared" si="95"/>
        <v>51083.341299952008</v>
      </c>
      <c r="Z256" s="17">
        <f t="shared" si="96"/>
        <v>-2451.3951511907944</v>
      </c>
      <c r="AA256" s="17">
        <f t="shared" si="97"/>
        <v>-549949.7695988398</v>
      </c>
      <c r="AB256" s="17">
        <f t="shared" si="98"/>
        <v>-35921.434954812168</v>
      </c>
      <c r="AC256" s="17">
        <f t="shared" si="99"/>
        <v>557546.97338628769</v>
      </c>
      <c r="AD256" s="18">
        <f t="shared" si="100"/>
        <v>16424.385011300445</v>
      </c>
      <c r="AE256" s="19">
        <f t="shared" si="101"/>
        <v>11687.529974155739</v>
      </c>
      <c r="AF256" s="17">
        <f t="shared" si="102"/>
        <v>13289.259053518585</v>
      </c>
      <c r="AG256" s="17">
        <f t="shared" si="103"/>
        <v>848.25057788416495</v>
      </c>
      <c r="AH256" s="18">
        <f t="shared" si="104"/>
        <v>14137.509631402749</v>
      </c>
      <c r="AI256" s="73"/>
      <c r="AJ256" s="74"/>
      <c r="AK256" s="74"/>
      <c r="AL256" s="73"/>
      <c r="AM256" s="74"/>
      <c r="AN256" s="74">
        <f t="shared" si="105"/>
        <v>2012</v>
      </c>
      <c r="AO256" s="19" t="str">
        <f t="shared" ca="1" si="106"/>
        <v>-</v>
      </c>
      <c r="AP256" s="17" t="str">
        <f ca="1">IF($C256&gt;=TODAY(),"-",100*(AO256-MIN(Fit_Error_Deaths))/(MAX(Fit_Error_Deaths)-MIN(Fit_Error_Deaths)))</f>
        <v>-</v>
      </c>
      <c r="AQ256" s="17" t="str">
        <f t="shared" ca="1" si="107"/>
        <v>-</v>
      </c>
      <c r="AR256" s="17" t="str">
        <f ca="1">IF($C256&gt;=TODAY(),"-",100*(AQ256-MIN(Fit_Error_LocalTransmission))/(MAX(Fit_Error_LocalTransmission)-MIN(Fit_Error_LocalTransmission)))</f>
        <v>-</v>
      </c>
      <c r="AS256" s="17" t="str">
        <f t="shared" ca="1" si="108"/>
        <v>-</v>
      </c>
      <c r="AT256" s="67" t="str">
        <f t="shared" ca="1" si="109"/>
        <v>-</v>
      </c>
    </row>
    <row r="257" spans="1:46" s="1" customFormat="1" ht="12" x14ac:dyDescent="0.35">
      <c r="A257" s="87"/>
      <c r="B257" s="40">
        <f t="shared" si="86"/>
        <v>254</v>
      </c>
      <c r="C257" s="41">
        <f t="shared" si="87"/>
        <v>44112</v>
      </c>
      <c r="D257" s="28">
        <f>'I Disease Parameters'!$E$6/(1000*365)</f>
        <v>4.8197260273972601E-5</v>
      </c>
      <c r="E257" s="28">
        <f>'I Disease Parameters'!$E$7/(1000*365)</f>
        <v>2.0024657534246577E-5</v>
      </c>
      <c r="F257" s="27">
        <f>(1-'I Disease Parameters'!$E$8)/'I Disease Parameters'!$E$10</f>
        <v>0.188</v>
      </c>
      <c r="G257" s="27">
        <f>'I Disease Parameters'!$E$8/'I Disease Parameters'!$E$11</f>
        <v>1.2E-2</v>
      </c>
      <c r="H257" s="27">
        <f>1/'I Disease Parameters'!$E$12</f>
        <v>0.05</v>
      </c>
      <c r="I257" s="27">
        <f>'I Disease Parameters'!$E$9/'I Disease Parameters'!$E$15</f>
        <v>0</v>
      </c>
      <c r="J257" s="83">
        <f t="shared" si="110"/>
        <v>7.7001263440561267</v>
      </c>
      <c r="K257" s="60">
        <f t="shared" si="111"/>
        <v>0.77001263449643809</v>
      </c>
      <c r="L257" s="30">
        <f t="shared" si="112"/>
        <v>0.46717576064062738</v>
      </c>
      <c r="M257" s="27">
        <f>J257/'I Disease Parameters'!$E$12</f>
        <v>0.38500631720280631</v>
      </c>
      <c r="N257" s="27">
        <f>K257/SQRT('I Disease Parameters'!$E$13*'I Disease Parameters'!$E$13)</f>
        <v>4.5294860852731655E-2</v>
      </c>
      <c r="O257" s="27">
        <f>L257/'I Disease Parameters'!$E$13</f>
        <v>2.7480927096507492E-2</v>
      </c>
      <c r="P257" s="27">
        <f>(1-L257)/'I Disease Parameters'!$E$14</f>
        <v>2.2201009973307193E-2</v>
      </c>
      <c r="Q257" s="19">
        <f t="shared" si="88"/>
        <v>3590610.1543288408</v>
      </c>
      <c r="R257" s="17">
        <f t="shared" si="89"/>
        <v>65866.926784361509</v>
      </c>
      <c r="S257" s="17">
        <f t="shared" si="90"/>
        <v>10187419.011221817</v>
      </c>
      <c r="T257" s="17">
        <f t="shared" si="91"/>
        <v>669716.58496739902</v>
      </c>
      <c r="U257" s="17">
        <f t="shared" si="92"/>
        <v>1289351247.0124252</v>
      </c>
      <c r="V257" s="17">
        <f t="shared" si="93"/>
        <v>35570104.159971431</v>
      </c>
      <c r="W257" s="17">
        <f t="shared" si="94"/>
        <v>1303864859.6897275</v>
      </c>
      <c r="X257" s="18">
        <f t="shared" ca="1" si="85"/>
        <v>37573384.325964198</v>
      </c>
      <c r="Y257" s="17">
        <f t="shared" si="95"/>
        <v>51491.456338617951</v>
      </c>
      <c r="Z257" s="17">
        <f t="shared" si="96"/>
        <v>-2369.2262214614457</v>
      </c>
      <c r="AA257" s="17">
        <f t="shared" si="97"/>
        <v>-522902.13085152581</v>
      </c>
      <c r="AB257" s="17">
        <f t="shared" si="98"/>
        <v>-34165.485911310767</v>
      </c>
      <c r="AC257" s="17">
        <f t="shared" si="99"/>
        <v>529051.16588354111</v>
      </c>
      <c r="AD257" s="18">
        <f t="shared" si="100"/>
        <v>15626.892875611782</v>
      </c>
      <c r="AE257" s="19">
        <f t="shared" si="101"/>
        <v>11279.370785298543</v>
      </c>
      <c r="AF257" s="17">
        <f t="shared" si="102"/>
        <v>12828.396765094716</v>
      </c>
      <c r="AG257" s="17">
        <f t="shared" si="103"/>
        <v>818.83383606987547</v>
      </c>
      <c r="AH257" s="18">
        <f t="shared" si="104"/>
        <v>13647.230601164592</v>
      </c>
      <c r="AI257" s="73"/>
      <c r="AJ257" s="74"/>
      <c r="AK257" s="74"/>
      <c r="AL257" s="73"/>
      <c r="AM257" s="74"/>
      <c r="AN257" s="74">
        <f t="shared" si="105"/>
        <v>2012</v>
      </c>
      <c r="AO257" s="19" t="str">
        <f t="shared" ca="1" si="106"/>
        <v>-</v>
      </c>
      <c r="AP257" s="17" t="str">
        <f ca="1">IF($C257&gt;=TODAY(),"-",100*(AO257-MIN(Fit_Error_Deaths))/(MAX(Fit_Error_Deaths)-MIN(Fit_Error_Deaths)))</f>
        <v>-</v>
      </c>
      <c r="AQ257" s="17" t="str">
        <f t="shared" ca="1" si="107"/>
        <v>-</v>
      </c>
      <c r="AR257" s="17" t="str">
        <f ca="1">IF($C257&gt;=TODAY(),"-",100*(AQ257-MIN(Fit_Error_LocalTransmission))/(MAX(Fit_Error_LocalTransmission)-MIN(Fit_Error_LocalTransmission)))</f>
        <v>-</v>
      </c>
      <c r="AS257" s="17" t="str">
        <f t="shared" ca="1" si="108"/>
        <v>-</v>
      </c>
      <c r="AT257" s="67" t="str">
        <f t="shared" ca="1" si="109"/>
        <v>-</v>
      </c>
    </row>
    <row r="258" spans="1:46" s="1" customFormat="1" ht="12" x14ac:dyDescent="0.35">
      <c r="A258" s="87"/>
      <c r="B258" s="40">
        <f t="shared" si="86"/>
        <v>255</v>
      </c>
      <c r="C258" s="41">
        <f t="shared" si="87"/>
        <v>44113</v>
      </c>
      <c r="D258" s="28">
        <f>'I Disease Parameters'!$E$6/(1000*365)</f>
        <v>4.8197260273972601E-5</v>
      </c>
      <c r="E258" s="28">
        <f>'I Disease Parameters'!$E$7/(1000*365)</f>
        <v>2.0024657534246577E-5</v>
      </c>
      <c r="F258" s="27">
        <f>(1-'I Disease Parameters'!$E$8)/'I Disease Parameters'!$E$10</f>
        <v>0.188</v>
      </c>
      <c r="G258" s="27">
        <f>'I Disease Parameters'!$E$8/'I Disease Parameters'!$E$11</f>
        <v>1.2E-2</v>
      </c>
      <c r="H258" s="27">
        <f>1/'I Disease Parameters'!$E$12</f>
        <v>0.05</v>
      </c>
      <c r="I258" s="27">
        <f>'I Disease Parameters'!$E$9/'I Disease Parameters'!$E$15</f>
        <v>0</v>
      </c>
      <c r="J258" s="83">
        <f t="shared" si="110"/>
        <v>7.7001263440561267</v>
      </c>
      <c r="K258" s="60">
        <f t="shared" si="111"/>
        <v>0.77001263449643809</v>
      </c>
      <c r="L258" s="30">
        <f t="shared" si="112"/>
        <v>0.46717576064062738</v>
      </c>
      <c r="M258" s="27">
        <f>J258/'I Disease Parameters'!$E$12</f>
        <v>0.38500631720280631</v>
      </c>
      <c r="N258" s="27">
        <f>K258/SQRT('I Disease Parameters'!$E$13*'I Disease Parameters'!$E$13)</f>
        <v>4.5294860852731655E-2</v>
      </c>
      <c r="O258" s="27">
        <f>L258/'I Disease Parameters'!$E$13</f>
        <v>2.7480927096507492E-2</v>
      </c>
      <c r="P258" s="27">
        <f>(1-L258)/'I Disease Parameters'!$E$14</f>
        <v>2.2201009973307193E-2</v>
      </c>
      <c r="Q258" s="19">
        <f t="shared" si="88"/>
        <v>3642496.3383857985</v>
      </c>
      <c r="R258" s="17">
        <f t="shared" si="89"/>
        <v>63576.851673752783</v>
      </c>
      <c r="S258" s="17">
        <f t="shared" si="90"/>
        <v>9690227.0433193278</v>
      </c>
      <c r="T258" s="17">
        <f t="shared" si="91"/>
        <v>637220.76001459092</v>
      </c>
      <c r="U258" s="17">
        <f t="shared" si="92"/>
        <v>1289853203.5784702</v>
      </c>
      <c r="V258" s="17">
        <f t="shared" si="93"/>
        <v>35584972.544553578</v>
      </c>
      <c r="W258" s="17">
        <f t="shared" si="94"/>
        <v>1303886724.5718637</v>
      </c>
      <c r="X258" s="18">
        <f t="shared" ca="1" si="85"/>
        <v>37573384.325964198</v>
      </c>
      <c r="Y258" s="17">
        <f t="shared" si="95"/>
        <v>51886.184056957718</v>
      </c>
      <c r="Z258" s="17">
        <f t="shared" si="96"/>
        <v>-2290.0751106087264</v>
      </c>
      <c r="AA258" s="17">
        <f t="shared" si="97"/>
        <v>-497191.96790248901</v>
      </c>
      <c r="AB258" s="17">
        <f t="shared" si="98"/>
        <v>-32495.824952808092</v>
      </c>
      <c r="AC258" s="17">
        <f t="shared" si="99"/>
        <v>501956.56604504585</v>
      </c>
      <c r="AD258" s="18">
        <f t="shared" si="100"/>
        <v>14868.384582147002</v>
      </c>
      <c r="AE258" s="19">
        <f t="shared" si="101"/>
        <v>10884.629208915245</v>
      </c>
      <c r="AF258" s="17">
        <f t="shared" si="102"/>
        <v>12382.982235459964</v>
      </c>
      <c r="AG258" s="17">
        <f t="shared" si="103"/>
        <v>790.40312141233812</v>
      </c>
      <c r="AH258" s="18">
        <f t="shared" si="104"/>
        <v>13173.385356872303</v>
      </c>
      <c r="AI258" s="73"/>
      <c r="AJ258" s="74"/>
      <c r="AK258" s="74"/>
      <c r="AL258" s="73"/>
      <c r="AM258" s="74"/>
      <c r="AN258" s="74">
        <f t="shared" si="105"/>
        <v>2012</v>
      </c>
      <c r="AO258" s="19" t="str">
        <f t="shared" ca="1" si="106"/>
        <v>-</v>
      </c>
      <c r="AP258" s="17" t="str">
        <f ca="1">IF($C258&gt;=TODAY(),"-",100*(AO258-MIN(Fit_Error_Deaths))/(MAX(Fit_Error_Deaths)-MIN(Fit_Error_Deaths)))</f>
        <v>-</v>
      </c>
      <c r="AQ258" s="17" t="str">
        <f t="shared" ca="1" si="107"/>
        <v>-</v>
      </c>
      <c r="AR258" s="17" t="str">
        <f ca="1">IF($C258&gt;=TODAY(),"-",100*(AQ258-MIN(Fit_Error_LocalTransmission))/(MAX(Fit_Error_LocalTransmission)-MIN(Fit_Error_LocalTransmission)))</f>
        <v>-</v>
      </c>
      <c r="AS258" s="17" t="str">
        <f t="shared" ca="1" si="108"/>
        <v>-</v>
      </c>
      <c r="AT258" s="67" t="str">
        <f t="shared" ca="1" si="109"/>
        <v>-</v>
      </c>
    </row>
    <row r="259" spans="1:46" s="1" customFormat="1" ht="12" x14ac:dyDescent="0.35">
      <c r="A259" s="87"/>
      <c r="B259" s="40">
        <f t="shared" si="86"/>
        <v>256</v>
      </c>
      <c r="C259" s="41">
        <f t="shared" si="87"/>
        <v>44114</v>
      </c>
      <c r="D259" s="28">
        <f>'I Disease Parameters'!$E$6/(1000*365)</f>
        <v>4.8197260273972601E-5</v>
      </c>
      <c r="E259" s="28">
        <f>'I Disease Parameters'!$E$7/(1000*365)</f>
        <v>2.0024657534246577E-5</v>
      </c>
      <c r="F259" s="27">
        <f>(1-'I Disease Parameters'!$E$8)/'I Disease Parameters'!$E$10</f>
        <v>0.188</v>
      </c>
      <c r="G259" s="27">
        <f>'I Disease Parameters'!$E$8/'I Disease Parameters'!$E$11</f>
        <v>1.2E-2</v>
      </c>
      <c r="H259" s="27">
        <f>1/'I Disease Parameters'!$E$12</f>
        <v>0.05</v>
      </c>
      <c r="I259" s="27">
        <f>'I Disease Parameters'!$E$9/'I Disease Parameters'!$E$15</f>
        <v>0</v>
      </c>
      <c r="J259" s="83">
        <f t="shared" si="110"/>
        <v>7.7001263440561267</v>
      </c>
      <c r="K259" s="60">
        <f t="shared" si="111"/>
        <v>0.77001263449643809</v>
      </c>
      <c r="L259" s="30">
        <f t="shared" si="112"/>
        <v>0.46717576064062738</v>
      </c>
      <c r="M259" s="27">
        <f>J259/'I Disease Parameters'!$E$12</f>
        <v>0.38500631720280631</v>
      </c>
      <c r="N259" s="27">
        <f>K259/SQRT('I Disease Parameters'!$E$13*'I Disease Parameters'!$E$13)</f>
        <v>4.5294860852731655E-2</v>
      </c>
      <c r="O259" s="27">
        <f>L259/'I Disease Parameters'!$E$13</f>
        <v>2.7480927096507492E-2</v>
      </c>
      <c r="P259" s="27">
        <f>(1-L259)/'I Disease Parameters'!$E$14</f>
        <v>2.2201009973307193E-2</v>
      </c>
      <c r="Q259" s="19">
        <f t="shared" si="88"/>
        <v>3694764.296237296</v>
      </c>
      <c r="R259" s="17">
        <f t="shared" si="89"/>
        <v>61363.078473044305</v>
      </c>
      <c r="S259" s="17">
        <f t="shared" si="90"/>
        <v>9217474.0957900546</v>
      </c>
      <c r="T259" s="17">
        <f t="shared" si="91"/>
        <v>606312.56040855858</v>
      </c>
      <c r="U259" s="17">
        <f t="shared" si="92"/>
        <v>1290329397.4792154</v>
      </c>
      <c r="V259" s="17">
        <f t="shared" si="93"/>
        <v>35599119.489001863</v>
      </c>
      <c r="W259" s="17">
        <f t="shared" si="94"/>
        <v>1303909311.5101244</v>
      </c>
      <c r="X259" s="18">
        <f t="shared" ca="1" si="85"/>
        <v>37573384.325964198</v>
      </c>
      <c r="Y259" s="17">
        <f t="shared" si="95"/>
        <v>52267.957851497456</v>
      </c>
      <c r="Z259" s="17">
        <f t="shared" si="96"/>
        <v>-2213.7732007084778</v>
      </c>
      <c r="AA259" s="17">
        <f t="shared" si="97"/>
        <v>-472752.94752927311</v>
      </c>
      <c r="AB259" s="17">
        <f t="shared" si="98"/>
        <v>-30908.199606032344</v>
      </c>
      <c r="AC259" s="17">
        <f t="shared" si="99"/>
        <v>476193.90074515343</v>
      </c>
      <c r="AD259" s="18">
        <f t="shared" si="100"/>
        <v>14146.944448284805</v>
      </c>
      <c r="AE259" s="19">
        <f t="shared" si="101"/>
        <v>10502.870238723945</v>
      </c>
      <c r="AF259" s="17">
        <f t="shared" si="102"/>
        <v>11952.448114665523</v>
      </c>
      <c r="AG259" s="17">
        <f t="shared" si="103"/>
        <v>762.92222008503336</v>
      </c>
      <c r="AH259" s="18">
        <f t="shared" si="104"/>
        <v>12715.370334750556</v>
      </c>
      <c r="AI259" s="73"/>
      <c r="AJ259" s="74"/>
      <c r="AK259" s="74"/>
      <c r="AL259" s="73"/>
      <c r="AM259" s="74"/>
      <c r="AN259" s="74">
        <f t="shared" si="105"/>
        <v>2012</v>
      </c>
      <c r="AO259" s="19" t="str">
        <f t="shared" ca="1" si="106"/>
        <v>-</v>
      </c>
      <c r="AP259" s="17" t="str">
        <f ca="1">IF($C259&gt;=TODAY(),"-",100*(AO259-MIN(Fit_Error_Deaths))/(MAX(Fit_Error_Deaths)-MIN(Fit_Error_Deaths)))</f>
        <v>-</v>
      </c>
      <c r="AQ259" s="17" t="str">
        <f t="shared" ca="1" si="107"/>
        <v>-</v>
      </c>
      <c r="AR259" s="17" t="str">
        <f ca="1">IF($C259&gt;=TODAY(),"-",100*(AQ259-MIN(Fit_Error_LocalTransmission))/(MAX(Fit_Error_LocalTransmission)-MIN(Fit_Error_LocalTransmission)))</f>
        <v>-</v>
      </c>
      <c r="AS259" s="17" t="str">
        <f t="shared" ca="1" si="108"/>
        <v>-</v>
      </c>
      <c r="AT259" s="67" t="str">
        <f t="shared" ca="1" si="109"/>
        <v>-</v>
      </c>
    </row>
    <row r="260" spans="1:46" s="1" customFormat="1" ht="12" x14ac:dyDescent="0.35">
      <c r="A260" s="87"/>
      <c r="B260" s="40">
        <f t="shared" si="86"/>
        <v>257</v>
      </c>
      <c r="C260" s="41">
        <f t="shared" si="87"/>
        <v>44115</v>
      </c>
      <c r="D260" s="28">
        <f>'I Disease Parameters'!$E$6/(1000*365)</f>
        <v>4.8197260273972601E-5</v>
      </c>
      <c r="E260" s="28">
        <f>'I Disease Parameters'!$E$7/(1000*365)</f>
        <v>2.0024657534246577E-5</v>
      </c>
      <c r="F260" s="27">
        <f>(1-'I Disease Parameters'!$E$8)/'I Disease Parameters'!$E$10</f>
        <v>0.188</v>
      </c>
      <c r="G260" s="27">
        <f>'I Disease Parameters'!$E$8/'I Disease Parameters'!$E$11</f>
        <v>1.2E-2</v>
      </c>
      <c r="H260" s="27">
        <f>1/'I Disease Parameters'!$E$12</f>
        <v>0.05</v>
      </c>
      <c r="I260" s="27">
        <f>'I Disease Parameters'!$E$9/'I Disease Parameters'!$E$15</f>
        <v>0</v>
      </c>
      <c r="J260" s="83">
        <f t="shared" si="110"/>
        <v>7.7001263440561267</v>
      </c>
      <c r="K260" s="60">
        <f t="shared" si="111"/>
        <v>0.77001263449643809</v>
      </c>
      <c r="L260" s="30">
        <f t="shared" si="112"/>
        <v>0.46717576064062738</v>
      </c>
      <c r="M260" s="27">
        <f>J260/'I Disease Parameters'!$E$12</f>
        <v>0.38500631720280631</v>
      </c>
      <c r="N260" s="27">
        <f>K260/SQRT('I Disease Parameters'!$E$13*'I Disease Parameters'!$E$13)</f>
        <v>4.5294860852731655E-2</v>
      </c>
      <c r="O260" s="27">
        <f>L260/'I Disease Parameters'!$E$13</f>
        <v>2.7480927096507492E-2</v>
      </c>
      <c r="P260" s="27">
        <f>(1-L260)/'I Disease Parameters'!$E$14</f>
        <v>2.2201009973307193E-2</v>
      </c>
      <c r="Q260" s="19">
        <f t="shared" si="88"/>
        <v>3747401.4894335726</v>
      </c>
      <c r="R260" s="17">
        <f t="shared" si="89"/>
        <v>59222.910878335431</v>
      </c>
      <c r="S260" s="17">
        <f t="shared" si="90"/>
        <v>8767952.0729913861</v>
      </c>
      <c r="T260" s="17">
        <f t="shared" si="91"/>
        <v>576913.99367799808</v>
      </c>
      <c r="U260" s="17">
        <f t="shared" si="92"/>
        <v>1290781094.8109841</v>
      </c>
      <c r="V260" s="17">
        <f t="shared" si="93"/>
        <v>35612580.240202434</v>
      </c>
      <c r="W260" s="17">
        <f t="shared" si="94"/>
        <v>1303932585.2779655</v>
      </c>
      <c r="X260" s="18">
        <f t="shared" ref="X260:X323" ca="1" si="113">IF($B260&gt;$C$1,"",MAX(View_T_C))</f>
        <v>37573384.325964198</v>
      </c>
      <c r="Y260" s="17">
        <f t="shared" si="95"/>
        <v>52637.193196276668</v>
      </c>
      <c r="Z260" s="17">
        <f t="shared" si="96"/>
        <v>-2140.1675947088734</v>
      </c>
      <c r="AA260" s="17">
        <f t="shared" si="97"/>
        <v>-449522.02279866859</v>
      </c>
      <c r="AB260" s="17">
        <f t="shared" si="98"/>
        <v>-29398.566730560502</v>
      </c>
      <c r="AC260" s="17">
        <f t="shared" si="99"/>
        <v>451697.33176875114</v>
      </c>
      <c r="AD260" s="18">
        <f t="shared" si="100"/>
        <v>13460.751200571656</v>
      </c>
      <c r="AE260" s="19">
        <f t="shared" si="101"/>
        <v>10133.676874531664</v>
      </c>
      <c r="AF260" s="17">
        <f t="shared" si="102"/>
        <v>11536.25875293233</v>
      </c>
      <c r="AG260" s="17">
        <f t="shared" si="103"/>
        <v>736.35694167653162</v>
      </c>
      <c r="AH260" s="18">
        <f t="shared" si="104"/>
        <v>12272.615694608861</v>
      </c>
      <c r="AI260" s="73"/>
      <c r="AJ260" s="74"/>
      <c r="AK260" s="74"/>
      <c r="AL260" s="73"/>
      <c r="AM260" s="74"/>
      <c r="AN260" s="74">
        <f t="shared" si="105"/>
        <v>2012</v>
      </c>
      <c r="AO260" s="19" t="str">
        <f t="shared" ca="1" si="106"/>
        <v>-</v>
      </c>
      <c r="AP260" s="17" t="str">
        <f ca="1">IF($C260&gt;=TODAY(),"-",100*(AO260-MIN(Fit_Error_Deaths))/(MAX(Fit_Error_Deaths)-MIN(Fit_Error_Deaths)))</f>
        <v>-</v>
      </c>
      <c r="AQ260" s="17" t="str">
        <f t="shared" ca="1" si="107"/>
        <v>-</v>
      </c>
      <c r="AR260" s="17" t="str">
        <f ca="1">IF($C260&gt;=TODAY(),"-",100*(AQ260-MIN(Fit_Error_LocalTransmission))/(MAX(Fit_Error_LocalTransmission)-MIN(Fit_Error_LocalTransmission)))</f>
        <v>-</v>
      </c>
      <c r="AS260" s="17" t="str">
        <f t="shared" ca="1" si="108"/>
        <v>-</v>
      </c>
      <c r="AT260" s="67" t="str">
        <f t="shared" ca="1" si="109"/>
        <v>-</v>
      </c>
    </row>
    <row r="261" spans="1:46" s="1" customFormat="1" ht="12" x14ac:dyDescent="0.35">
      <c r="A261" s="87"/>
      <c r="B261" s="40">
        <f t="shared" ref="B261:B324" si="114">IF($B260&gt;=$C$1,"",B260+1)</f>
        <v>258</v>
      </c>
      <c r="C261" s="41">
        <f t="shared" ref="C261:C324" si="115">IF($B261&gt;$C$1,"",C260+1)</f>
        <v>44116</v>
      </c>
      <c r="D261" s="28">
        <f>'I Disease Parameters'!$E$6/(1000*365)</f>
        <v>4.8197260273972601E-5</v>
      </c>
      <c r="E261" s="28">
        <f>'I Disease Parameters'!$E$7/(1000*365)</f>
        <v>2.0024657534246577E-5</v>
      </c>
      <c r="F261" s="27">
        <f>(1-'I Disease Parameters'!$E$8)/'I Disease Parameters'!$E$10</f>
        <v>0.188</v>
      </c>
      <c r="G261" s="27">
        <f>'I Disease Parameters'!$E$8/'I Disease Parameters'!$E$11</f>
        <v>1.2E-2</v>
      </c>
      <c r="H261" s="27">
        <f>1/'I Disease Parameters'!$E$12</f>
        <v>0.05</v>
      </c>
      <c r="I261" s="27">
        <f>'I Disease Parameters'!$E$9/'I Disease Parameters'!$E$15</f>
        <v>0</v>
      </c>
      <c r="J261" s="83">
        <f t="shared" si="110"/>
        <v>7.7001263440561267</v>
      </c>
      <c r="K261" s="60">
        <f t="shared" si="111"/>
        <v>0.77001263449643809</v>
      </c>
      <c r="L261" s="30">
        <f t="shared" si="112"/>
        <v>0.46717576064062738</v>
      </c>
      <c r="M261" s="27">
        <f>J261/'I Disease Parameters'!$E$12</f>
        <v>0.38500631720280631</v>
      </c>
      <c r="N261" s="27">
        <f>K261/SQRT('I Disease Parameters'!$E$13*'I Disease Parameters'!$E$13)</f>
        <v>4.5294860852731655E-2</v>
      </c>
      <c r="O261" s="27">
        <f>L261/'I Disease Parameters'!$E$13</f>
        <v>2.7480927096507492E-2</v>
      </c>
      <c r="P261" s="27">
        <f>(1-L261)/'I Disease Parameters'!$E$14</f>
        <v>2.2201009973307193E-2</v>
      </c>
      <c r="Q261" s="19">
        <f t="shared" ref="Q261:Q324" si="116">IF($B261&gt;$C$1,"",Q260+p_0*$W260+p_9*$U260-p_1*$Q260-p_2*$Q260*($S260/$W260)-p_3*$Q260*($T260/$W260))</f>
        <v>3800395.7784122452</v>
      </c>
      <c r="R261" s="17">
        <f t="shared" ref="R261:R324" si="117">IF($B261&gt;$C$1,"",R260+p_2*$Q260*($S260/$W260)+p_3*$Q260*($T260/$W260) - p_1*$R260- p_4*$R260 - p_5*$R260+AI260)</f>
        <v>57153.791566373759</v>
      </c>
      <c r="S261" s="17">
        <f t="shared" ref="S261:S324" si="118">IF($B261&gt;$C$1,"",S260+p_4*$R260-p_1*$S260-p_6*$S260+AJ260)</f>
        <v>8340512.8013494052</v>
      </c>
      <c r="T261" s="17">
        <f t="shared" ref="T261:T324" si="119">IF($B261&gt;$C$1,"",T260+p_5*$R260-p_1*$T260-p_7*$T260-p_8*$T260+AK260)</f>
        <v>548950.91137478221</v>
      </c>
      <c r="U261" s="17">
        <f t="shared" ref="U261:U324" si="120">IF($B261&gt;$C$1,"",U260+p_7*$T260+p_6*$S260-p_1*$U260-p_9*$U260)</f>
        <v>1291209499.0966599</v>
      </c>
      <c r="V261" s="17">
        <f t="shared" ref="V261:V324" si="121">IF($B261&gt;$C$1,"",V260+p_8*$T260)</f>
        <v>35625388.313529819</v>
      </c>
      <c r="W261" s="17">
        <f t="shared" ref="W261:W324" si="122">IF($B261&gt;$C$1,"",SUM($Q261:$U261))</f>
        <v>1303956512.3793628</v>
      </c>
      <c r="X261" s="18">
        <f t="shared" ca="1" si="113"/>
        <v>37573384.325964198</v>
      </c>
      <c r="Y261" s="17">
        <f t="shared" ref="Y261:Y324" si="123">IF($B261&gt;$C$1,"",Q261-Q260)</f>
        <v>52994.288978672586</v>
      </c>
      <c r="Z261" s="17">
        <f t="shared" ref="Z261:Z324" si="124">IF($B261&gt;$C$1,"",R261-R260)</f>
        <v>-2069.1193119616728</v>
      </c>
      <c r="AA261" s="17">
        <f t="shared" ref="AA261:AA324" si="125">IF($B261&gt;$C$1,"",S261-S260)</f>
        <v>-427439.27164198086</v>
      </c>
      <c r="AB261" s="17">
        <f t="shared" ref="AB261:AB324" si="126">IF($B261&gt;$C$1,"",T261-T260)</f>
        <v>-27963.082303215866</v>
      </c>
      <c r="AC261" s="17">
        <f t="shared" ref="AC261:AC324" si="127">IF($B261&gt;$C$1,"",U261-U260)</f>
        <v>428404.28567576408</v>
      </c>
      <c r="AD261" s="18">
        <f t="shared" ref="AD261:AD324" si="128">IF($B261&gt;$C$1,"",V261-V260)</f>
        <v>12808.073327384889</v>
      </c>
      <c r="AE261" s="19">
        <f t="shared" ref="AE261:AE324" si="129">IF($B261&gt;$C$1,"",p_2*$Q260*($S260/$W260)+p_3*$Q260*($T260/$W260))</f>
        <v>9776.6487822139297</v>
      </c>
      <c r="AF261" s="17">
        <f t="shared" ref="AF261:AF324" si="130">IF($B261&gt;$C$1,"",p_4*$R260)</f>
        <v>11133.90724512706</v>
      </c>
      <c r="AG261" s="17">
        <f t="shared" ref="AG261:AG324" si="131">IF($B261&gt;$C$1,"",p_5*$R260)</f>
        <v>710.67493054002523</v>
      </c>
      <c r="AH261" s="18">
        <f t="shared" si="104"/>
        <v>11844.582175667085</v>
      </c>
      <c r="AI261" s="73"/>
      <c r="AJ261" s="74"/>
      <c r="AK261" s="74"/>
      <c r="AL261" s="73"/>
      <c r="AM261" s="74"/>
      <c r="AN261" s="74">
        <f t="shared" si="105"/>
        <v>2012</v>
      </c>
      <c r="AO261" s="19" t="str">
        <f t="shared" ca="1" si="106"/>
        <v>-</v>
      </c>
      <c r="AP261" s="17" t="str">
        <f ca="1">IF($C261&gt;=TODAY(),"-",100*(AO261-MIN(Fit_Error_Deaths))/(MAX(Fit_Error_Deaths)-MIN(Fit_Error_Deaths)))</f>
        <v>-</v>
      </c>
      <c r="AQ261" s="17" t="str">
        <f t="shared" ca="1" si="107"/>
        <v>-</v>
      </c>
      <c r="AR261" s="17" t="str">
        <f ca="1">IF($C261&gt;=TODAY(),"-",100*(AQ261-MIN(Fit_Error_LocalTransmission))/(MAX(Fit_Error_LocalTransmission)-MIN(Fit_Error_LocalTransmission)))</f>
        <v>-</v>
      </c>
      <c r="AS261" s="17" t="str">
        <f t="shared" ca="1" si="108"/>
        <v>-</v>
      </c>
      <c r="AT261" s="67" t="str">
        <f t="shared" ca="1" si="109"/>
        <v>-</v>
      </c>
    </row>
    <row r="262" spans="1:46" s="1" customFormat="1" ht="12" x14ac:dyDescent="0.35">
      <c r="A262" s="87"/>
      <c r="B262" s="40">
        <f t="shared" si="114"/>
        <v>259</v>
      </c>
      <c r="C262" s="41">
        <f t="shared" si="115"/>
        <v>44117</v>
      </c>
      <c r="D262" s="28">
        <f>'I Disease Parameters'!$E$6/(1000*365)</f>
        <v>4.8197260273972601E-5</v>
      </c>
      <c r="E262" s="28">
        <f>'I Disease Parameters'!$E$7/(1000*365)</f>
        <v>2.0024657534246577E-5</v>
      </c>
      <c r="F262" s="27">
        <f>(1-'I Disease Parameters'!$E$8)/'I Disease Parameters'!$E$10</f>
        <v>0.188</v>
      </c>
      <c r="G262" s="27">
        <f>'I Disease Parameters'!$E$8/'I Disease Parameters'!$E$11</f>
        <v>1.2E-2</v>
      </c>
      <c r="H262" s="27">
        <f>1/'I Disease Parameters'!$E$12</f>
        <v>0.05</v>
      </c>
      <c r="I262" s="27">
        <f>'I Disease Parameters'!$E$9/'I Disease Parameters'!$E$15</f>
        <v>0</v>
      </c>
      <c r="J262" s="83">
        <f t="shared" si="110"/>
        <v>7.7001263440561267</v>
      </c>
      <c r="K262" s="60">
        <f t="shared" si="111"/>
        <v>0.77001263449643809</v>
      </c>
      <c r="L262" s="30">
        <f t="shared" si="112"/>
        <v>0.46717576064062738</v>
      </c>
      <c r="M262" s="27">
        <f>J262/'I Disease Parameters'!$E$12</f>
        <v>0.38500631720280631</v>
      </c>
      <c r="N262" s="27">
        <f>K262/SQRT('I Disease Parameters'!$E$13*'I Disease Parameters'!$E$13)</f>
        <v>4.5294860852731655E-2</v>
      </c>
      <c r="O262" s="27">
        <f>L262/'I Disease Parameters'!$E$13</f>
        <v>2.7480927096507492E-2</v>
      </c>
      <c r="P262" s="27">
        <f>(1-L262)/'I Disease Parameters'!$E$14</f>
        <v>2.2201009973307193E-2</v>
      </c>
      <c r="Q262" s="19">
        <f t="shared" si="116"/>
        <v>3853735.4071055106</v>
      </c>
      <c r="R262" s="17">
        <f t="shared" si="117"/>
        <v>55153.289863863232</v>
      </c>
      <c r="S262" s="17">
        <f t="shared" si="118"/>
        <v>7934065.0581839066</v>
      </c>
      <c r="T262" s="17">
        <f t="shared" si="119"/>
        <v>522352.81968623586</v>
      </c>
      <c r="U262" s="17">
        <f t="shared" si="120"/>
        <v>1291615754.3886781</v>
      </c>
      <c r="V262" s="17">
        <f t="shared" si="121"/>
        <v>35637575.578188106</v>
      </c>
      <c r="W262" s="17">
        <f t="shared" si="122"/>
        <v>1303981060.9635177</v>
      </c>
      <c r="X262" s="18">
        <f t="shared" ca="1" si="113"/>
        <v>37573384.325964198</v>
      </c>
      <c r="Y262" s="17">
        <f t="shared" si="123"/>
        <v>53339.628693265375</v>
      </c>
      <c r="Z262" s="17">
        <f t="shared" si="124"/>
        <v>-2000.5017025105262</v>
      </c>
      <c r="AA262" s="17">
        <f t="shared" si="125"/>
        <v>-406447.7431654986</v>
      </c>
      <c r="AB262" s="17">
        <f t="shared" si="126"/>
        <v>-26598.091688546352</v>
      </c>
      <c r="AC262" s="17">
        <f t="shared" si="127"/>
        <v>406255.29201817513</v>
      </c>
      <c r="AD262" s="18">
        <f t="shared" si="128"/>
        <v>12187.264658287168</v>
      </c>
      <c r="AE262" s="19">
        <f t="shared" si="129"/>
        <v>9431.4010958671133</v>
      </c>
      <c r="AF262" s="17">
        <f t="shared" si="130"/>
        <v>10744.912814478266</v>
      </c>
      <c r="AG262" s="17">
        <f t="shared" si="131"/>
        <v>685.84549879648512</v>
      </c>
      <c r="AH262" s="18">
        <f t="shared" ref="AH262:AH325" si="132">IF($B262&gt;$C$1,"",AG262+AF262)</f>
        <v>11430.758313274751</v>
      </c>
      <c r="AI262" s="73"/>
      <c r="AJ262" s="74"/>
      <c r="AK262" s="74"/>
      <c r="AL262" s="73"/>
      <c r="AM262" s="74"/>
      <c r="AN262" s="74">
        <f t="shared" ref="AN262:AN325" si="133">AM262+AN261</f>
        <v>2012</v>
      </c>
      <c r="AO262" s="19" t="str">
        <f t="shared" ref="AO262:AO325" ca="1" si="134">IF($C262&gt;=TODAY(),"-",(AL262-AD262)^2)</f>
        <v>-</v>
      </c>
      <c r="AP262" s="17" t="str">
        <f ca="1">IF($C262&gt;=TODAY(),"-",100*(AO262-MIN(Fit_Error_Deaths))/(MAX(Fit_Error_Deaths)-MIN(Fit_Error_Deaths)))</f>
        <v>-</v>
      </c>
      <c r="AQ262" s="17" t="str">
        <f t="shared" ref="AQ262:AQ325" ca="1" si="135">IF($C262&gt;=TODAY(),"-",(AM262-AH262)^2)</f>
        <v>-</v>
      </c>
      <c r="AR262" s="17" t="str">
        <f ca="1">IF($C262&gt;=TODAY(),"-",100*(AQ262-MIN(Fit_Error_LocalTransmission))/(MAX(Fit_Error_LocalTransmission)-MIN(Fit_Error_LocalTransmission)))</f>
        <v>-</v>
      </c>
      <c r="AS262" s="17" t="str">
        <f t="shared" ref="AS262:AS325" ca="1" si="136">IF($C262&gt;=TODAY(),"-",AP262*$AO$2+AR262*$AQ$2)</f>
        <v>-</v>
      </c>
      <c r="AT262" s="67" t="str">
        <f t="shared" ref="AT262:AT325" ca="1" si="137">IF($C262&gt;=TODAY(),"-",($AT$2)^((TODAY()-C262-1)))</f>
        <v>-</v>
      </c>
    </row>
    <row r="263" spans="1:46" s="1" customFormat="1" ht="12" x14ac:dyDescent="0.35">
      <c r="A263" s="87"/>
      <c r="B263" s="40">
        <f t="shared" si="114"/>
        <v>260</v>
      </c>
      <c r="C263" s="41">
        <f t="shared" si="115"/>
        <v>44118</v>
      </c>
      <c r="D263" s="28">
        <f>'I Disease Parameters'!$E$6/(1000*365)</f>
        <v>4.8197260273972601E-5</v>
      </c>
      <c r="E263" s="28">
        <f>'I Disease Parameters'!$E$7/(1000*365)</f>
        <v>2.0024657534246577E-5</v>
      </c>
      <c r="F263" s="27">
        <f>(1-'I Disease Parameters'!$E$8)/'I Disease Parameters'!$E$10</f>
        <v>0.188</v>
      </c>
      <c r="G263" s="27">
        <f>'I Disease Parameters'!$E$8/'I Disease Parameters'!$E$11</f>
        <v>1.2E-2</v>
      </c>
      <c r="H263" s="27">
        <f>1/'I Disease Parameters'!$E$12</f>
        <v>0.05</v>
      </c>
      <c r="I263" s="27">
        <f>'I Disease Parameters'!$E$9/'I Disease Parameters'!$E$15</f>
        <v>0</v>
      </c>
      <c r="J263" s="83">
        <f t="shared" ref="J263:J326" si="138">J262</f>
        <v>7.7001263440561267</v>
      </c>
      <c r="K263" s="60">
        <f t="shared" ref="K263:K326" si="139">K262</f>
        <v>0.77001263449643809</v>
      </c>
      <c r="L263" s="30">
        <f t="shared" ref="L263:L326" si="140">L262</f>
        <v>0.46717576064062738</v>
      </c>
      <c r="M263" s="27">
        <f>J263/'I Disease Parameters'!$E$12</f>
        <v>0.38500631720280631</v>
      </c>
      <c r="N263" s="27">
        <f>K263/SQRT('I Disease Parameters'!$E$13*'I Disease Parameters'!$E$13)</f>
        <v>4.5294860852731655E-2</v>
      </c>
      <c r="O263" s="27">
        <f>L263/'I Disease Parameters'!$E$13</f>
        <v>2.7480927096507492E-2</v>
      </c>
      <c r="P263" s="27">
        <f>(1-L263)/'I Disease Parameters'!$E$14</f>
        <v>2.2201009973307193E-2</v>
      </c>
      <c r="Q263" s="19">
        <f t="shared" si="116"/>
        <v>3907408.9886150844</v>
      </c>
      <c r="R263" s="17">
        <f t="shared" si="117"/>
        <v>53219.090811610338</v>
      </c>
      <c r="S263" s="17">
        <f t="shared" si="118"/>
        <v>7547571.7468334725</v>
      </c>
      <c r="T263" s="17">
        <f t="shared" si="119"/>
        <v>497052.69931238418</v>
      </c>
      <c r="U263" s="17">
        <f t="shared" si="120"/>
        <v>1292000948.2181962</v>
      </c>
      <c r="V263" s="17">
        <f t="shared" si="121"/>
        <v>35649172.338347547</v>
      </c>
      <c r="W263" s="17">
        <f t="shared" si="122"/>
        <v>1304006200.7437687</v>
      </c>
      <c r="X263" s="18">
        <f t="shared" ca="1" si="113"/>
        <v>37573384.325964198</v>
      </c>
      <c r="Y263" s="17">
        <f t="shared" si="123"/>
        <v>53673.581509573851</v>
      </c>
      <c r="Z263" s="17">
        <f t="shared" si="124"/>
        <v>-1934.199052252894</v>
      </c>
      <c r="AA263" s="17">
        <f t="shared" si="125"/>
        <v>-386493.31135043409</v>
      </c>
      <c r="AB263" s="17">
        <f t="shared" si="126"/>
        <v>-25300.120373851678</v>
      </c>
      <c r="AC263" s="17">
        <f t="shared" si="127"/>
        <v>385193.82951807976</v>
      </c>
      <c r="AD263" s="18">
        <f t="shared" si="128"/>
        <v>11596.760159440339</v>
      </c>
      <c r="AE263" s="19">
        <f t="shared" si="129"/>
        <v>9097.5633462611659</v>
      </c>
      <c r="AF263" s="17">
        <f t="shared" si="130"/>
        <v>10368.818494406287</v>
      </c>
      <c r="AG263" s="17">
        <f t="shared" si="131"/>
        <v>661.83947836635878</v>
      </c>
      <c r="AH263" s="18">
        <f t="shared" si="132"/>
        <v>11030.657972772646</v>
      </c>
      <c r="AI263" s="73"/>
      <c r="AJ263" s="74"/>
      <c r="AK263" s="74"/>
      <c r="AL263" s="73"/>
      <c r="AM263" s="74"/>
      <c r="AN263" s="74">
        <f t="shared" si="133"/>
        <v>2012</v>
      </c>
      <c r="AO263" s="19" t="str">
        <f t="shared" ca="1" si="134"/>
        <v>-</v>
      </c>
      <c r="AP263" s="17" t="str">
        <f ca="1">IF($C263&gt;=TODAY(),"-",100*(AO263-MIN(Fit_Error_Deaths))/(MAX(Fit_Error_Deaths)-MIN(Fit_Error_Deaths)))</f>
        <v>-</v>
      </c>
      <c r="AQ263" s="17" t="str">
        <f t="shared" ca="1" si="135"/>
        <v>-</v>
      </c>
      <c r="AR263" s="17" t="str">
        <f ca="1">IF($C263&gt;=TODAY(),"-",100*(AQ263-MIN(Fit_Error_LocalTransmission))/(MAX(Fit_Error_LocalTransmission)-MIN(Fit_Error_LocalTransmission)))</f>
        <v>-</v>
      </c>
      <c r="AS263" s="17" t="str">
        <f t="shared" ca="1" si="136"/>
        <v>-</v>
      </c>
      <c r="AT263" s="67" t="str">
        <f t="shared" ca="1" si="137"/>
        <v>-</v>
      </c>
    </row>
    <row r="264" spans="1:46" s="1" customFormat="1" ht="12" x14ac:dyDescent="0.35">
      <c r="A264" s="87"/>
      <c r="B264" s="40">
        <f t="shared" si="114"/>
        <v>261</v>
      </c>
      <c r="C264" s="41">
        <f t="shared" si="115"/>
        <v>44119</v>
      </c>
      <c r="D264" s="28">
        <f>'I Disease Parameters'!$E$6/(1000*365)</f>
        <v>4.8197260273972601E-5</v>
      </c>
      <c r="E264" s="28">
        <f>'I Disease Parameters'!$E$7/(1000*365)</f>
        <v>2.0024657534246577E-5</v>
      </c>
      <c r="F264" s="27">
        <f>(1-'I Disease Parameters'!$E$8)/'I Disease Parameters'!$E$10</f>
        <v>0.188</v>
      </c>
      <c r="G264" s="27">
        <f>'I Disease Parameters'!$E$8/'I Disease Parameters'!$E$11</f>
        <v>1.2E-2</v>
      </c>
      <c r="H264" s="27">
        <f>1/'I Disease Parameters'!$E$12</f>
        <v>0.05</v>
      </c>
      <c r="I264" s="27">
        <f>'I Disease Parameters'!$E$9/'I Disease Parameters'!$E$15</f>
        <v>0</v>
      </c>
      <c r="J264" s="83">
        <f t="shared" si="138"/>
        <v>7.7001263440561267</v>
      </c>
      <c r="K264" s="60">
        <f t="shared" si="139"/>
        <v>0.77001263449643809</v>
      </c>
      <c r="L264" s="30">
        <f t="shared" si="140"/>
        <v>0.46717576064062738</v>
      </c>
      <c r="M264" s="27">
        <f>J264/'I Disease Parameters'!$E$12</f>
        <v>0.38500631720280631</v>
      </c>
      <c r="N264" s="27">
        <f>K264/SQRT('I Disease Parameters'!$E$13*'I Disease Parameters'!$E$13)</f>
        <v>4.5294860852731655E-2</v>
      </c>
      <c r="O264" s="27">
        <f>L264/'I Disease Parameters'!$E$13</f>
        <v>2.7480927096507492E-2</v>
      </c>
      <c r="P264" s="27">
        <f>(1-L264)/'I Disease Parameters'!$E$14</f>
        <v>2.2201009973307193E-2</v>
      </c>
      <c r="Q264" s="19">
        <f t="shared" si="116"/>
        <v>3961405.4918428748</v>
      </c>
      <c r="R264" s="17">
        <f t="shared" si="117"/>
        <v>51348.985456708782</v>
      </c>
      <c r="S264" s="17">
        <f t="shared" si="118"/>
        <v>7180047.2110249363</v>
      </c>
      <c r="T264" s="17">
        <f t="shared" si="119"/>
        <v>472986.83416442393</v>
      </c>
      <c r="U264" s="17">
        <f t="shared" si="120"/>
        <v>1292366114.3980088</v>
      </c>
      <c r="V264" s="17">
        <f t="shared" si="121"/>
        <v>35660207.410282239</v>
      </c>
      <c r="W264" s="17">
        <f t="shared" si="122"/>
        <v>1304031902.9204977</v>
      </c>
      <c r="X264" s="18">
        <f t="shared" ca="1" si="113"/>
        <v>37573384.325964198</v>
      </c>
      <c r="Y264" s="17">
        <f t="shared" si="123"/>
        <v>53996.503227790352</v>
      </c>
      <c r="Z264" s="17">
        <f t="shared" si="124"/>
        <v>-1870.105354901556</v>
      </c>
      <c r="AA264" s="17">
        <f t="shared" si="125"/>
        <v>-367524.53580853622</v>
      </c>
      <c r="AB264" s="17">
        <f t="shared" si="126"/>
        <v>-24065.865147960256</v>
      </c>
      <c r="AC264" s="17">
        <f t="shared" si="127"/>
        <v>365166.17981266975</v>
      </c>
      <c r="AD264" s="18">
        <f t="shared" si="128"/>
        <v>11035.071934692562</v>
      </c>
      <c r="AE264" s="19">
        <f t="shared" si="129"/>
        <v>8774.7785014883029</v>
      </c>
      <c r="AF264" s="17">
        <f t="shared" si="130"/>
        <v>10005.189072582743</v>
      </c>
      <c r="AG264" s="17">
        <f t="shared" si="131"/>
        <v>638.62908973932406</v>
      </c>
      <c r="AH264" s="18">
        <f t="shared" si="132"/>
        <v>10643.818162322068</v>
      </c>
      <c r="AI264" s="73"/>
      <c r="AJ264" s="74"/>
      <c r="AK264" s="74"/>
      <c r="AL264" s="73"/>
      <c r="AM264" s="74"/>
      <c r="AN264" s="74">
        <f t="shared" si="133"/>
        <v>2012</v>
      </c>
      <c r="AO264" s="19" t="str">
        <f t="shared" ca="1" si="134"/>
        <v>-</v>
      </c>
      <c r="AP264" s="17" t="str">
        <f ca="1">IF($C264&gt;=TODAY(),"-",100*(AO264-MIN(Fit_Error_Deaths))/(MAX(Fit_Error_Deaths)-MIN(Fit_Error_Deaths)))</f>
        <v>-</v>
      </c>
      <c r="AQ264" s="17" t="str">
        <f t="shared" ca="1" si="135"/>
        <v>-</v>
      </c>
      <c r="AR264" s="17" t="str">
        <f ca="1">IF($C264&gt;=TODAY(),"-",100*(AQ264-MIN(Fit_Error_LocalTransmission))/(MAX(Fit_Error_LocalTransmission)-MIN(Fit_Error_LocalTransmission)))</f>
        <v>-</v>
      </c>
      <c r="AS264" s="17" t="str">
        <f t="shared" ca="1" si="136"/>
        <v>-</v>
      </c>
      <c r="AT264" s="67" t="str">
        <f t="shared" ca="1" si="137"/>
        <v>-</v>
      </c>
    </row>
    <row r="265" spans="1:46" s="1" customFormat="1" ht="12" x14ac:dyDescent="0.35">
      <c r="A265" s="87"/>
      <c r="B265" s="40">
        <f t="shared" si="114"/>
        <v>262</v>
      </c>
      <c r="C265" s="41">
        <f t="shared" si="115"/>
        <v>44120</v>
      </c>
      <c r="D265" s="28">
        <f>'I Disease Parameters'!$E$6/(1000*365)</f>
        <v>4.8197260273972601E-5</v>
      </c>
      <c r="E265" s="28">
        <f>'I Disease Parameters'!$E$7/(1000*365)</f>
        <v>2.0024657534246577E-5</v>
      </c>
      <c r="F265" s="27">
        <f>(1-'I Disease Parameters'!$E$8)/'I Disease Parameters'!$E$10</f>
        <v>0.188</v>
      </c>
      <c r="G265" s="27">
        <f>'I Disease Parameters'!$E$8/'I Disease Parameters'!$E$11</f>
        <v>1.2E-2</v>
      </c>
      <c r="H265" s="27">
        <f>1/'I Disease Parameters'!$E$12</f>
        <v>0.05</v>
      </c>
      <c r="I265" s="27">
        <f>'I Disease Parameters'!$E$9/'I Disease Parameters'!$E$15</f>
        <v>0</v>
      </c>
      <c r="J265" s="83">
        <f t="shared" si="138"/>
        <v>7.7001263440561267</v>
      </c>
      <c r="K265" s="60">
        <f t="shared" si="139"/>
        <v>0.77001263449643809</v>
      </c>
      <c r="L265" s="30">
        <f t="shared" si="140"/>
        <v>0.46717576064062738</v>
      </c>
      <c r="M265" s="27">
        <f>J265/'I Disease Parameters'!$E$12</f>
        <v>0.38500631720280631</v>
      </c>
      <c r="N265" s="27">
        <f>K265/SQRT('I Disease Parameters'!$E$13*'I Disease Parameters'!$E$13)</f>
        <v>4.5294860852731655E-2</v>
      </c>
      <c r="O265" s="27">
        <f>L265/'I Disease Parameters'!$E$13</f>
        <v>2.7480927096507492E-2</v>
      </c>
      <c r="P265" s="27">
        <f>(1-L265)/'I Disease Parameters'!$E$14</f>
        <v>2.2201009973307193E-2</v>
      </c>
      <c r="Q265" s="19">
        <f t="shared" si="116"/>
        <v>4015714.2289779005</v>
      </c>
      <c r="R265" s="17">
        <f t="shared" si="117"/>
        <v>49540.862226787329</v>
      </c>
      <c r="S265" s="17">
        <f t="shared" si="118"/>
        <v>6830554.6817530701</v>
      </c>
      <c r="T265" s="17">
        <f t="shared" si="119"/>
        <v>450094.64846072439</v>
      </c>
      <c r="U265" s="17">
        <f t="shared" si="120"/>
        <v>1292712235.6864178</v>
      </c>
      <c r="V265" s="17">
        <f t="shared" si="121"/>
        <v>35670708.195704766</v>
      </c>
      <c r="W265" s="17">
        <f t="shared" si="122"/>
        <v>1304058140.1078362</v>
      </c>
      <c r="X265" s="18">
        <f t="shared" ca="1" si="113"/>
        <v>37573384.325964198</v>
      </c>
      <c r="Y265" s="17">
        <f t="shared" si="123"/>
        <v>54308.737135025673</v>
      </c>
      <c r="Z265" s="17">
        <f t="shared" si="124"/>
        <v>-1808.1232299214535</v>
      </c>
      <c r="AA265" s="17">
        <f t="shared" si="125"/>
        <v>-349492.52927186619</v>
      </c>
      <c r="AB265" s="17">
        <f t="shared" si="126"/>
        <v>-22892.185703699535</v>
      </c>
      <c r="AC265" s="17">
        <f t="shared" si="127"/>
        <v>346121.28840899467</v>
      </c>
      <c r="AD265" s="18">
        <f t="shared" si="128"/>
        <v>10500.7854225263</v>
      </c>
      <c r="AE265" s="19">
        <f t="shared" si="129"/>
        <v>8462.7021072688058</v>
      </c>
      <c r="AF265" s="17">
        <f t="shared" si="130"/>
        <v>9653.6092658612506</v>
      </c>
      <c r="AG265" s="17">
        <f t="shared" si="131"/>
        <v>616.18782548050535</v>
      </c>
      <c r="AH265" s="18">
        <f t="shared" si="132"/>
        <v>10269.797091341756</v>
      </c>
      <c r="AI265" s="73"/>
      <c r="AJ265" s="74"/>
      <c r="AK265" s="74"/>
      <c r="AL265" s="73"/>
      <c r="AM265" s="74"/>
      <c r="AN265" s="74">
        <f t="shared" si="133"/>
        <v>2012</v>
      </c>
      <c r="AO265" s="19" t="str">
        <f t="shared" ca="1" si="134"/>
        <v>-</v>
      </c>
      <c r="AP265" s="17" t="str">
        <f ca="1">IF($C265&gt;=TODAY(),"-",100*(AO265-MIN(Fit_Error_Deaths))/(MAX(Fit_Error_Deaths)-MIN(Fit_Error_Deaths)))</f>
        <v>-</v>
      </c>
      <c r="AQ265" s="17" t="str">
        <f t="shared" ca="1" si="135"/>
        <v>-</v>
      </c>
      <c r="AR265" s="17" t="str">
        <f ca="1">IF($C265&gt;=TODAY(),"-",100*(AQ265-MIN(Fit_Error_LocalTransmission))/(MAX(Fit_Error_LocalTransmission)-MIN(Fit_Error_LocalTransmission)))</f>
        <v>-</v>
      </c>
      <c r="AS265" s="17" t="str">
        <f t="shared" ca="1" si="136"/>
        <v>-</v>
      </c>
      <c r="AT265" s="67" t="str">
        <f t="shared" ca="1" si="137"/>
        <v>-</v>
      </c>
    </row>
    <row r="266" spans="1:46" s="1" customFormat="1" ht="12" x14ac:dyDescent="0.35">
      <c r="A266" s="87"/>
      <c r="B266" s="40">
        <f t="shared" si="114"/>
        <v>263</v>
      </c>
      <c r="C266" s="41">
        <f t="shared" si="115"/>
        <v>44121</v>
      </c>
      <c r="D266" s="28">
        <f>'I Disease Parameters'!$E$6/(1000*365)</f>
        <v>4.8197260273972601E-5</v>
      </c>
      <c r="E266" s="28">
        <f>'I Disease Parameters'!$E$7/(1000*365)</f>
        <v>2.0024657534246577E-5</v>
      </c>
      <c r="F266" s="27">
        <f>(1-'I Disease Parameters'!$E$8)/'I Disease Parameters'!$E$10</f>
        <v>0.188</v>
      </c>
      <c r="G266" s="27">
        <f>'I Disease Parameters'!$E$8/'I Disease Parameters'!$E$11</f>
        <v>1.2E-2</v>
      </c>
      <c r="H266" s="27">
        <f>1/'I Disease Parameters'!$E$12</f>
        <v>0.05</v>
      </c>
      <c r="I266" s="27">
        <f>'I Disease Parameters'!$E$9/'I Disease Parameters'!$E$15</f>
        <v>0</v>
      </c>
      <c r="J266" s="83">
        <f t="shared" si="138"/>
        <v>7.7001263440561267</v>
      </c>
      <c r="K266" s="60">
        <f t="shared" si="139"/>
        <v>0.77001263449643809</v>
      </c>
      <c r="L266" s="30">
        <f t="shared" si="140"/>
        <v>0.46717576064062738</v>
      </c>
      <c r="M266" s="27">
        <f>J266/'I Disease Parameters'!$E$12</f>
        <v>0.38500631720280631</v>
      </c>
      <c r="N266" s="27">
        <f>K266/SQRT('I Disease Parameters'!$E$13*'I Disease Parameters'!$E$13)</f>
        <v>4.5294860852731655E-2</v>
      </c>
      <c r="O266" s="27">
        <f>L266/'I Disease Parameters'!$E$13</f>
        <v>2.7480927096507492E-2</v>
      </c>
      <c r="P266" s="27">
        <f>(1-L266)/'I Disease Parameters'!$E$14</f>
        <v>2.2201009973307193E-2</v>
      </c>
      <c r="Q266" s="19">
        <f t="shared" si="116"/>
        <v>4070324.8437511176</v>
      </c>
      <c r="R266" s="17">
        <f t="shared" si="117"/>
        <v>47792.699258392124</v>
      </c>
      <c r="S266" s="17">
        <f t="shared" si="118"/>
        <v>6498203.8502457822</v>
      </c>
      <c r="T266" s="17">
        <f t="shared" si="119"/>
        <v>428318.55181596632</v>
      </c>
      <c r="U266" s="17">
        <f t="shared" si="120"/>
        <v>1293040246.3189166</v>
      </c>
      <c r="V266" s="17">
        <f t="shared" si="121"/>
        <v>35680700.751484178</v>
      </c>
      <c r="W266" s="17">
        <f t="shared" si="122"/>
        <v>1304084886.2639878</v>
      </c>
      <c r="X266" s="18">
        <f t="shared" ca="1" si="113"/>
        <v>37573384.325964198</v>
      </c>
      <c r="Y266" s="17">
        <f t="shared" si="123"/>
        <v>54610.614773217123</v>
      </c>
      <c r="Z266" s="17">
        <f t="shared" si="124"/>
        <v>-1748.1629683952051</v>
      </c>
      <c r="AA266" s="17">
        <f t="shared" si="125"/>
        <v>-332350.83150728792</v>
      </c>
      <c r="AB266" s="17">
        <f t="shared" si="126"/>
        <v>-21776.096644758072</v>
      </c>
      <c r="AC266" s="17">
        <f t="shared" si="127"/>
        <v>328010.63249874115</v>
      </c>
      <c r="AD266" s="18">
        <f t="shared" si="128"/>
        <v>9992.5557794123888</v>
      </c>
      <c r="AE266" s="19">
        <f t="shared" si="129"/>
        <v>8161.0015157623029</v>
      </c>
      <c r="AF266" s="17">
        <f t="shared" si="130"/>
        <v>9313.6820986360181</v>
      </c>
      <c r="AG266" s="17">
        <f t="shared" si="131"/>
        <v>594.49034672144796</v>
      </c>
      <c r="AH266" s="18">
        <f t="shared" si="132"/>
        <v>9908.1724453574661</v>
      </c>
      <c r="AI266" s="73"/>
      <c r="AJ266" s="74"/>
      <c r="AK266" s="74"/>
      <c r="AL266" s="73"/>
      <c r="AM266" s="74"/>
      <c r="AN266" s="74">
        <f t="shared" si="133"/>
        <v>2012</v>
      </c>
      <c r="AO266" s="19" t="str">
        <f t="shared" ca="1" si="134"/>
        <v>-</v>
      </c>
      <c r="AP266" s="17" t="str">
        <f ca="1">IF($C266&gt;=TODAY(),"-",100*(AO266-MIN(Fit_Error_Deaths))/(MAX(Fit_Error_Deaths)-MIN(Fit_Error_Deaths)))</f>
        <v>-</v>
      </c>
      <c r="AQ266" s="17" t="str">
        <f t="shared" ca="1" si="135"/>
        <v>-</v>
      </c>
      <c r="AR266" s="17" t="str">
        <f ca="1">IF($C266&gt;=TODAY(),"-",100*(AQ266-MIN(Fit_Error_LocalTransmission))/(MAX(Fit_Error_LocalTransmission)-MIN(Fit_Error_LocalTransmission)))</f>
        <v>-</v>
      </c>
      <c r="AS266" s="17" t="str">
        <f t="shared" ca="1" si="136"/>
        <v>-</v>
      </c>
      <c r="AT266" s="67" t="str">
        <f t="shared" ca="1" si="137"/>
        <v>-</v>
      </c>
    </row>
    <row r="267" spans="1:46" s="1" customFormat="1" ht="12" x14ac:dyDescent="0.35">
      <c r="A267" s="87"/>
      <c r="B267" s="40">
        <f t="shared" si="114"/>
        <v>264</v>
      </c>
      <c r="C267" s="41">
        <f t="shared" si="115"/>
        <v>44122</v>
      </c>
      <c r="D267" s="28">
        <f>'I Disease Parameters'!$E$6/(1000*365)</f>
        <v>4.8197260273972601E-5</v>
      </c>
      <c r="E267" s="28">
        <f>'I Disease Parameters'!$E$7/(1000*365)</f>
        <v>2.0024657534246577E-5</v>
      </c>
      <c r="F267" s="27">
        <f>(1-'I Disease Parameters'!$E$8)/'I Disease Parameters'!$E$10</f>
        <v>0.188</v>
      </c>
      <c r="G267" s="27">
        <f>'I Disease Parameters'!$E$8/'I Disease Parameters'!$E$11</f>
        <v>1.2E-2</v>
      </c>
      <c r="H267" s="27">
        <f>1/'I Disease Parameters'!$E$12</f>
        <v>0.05</v>
      </c>
      <c r="I267" s="27">
        <f>'I Disease Parameters'!$E$9/'I Disease Parameters'!$E$15</f>
        <v>0</v>
      </c>
      <c r="J267" s="83">
        <f t="shared" si="138"/>
        <v>7.7001263440561267</v>
      </c>
      <c r="K267" s="60">
        <f t="shared" si="139"/>
        <v>0.77001263449643809</v>
      </c>
      <c r="L267" s="30">
        <f t="shared" si="140"/>
        <v>0.46717576064062738</v>
      </c>
      <c r="M267" s="27">
        <f>J267/'I Disease Parameters'!$E$12</f>
        <v>0.38500631720280631</v>
      </c>
      <c r="N267" s="27">
        <f>K267/SQRT('I Disease Parameters'!$E$13*'I Disease Parameters'!$E$13)</f>
        <v>4.5294860852731655E-2</v>
      </c>
      <c r="O267" s="27">
        <f>L267/'I Disease Parameters'!$E$13</f>
        <v>2.7480927096507492E-2</v>
      </c>
      <c r="P267" s="27">
        <f>(1-L267)/'I Disease Parameters'!$E$14</f>
        <v>2.2201009973307193E-2</v>
      </c>
      <c r="Q267" s="19">
        <f t="shared" si="116"/>
        <v>4125227.3003797238</v>
      </c>
      <c r="R267" s="17">
        <f t="shared" si="117"/>
        <v>46102.55756724222</v>
      </c>
      <c r="S267" s="17">
        <f t="shared" si="118"/>
        <v>6182148.5608873814</v>
      </c>
      <c r="T267" s="17">
        <f t="shared" si="119"/>
        <v>407603.79193759634</v>
      </c>
      <c r="U267" s="17">
        <f t="shared" si="120"/>
        <v>1293351034.4142148</v>
      </c>
      <c r="V267" s="17">
        <f t="shared" si="121"/>
        <v>35690209.8559248</v>
      </c>
      <c r="W267" s="17">
        <f t="shared" si="122"/>
        <v>1304112116.6249869</v>
      </c>
      <c r="X267" s="18">
        <f t="shared" ca="1" si="113"/>
        <v>37573384.325964198</v>
      </c>
      <c r="Y267" s="17">
        <f t="shared" si="123"/>
        <v>54902.456628606189</v>
      </c>
      <c r="Z267" s="17">
        <f t="shared" si="124"/>
        <v>-1690.1416911499036</v>
      </c>
      <c r="AA267" s="17">
        <f t="shared" si="125"/>
        <v>-316055.28935840074</v>
      </c>
      <c r="AB267" s="17">
        <f t="shared" si="126"/>
        <v>-20714.75987836998</v>
      </c>
      <c r="AC267" s="17">
        <f t="shared" si="127"/>
        <v>310788.09529829025</v>
      </c>
      <c r="AD267" s="18">
        <f t="shared" si="128"/>
        <v>9509.1044406220317</v>
      </c>
      <c r="AE267" s="19">
        <f t="shared" si="129"/>
        <v>7869.3551929638052</v>
      </c>
      <c r="AF267" s="17">
        <f t="shared" si="130"/>
        <v>8985.0274605777195</v>
      </c>
      <c r="AG267" s="17">
        <f t="shared" si="131"/>
        <v>573.51239110070549</v>
      </c>
      <c r="AH267" s="18">
        <f t="shared" si="132"/>
        <v>9558.5398516784244</v>
      </c>
      <c r="AI267" s="73"/>
      <c r="AJ267" s="74"/>
      <c r="AK267" s="74"/>
      <c r="AL267" s="73"/>
      <c r="AM267" s="74"/>
      <c r="AN267" s="74">
        <f t="shared" si="133"/>
        <v>2012</v>
      </c>
      <c r="AO267" s="19" t="str">
        <f t="shared" ca="1" si="134"/>
        <v>-</v>
      </c>
      <c r="AP267" s="17" t="str">
        <f ca="1">IF($C267&gt;=TODAY(),"-",100*(AO267-MIN(Fit_Error_Deaths))/(MAX(Fit_Error_Deaths)-MIN(Fit_Error_Deaths)))</f>
        <v>-</v>
      </c>
      <c r="AQ267" s="17" t="str">
        <f t="shared" ca="1" si="135"/>
        <v>-</v>
      </c>
      <c r="AR267" s="17" t="str">
        <f ca="1">IF($C267&gt;=TODAY(),"-",100*(AQ267-MIN(Fit_Error_LocalTransmission))/(MAX(Fit_Error_LocalTransmission)-MIN(Fit_Error_LocalTransmission)))</f>
        <v>-</v>
      </c>
      <c r="AS267" s="17" t="str">
        <f t="shared" ca="1" si="136"/>
        <v>-</v>
      </c>
      <c r="AT267" s="67" t="str">
        <f t="shared" ca="1" si="137"/>
        <v>-</v>
      </c>
    </row>
    <row r="268" spans="1:46" s="1" customFormat="1" ht="12" x14ac:dyDescent="0.35">
      <c r="A268" s="87"/>
      <c r="B268" s="40">
        <f t="shared" si="114"/>
        <v>265</v>
      </c>
      <c r="C268" s="41">
        <f t="shared" si="115"/>
        <v>44123</v>
      </c>
      <c r="D268" s="28">
        <f>'I Disease Parameters'!$E$6/(1000*365)</f>
        <v>4.8197260273972601E-5</v>
      </c>
      <c r="E268" s="28">
        <f>'I Disease Parameters'!$E$7/(1000*365)</f>
        <v>2.0024657534246577E-5</v>
      </c>
      <c r="F268" s="27">
        <f>(1-'I Disease Parameters'!$E$8)/'I Disease Parameters'!$E$10</f>
        <v>0.188</v>
      </c>
      <c r="G268" s="27">
        <f>'I Disease Parameters'!$E$8/'I Disease Parameters'!$E$11</f>
        <v>1.2E-2</v>
      </c>
      <c r="H268" s="27">
        <f>1/'I Disease Parameters'!$E$12</f>
        <v>0.05</v>
      </c>
      <c r="I268" s="27">
        <f>'I Disease Parameters'!$E$9/'I Disease Parameters'!$E$15</f>
        <v>0</v>
      </c>
      <c r="J268" s="83">
        <f t="shared" si="138"/>
        <v>7.7001263440561267</v>
      </c>
      <c r="K268" s="60">
        <f t="shared" si="139"/>
        <v>0.77001263449643809</v>
      </c>
      <c r="L268" s="30">
        <f t="shared" si="140"/>
        <v>0.46717576064062738</v>
      </c>
      <c r="M268" s="27">
        <f>J268/'I Disease Parameters'!$E$12</f>
        <v>0.38500631720280631</v>
      </c>
      <c r="N268" s="27">
        <f>K268/SQRT('I Disease Parameters'!$E$13*'I Disease Parameters'!$E$13)</f>
        <v>4.5294860852731655E-2</v>
      </c>
      <c r="O268" s="27">
        <f>L268/'I Disease Parameters'!$E$13</f>
        <v>2.7480927096507492E-2</v>
      </c>
      <c r="P268" s="27">
        <f>(1-L268)/'I Disease Parameters'!$E$14</f>
        <v>2.2201009973307193E-2</v>
      </c>
      <c r="Q268" s="19">
        <f t="shared" si="116"/>
        <v>4180411.8731313413</v>
      </c>
      <c r="R268" s="17">
        <f t="shared" si="117"/>
        <v>44468.574961723803</v>
      </c>
      <c r="S268" s="17">
        <f t="shared" si="118"/>
        <v>5881584.618257896</v>
      </c>
      <c r="T268" s="17">
        <f t="shared" si="119"/>
        <v>387898.31456159853</v>
      </c>
      <c r="U268" s="17">
        <f t="shared" si="120"/>
        <v>1293645444.260814</v>
      </c>
      <c r="V268" s="17">
        <f t="shared" si="121"/>
        <v>35699259.071774766</v>
      </c>
      <c r="W268" s="17">
        <f t="shared" si="122"/>
        <v>1304139807.6417265</v>
      </c>
      <c r="X268" s="18">
        <f t="shared" ca="1" si="113"/>
        <v>37573384.325964198</v>
      </c>
      <c r="Y268" s="17">
        <f t="shared" si="123"/>
        <v>55184.572751617525</v>
      </c>
      <c r="Z268" s="17">
        <f t="shared" si="124"/>
        <v>-1633.9826055184167</v>
      </c>
      <c r="AA268" s="17">
        <f t="shared" si="125"/>
        <v>-300563.94262948539</v>
      </c>
      <c r="AB268" s="17">
        <f t="shared" si="126"/>
        <v>-19705.477375997812</v>
      </c>
      <c r="AC268" s="17">
        <f t="shared" si="127"/>
        <v>294409.84659910202</v>
      </c>
      <c r="AD268" s="18">
        <f t="shared" si="128"/>
        <v>9049.2158499658108</v>
      </c>
      <c r="AE268" s="19">
        <f t="shared" si="129"/>
        <v>7587.4520958567628</v>
      </c>
      <c r="AF268" s="17">
        <f t="shared" si="130"/>
        <v>8667.2808226415382</v>
      </c>
      <c r="AG268" s="17">
        <f t="shared" si="131"/>
        <v>553.23069080690664</v>
      </c>
      <c r="AH268" s="18">
        <f t="shared" si="132"/>
        <v>9220.511513448444</v>
      </c>
      <c r="AI268" s="73"/>
      <c r="AJ268" s="74"/>
      <c r="AK268" s="74"/>
      <c r="AL268" s="73"/>
      <c r="AM268" s="74"/>
      <c r="AN268" s="74">
        <f t="shared" si="133"/>
        <v>2012</v>
      </c>
      <c r="AO268" s="19" t="str">
        <f t="shared" ca="1" si="134"/>
        <v>-</v>
      </c>
      <c r="AP268" s="17" t="str">
        <f ca="1">IF($C268&gt;=TODAY(),"-",100*(AO268-MIN(Fit_Error_Deaths))/(MAX(Fit_Error_Deaths)-MIN(Fit_Error_Deaths)))</f>
        <v>-</v>
      </c>
      <c r="AQ268" s="17" t="str">
        <f t="shared" ca="1" si="135"/>
        <v>-</v>
      </c>
      <c r="AR268" s="17" t="str">
        <f ca="1">IF($C268&gt;=TODAY(),"-",100*(AQ268-MIN(Fit_Error_LocalTransmission))/(MAX(Fit_Error_LocalTransmission)-MIN(Fit_Error_LocalTransmission)))</f>
        <v>-</v>
      </c>
      <c r="AS268" s="17" t="str">
        <f t="shared" ca="1" si="136"/>
        <v>-</v>
      </c>
      <c r="AT268" s="67" t="str">
        <f t="shared" ca="1" si="137"/>
        <v>-</v>
      </c>
    </row>
    <row r="269" spans="1:46" s="1" customFormat="1" ht="12" x14ac:dyDescent="0.35">
      <c r="A269" s="87"/>
      <c r="B269" s="40">
        <f t="shared" si="114"/>
        <v>266</v>
      </c>
      <c r="C269" s="41">
        <f t="shared" si="115"/>
        <v>44124</v>
      </c>
      <c r="D269" s="28">
        <f>'I Disease Parameters'!$E$6/(1000*365)</f>
        <v>4.8197260273972601E-5</v>
      </c>
      <c r="E269" s="28">
        <f>'I Disease Parameters'!$E$7/(1000*365)</f>
        <v>2.0024657534246577E-5</v>
      </c>
      <c r="F269" s="27">
        <f>(1-'I Disease Parameters'!$E$8)/'I Disease Parameters'!$E$10</f>
        <v>0.188</v>
      </c>
      <c r="G269" s="27">
        <f>'I Disease Parameters'!$E$8/'I Disease Parameters'!$E$11</f>
        <v>1.2E-2</v>
      </c>
      <c r="H269" s="27">
        <f>1/'I Disease Parameters'!$E$12</f>
        <v>0.05</v>
      </c>
      <c r="I269" s="27">
        <f>'I Disease Parameters'!$E$9/'I Disease Parameters'!$E$15</f>
        <v>0</v>
      </c>
      <c r="J269" s="83">
        <f t="shared" si="138"/>
        <v>7.7001263440561267</v>
      </c>
      <c r="K269" s="60">
        <f t="shared" si="139"/>
        <v>0.77001263449643809</v>
      </c>
      <c r="L269" s="30">
        <f t="shared" si="140"/>
        <v>0.46717576064062738</v>
      </c>
      <c r="M269" s="27">
        <f>J269/'I Disease Parameters'!$E$12</f>
        <v>0.38500631720280631</v>
      </c>
      <c r="N269" s="27">
        <f>K269/SQRT('I Disease Parameters'!$E$13*'I Disease Parameters'!$E$13)</f>
        <v>4.5294860852731655E-2</v>
      </c>
      <c r="O269" s="27">
        <f>L269/'I Disease Parameters'!$E$13</f>
        <v>2.7480927096507492E-2</v>
      </c>
      <c r="P269" s="27">
        <f>(1-L269)/'I Disease Parameters'!$E$14</f>
        <v>2.2201009973307193E-2</v>
      </c>
      <c r="Q269" s="19">
        <f t="shared" si="116"/>
        <v>4235869.1364463205</v>
      </c>
      <c r="R269" s="17">
        <f t="shared" si="117"/>
        <v>42888.960612861571</v>
      </c>
      <c r="S269" s="17">
        <f t="shared" si="118"/>
        <v>5595747.7027200656</v>
      </c>
      <c r="T269" s="17">
        <f t="shared" si="119"/>
        <v>369152.63027669548</v>
      </c>
      <c r="U269" s="17">
        <f t="shared" si="120"/>
        <v>1293924278.4900382</v>
      </c>
      <c r="V269" s="17">
        <f t="shared" si="121"/>
        <v>35707870.806124978</v>
      </c>
      <c r="W269" s="17">
        <f t="shared" si="122"/>
        <v>1304167936.920094</v>
      </c>
      <c r="X269" s="18">
        <f t="shared" ca="1" si="113"/>
        <v>37573384.325964198</v>
      </c>
      <c r="Y269" s="17">
        <f t="shared" si="123"/>
        <v>55457.263314979151</v>
      </c>
      <c r="Z269" s="17">
        <f t="shared" si="124"/>
        <v>-1579.6143488622329</v>
      </c>
      <c r="AA269" s="17">
        <f t="shared" si="125"/>
        <v>-285836.91553783044</v>
      </c>
      <c r="AB269" s="17">
        <f t="shared" si="126"/>
        <v>-18745.684284903051</v>
      </c>
      <c r="AC269" s="17">
        <f t="shared" si="127"/>
        <v>278834.22922420502</v>
      </c>
      <c r="AD269" s="18">
        <f t="shared" si="128"/>
        <v>8611.7343502119184</v>
      </c>
      <c r="AE269" s="19">
        <f t="shared" si="129"/>
        <v>7314.9911114671768</v>
      </c>
      <c r="AF269" s="17">
        <f t="shared" si="130"/>
        <v>8360.0920928040759</v>
      </c>
      <c r="AG269" s="17">
        <f t="shared" si="131"/>
        <v>533.62289954068569</v>
      </c>
      <c r="AH269" s="18">
        <f t="shared" si="132"/>
        <v>8893.7149923447614</v>
      </c>
      <c r="AI269" s="73"/>
      <c r="AJ269" s="74"/>
      <c r="AK269" s="74"/>
      <c r="AL269" s="73"/>
      <c r="AM269" s="74"/>
      <c r="AN269" s="74">
        <f t="shared" si="133"/>
        <v>2012</v>
      </c>
      <c r="AO269" s="19" t="str">
        <f t="shared" ca="1" si="134"/>
        <v>-</v>
      </c>
      <c r="AP269" s="17" t="str">
        <f ca="1">IF($C269&gt;=TODAY(),"-",100*(AO269-MIN(Fit_Error_Deaths))/(MAX(Fit_Error_Deaths)-MIN(Fit_Error_Deaths)))</f>
        <v>-</v>
      </c>
      <c r="AQ269" s="17" t="str">
        <f t="shared" ca="1" si="135"/>
        <v>-</v>
      </c>
      <c r="AR269" s="17" t="str">
        <f ca="1">IF($C269&gt;=TODAY(),"-",100*(AQ269-MIN(Fit_Error_LocalTransmission))/(MAX(Fit_Error_LocalTransmission)-MIN(Fit_Error_LocalTransmission)))</f>
        <v>-</v>
      </c>
      <c r="AS269" s="17" t="str">
        <f t="shared" ca="1" si="136"/>
        <v>-</v>
      </c>
      <c r="AT269" s="67" t="str">
        <f t="shared" ca="1" si="137"/>
        <v>-</v>
      </c>
    </row>
    <row r="270" spans="1:46" s="1" customFormat="1" ht="12" x14ac:dyDescent="0.35">
      <c r="A270" s="87"/>
      <c r="B270" s="40">
        <f t="shared" si="114"/>
        <v>267</v>
      </c>
      <c r="C270" s="41">
        <f t="shared" si="115"/>
        <v>44125</v>
      </c>
      <c r="D270" s="28">
        <f>'I Disease Parameters'!$E$6/(1000*365)</f>
        <v>4.8197260273972601E-5</v>
      </c>
      <c r="E270" s="28">
        <f>'I Disease Parameters'!$E$7/(1000*365)</f>
        <v>2.0024657534246577E-5</v>
      </c>
      <c r="F270" s="27">
        <f>(1-'I Disease Parameters'!$E$8)/'I Disease Parameters'!$E$10</f>
        <v>0.188</v>
      </c>
      <c r="G270" s="27">
        <f>'I Disease Parameters'!$E$8/'I Disease Parameters'!$E$11</f>
        <v>1.2E-2</v>
      </c>
      <c r="H270" s="27">
        <f>1/'I Disease Parameters'!$E$12</f>
        <v>0.05</v>
      </c>
      <c r="I270" s="27">
        <f>'I Disease Parameters'!$E$9/'I Disease Parameters'!$E$15</f>
        <v>0</v>
      </c>
      <c r="J270" s="83">
        <f t="shared" si="138"/>
        <v>7.7001263440561267</v>
      </c>
      <c r="K270" s="60">
        <f t="shared" si="139"/>
        <v>0.77001263449643809</v>
      </c>
      <c r="L270" s="30">
        <f t="shared" si="140"/>
        <v>0.46717576064062738</v>
      </c>
      <c r="M270" s="27">
        <f>J270/'I Disease Parameters'!$E$12</f>
        <v>0.38500631720280631</v>
      </c>
      <c r="N270" s="27">
        <f>K270/SQRT('I Disease Parameters'!$E$13*'I Disease Parameters'!$E$13)</f>
        <v>4.5294860852731655E-2</v>
      </c>
      <c r="O270" s="27">
        <f>L270/'I Disease Parameters'!$E$13</f>
        <v>2.7480927096507492E-2</v>
      </c>
      <c r="P270" s="27">
        <f>(1-L270)/'I Disease Parameters'!$E$14</f>
        <v>2.2201009973307193E-2</v>
      </c>
      <c r="Q270" s="19">
        <f t="shared" si="116"/>
        <v>4291589.9555633832</v>
      </c>
      <c r="R270" s="17">
        <f t="shared" si="117"/>
        <v>41361.99020436791</v>
      </c>
      <c r="S270" s="17">
        <f t="shared" si="118"/>
        <v>5323911.389247885</v>
      </c>
      <c r="T270" s="17">
        <f t="shared" si="119"/>
        <v>351319.68790248735</v>
      </c>
      <c r="U270" s="17">
        <f t="shared" si="120"/>
        <v>1294188300.1411421</v>
      </c>
      <c r="V270" s="17">
        <f t="shared" si="121"/>
        <v>35716066.36735142</v>
      </c>
      <c r="W270" s="17">
        <f t="shared" si="122"/>
        <v>1304196483.1640604</v>
      </c>
      <c r="X270" s="18">
        <f t="shared" ca="1" si="113"/>
        <v>37573384.325964198</v>
      </c>
      <c r="Y270" s="17">
        <f t="shared" si="123"/>
        <v>55720.819117062725</v>
      </c>
      <c r="Z270" s="17">
        <f t="shared" si="124"/>
        <v>-1526.9704084936602</v>
      </c>
      <c r="AA270" s="17">
        <f t="shared" si="125"/>
        <v>-271836.31347218063</v>
      </c>
      <c r="AB270" s="17">
        <f t="shared" si="126"/>
        <v>-17832.942374208127</v>
      </c>
      <c r="AC270" s="17">
        <f t="shared" si="127"/>
        <v>264021.65110397339</v>
      </c>
      <c r="AD270" s="18">
        <f t="shared" si="128"/>
        <v>8195.5612264424562</v>
      </c>
      <c r="AE270" s="19">
        <f t="shared" si="129"/>
        <v>7051.680550826929</v>
      </c>
      <c r="AF270" s="17">
        <f t="shared" si="130"/>
        <v>8063.1245952179752</v>
      </c>
      <c r="AG270" s="17">
        <f t="shared" si="131"/>
        <v>514.66752735433886</v>
      </c>
      <c r="AH270" s="18">
        <f t="shared" si="132"/>
        <v>8577.7921225723148</v>
      </c>
      <c r="AI270" s="73"/>
      <c r="AJ270" s="74"/>
      <c r="AK270" s="74"/>
      <c r="AL270" s="73"/>
      <c r="AM270" s="74"/>
      <c r="AN270" s="74">
        <f t="shared" si="133"/>
        <v>2012</v>
      </c>
      <c r="AO270" s="19" t="str">
        <f t="shared" ca="1" si="134"/>
        <v>-</v>
      </c>
      <c r="AP270" s="17" t="str">
        <f ca="1">IF($C270&gt;=TODAY(),"-",100*(AO270-MIN(Fit_Error_Deaths))/(MAX(Fit_Error_Deaths)-MIN(Fit_Error_Deaths)))</f>
        <v>-</v>
      </c>
      <c r="AQ270" s="17" t="str">
        <f t="shared" ca="1" si="135"/>
        <v>-</v>
      </c>
      <c r="AR270" s="17" t="str">
        <f ca="1">IF($C270&gt;=TODAY(),"-",100*(AQ270-MIN(Fit_Error_LocalTransmission))/(MAX(Fit_Error_LocalTransmission)-MIN(Fit_Error_LocalTransmission)))</f>
        <v>-</v>
      </c>
      <c r="AS270" s="17" t="str">
        <f t="shared" ca="1" si="136"/>
        <v>-</v>
      </c>
      <c r="AT270" s="67" t="str">
        <f t="shared" ca="1" si="137"/>
        <v>-</v>
      </c>
    </row>
    <row r="271" spans="1:46" s="1" customFormat="1" ht="12" x14ac:dyDescent="0.35">
      <c r="A271" s="87"/>
      <c r="B271" s="40">
        <f t="shared" si="114"/>
        <v>268</v>
      </c>
      <c r="C271" s="41">
        <f t="shared" si="115"/>
        <v>44126</v>
      </c>
      <c r="D271" s="28">
        <f>'I Disease Parameters'!$E$6/(1000*365)</f>
        <v>4.8197260273972601E-5</v>
      </c>
      <c r="E271" s="28">
        <f>'I Disease Parameters'!$E$7/(1000*365)</f>
        <v>2.0024657534246577E-5</v>
      </c>
      <c r="F271" s="27">
        <f>(1-'I Disease Parameters'!$E$8)/'I Disease Parameters'!$E$10</f>
        <v>0.188</v>
      </c>
      <c r="G271" s="27">
        <f>'I Disease Parameters'!$E$8/'I Disease Parameters'!$E$11</f>
        <v>1.2E-2</v>
      </c>
      <c r="H271" s="27">
        <f>1/'I Disease Parameters'!$E$12</f>
        <v>0.05</v>
      </c>
      <c r="I271" s="27">
        <f>'I Disease Parameters'!$E$9/'I Disease Parameters'!$E$15</f>
        <v>0</v>
      </c>
      <c r="J271" s="83">
        <f t="shared" si="138"/>
        <v>7.7001263440561267</v>
      </c>
      <c r="K271" s="60">
        <f t="shared" si="139"/>
        <v>0.77001263449643809</v>
      </c>
      <c r="L271" s="30">
        <f t="shared" si="140"/>
        <v>0.46717576064062738</v>
      </c>
      <c r="M271" s="27">
        <f>J271/'I Disease Parameters'!$E$12</f>
        <v>0.38500631720280631</v>
      </c>
      <c r="N271" s="27">
        <f>K271/SQRT('I Disease Parameters'!$E$13*'I Disease Parameters'!$E$13)</f>
        <v>4.5294860852731655E-2</v>
      </c>
      <c r="O271" s="27">
        <f>L271/'I Disease Parameters'!$E$13</f>
        <v>2.7480927096507492E-2</v>
      </c>
      <c r="P271" s="27">
        <f>(1-L271)/'I Disease Parameters'!$E$14</f>
        <v>2.2201009973307193E-2</v>
      </c>
      <c r="Q271" s="19">
        <f t="shared" si="116"/>
        <v>4347565.477600079</v>
      </c>
      <c r="R271" s="17">
        <f t="shared" si="117"/>
        <v>39886.001595429734</v>
      </c>
      <c r="S271" s="17">
        <f t="shared" si="118"/>
        <v>5065385.2644415991</v>
      </c>
      <c r="T271" s="17">
        <f t="shared" si="119"/>
        <v>334354.7541027462</v>
      </c>
      <c r="U271" s="17">
        <f t="shared" si="120"/>
        <v>1294438234.6238401</v>
      </c>
      <c r="V271" s="17">
        <f t="shared" si="121"/>
        <v>35723866.019246362</v>
      </c>
      <c r="W271" s="17">
        <f t="shared" si="122"/>
        <v>1304225426.1215799</v>
      </c>
      <c r="X271" s="18">
        <f t="shared" ca="1" si="113"/>
        <v>37573384.325964198</v>
      </c>
      <c r="Y271" s="17">
        <f t="shared" si="123"/>
        <v>55975.522036695853</v>
      </c>
      <c r="Z271" s="17">
        <f t="shared" si="124"/>
        <v>-1475.9886089381762</v>
      </c>
      <c r="AA271" s="17">
        <f t="shared" si="125"/>
        <v>-258526.12480628584</v>
      </c>
      <c r="AB271" s="17">
        <f t="shared" si="126"/>
        <v>-16964.933799741149</v>
      </c>
      <c r="AC271" s="17">
        <f t="shared" si="127"/>
        <v>249934.48269796371</v>
      </c>
      <c r="AD271" s="18">
        <f t="shared" si="128"/>
        <v>7799.651894941926</v>
      </c>
      <c r="AE271" s="19">
        <f t="shared" si="129"/>
        <v>6797.2376916241856</v>
      </c>
      <c r="AF271" s="17">
        <f t="shared" si="130"/>
        <v>7776.0541584211669</v>
      </c>
      <c r="AG271" s="17">
        <f t="shared" si="131"/>
        <v>496.34388245241496</v>
      </c>
      <c r="AH271" s="18">
        <f t="shared" si="132"/>
        <v>8272.3980408735824</v>
      </c>
      <c r="AI271" s="73"/>
      <c r="AJ271" s="74"/>
      <c r="AK271" s="74"/>
      <c r="AL271" s="73"/>
      <c r="AM271" s="74"/>
      <c r="AN271" s="74">
        <f t="shared" si="133"/>
        <v>2012</v>
      </c>
      <c r="AO271" s="19" t="str">
        <f t="shared" ca="1" si="134"/>
        <v>-</v>
      </c>
      <c r="AP271" s="17" t="str">
        <f ca="1">IF($C271&gt;=TODAY(),"-",100*(AO271-MIN(Fit_Error_Deaths))/(MAX(Fit_Error_Deaths)-MIN(Fit_Error_Deaths)))</f>
        <v>-</v>
      </c>
      <c r="AQ271" s="17" t="str">
        <f t="shared" ca="1" si="135"/>
        <v>-</v>
      </c>
      <c r="AR271" s="17" t="str">
        <f ca="1">IF($C271&gt;=TODAY(),"-",100*(AQ271-MIN(Fit_Error_LocalTransmission))/(MAX(Fit_Error_LocalTransmission)-MIN(Fit_Error_LocalTransmission)))</f>
        <v>-</v>
      </c>
      <c r="AS271" s="17" t="str">
        <f t="shared" ca="1" si="136"/>
        <v>-</v>
      </c>
      <c r="AT271" s="67" t="str">
        <f t="shared" ca="1" si="137"/>
        <v>-</v>
      </c>
    </row>
    <row r="272" spans="1:46" s="1" customFormat="1" ht="12" x14ac:dyDescent="0.35">
      <c r="A272" s="87"/>
      <c r="B272" s="40">
        <f t="shared" si="114"/>
        <v>269</v>
      </c>
      <c r="C272" s="41">
        <f t="shared" si="115"/>
        <v>44127</v>
      </c>
      <c r="D272" s="28">
        <f>'I Disease Parameters'!$E$6/(1000*365)</f>
        <v>4.8197260273972601E-5</v>
      </c>
      <c r="E272" s="28">
        <f>'I Disease Parameters'!$E$7/(1000*365)</f>
        <v>2.0024657534246577E-5</v>
      </c>
      <c r="F272" s="27">
        <f>(1-'I Disease Parameters'!$E$8)/'I Disease Parameters'!$E$10</f>
        <v>0.188</v>
      </c>
      <c r="G272" s="27">
        <f>'I Disease Parameters'!$E$8/'I Disease Parameters'!$E$11</f>
        <v>1.2E-2</v>
      </c>
      <c r="H272" s="27">
        <f>1/'I Disease Parameters'!$E$12</f>
        <v>0.05</v>
      </c>
      <c r="I272" s="27">
        <f>'I Disease Parameters'!$E$9/'I Disease Parameters'!$E$15</f>
        <v>0</v>
      </c>
      <c r="J272" s="83">
        <f t="shared" si="138"/>
        <v>7.7001263440561267</v>
      </c>
      <c r="K272" s="60">
        <f t="shared" si="139"/>
        <v>0.77001263449643809</v>
      </c>
      <c r="L272" s="30">
        <f t="shared" si="140"/>
        <v>0.46717576064062738</v>
      </c>
      <c r="M272" s="27">
        <f>J272/'I Disease Parameters'!$E$12</f>
        <v>0.38500631720280631</v>
      </c>
      <c r="N272" s="27">
        <f>K272/SQRT('I Disease Parameters'!$E$13*'I Disease Parameters'!$E$13)</f>
        <v>4.5294860852731655E-2</v>
      </c>
      <c r="O272" s="27">
        <f>L272/'I Disease Parameters'!$E$13</f>
        <v>2.7480927096507492E-2</v>
      </c>
      <c r="P272" s="27">
        <f>(1-L272)/'I Disease Parameters'!$E$14</f>
        <v>2.2201009973307193E-2</v>
      </c>
      <c r="Q272" s="19">
        <f t="shared" si="116"/>
        <v>4403787.1230449928</v>
      </c>
      <c r="R272" s="17">
        <f t="shared" si="117"/>
        <v>38459.390936825526</v>
      </c>
      <c r="S272" s="17">
        <f t="shared" si="118"/>
        <v>4819513.1369142607</v>
      </c>
      <c r="T272" s="17">
        <f t="shared" si="119"/>
        <v>318215.29893011955</v>
      </c>
      <c r="U272" s="17">
        <f t="shared" si="120"/>
        <v>1294674771.5833364</v>
      </c>
      <c r="V272" s="17">
        <f t="shared" si="121"/>
        <v>35731289.03247682</v>
      </c>
      <c r="W272" s="17">
        <f t="shared" si="122"/>
        <v>1304254746.5331626</v>
      </c>
      <c r="X272" s="18">
        <f t="shared" ca="1" si="113"/>
        <v>37573384.325964198</v>
      </c>
      <c r="Y272" s="17">
        <f t="shared" si="123"/>
        <v>56221.645444913767</v>
      </c>
      <c r="Z272" s="17">
        <f t="shared" si="124"/>
        <v>-1426.6106586042079</v>
      </c>
      <c r="AA272" s="17">
        <f t="shared" si="125"/>
        <v>-245872.12752733845</v>
      </c>
      <c r="AB272" s="17">
        <f t="shared" si="126"/>
        <v>-16139.455172626651</v>
      </c>
      <c r="AC272" s="17">
        <f t="shared" si="127"/>
        <v>236536.95949625969</v>
      </c>
      <c r="AD272" s="18">
        <f t="shared" si="128"/>
        <v>7423.013230457902</v>
      </c>
      <c r="AE272" s="19">
        <f t="shared" si="129"/>
        <v>6551.3883640040922</v>
      </c>
      <c r="AF272" s="17">
        <f t="shared" si="130"/>
        <v>7498.56829994079</v>
      </c>
      <c r="AG272" s="17">
        <f t="shared" si="131"/>
        <v>478.63201914515685</v>
      </c>
      <c r="AH272" s="18">
        <f t="shared" si="132"/>
        <v>7977.2003190859468</v>
      </c>
      <c r="AI272" s="73"/>
      <c r="AJ272" s="74"/>
      <c r="AK272" s="74"/>
      <c r="AL272" s="73"/>
      <c r="AM272" s="74"/>
      <c r="AN272" s="74">
        <f t="shared" si="133"/>
        <v>2012</v>
      </c>
      <c r="AO272" s="19" t="str">
        <f t="shared" ca="1" si="134"/>
        <v>-</v>
      </c>
      <c r="AP272" s="17" t="str">
        <f ca="1">IF($C272&gt;=TODAY(),"-",100*(AO272-MIN(Fit_Error_Deaths))/(MAX(Fit_Error_Deaths)-MIN(Fit_Error_Deaths)))</f>
        <v>-</v>
      </c>
      <c r="AQ272" s="17" t="str">
        <f t="shared" ca="1" si="135"/>
        <v>-</v>
      </c>
      <c r="AR272" s="17" t="str">
        <f ca="1">IF($C272&gt;=TODAY(),"-",100*(AQ272-MIN(Fit_Error_LocalTransmission))/(MAX(Fit_Error_LocalTransmission)-MIN(Fit_Error_LocalTransmission)))</f>
        <v>-</v>
      </c>
      <c r="AS272" s="17" t="str">
        <f t="shared" ca="1" si="136"/>
        <v>-</v>
      </c>
      <c r="AT272" s="67" t="str">
        <f t="shared" ca="1" si="137"/>
        <v>-</v>
      </c>
    </row>
    <row r="273" spans="1:46" s="1" customFormat="1" ht="12" x14ac:dyDescent="0.35">
      <c r="A273" s="87"/>
      <c r="B273" s="40">
        <f t="shared" si="114"/>
        <v>270</v>
      </c>
      <c r="C273" s="41">
        <f t="shared" si="115"/>
        <v>44128</v>
      </c>
      <c r="D273" s="28">
        <f>'I Disease Parameters'!$E$6/(1000*365)</f>
        <v>4.8197260273972601E-5</v>
      </c>
      <c r="E273" s="28">
        <f>'I Disease Parameters'!$E$7/(1000*365)</f>
        <v>2.0024657534246577E-5</v>
      </c>
      <c r="F273" s="27">
        <f>(1-'I Disease Parameters'!$E$8)/'I Disease Parameters'!$E$10</f>
        <v>0.188</v>
      </c>
      <c r="G273" s="27">
        <f>'I Disease Parameters'!$E$8/'I Disease Parameters'!$E$11</f>
        <v>1.2E-2</v>
      </c>
      <c r="H273" s="27">
        <f>1/'I Disease Parameters'!$E$12</f>
        <v>0.05</v>
      </c>
      <c r="I273" s="27">
        <f>'I Disease Parameters'!$E$9/'I Disease Parameters'!$E$15</f>
        <v>0</v>
      </c>
      <c r="J273" s="83">
        <f t="shared" si="138"/>
        <v>7.7001263440561267</v>
      </c>
      <c r="K273" s="60">
        <f t="shared" si="139"/>
        <v>0.77001263449643809</v>
      </c>
      <c r="L273" s="30">
        <f t="shared" si="140"/>
        <v>0.46717576064062738</v>
      </c>
      <c r="M273" s="27">
        <f>J273/'I Disease Parameters'!$E$12</f>
        <v>0.38500631720280631</v>
      </c>
      <c r="N273" s="27">
        <f>K273/SQRT('I Disease Parameters'!$E$13*'I Disease Parameters'!$E$13)</f>
        <v>4.5294860852731655E-2</v>
      </c>
      <c r="O273" s="27">
        <f>L273/'I Disease Parameters'!$E$13</f>
        <v>2.7480927096507492E-2</v>
      </c>
      <c r="P273" s="27">
        <f>(1-L273)/'I Disease Parameters'!$E$14</f>
        <v>2.2201009973307193E-2</v>
      </c>
      <c r="Q273" s="19">
        <f t="shared" si="116"/>
        <v>4460246.577623629</v>
      </c>
      <c r="R273" s="17">
        <f t="shared" si="117"/>
        <v>37080.609187922004</v>
      </c>
      <c r="S273" s="17">
        <f t="shared" si="118"/>
        <v>4585671.3364646221</v>
      </c>
      <c r="T273" s="17">
        <f t="shared" si="119"/>
        <v>302860.88701287977</v>
      </c>
      <c r="U273" s="17">
        <f t="shared" si="120"/>
        <v>1294898566.672694</v>
      </c>
      <c r="V273" s="17">
        <f t="shared" si="121"/>
        <v>35738353.733502023</v>
      </c>
      <c r="W273" s="17">
        <f t="shared" si="122"/>
        <v>1304284426.082983</v>
      </c>
      <c r="X273" s="18">
        <f t="shared" ca="1" si="113"/>
        <v>37573384.325964198</v>
      </c>
      <c r="Y273" s="17">
        <f t="shared" si="123"/>
        <v>56459.454578636214</v>
      </c>
      <c r="Z273" s="17">
        <f t="shared" si="124"/>
        <v>-1378.7817489035224</v>
      </c>
      <c r="AA273" s="17">
        <f t="shared" si="125"/>
        <v>-233841.80044963863</v>
      </c>
      <c r="AB273" s="17">
        <f t="shared" si="126"/>
        <v>-15354.411917239777</v>
      </c>
      <c r="AC273" s="17">
        <f t="shared" si="127"/>
        <v>223795.08935761452</v>
      </c>
      <c r="AD273" s="18">
        <f t="shared" si="128"/>
        <v>7064.7010252028704</v>
      </c>
      <c r="AE273" s="19">
        <f t="shared" si="129"/>
        <v>6313.8665745940743</v>
      </c>
      <c r="AF273" s="17">
        <f t="shared" si="130"/>
        <v>7230.3654961231987</v>
      </c>
      <c r="AG273" s="17">
        <f t="shared" si="131"/>
        <v>461.51269124190634</v>
      </c>
      <c r="AH273" s="18">
        <f t="shared" si="132"/>
        <v>7691.8781873651051</v>
      </c>
      <c r="AI273" s="73"/>
      <c r="AJ273" s="74"/>
      <c r="AK273" s="74"/>
      <c r="AL273" s="73"/>
      <c r="AM273" s="74"/>
      <c r="AN273" s="74">
        <f t="shared" si="133"/>
        <v>2012</v>
      </c>
      <c r="AO273" s="19" t="str">
        <f t="shared" ca="1" si="134"/>
        <v>-</v>
      </c>
      <c r="AP273" s="17" t="str">
        <f ca="1">IF($C273&gt;=TODAY(),"-",100*(AO273-MIN(Fit_Error_Deaths))/(MAX(Fit_Error_Deaths)-MIN(Fit_Error_Deaths)))</f>
        <v>-</v>
      </c>
      <c r="AQ273" s="17" t="str">
        <f t="shared" ca="1" si="135"/>
        <v>-</v>
      </c>
      <c r="AR273" s="17" t="str">
        <f ca="1">IF($C273&gt;=TODAY(),"-",100*(AQ273-MIN(Fit_Error_LocalTransmission))/(MAX(Fit_Error_LocalTransmission)-MIN(Fit_Error_LocalTransmission)))</f>
        <v>-</v>
      </c>
      <c r="AS273" s="17" t="str">
        <f t="shared" ca="1" si="136"/>
        <v>-</v>
      </c>
      <c r="AT273" s="67" t="str">
        <f t="shared" ca="1" si="137"/>
        <v>-</v>
      </c>
    </row>
    <row r="274" spans="1:46" s="1" customFormat="1" ht="12" x14ac:dyDescent="0.35">
      <c r="A274" s="87"/>
      <c r="B274" s="40">
        <f t="shared" si="114"/>
        <v>271</v>
      </c>
      <c r="C274" s="41">
        <f t="shared" si="115"/>
        <v>44129</v>
      </c>
      <c r="D274" s="28">
        <f>'I Disease Parameters'!$E$6/(1000*365)</f>
        <v>4.8197260273972601E-5</v>
      </c>
      <c r="E274" s="28">
        <f>'I Disease Parameters'!$E$7/(1000*365)</f>
        <v>2.0024657534246577E-5</v>
      </c>
      <c r="F274" s="27">
        <f>(1-'I Disease Parameters'!$E$8)/'I Disease Parameters'!$E$10</f>
        <v>0.188</v>
      </c>
      <c r="G274" s="27">
        <f>'I Disease Parameters'!$E$8/'I Disease Parameters'!$E$11</f>
        <v>1.2E-2</v>
      </c>
      <c r="H274" s="27">
        <f>1/'I Disease Parameters'!$E$12</f>
        <v>0.05</v>
      </c>
      <c r="I274" s="27">
        <f>'I Disease Parameters'!$E$9/'I Disease Parameters'!$E$15</f>
        <v>0</v>
      </c>
      <c r="J274" s="83">
        <f t="shared" si="138"/>
        <v>7.7001263440561267</v>
      </c>
      <c r="K274" s="60">
        <f t="shared" si="139"/>
        <v>0.77001263449643809</v>
      </c>
      <c r="L274" s="30">
        <f t="shared" si="140"/>
        <v>0.46717576064062738</v>
      </c>
      <c r="M274" s="27">
        <f>J274/'I Disease Parameters'!$E$12</f>
        <v>0.38500631720280631</v>
      </c>
      <c r="N274" s="27">
        <f>K274/SQRT('I Disease Parameters'!$E$13*'I Disease Parameters'!$E$13)</f>
        <v>4.5294860852731655E-2</v>
      </c>
      <c r="O274" s="27">
        <f>L274/'I Disease Parameters'!$E$13</f>
        <v>2.7480927096507492E-2</v>
      </c>
      <c r="P274" s="27">
        <f>(1-L274)/'I Disease Parameters'!$E$14</f>
        <v>2.2201009973307193E-2</v>
      </c>
      <c r="Q274" s="19">
        <f t="shared" si="116"/>
        <v>4516935.784504232</v>
      </c>
      <c r="R274" s="17">
        <f t="shared" si="117"/>
        <v>35748.158988210474</v>
      </c>
      <c r="S274" s="17">
        <f t="shared" si="118"/>
        <v>4363267.0976706427</v>
      </c>
      <c r="T274" s="17">
        <f t="shared" si="119"/>
        <v>288253.07410810975</v>
      </c>
      <c r="U274" s="17">
        <f t="shared" si="120"/>
        <v>1295110243.2371345</v>
      </c>
      <c r="V274" s="17">
        <f t="shared" si="121"/>
        <v>35745077.551075123</v>
      </c>
      <c r="W274" s="17">
        <f t="shared" si="122"/>
        <v>1304314447.3524055</v>
      </c>
      <c r="X274" s="18">
        <f t="shared" ca="1" si="113"/>
        <v>37573384.325964198</v>
      </c>
      <c r="Y274" s="17">
        <f t="shared" si="123"/>
        <v>56689.206880602986</v>
      </c>
      <c r="Z274" s="17">
        <f t="shared" si="124"/>
        <v>-1332.4501997115294</v>
      </c>
      <c r="AA274" s="17">
        <f t="shared" si="125"/>
        <v>-222404.2387939794</v>
      </c>
      <c r="AB274" s="17">
        <f t="shared" si="126"/>
        <v>-14607.81290477002</v>
      </c>
      <c r="AC274" s="17">
        <f t="shared" si="127"/>
        <v>211676.56444048882</v>
      </c>
      <c r="AD274" s="18">
        <f t="shared" si="128"/>
        <v>6723.8175731003284</v>
      </c>
      <c r="AE274" s="19">
        <f t="shared" si="129"/>
        <v>6084.4141643730236</v>
      </c>
      <c r="AF274" s="17">
        <f t="shared" si="130"/>
        <v>6971.1545273293368</v>
      </c>
      <c r="AG274" s="17">
        <f t="shared" si="131"/>
        <v>444.96731025506404</v>
      </c>
      <c r="AH274" s="18">
        <f t="shared" si="132"/>
        <v>7416.121837584401</v>
      </c>
      <c r="AI274" s="73"/>
      <c r="AJ274" s="74"/>
      <c r="AK274" s="74"/>
      <c r="AL274" s="73"/>
      <c r="AM274" s="74"/>
      <c r="AN274" s="74">
        <f t="shared" si="133"/>
        <v>2012</v>
      </c>
      <c r="AO274" s="19" t="str">
        <f t="shared" ca="1" si="134"/>
        <v>-</v>
      </c>
      <c r="AP274" s="17" t="str">
        <f ca="1">IF($C274&gt;=TODAY(),"-",100*(AO274-MIN(Fit_Error_Deaths))/(MAX(Fit_Error_Deaths)-MIN(Fit_Error_Deaths)))</f>
        <v>-</v>
      </c>
      <c r="AQ274" s="17" t="str">
        <f t="shared" ca="1" si="135"/>
        <v>-</v>
      </c>
      <c r="AR274" s="17" t="str">
        <f ca="1">IF($C274&gt;=TODAY(),"-",100*(AQ274-MIN(Fit_Error_LocalTransmission))/(MAX(Fit_Error_LocalTransmission)-MIN(Fit_Error_LocalTransmission)))</f>
        <v>-</v>
      </c>
      <c r="AS274" s="17" t="str">
        <f t="shared" ca="1" si="136"/>
        <v>-</v>
      </c>
      <c r="AT274" s="67" t="str">
        <f t="shared" ca="1" si="137"/>
        <v>-</v>
      </c>
    </row>
    <row r="275" spans="1:46" s="1" customFormat="1" ht="12" x14ac:dyDescent="0.35">
      <c r="A275" s="87"/>
      <c r="B275" s="40">
        <f t="shared" si="114"/>
        <v>272</v>
      </c>
      <c r="C275" s="41">
        <f t="shared" si="115"/>
        <v>44130</v>
      </c>
      <c r="D275" s="28">
        <f>'I Disease Parameters'!$E$6/(1000*365)</f>
        <v>4.8197260273972601E-5</v>
      </c>
      <c r="E275" s="28">
        <f>'I Disease Parameters'!$E$7/(1000*365)</f>
        <v>2.0024657534246577E-5</v>
      </c>
      <c r="F275" s="27">
        <f>(1-'I Disease Parameters'!$E$8)/'I Disease Parameters'!$E$10</f>
        <v>0.188</v>
      </c>
      <c r="G275" s="27">
        <f>'I Disease Parameters'!$E$8/'I Disease Parameters'!$E$11</f>
        <v>1.2E-2</v>
      </c>
      <c r="H275" s="27">
        <f>1/'I Disease Parameters'!$E$12</f>
        <v>0.05</v>
      </c>
      <c r="I275" s="27">
        <f>'I Disease Parameters'!$E$9/'I Disease Parameters'!$E$15</f>
        <v>0</v>
      </c>
      <c r="J275" s="83">
        <f t="shared" si="138"/>
        <v>7.7001263440561267</v>
      </c>
      <c r="K275" s="60">
        <f t="shared" si="139"/>
        <v>0.77001263449643809</v>
      </c>
      <c r="L275" s="30">
        <f t="shared" si="140"/>
        <v>0.46717576064062738</v>
      </c>
      <c r="M275" s="27">
        <f>J275/'I Disease Parameters'!$E$12</f>
        <v>0.38500631720280631</v>
      </c>
      <c r="N275" s="27">
        <f>K275/SQRT('I Disease Parameters'!$E$13*'I Disease Parameters'!$E$13)</f>
        <v>4.5294860852731655E-2</v>
      </c>
      <c r="O275" s="27">
        <f>L275/'I Disease Parameters'!$E$13</f>
        <v>2.7480927096507492E-2</v>
      </c>
      <c r="P275" s="27">
        <f>(1-L275)/'I Disease Parameters'!$E$14</f>
        <v>2.2201009973307193E-2</v>
      </c>
      <c r="Q275" s="19">
        <f t="shared" si="116"/>
        <v>4573846.9368137</v>
      </c>
      <c r="R275" s="17">
        <f t="shared" si="117"/>
        <v>34460.591842416958</v>
      </c>
      <c r="S275" s="17">
        <f t="shared" si="118"/>
        <v>4151737.0237475326</v>
      </c>
      <c r="T275" s="17">
        <f t="shared" si="119"/>
        <v>274355.30875885632</v>
      </c>
      <c r="U275" s="17">
        <f t="shared" si="120"/>
        <v>1295310393.914643</v>
      </c>
      <c r="V275" s="17">
        <f t="shared" si="121"/>
        <v>35751477.060448237</v>
      </c>
      <c r="W275" s="17">
        <f t="shared" si="122"/>
        <v>1304344793.7758055</v>
      </c>
      <c r="X275" s="18">
        <f t="shared" ca="1" si="113"/>
        <v>37573384.325964198</v>
      </c>
      <c r="Y275" s="17">
        <f t="shared" si="123"/>
        <v>56911.152309468016</v>
      </c>
      <c r="Z275" s="17">
        <f t="shared" si="124"/>
        <v>-1287.5671457935168</v>
      </c>
      <c r="AA275" s="17">
        <f t="shared" si="125"/>
        <v>-211530.07392311003</v>
      </c>
      <c r="AB275" s="17">
        <f t="shared" si="126"/>
        <v>-13897.76534925343</v>
      </c>
      <c r="AC275" s="17">
        <f t="shared" si="127"/>
        <v>200150.67750859261</v>
      </c>
      <c r="AD275" s="18">
        <f t="shared" si="128"/>
        <v>6399.509373113513</v>
      </c>
      <c r="AE275" s="19">
        <f t="shared" si="129"/>
        <v>5862.7804964898014</v>
      </c>
      <c r="AF275" s="17">
        <f t="shared" si="130"/>
        <v>6720.653889783569</v>
      </c>
      <c r="AG275" s="17">
        <f t="shared" si="131"/>
        <v>428.97790785852573</v>
      </c>
      <c r="AH275" s="18">
        <f t="shared" si="132"/>
        <v>7149.6317976420951</v>
      </c>
      <c r="AI275" s="73"/>
      <c r="AJ275" s="74"/>
      <c r="AK275" s="74"/>
      <c r="AL275" s="73"/>
      <c r="AM275" s="74"/>
      <c r="AN275" s="74">
        <f t="shared" si="133"/>
        <v>2012</v>
      </c>
      <c r="AO275" s="19" t="str">
        <f t="shared" ca="1" si="134"/>
        <v>-</v>
      </c>
      <c r="AP275" s="17" t="str">
        <f ca="1">IF($C275&gt;=TODAY(),"-",100*(AO275-MIN(Fit_Error_Deaths))/(MAX(Fit_Error_Deaths)-MIN(Fit_Error_Deaths)))</f>
        <v>-</v>
      </c>
      <c r="AQ275" s="17" t="str">
        <f t="shared" ca="1" si="135"/>
        <v>-</v>
      </c>
      <c r="AR275" s="17" t="str">
        <f ca="1">IF($C275&gt;=TODAY(),"-",100*(AQ275-MIN(Fit_Error_LocalTransmission))/(MAX(Fit_Error_LocalTransmission)-MIN(Fit_Error_LocalTransmission)))</f>
        <v>-</v>
      </c>
      <c r="AS275" s="17" t="str">
        <f t="shared" ca="1" si="136"/>
        <v>-</v>
      </c>
      <c r="AT275" s="67" t="str">
        <f t="shared" ca="1" si="137"/>
        <v>-</v>
      </c>
    </row>
    <row r="276" spans="1:46" s="1" customFormat="1" ht="12" x14ac:dyDescent="0.35">
      <c r="A276" s="87"/>
      <c r="B276" s="40">
        <f t="shared" si="114"/>
        <v>273</v>
      </c>
      <c r="C276" s="41">
        <f t="shared" si="115"/>
        <v>44131</v>
      </c>
      <c r="D276" s="28">
        <f>'I Disease Parameters'!$E$6/(1000*365)</f>
        <v>4.8197260273972601E-5</v>
      </c>
      <c r="E276" s="28">
        <f>'I Disease Parameters'!$E$7/(1000*365)</f>
        <v>2.0024657534246577E-5</v>
      </c>
      <c r="F276" s="27">
        <f>(1-'I Disease Parameters'!$E$8)/'I Disease Parameters'!$E$10</f>
        <v>0.188</v>
      </c>
      <c r="G276" s="27">
        <f>'I Disease Parameters'!$E$8/'I Disease Parameters'!$E$11</f>
        <v>1.2E-2</v>
      </c>
      <c r="H276" s="27">
        <f>1/'I Disease Parameters'!$E$12</f>
        <v>0.05</v>
      </c>
      <c r="I276" s="27">
        <f>'I Disease Parameters'!$E$9/'I Disease Parameters'!$E$15</f>
        <v>0</v>
      </c>
      <c r="J276" s="83">
        <f t="shared" si="138"/>
        <v>7.7001263440561267</v>
      </c>
      <c r="K276" s="60">
        <f t="shared" si="139"/>
        <v>0.77001263449643809</v>
      </c>
      <c r="L276" s="30">
        <f t="shared" si="140"/>
        <v>0.46717576064062738</v>
      </c>
      <c r="M276" s="27">
        <f>J276/'I Disease Parameters'!$E$12</f>
        <v>0.38500631720280631</v>
      </c>
      <c r="N276" s="27">
        <f>K276/SQRT('I Disease Parameters'!$E$13*'I Disease Parameters'!$E$13)</f>
        <v>4.5294860852731655E-2</v>
      </c>
      <c r="O276" s="27">
        <f>L276/'I Disease Parameters'!$E$13</f>
        <v>2.7480927096507492E-2</v>
      </c>
      <c r="P276" s="27">
        <f>(1-L276)/'I Disease Parameters'!$E$14</f>
        <v>2.2201009973307193E-2</v>
      </c>
      <c r="Q276" s="19">
        <f t="shared" si="116"/>
        <v>4630972.4704372203</v>
      </c>
      <c r="R276" s="17">
        <f t="shared" si="117"/>
        <v>33216.505582953927</v>
      </c>
      <c r="S276" s="17">
        <f t="shared" si="118"/>
        <v>3950545.6267144578</v>
      </c>
      <c r="T276" s="17">
        <f t="shared" si="119"/>
        <v>261132.83880533764</v>
      </c>
      <c r="U276" s="17">
        <f t="shared" si="120"/>
        <v>1295499582.1570303</v>
      </c>
      <c r="V276" s="17">
        <f t="shared" si="121"/>
        <v>35757568.025394224</v>
      </c>
      <c r="W276" s="17">
        <f t="shared" si="122"/>
        <v>1304375449.5985703</v>
      </c>
      <c r="X276" s="18">
        <f t="shared" ca="1" si="113"/>
        <v>37573384.325964198</v>
      </c>
      <c r="Y276" s="17">
        <f t="shared" si="123"/>
        <v>57125.533623520285</v>
      </c>
      <c r="Z276" s="17">
        <f t="shared" si="124"/>
        <v>-1244.0862594630307</v>
      </c>
      <c r="AA276" s="17">
        <f t="shared" si="125"/>
        <v>-201191.39703307487</v>
      </c>
      <c r="AB276" s="17">
        <f t="shared" si="126"/>
        <v>-13222.469953518681</v>
      </c>
      <c r="AC276" s="17">
        <f t="shared" si="127"/>
        <v>189188.24238729477</v>
      </c>
      <c r="AD276" s="18">
        <f t="shared" si="128"/>
        <v>6090.964945986867</v>
      </c>
      <c r="AE276" s="19">
        <f t="shared" si="129"/>
        <v>5648.7221705704242</v>
      </c>
      <c r="AF276" s="17">
        <f t="shared" si="130"/>
        <v>6478.5912663743884</v>
      </c>
      <c r="AG276" s="17">
        <f t="shared" si="131"/>
        <v>413.52710210900352</v>
      </c>
      <c r="AH276" s="18">
        <f t="shared" si="132"/>
        <v>6892.1183684833923</v>
      </c>
      <c r="AI276" s="73"/>
      <c r="AJ276" s="74"/>
      <c r="AK276" s="74"/>
      <c r="AL276" s="73"/>
      <c r="AM276" s="74"/>
      <c r="AN276" s="74">
        <f t="shared" si="133"/>
        <v>2012</v>
      </c>
      <c r="AO276" s="19" t="str">
        <f t="shared" ca="1" si="134"/>
        <v>-</v>
      </c>
      <c r="AP276" s="17" t="str">
        <f ca="1">IF($C276&gt;=TODAY(),"-",100*(AO276-MIN(Fit_Error_Deaths))/(MAX(Fit_Error_Deaths)-MIN(Fit_Error_Deaths)))</f>
        <v>-</v>
      </c>
      <c r="AQ276" s="17" t="str">
        <f t="shared" ca="1" si="135"/>
        <v>-</v>
      </c>
      <c r="AR276" s="17" t="str">
        <f ca="1">IF($C276&gt;=TODAY(),"-",100*(AQ276-MIN(Fit_Error_LocalTransmission))/(MAX(Fit_Error_LocalTransmission)-MIN(Fit_Error_LocalTransmission)))</f>
        <v>-</v>
      </c>
      <c r="AS276" s="17" t="str">
        <f t="shared" ca="1" si="136"/>
        <v>-</v>
      </c>
      <c r="AT276" s="67" t="str">
        <f t="shared" ca="1" si="137"/>
        <v>-</v>
      </c>
    </row>
    <row r="277" spans="1:46" s="1" customFormat="1" ht="12" x14ac:dyDescent="0.35">
      <c r="A277" s="87"/>
      <c r="B277" s="40">
        <f t="shared" si="114"/>
        <v>274</v>
      </c>
      <c r="C277" s="41">
        <f t="shared" si="115"/>
        <v>44132</v>
      </c>
      <c r="D277" s="28">
        <f>'I Disease Parameters'!$E$6/(1000*365)</f>
        <v>4.8197260273972601E-5</v>
      </c>
      <c r="E277" s="28">
        <f>'I Disease Parameters'!$E$7/(1000*365)</f>
        <v>2.0024657534246577E-5</v>
      </c>
      <c r="F277" s="27">
        <f>(1-'I Disease Parameters'!$E$8)/'I Disease Parameters'!$E$10</f>
        <v>0.188</v>
      </c>
      <c r="G277" s="27">
        <f>'I Disease Parameters'!$E$8/'I Disease Parameters'!$E$11</f>
        <v>1.2E-2</v>
      </c>
      <c r="H277" s="27">
        <f>1/'I Disease Parameters'!$E$12</f>
        <v>0.05</v>
      </c>
      <c r="I277" s="27">
        <f>'I Disease Parameters'!$E$9/'I Disease Parameters'!$E$15</f>
        <v>0</v>
      </c>
      <c r="J277" s="83">
        <f t="shared" si="138"/>
        <v>7.7001263440561267</v>
      </c>
      <c r="K277" s="60">
        <f t="shared" si="139"/>
        <v>0.77001263449643809</v>
      </c>
      <c r="L277" s="30">
        <f t="shared" si="140"/>
        <v>0.46717576064062738</v>
      </c>
      <c r="M277" s="27">
        <f>J277/'I Disease Parameters'!$E$12</f>
        <v>0.38500631720280631</v>
      </c>
      <c r="N277" s="27">
        <f>K277/SQRT('I Disease Parameters'!$E$13*'I Disease Parameters'!$E$13)</f>
        <v>4.5294860852731655E-2</v>
      </c>
      <c r="O277" s="27">
        <f>L277/'I Disease Parameters'!$E$13</f>
        <v>2.7480927096507492E-2</v>
      </c>
      <c r="P277" s="27">
        <f>(1-L277)/'I Disease Parameters'!$E$14</f>
        <v>2.2201009973307193E-2</v>
      </c>
      <c r="Q277" s="19">
        <f t="shared" si="116"/>
        <v>4688305.0570782907</v>
      </c>
      <c r="R277" s="17">
        <f t="shared" si="117"/>
        <v>32014.542077655056</v>
      </c>
      <c r="S277" s="17">
        <f t="shared" si="118"/>
        <v>3759183.9401050815</v>
      </c>
      <c r="T277" s="17">
        <f t="shared" si="119"/>
        <v>248552.62251227623</v>
      </c>
      <c r="U277" s="17">
        <f t="shared" si="120"/>
        <v>1295678343.6754034</v>
      </c>
      <c r="V277" s="17">
        <f t="shared" si="121"/>
        <v>35763365.438152902</v>
      </c>
      <c r="W277" s="17">
        <f t="shared" si="122"/>
        <v>1304406399.8371766</v>
      </c>
      <c r="X277" s="18">
        <f t="shared" ca="1" si="113"/>
        <v>37573384.325964198</v>
      </c>
      <c r="Y277" s="17">
        <f t="shared" si="123"/>
        <v>57332.586641070433</v>
      </c>
      <c r="Z277" s="17">
        <f t="shared" si="124"/>
        <v>-1201.9635052988706</v>
      </c>
      <c r="AA277" s="17">
        <f t="shared" si="125"/>
        <v>-191361.68660937622</v>
      </c>
      <c r="AB277" s="17">
        <f t="shared" si="126"/>
        <v>-12580.216293061414</v>
      </c>
      <c r="AC277" s="17">
        <f t="shared" si="127"/>
        <v>178761.51837301254</v>
      </c>
      <c r="AD277" s="18">
        <f t="shared" si="128"/>
        <v>5797.4127586781979</v>
      </c>
      <c r="AE277" s="19">
        <f t="shared" si="129"/>
        <v>5442.0027604406996</v>
      </c>
      <c r="AF277" s="17">
        <f t="shared" si="130"/>
        <v>6244.7030495953386</v>
      </c>
      <c r="AG277" s="17">
        <f t="shared" si="131"/>
        <v>398.59806699544714</v>
      </c>
      <c r="AH277" s="18">
        <f t="shared" si="132"/>
        <v>6643.3011165907856</v>
      </c>
      <c r="AI277" s="73"/>
      <c r="AJ277" s="74"/>
      <c r="AK277" s="74"/>
      <c r="AL277" s="73"/>
      <c r="AM277" s="74"/>
      <c r="AN277" s="74">
        <f t="shared" si="133"/>
        <v>2012</v>
      </c>
      <c r="AO277" s="19" t="str">
        <f t="shared" ca="1" si="134"/>
        <v>-</v>
      </c>
      <c r="AP277" s="17" t="str">
        <f ca="1">IF($C277&gt;=TODAY(),"-",100*(AO277-MIN(Fit_Error_Deaths))/(MAX(Fit_Error_Deaths)-MIN(Fit_Error_Deaths)))</f>
        <v>-</v>
      </c>
      <c r="AQ277" s="17" t="str">
        <f t="shared" ca="1" si="135"/>
        <v>-</v>
      </c>
      <c r="AR277" s="17" t="str">
        <f ca="1">IF($C277&gt;=TODAY(),"-",100*(AQ277-MIN(Fit_Error_LocalTransmission))/(MAX(Fit_Error_LocalTransmission)-MIN(Fit_Error_LocalTransmission)))</f>
        <v>-</v>
      </c>
      <c r="AS277" s="17" t="str">
        <f t="shared" ca="1" si="136"/>
        <v>-</v>
      </c>
      <c r="AT277" s="67" t="str">
        <f t="shared" ca="1" si="137"/>
        <v>-</v>
      </c>
    </row>
    <row r="278" spans="1:46" s="1" customFormat="1" ht="12" x14ac:dyDescent="0.35">
      <c r="A278" s="87"/>
      <c r="B278" s="40">
        <f t="shared" si="114"/>
        <v>275</v>
      </c>
      <c r="C278" s="41">
        <f t="shared" si="115"/>
        <v>44133</v>
      </c>
      <c r="D278" s="28">
        <f>'I Disease Parameters'!$E$6/(1000*365)</f>
        <v>4.8197260273972601E-5</v>
      </c>
      <c r="E278" s="28">
        <f>'I Disease Parameters'!$E$7/(1000*365)</f>
        <v>2.0024657534246577E-5</v>
      </c>
      <c r="F278" s="27">
        <f>(1-'I Disease Parameters'!$E$8)/'I Disease Parameters'!$E$10</f>
        <v>0.188</v>
      </c>
      <c r="G278" s="27">
        <f>'I Disease Parameters'!$E$8/'I Disease Parameters'!$E$11</f>
        <v>1.2E-2</v>
      </c>
      <c r="H278" s="27">
        <f>1/'I Disease Parameters'!$E$12</f>
        <v>0.05</v>
      </c>
      <c r="I278" s="27">
        <f>'I Disease Parameters'!$E$9/'I Disease Parameters'!$E$15</f>
        <v>0</v>
      </c>
      <c r="J278" s="83">
        <f t="shared" si="138"/>
        <v>7.7001263440561267</v>
      </c>
      <c r="K278" s="60">
        <f t="shared" si="139"/>
        <v>0.77001263449643809</v>
      </c>
      <c r="L278" s="30">
        <f t="shared" si="140"/>
        <v>0.46717576064062738</v>
      </c>
      <c r="M278" s="27">
        <f>J278/'I Disease Parameters'!$E$12</f>
        <v>0.38500631720280631</v>
      </c>
      <c r="N278" s="27">
        <f>K278/SQRT('I Disease Parameters'!$E$13*'I Disease Parameters'!$E$13)</f>
        <v>4.5294860852731655E-2</v>
      </c>
      <c r="O278" s="27">
        <f>L278/'I Disease Parameters'!$E$13</f>
        <v>2.7480927096507492E-2</v>
      </c>
      <c r="P278" s="27">
        <f>(1-L278)/'I Disease Parameters'!$E$14</f>
        <v>2.2201009973307193E-2</v>
      </c>
      <c r="Q278" s="19">
        <f t="shared" si="116"/>
        <v>4745837.597558558</v>
      </c>
      <c r="R278" s="17">
        <f t="shared" si="117"/>
        <v>30853.385154419735</v>
      </c>
      <c r="S278" s="17">
        <f t="shared" si="118"/>
        <v>3577168.2006394179</v>
      </c>
      <c r="T278" s="17">
        <f t="shared" si="119"/>
        <v>236583.24408587074</v>
      </c>
      <c r="U278" s="17">
        <f t="shared" si="120"/>
        <v>1295847187.8138008</v>
      </c>
      <c r="V278" s="17">
        <f t="shared" si="121"/>
        <v>35768883.55740419</v>
      </c>
      <c r="W278" s="17">
        <f t="shared" si="122"/>
        <v>1304437630.2412391</v>
      </c>
      <c r="X278" s="18">
        <f t="shared" ca="1" si="113"/>
        <v>37573384.325964198</v>
      </c>
      <c r="Y278" s="17">
        <f t="shared" si="123"/>
        <v>57532.540480267256</v>
      </c>
      <c r="Z278" s="17">
        <f t="shared" si="124"/>
        <v>-1161.1569232353213</v>
      </c>
      <c r="AA278" s="17">
        <f t="shared" si="125"/>
        <v>-182015.73946566368</v>
      </c>
      <c r="AB278" s="17">
        <f t="shared" si="126"/>
        <v>-11969.378426405485</v>
      </c>
      <c r="AC278" s="17">
        <f t="shared" si="127"/>
        <v>168844.13839745522</v>
      </c>
      <c r="AD278" s="18">
        <f t="shared" si="128"/>
        <v>5518.1192512884736</v>
      </c>
      <c r="AE278" s="19">
        <f t="shared" si="129"/>
        <v>5242.3925725369072</v>
      </c>
      <c r="AF278" s="17">
        <f t="shared" si="130"/>
        <v>6018.7339105991505</v>
      </c>
      <c r="AG278" s="17">
        <f t="shared" si="131"/>
        <v>384.17450493186067</v>
      </c>
      <c r="AH278" s="18">
        <f t="shared" si="132"/>
        <v>6402.9084155310111</v>
      </c>
      <c r="AI278" s="73"/>
      <c r="AJ278" s="74"/>
      <c r="AK278" s="74"/>
      <c r="AL278" s="73"/>
      <c r="AM278" s="74"/>
      <c r="AN278" s="74">
        <f t="shared" si="133"/>
        <v>2012</v>
      </c>
      <c r="AO278" s="19" t="str">
        <f t="shared" ca="1" si="134"/>
        <v>-</v>
      </c>
      <c r="AP278" s="17" t="str">
        <f ca="1">IF($C278&gt;=TODAY(),"-",100*(AO278-MIN(Fit_Error_Deaths))/(MAX(Fit_Error_Deaths)-MIN(Fit_Error_Deaths)))</f>
        <v>-</v>
      </c>
      <c r="AQ278" s="17" t="str">
        <f t="shared" ca="1" si="135"/>
        <v>-</v>
      </c>
      <c r="AR278" s="17" t="str">
        <f ca="1">IF($C278&gt;=TODAY(),"-",100*(AQ278-MIN(Fit_Error_LocalTransmission))/(MAX(Fit_Error_LocalTransmission)-MIN(Fit_Error_LocalTransmission)))</f>
        <v>-</v>
      </c>
      <c r="AS278" s="17" t="str">
        <f t="shared" ca="1" si="136"/>
        <v>-</v>
      </c>
      <c r="AT278" s="67" t="str">
        <f t="shared" ca="1" si="137"/>
        <v>-</v>
      </c>
    </row>
    <row r="279" spans="1:46" s="1" customFormat="1" ht="12" x14ac:dyDescent="0.35">
      <c r="A279" s="87"/>
      <c r="B279" s="40">
        <f t="shared" si="114"/>
        <v>276</v>
      </c>
      <c r="C279" s="41">
        <f t="shared" si="115"/>
        <v>44134</v>
      </c>
      <c r="D279" s="28">
        <f>'I Disease Parameters'!$E$6/(1000*365)</f>
        <v>4.8197260273972601E-5</v>
      </c>
      <c r="E279" s="28">
        <f>'I Disease Parameters'!$E$7/(1000*365)</f>
        <v>2.0024657534246577E-5</v>
      </c>
      <c r="F279" s="27">
        <f>(1-'I Disease Parameters'!$E$8)/'I Disease Parameters'!$E$10</f>
        <v>0.188</v>
      </c>
      <c r="G279" s="27">
        <f>'I Disease Parameters'!$E$8/'I Disease Parameters'!$E$11</f>
        <v>1.2E-2</v>
      </c>
      <c r="H279" s="27">
        <f>1/'I Disease Parameters'!$E$12</f>
        <v>0.05</v>
      </c>
      <c r="I279" s="27">
        <f>'I Disease Parameters'!$E$9/'I Disease Parameters'!$E$15</f>
        <v>0</v>
      </c>
      <c r="J279" s="83">
        <f t="shared" si="138"/>
        <v>7.7001263440561267</v>
      </c>
      <c r="K279" s="60">
        <f t="shared" si="139"/>
        <v>0.77001263449643809</v>
      </c>
      <c r="L279" s="30">
        <f t="shared" si="140"/>
        <v>0.46717576064062738</v>
      </c>
      <c r="M279" s="27">
        <f>J279/'I Disease Parameters'!$E$12</f>
        <v>0.38500631720280631</v>
      </c>
      <c r="N279" s="27">
        <f>K279/SQRT('I Disease Parameters'!$E$13*'I Disease Parameters'!$E$13)</f>
        <v>4.5294860852731655E-2</v>
      </c>
      <c r="O279" s="27">
        <f>L279/'I Disease Parameters'!$E$13</f>
        <v>2.7480927096507492E-2</v>
      </c>
      <c r="P279" s="27">
        <f>(1-L279)/'I Disease Parameters'!$E$14</f>
        <v>2.2201009973307193E-2</v>
      </c>
      <c r="Q279" s="19">
        <f t="shared" si="116"/>
        <v>4803563.2153392686</v>
      </c>
      <c r="R279" s="17">
        <f t="shared" si="117"/>
        <v>29731.758717650286</v>
      </c>
      <c r="S279" s="17">
        <f t="shared" si="118"/>
        <v>3404038.5954483175</v>
      </c>
      <c r="T279" s="17">
        <f t="shared" si="119"/>
        <v>225194.83336483577</v>
      </c>
      <c r="U279" s="17">
        <f t="shared" si="120"/>
        <v>1296006598.854563</v>
      </c>
      <c r="V279" s="17">
        <f t="shared" si="121"/>
        <v>35774135.944365658</v>
      </c>
      <c r="W279" s="17">
        <f t="shared" si="122"/>
        <v>1304469127.2574332</v>
      </c>
      <c r="X279" s="18">
        <f t="shared" ca="1" si="113"/>
        <v>37573384.325964198</v>
      </c>
      <c r="Y279" s="17">
        <f t="shared" si="123"/>
        <v>57725.617780710571</v>
      </c>
      <c r="Z279" s="17">
        <f t="shared" si="124"/>
        <v>-1121.6264367694494</v>
      </c>
      <c r="AA279" s="17">
        <f t="shared" si="125"/>
        <v>-173129.60519110039</v>
      </c>
      <c r="AB279" s="17">
        <f t="shared" si="126"/>
        <v>-11388.410721034976</v>
      </c>
      <c r="AC279" s="17">
        <f t="shared" si="127"/>
        <v>159411.04076218605</v>
      </c>
      <c r="AD279" s="18">
        <f t="shared" si="128"/>
        <v>5252.3869614675641</v>
      </c>
      <c r="AE279" s="19">
        <f t="shared" si="129"/>
        <v>5049.6684225859917</v>
      </c>
      <c r="AF279" s="17">
        <f t="shared" si="130"/>
        <v>5800.43640903091</v>
      </c>
      <c r="AG279" s="17">
        <f t="shared" si="131"/>
        <v>370.24062185303683</v>
      </c>
      <c r="AH279" s="18">
        <f t="shared" si="132"/>
        <v>6170.6770308839468</v>
      </c>
      <c r="AI279" s="73"/>
      <c r="AJ279" s="74"/>
      <c r="AK279" s="74"/>
      <c r="AL279" s="73"/>
      <c r="AM279" s="74"/>
      <c r="AN279" s="74">
        <f t="shared" si="133"/>
        <v>2012</v>
      </c>
      <c r="AO279" s="19" t="str">
        <f t="shared" ca="1" si="134"/>
        <v>-</v>
      </c>
      <c r="AP279" s="17" t="str">
        <f ca="1">IF($C279&gt;=TODAY(),"-",100*(AO279-MIN(Fit_Error_Deaths))/(MAX(Fit_Error_Deaths)-MIN(Fit_Error_Deaths)))</f>
        <v>-</v>
      </c>
      <c r="AQ279" s="17" t="str">
        <f t="shared" ca="1" si="135"/>
        <v>-</v>
      </c>
      <c r="AR279" s="17" t="str">
        <f ca="1">IF($C279&gt;=TODAY(),"-",100*(AQ279-MIN(Fit_Error_LocalTransmission))/(MAX(Fit_Error_LocalTransmission)-MIN(Fit_Error_LocalTransmission)))</f>
        <v>-</v>
      </c>
      <c r="AS279" s="17" t="str">
        <f t="shared" ca="1" si="136"/>
        <v>-</v>
      </c>
      <c r="AT279" s="67" t="str">
        <f t="shared" ca="1" si="137"/>
        <v>-</v>
      </c>
    </row>
    <row r="280" spans="1:46" s="1" customFormat="1" ht="12" x14ac:dyDescent="0.35">
      <c r="A280" s="87"/>
      <c r="B280" s="40">
        <f t="shared" si="114"/>
        <v>277</v>
      </c>
      <c r="C280" s="41">
        <f t="shared" si="115"/>
        <v>44135</v>
      </c>
      <c r="D280" s="28">
        <f>'I Disease Parameters'!$E$6/(1000*365)</f>
        <v>4.8197260273972601E-5</v>
      </c>
      <c r="E280" s="28">
        <f>'I Disease Parameters'!$E$7/(1000*365)</f>
        <v>2.0024657534246577E-5</v>
      </c>
      <c r="F280" s="27">
        <f>(1-'I Disease Parameters'!$E$8)/'I Disease Parameters'!$E$10</f>
        <v>0.188</v>
      </c>
      <c r="G280" s="27">
        <f>'I Disease Parameters'!$E$8/'I Disease Parameters'!$E$11</f>
        <v>1.2E-2</v>
      </c>
      <c r="H280" s="27">
        <f>1/'I Disease Parameters'!$E$12</f>
        <v>0.05</v>
      </c>
      <c r="I280" s="27">
        <f>'I Disease Parameters'!$E$9/'I Disease Parameters'!$E$15</f>
        <v>0</v>
      </c>
      <c r="J280" s="83">
        <f t="shared" si="138"/>
        <v>7.7001263440561267</v>
      </c>
      <c r="K280" s="60">
        <f t="shared" si="139"/>
        <v>0.77001263449643809</v>
      </c>
      <c r="L280" s="30">
        <f t="shared" si="140"/>
        <v>0.46717576064062738</v>
      </c>
      <c r="M280" s="27">
        <f>J280/'I Disease Parameters'!$E$12</f>
        <v>0.38500631720280631</v>
      </c>
      <c r="N280" s="27">
        <f>K280/SQRT('I Disease Parameters'!$E$13*'I Disease Parameters'!$E$13)</f>
        <v>4.5294860852731655E-2</v>
      </c>
      <c r="O280" s="27">
        <f>L280/'I Disease Parameters'!$E$13</f>
        <v>2.7480927096507492E-2</v>
      </c>
      <c r="P280" s="27">
        <f>(1-L280)/'I Disease Parameters'!$E$14</f>
        <v>2.2201009973307193E-2</v>
      </c>
      <c r="Q280" s="19">
        <f t="shared" si="116"/>
        <v>4861475.250248312</v>
      </c>
      <c r="R280" s="17">
        <f t="shared" si="117"/>
        <v>28648.425034246491</v>
      </c>
      <c r="S280" s="17">
        <f t="shared" si="118"/>
        <v>3239358.0716077127</v>
      </c>
      <c r="T280" s="17">
        <f t="shared" si="119"/>
        <v>214358.9894803518</v>
      </c>
      <c r="U280" s="17">
        <f t="shared" si="120"/>
        <v>1296157037.2588294</v>
      </c>
      <c r="V280" s="17">
        <f t="shared" si="121"/>
        <v>35779135.497107126</v>
      </c>
      <c r="W280" s="17">
        <f t="shared" si="122"/>
        <v>1304500877.9951999</v>
      </c>
      <c r="X280" s="18">
        <f t="shared" ca="1" si="113"/>
        <v>37573384.325964198</v>
      </c>
      <c r="Y280" s="17">
        <f t="shared" si="123"/>
        <v>57912.034909043461</v>
      </c>
      <c r="Z280" s="17">
        <f t="shared" si="124"/>
        <v>-1083.3336834037946</v>
      </c>
      <c r="AA280" s="17">
        <f t="shared" si="125"/>
        <v>-164680.52384060482</v>
      </c>
      <c r="AB280" s="17">
        <f t="shared" si="126"/>
        <v>-10835.843884483969</v>
      </c>
      <c r="AC280" s="17">
        <f t="shared" si="127"/>
        <v>150438.40426635742</v>
      </c>
      <c r="AD280" s="18">
        <f t="shared" si="128"/>
        <v>4999.5527414679527</v>
      </c>
      <c r="AE280" s="19">
        <f t="shared" si="129"/>
        <v>4863.6134284124719</v>
      </c>
      <c r="AF280" s="17">
        <f t="shared" si="130"/>
        <v>5589.5706389182533</v>
      </c>
      <c r="AG280" s="17">
        <f t="shared" si="131"/>
        <v>356.78110461180341</v>
      </c>
      <c r="AH280" s="18">
        <f t="shared" si="132"/>
        <v>5946.3517435300564</v>
      </c>
      <c r="AI280" s="73"/>
      <c r="AJ280" s="74"/>
      <c r="AK280" s="74"/>
      <c r="AL280" s="73"/>
      <c r="AM280" s="74"/>
      <c r="AN280" s="74">
        <f t="shared" si="133"/>
        <v>2012</v>
      </c>
      <c r="AO280" s="19" t="str">
        <f t="shared" ca="1" si="134"/>
        <v>-</v>
      </c>
      <c r="AP280" s="17" t="str">
        <f ca="1">IF($C280&gt;=TODAY(),"-",100*(AO280-MIN(Fit_Error_Deaths))/(MAX(Fit_Error_Deaths)-MIN(Fit_Error_Deaths)))</f>
        <v>-</v>
      </c>
      <c r="AQ280" s="17" t="str">
        <f t="shared" ca="1" si="135"/>
        <v>-</v>
      </c>
      <c r="AR280" s="17" t="str">
        <f ca="1">IF($C280&gt;=TODAY(),"-",100*(AQ280-MIN(Fit_Error_LocalTransmission))/(MAX(Fit_Error_LocalTransmission)-MIN(Fit_Error_LocalTransmission)))</f>
        <v>-</v>
      </c>
      <c r="AS280" s="17" t="str">
        <f t="shared" ca="1" si="136"/>
        <v>-</v>
      </c>
      <c r="AT280" s="67" t="str">
        <f t="shared" ca="1" si="137"/>
        <v>-</v>
      </c>
    </row>
    <row r="281" spans="1:46" s="1" customFormat="1" ht="12" x14ac:dyDescent="0.35">
      <c r="A281" s="87"/>
      <c r="B281" s="40">
        <f t="shared" si="114"/>
        <v>278</v>
      </c>
      <c r="C281" s="41">
        <f t="shared" si="115"/>
        <v>44136</v>
      </c>
      <c r="D281" s="28">
        <f>'I Disease Parameters'!$E$6/(1000*365)</f>
        <v>4.8197260273972601E-5</v>
      </c>
      <c r="E281" s="28">
        <f>'I Disease Parameters'!$E$7/(1000*365)</f>
        <v>2.0024657534246577E-5</v>
      </c>
      <c r="F281" s="27">
        <f>(1-'I Disease Parameters'!$E$8)/'I Disease Parameters'!$E$10</f>
        <v>0.188</v>
      </c>
      <c r="G281" s="27">
        <f>'I Disease Parameters'!$E$8/'I Disease Parameters'!$E$11</f>
        <v>1.2E-2</v>
      </c>
      <c r="H281" s="27">
        <f>1/'I Disease Parameters'!$E$12</f>
        <v>0.05</v>
      </c>
      <c r="I281" s="27">
        <f>'I Disease Parameters'!$E$9/'I Disease Parameters'!$E$15</f>
        <v>0</v>
      </c>
      <c r="J281" s="83">
        <f t="shared" si="138"/>
        <v>7.7001263440561267</v>
      </c>
      <c r="K281" s="60">
        <f t="shared" si="139"/>
        <v>0.77001263449643809</v>
      </c>
      <c r="L281" s="30">
        <f t="shared" si="140"/>
        <v>0.46717576064062738</v>
      </c>
      <c r="M281" s="27">
        <f>J281/'I Disease Parameters'!$E$12</f>
        <v>0.38500631720280631</v>
      </c>
      <c r="N281" s="27">
        <f>K281/SQRT('I Disease Parameters'!$E$13*'I Disease Parameters'!$E$13)</f>
        <v>4.5294860852731655E-2</v>
      </c>
      <c r="O281" s="27">
        <f>L281/'I Disease Parameters'!$E$13</f>
        <v>2.7480927096507492E-2</v>
      </c>
      <c r="P281" s="27">
        <f>(1-L281)/'I Disease Parameters'!$E$14</f>
        <v>2.2201009973307193E-2</v>
      </c>
      <c r="Q281" s="19">
        <f t="shared" si="116"/>
        <v>4919567.2523986995</v>
      </c>
      <c r="R281" s="17">
        <f t="shared" si="117"/>
        <v>27602.183169472471</v>
      </c>
      <c r="S281" s="17">
        <f t="shared" si="118"/>
        <v>3082711.2048977506</v>
      </c>
      <c r="T281" s="17">
        <f t="shared" si="119"/>
        <v>204048.70828969713</v>
      </c>
      <c r="U281" s="17">
        <f t="shared" si="120"/>
        <v>1296298940.8453906</v>
      </c>
      <c r="V281" s="17">
        <f t="shared" si="121"/>
        <v>35783894.48317045</v>
      </c>
      <c r="W281" s="17">
        <f t="shared" si="122"/>
        <v>1304532870.1941462</v>
      </c>
      <c r="X281" s="18">
        <f t="shared" ca="1" si="113"/>
        <v>37573384.325964198</v>
      </c>
      <c r="Y281" s="17">
        <f t="shared" si="123"/>
        <v>58092.002150387503</v>
      </c>
      <c r="Z281" s="17">
        <f t="shared" si="124"/>
        <v>-1046.2418647740196</v>
      </c>
      <c r="AA281" s="17">
        <f t="shared" si="125"/>
        <v>-156646.86670996202</v>
      </c>
      <c r="AB281" s="17">
        <f t="shared" si="126"/>
        <v>-10310.28119065467</v>
      </c>
      <c r="AC281" s="17">
        <f t="shared" si="127"/>
        <v>141903.586561203</v>
      </c>
      <c r="AD281" s="18">
        <f t="shared" si="128"/>
        <v>4758.986063323915</v>
      </c>
      <c r="AE281" s="19">
        <f t="shared" si="129"/>
        <v>4684.0168169754888</v>
      </c>
      <c r="AF281" s="17">
        <f t="shared" si="130"/>
        <v>5385.9039064383405</v>
      </c>
      <c r="AG281" s="17">
        <f t="shared" si="131"/>
        <v>343.78110041095789</v>
      </c>
      <c r="AH281" s="18">
        <f t="shared" si="132"/>
        <v>5729.6850068492986</v>
      </c>
      <c r="AI281" s="73"/>
      <c r="AJ281" s="74"/>
      <c r="AK281" s="74"/>
      <c r="AL281" s="73"/>
      <c r="AM281" s="74"/>
      <c r="AN281" s="74">
        <f t="shared" si="133"/>
        <v>2012</v>
      </c>
      <c r="AO281" s="19" t="str">
        <f t="shared" ca="1" si="134"/>
        <v>-</v>
      </c>
      <c r="AP281" s="17" t="str">
        <f ca="1">IF($C281&gt;=TODAY(),"-",100*(AO281-MIN(Fit_Error_Deaths))/(MAX(Fit_Error_Deaths)-MIN(Fit_Error_Deaths)))</f>
        <v>-</v>
      </c>
      <c r="AQ281" s="17" t="str">
        <f t="shared" ca="1" si="135"/>
        <v>-</v>
      </c>
      <c r="AR281" s="17" t="str">
        <f ca="1">IF($C281&gt;=TODAY(),"-",100*(AQ281-MIN(Fit_Error_LocalTransmission))/(MAX(Fit_Error_LocalTransmission)-MIN(Fit_Error_LocalTransmission)))</f>
        <v>-</v>
      </c>
      <c r="AS281" s="17" t="str">
        <f t="shared" ca="1" si="136"/>
        <v>-</v>
      </c>
      <c r="AT281" s="67" t="str">
        <f t="shared" ca="1" si="137"/>
        <v>-</v>
      </c>
    </row>
    <row r="282" spans="1:46" s="1" customFormat="1" ht="12" x14ac:dyDescent="0.35">
      <c r="A282" s="87"/>
      <c r="B282" s="40">
        <f t="shared" si="114"/>
        <v>279</v>
      </c>
      <c r="C282" s="41">
        <f t="shared" si="115"/>
        <v>44137</v>
      </c>
      <c r="D282" s="28">
        <f>'I Disease Parameters'!$E$6/(1000*365)</f>
        <v>4.8197260273972601E-5</v>
      </c>
      <c r="E282" s="28">
        <f>'I Disease Parameters'!$E$7/(1000*365)</f>
        <v>2.0024657534246577E-5</v>
      </c>
      <c r="F282" s="27">
        <f>(1-'I Disease Parameters'!$E$8)/'I Disease Parameters'!$E$10</f>
        <v>0.188</v>
      </c>
      <c r="G282" s="27">
        <f>'I Disease Parameters'!$E$8/'I Disease Parameters'!$E$11</f>
        <v>1.2E-2</v>
      </c>
      <c r="H282" s="27">
        <f>1/'I Disease Parameters'!$E$12</f>
        <v>0.05</v>
      </c>
      <c r="I282" s="27">
        <f>'I Disease Parameters'!$E$9/'I Disease Parameters'!$E$15</f>
        <v>0</v>
      </c>
      <c r="J282" s="83">
        <f t="shared" si="138"/>
        <v>7.7001263440561267</v>
      </c>
      <c r="K282" s="60">
        <f t="shared" si="139"/>
        <v>0.77001263449643809</v>
      </c>
      <c r="L282" s="30">
        <f t="shared" si="140"/>
        <v>0.46717576064062738</v>
      </c>
      <c r="M282" s="27">
        <f>J282/'I Disease Parameters'!$E$12</f>
        <v>0.38500631720280631</v>
      </c>
      <c r="N282" s="27">
        <f>K282/SQRT('I Disease Parameters'!$E$13*'I Disease Parameters'!$E$13)</f>
        <v>4.5294860852731655E-2</v>
      </c>
      <c r="O282" s="27">
        <f>L282/'I Disease Parameters'!$E$13</f>
        <v>2.7480927096507492E-2</v>
      </c>
      <c r="P282" s="27">
        <f>(1-L282)/'I Disease Parameters'!$E$14</f>
        <v>2.2201009973307193E-2</v>
      </c>
      <c r="Q282" s="19">
        <f t="shared" si="116"/>
        <v>4977832.976285995</v>
      </c>
      <c r="R282" s="17">
        <f t="shared" si="117"/>
        <v>26591.867555272016</v>
      </c>
      <c r="S282" s="17">
        <f t="shared" si="118"/>
        <v>2933703.1248525688</v>
      </c>
      <c r="T282" s="17">
        <f t="shared" si="119"/>
        <v>194238.31339780128</v>
      </c>
      <c r="U282" s="17">
        <f t="shared" si="120"/>
        <v>1296432725.9109595</v>
      </c>
      <c r="V282" s="17">
        <f t="shared" si="121"/>
        <v>35788424.570578232</v>
      </c>
      <c r="W282" s="17">
        <f t="shared" si="122"/>
        <v>1304565092.1930511</v>
      </c>
      <c r="X282" s="18">
        <f t="shared" ca="1" si="113"/>
        <v>37573384.325964198</v>
      </c>
      <c r="Y282" s="17">
        <f t="shared" si="123"/>
        <v>58265.723887295462</v>
      </c>
      <c r="Z282" s="17">
        <f t="shared" si="124"/>
        <v>-1010.3156142004555</v>
      </c>
      <c r="AA282" s="17">
        <f t="shared" si="125"/>
        <v>-149008.08004518179</v>
      </c>
      <c r="AB282" s="17">
        <f t="shared" si="126"/>
        <v>-9810.3948918958486</v>
      </c>
      <c r="AC282" s="17">
        <f t="shared" si="127"/>
        <v>133785.06556892395</v>
      </c>
      <c r="AD282" s="18">
        <f t="shared" si="128"/>
        <v>4530.0874077826738</v>
      </c>
      <c r="AE282" s="19">
        <f t="shared" si="129"/>
        <v>4510.6737439592043</v>
      </c>
      <c r="AF282" s="17">
        <f t="shared" si="130"/>
        <v>5189.2104358608249</v>
      </c>
      <c r="AG282" s="17">
        <f t="shared" si="131"/>
        <v>331.22619803366968</v>
      </c>
      <c r="AH282" s="18">
        <f t="shared" si="132"/>
        <v>5520.4366338944947</v>
      </c>
      <c r="AI282" s="73"/>
      <c r="AJ282" s="74"/>
      <c r="AK282" s="74"/>
      <c r="AL282" s="73"/>
      <c r="AM282" s="74"/>
      <c r="AN282" s="74">
        <f t="shared" si="133"/>
        <v>2012</v>
      </c>
      <c r="AO282" s="19" t="str">
        <f t="shared" ca="1" si="134"/>
        <v>-</v>
      </c>
      <c r="AP282" s="17" t="str">
        <f ca="1">IF($C282&gt;=TODAY(),"-",100*(AO282-MIN(Fit_Error_Deaths))/(MAX(Fit_Error_Deaths)-MIN(Fit_Error_Deaths)))</f>
        <v>-</v>
      </c>
      <c r="AQ282" s="17" t="str">
        <f t="shared" ca="1" si="135"/>
        <v>-</v>
      </c>
      <c r="AR282" s="17" t="str">
        <f ca="1">IF($C282&gt;=TODAY(),"-",100*(AQ282-MIN(Fit_Error_LocalTransmission))/(MAX(Fit_Error_LocalTransmission)-MIN(Fit_Error_LocalTransmission)))</f>
        <v>-</v>
      </c>
      <c r="AS282" s="17" t="str">
        <f t="shared" ca="1" si="136"/>
        <v>-</v>
      </c>
      <c r="AT282" s="67" t="str">
        <f t="shared" ca="1" si="137"/>
        <v>-</v>
      </c>
    </row>
    <row r="283" spans="1:46" s="1" customFormat="1" ht="12" x14ac:dyDescent="0.35">
      <c r="A283" s="87"/>
      <c r="B283" s="40">
        <f t="shared" si="114"/>
        <v>280</v>
      </c>
      <c r="C283" s="41">
        <f t="shared" si="115"/>
        <v>44138</v>
      </c>
      <c r="D283" s="28">
        <f>'I Disease Parameters'!$E$6/(1000*365)</f>
        <v>4.8197260273972601E-5</v>
      </c>
      <c r="E283" s="28">
        <f>'I Disease Parameters'!$E$7/(1000*365)</f>
        <v>2.0024657534246577E-5</v>
      </c>
      <c r="F283" s="27">
        <f>(1-'I Disease Parameters'!$E$8)/'I Disease Parameters'!$E$10</f>
        <v>0.188</v>
      </c>
      <c r="G283" s="27">
        <f>'I Disease Parameters'!$E$8/'I Disease Parameters'!$E$11</f>
        <v>1.2E-2</v>
      </c>
      <c r="H283" s="27">
        <f>1/'I Disease Parameters'!$E$12</f>
        <v>0.05</v>
      </c>
      <c r="I283" s="27">
        <f>'I Disease Parameters'!$E$9/'I Disease Parameters'!$E$15</f>
        <v>0</v>
      </c>
      <c r="J283" s="83">
        <f t="shared" si="138"/>
        <v>7.7001263440561267</v>
      </c>
      <c r="K283" s="60">
        <f t="shared" si="139"/>
        <v>0.77001263449643809</v>
      </c>
      <c r="L283" s="30">
        <f t="shared" si="140"/>
        <v>0.46717576064062738</v>
      </c>
      <c r="M283" s="27">
        <f>J283/'I Disease Parameters'!$E$12</f>
        <v>0.38500631720280631</v>
      </c>
      <c r="N283" s="27">
        <f>K283/SQRT('I Disease Parameters'!$E$13*'I Disease Parameters'!$E$13)</f>
        <v>4.5294860852731655E-2</v>
      </c>
      <c r="O283" s="27">
        <f>L283/'I Disease Parameters'!$E$13</f>
        <v>2.7480927096507492E-2</v>
      </c>
      <c r="P283" s="27">
        <f>(1-L283)/'I Disease Parameters'!$E$14</f>
        <v>2.2201009973307193E-2</v>
      </c>
      <c r="Q283" s="19">
        <f t="shared" si="116"/>
        <v>5036266.375053714</v>
      </c>
      <c r="R283" s="17">
        <f t="shared" si="117"/>
        <v>25616.346675612487</v>
      </c>
      <c r="S283" s="17">
        <f t="shared" si="118"/>
        <v>2791958.4933099491</v>
      </c>
      <c r="T283" s="17">
        <f t="shared" si="119"/>
        <v>184903.39058998221</v>
      </c>
      <c r="U283" s="17">
        <f t="shared" si="120"/>
        <v>1296558788.2947793</v>
      </c>
      <c r="V283" s="17">
        <f t="shared" si="121"/>
        <v>35792736.857311174</v>
      </c>
      <c r="W283" s="17">
        <f t="shared" si="122"/>
        <v>1304597532.9004085</v>
      </c>
      <c r="X283" s="18">
        <f t="shared" ca="1" si="113"/>
        <v>37573384.325964198</v>
      </c>
      <c r="Y283" s="17">
        <f t="shared" si="123"/>
        <v>58433.398767719045</v>
      </c>
      <c r="Z283" s="17">
        <f t="shared" si="124"/>
        <v>-975.52087965952887</v>
      </c>
      <c r="AA283" s="17">
        <f t="shared" si="125"/>
        <v>-141744.63154261978</v>
      </c>
      <c r="AB283" s="17">
        <f t="shared" si="126"/>
        <v>-9334.9228078190645</v>
      </c>
      <c r="AC283" s="17">
        <f t="shared" si="127"/>
        <v>126062.3838198185</v>
      </c>
      <c r="AD283" s="18">
        <f t="shared" si="128"/>
        <v>4312.2867329418659</v>
      </c>
      <c r="AE283" s="19">
        <f t="shared" si="129"/>
        <v>4343.385124435863</v>
      </c>
      <c r="AF283" s="17">
        <f t="shared" si="130"/>
        <v>4999.271100391139</v>
      </c>
      <c r="AG283" s="17">
        <f t="shared" si="131"/>
        <v>319.10241066326421</v>
      </c>
      <c r="AH283" s="18">
        <f t="shared" si="132"/>
        <v>5318.373511054403</v>
      </c>
      <c r="AI283" s="73"/>
      <c r="AJ283" s="74"/>
      <c r="AK283" s="74"/>
      <c r="AL283" s="73"/>
      <c r="AM283" s="74"/>
      <c r="AN283" s="74">
        <f t="shared" si="133"/>
        <v>2012</v>
      </c>
      <c r="AO283" s="19" t="str">
        <f t="shared" ca="1" si="134"/>
        <v>-</v>
      </c>
      <c r="AP283" s="17" t="str">
        <f ca="1">IF($C283&gt;=TODAY(),"-",100*(AO283-MIN(Fit_Error_Deaths))/(MAX(Fit_Error_Deaths)-MIN(Fit_Error_Deaths)))</f>
        <v>-</v>
      </c>
      <c r="AQ283" s="17" t="str">
        <f t="shared" ca="1" si="135"/>
        <v>-</v>
      </c>
      <c r="AR283" s="17" t="str">
        <f ca="1">IF($C283&gt;=TODAY(),"-",100*(AQ283-MIN(Fit_Error_LocalTransmission))/(MAX(Fit_Error_LocalTransmission)-MIN(Fit_Error_LocalTransmission)))</f>
        <v>-</v>
      </c>
      <c r="AS283" s="17" t="str">
        <f t="shared" ca="1" si="136"/>
        <v>-</v>
      </c>
      <c r="AT283" s="67" t="str">
        <f t="shared" ca="1" si="137"/>
        <v>-</v>
      </c>
    </row>
    <row r="284" spans="1:46" s="1" customFormat="1" ht="12" x14ac:dyDescent="0.35">
      <c r="A284" s="87"/>
      <c r="B284" s="40">
        <f t="shared" si="114"/>
        <v>281</v>
      </c>
      <c r="C284" s="41">
        <f t="shared" si="115"/>
        <v>44139</v>
      </c>
      <c r="D284" s="28">
        <f>'I Disease Parameters'!$E$6/(1000*365)</f>
        <v>4.8197260273972601E-5</v>
      </c>
      <c r="E284" s="28">
        <f>'I Disease Parameters'!$E$7/(1000*365)</f>
        <v>2.0024657534246577E-5</v>
      </c>
      <c r="F284" s="27">
        <f>(1-'I Disease Parameters'!$E$8)/'I Disease Parameters'!$E$10</f>
        <v>0.188</v>
      </c>
      <c r="G284" s="27">
        <f>'I Disease Parameters'!$E$8/'I Disease Parameters'!$E$11</f>
        <v>1.2E-2</v>
      </c>
      <c r="H284" s="27">
        <f>1/'I Disease Parameters'!$E$12</f>
        <v>0.05</v>
      </c>
      <c r="I284" s="27">
        <f>'I Disease Parameters'!$E$9/'I Disease Parameters'!$E$15</f>
        <v>0</v>
      </c>
      <c r="J284" s="83">
        <f t="shared" si="138"/>
        <v>7.7001263440561267</v>
      </c>
      <c r="K284" s="60">
        <f t="shared" si="139"/>
        <v>0.77001263449643809</v>
      </c>
      <c r="L284" s="30">
        <f t="shared" si="140"/>
        <v>0.46717576064062738</v>
      </c>
      <c r="M284" s="27">
        <f>J284/'I Disease Parameters'!$E$12</f>
        <v>0.38500631720280631</v>
      </c>
      <c r="N284" s="27">
        <f>K284/SQRT('I Disease Parameters'!$E$13*'I Disease Parameters'!$E$13)</f>
        <v>4.5294860852731655E-2</v>
      </c>
      <c r="O284" s="27">
        <f>L284/'I Disease Parameters'!$E$13</f>
        <v>2.7480927096507492E-2</v>
      </c>
      <c r="P284" s="27">
        <f>(1-L284)/'I Disease Parameters'!$E$14</f>
        <v>2.2201009973307193E-2</v>
      </c>
      <c r="Q284" s="19">
        <f t="shared" si="116"/>
        <v>5094861.59491699</v>
      </c>
      <c r="R284" s="17">
        <f t="shared" si="117"/>
        <v>24674.521855216353</v>
      </c>
      <c r="S284" s="17">
        <f t="shared" si="118"/>
        <v>2657120.5338067883</v>
      </c>
      <c r="T284" s="17">
        <f t="shared" si="119"/>
        <v>176020.72550772922</v>
      </c>
      <c r="U284" s="17">
        <f t="shared" si="120"/>
        <v>1296677504.3903329</v>
      </c>
      <c r="V284" s="17">
        <f t="shared" si="121"/>
        <v>35796841.899329759</v>
      </c>
      <c r="W284" s="17">
        <f t="shared" si="122"/>
        <v>1304630181.7664196</v>
      </c>
      <c r="X284" s="18">
        <f t="shared" ca="1" si="113"/>
        <v>37573384.325964198</v>
      </c>
      <c r="Y284" s="17">
        <f t="shared" si="123"/>
        <v>58595.219863275997</v>
      </c>
      <c r="Z284" s="17">
        <f t="shared" si="124"/>
        <v>-941.82482039613387</v>
      </c>
      <c r="AA284" s="17">
        <f t="shared" si="125"/>
        <v>-134837.95950316079</v>
      </c>
      <c r="AB284" s="17">
        <f t="shared" si="126"/>
        <v>-8882.6650822529919</v>
      </c>
      <c r="AC284" s="17">
        <f t="shared" si="127"/>
        <v>118716.09555363655</v>
      </c>
      <c r="AD284" s="18">
        <f t="shared" si="128"/>
        <v>4105.0420185849071</v>
      </c>
      <c r="AE284" s="19">
        <f t="shared" si="129"/>
        <v>4181.9574732958235</v>
      </c>
      <c r="AF284" s="17">
        <f t="shared" si="130"/>
        <v>4815.8731750151474</v>
      </c>
      <c r="AG284" s="17">
        <f t="shared" si="131"/>
        <v>307.39616010734983</v>
      </c>
      <c r="AH284" s="18">
        <f t="shared" si="132"/>
        <v>5123.2693351224971</v>
      </c>
      <c r="AI284" s="73"/>
      <c r="AJ284" s="74"/>
      <c r="AK284" s="74"/>
      <c r="AL284" s="73"/>
      <c r="AM284" s="74"/>
      <c r="AN284" s="74">
        <f t="shared" si="133"/>
        <v>2012</v>
      </c>
      <c r="AO284" s="19" t="str">
        <f t="shared" ca="1" si="134"/>
        <v>-</v>
      </c>
      <c r="AP284" s="17" t="str">
        <f ca="1">IF($C284&gt;=TODAY(),"-",100*(AO284-MIN(Fit_Error_Deaths))/(MAX(Fit_Error_Deaths)-MIN(Fit_Error_Deaths)))</f>
        <v>-</v>
      </c>
      <c r="AQ284" s="17" t="str">
        <f t="shared" ca="1" si="135"/>
        <v>-</v>
      </c>
      <c r="AR284" s="17" t="str">
        <f ca="1">IF($C284&gt;=TODAY(),"-",100*(AQ284-MIN(Fit_Error_LocalTransmission))/(MAX(Fit_Error_LocalTransmission)-MIN(Fit_Error_LocalTransmission)))</f>
        <v>-</v>
      </c>
      <c r="AS284" s="17" t="str">
        <f t="shared" ca="1" si="136"/>
        <v>-</v>
      </c>
      <c r="AT284" s="67" t="str">
        <f t="shared" ca="1" si="137"/>
        <v>-</v>
      </c>
    </row>
    <row r="285" spans="1:46" s="1" customFormat="1" ht="12" x14ac:dyDescent="0.35">
      <c r="A285" s="87"/>
      <c r="B285" s="40">
        <f t="shared" si="114"/>
        <v>282</v>
      </c>
      <c r="C285" s="41">
        <f t="shared" si="115"/>
        <v>44140</v>
      </c>
      <c r="D285" s="28">
        <f>'I Disease Parameters'!$E$6/(1000*365)</f>
        <v>4.8197260273972601E-5</v>
      </c>
      <c r="E285" s="28">
        <f>'I Disease Parameters'!$E$7/(1000*365)</f>
        <v>2.0024657534246577E-5</v>
      </c>
      <c r="F285" s="27">
        <f>(1-'I Disease Parameters'!$E$8)/'I Disease Parameters'!$E$10</f>
        <v>0.188</v>
      </c>
      <c r="G285" s="27">
        <f>'I Disease Parameters'!$E$8/'I Disease Parameters'!$E$11</f>
        <v>1.2E-2</v>
      </c>
      <c r="H285" s="27">
        <f>1/'I Disease Parameters'!$E$12</f>
        <v>0.05</v>
      </c>
      <c r="I285" s="27">
        <f>'I Disease Parameters'!$E$9/'I Disease Parameters'!$E$15</f>
        <v>0</v>
      </c>
      <c r="J285" s="83">
        <f t="shared" si="138"/>
        <v>7.7001263440561267</v>
      </c>
      <c r="K285" s="60">
        <f t="shared" si="139"/>
        <v>0.77001263449643809</v>
      </c>
      <c r="L285" s="30">
        <f t="shared" si="140"/>
        <v>0.46717576064062738</v>
      </c>
      <c r="M285" s="27">
        <f>J285/'I Disease Parameters'!$E$12</f>
        <v>0.38500631720280631</v>
      </c>
      <c r="N285" s="27">
        <f>K285/SQRT('I Disease Parameters'!$E$13*'I Disease Parameters'!$E$13)</f>
        <v>4.5294860852731655E-2</v>
      </c>
      <c r="O285" s="27">
        <f>L285/'I Disease Parameters'!$E$13</f>
        <v>2.7480927096507492E-2</v>
      </c>
      <c r="P285" s="27">
        <f>(1-L285)/'I Disease Parameters'!$E$14</f>
        <v>2.2201009973307193E-2</v>
      </c>
      <c r="Q285" s="19">
        <f t="shared" si="116"/>
        <v>5153612.9697359493</v>
      </c>
      <c r="R285" s="17">
        <f t="shared" si="117"/>
        <v>23765.32613961793</v>
      </c>
      <c r="S285" s="17">
        <f t="shared" si="118"/>
        <v>2528850.1092965133</v>
      </c>
      <c r="T285" s="17">
        <f t="shared" si="119"/>
        <v>167568.24440758646</v>
      </c>
      <c r="U285" s="17">
        <f t="shared" si="120"/>
        <v>1296789232.1067905</v>
      </c>
      <c r="V285" s="17">
        <f t="shared" si="121"/>
        <v>35800749.737212263</v>
      </c>
      <c r="W285" s="17">
        <f t="shared" si="122"/>
        <v>1304663028.7563703</v>
      </c>
      <c r="X285" s="18">
        <f t="shared" ca="1" si="113"/>
        <v>37573384.325964198</v>
      </c>
      <c r="Y285" s="17">
        <f t="shared" si="123"/>
        <v>58751.374818959273</v>
      </c>
      <c r="Z285" s="17">
        <f t="shared" si="124"/>
        <v>-909.1957155984237</v>
      </c>
      <c r="AA285" s="17">
        <f t="shared" si="125"/>
        <v>-128270.42451027501</v>
      </c>
      <c r="AB285" s="17">
        <f t="shared" si="126"/>
        <v>-8452.4811001427588</v>
      </c>
      <c r="AC285" s="17">
        <f t="shared" si="127"/>
        <v>111727.71645760536</v>
      </c>
      <c r="AD285" s="18">
        <f t="shared" si="128"/>
        <v>3907.8378825038671</v>
      </c>
      <c r="AE285" s="19">
        <f t="shared" si="129"/>
        <v>4026.2027542948204</v>
      </c>
      <c r="AF285" s="17">
        <f t="shared" si="130"/>
        <v>4638.8101087806745</v>
      </c>
      <c r="AG285" s="17">
        <f t="shared" si="131"/>
        <v>296.09426226259626</v>
      </c>
      <c r="AH285" s="18">
        <f t="shared" si="132"/>
        <v>4934.9043710432707</v>
      </c>
      <c r="AI285" s="73"/>
      <c r="AJ285" s="74"/>
      <c r="AK285" s="74"/>
      <c r="AL285" s="73"/>
      <c r="AM285" s="74"/>
      <c r="AN285" s="74">
        <f t="shared" si="133"/>
        <v>2012</v>
      </c>
      <c r="AO285" s="19" t="str">
        <f t="shared" ca="1" si="134"/>
        <v>-</v>
      </c>
      <c r="AP285" s="17" t="str">
        <f ca="1">IF($C285&gt;=TODAY(),"-",100*(AO285-MIN(Fit_Error_Deaths))/(MAX(Fit_Error_Deaths)-MIN(Fit_Error_Deaths)))</f>
        <v>-</v>
      </c>
      <c r="AQ285" s="17" t="str">
        <f t="shared" ca="1" si="135"/>
        <v>-</v>
      </c>
      <c r="AR285" s="17" t="str">
        <f ca="1">IF($C285&gt;=TODAY(),"-",100*(AQ285-MIN(Fit_Error_LocalTransmission))/(MAX(Fit_Error_LocalTransmission)-MIN(Fit_Error_LocalTransmission)))</f>
        <v>-</v>
      </c>
      <c r="AS285" s="17" t="str">
        <f t="shared" ca="1" si="136"/>
        <v>-</v>
      </c>
      <c r="AT285" s="67" t="str">
        <f t="shared" ca="1" si="137"/>
        <v>-</v>
      </c>
    </row>
    <row r="286" spans="1:46" s="1" customFormat="1" ht="12" x14ac:dyDescent="0.35">
      <c r="A286" s="87"/>
      <c r="B286" s="40">
        <f t="shared" si="114"/>
        <v>283</v>
      </c>
      <c r="C286" s="41">
        <f t="shared" si="115"/>
        <v>44141</v>
      </c>
      <c r="D286" s="28">
        <f>'I Disease Parameters'!$E$6/(1000*365)</f>
        <v>4.8197260273972601E-5</v>
      </c>
      <c r="E286" s="28">
        <f>'I Disease Parameters'!$E$7/(1000*365)</f>
        <v>2.0024657534246577E-5</v>
      </c>
      <c r="F286" s="27">
        <f>(1-'I Disease Parameters'!$E$8)/'I Disease Parameters'!$E$10</f>
        <v>0.188</v>
      </c>
      <c r="G286" s="27">
        <f>'I Disease Parameters'!$E$8/'I Disease Parameters'!$E$11</f>
        <v>1.2E-2</v>
      </c>
      <c r="H286" s="27">
        <f>1/'I Disease Parameters'!$E$12</f>
        <v>0.05</v>
      </c>
      <c r="I286" s="27">
        <f>'I Disease Parameters'!$E$9/'I Disease Parameters'!$E$15</f>
        <v>0</v>
      </c>
      <c r="J286" s="83">
        <f t="shared" si="138"/>
        <v>7.7001263440561267</v>
      </c>
      <c r="K286" s="60">
        <f t="shared" si="139"/>
        <v>0.77001263449643809</v>
      </c>
      <c r="L286" s="30">
        <f t="shared" si="140"/>
        <v>0.46717576064062738</v>
      </c>
      <c r="M286" s="27">
        <f>J286/'I Disease Parameters'!$E$12</f>
        <v>0.38500631720280631</v>
      </c>
      <c r="N286" s="27">
        <f>K286/SQRT('I Disease Parameters'!$E$13*'I Disease Parameters'!$E$13)</f>
        <v>4.5294860852731655E-2</v>
      </c>
      <c r="O286" s="27">
        <f>L286/'I Disease Parameters'!$E$13</f>
        <v>2.7480927096507492E-2</v>
      </c>
      <c r="P286" s="27">
        <f>(1-L286)/'I Disease Parameters'!$E$14</f>
        <v>2.2201009973307193E-2</v>
      </c>
      <c r="Q286" s="19">
        <f t="shared" si="116"/>
        <v>5212515.0157312583</v>
      </c>
      <c r="R286" s="17">
        <f t="shared" si="117"/>
        <v>22887.723255884979</v>
      </c>
      <c r="S286" s="17">
        <f t="shared" si="118"/>
        <v>2406824.8457885417</v>
      </c>
      <c r="T286" s="17">
        <f t="shared" si="119"/>
        <v>159524.95785099699</v>
      </c>
      <c r="U286" s="17">
        <f t="shared" si="120"/>
        <v>1296894311.7826965</v>
      </c>
      <c r="V286" s="17">
        <f t="shared" si="121"/>
        <v>35804469.921477564</v>
      </c>
      <c r="W286" s="17">
        <f t="shared" si="122"/>
        <v>1304696064.3253231</v>
      </c>
      <c r="X286" s="18">
        <f t="shared" ca="1" si="113"/>
        <v>37573384.325964198</v>
      </c>
      <c r="Y286" s="17">
        <f t="shared" si="123"/>
        <v>58902.045995309018</v>
      </c>
      <c r="Z286" s="17">
        <f t="shared" si="124"/>
        <v>-877.60288373295043</v>
      </c>
      <c r="AA286" s="17">
        <f t="shared" si="125"/>
        <v>-122025.26350797154</v>
      </c>
      <c r="AB286" s="17">
        <f t="shared" si="126"/>
        <v>-8043.2865565894754</v>
      </c>
      <c r="AC286" s="17">
        <f t="shared" si="127"/>
        <v>105079.67590594292</v>
      </c>
      <c r="AD286" s="18">
        <f t="shared" si="128"/>
        <v>3720.1842653006315</v>
      </c>
      <c r="AE286" s="19">
        <f t="shared" si="129"/>
        <v>3875.9382367077706</v>
      </c>
      <c r="AF286" s="17">
        <f t="shared" si="130"/>
        <v>4467.8813142481704</v>
      </c>
      <c r="AG286" s="17">
        <f t="shared" si="131"/>
        <v>285.18391367541517</v>
      </c>
      <c r="AH286" s="18">
        <f t="shared" si="132"/>
        <v>4753.0652279235856</v>
      </c>
      <c r="AI286" s="73"/>
      <c r="AJ286" s="74"/>
      <c r="AK286" s="74"/>
      <c r="AL286" s="73"/>
      <c r="AM286" s="74"/>
      <c r="AN286" s="74">
        <f t="shared" si="133"/>
        <v>2012</v>
      </c>
      <c r="AO286" s="19" t="str">
        <f t="shared" ca="1" si="134"/>
        <v>-</v>
      </c>
      <c r="AP286" s="17" t="str">
        <f ca="1">IF($C286&gt;=TODAY(),"-",100*(AO286-MIN(Fit_Error_Deaths))/(MAX(Fit_Error_Deaths)-MIN(Fit_Error_Deaths)))</f>
        <v>-</v>
      </c>
      <c r="AQ286" s="17" t="str">
        <f t="shared" ca="1" si="135"/>
        <v>-</v>
      </c>
      <c r="AR286" s="17" t="str">
        <f ca="1">IF($C286&gt;=TODAY(),"-",100*(AQ286-MIN(Fit_Error_LocalTransmission))/(MAX(Fit_Error_LocalTransmission)-MIN(Fit_Error_LocalTransmission)))</f>
        <v>-</v>
      </c>
      <c r="AS286" s="17" t="str">
        <f t="shared" ca="1" si="136"/>
        <v>-</v>
      </c>
      <c r="AT286" s="67" t="str">
        <f t="shared" ca="1" si="137"/>
        <v>-</v>
      </c>
    </row>
    <row r="287" spans="1:46" s="1" customFormat="1" ht="12" x14ac:dyDescent="0.35">
      <c r="A287" s="87"/>
      <c r="B287" s="40">
        <f t="shared" si="114"/>
        <v>284</v>
      </c>
      <c r="C287" s="41">
        <f t="shared" si="115"/>
        <v>44142</v>
      </c>
      <c r="D287" s="28">
        <f>'I Disease Parameters'!$E$6/(1000*365)</f>
        <v>4.8197260273972601E-5</v>
      </c>
      <c r="E287" s="28">
        <f>'I Disease Parameters'!$E$7/(1000*365)</f>
        <v>2.0024657534246577E-5</v>
      </c>
      <c r="F287" s="27">
        <f>(1-'I Disease Parameters'!$E$8)/'I Disease Parameters'!$E$10</f>
        <v>0.188</v>
      </c>
      <c r="G287" s="27">
        <f>'I Disease Parameters'!$E$8/'I Disease Parameters'!$E$11</f>
        <v>1.2E-2</v>
      </c>
      <c r="H287" s="27">
        <f>1/'I Disease Parameters'!$E$12</f>
        <v>0.05</v>
      </c>
      <c r="I287" s="27">
        <f>'I Disease Parameters'!$E$9/'I Disease Parameters'!$E$15</f>
        <v>0</v>
      </c>
      <c r="J287" s="83">
        <f t="shared" si="138"/>
        <v>7.7001263440561267</v>
      </c>
      <c r="K287" s="60">
        <f t="shared" si="139"/>
        <v>0.77001263449643809</v>
      </c>
      <c r="L287" s="30">
        <f t="shared" si="140"/>
        <v>0.46717576064062738</v>
      </c>
      <c r="M287" s="27">
        <f>J287/'I Disease Parameters'!$E$12</f>
        <v>0.38500631720280631</v>
      </c>
      <c r="N287" s="27">
        <f>K287/SQRT('I Disease Parameters'!$E$13*'I Disease Parameters'!$E$13)</f>
        <v>4.5294860852731655E-2</v>
      </c>
      <c r="O287" s="27">
        <f>L287/'I Disease Parameters'!$E$13</f>
        <v>2.7480927096507492E-2</v>
      </c>
      <c r="P287" s="27">
        <f>(1-L287)/'I Disease Parameters'!$E$14</f>
        <v>2.2201009973307193E-2</v>
      </c>
      <c r="Q287" s="19">
        <f t="shared" si="116"/>
        <v>5271562.4263351895</v>
      </c>
      <c r="R287" s="17">
        <f t="shared" si="117"/>
        <v>22040.706644590206</v>
      </c>
      <c r="S287" s="17">
        <f t="shared" si="118"/>
        <v>2290738.2996279392</v>
      </c>
      <c r="T287" s="17">
        <f t="shared" si="119"/>
        <v>151870.90718040042</v>
      </c>
      <c r="U287" s="17">
        <f t="shared" si="120"/>
        <v>1296993067.0542712</v>
      </c>
      <c r="V287" s="17">
        <f t="shared" si="121"/>
        <v>35808011.536657803</v>
      </c>
      <c r="W287" s="17">
        <f t="shared" si="122"/>
        <v>1304729279.3940594</v>
      </c>
      <c r="X287" s="18">
        <f t="shared" ca="1" si="113"/>
        <v>37573384.325964198</v>
      </c>
      <c r="Y287" s="17">
        <f t="shared" si="123"/>
        <v>59047.410603931174</v>
      </c>
      <c r="Z287" s="17">
        <f t="shared" si="124"/>
        <v>-847.01661129477361</v>
      </c>
      <c r="AA287" s="17">
        <f t="shared" si="125"/>
        <v>-116086.54616060248</v>
      </c>
      <c r="AB287" s="17">
        <f t="shared" si="126"/>
        <v>-7654.0506705965672</v>
      </c>
      <c r="AC287" s="17">
        <f t="shared" si="127"/>
        <v>98755.271574735641</v>
      </c>
      <c r="AD287" s="18">
        <f t="shared" si="128"/>
        <v>3541.6151802390814</v>
      </c>
      <c r="AE287" s="19">
        <f t="shared" si="129"/>
        <v>3730.9863587021605</v>
      </c>
      <c r="AF287" s="17">
        <f t="shared" si="130"/>
        <v>4302.8919721063758</v>
      </c>
      <c r="AG287" s="17">
        <f t="shared" si="131"/>
        <v>274.65267907061974</v>
      </c>
      <c r="AH287" s="18">
        <f t="shared" si="132"/>
        <v>4577.5446511769951</v>
      </c>
      <c r="AI287" s="73"/>
      <c r="AJ287" s="74"/>
      <c r="AK287" s="74"/>
      <c r="AL287" s="73"/>
      <c r="AM287" s="74"/>
      <c r="AN287" s="74">
        <f t="shared" si="133"/>
        <v>2012</v>
      </c>
      <c r="AO287" s="19" t="str">
        <f t="shared" ca="1" si="134"/>
        <v>-</v>
      </c>
      <c r="AP287" s="17" t="str">
        <f ca="1">IF($C287&gt;=TODAY(),"-",100*(AO287-MIN(Fit_Error_Deaths))/(MAX(Fit_Error_Deaths)-MIN(Fit_Error_Deaths)))</f>
        <v>-</v>
      </c>
      <c r="AQ287" s="17" t="str">
        <f t="shared" ca="1" si="135"/>
        <v>-</v>
      </c>
      <c r="AR287" s="17" t="str">
        <f ca="1">IF($C287&gt;=TODAY(),"-",100*(AQ287-MIN(Fit_Error_LocalTransmission))/(MAX(Fit_Error_LocalTransmission)-MIN(Fit_Error_LocalTransmission)))</f>
        <v>-</v>
      </c>
      <c r="AS287" s="17" t="str">
        <f t="shared" ca="1" si="136"/>
        <v>-</v>
      </c>
      <c r="AT287" s="67" t="str">
        <f t="shared" ca="1" si="137"/>
        <v>-</v>
      </c>
    </row>
    <row r="288" spans="1:46" s="1" customFormat="1" ht="12" x14ac:dyDescent="0.35">
      <c r="A288" s="87"/>
      <c r="B288" s="40">
        <f t="shared" si="114"/>
        <v>285</v>
      </c>
      <c r="C288" s="41">
        <f t="shared" si="115"/>
        <v>44143</v>
      </c>
      <c r="D288" s="28">
        <f>'I Disease Parameters'!$E$6/(1000*365)</f>
        <v>4.8197260273972601E-5</v>
      </c>
      <c r="E288" s="28">
        <f>'I Disease Parameters'!$E$7/(1000*365)</f>
        <v>2.0024657534246577E-5</v>
      </c>
      <c r="F288" s="27">
        <f>(1-'I Disease Parameters'!$E$8)/'I Disease Parameters'!$E$10</f>
        <v>0.188</v>
      </c>
      <c r="G288" s="27">
        <f>'I Disease Parameters'!$E$8/'I Disease Parameters'!$E$11</f>
        <v>1.2E-2</v>
      </c>
      <c r="H288" s="27">
        <f>1/'I Disease Parameters'!$E$12</f>
        <v>0.05</v>
      </c>
      <c r="I288" s="27">
        <f>'I Disease Parameters'!$E$9/'I Disease Parameters'!$E$15</f>
        <v>0</v>
      </c>
      <c r="J288" s="83">
        <f t="shared" si="138"/>
        <v>7.7001263440561267</v>
      </c>
      <c r="K288" s="60">
        <f t="shared" si="139"/>
        <v>0.77001263449643809</v>
      </c>
      <c r="L288" s="30">
        <f t="shared" si="140"/>
        <v>0.46717576064062738</v>
      </c>
      <c r="M288" s="27">
        <f>J288/'I Disease Parameters'!$E$12</f>
        <v>0.38500631720280631</v>
      </c>
      <c r="N288" s="27">
        <f>K288/SQRT('I Disease Parameters'!$E$13*'I Disease Parameters'!$E$13)</f>
        <v>4.5294860852731655E-2</v>
      </c>
      <c r="O288" s="27">
        <f>L288/'I Disease Parameters'!$E$13</f>
        <v>2.7480927096507492E-2</v>
      </c>
      <c r="P288" s="27">
        <f>(1-L288)/'I Disease Parameters'!$E$14</f>
        <v>2.2201009973307193E-2</v>
      </c>
      <c r="Q288" s="19">
        <f t="shared" si="116"/>
        <v>5330750.0671723057</v>
      </c>
      <c r="R288" s="17">
        <f t="shared" si="117"/>
        <v>21223.298554724071</v>
      </c>
      <c r="S288" s="17">
        <f t="shared" si="118"/>
        <v>2180299.1662457748</v>
      </c>
      <c r="T288" s="17">
        <f t="shared" si="119"/>
        <v>144587.11364395751</v>
      </c>
      <c r="U288" s="17">
        <f t="shared" si="120"/>
        <v>1297085805.6805887</v>
      </c>
      <c r="V288" s="17">
        <f t="shared" si="121"/>
        <v>35811383.22418277</v>
      </c>
      <c r="W288" s="17">
        <f t="shared" si="122"/>
        <v>1304762665.3262055</v>
      </c>
      <c r="X288" s="18">
        <f t="shared" ca="1" si="113"/>
        <v>37573384.325964198</v>
      </c>
      <c r="Y288" s="17">
        <f t="shared" si="123"/>
        <v>59187.640837116167</v>
      </c>
      <c r="Z288" s="17">
        <f t="shared" si="124"/>
        <v>-817.40808986613411</v>
      </c>
      <c r="AA288" s="17">
        <f t="shared" si="125"/>
        <v>-110439.13338216441</v>
      </c>
      <c r="AB288" s="17">
        <f t="shared" si="126"/>
        <v>-7283.793536442914</v>
      </c>
      <c r="AC288" s="17">
        <f t="shared" si="127"/>
        <v>92738.626317501068</v>
      </c>
      <c r="AD288" s="18">
        <f t="shared" si="128"/>
        <v>3371.6875249668956</v>
      </c>
      <c r="AE288" s="19">
        <f t="shared" si="129"/>
        <v>3591.1745966542753</v>
      </c>
      <c r="AF288" s="17">
        <f t="shared" si="130"/>
        <v>4143.6528491829586</v>
      </c>
      <c r="AG288" s="17">
        <f t="shared" si="131"/>
        <v>264.48847973508248</v>
      </c>
      <c r="AH288" s="18">
        <f t="shared" si="132"/>
        <v>4408.1413289180409</v>
      </c>
      <c r="AI288" s="73"/>
      <c r="AJ288" s="74"/>
      <c r="AK288" s="74"/>
      <c r="AL288" s="73"/>
      <c r="AM288" s="74"/>
      <c r="AN288" s="74">
        <f t="shared" si="133"/>
        <v>2012</v>
      </c>
      <c r="AO288" s="19" t="str">
        <f t="shared" ca="1" si="134"/>
        <v>-</v>
      </c>
      <c r="AP288" s="17" t="str">
        <f ca="1">IF($C288&gt;=TODAY(),"-",100*(AO288-MIN(Fit_Error_Deaths))/(MAX(Fit_Error_Deaths)-MIN(Fit_Error_Deaths)))</f>
        <v>-</v>
      </c>
      <c r="AQ288" s="17" t="str">
        <f t="shared" ca="1" si="135"/>
        <v>-</v>
      </c>
      <c r="AR288" s="17" t="str">
        <f ca="1">IF($C288&gt;=TODAY(),"-",100*(AQ288-MIN(Fit_Error_LocalTransmission))/(MAX(Fit_Error_LocalTransmission)-MIN(Fit_Error_LocalTransmission)))</f>
        <v>-</v>
      </c>
      <c r="AS288" s="17" t="str">
        <f t="shared" ca="1" si="136"/>
        <v>-</v>
      </c>
      <c r="AT288" s="67" t="str">
        <f t="shared" ca="1" si="137"/>
        <v>-</v>
      </c>
    </row>
    <row r="289" spans="1:46" s="1" customFormat="1" ht="12" x14ac:dyDescent="0.35">
      <c r="A289" s="87"/>
      <c r="B289" s="40">
        <f t="shared" si="114"/>
        <v>286</v>
      </c>
      <c r="C289" s="41">
        <f t="shared" si="115"/>
        <v>44144</v>
      </c>
      <c r="D289" s="28">
        <f>'I Disease Parameters'!$E$6/(1000*365)</f>
        <v>4.8197260273972601E-5</v>
      </c>
      <c r="E289" s="28">
        <f>'I Disease Parameters'!$E$7/(1000*365)</f>
        <v>2.0024657534246577E-5</v>
      </c>
      <c r="F289" s="27">
        <f>(1-'I Disease Parameters'!$E$8)/'I Disease Parameters'!$E$10</f>
        <v>0.188</v>
      </c>
      <c r="G289" s="27">
        <f>'I Disease Parameters'!$E$8/'I Disease Parameters'!$E$11</f>
        <v>1.2E-2</v>
      </c>
      <c r="H289" s="27">
        <f>1/'I Disease Parameters'!$E$12</f>
        <v>0.05</v>
      </c>
      <c r="I289" s="27">
        <f>'I Disease Parameters'!$E$9/'I Disease Parameters'!$E$15</f>
        <v>0</v>
      </c>
      <c r="J289" s="83">
        <f t="shared" si="138"/>
        <v>7.7001263440561267</v>
      </c>
      <c r="K289" s="60">
        <f t="shared" si="139"/>
        <v>0.77001263449643809</v>
      </c>
      <c r="L289" s="30">
        <f t="shared" si="140"/>
        <v>0.46717576064062738</v>
      </c>
      <c r="M289" s="27">
        <f>J289/'I Disease Parameters'!$E$12</f>
        <v>0.38500631720280631</v>
      </c>
      <c r="N289" s="27">
        <f>K289/SQRT('I Disease Parameters'!$E$13*'I Disease Parameters'!$E$13)</f>
        <v>4.5294860852731655E-2</v>
      </c>
      <c r="O289" s="27">
        <f>L289/'I Disease Parameters'!$E$13</f>
        <v>2.7480927096507492E-2</v>
      </c>
      <c r="P289" s="27">
        <f>(1-L289)/'I Disease Parameters'!$E$14</f>
        <v>2.2201009973307193E-2</v>
      </c>
      <c r="Q289" s="19">
        <f t="shared" si="116"/>
        <v>5390072.9711645702</v>
      </c>
      <c r="R289" s="17">
        <f t="shared" si="117"/>
        <v>20434.54919422332</v>
      </c>
      <c r="S289" s="17">
        <f t="shared" si="118"/>
        <v>2075230.528317648</v>
      </c>
      <c r="T289" s="17">
        <f t="shared" si="119"/>
        <v>137655.53003801435</v>
      </c>
      <c r="U289" s="17">
        <f t="shared" si="120"/>
        <v>1297172820.3277788</v>
      </c>
      <c r="V289" s="17">
        <f t="shared" si="121"/>
        <v>35814593.204134792</v>
      </c>
      <c r="W289" s="17">
        <f t="shared" si="122"/>
        <v>1304796213.9064932</v>
      </c>
      <c r="X289" s="18">
        <f t="shared" ca="1" si="113"/>
        <v>37573384.325964198</v>
      </c>
      <c r="Y289" s="17">
        <f t="shared" si="123"/>
        <v>59322.903992264532</v>
      </c>
      <c r="Z289" s="17">
        <f t="shared" si="124"/>
        <v>-788.74936050075121</v>
      </c>
      <c r="AA289" s="17">
        <f t="shared" si="125"/>
        <v>-105068.63792812685</v>
      </c>
      <c r="AB289" s="17">
        <f t="shared" si="126"/>
        <v>-6931.5836059431604</v>
      </c>
      <c r="AC289" s="17">
        <f t="shared" si="127"/>
        <v>87014.647190093994</v>
      </c>
      <c r="AD289" s="18">
        <f t="shared" si="128"/>
        <v>3209.9799520224333</v>
      </c>
      <c r="AE289" s="19">
        <f t="shared" si="129"/>
        <v>3456.3353397293668</v>
      </c>
      <c r="AF289" s="17">
        <f t="shared" si="130"/>
        <v>3989.9801282881253</v>
      </c>
      <c r="AG289" s="17">
        <f t="shared" si="131"/>
        <v>254.67958265668886</v>
      </c>
      <c r="AH289" s="18">
        <f t="shared" si="132"/>
        <v>4244.6597109448139</v>
      </c>
      <c r="AI289" s="73"/>
      <c r="AJ289" s="74"/>
      <c r="AK289" s="74"/>
      <c r="AL289" s="73"/>
      <c r="AM289" s="74"/>
      <c r="AN289" s="74">
        <f t="shared" si="133"/>
        <v>2012</v>
      </c>
      <c r="AO289" s="19" t="str">
        <f t="shared" ca="1" si="134"/>
        <v>-</v>
      </c>
      <c r="AP289" s="17" t="str">
        <f ca="1">IF($C289&gt;=TODAY(),"-",100*(AO289-MIN(Fit_Error_Deaths))/(MAX(Fit_Error_Deaths)-MIN(Fit_Error_Deaths)))</f>
        <v>-</v>
      </c>
      <c r="AQ289" s="17" t="str">
        <f t="shared" ca="1" si="135"/>
        <v>-</v>
      </c>
      <c r="AR289" s="17" t="str">
        <f ca="1">IF($C289&gt;=TODAY(),"-",100*(AQ289-MIN(Fit_Error_LocalTransmission))/(MAX(Fit_Error_LocalTransmission)-MIN(Fit_Error_LocalTransmission)))</f>
        <v>-</v>
      </c>
      <c r="AS289" s="17" t="str">
        <f t="shared" ca="1" si="136"/>
        <v>-</v>
      </c>
      <c r="AT289" s="67" t="str">
        <f t="shared" ca="1" si="137"/>
        <v>-</v>
      </c>
    </row>
    <row r="290" spans="1:46" s="1" customFormat="1" ht="12" x14ac:dyDescent="0.35">
      <c r="A290" s="87"/>
      <c r="B290" s="40">
        <f t="shared" si="114"/>
        <v>287</v>
      </c>
      <c r="C290" s="41">
        <f t="shared" si="115"/>
        <v>44145</v>
      </c>
      <c r="D290" s="28">
        <f>'I Disease Parameters'!$E$6/(1000*365)</f>
        <v>4.8197260273972601E-5</v>
      </c>
      <c r="E290" s="28">
        <f>'I Disease Parameters'!$E$7/(1000*365)</f>
        <v>2.0024657534246577E-5</v>
      </c>
      <c r="F290" s="27">
        <f>(1-'I Disease Parameters'!$E$8)/'I Disease Parameters'!$E$10</f>
        <v>0.188</v>
      </c>
      <c r="G290" s="27">
        <f>'I Disease Parameters'!$E$8/'I Disease Parameters'!$E$11</f>
        <v>1.2E-2</v>
      </c>
      <c r="H290" s="27">
        <f>1/'I Disease Parameters'!$E$12</f>
        <v>0.05</v>
      </c>
      <c r="I290" s="27">
        <f>'I Disease Parameters'!$E$9/'I Disease Parameters'!$E$15</f>
        <v>0</v>
      </c>
      <c r="J290" s="83">
        <f t="shared" si="138"/>
        <v>7.7001263440561267</v>
      </c>
      <c r="K290" s="60">
        <f t="shared" si="139"/>
        <v>0.77001263449643809</v>
      </c>
      <c r="L290" s="30">
        <f t="shared" si="140"/>
        <v>0.46717576064062738</v>
      </c>
      <c r="M290" s="27">
        <f>J290/'I Disease Parameters'!$E$12</f>
        <v>0.38500631720280631</v>
      </c>
      <c r="N290" s="27">
        <f>K290/SQRT('I Disease Parameters'!$E$13*'I Disease Parameters'!$E$13)</f>
        <v>4.5294860852731655E-2</v>
      </c>
      <c r="O290" s="27">
        <f>L290/'I Disease Parameters'!$E$13</f>
        <v>2.7480927096507492E-2</v>
      </c>
      <c r="P290" s="27">
        <f>(1-L290)/'I Disease Parameters'!$E$14</f>
        <v>2.2201009973307193E-2</v>
      </c>
      <c r="Q290" s="19">
        <f t="shared" si="116"/>
        <v>5449526.3337562503</v>
      </c>
      <c r="R290" s="17">
        <f t="shared" si="117"/>
        <v>19673.535929663019</v>
      </c>
      <c r="S290" s="17">
        <f t="shared" si="118"/>
        <v>1975269.1413696453</v>
      </c>
      <c r="T290" s="17">
        <f t="shared" si="119"/>
        <v>131058.99474283768</v>
      </c>
      <c r="U290" s="17">
        <f t="shared" si="120"/>
        <v>1297254389.3142903</v>
      </c>
      <c r="V290" s="17">
        <f t="shared" si="121"/>
        <v>35817649.29593005</v>
      </c>
      <c r="W290" s="17">
        <f t="shared" si="122"/>
        <v>1304829917.3200886</v>
      </c>
      <c r="X290" s="18">
        <f t="shared" ca="1" si="113"/>
        <v>37573384.325964198</v>
      </c>
      <c r="Y290" s="17">
        <f t="shared" si="123"/>
        <v>59453.362591680139</v>
      </c>
      <c r="Z290" s="17">
        <f t="shared" si="124"/>
        <v>-761.01326456030074</v>
      </c>
      <c r="AA290" s="17">
        <f t="shared" si="125"/>
        <v>-99961.386948002735</v>
      </c>
      <c r="AB290" s="17">
        <f t="shared" si="126"/>
        <v>-6596.535295176669</v>
      </c>
      <c r="AC290" s="17">
        <f t="shared" si="127"/>
        <v>81568.986511468887</v>
      </c>
      <c r="AD290" s="18">
        <f t="shared" si="128"/>
        <v>3056.091795258224</v>
      </c>
      <c r="AE290" s="19">
        <f t="shared" si="129"/>
        <v>3326.3057691338468</v>
      </c>
      <c r="AF290" s="17">
        <f t="shared" si="130"/>
        <v>3841.6952485139841</v>
      </c>
      <c r="AG290" s="17">
        <f t="shared" si="131"/>
        <v>245.21459033067984</v>
      </c>
      <c r="AH290" s="18">
        <f t="shared" si="132"/>
        <v>4086.9098388446641</v>
      </c>
      <c r="AI290" s="73"/>
      <c r="AJ290" s="74"/>
      <c r="AK290" s="74"/>
      <c r="AL290" s="73"/>
      <c r="AM290" s="74"/>
      <c r="AN290" s="74">
        <f t="shared" si="133"/>
        <v>2012</v>
      </c>
      <c r="AO290" s="19" t="str">
        <f t="shared" ca="1" si="134"/>
        <v>-</v>
      </c>
      <c r="AP290" s="17" t="str">
        <f ca="1">IF($C290&gt;=TODAY(),"-",100*(AO290-MIN(Fit_Error_Deaths))/(MAX(Fit_Error_Deaths)-MIN(Fit_Error_Deaths)))</f>
        <v>-</v>
      </c>
      <c r="AQ290" s="17" t="str">
        <f t="shared" ca="1" si="135"/>
        <v>-</v>
      </c>
      <c r="AR290" s="17" t="str">
        <f ca="1">IF($C290&gt;=TODAY(),"-",100*(AQ290-MIN(Fit_Error_LocalTransmission))/(MAX(Fit_Error_LocalTransmission)-MIN(Fit_Error_LocalTransmission)))</f>
        <v>-</v>
      </c>
      <c r="AS290" s="17" t="str">
        <f t="shared" ca="1" si="136"/>
        <v>-</v>
      </c>
      <c r="AT290" s="67" t="str">
        <f t="shared" ca="1" si="137"/>
        <v>-</v>
      </c>
    </row>
    <row r="291" spans="1:46" s="1" customFormat="1" ht="12" x14ac:dyDescent="0.35">
      <c r="A291" s="87"/>
      <c r="B291" s="40">
        <f t="shared" si="114"/>
        <v>288</v>
      </c>
      <c r="C291" s="41">
        <f t="shared" si="115"/>
        <v>44146</v>
      </c>
      <c r="D291" s="28">
        <f>'I Disease Parameters'!$E$6/(1000*365)</f>
        <v>4.8197260273972601E-5</v>
      </c>
      <c r="E291" s="28">
        <f>'I Disease Parameters'!$E$7/(1000*365)</f>
        <v>2.0024657534246577E-5</v>
      </c>
      <c r="F291" s="27">
        <f>(1-'I Disease Parameters'!$E$8)/'I Disease Parameters'!$E$10</f>
        <v>0.188</v>
      </c>
      <c r="G291" s="27">
        <f>'I Disease Parameters'!$E$8/'I Disease Parameters'!$E$11</f>
        <v>1.2E-2</v>
      </c>
      <c r="H291" s="27">
        <f>1/'I Disease Parameters'!$E$12</f>
        <v>0.05</v>
      </c>
      <c r="I291" s="27">
        <f>'I Disease Parameters'!$E$9/'I Disease Parameters'!$E$15</f>
        <v>0</v>
      </c>
      <c r="J291" s="83">
        <f t="shared" si="138"/>
        <v>7.7001263440561267</v>
      </c>
      <c r="K291" s="60">
        <f t="shared" si="139"/>
        <v>0.77001263449643809</v>
      </c>
      <c r="L291" s="30">
        <f t="shared" si="140"/>
        <v>0.46717576064062738</v>
      </c>
      <c r="M291" s="27">
        <f>J291/'I Disease Parameters'!$E$12</f>
        <v>0.38500631720280631</v>
      </c>
      <c r="N291" s="27">
        <f>K291/SQRT('I Disease Parameters'!$E$13*'I Disease Parameters'!$E$13)</f>
        <v>4.5294860852731655E-2</v>
      </c>
      <c r="O291" s="27">
        <f>L291/'I Disease Parameters'!$E$13</f>
        <v>2.7480927096507492E-2</v>
      </c>
      <c r="P291" s="27">
        <f>(1-L291)/'I Disease Parameters'!$E$14</f>
        <v>2.2201009973307193E-2</v>
      </c>
      <c r="Q291" s="19">
        <f t="shared" si="116"/>
        <v>5509105.5082545104</v>
      </c>
      <c r="R291" s="17">
        <f t="shared" si="117"/>
        <v>18939.362529435668</v>
      </c>
      <c r="S291" s="17">
        <f t="shared" si="118"/>
        <v>1880164.754967846</v>
      </c>
      <c r="T291" s="17">
        <f t="shared" si="119"/>
        <v>124781.1880332603</v>
      </c>
      <c r="U291" s="17">
        <f t="shared" si="120"/>
        <v>1297330777.3191578</v>
      </c>
      <c r="V291" s="17">
        <f t="shared" si="121"/>
        <v>35820558.93797943</v>
      </c>
      <c r="W291" s="17">
        <f t="shared" si="122"/>
        <v>1304863768.1329429</v>
      </c>
      <c r="X291" s="18">
        <f t="shared" ca="1" si="113"/>
        <v>37573384.325964198</v>
      </c>
      <c r="Y291" s="17">
        <f t="shared" si="123"/>
        <v>59579.174498260021</v>
      </c>
      <c r="Z291" s="17">
        <f t="shared" si="124"/>
        <v>-734.17340022735152</v>
      </c>
      <c r="AA291" s="17">
        <f t="shared" si="125"/>
        <v>-95104.386401799275</v>
      </c>
      <c r="AB291" s="17">
        <f t="shared" si="126"/>
        <v>-6277.8067095773731</v>
      </c>
      <c r="AC291" s="17">
        <f t="shared" si="127"/>
        <v>76388.004867553711</v>
      </c>
      <c r="AD291" s="18">
        <f t="shared" si="128"/>
        <v>2909.6420493796468</v>
      </c>
      <c r="AE291" s="19">
        <f t="shared" si="129"/>
        <v>3200.9277415247302</v>
      </c>
      <c r="AF291" s="17">
        <f t="shared" si="130"/>
        <v>3698.6247547766475</v>
      </c>
      <c r="AG291" s="17">
        <f t="shared" si="131"/>
        <v>236.08243115595624</v>
      </c>
      <c r="AH291" s="18">
        <f t="shared" si="132"/>
        <v>3934.7071859326038</v>
      </c>
      <c r="AI291" s="73"/>
      <c r="AJ291" s="74"/>
      <c r="AK291" s="74"/>
      <c r="AL291" s="73"/>
      <c r="AM291" s="74"/>
      <c r="AN291" s="74">
        <f t="shared" si="133"/>
        <v>2012</v>
      </c>
      <c r="AO291" s="19" t="str">
        <f t="shared" ca="1" si="134"/>
        <v>-</v>
      </c>
      <c r="AP291" s="17" t="str">
        <f ca="1">IF($C291&gt;=TODAY(),"-",100*(AO291-MIN(Fit_Error_Deaths))/(MAX(Fit_Error_Deaths)-MIN(Fit_Error_Deaths)))</f>
        <v>-</v>
      </c>
      <c r="AQ291" s="17" t="str">
        <f t="shared" ca="1" si="135"/>
        <v>-</v>
      </c>
      <c r="AR291" s="17" t="str">
        <f ca="1">IF($C291&gt;=TODAY(),"-",100*(AQ291-MIN(Fit_Error_LocalTransmission))/(MAX(Fit_Error_LocalTransmission)-MIN(Fit_Error_LocalTransmission)))</f>
        <v>-</v>
      </c>
      <c r="AS291" s="17" t="str">
        <f t="shared" ca="1" si="136"/>
        <v>-</v>
      </c>
      <c r="AT291" s="67" t="str">
        <f t="shared" ca="1" si="137"/>
        <v>-</v>
      </c>
    </row>
    <row r="292" spans="1:46" s="1" customFormat="1" ht="12" x14ac:dyDescent="0.35">
      <c r="A292" s="87"/>
      <c r="B292" s="40">
        <f t="shared" si="114"/>
        <v>289</v>
      </c>
      <c r="C292" s="41">
        <f t="shared" si="115"/>
        <v>44147</v>
      </c>
      <c r="D292" s="28">
        <f>'I Disease Parameters'!$E$6/(1000*365)</f>
        <v>4.8197260273972601E-5</v>
      </c>
      <c r="E292" s="28">
        <f>'I Disease Parameters'!$E$7/(1000*365)</f>
        <v>2.0024657534246577E-5</v>
      </c>
      <c r="F292" s="27">
        <f>(1-'I Disease Parameters'!$E$8)/'I Disease Parameters'!$E$10</f>
        <v>0.188</v>
      </c>
      <c r="G292" s="27">
        <f>'I Disease Parameters'!$E$8/'I Disease Parameters'!$E$11</f>
        <v>1.2E-2</v>
      </c>
      <c r="H292" s="27">
        <f>1/'I Disease Parameters'!$E$12</f>
        <v>0.05</v>
      </c>
      <c r="I292" s="27">
        <f>'I Disease Parameters'!$E$9/'I Disease Parameters'!$E$15</f>
        <v>0</v>
      </c>
      <c r="J292" s="83">
        <f t="shared" si="138"/>
        <v>7.7001263440561267</v>
      </c>
      <c r="K292" s="60">
        <f t="shared" si="139"/>
        <v>0.77001263449643809</v>
      </c>
      <c r="L292" s="30">
        <f t="shared" si="140"/>
        <v>0.46717576064062738</v>
      </c>
      <c r="M292" s="27">
        <f>J292/'I Disease Parameters'!$E$12</f>
        <v>0.38500631720280631</v>
      </c>
      <c r="N292" s="27">
        <f>K292/SQRT('I Disease Parameters'!$E$13*'I Disease Parameters'!$E$13)</f>
        <v>4.5294860852731655E-2</v>
      </c>
      <c r="O292" s="27">
        <f>L292/'I Disease Parameters'!$E$13</f>
        <v>2.7480927096507492E-2</v>
      </c>
      <c r="P292" s="27">
        <f>(1-L292)/'I Disease Parameters'!$E$14</f>
        <v>2.2201009973307193E-2</v>
      </c>
      <c r="Q292" s="19">
        <f t="shared" si="116"/>
        <v>5568806.0012820372</v>
      </c>
      <c r="R292" s="17">
        <f t="shared" si="117"/>
        <v>18231.15844542981</v>
      </c>
      <c r="S292" s="17">
        <f t="shared" si="118"/>
        <v>1789679.4677196613</v>
      </c>
      <c r="T292" s="17">
        <f t="shared" si="119"/>
        <v>118806.59055169129</v>
      </c>
      <c r="U292" s="17">
        <f t="shared" si="120"/>
        <v>1297402236.0551133</v>
      </c>
      <c r="V292" s="17">
        <f t="shared" si="121"/>
        <v>35823329.206379436</v>
      </c>
      <c r="W292" s="17">
        <f t="shared" si="122"/>
        <v>1304897759.2731121</v>
      </c>
      <c r="X292" s="18">
        <f t="shared" ca="1" si="113"/>
        <v>37573384.325964198</v>
      </c>
      <c r="Y292" s="17">
        <f t="shared" si="123"/>
        <v>59700.493027526885</v>
      </c>
      <c r="Z292" s="17">
        <f t="shared" si="124"/>
        <v>-708.20408400585802</v>
      </c>
      <c r="AA292" s="17">
        <f t="shared" si="125"/>
        <v>-90485.287248184672</v>
      </c>
      <c r="AB292" s="17">
        <f t="shared" si="126"/>
        <v>-5974.5974815690133</v>
      </c>
      <c r="AC292" s="17">
        <f t="shared" si="127"/>
        <v>71458.735955476761</v>
      </c>
      <c r="AD292" s="18">
        <f t="shared" si="128"/>
        <v>2770.2684000059962</v>
      </c>
      <c r="AE292" s="19">
        <f t="shared" si="129"/>
        <v>3080.0476761298428</v>
      </c>
      <c r="AF292" s="17">
        <f t="shared" si="130"/>
        <v>3560.6001555339058</v>
      </c>
      <c r="AG292" s="17">
        <f t="shared" si="131"/>
        <v>227.27235035322801</v>
      </c>
      <c r="AH292" s="18">
        <f t="shared" si="132"/>
        <v>3787.8725058871337</v>
      </c>
      <c r="AI292" s="73"/>
      <c r="AJ292" s="74"/>
      <c r="AK292" s="74"/>
      <c r="AL292" s="73"/>
      <c r="AM292" s="74"/>
      <c r="AN292" s="74">
        <f t="shared" si="133"/>
        <v>2012</v>
      </c>
      <c r="AO292" s="19" t="str">
        <f t="shared" ca="1" si="134"/>
        <v>-</v>
      </c>
      <c r="AP292" s="17" t="str">
        <f ca="1">IF($C292&gt;=TODAY(),"-",100*(AO292-MIN(Fit_Error_Deaths))/(MAX(Fit_Error_Deaths)-MIN(Fit_Error_Deaths)))</f>
        <v>-</v>
      </c>
      <c r="AQ292" s="17" t="str">
        <f t="shared" ca="1" si="135"/>
        <v>-</v>
      </c>
      <c r="AR292" s="17" t="str">
        <f ca="1">IF($C292&gt;=TODAY(),"-",100*(AQ292-MIN(Fit_Error_LocalTransmission))/(MAX(Fit_Error_LocalTransmission)-MIN(Fit_Error_LocalTransmission)))</f>
        <v>-</v>
      </c>
      <c r="AS292" s="17" t="str">
        <f t="shared" ca="1" si="136"/>
        <v>-</v>
      </c>
      <c r="AT292" s="67" t="str">
        <f t="shared" ca="1" si="137"/>
        <v>-</v>
      </c>
    </row>
    <row r="293" spans="1:46" s="1" customFormat="1" ht="12" x14ac:dyDescent="0.35">
      <c r="A293" s="87"/>
      <c r="B293" s="40">
        <f t="shared" si="114"/>
        <v>290</v>
      </c>
      <c r="C293" s="41">
        <f t="shared" si="115"/>
        <v>44148</v>
      </c>
      <c r="D293" s="28">
        <f>'I Disease Parameters'!$E$6/(1000*365)</f>
        <v>4.8197260273972601E-5</v>
      </c>
      <c r="E293" s="28">
        <f>'I Disease Parameters'!$E$7/(1000*365)</f>
        <v>2.0024657534246577E-5</v>
      </c>
      <c r="F293" s="27">
        <f>(1-'I Disease Parameters'!$E$8)/'I Disease Parameters'!$E$10</f>
        <v>0.188</v>
      </c>
      <c r="G293" s="27">
        <f>'I Disease Parameters'!$E$8/'I Disease Parameters'!$E$11</f>
        <v>1.2E-2</v>
      </c>
      <c r="H293" s="27">
        <f>1/'I Disease Parameters'!$E$12</f>
        <v>0.05</v>
      </c>
      <c r="I293" s="27">
        <f>'I Disease Parameters'!$E$9/'I Disease Parameters'!$E$15</f>
        <v>0</v>
      </c>
      <c r="J293" s="83">
        <f t="shared" si="138"/>
        <v>7.7001263440561267</v>
      </c>
      <c r="K293" s="60">
        <f t="shared" si="139"/>
        <v>0.77001263449643809</v>
      </c>
      <c r="L293" s="30">
        <f t="shared" si="140"/>
        <v>0.46717576064062738</v>
      </c>
      <c r="M293" s="27">
        <f>J293/'I Disease Parameters'!$E$12</f>
        <v>0.38500631720280631</v>
      </c>
      <c r="N293" s="27">
        <f>K293/SQRT('I Disease Parameters'!$E$13*'I Disease Parameters'!$E$13)</f>
        <v>4.5294860852731655E-2</v>
      </c>
      <c r="O293" s="27">
        <f>L293/'I Disease Parameters'!$E$13</f>
        <v>2.7480927096507492E-2</v>
      </c>
      <c r="P293" s="27">
        <f>(1-L293)/'I Disease Parameters'!$E$14</f>
        <v>2.2201009973307193E-2</v>
      </c>
      <c r="Q293" s="19">
        <f t="shared" si="116"/>
        <v>5628623.4683384039</v>
      </c>
      <c r="R293" s="17">
        <f t="shared" si="117"/>
        <v>17548.078128832298</v>
      </c>
      <c r="S293" s="17">
        <f t="shared" si="118"/>
        <v>1703587.1144029817</v>
      </c>
      <c r="T293" s="17">
        <f t="shared" si="119"/>
        <v>113120.44383647948</v>
      </c>
      <c r="U293" s="17">
        <f t="shared" si="120"/>
        <v>1297469004.9082918</v>
      </c>
      <c r="V293" s="17">
        <f t="shared" si="121"/>
        <v>35825966.832681172</v>
      </c>
      <c r="W293" s="17">
        <f t="shared" si="122"/>
        <v>1304931884.0129986</v>
      </c>
      <c r="X293" s="18">
        <f t="shared" ca="1" si="113"/>
        <v>37573384.325964198</v>
      </c>
      <c r="Y293" s="17">
        <f t="shared" si="123"/>
        <v>59817.467056366615</v>
      </c>
      <c r="Z293" s="17">
        <f t="shared" si="124"/>
        <v>-683.08031659751214</v>
      </c>
      <c r="AA293" s="17">
        <f t="shared" si="125"/>
        <v>-86092.353316679597</v>
      </c>
      <c r="AB293" s="17">
        <f t="shared" si="126"/>
        <v>-5686.146715211813</v>
      </c>
      <c r="AC293" s="17">
        <f t="shared" si="127"/>
        <v>66768.853178501129</v>
      </c>
      <c r="AD293" s="18">
        <f t="shared" si="128"/>
        <v>2637.6263017356396</v>
      </c>
      <c r="AE293" s="19">
        <f t="shared" si="129"/>
        <v>2963.5164451927758</v>
      </c>
      <c r="AF293" s="17">
        <f t="shared" si="130"/>
        <v>3427.4577877408042</v>
      </c>
      <c r="AG293" s="17">
        <f t="shared" si="131"/>
        <v>218.77390134515773</v>
      </c>
      <c r="AH293" s="18">
        <f t="shared" si="132"/>
        <v>3646.231689085962</v>
      </c>
      <c r="AI293" s="73"/>
      <c r="AJ293" s="74"/>
      <c r="AK293" s="74"/>
      <c r="AL293" s="73"/>
      <c r="AM293" s="74"/>
      <c r="AN293" s="74">
        <f t="shared" si="133"/>
        <v>2012</v>
      </c>
      <c r="AO293" s="19" t="str">
        <f t="shared" ca="1" si="134"/>
        <v>-</v>
      </c>
      <c r="AP293" s="17" t="str">
        <f ca="1">IF($C293&gt;=TODAY(),"-",100*(AO293-MIN(Fit_Error_Deaths))/(MAX(Fit_Error_Deaths)-MIN(Fit_Error_Deaths)))</f>
        <v>-</v>
      </c>
      <c r="AQ293" s="17" t="str">
        <f t="shared" ca="1" si="135"/>
        <v>-</v>
      </c>
      <c r="AR293" s="17" t="str">
        <f ca="1">IF($C293&gt;=TODAY(),"-",100*(AQ293-MIN(Fit_Error_LocalTransmission))/(MAX(Fit_Error_LocalTransmission)-MIN(Fit_Error_LocalTransmission)))</f>
        <v>-</v>
      </c>
      <c r="AS293" s="17" t="str">
        <f t="shared" ca="1" si="136"/>
        <v>-</v>
      </c>
      <c r="AT293" s="67" t="str">
        <f t="shared" ca="1" si="137"/>
        <v>-</v>
      </c>
    </row>
    <row r="294" spans="1:46" s="1" customFormat="1" ht="12" x14ac:dyDescent="0.35">
      <c r="A294" s="87"/>
      <c r="B294" s="40">
        <f t="shared" si="114"/>
        <v>291</v>
      </c>
      <c r="C294" s="41">
        <f t="shared" si="115"/>
        <v>44149</v>
      </c>
      <c r="D294" s="28">
        <f>'I Disease Parameters'!$E$6/(1000*365)</f>
        <v>4.8197260273972601E-5</v>
      </c>
      <c r="E294" s="28">
        <f>'I Disease Parameters'!$E$7/(1000*365)</f>
        <v>2.0024657534246577E-5</v>
      </c>
      <c r="F294" s="27">
        <f>(1-'I Disease Parameters'!$E$8)/'I Disease Parameters'!$E$10</f>
        <v>0.188</v>
      </c>
      <c r="G294" s="27">
        <f>'I Disease Parameters'!$E$8/'I Disease Parameters'!$E$11</f>
        <v>1.2E-2</v>
      </c>
      <c r="H294" s="27">
        <f>1/'I Disease Parameters'!$E$12</f>
        <v>0.05</v>
      </c>
      <c r="I294" s="27">
        <f>'I Disease Parameters'!$E$9/'I Disease Parameters'!$E$15</f>
        <v>0</v>
      </c>
      <c r="J294" s="83">
        <f t="shared" si="138"/>
        <v>7.7001263440561267</v>
      </c>
      <c r="K294" s="60">
        <f t="shared" si="139"/>
        <v>0.77001263449643809</v>
      </c>
      <c r="L294" s="30">
        <f t="shared" si="140"/>
        <v>0.46717576064062738</v>
      </c>
      <c r="M294" s="27">
        <f>J294/'I Disease Parameters'!$E$12</f>
        <v>0.38500631720280631</v>
      </c>
      <c r="N294" s="27">
        <f>K294/SQRT('I Disease Parameters'!$E$13*'I Disease Parameters'!$E$13)</f>
        <v>4.5294860852731655E-2</v>
      </c>
      <c r="O294" s="27">
        <f>L294/'I Disease Parameters'!$E$13</f>
        <v>2.7480927096507492E-2</v>
      </c>
      <c r="P294" s="27">
        <f>(1-L294)/'I Disease Parameters'!$E$14</f>
        <v>2.2201009973307193E-2</v>
      </c>
      <c r="Q294" s="19">
        <f t="shared" si="116"/>
        <v>5688553.7094672313</v>
      </c>
      <c r="R294" s="17">
        <f t="shared" si="117"/>
        <v>16889.300376220872</v>
      </c>
      <c r="S294" s="17">
        <f t="shared" si="118"/>
        <v>1621672.6836225074</v>
      </c>
      <c r="T294" s="17">
        <f t="shared" si="119"/>
        <v>107708.71280388405</v>
      </c>
      <c r="U294" s="17">
        <f t="shared" si="120"/>
        <v>1297531311.5461974</v>
      </c>
      <c r="V294" s="17">
        <f t="shared" si="121"/>
        <v>35828478.220782973</v>
      </c>
      <c r="W294" s="17">
        <f t="shared" si="122"/>
        <v>1304966135.9524672</v>
      </c>
      <c r="X294" s="18">
        <f t="shared" ca="1" si="113"/>
        <v>37573384.325964198</v>
      </c>
      <c r="Y294" s="17">
        <f t="shared" si="123"/>
        <v>59930.241128827445</v>
      </c>
      <c r="Z294" s="17">
        <f t="shared" si="124"/>
        <v>-658.77775261142597</v>
      </c>
      <c r="AA294" s="17">
        <f t="shared" si="125"/>
        <v>-81914.430780474329</v>
      </c>
      <c r="AB294" s="17">
        <f t="shared" si="126"/>
        <v>-5411.7310325954313</v>
      </c>
      <c r="AC294" s="17">
        <f t="shared" si="127"/>
        <v>62306.637905597687</v>
      </c>
      <c r="AD294" s="18">
        <f t="shared" si="128"/>
        <v>2511.3881018012762</v>
      </c>
      <c r="AE294" s="19">
        <f t="shared" si="129"/>
        <v>2851.1892674099481</v>
      </c>
      <c r="AF294" s="17">
        <f t="shared" si="130"/>
        <v>3299.0386882204721</v>
      </c>
      <c r="AG294" s="17">
        <f t="shared" si="131"/>
        <v>210.57693754598759</v>
      </c>
      <c r="AH294" s="18">
        <f t="shared" si="132"/>
        <v>3509.6156257664597</v>
      </c>
      <c r="AI294" s="73"/>
      <c r="AJ294" s="74"/>
      <c r="AK294" s="74"/>
      <c r="AL294" s="73"/>
      <c r="AM294" s="74"/>
      <c r="AN294" s="74">
        <f t="shared" si="133"/>
        <v>2012</v>
      </c>
      <c r="AO294" s="19" t="str">
        <f t="shared" ca="1" si="134"/>
        <v>-</v>
      </c>
      <c r="AP294" s="17" t="str">
        <f ca="1">IF($C294&gt;=TODAY(),"-",100*(AO294-MIN(Fit_Error_Deaths))/(MAX(Fit_Error_Deaths)-MIN(Fit_Error_Deaths)))</f>
        <v>-</v>
      </c>
      <c r="AQ294" s="17" t="str">
        <f t="shared" ca="1" si="135"/>
        <v>-</v>
      </c>
      <c r="AR294" s="17" t="str">
        <f ca="1">IF($C294&gt;=TODAY(),"-",100*(AQ294-MIN(Fit_Error_LocalTransmission))/(MAX(Fit_Error_LocalTransmission)-MIN(Fit_Error_LocalTransmission)))</f>
        <v>-</v>
      </c>
      <c r="AS294" s="17" t="str">
        <f t="shared" ca="1" si="136"/>
        <v>-</v>
      </c>
      <c r="AT294" s="67" t="str">
        <f t="shared" ca="1" si="137"/>
        <v>-</v>
      </c>
    </row>
    <row r="295" spans="1:46" s="1" customFormat="1" ht="12" x14ac:dyDescent="0.35">
      <c r="A295" s="87"/>
      <c r="B295" s="40">
        <f t="shared" si="114"/>
        <v>292</v>
      </c>
      <c r="C295" s="41">
        <f t="shared" si="115"/>
        <v>44150</v>
      </c>
      <c r="D295" s="28">
        <f>'I Disease Parameters'!$E$6/(1000*365)</f>
        <v>4.8197260273972601E-5</v>
      </c>
      <c r="E295" s="28">
        <f>'I Disease Parameters'!$E$7/(1000*365)</f>
        <v>2.0024657534246577E-5</v>
      </c>
      <c r="F295" s="27">
        <f>(1-'I Disease Parameters'!$E$8)/'I Disease Parameters'!$E$10</f>
        <v>0.188</v>
      </c>
      <c r="G295" s="27">
        <f>'I Disease Parameters'!$E$8/'I Disease Parameters'!$E$11</f>
        <v>1.2E-2</v>
      </c>
      <c r="H295" s="27">
        <f>1/'I Disease Parameters'!$E$12</f>
        <v>0.05</v>
      </c>
      <c r="I295" s="27">
        <f>'I Disease Parameters'!$E$9/'I Disease Parameters'!$E$15</f>
        <v>0</v>
      </c>
      <c r="J295" s="83">
        <f t="shared" si="138"/>
        <v>7.7001263440561267</v>
      </c>
      <c r="K295" s="60">
        <f t="shared" si="139"/>
        <v>0.77001263449643809</v>
      </c>
      <c r="L295" s="30">
        <f t="shared" si="140"/>
        <v>0.46717576064062738</v>
      </c>
      <c r="M295" s="27">
        <f>J295/'I Disease Parameters'!$E$12</f>
        <v>0.38500631720280631</v>
      </c>
      <c r="N295" s="27">
        <f>K295/SQRT('I Disease Parameters'!$E$13*'I Disease Parameters'!$E$13)</f>
        <v>4.5294860852731655E-2</v>
      </c>
      <c r="O295" s="27">
        <f>L295/'I Disease Parameters'!$E$13</f>
        <v>2.7480927096507492E-2</v>
      </c>
      <c r="P295" s="27">
        <f>(1-L295)/'I Disease Parameters'!$E$14</f>
        <v>2.2201009973307193E-2</v>
      </c>
      <c r="Q295" s="19">
        <f t="shared" si="116"/>
        <v>5748592.6650264803</v>
      </c>
      <c r="R295" s="17">
        <f t="shared" si="117"/>
        <v>16254.027702594836</v>
      </c>
      <c r="S295" s="17">
        <f t="shared" si="118"/>
        <v>1543731.7644719896</v>
      </c>
      <c r="T295" s="17">
        <f t="shared" si="119"/>
        <v>102558.05008691804</v>
      </c>
      <c r="U295" s="17">
        <f t="shared" si="120"/>
        <v>1297589372.4955089</v>
      </c>
      <c r="V295" s="17">
        <f t="shared" si="121"/>
        <v>35830869.462990142</v>
      </c>
      <c r="W295" s="17">
        <f t="shared" si="122"/>
        <v>1305000509.0027969</v>
      </c>
      <c r="X295" s="18">
        <f t="shared" ca="1" si="113"/>
        <v>37573384.325964198</v>
      </c>
      <c r="Y295" s="17">
        <f t="shared" si="123"/>
        <v>60038.955559249036</v>
      </c>
      <c r="Z295" s="17">
        <f t="shared" si="124"/>
        <v>-635.27267362603561</v>
      </c>
      <c r="AA295" s="17">
        <f t="shared" si="125"/>
        <v>-77940.919150517788</v>
      </c>
      <c r="AB295" s="17">
        <f t="shared" si="126"/>
        <v>-5150.662716966006</v>
      </c>
      <c r="AC295" s="17">
        <f t="shared" si="127"/>
        <v>58060.949311494827</v>
      </c>
      <c r="AD295" s="18">
        <f t="shared" si="128"/>
        <v>2391.2422071695328</v>
      </c>
      <c r="AE295" s="19">
        <f t="shared" si="129"/>
        <v>2742.9256040741661</v>
      </c>
      <c r="AF295" s="17">
        <f t="shared" si="130"/>
        <v>3175.1884707295239</v>
      </c>
      <c r="AG295" s="17">
        <f t="shared" si="131"/>
        <v>202.67160451465045</v>
      </c>
      <c r="AH295" s="18">
        <f t="shared" si="132"/>
        <v>3377.8600752441744</v>
      </c>
      <c r="AI295" s="73"/>
      <c r="AJ295" s="74"/>
      <c r="AK295" s="74"/>
      <c r="AL295" s="73"/>
      <c r="AM295" s="74"/>
      <c r="AN295" s="74">
        <f t="shared" si="133"/>
        <v>2012</v>
      </c>
      <c r="AO295" s="19" t="str">
        <f t="shared" ca="1" si="134"/>
        <v>-</v>
      </c>
      <c r="AP295" s="17" t="str">
        <f ca="1">IF($C295&gt;=TODAY(),"-",100*(AO295-MIN(Fit_Error_Deaths))/(MAX(Fit_Error_Deaths)-MIN(Fit_Error_Deaths)))</f>
        <v>-</v>
      </c>
      <c r="AQ295" s="17" t="str">
        <f t="shared" ca="1" si="135"/>
        <v>-</v>
      </c>
      <c r="AR295" s="17" t="str">
        <f ca="1">IF($C295&gt;=TODAY(),"-",100*(AQ295-MIN(Fit_Error_LocalTransmission))/(MAX(Fit_Error_LocalTransmission)-MIN(Fit_Error_LocalTransmission)))</f>
        <v>-</v>
      </c>
      <c r="AS295" s="17" t="str">
        <f t="shared" ca="1" si="136"/>
        <v>-</v>
      </c>
      <c r="AT295" s="67" t="str">
        <f t="shared" ca="1" si="137"/>
        <v>-</v>
      </c>
    </row>
    <row r="296" spans="1:46" s="1" customFormat="1" ht="12" x14ac:dyDescent="0.35">
      <c r="A296" s="87"/>
      <c r="B296" s="40">
        <f t="shared" si="114"/>
        <v>293</v>
      </c>
      <c r="C296" s="41">
        <f t="shared" si="115"/>
        <v>44151</v>
      </c>
      <c r="D296" s="28">
        <f>'I Disease Parameters'!$E$6/(1000*365)</f>
        <v>4.8197260273972601E-5</v>
      </c>
      <c r="E296" s="28">
        <f>'I Disease Parameters'!$E$7/(1000*365)</f>
        <v>2.0024657534246577E-5</v>
      </c>
      <c r="F296" s="27">
        <f>(1-'I Disease Parameters'!$E$8)/'I Disease Parameters'!$E$10</f>
        <v>0.188</v>
      </c>
      <c r="G296" s="27">
        <f>'I Disease Parameters'!$E$8/'I Disease Parameters'!$E$11</f>
        <v>1.2E-2</v>
      </c>
      <c r="H296" s="27">
        <f>1/'I Disease Parameters'!$E$12</f>
        <v>0.05</v>
      </c>
      <c r="I296" s="27">
        <f>'I Disease Parameters'!$E$9/'I Disease Parameters'!$E$15</f>
        <v>0</v>
      </c>
      <c r="J296" s="83">
        <f t="shared" si="138"/>
        <v>7.7001263440561267</v>
      </c>
      <c r="K296" s="60">
        <f t="shared" si="139"/>
        <v>0.77001263449643809</v>
      </c>
      <c r="L296" s="30">
        <f t="shared" si="140"/>
        <v>0.46717576064062738</v>
      </c>
      <c r="M296" s="27">
        <f>J296/'I Disease Parameters'!$E$12</f>
        <v>0.38500631720280631</v>
      </c>
      <c r="N296" s="27">
        <f>K296/SQRT('I Disease Parameters'!$E$13*'I Disease Parameters'!$E$13)</f>
        <v>4.5294860852731655E-2</v>
      </c>
      <c r="O296" s="27">
        <f>L296/'I Disease Parameters'!$E$13</f>
        <v>2.7480927096507492E-2</v>
      </c>
      <c r="P296" s="27">
        <f>(1-L296)/'I Disease Parameters'!$E$14</f>
        <v>2.2201009973307193E-2</v>
      </c>
      <c r="Q296" s="19">
        <f t="shared" si="116"/>
        <v>5808736.4115594532</v>
      </c>
      <c r="R296" s="17">
        <f t="shared" si="117"/>
        <v>15641.485738418076</v>
      </c>
      <c r="S296" s="17">
        <f t="shared" si="118"/>
        <v>1469570.0207565697</v>
      </c>
      <c r="T296" s="17">
        <f t="shared" si="119"/>
        <v>97655.762139097642</v>
      </c>
      <c r="U296" s="17">
        <f t="shared" si="120"/>
        <v>1297643393.691226</v>
      </c>
      <c r="V296" s="17">
        <f t="shared" si="121"/>
        <v>35833146.355282962</v>
      </c>
      <c r="W296" s="17">
        <f t="shared" si="122"/>
        <v>1305034997.3714194</v>
      </c>
      <c r="X296" s="18">
        <f t="shared" ca="1" si="113"/>
        <v>37573384.325964198</v>
      </c>
      <c r="Y296" s="17">
        <f t="shared" si="123"/>
        <v>60143.746532972902</v>
      </c>
      <c r="Z296" s="17">
        <f t="shared" si="124"/>
        <v>-612.5419641767603</v>
      </c>
      <c r="AA296" s="17">
        <f t="shared" si="125"/>
        <v>-74161.7437154199</v>
      </c>
      <c r="AB296" s="17">
        <f t="shared" si="126"/>
        <v>-4902.2879478203977</v>
      </c>
      <c r="AC296" s="17">
        <f t="shared" si="127"/>
        <v>54021.195717096329</v>
      </c>
      <c r="AD296" s="18">
        <f t="shared" si="128"/>
        <v>2276.8922928199172</v>
      </c>
      <c r="AE296" s="19">
        <f t="shared" si="129"/>
        <v>2638.5890576805009</v>
      </c>
      <c r="AF296" s="17">
        <f t="shared" si="130"/>
        <v>3055.7572080878294</v>
      </c>
      <c r="AG296" s="17">
        <f t="shared" si="131"/>
        <v>195.04833243113805</v>
      </c>
      <c r="AH296" s="18">
        <f t="shared" si="132"/>
        <v>3250.8055405189675</v>
      </c>
      <c r="AI296" s="73"/>
      <c r="AJ296" s="74"/>
      <c r="AK296" s="74"/>
      <c r="AL296" s="73"/>
      <c r="AM296" s="74"/>
      <c r="AN296" s="74">
        <f t="shared" si="133"/>
        <v>2012</v>
      </c>
      <c r="AO296" s="19" t="str">
        <f t="shared" ca="1" si="134"/>
        <v>-</v>
      </c>
      <c r="AP296" s="17" t="str">
        <f ca="1">IF($C296&gt;=TODAY(),"-",100*(AO296-MIN(Fit_Error_Deaths))/(MAX(Fit_Error_Deaths)-MIN(Fit_Error_Deaths)))</f>
        <v>-</v>
      </c>
      <c r="AQ296" s="17" t="str">
        <f t="shared" ca="1" si="135"/>
        <v>-</v>
      </c>
      <c r="AR296" s="17" t="str">
        <f ca="1">IF($C296&gt;=TODAY(),"-",100*(AQ296-MIN(Fit_Error_LocalTransmission))/(MAX(Fit_Error_LocalTransmission)-MIN(Fit_Error_LocalTransmission)))</f>
        <v>-</v>
      </c>
      <c r="AS296" s="17" t="str">
        <f t="shared" ca="1" si="136"/>
        <v>-</v>
      </c>
      <c r="AT296" s="67" t="str">
        <f t="shared" ca="1" si="137"/>
        <v>-</v>
      </c>
    </row>
    <row r="297" spans="1:46" s="1" customFormat="1" ht="12" x14ac:dyDescent="0.35">
      <c r="A297" s="87"/>
      <c r="B297" s="40">
        <f t="shared" si="114"/>
        <v>294</v>
      </c>
      <c r="C297" s="41">
        <f t="shared" si="115"/>
        <v>44152</v>
      </c>
      <c r="D297" s="28">
        <f>'I Disease Parameters'!$E$6/(1000*365)</f>
        <v>4.8197260273972601E-5</v>
      </c>
      <c r="E297" s="28">
        <f>'I Disease Parameters'!$E$7/(1000*365)</f>
        <v>2.0024657534246577E-5</v>
      </c>
      <c r="F297" s="27">
        <f>(1-'I Disease Parameters'!$E$8)/'I Disease Parameters'!$E$10</f>
        <v>0.188</v>
      </c>
      <c r="G297" s="27">
        <f>'I Disease Parameters'!$E$8/'I Disease Parameters'!$E$11</f>
        <v>1.2E-2</v>
      </c>
      <c r="H297" s="27">
        <f>1/'I Disease Parameters'!$E$12</f>
        <v>0.05</v>
      </c>
      <c r="I297" s="27">
        <f>'I Disease Parameters'!$E$9/'I Disease Parameters'!$E$15</f>
        <v>0</v>
      </c>
      <c r="J297" s="83">
        <f t="shared" si="138"/>
        <v>7.7001263440561267</v>
      </c>
      <c r="K297" s="60">
        <f t="shared" si="139"/>
        <v>0.77001263449643809</v>
      </c>
      <c r="L297" s="30">
        <f t="shared" si="140"/>
        <v>0.46717576064062738</v>
      </c>
      <c r="M297" s="27">
        <f>J297/'I Disease Parameters'!$E$12</f>
        <v>0.38500631720280631</v>
      </c>
      <c r="N297" s="27">
        <f>K297/SQRT('I Disease Parameters'!$E$13*'I Disease Parameters'!$E$13)</f>
        <v>4.5294860852731655E-2</v>
      </c>
      <c r="O297" s="27">
        <f>L297/'I Disease Parameters'!$E$13</f>
        <v>2.7480927096507492E-2</v>
      </c>
      <c r="P297" s="27">
        <f>(1-L297)/'I Disease Parameters'!$E$14</f>
        <v>2.2201009973307193E-2</v>
      </c>
      <c r="Q297" s="19">
        <f t="shared" si="116"/>
        <v>5868981.1577642718</v>
      </c>
      <c r="R297" s="17">
        <f t="shared" si="117"/>
        <v>15050.922648125879</v>
      </c>
      <c r="S297" s="17">
        <f t="shared" si="118"/>
        <v>1399002.6914011757</v>
      </c>
      <c r="T297" s="17">
        <f t="shared" si="119"/>
        <v>92989.777015666128</v>
      </c>
      <c r="U297" s="17">
        <f t="shared" si="120"/>
        <v>1297693570.9985836</v>
      </c>
      <c r="V297" s="17">
        <f t="shared" si="121"/>
        <v>35835314.411832161</v>
      </c>
      <c r="W297" s="17">
        <f t="shared" si="122"/>
        <v>1305069595.5474129</v>
      </c>
      <c r="X297" s="18">
        <f t="shared" ca="1" si="113"/>
        <v>37573384.325964198</v>
      </c>
      <c r="Y297" s="17">
        <f t="shared" si="123"/>
        <v>60244.746204818599</v>
      </c>
      <c r="Z297" s="17">
        <f t="shared" si="124"/>
        <v>-590.56309029219665</v>
      </c>
      <c r="AA297" s="17">
        <f t="shared" si="125"/>
        <v>-70567.329355394002</v>
      </c>
      <c r="AB297" s="17">
        <f t="shared" si="126"/>
        <v>-4665.9851234315138</v>
      </c>
      <c r="AC297" s="17">
        <f t="shared" si="127"/>
        <v>50177.307357549667</v>
      </c>
      <c r="AD297" s="18">
        <f t="shared" si="128"/>
        <v>2168.0565491989255</v>
      </c>
      <c r="AE297" s="19">
        <f t="shared" si="129"/>
        <v>2538.047272786655</v>
      </c>
      <c r="AF297" s="17">
        <f t="shared" si="130"/>
        <v>2940.5993188225984</v>
      </c>
      <c r="AG297" s="17">
        <f t="shared" si="131"/>
        <v>187.69782886101692</v>
      </c>
      <c r="AH297" s="18">
        <f t="shared" si="132"/>
        <v>3128.2971476836155</v>
      </c>
      <c r="AI297" s="73"/>
      <c r="AJ297" s="74"/>
      <c r="AK297" s="74"/>
      <c r="AL297" s="73"/>
      <c r="AM297" s="74"/>
      <c r="AN297" s="74">
        <f t="shared" si="133"/>
        <v>2012</v>
      </c>
      <c r="AO297" s="19" t="str">
        <f t="shared" ca="1" si="134"/>
        <v>-</v>
      </c>
      <c r="AP297" s="17" t="str">
        <f ca="1">IF($C297&gt;=TODAY(),"-",100*(AO297-MIN(Fit_Error_Deaths))/(MAX(Fit_Error_Deaths)-MIN(Fit_Error_Deaths)))</f>
        <v>-</v>
      </c>
      <c r="AQ297" s="17" t="str">
        <f t="shared" ca="1" si="135"/>
        <v>-</v>
      </c>
      <c r="AR297" s="17" t="str">
        <f ca="1">IF($C297&gt;=TODAY(),"-",100*(AQ297-MIN(Fit_Error_LocalTransmission))/(MAX(Fit_Error_LocalTransmission)-MIN(Fit_Error_LocalTransmission)))</f>
        <v>-</v>
      </c>
      <c r="AS297" s="17" t="str">
        <f t="shared" ca="1" si="136"/>
        <v>-</v>
      </c>
      <c r="AT297" s="67" t="str">
        <f t="shared" ca="1" si="137"/>
        <v>-</v>
      </c>
    </row>
    <row r="298" spans="1:46" s="1" customFormat="1" ht="12" x14ac:dyDescent="0.35">
      <c r="A298" s="87"/>
      <c r="B298" s="40">
        <f t="shared" si="114"/>
        <v>295</v>
      </c>
      <c r="C298" s="41">
        <f t="shared" si="115"/>
        <v>44153</v>
      </c>
      <c r="D298" s="28">
        <f>'I Disease Parameters'!$E$6/(1000*365)</f>
        <v>4.8197260273972601E-5</v>
      </c>
      <c r="E298" s="28">
        <f>'I Disease Parameters'!$E$7/(1000*365)</f>
        <v>2.0024657534246577E-5</v>
      </c>
      <c r="F298" s="27">
        <f>(1-'I Disease Parameters'!$E$8)/'I Disease Parameters'!$E$10</f>
        <v>0.188</v>
      </c>
      <c r="G298" s="27">
        <f>'I Disease Parameters'!$E$8/'I Disease Parameters'!$E$11</f>
        <v>1.2E-2</v>
      </c>
      <c r="H298" s="27">
        <f>1/'I Disease Parameters'!$E$12</f>
        <v>0.05</v>
      </c>
      <c r="I298" s="27">
        <f>'I Disease Parameters'!$E$9/'I Disease Parameters'!$E$15</f>
        <v>0</v>
      </c>
      <c r="J298" s="83">
        <f t="shared" si="138"/>
        <v>7.7001263440561267</v>
      </c>
      <c r="K298" s="60">
        <f t="shared" si="139"/>
        <v>0.77001263449643809</v>
      </c>
      <c r="L298" s="30">
        <f t="shared" si="140"/>
        <v>0.46717576064062738</v>
      </c>
      <c r="M298" s="27">
        <f>J298/'I Disease Parameters'!$E$12</f>
        <v>0.38500631720280631</v>
      </c>
      <c r="N298" s="27">
        <f>K298/SQRT('I Disease Parameters'!$E$13*'I Disease Parameters'!$E$13)</f>
        <v>4.5294860852731655E-2</v>
      </c>
      <c r="O298" s="27">
        <f>L298/'I Disease Parameters'!$E$13</f>
        <v>2.7480927096507492E-2</v>
      </c>
      <c r="P298" s="27">
        <f>(1-L298)/'I Disease Parameters'!$E$14</f>
        <v>2.2201009973307193E-2</v>
      </c>
      <c r="Q298" s="19">
        <f t="shared" si="116"/>
        <v>5929323.240559808</v>
      </c>
      <c r="R298" s="17">
        <f t="shared" si="117"/>
        <v>14481.608567880887</v>
      </c>
      <c r="S298" s="17">
        <f t="shared" si="118"/>
        <v>1331854.1157391798</v>
      </c>
      <c r="T298" s="17">
        <f t="shared" si="119"/>
        <v>88548.613749176307</v>
      </c>
      <c r="U298" s="17">
        <f t="shared" si="120"/>
        <v>1297740090.7090929</v>
      </c>
      <c r="V298" s="17">
        <f t="shared" si="121"/>
        <v>35837378.878799103</v>
      </c>
      <c r="W298" s="17">
        <f t="shared" si="122"/>
        <v>1305104298.287709</v>
      </c>
      <c r="X298" s="18">
        <f t="shared" ca="1" si="113"/>
        <v>37573384.325964198</v>
      </c>
      <c r="Y298" s="17">
        <f t="shared" si="123"/>
        <v>60342.082795536146</v>
      </c>
      <c r="Z298" s="17">
        <f t="shared" si="124"/>
        <v>-569.31408024499251</v>
      </c>
      <c r="AA298" s="17">
        <f t="shared" si="125"/>
        <v>-67148.575661995914</v>
      </c>
      <c r="AB298" s="17">
        <f t="shared" si="126"/>
        <v>-4441.1632664898207</v>
      </c>
      <c r="AC298" s="17">
        <f t="shared" si="127"/>
        <v>46519.710509300232</v>
      </c>
      <c r="AD298" s="18">
        <f t="shared" si="128"/>
        <v>2064.4669669419527</v>
      </c>
      <c r="AE298" s="19">
        <f t="shared" si="129"/>
        <v>2441.1718389517855</v>
      </c>
      <c r="AF298" s="17">
        <f t="shared" si="130"/>
        <v>2829.5734578476654</v>
      </c>
      <c r="AG298" s="17">
        <f t="shared" si="131"/>
        <v>180.61107177751055</v>
      </c>
      <c r="AH298" s="18">
        <f t="shared" si="132"/>
        <v>3010.1845296251759</v>
      </c>
      <c r="AI298" s="73"/>
      <c r="AJ298" s="74"/>
      <c r="AK298" s="74"/>
      <c r="AL298" s="73"/>
      <c r="AM298" s="74"/>
      <c r="AN298" s="74">
        <f t="shared" si="133"/>
        <v>2012</v>
      </c>
      <c r="AO298" s="19" t="str">
        <f t="shared" ca="1" si="134"/>
        <v>-</v>
      </c>
      <c r="AP298" s="17" t="str">
        <f ca="1">IF($C298&gt;=TODAY(),"-",100*(AO298-MIN(Fit_Error_Deaths))/(MAX(Fit_Error_Deaths)-MIN(Fit_Error_Deaths)))</f>
        <v>-</v>
      </c>
      <c r="AQ298" s="17" t="str">
        <f t="shared" ca="1" si="135"/>
        <v>-</v>
      </c>
      <c r="AR298" s="17" t="str">
        <f ca="1">IF($C298&gt;=TODAY(),"-",100*(AQ298-MIN(Fit_Error_LocalTransmission))/(MAX(Fit_Error_LocalTransmission)-MIN(Fit_Error_LocalTransmission)))</f>
        <v>-</v>
      </c>
      <c r="AS298" s="17" t="str">
        <f t="shared" ca="1" si="136"/>
        <v>-</v>
      </c>
      <c r="AT298" s="67" t="str">
        <f t="shared" ca="1" si="137"/>
        <v>-</v>
      </c>
    </row>
    <row r="299" spans="1:46" s="1" customFormat="1" ht="12" x14ac:dyDescent="0.35">
      <c r="A299" s="87"/>
      <c r="B299" s="40">
        <f t="shared" si="114"/>
        <v>296</v>
      </c>
      <c r="C299" s="41">
        <f t="shared" si="115"/>
        <v>44154</v>
      </c>
      <c r="D299" s="28">
        <f>'I Disease Parameters'!$E$6/(1000*365)</f>
        <v>4.8197260273972601E-5</v>
      </c>
      <c r="E299" s="28">
        <f>'I Disease Parameters'!$E$7/(1000*365)</f>
        <v>2.0024657534246577E-5</v>
      </c>
      <c r="F299" s="27">
        <f>(1-'I Disease Parameters'!$E$8)/'I Disease Parameters'!$E$10</f>
        <v>0.188</v>
      </c>
      <c r="G299" s="27">
        <f>'I Disease Parameters'!$E$8/'I Disease Parameters'!$E$11</f>
        <v>1.2E-2</v>
      </c>
      <c r="H299" s="27">
        <f>1/'I Disease Parameters'!$E$12</f>
        <v>0.05</v>
      </c>
      <c r="I299" s="27">
        <f>'I Disease Parameters'!$E$9/'I Disease Parameters'!$E$15</f>
        <v>0</v>
      </c>
      <c r="J299" s="83">
        <f t="shared" si="138"/>
        <v>7.7001263440561267</v>
      </c>
      <c r="K299" s="60">
        <f t="shared" si="139"/>
        <v>0.77001263449643809</v>
      </c>
      <c r="L299" s="30">
        <f t="shared" si="140"/>
        <v>0.46717576064062738</v>
      </c>
      <c r="M299" s="27">
        <f>J299/'I Disease Parameters'!$E$12</f>
        <v>0.38500631720280631</v>
      </c>
      <c r="N299" s="27">
        <f>K299/SQRT('I Disease Parameters'!$E$13*'I Disease Parameters'!$E$13)</f>
        <v>4.5294860852731655E-2</v>
      </c>
      <c r="O299" s="27">
        <f>L299/'I Disease Parameters'!$E$13</f>
        <v>2.7480927096507492E-2</v>
      </c>
      <c r="P299" s="27">
        <f>(1-L299)/'I Disease Parameters'!$E$14</f>
        <v>2.2201009973307193E-2</v>
      </c>
      <c r="Q299" s="19">
        <f t="shared" si="116"/>
        <v>5989759.1212461544</v>
      </c>
      <c r="R299" s="17">
        <f t="shared" si="117"/>
        <v>13932.835060658177</v>
      </c>
      <c r="S299" s="17">
        <f t="shared" si="118"/>
        <v>1267957.2824404291</v>
      </c>
      <c r="T299" s="17">
        <f t="shared" si="119"/>
        <v>84321.353240419514</v>
      </c>
      <c r="U299" s="17">
        <f t="shared" si="120"/>
        <v>1297783130.0119939</v>
      </c>
      <c r="V299" s="17">
        <f t="shared" si="121"/>
        <v>35839344.747456074</v>
      </c>
      <c r="W299" s="17">
        <f t="shared" si="122"/>
        <v>1305139100.6039815</v>
      </c>
      <c r="X299" s="18">
        <f t="shared" ca="1" si="113"/>
        <v>37573384.325964198</v>
      </c>
      <c r="Y299" s="17">
        <f t="shared" si="123"/>
        <v>60435.880686346442</v>
      </c>
      <c r="Z299" s="17">
        <f t="shared" si="124"/>
        <v>-548.77350722270967</v>
      </c>
      <c r="AA299" s="17">
        <f t="shared" si="125"/>
        <v>-63896.833298750687</v>
      </c>
      <c r="AB299" s="17">
        <f t="shared" si="126"/>
        <v>-4227.2605087567936</v>
      </c>
      <c r="AC299" s="17">
        <f t="shared" si="127"/>
        <v>43039.302901029587</v>
      </c>
      <c r="AD299" s="18">
        <f t="shared" si="128"/>
        <v>1965.8686569705606</v>
      </c>
      <c r="AE299" s="19">
        <f t="shared" si="129"/>
        <v>2347.8381956055814</v>
      </c>
      <c r="AF299" s="17">
        <f t="shared" si="130"/>
        <v>2722.5424107616068</v>
      </c>
      <c r="AG299" s="17">
        <f t="shared" si="131"/>
        <v>173.77930281457066</v>
      </c>
      <c r="AH299" s="18">
        <f t="shared" si="132"/>
        <v>2896.3217135761774</v>
      </c>
      <c r="AI299" s="73"/>
      <c r="AJ299" s="74"/>
      <c r="AK299" s="74"/>
      <c r="AL299" s="73"/>
      <c r="AM299" s="74"/>
      <c r="AN299" s="74">
        <f t="shared" si="133"/>
        <v>2012</v>
      </c>
      <c r="AO299" s="19" t="str">
        <f t="shared" ca="1" si="134"/>
        <v>-</v>
      </c>
      <c r="AP299" s="17" t="str">
        <f ca="1">IF($C299&gt;=TODAY(),"-",100*(AO299-MIN(Fit_Error_Deaths))/(MAX(Fit_Error_Deaths)-MIN(Fit_Error_Deaths)))</f>
        <v>-</v>
      </c>
      <c r="AQ299" s="17" t="str">
        <f t="shared" ca="1" si="135"/>
        <v>-</v>
      </c>
      <c r="AR299" s="17" t="str">
        <f ca="1">IF($C299&gt;=TODAY(),"-",100*(AQ299-MIN(Fit_Error_LocalTransmission))/(MAX(Fit_Error_LocalTransmission)-MIN(Fit_Error_LocalTransmission)))</f>
        <v>-</v>
      </c>
      <c r="AS299" s="17" t="str">
        <f t="shared" ca="1" si="136"/>
        <v>-</v>
      </c>
      <c r="AT299" s="67" t="str">
        <f t="shared" ca="1" si="137"/>
        <v>-</v>
      </c>
    </row>
    <row r="300" spans="1:46" s="1" customFormat="1" ht="12" x14ac:dyDescent="0.35">
      <c r="A300" s="87"/>
      <c r="B300" s="40">
        <f t="shared" si="114"/>
        <v>297</v>
      </c>
      <c r="C300" s="41">
        <f t="shared" si="115"/>
        <v>44155</v>
      </c>
      <c r="D300" s="28">
        <f>'I Disease Parameters'!$E$6/(1000*365)</f>
        <v>4.8197260273972601E-5</v>
      </c>
      <c r="E300" s="28">
        <f>'I Disease Parameters'!$E$7/(1000*365)</f>
        <v>2.0024657534246577E-5</v>
      </c>
      <c r="F300" s="27">
        <f>(1-'I Disease Parameters'!$E$8)/'I Disease Parameters'!$E$10</f>
        <v>0.188</v>
      </c>
      <c r="G300" s="27">
        <f>'I Disease Parameters'!$E$8/'I Disease Parameters'!$E$11</f>
        <v>1.2E-2</v>
      </c>
      <c r="H300" s="27">
        <f>1/'I Disease Parameters'!$E$12</f>
        <v>0.05</v>
      </c>
      <c r="I300" s="27">
        <f>'I Disease Parameters'!$E$9/'I Disease Parameters'!$E$15</f>
        <v>0</v>
      </c>
      <c r="J300" s="83">
        <f t="shared" si="138"/>
        <v>7.7001263440561267</v>
      </c>
      <c r="K300" s="60">
        <f t="shared" si="139"/>
        <v>0.77001263449643809</v>
      </c>
      <c r="L300" s="30">
        <f t="shared" si="140"/>
        <v>0.46717576064062738</v>
      </c>
      <c r="M300" s="27">
        <f>J300/'I Disease Parameters'!$E$12</f>
        <v>0.38500631720280631</v>
      </c>
      <c r="N300" s="27">
        <f>K300/SQRT('I Disease Parameters'!$E$13*'I Disease Parameters'!$E$13)</f>
        <v>4.5294860852731655E-2</v>
      </c>
      <c r="O300" s="27">
        <f>L300/'I Disease Parameters'!$E$13</f>
        <v>2.7480927096507492E-2</v>
      </c>
      <c r="P300" s="27">
        <f>(1-L300)/'I Disease Parameters'!$E$14</f>
        <v>2.2201009973307193E-2</v>
      </c>
      <c r="Q300" s="19">
        <f t="shared" si="116"/>
        <v>6050285.3817578647</v>
      </c>
      <c r="R300" s="17">
        <f t="shared" si="117"/>
        <v>13403.914586999565</v>
      </c>
      <c r="S300" s="17">
        <f t="shared" si="118"/>
        <v>1207153.4008994624</v>
      </c>
      <c r="T300" s="17">
        <f t="shared" si="119"/>
        <v>80297.610589593809</v>
      </c>
      <c r="U300" s="17">
        <f t="shared" si="120"/>
        <v>1297822857.4423447</v>
      </c>
      <c r="V300" s="17">
        <f t="shared" si="121"/>
        <v>35841216.766660325</v>
      </c>
      <c r="W300" s="17">
        <f t="shared" si="122"/>
        <v>1305173997.7501786</v>
      </c>
      <c r="X300" s="18">
        <f t="shared" ca="1" si="113"/>
        <v>37573384.325964198</v>
      </c>
      <c r="Y300" s="17">
        <f t="shared" si="123"/>
        <v>60526.260511710308</v>
      </c>
      <c r="Z300" s="17">
        <f t="shared" si="124"/>
        <v>-528.92047365861254</v>
      </c>
      <c r="AA300" s="17">
        <f t="shared" si="125"/>
        <v>-60803.881540966686</v>
      </c>
      <c r="AB300" s="17">
        <f t="shared" si="126"/>
        <v>-4023.7426508257049</v>
      </c>
      <c r="AC300" s="17">
        <f t="shared" si="127"/>
        <v>39727.430350780487</v>
      </c>
      <c r="AD300" s="18">
        <f t="shared" si="128"/>
        <v>1872.0192042514682</v>
      </c>
      <c r="AE300" s="19">
        <f t="shared" si="129"/>
        <v>2257.9255387235962</v>
      </c>
      <c r="AF300" s="17">
        <f t="shared" si="130"/>
        <v>2619.3729914037372</v>
      </c>
      <c r="AG300" s="17">
        <f t="shared" si="131"/>
        <v>167.19402072789813</v>
      </c>
      <c r="AH300" s="18">
        <f t="shared" si="132"/>
        <v>2786.5670121316352</v>
      </c>
      <c r="AI300" s="73"/>
      <c r="AJ300" s="74"/>
      <c r="AK300" s="74"/>
      <c r="AL300" s="73"/>
      <c r="AM300" s="74"/>
      <c r="AN300" s="74">
        <f t="shared" si="133"/>
        <v>2012</v>
      </c>
      <c r="AO300" s="19" t="str">
        <f t="shared" ca="1" si="134"/>
        <v>-</v>
      </c>
      <c r="AP300" s="17" t="str">
        <f ca="1">IF($C300&gt;=TODAY(),"-",100*(AO300-MIN(Fit_Error_Deaths))/(MAX(Fit_Error_Deaths)-MIN(Fit_Error_Deaths)))</f>
        <v>-</v>
      </c>
      <c r="AQ300" s="17" t="str">
        <f t="shared" ca="1" si="135"/>
        <v>-</v>
      </c>
      <c r="AR300" s="17" t="str">
        <f ca="1">IF($C300&gt;=TODAY(),"-",100*(AQ300-MIN(Fit_Error_LocalTransmission))/(MAX(Fit_Error_LocalTransmission)-MIN(Fit_Error_LocalTransmission)))</f>
        <v>-</v>
      </c>
      <c r="AS300" s="17" t="str">
        <f t="shared" ca="1" si="136"/>
        <v>-</v>
      </c>
      <c r="AT300" s="67" t="str">
        <f t="shared" ca="1" si="137"/>
        <v>-</v>
      </c>
    </row>
    <row r="301" spans="1:46" s="1" customFormat="1" ht="12" x14ac:dyDescent="0.35">
      <c r="A301" s="87"/>
      <c r="B301" s="40">
        <f t="shared" si="114"/>
        <v>298</v>
      </c>
      <c r="C301" s="41">
        <f t="shared" si="115"/>
        <v>44156</v>
      </c>
      <c r="D301" s="28">
        <f>'I Disease Parameters'!$E$6/(1000*365)</f>
        <v>4.8197260273972601E-5</v>
      </c>
      <c r="E301" s="28">
        <f>'I Disease Parameters'!$E$7/(1000*365)</f>
        <v>2.0024657534246577E-5</v>
      </c>
      <c r="F301" s="27">
        <f>(1-'I Disease Parameters'!$E$8)/'I Disease Parameters'!$E$10</f>
        <v>0.188</v>
      </c>
      <c r="G301" s="27">
        <f>'I Disease Parameters'!$E$8/'I Disease Parameters'!$E$11</f>
        <v>1.2E-2</v>
      </c>
      <c r="H301" s="27">
        <f>1/'I Disease Parameters'!$E$12</f>
        <v>0.05</v>
      </c>
      <c r="I301" s="27">
        <f>'I Disease Parameters'!$E$9/'I Disease Parameters'!$E$15</f>
        <v>0</v>
      </c>
      <c r="J301" s="83">
        <f t="shared" si="138"/>
        <v>7.7001263440561267</v>
      </c>
      <c r="K301" s="60">
        <f t="shared" si="139"/>
        <v>0.77001263449643809</v>
      </c>
      <c r="L301" s="30">
        <f t="shared" si="140"/>
        <v>0.46717576064062738</v>
      </c>
      <c r="M301" s="27">
        <f>J301/'I Disease Parameters'!$E$12</f>
        <v>0.38500631720280631</v>
      </c>
      <c r="N301" s="27">
        <f>K301/SQRT('I Disease Parameters'!$E$13*'I Disease Parameters'!$E$13)</f>
        <v>4.5294860852731655E-2</v>
      </c>
      <c r="O301" s="27">
        <f>L301/'I Disease Parameters'!$E$13</f>
        <v>2.7480927096507492E-2</v>
      </c>
      <c r="P301" s="27">
        <f>(1-L301)/'I Disease Parameters'!$E$14</f>
        <v>2.2201009973307193E-2</v>
      </c>
      <c r="Q301" s="19">
        <f t="shared" si="116"/>
        <v>6110898.7210082924</v>
      </c>
      <c r="R301" s="17">
        <f t="shared" si="117"/>
        <v>12894.179990006249</v>
      </c>
      <c r="S301" s="17">
        <f t="shared" si="118"/>
        <v>1149291.4939634011</v>
      </c>
      <c r="T301" s="17">
        <f t="shared" si="119"/>
        <v>76467.508796316237</v>
      </c>
      <c r="U301" s="17">
        <f t="shared" si="120"/>
        <v>1297859433.3069119</v>
      </c>
      <c r="V301" s="17">
        <f t="shared" si="121"/>
        <v>35842999.454713859</v>
      </c>
      <c r="W301" s="17">
        <f t="shared" si="122"/>
        <v>1305208985.21067</v>
      </c>
      <c r="X301" s="18">
        <f t="shared" ca="1" si="113"/>
        <v>37573384.325964198</v>
      </c>
      <c r="Y301" s="17">
        <f t="shared" si="123"/>
        <v>60613.339250427671</v>
      </c>
      <c r="Z301" s="17">
        <f t="shared" si="124"/>
        <v>-509.73459699331579</v>
      </c>
      <c r="AA301" s="17">
        <f t="shared" si="125"/>
        <v>-57861.906936061336</v>
      </c>
      <c r="AB301" s="17">
        <f t="shared" si="126"/>
        <v>-3830.1017932775721</v>
      </c>
      <c r="AC301" s="17">
        <f t="shared" si="127"/>
        <v>36575.864567279816</v>
      </c>
      <c r="AD301" s="18">
        <f t="shared" si="128"/>
        <v>1782.6880535334349</v>
      </c>
      <c r="AE301" s="19">
        <f t="shared" si="129"/>
        <v>2171.3167292058197</v>
      </c>
      <c r="AF301" s="17">
        <f t="shared" si="130"/>
        <v>2519.9359423559181</v>
      </c>
      <c r="AG301" s="17">
        <f t="shared" si="131"/>
        <v>160.84697504399477</v>
      </c>
      <c r="AH301" s="18">
        <f t="shared" si="132"/>
        <v>2680.782917399913</v>
      </c>
      <c r="AI301" s="73"/>
      <c r="AJ301" s="74"/>
      <c r="AK301" s="74"/>
      <c r="AL301" s="73"/>
      <c r="AM301" s="74"/>
      <c r="AN301" s="74">
        <f t="shared" si="133"/>
        <v>2012</v>
      </c>
      <c r="AO301" s="19" t="str">
        <f t="shared" ca="1" si="134"/>
        <v>-</v>
      </c>
      <c r="AP301" s="17" t="str">
        <f ca="1">IF($C301&gt;=TODAY(),"-",100*(AO301-MIN(Fit_Error_Deaths))/(MAX(Fit_Error_Deaths)-MIN(Fit_Error_Deaths)))</f>
        <v>-</v>
      </c>
      <c r="AQ301" s="17" t="str">
        <f t="shared" ca="1" si="135"/>
        <v>-</v>
      </c>
      <c r="AR301" s="17" t="str">
        <f ca="1">IF($C301&gt;=TODAY(),"-",100*(AQ301-MIN(Fit_Error_LocalTransmission))/(MAX(Fit_Error_LocalTransmission)-MIN(Fit_Error_LocalTransmission)))</f>
        <v>-</v>
      </c>
      <c r="AS301" s="17" t="str">
        <f t="shared" ca="1" si="136"/>
        <v>-</v>
      </c>
      <c r="AT301" s="67" t="str">
        <f t="shared" ca="1" si="137"/>
        <v>-</v>
      </c>
    </row>
    <row r="302" spans="1:46" s="1" customFormat="1" ht="12" x14ac:dyDescent="0.35">
      <c r="A302" s="87"/>
      <c r="B302" s="40">
        <f t="shared" si="114"/>
        <v>299</v>
      </c>
      <c r="C302" s="41">
        <f t="shared" si="115"/>
        <v>44157</v>
      </c>
      <c r="D302" s="28">
        <f>'I Disease Parameters'!$E$6/(1000*365)</f>
        <v>4.8197260273972601E-5</v>
      </c>
      <c r="E302" s="28">
        <f>'I Disease Parameters'!$E$7/(1000*365)</f>
        <v>2.0024657534246577E-5</v>
      </c>
      <c r="F302" s="27">
        <f>(1-'I Disease Parameters'!$E$8)/'I Disease Parameters'!$E$10</f>
        <v>0.188</v>
      </c>
      <c r="G302" s="27">
        <f>'I Disease Parameters'!$E$8/'I Disease Parameters'!$E$11</f>
        <v>1.2E-2</v>
      </c>
      <c r="H302" s="27">
        <f>1/'I Disease Parameters'!$E$12</f>
        <v>0.05</v>
      </c>
      <c r="I302" s="27">
        <f>'I Disease Parameters'!$E$9/'I Disease Parameters'!$E$15</f>
        <v>0</v>
      </c>
      <c r="J302" s="83">
        <f t="shared" si="138"/>
        <v>7.7001263440561267</v>
      </c>
      <c r="K302" s="60">
        <f t="shared" si="139"/>
        <v>0.77001263449643809</v>
      </c>
      <c r="L302" s="30">
        <f t="shared" si="140"/>
        <v>0.46717576064062738</v>
      </c>
      <c r="M302" s="27">
        <f>J302/'I Disease Parameters'!$E$12</f>
        <v>0.38500631720280631</v>
      </c>
      <c r="N302" s="27">
        <f>K302/SQRT('I Disease Parameters'!$E$13*'I Disease Parameters'!$E$13)</f>
        <v>4.5294860852731655E-2</v>
      </c>
      <c r="O302" s="27">
        <f>L302/'I Disease Parameters'!$E$13</f>
        <v>2.7480927096507492E-2</v>
      </c>
      <c r="P302" s="27">
        <f>(1-L302)/'I Disease Parameters'!$E$14</f>
        <v>2.2201009973307193E-2</v>
      </c>
      <c r="Q302" s="19">
        <f t="shared" si="116"/>
        <v>6171595.951323431</v>
      </c>
      <c r="R302" s="17">
        <f t="shared" si="117"/>
        <v>12402.983993340178</v>
      </c>
      <c r="S302" s="17">
        <f t="shared" si="118"/>
        <v>1094228.0109347787</v>
      </c>
      <c r="T302" s="17">
        <f t="shared" si="119"/>
        <v>72821.653760616085</v>
      </c>
      <c r="U302" s="17">
        <f t="shared" si="120"/>
        <v>1297893010.0889652</v>
      </c>
      <c r="V302" s="17">
        <f t="shared" si="121"/>
        <v>35844697.110639282</v>
      </c>
      <c r="W302" s="17">
        <f t="shared" si="122"/>
        <v>1305244058.6889772</v>
      </c>
      <c r="X302" s="18">
        <f t="shared" ca="1" si="113"/>
        <v>37573384.325964198</v>
      </c>
      <c r="Y302" s="17">
        <f t="shared" si="123"/>
        <v>60697.230315138586</v>
      </c>
      <c r="Z302" s="17">
        <f t="shared" si="124"/>
        <v>-491.19599666607064</v>
      </c>
      <c r="AA302" s="17">
        <f t="shared" si="125"/>
        <v>-55063.483028622344</v>
      </c>
      <c r="AB302" s="17">
        <f t="shared" si="126"/>
        <v>-3645.8550357001513</v>
      </c>
      <c r="AC302" s="17">
        <f t="shared" si="127"/>
        <v>33576.782053232193</v>
      </c>
      <c r="AD302" s="18">
        <f t="shared" si="128"/>
        <v>1697.6559254229069</v>
      </c>
      <c r="AE302" s="19">
        <f t="shared" si="129"/>
        <v>2087.8982028736636</v>
      </c>
      <c r="AF302" s="17">
        <f t="shared" si="130"/>
        <v>2424.1058381211747</v>
      </c>
      <c r="AG302" s="17">
        <f t="shared" si="131"/>
        <v>154.73015988007498</v>
      </c>
      <c r="AH302" s="18">
        <f t="shared" si="132"/>
        <v>2578.8359980012497</v>
      </c>
      <c r="AI302" s="73"/>
      <c r="AJ302" s="74"/>
      <c r="AK302" s="74"/>
      <c r="AL302" s="73"/>
      <c r="AM302" s="74"/>
      <c r="AN302" s="74">
        <f t="shared" si="133"/>
        <v>2012</v>
      </c>
      <c r="AO302" s="19" t="str">
        <f t="shared" ca="1" si="134"/>
        <v>-</v>
      </c>
      <c r="AP302" s="17" t="str">
        <f ca="1">IF($C302&gt;=TODAY(),"-",100*(AO302-MIN(Fit_Error_Deaths))/(MAX(Fit_Error_Deaths)-MIN(Fit_Error_Deaths)))</f>
        <v>-</v>
      </c>
      <c r="AQ302" s="17" t="str">
        <f t="shared" ca="1" si="135"/>
        <v>-</v>
      </c>
      <c r="AR302" s="17" t="str">
        <f ca="1">IF($C302&gt;=TODAY(),"-",100*(AQ302-MIN(Fit_Error_LocalTransmission))/(MAX(Fit_Error_LocalTransmission)-MIN(Fit_Error_LocalTransmission)))</f>
        <v>-</v>
      </c>
      <c r="AS302" s="17" t="str">
        <f t="shared" ca="1" si="136"/>
        <v>-</v>
      </c>
      <c r="AT302" s="67" t="str">
        <f t="shared" ca="1" si="137"/>
        <v>-</v>
      </c>
    </row>
    <row r="303" spans="1:46" s="1" customFormat="1" ht="12" x14ac:dyDescent="0.35">
      <c r="A303" s="87"/>
      <c r="B303" s="40">
        <f t="shared" si="114"/>
        <v>300</v>
      </c>
      <c r="C303" s="41">
        <f t="shared" si="115"/>
        <v>44158</v>
      </c>
      <c r="D303" s="28">
        <f>'I Disease Parameters'!$E$6/(1000*365)</f>
        <v>4.8197260273972601E-5</v>
      </c>
      <c r="E303" s="28">
        <f>'I Disease Parameters'!$E$7/(1000*365)</f>
        <v>2.0024657534246577E-5</v>
      </c>
      <c r="F303" s="27">
        <f>(1-'I Disease Parameters'!$E$8)/'I Disease Parameters'!$E$10</f>
        <v>0.188</v>
      </c>
      <c r="G303" s="27">
        <f>'I Disease Parameters'!$E$8/'I Disease Parameters'!$E$11</f>
        <v>1.2E-2</v>
      </c>
      <c r="H303" s="27">
        <f>1/'I Disease Parameters'!$E$12</f>
        <v>0.05</v>
      </c>
      <c r="I303" s="27">
        <f>'I Disease Parameters'!$E$9/'I Disease Parameters'!$E$15</f>
        <v>0</v>
      </c>
      <c r="J303" s="83">
        <f t="shared" si="138"/>
        <v>7.7001263440561267</v>
      </c>
      <c r="K303" s="60">
        <f t="shared" si="139"/>
        <v>0.77001263449643809</v>
      </c>
      <c r="L303" s="30">
        <f t="shared" si="140"/>
        <v>0.46717576064062738</v>
      </c>
      <c r="M303" s="27">
        <f>J303/'I Disease Parameters'!$E$12</f>
        <v>0.38500631720280631</v>
      </c>
      <c r="N303" s="27">
        <f>K303/SQRT('I Disease Parameters'!$E$13*'I Disease Parameters'!$E$13)</f>
        <v>4.5294860852731655E-2</v>
      </c>
      <c r="O303" s="27">
        <f>L303/'I Disease Parameters'!$E$13</f>
        <v>2.7480927096507492E-2</v>
      </c>
      <c r="P303" s="27">
        <f>(1-L303)/'I Disease Parameters'!$E$14</f>
        <v>2.2201009973307193E-2</v>
      </c>
      <c r="Q303" s="19">
        <f t="shared" si="116"/>
        <v>6232373.9949637391</v>
      </c>
      <c r="R303" s="17">
        <f t="shared" si="117"/>
        <v>11929.698711181392</v>
      </c>
      <c r="S303" s="17">
        <f t="shared" si="118"/>
        <v>1041826.4598376045</v>
      </c>
      <c r="T303" s="17">
        <f t="shared" si="119"/>
        <v>69351.110520403789</v>
      </c>
      <c r="U303" s="17">
        <f t="shared" si="120"/>
        <v>1297923732.8330269</v>
      </c>
      <c r="V303" s="17">
        <f t="shared" si="121"/>
        <v>35846313.824900694</v>
      </c>
      <c r="W303" s="17">
        <f t="shared" si="122"/>
        <v>1305279214.0970597</v>
      </c>
      <c r="X303" s="18">
        <f t="shared" ca="1" si="113"/>
        <v>37573384.325964198</v>
      </c>
      <c r="Y303" s="17">
        <f t="shared" si="123"/>
        <v>60778.043640308082</v>
      </c>
      <c r="Z303" s="17">
        <f t="shared" si="124"/>
        <v>-473.28528215878578</v>
      </c>
      <c r="AA303" s="17">
        <f t="shared" si="125"/>
        <v>-52401.551097174175</v>
      </c>
      <c r="AB303" s="17">
        <f t="shared" si="126"/>
        <v>-3470.543240212297</v>
      </c>
      <c r="AC303" s="17">
        <f t="shared" si="127"/>
        <v>30722.74406170845</v>
      </c>
      <c r="AD303" s="18">
        <f t="shared" si="128"/>
        <v>1616.7142614126205</v>
      </c>
      <c r="AE303" s="19">
        <f t="shared" si="129"/>
        <v>2007.5598820161188</v>
      </c>
      <c r="AF303" s="17">
        <f t="shared" si="130"/>
        <v>2331.7609907479537</v>
      </c>
      <c r="AG303" s="17">
        <f t="shared" si="131"/>
        <v>148.83580792008215</v>
      </c>
      <c r="AH303" s="18">
        <f t="shared" si="132"/>
        <v>2480.5967986680357</v>
      </c>
      <c r="AI303" s="73"/>
      <c r="AJ303" s="74"/>
      <c r="AK303" s="74"/>
      <c r="AL303" s="73"/>
      <c r="AM303" s="74"/>
      <c r="AN303" s="74">
        <f t="shared" si="133"/>
        <v>2012</v>
      </c>
      <c r="AO303" s="19" t="str">
        <f t="shared" ca="1" si="134"/>
        <v>-</v>
      </c>
      <c r="AP303" s="17" t="str">
        <f ca="1">IF($C303&gt;=TODAY(),"-",100*(AO303-MIN(Fit_Error_Deaths))/(MAX(Fit_Error_Deaths)-MIN(Fit_Error_Deaths)))</f>
        <v>-</v>
      </c>
      <c r="AQ303" s="17" t="str">
        <f t="shared" ca="1" si="135"/>
        <v>-</v>
      </c>
      <c r="AR303" s="17" t="str">
        <f ca="1">IF($C303&gt;=TODAY(),"-",100*(AQ303-MIN(Fit_Error_LocalTransmission))/(MAX(Fit_Error_LocalTransmission)-MIN(Fit_Error_LocalTransmission)))</f>
        <v>-</v>
      </c>
      <c r="AS303" s="17" t="str">
        <f t="shared" ca="1" si="136"/>
        <v>-</v>
      </c>
      <c r="AT303" s="67" t="str">
        <f t="shared" ca="1" si="137"/>
        <v>-</v>
      </c>
    </row>
    <row r="304" spans="1:46" s="1" customFormat="1" ht="12" x14ac:dyDescent="0.35">
      <c r="A304" s="87"/>
      <c r="B304" s="40">
        <f t="shared" si="114"/>
        <v>301</v>
      </c>
      <c r="C304" s="41">
        <f t="shared" si="115"/>
        <v>44159</v>
      </c>
      <c r="D304" s="28">
        <f>'I Disease Parameters'!$E$6/(1000*365)</f>
        <v>4.8197260273972601E-5</v>
      </c>
      <c r="E304" s="28">
        <f>'I Disease Parameters'!$E$7/(1000*365)</f>
        <v>2.0024657534246577E-5</v>
      </c>
      <c r="F304" s="27">
        <f>(1-'I Disease Parameters'!$E$8)/'I Disease Parameters'!$E$10</f>
        <v>0.188</v>
      </c>
      <c r="G304" s="27">
        <f>'I Disease Parameters'!$E$8/'I Disease Parameters'!$E$11</f>
        <v>1.2E-2</v>
      </c>
      <c r="H304" s="27">
        <f>1/'I Disease Parameters'!$E$12</f>
        <v>0.05</v>
      </c>
      <c r="I304" s="27">
        <f>'I Disease Parameters'!$E$9/'I Disease Parameters'!$E$15</f>
        <v>0</v>
      </c>
      <c r="J304" s="83">
        <f t="shared" si="138"/>
        <v>7.7001263440561267</v>
      </c>
      <c r="K304" s="60">
        <f t="shared" si="139"/>
        <v>0.77001263449643809</v>
      </c>
      <c r="L304" s="30">
        <f t="shared" si="140"/>
        <v>0.46717576064062738</v>
      </c>
      <c r="M304" s="27">
        <f>J304/'I Disease Parameters'!$E$12</f>
        <v>0.38500631720280631</v>
      </c>
      <c r="N304" s="27">
        <f>K304/SQRT('I Disease Parameters'!$E$13*'I Disease Parameters'!$E$13)</f>
        <v>4.5294860852731655E-2</v>
      </c>
      <c r="O304" s="27">
        <f>L304/'I Disease Parameters'!$E$13</f>
        <v>2.7480927096507492E-2</v>
      </c>
      <c r="P304" s="27">
        <f>(1-L304)/'I Disease Parameters'!$E$14</f>
        <v>2.2201009973307193E-2</v>
      </c>
      <c r="Q304" s="19">
        <f t="shared" si="116"/>
        <v>6293229.8807324786</v>
      </c>
      <c r="R304" s="17">
        <f t="shared" si="117"/>
        <v>11473.715169243198</v>
      </c>
      <c r="S304" s="17">
        <f t="shared" si="118"/>
        <v>991957.05798535806</v>
      </c>
      <c r="T304" s="17">
        <f t="shared" si="119"/>
        <v>66047.380664103723</v>
      </c>
      <c r="U304" s="17">
        <f t="shared" si="120"/>
        <v>1297951739.5105755</v>
      </c>
      <c r="V304" s="17">
        <f t="shared" si="121"/>
        <v>35847853.489597015</v>
      </c>
      <c r="W304" s="17">
        <f t="shared" si="122"/>
        <v>1305314447.5451267</v>
      </c>
      <c r="X304" s="18">
        <f t="shared" ca="1" si="113"/>
        <v>37573384.325964198</v>
      </c>
      <c r="Y304" s="17">
        <f t="shared" si="123"/>
        <v>60855.885768739507</v>
      </c>
      <c r="Z304" s="17">
        <f t="shared" si="124"/>
        <v>-455.98354193819432</v>
      </c>
      <c r="AA304" s="17">
        <f t="shared" si="125"/>
        <v>-49869.40185224649</v>
      </c>
      <c r="AB304" s="17">
        <f t="shared" si="126"/>
        <v>-3303.7298563000659</v>
      </c>
      <c r="AC304" s="17">
        <f t="shared" si="127"/>
        <v>28006.677548646927</v>
      </c>
      <c r="AD304" s="18">
        <f t="shared" si="128"/>
        <v>1539.6646963208914</v>
      </c>
      <c r="AE304" s="19">
        <f t="shared" si="129"/>
        <v>1930.1950884292621</v>
      </c>
      <c r="AF304" s="17">
        <f t="shared" si="130"/>
        <v>2242.783357702102</v>
      </c>
      <c r="AG304" s="17">
        <f t="shared" si="131"/>
        <v>143.15638453417671</v>
      </c>
      <c r="AH304" s="18">
        <f t="shared" si="132"/>
        <v>2385.9397422362786</v>
      </c>
      <c r="AI304" s="73"/>
      <c r="AJ304" s="74"/>
      <c r="AK304" s="74"/>
      <c r="AL304" s="73"/>
      <c r="AM304" s="74"/>
      <c r="AN304" s="74">
        <f t="shared" si="133"/>
        <v>2012</v>
      </c>
      <c r="AO304" s="19" t="str">
        <f t="shared" ca="1" si="134"/>
        <v>-</v>
      </c>
      <c r="AP304" s="17" t="str">
        <f ca="1">IF($C304&gt;=TODAY(),"-",100*(AO304-MIN(Fit_Error_Deaths))/(MAX(Fit_Error_Deaths)-MIN(Fit_Error_Deaths)))</f>
        <v>-</v>
      </c>
      <c r="AQ304" s="17" t="str">
        <f t="shared" ca="1" si="135"/>
        <v>-</v>
      </c>
      <c r="AR304" s="17" t="str">
        <f ca="1">IF($C304&gt;=TODAY(),"-",100*(AQ304-MIN(Fit_Error_LocalTransmission))/(MAX(Fit_Error_LocalTransmission)-MIN(Fit_Error_LocalTransmission)))</f>
        <v>-</v>
      </c>
      <c r="AS304" s="17" t="str">
        <f t="shared" ca="1" si="136"/>
        <v>-</v>
      </c>
      <c r="AT304" s="67" t="str">
        <f t="shared" ca="1" si="137"/>
        <v>-</v>
      </c>
    </row>
    <row r="305" spans="1:46" s="1" customFormat="1" ht="12" x14ac:dyDescent="0.35">
      <c r="A305" s="87"/>
      <c r="B305" s="40">
        <f t="shared" si="114"/>
        <v>302</v>
      </c>
      <c r="C305" s="41">
        <f t="shared" si="115"/>
        <v>44160</v>
      </c>
      <c r="D305" s="28">
        <f>'I Disease Parameters'!$E$6/(1000*365)</f>
        <v>4.8197260273972601E-5</v>
      </c>
      <c r="E305" s="28">
        <f>'I Disease Parameters'!$E$7/(1000*365)</f>
        <v>2.0024657534246577E-5</v>
      </c>
      <c r="F305" s="27">
        <f>(1-'I Disease Parameters'!$E$8)/'I Disease Parameters'!$E$10</f>
        <v>0.188</v>
      </c>
      <c r="G305" s="27">
        <f>'I Disease Parameters'!$E$8/'I Disease Parameters'!$E$11</f>
        <v>1.2E-2</v>
      </c>
      <c r="H305" s="27">
        <f>1/'I Disease Parameters'!$E$12</f>
        <v>0.05</v>
      </c>
      <c r="I305" s="27">
        <f>'I Disease Parameters'!$E$9/'I Disease Parameters'!$E$15</f>
        <v>0</v>
      </c>
      <c r="J305" s="83">
        <f t="shared" si="138"/>
        <v>7.7001263440561267</v>
      </c>
      <c r="K305" s="60">
        <f t="shared" si="139"/>
        <v>0.77001263449643809</v>
      </c>
      <c r="L305" s="30">
        <f t="shared" si="140"/>
        <v>0.46717576064062738</v>
      </c>
      <c r="M305" s="27">
        <f>J305/'I Disease Parameters'!$E$12</f>
        <v>0.38500631720280631</v>
      </c>
      <c r="N305" s="27">
        <f>K305/SQRT('I Disease Parameters'!$E$13*'I Disease Parameters'!$E$13)</f>
        <v>4.5294860852731655E-2</v>
      </c>
      <c r="O305" s="27">
        <f>L305/'I Disease Parameters'!$E$13</f>
        <v>2.7480927096507492E-2</v>
      </c>
      <c r="P305" s="27">
        <f>(1-L305)/'I Disease Parameters'!$E$14</f>
        <v>2.2201009973307193E-2</v>
      </c>
      <c r="Q305" s="19">
        <f t="shared" si="116"/>
        <v>6354160.7406691369</v>
      </c>
      <c r="R305" s="17">
        <f t="shared" si="117"/>
        <v>11034.442836082309</v>
      </c>
      <c r="S305" s="17">
        <f t="shared" si="118"/>
        <v>944496.39993753307</v>
      </c>
      <c r="T305" s="17">
        <f t="shared" si="119"/>
        <v>62902.380860175719</v>
      </c>
      <c r="U305" s="17">
        <f t="shared" si="120"/>
        <v>1297977161.3676481</v>
      </c>
      <c r="V305" s="17">
        <f t="shared" si="121"/>
        <v>35849319.808153853</v>
      </c>
      <c r="W305" s="17">
        <f t="shared" si="122"/>
        <v>1305349755.3319511</v>
      </c>
      <c r="X305" s="18">
        <f t="shared" ca="1" si="113"/>
        <v>37573384.325964198</v>
      </c>
      <c r="Y305" s="17">
        <f t="shared" si="123"/>
        <v>60930.859936658293</v>
      </c>
      <c r="Z305" s="17">
        <f t="shared" si="124"/>
        <v>-439.27233316088859</v>
      </c>
      <c r="AA305" s="17">
        <f t="shared" si="125"/>
        <v>-47460.658047824982</v>
      </c>
      <c r="AB305" s="17">
        <f t="shared" si="126"/>
        <v>-3144.9998039280035</v>
      </c>
      <c r="AC305" s="17">
        <f t="shared" si="127"/>
        <v>25421.857072591782</v>
      </c>
      <c r="AD305" s="18">
        <f t="shared" si="128"/>
        <v>1466.3185568377376</v>
      </c>
      <c r="AE305" s="19">
        <f t="shared" si="129"/>
        <v>1855.7004579046609</v>
      </c>
      <c r="AF305" s="17">
        <f t="shared" si="130"/>
        <v>2157.0584518177211</v>
      </c>
      <c r="AG305" s="17">
        <f t="shared" si="131"/>
        <v>137.68458203091839</v>
      </c>
      <c r="AH305" s="18">
        <f t="shared" si="132"/>
        <v>2294.7430338486397</v>
      </c>
      <c r="AI305" s="73"/>
      <c r="AJ305" s="74"/>
      <c r="AK305" s="74"/>
      <c r="AL305" s="73"/>
      <c r="AM305" s="74"/>
      <c r="AN305" s="74">
        <f t="shared" si="133"/>
        <v>2012</v>
      </c>
      <c r="AO305" s="19" t="str">
        <f t="shared" ca="1" si="134"/>
        <v>-</v>
      </c>
      <c r="AP305" s="17" t="str">
        <f ca="1">IF($C305&gt;=TODAY(),"-",100*(AO305-MIN(Fit_Error_Deaths))/(MAX(Fit_Error_Deaths)-MIN(Fit_Error_Deaths)))</f>
        <v>-</v>
      </c>
      <c r="AQ305" s="17" t="str">
        <f t="shared" ca="1" si="135"/>
        <v>-</v>
      </c>
      <c r="AR305" s="17" t="str">
        <f ca="1">IF($C305&gt;=TODAY(),"-",100*(AQ305-MIN(Fit_Error_LocalTransmission))/(MAX(Fit_Error_LocalTransmission)-MIN(Fit_Error_LocalTransmission)))</f>
        <v>-</v>
      </c>
      <c r="AS305" s="17" t="str">
        <f t="shared" ca="1" si="136"/>
        <v>-</v>
      </c>
      <c r="AT305" s="67" t="str">
        <f t="shared" ca="1" si="137"/>
        <v>-</v>
      </c>
    </row>
    <row r="306" spans="1:46" s="1" customFormat="1" ht="12" x14ac:dyDescent="0.35">
      <c r="A306" s="87"/>
      <c r="B306" s="40">
        <f t="shared" si="114"/>
        <v>303</v>
      </c>
      <c r="C306" s="41">
        <f t="shared" si="115"/>
        <v>44161</v>
      </c>
      <c r="D306" s="28">
        <f>'I Disease Parameters'!$E$6/(1000*365)</f>
        <v>4.8197260273972601E-5</v>
      </c>
      <c r="E306" s="28">
        <f>'I Disease Parameters'!$E$7/(1000*365)</f>
        <v>2.0024657534246577E-5</v>
      </c>
      <c r="F306" s="27">
        <f>(1-'I Disease Parameters'!$E$8)/'I Disease Parameters'!$E$10</f>
        <v>0.188</v>
      </c>
      <c r="G306" s="27">
        <f>'I Disease Parameters'!$E$8/'I Disease Parameters'!$E$11</f>
        <v>1.2E-2</v>
      </c>
      <c r="H306" s="27">
        <f>1/'I Disease Parameters'!$E$12</f>
        <v>0.05</v>
      </c>
      <c r="I306" s="27">
        <f>'I Disease Parameters'!$E$9/'I Disease Parameters'!$E$15</f>
        <v>0</v>
      </c>
      <c r="J306" s="83">
        <f t="shared" si="138"/>
        <v>7.7001263440561267</v>
      </c>
      <c r="K306" s="60">
        <f t="shared" si="139"/>
        <v>0.77001263449643809</v>
      </c>
      <c r="L306" s="30">
        <f t="shared" si="140"/>
        <v>0.46717576064062738</v>
      </c>
      <c r="M306" s="27">
        <f>J306/'I Disease Parameters'!$E$12</f>
        <v>0.38500631720280631</v>
      </c>
      <c r="N306" s="27">
        <f>K306/SQRT('I Disease Parameters'!$E$13*'I Disease Parameters'!$E$13)</f>
        <v>4.5294860852731655E-2</v>
      </c>
      <c r="O306" s="27">
        <f>L306/'I Disease Parameters'!$E$13</f>
        <v>2.7480927096507492E-2</v>
      </c>
      <c r="P306" s="27">
        <f>(1-L306)/'I Disease Parameters'!$E$14</f>
        <v>2.2201009973307193E-2</v>
      </c>
      <c r="Q306" s="19">
        <f t="shared" si="116"/>
        <v>6415163.8068265561</v>
      </c>
      <c r="R306" s="17">
        <f t="shared" si="117"/>
        <v>10611.309164058846</v>
      </c>
      <c r="S306" s="17">
        <f t="shared" si="118"/>
        <v>899327.14197688887</v>
      </c>
      <c r="T306" s="17">
        <f t="shared" si="119"/>
        <v>59908.422448137128</v>
      </c>
      <c r="U306" s="17">
        <f t="shared" si="120"/>
        <v>1298000123.255244</v>
      </c>
      <c r="V306" s="17">
        <f t="shared" si="121"/>
        <v>35850716.304538675</v>
      </c>
      <c r="W306" s="17">
        <f t="shared" si="122"/>
        <v>1305385133.9356596</v>
      </c>
      <c r="X306" s="18">
        <f t="shared" ca="1" si="113"/>
        <v>37573384.325964198</v>
      </c>
      <c r="Y306" s="17">
        <f t="shared" si="123"/>
        <v>61003.066157419235</v>
      </c>
      <c r="Z306" s="17">
        <f t="shared" si="124"/>
        <v>-423.13367202346308</v>
      </c>
      <c r="AA306" s="17">
        <f t="shared" si="125"/>
        <v>-45169.257960644201</v>
      </c>
      <c r="AB306" s="17">
        <f t="shared" si="126"/>
        <v>-2993.9584120385916</v>
      </c>
      <c r="AC306" s="17">
        <f t="shared" si="127"/>
        <v>22961.887595891953</v>
      </c>
      <c r="AD306" s="18">
        <f t="shared" si="128"/>
        <v>1396.4963848218322</v>
      </c>
      <c r="AE306" s="19">
        <f t="shared" si="129"/>
        <v>1783.9758561318722</v>
      </c>
      <c r="AF306" s="17">
        <f t="shared" si="130"/>
        <v>2074.4752531834743</v>
      </c>
      <c r="AG306" s="17">
        <f t="shared" si="131"/>
        <v>132.41331403298773</v>
      </c>
      <c r="AH306" s="18">
        <f t="shared" si="132"/>
        <v>2206.888567216462</v>
      </c>
      <c r="AI306" s="73"/>
      <c r="AJ306" s="74"/>
      <c r="AK306" s="74"/>
      <c r="AL306" s="73"/>
      <c r="AM306" s="74"/>
      <c r="AN306" s="74">
        <f t="shared" si="133"/>
        <v>2012</v>
      </c>
      <c r="AO306" s="19" t="str">
        <f t="shared" ca="1" si="134"/>
        <v>-</v>
      </c>
      <c r="AP306" s="17" t="str">
        <f ca="1">IF($C306&gt;=TODAY(),"-",100*(AO306-MIN(Fit_Error_Deaths))/(MAX(Fit_Error_Deaths)-MIN(Fit_Error_Deaths)))</f>
        <v>-</v>
      </c>
      <c r="AQ306" s="17" t="str">
        <f t="shared" ca="1" si="135"/>
        <v>-</v>
      </c>
      <c r="AR306" s="17" t="str">
        <f ca="1">IF($C306&gt;=TODAY(),"-",100*(AQ306-MIN(Fit_Error_LocalTransmission))/(MAX(Fit_Error_LocalTransmission)-MIN(Fit_Error_LocalTransmission)))</f>
        <v>-</v>
      </c>
      <c r="AS306" s="17" t="str">
        <f t="shared" ca="1" si="136"/>
        <v>-</v>
      </c>
      <c r="AT306" s="67" t="str">
        <f t="shared" ca="1" si="137"/>
        <v>-</v>
      </c>
    </row>
    <row r="307" spans="1:46" s="1" customFormat="1" ht="12" x14ac:dyDescent="0.35">
      <c r="A307" s="87"/>
      <c r="B307" s="40">
        <f t="shared" si="114"/>
        <v>304</v>
      </c>
      <c r="C307" s="41">
        <f t="shared" si="115"/>
        <v>44162</v>
      </c>
      <c r="D307" s="28">
        <f>'I Disease Parameters'!$E$6/(1000*365)</f>
        <v>4.8197260273972601E-5</v>
      </c>
      <c r="E307" s="28">
        <f>'I Disease Parameters'!$E$7/(1000*365)</f>
        <v>2.0024657534246577E-5</v>
      </c>
      <c r="F307" s="27">
        <f>(1-'I Disease Parameters'!$E$8)/'I Disease Parameters'!$E$10</f>
        <v>0.188</v>
      </c>
      <c r="G307" s="27">
        <f>'I Disease Parameters'!$E$8/'I Disease Parameters'!$E$11</f>
        <v>1.2E-2</v>
      </c>
      <c r="H307" s="27">
        <f>1/'I Disease Parameters'!$E$12</f>
        <v>0.05</v>
      </c>
      <c r="I307" s="27">
        <f>'I Disease Parameters'!$E$9/'I Disease Parameters'!$E$15</f>
        <v>0</v>
      </c>
      <c r="J307" s="83">
        <f t="shared" si="138"/>
        <v>7.7001263440561267</v>
      </c>
      <c r="K307" s="60">
        <f t="shared" si="139"/>
        <v>0.77001263449643809</v>
      </c>
      <c r="L307" s="30">
        <f t="shared" si="140"/>
        <v>0.46717576064062738</v>
      </c>
      <c r="M307" s="27">
        <f>J307/'I Disease Parameters'!$E$12</f>
        <v>0.38500631720280631</v>
      </c>
      <c r="N307" s="27">
        <f>K307/SQRT('I Disease Parameters'!$E$13*'I Disease Parameters'!$E$13)</f>
        <v>4.5294860852731655E-2</v>
      </c>
      <c r="O307" s="27">
        <f>L307/'I Disease Parameters'!$E$13</f>
        <v>2.7480927096507492E-2</v>
      </c>
      <c r="P307" s="27">
        <f>(1-L307)/'I Disease Parameters'!$E$14</f>
        <v>2.2201009973307193E-2</v>
      </c>
      <c r="Q307" s="19">
        <f t="shared" si="116"/>
        <v>6476236.4081303813</v>
      </c>
      <c r="R307" s="17">
        <f t="shared" si="117"/>
        <v>10203.759139403386</v>
      </c>
      <c r="S307" s="17">
        <f t="shared" si="118"/>
        <v>856337.70228285808</v>
      </c>
      <c r="T307" s="17">
        <f t="shared" si="119"/>
        <v>57058.19203844267</v>
      </c>
      <c r="U307" s="17">
        <f t="shared" si="120"/>
        <v>1298020743.9433849</v>
      </c>
      <c r="V307" s="17">
        <f t="shared" si="121"/>
        <v>35852046.332022928</v>
      </c>
      <c r="W307" s="17">
        <f t="shared" si="122"/>
        <v>1305420580.004976</v>
      </c>
      <c r="X307" s="18">
        <f t="shared" ca="1" si="113"/>
        <v>37573384.325964198</v>
      </c>
      <c r="Y307" s="17">
        <f t="shared" si="123"/>
        <v>61072.601303825155</v>
      </c>
      <c r="Z307" s="17">
        <f t="shared" si="124"/>
        <v>-407.55002465546022</v>
      </c>
      <c r="AA307" s="17">
        <f t="shared" si="125"/>
        <v>-42989.439694030792</v>
      </c>
      <c r="AB307" s="17">
        <f t="shared" si="126"/>
        <v>-2850.2304096944572</v>
      </c>
      <c r="AC307" s="17">
        <f t="shared" si="127"/>
        <v>20620.688140869141</v>
      </c>
      <c r="AD307" s="18">
        <f t="shared" si="128"/>
        <v>1330.0274842530489</v>
      </c>
      <c r="AE307" s="19">
        <f t="shared" si="129"/>
        <v>1714.9242959883084</v>
      </c>
      <c r="AF307" s="17">
        <f t="shared" si="130"/>
        <v>1994.926122843063</v>
      </c>
      <c r="AG307" s="17">
        <f t="shared" si="131"/>
        <v>127.33570996870615</v>
      </c>
      <c r="AH307" s="18">
        <f t="shared" si="132"/>
        <v>2122.2618328117692</v>
      </c>
      <c r="AI307" s="73"/>
      <c r="AJ307" s="74"/>
      <c r="AK307" s="74"/>
      <c r="AL307" s="73"/>
      <c r="AM307" s="74"/>
      <c r="AN307" s="74">
        <f t="shared" si="133"/>
        <v>2012</v>
      </c>
      <c r="AO307" s="19" t="str">
        <f t="shared" ca="1" si="134"/>
        <v>-</v>
      </c>
      <c r="AP307" s="17" t="str">
        <f ca="1">IF($C307&gt;=TODAY(),"-",100*(AO307-MIN(Fit_Error_Deaths))/(MAX(Fit_Error_Deaths)-MIN(Fit_Error_Deaths)))</f>
        <v>-</v>
      </c>
      <c r="AQ307" s="17" t="str">
        <f t="shared" ca="1" si="135"/>
        <v>-</v>
      </c>
      <c r="AR307" s="17" t="str">
        <f ca="1">IF($C307&gt;=TODAY(),"-",100*(AQ307-MIN(Fit_Error_LocalTransmission))/(MAX(Fit_Error_LocalTransmission)-MIN(Fit_Error_LocalTransmission)))</f>
        <v>-</v>
      </c>
      <c r="AS307" s="17" t="str">
        <f t="shared" ca="1" si="136"/>
        <v>-</v>
      </c>
      <c r="AT307" s="67" t="str">
        <f t="shared" ca="1" si="137"/>
        <v>-</v>
      </c>
    </row>
    <row r="308" spans="1:46" s="1" customFormat="1" ht="12" x14ac:dyDescent="0.35">
      <c r="A308" s="87"/>
      <c r="B308" s="40">
        <f t="shared" si="114"/>
        <v>305</v>
      </c>
      <c r="C308" s="41">
        <f t="shared" si="115"/>
        <v>44163</v>
      </c>
      <c r="D308" s="28">
        <f>'I Disease Parameters'!$E$6/(1000*365)</f>
        <v>4.8197260273972601E-5</v>
      </c>
      <c r="E308" s="28">
        <f>'I Disease Parameters'!$E$7/(1000*365)</f>
        <v>2.0024657534246577E-5</v>
      </c>
      <c r="F308" s="27">
        <f>(1-'I Disease Parameters'!$E$8)/'I Disease Parameters'!$E$10</f>
        <v>0.188</v>
      </c>
      <c r="G308" s="27">
        <f>'I Disease Parameters'!$E$8/'I Disease Parameters'!$E$11</f>
        <v>1.2E-2</v>
      </c>
      <c r="H308" s="27">
        <f>1/'I Disease Parameters'!$E$12</f>
        <v>0.05</v>
      </c>
      <c r="I308" s="27">
        <f>'I Disease Parameters'!$E$9/'I Disease Parameters'!$E$15</f>
        <v>0</v>
      </c>
      <c r="J308" s="83">
        <f t="shared" si="138"/>
        <v>7.7001263440561267</v>
      </c>
      <c r="K308" s="60">
        <f t="shared" si="139"/>
        <v>0.77001263449643809</v>
      </c>
      <c r="L308" s="30">
        <f t="shared" si="140"/>
        <v>0.46717576064062738</v>
      </c>
      <c r="M308" s="27">
        <f>J308/'I Disease Parameters'!$E$12</f>
        <v>0.38500631720280631</v>
      </c>
      <c r="N308" s="27">
        <f>K308/SQRT('I Disease Parameters'!$E$13*'I Disease Parameters'!$E$13)</f>
        <v>4.5294860852731655E-2</v>
      </c>
      <c r="O308" s="27">
        <f>L308/'I Disease Parameters'!$E$13</f>
        <v>2.7480927096507492E-2</v>
      </c>
      <c r="P308" s="27">
        <f>(1-L308)/'I Disease Parameters'!$E$14</f>
        <v>2.2201009973307193E-2</v>
      </c>
      <c r="Q308" s="19">
        <f t="shared" si="116"/>
        <v>6537375.9673195016</v>
      </c>
      <c r="R308" s="17">
        <f t="shared" si="117"/>
        <v>9811.2548409368646</v>
      </c>
      <c r="S308" s="17">
        <f t="shared" si="118"/>
        <v>815421.97601770109</v>
      </c>
      <c r="T308" s="17">
        <f t="shared" si="119"/>
        <v>54344.733071189105</v>
      </c>
      <c r="U308" s="17">
        <f t="shared" si="120"/>
        <v>1298039136.4196448</v>
      </c>
      <c r="V308" s="17">
        <f t="shared" si="121"/>
        <v>35853313.081513435</v>
      </c>
      <c r="W308" s="17">
        <f t="shared" si="122"/>
        <v>1305456090.3508942</v>
      </c>
      <c r="X308" s="18">
        <f t="shared" ca="1" si="113"/>
        <v>37573384.325964198</v>
      </c>
      <c r="Y308" s="17">
        <f t="shared" si="123"/>
        <v>61139.559189120308</v>
      </c>
      <c r="Z308" s="17">
        <f t="shared" si="124"/>
        <v>-392.5042984665215</v>
      </c>
      <c r="AA308" s="17">
        <f t="shared" si="125"/>
        <v>-40915.726265156991</v>
      </c>
      <c r="AB308" s="17">
        <f t="shared" si="126"/>
        <v>-2713.4589672535658</v>
      </c>
      <c r="AC308" s="17">
        <f t="shared" si="127"/>
        <v>18392.476259946823</v>
      </c>
      <c r="AD308" s="18">
        <f t="shared" si="128"/>
        <v>1266.749490506947</v>
      </c>
      <c r="AE308" s="19">
        <f t="shared" si="129"/>
        <v>1648.451856196484</v>
      </c>
      <c r="AF308" s="17">
        <f t="shared" si="130"/>
        <v>1918.3067182078366</v>
      </c>
      <c r="AG308" s="17">
        <f t="shared" si="131"/>
        <v>122.44510967284063</v>
      </c>
      <c r="AH308" s="18">
        <f t="shared" si="132"/>
        <v>2040.7518278806772</v>
      </c>
      <c r="AI308" s="73"/>
      <c r="AJ308" s="74"/>
      <c r="AK308" s="74"/>
      <c r="AL308" s="73"/>
      <c r="AM308" s="74"/>
      <c r="AN308" s="74">
        <f t="shared" si="133"/>
        <v>2012</v>
      </c>
      <c r="AO308" s="19" t="str">
        <f t="shared" ca="1" si="134"/>
        <v>-</v>
      </c>
      <c r="AP308" s="17" t="str">
        <f ca="1">IF($C308&gt;=TODAY(),"-",100*(AO308-MIN(Fit_Error_Deaths))/(MAX(Fit_Error_Deaths)-MIN(Fit_Error_Deaths)))</f>
        <v>-</v>
      </c>
      <c r="AQ308" s="17" t="str">
        <f t="shared" ca="1" si="135"/>
        <v>-</v>
      </c>
      <c r="AR308" s="17" t="str">
        <f ca="1">IF($C308&gt;=TODAY(),"-",100*(AQ308-MIN(Fit_Error_LocalTransmission))/(MAX(Fit_Error_LocalTransmission)-MIN(Fit_Error_LocalTransmission)))</f>
        <v>-</v>
      </c>
      <c r="AS308" s="17" t="str">
        <f t="shared" ca="1" si="136"/>
        <v>-</v>
      </c>
      <c r="AT308" s="67" t="str">
        <f t="shared" ca="1" si="137"/>
        <v>-</v>
      </c>
    </row>
    <row r="309" spans="1:46" s="1" customFormat="1" ht="12" x14ac:dyDescent="0.35">
      <c r="A309" s="87"/>
      <c r="B309" s="40">
        <f t="shared" si="114"/>
        <v>306</v>
      </c>
      <c r="C309" s="41">
        <f t="shared" si="115"/>
        <v>44164</v>
      </c>
      <c r="D309" s="28">
        <f>'I Disease Parameters'!$E$6/(1000*365)</f>
        <v>4.8197260273972601E-5</v>
      </c>
      <c r="E309" s="28">
        <f>'I Disease Parameters'!$E$7/(1000*365)</f>
        <v>2.0024657534246577E-5</v>
      </c>
      <c r="F309" s="27">
        <f>(1-'I Disease Parameters'!$E$8)/'I Disease Parameters'!$E$10</f>
        <v>0.188</v>
      </c>
      <c r="G309" s="27">
        <f>'I Disease Parameters'!$E$8/'I Disease Parameters'!$E$11</f>
        <v>1.2E-2</v>
      </c>
      <c r="H309" s="27">
        <f>1/'I Disease Parameters'!$E$12</f>
        <v>0.05</v>
      </c>
      <c r="I309" s="27">
        <f>'I Disease Parameters'!$E$9/'I Disease Parameters'!$E$15</f>
        <v>0</v>
      </c>
      <c r="J309" s="83">
        <f t="shared" si="138"/>
        <v>7.7001263440561267</v>
      </c>
      <c r="K309" s="60">
        <f t="shared" si="139"/>
        <v>0.77001263449643809</v>
      </c>
      <c r="L309" s="30">
        <f t="shared" si="140"/>
        <v>0.46717576064062738</v>
      </c>
      <c r="M309" s="27">
        <f>J309/'I Disease Parameters'!$E$12</f>
        <v>0.38500631720280631</v>
      </c>
      <c r="N309" s="27">
        <f>K309/SQRT('I Disease Parameters'!$E$13*'I Disease Parameters'!$E$13)</f>
        <v>4.5294860852731655E-2</v>
      </c>
      <c r="O309" s="27">
        <f>L309/'I Disease Parameters'!$E$13</f>
        <v>2.7480927096507492E-2</v>
      </c>
      <c r="P309" s="27">
        <f>(1-L309)/'I Disease Parameters'!$E$14</f>
        <v>2.2201009973307193E-2</v>
      </c>
      <c r="Q309" s="19">
        <f t="shared" si="116"/>
        <v>6598579.9979661331</v>
      </c>
      <c r="R309" s="17">
        <f t="shared" si="117"/>
        <v>9433.2750070654874</v>
      </c>
      <c r="S309" s="17">
        <f t="shared" si="118"/>
        <v>776479.06458109652</v>
      </c>
      <c r="T309" s="17">
        <f t="shared" si="119"/>
        <v>51761.428286093105</v>
      </c>
      <c r="U309" s="17">
        <f t="shared" si="120"/>
        <v>1298055408.1729205</v>
      </c>
      <c r="V309" s="17">
        <f t="shared" si="121"/>
        <v>35854519.589474343</v>
      </c>
      <c r="W309" s="17">
        <f t="shared" si="122"/>
        <v>1305491661.9387608</v>
      </c>
      <c r="X309" s="18">
        <f t="shared" ca="1" si="113"/>
        <v>37573384.325964198</v>
      </c>
      <c r="Y309" s="17">
        <f t="shared" si="123"/>
        <v>61204.030646631494</v>
      </c>
      <c r="Z309" s="17">
        <f t="shared" si="124"/>
        <v>-377.9798338713772</v>
      </c>
      <c r="AA309" s="17">
        <f t="shared" si="125"/>
        <v>-38942.911436604569</v>
      </c>
      <c r="AB309" s="17">
        <f t="shared" si="126"/>
        <v>-2583.3047850959993</v>
      </c>
      <c r="AC309" s="17">
        <f t="shared" si="127"/>
        <v>16271.753275632858</v>
      </c>
      <c r="AD309" s="18">
        <f t="shared" si="128"/>
        <v>1206.5079609081149</v>
      </c>
      <c r="AE309" s="19">
        <f t="shared" si="129"/>
        <v>1584.4676013341666</v>
      </c>
      <c r="AF309" s="17">
        <f t="shared" si="130"/>
        <v>1844.5159100961305</v>
      </c>
      <c r="AG309" s="17">
        <f t="shared" si="131"/>
        <v>117.73505809124238</v>
      </c>
      <c r="AH309" s="18">
        <f t="shared" si="132"/>
        <v>1962.2509681873728</v>
      </c>
      <c r="AI309" s="73"/>
      <c r="AJ309" s="74"/>
      <c r="AK309" s="74"/>
      <c r="AL309" s="73"/>
      <c r="AM309" s="74"/>
      <c r="AN309" s="74">
        <f t="shared" si="133"/>
        <v>2012</v>
      </c>
      <c r="AO309" s="19" t="str">
        <f t="shared" ca="1" si="134"/>
        <v>-</v>
      </c>
      <c r="AP309" s="17" t="str">
        <f ca="1">IF($C309&gt;=TODAY(),"-",100*(AO309-MIN(Fit_Error_Deaths))/(MAX(Fit_Error_Deaths)-MIN(Fit_Error_Deaths)))</f>
        <v>-</v>
      </c>
      <c r="AQ309" s="17" t="str">
        <f t="shared" ca="1" si="135"/>
        <v>-</v>
      </c>
      <c r="AR309" s="17" t="str">
        <f ca="1">IF($C309&gt;=TODAY(),"-",100*(AQ309-MIN(Fit_Error_LocalTransmission))/(MAX(Fit_Error_LocalTransmission)-MIN(Fit_Error_LocalTransmission)))</f>
        <v>-</v>
      </c>
      <c r="AS309" s="17" t="str">
        <f t="shared" ca="1" si="136"/>
        <v>-</v>
      </c>
      <c r="AT309" s="67" t="str">
        <f t="shared" ca="1" si="137"/>
        <v>-</v>
      </c>
    </row>
    <row r="310" spans="1:46" s="1" customFormat="1" ht="12" x14ac:dyDescent="0.35">
      <c r="A310" s="87"/>
      <c r="B310" s="40">
        <f t="shared" si="114"/>
        <v>307</v>
      </c>
      <c r="C310" s="41">
        <f t="shared" si="115"/>
        <v>44165</v>
      </c>
      <c r="D310" s="28">
        <f>'I Disease Parameters'!$E$6/(1000*365)</f>
        <v>4.8197260273972601E-5</v>
      </c>
      <c r="E310" s="28">
        <f>'I Disease Parameters'!$E$7/(1000*365)</f>
        <v>2.0024657534246577E-5</v>
      </c>
      <c r="F310" s="27">
        <f>(1-'I Disease Parameters'!$E$8)/'I Disease Parameters'!$E$10</f>
        <v>0.188</v>
      </c>
      <c r="G310" s="27">
        <f>'I Disease Parameters'!$E$8/'I Disease Parameters'!$E$11</f>
        <v>1.2E-2</v>
      </c>
      <c r="H310" s="27">
        <f>1/'I Disease Parameters'!$E$12</f>
        <v>0.05</v>
      </c>
      <c r="I310" s="27">
        <f>'I Disease Parameters'!$E$9/'I Disease Parameters'!$E$15</f>
        <v>0</v>
      </c>
      <c r="J310" s="83">
        <f t="shared" si="138"/>
        <v>7.7001263440561267</v>
      </c>
      <c r="K310" s="60">
        <f t="shared" si="139"/>
        <v>0.77001263449643809</v>
      </c>
      <c r="L310" s="30">
        <f t="shared" si="140"/>
        <v>0.46717576064062738</v>
      </c>
      <c r="M310" s="27">
        <f>J310/'I Disease Parameters'!$E$12</f>
        <v>0.38500631720280631</v>
      </c>
      <c r="N310" s="27">
        <f>K310/SQRT('I Disease Parameters'!$E$13*'I Disease Parameters'!$E$13)</f>
        <v>4.5294860852731655E-2</v>
      </c>
      <c r="O310" s="27">
        <f>L310/'I Disease Parameters'!$E$13</f>
        <v>2.7480927096507492E-2</v>
      </c>
      <c r="P310" s="27">
        <f>(1-L310)/'I Disease Parameters'!$E$14</f>
        <v>2.2201009973307193E-2</v>
      </c>
      <c r="Q310" s="19">
        <f t="shared" si="116"/>
        <v>6659846.1015742375</v>
      </c>
      <c r="R310" s="17">
        <f t="shared" si="117"/>
        <v>9069.3146107383964</v>
      </c>
      <c r="S310" s="17">
        <f t="shared" si="118"/>
        <v>739413.01832601929</v>
      </c>
      <c r="T310" s="17">
        <f t="shared" si="119"/>
        <v>49301.98305854958</v>
      </c>
      <c r="U310" s="17">
        <f t="shared" si="120"/>
        <v>1298069661.4631774</v>
      </c>
      <c r="V310" s="17">
        <f t="shared" si="121"/>
        <v>35855668.745459951</v>
      </c>
      <c r="W310" s="17">
        <f t="shared" si="122"/>
        <v>1305527291.8807471</v>
      </c>
      <c r="X310" s="18">
        <f t="shared" ca="1" si="113"/>
        <v>37573384.325964198</v>
      </c>
      <c r="Y310" s="17">
        <f t="shared" si="123"/>
        <v>61266.1036081044</v>
      </c>
      <c r="Z310" s="17">
        <f t="shared" si="124"/>
        <v>-363.96039632709108</v>
      </c>
      <c r="AA310" s="17">
        <f t="shared" si="125"/>
        <v>-37066.046255077235</v>
      </c>
      <c r="AB310" s="17">
        <f t="shared" si="126"/>
        <v>-2459.4452275435251</v>
      </c>
      <c r="AC310" s="17">
        <f t="shared" si="127"/>
        <v>14253.290256977081</v>
      </c>
      <c r="AD310" s="18">
        <f t="shared" si="128"/>
        <v>1149.1559856086969</v>
      </c>
      <c r="AE310" s="19">
        <f t="shared" si="129"/>
        <v>1522.8835031874485</v>
      </c>
      <c r="AF310" s="17">
        <f t="shared" si="130"/>
        <v>1773.4557013283115</v>
      </c>
      <c r="AG310" s="17">
        <f t="shared" si="131"/>
        <v>113.19930008478585</v>
      </c>
      <c r="AH310" s="18">
        <f t="shared" si="132"/>
        <v>1886.6550014130974</v>
      </c>
      <c r="AI310" s="73"/>
      <c r="AJ310" s="74"/>
      <c r="AK310" s="74"/>
      <c r="AL310" s="73"/>
      <c r="AM310" s="74"/>
      <c r="AN310" s="74">
        <f t="shared" si="133"/>
        <v>2012</v>
      </c>
      <c r="AO310" s="19" t="str">
        <f t="shared" ca="1" si="134"/>
        <v>-</v>
      </c>
      <c r="AP310" s="17" t="str">
        <f ca="1">IF($C310&gt;=TODAY(),"-",100*(AO310-MIN(Fit_Error_Deaths))/(MAX(Fit_Error_Deaths)-MIN(Fit_Error_Deaths)))</f>
        <v>-</v>
      </c>
      <c r="AQ310" s="17" t="str">
        <f t="shared" ca="1" si="135"/>
        <v>-</v>
      </c>
      <c r="AR310" s="17" t="str">
        <f ca="1">IF($C310&gt;=TODAY(),"-",100*(AQ310-MIN(Fit_Error_LocalTransmission))/(MAX(Fit_Error_LocalTransmission)-MIN(Fit_Error_LocalTransmission)))</f>
        <v>-</v>
      </c>
      <c r="AS310" s="17" t="str">
        <f t="shared" ca="1" si="136"/>
        <v>-</v>
      </c>
      <c r="AT310" s="67" t="str">
        <f t="shared" ca="1" si="137"/>
        <v>-</v>
      </c>
    </row>
    <row r="311" spans="1:46" s="1" customFormat="1" ht="12" x14ac:dyDescent="0.35">
      <c r="A311" s="87"/>
      <c r="B311" s="40">
        <f t="shared" si="114"/>
        <v>308</v>
      </c>
      <c r="C311" s="41">
        <f t="shared" si="115"/>
        <v>44166</v>
      </c>
      <c r="D311" s="28">
        <f>'I Disease Parameters'!$E$6/(1000*365)</f>
        <v>4.8197260273972601E-5</v>
      </c>
      <c r="E311" s="28">
        <f>'I Disease Parameters'!$E$7/(1000*365)</f>
        <v>2.0024657534246577E-5</v>
      </c>
      <c r="F311" s="27">
        <f>(1-'I Disease Parameters'!$E$8)/'I Disease Parameters'!$E$10</f>
        <v>0.188</v>
      </c>
      <c r="G311" s="27">
        <f>'I Disease Parameters'!$E$8/'I Disease Parameters'!$E$11</f>
        <v>1.2E-2</v>
      </c>
      <c r="H311" s="27">
        <f>1/'I Disease Parameters'!$E$12</f>
        <v>0.05</v>
      </c>
      <c r="I311" s="27">
        <f>'I Disease Parameters'!$E$9/'I Disease Parameters'!$E$15</f>
        <v>0</v>
      </c>
      <c r="J311" s="83">
        <f t="shared" si="138"/>
        <v>7.7001263440561267</v>
      </c>
      <c r="K311" s="60">
        <f t="shared" si="139"/>
        <v>0.77001263449643809</v>
      </c>
      <c r="L311" s="30">
        <f t="shared" si="140"/>
        <v>0.46717576064062738</v>
      </c>
      <c r="M311" s="27">
        <f>J311/'I Disease Parameters'!$E$12</f>
        <v>0.38500631720280631</v>
      </c>
      <c r="N311" s="27">
        <f>K311/SQRT('I Disease Parameters'!$E$13*'I Disease Parameters'!$E$13)</f>
        <v>4.5294860852731655E-2</v>
      </c>
      <c r="O311" s="27">
        <f>L311/'I Disease Parameters'!$E$13</f>
        <v>2.7480927096507492E-2</v>
      </c>
      <c r="P311" s="27">
        <f>(1-L311)/'I Disease Parameters'!$E$14</f>
        <v>2.2201009973307193E-2</v>
      </c>
      <c r="Q311" s="19">
        <f t="shared" si="116"/>
        <v>6721171.9647549335</v>
      </c>
      <c r="R311" s="17">
        <f t="shared" si="117"/>
        <v>8718.8844421118793</v>
      </c>
      <c r="S311" s="17">
        <f t="shared" si="118"/>
        <v>704132.59206406877</v>
      </c>
      <c r="T311" s="17">
        <f t="shared" si="119"/>
        <v>46960.40955882</v>
      </c>
      <c r="U311" s="17">
        <f t="shared" si="120"/>
        <v>1298081993.5778697</v>
      </c>
      <c r="V311" s="17">
        <f t="shared" si="121"/>
        <v>35856763.299277537</v>
      </c>
      <c r="W311" s="17">
        <f t="shared" si="122"/>
        <v>1305562977.4286895</v>
      </c>
      <c r="X311" s="18">
        <f t="shared" ca="1" si="113"/>
        <v>37573384.325964198</v>
      </c>
      <c r="Y311" s="17">
        <f t="shared" si="123"/>
        <v>61325.863180696033</v>
      </c>
      <c r="Z311" s="17">
        <f t="shared" si="124"/>
        <v>-350.43016862651712</v>
      </c>
      <c r="AA311" s="17">
        <f t="shared" si="125"/>
        <v>-35280.426261950517</v>
      </c>
      <c r="AB311" s="17">
        <f t="shared" si="126"/>
        <v>-2341.5734997295804</v>
      </c>
      <c r="AC311" s="17">
        <f t="shared" si="127"/>
        <v>12332.114692211151</v>
      </c>
      <c r="AD311" s="18">
        <f t="shared" si="128"/>
        <v>1094.5538175851107</v>
      </c>
      <c r="AE311" s="19">
        <f t="shared" si="129"/>
        <v>1463.614363440314</v>
      </c>
      <c r="AF311" s="17">
        <f t="shared" si="130"/>
        <v>1705.0311468188186</v>
      </c>
      <c r="AG311" s="17">
        <f t="shared" si="131"/>
        <v>108.83177532886076</v>
      </c>
      <c r="AH311" s="18">
        <f t="shared" si="132"/>
        <v>1813.8629221476792</v>
      </c>
      <c r="AI311" s="73"/>
      <c r="AJ311" s="74"/>
      <c r="AK311" s="74"/>
      <c r="AL311" s="73"/>
      <c r="AM311" s="74"/>
      <c r="AN311" s="74">
        <f t="shared" si="133"/>
        <v>2012</v>
      </c>
      <c r="AO311" s="19" t="str">
        <f t="shared" ca="1" si="134"/>
        <v>-</v>
      </c>
      <c r="AP311" s="17" t="str">
        <f ca="1">IF($C311&gt;=TODAY(),"-",100*(AO311-MIN(Fit_Error_Deaths))/(MAX(Fit_Error_Deaths)-MIN(Fit_Error_Deaths)))</f>
        <v>-</v>
      </c>
      <c r="AQ311" s="17" t="str">
        <f t="shared" ca="1" si="135"/>
        <v>-</v>
      </c>
      <c r="AR311" s="17" t="str">
        <f ca="1">IF($C311&gt;=TODAY(),"-",100*(AQ311-MIN(Fit_Error_LocalTransmission))/(MAX(Fit_Error_LocalTransmission)-MIN(Fit_Error_LocalTransmission)))</f>
        <v>-</v>
      </c>
      <c r="AS311" s="17" t="str">
        <f t="shared" ca="1" si="136"/>
        <v>-</v>
      </c>
      <c r="AT311" s="67" t="str">
        <f t="shared" ca="1" si="137"/>
        <v>-</v>
      </c>
    </row>
    <row r="312" spans="1:46" s="1" customFormat="1" ht="12" x14ac:dyDescent="0.35">
      <c r="A312" s="87"/>
      <c r="B312" s="40">
        <f t="shared" si="114"/>
        <v>309</v>
      </c>
      <c r="C312" s="41">
        <f t="shared" si="115"/>
        <v>44167</v>
      </c>
      <c r="D312" s="28">
        <f>'I Disease Parameters'!$E$6/(1000*365)</f>
        <v>4.8197260273972601E-5</v>
      </c>
      <c r="E312" s="28">
        <f>'I Disease Parameters'!$E$7/(1000*365)</f>
        <v>2.0024657534246577E-5</v>
      </c>
      <c r="F312" s="27">
        <f>(1-'I Disease Parameters'!$E$8)/'I Disease Parameters'!$E$10</f>
        <v>0.188</v>
      </c>
      <c r="G312" s="27">
        <f>'I Disease Parameters'!$E$8/'I Disease Parameters'!$E$11</f>
        <v>1.2E-2</v>
      </c>
      <c r="H312" s="27">
        <f>1/'I Disease Parameters'!$E$12</f>
        <v>0.05</v>
      </c>
      <c r="I312" s="27">
        <f>'I Disease Parameters'!$E$9/'I Disease Parameters'!$E$15</f>
        <v>0</v>
      </c>
      <c r="J312" s="83">
        <f t="shared" si="138"/>
        <v>7.7001263440561267</v>
      </c>
      <c r="K312" s="60">
        <f t="shared" si="139"/>
        <v>0.77001263449643809</v>
      </c>
      <c r="L312" s="30">
        <f t="shared" si="140"/>
        <v>0.46717576064062738</v>
      </c>
      <c r="M312" s="27">
        <f>J312/'I Disease Parameters'!$E$12</f>
        <v>0.38500631720280631</v>
      </c>
      <c r="N312" s="27">
        <f>K312/SQRT('I Disease Parameters'!$E$13*'I Disease Parameters'!$E$13)</f>
        <v>4.5294860852731655E-2</v>
      </c>
      <c r="O312" s="27">
        <f>L312/'I Disease Parameters'!$E$13</f>
        <v>2.7480927096507492E-2</v>
      </c>
      <c r="P312" s="27">
        <f>(1-L312)/'I Disease Parameters'!$E$14</f>
        <v>2.2201009973307193E-2</v>
      </c>
      <c r="Q312" s="19">
        <f t="shared" si="116"/>
        <v>6782555.3564776061</v>
      </c>
      <c r="R312" s="17">
        <f t="shared" si="117"/>
        <v>8381.5106987115159</v>
      </c>
      <c r="S312" s="17">
        <f t="shared" si="118"/>
        <v>670551.01272196765</v>
      </c>
      <c r="T312" s="17">
        <f t="shared" si="119"/>
        <v>44731.011693532244</v>
      </c>
      <c r="U312" s="17">
        <f t="shared" si="120"/>
        <v>1298092497.0756917</v>
      </c>
      <c r="V312" s="17">
        <f t="shared" si="121"/>
        <v>35857805.8677985</v>
      </c>
      <c r="W312" s="17">
        <f t="shared" si="122"/>
        <v>1305598715.9672835</v>
      </c>
      <c r="X312" s="18">
        <f t="shared" ca="1" si="113"/>
        <v>37573384.325964198</v>
      </c>
      <c r="Y312" s="17">
        <f t="shared" si="123"/>
        <v>61383.391722672619</v>
      </c>
      <c r="Z312" s="17">
        <f t="shared" si="124"/>
        <v>-337.37374340036331</v>
      </c>
      <c r="AA312" s="17">
        <f t="shared" si="125"/>
        <v>-33581.579342101119</v>
      </c>
      <c r="AB312" s="17">
        <f t="shared" si="126"/>
        <v>-2229.3978652877558</v>
      </c>
      <c r="AC312" s="17">
        <f t="shared" si="127"/>
        <v>10503.49782204628</v>
      </c>
      <c r="AD312" s="18">
        <f t="shared" si="128"/>
        <v>1042.568520963192</v>
      </c>
      <c r="AE312" s="19">
        <f t="shared" si="129"/>
        <v>1406.5777376970473</v>
      </c>
      <c r="AF312" s="17">
        <f t="shared" si="130"/>
        <v>1639.1502751170333</v>
      </c>
      <c r="AG312" s="17">
        <f t="shared" si="131"/>
        <v>104.62661330534256</v>
      </c>
      <c r="AH312" s="18">
        <f t="shared" si="132"/>
        <v>1743.7768884223758</v>
      </c>
      <c r="AI312" s="73"/>
      <c r="AJ312" s="74"/>
      <c r="AK312" s="74"/>
      <c r="AL312" s="73"/>
      <c r="AM312" s="74"/>
      <c r="AN312" s="74">
        <f t="shared" si="133"/>
        <v>2012</v>
      </c>
      <c r="AO312" s="19" t="str">
        <f t="shared" ca="1" si="134"/>
        <v>-</v>
      </c>
      <c r="AP312" s="17" t="str">
        <f ca="1">IF($C312&gt;=TODAY(),"-",100*(AO312-MIN(Fit_Error_Deaths))/(MAX(Fit_Error_Deaths)-MIN(Fit_Error_Deaths)))</f>
        <v>-</v>
      </c>
      <c r="AQ312" s="17" t="str">
        <f t="shared" ca="1" si="135"/>
        <v>-</v>
      </c>
      <c r="AR312" s="17" t="str">
        <f ca="1">IF($C312&gt;=TODAY(),"-",100*(AQ312-MIN(Fit_Error_LocalTransmission))/(MAX(Fit_Error_LocalTransmission)-MIN(Fit_Error_LocalTransmission)))</f>
        <v>-</v>
      </c>
      <c r="AS312" s="17" t="str">
        <f t="shared" ca="1" si="136"/>
        <v>-</v>
      </c>
      <c r="AT312" s="67" t="str">
        <f t="shared" ca="1" si="137"/>
        <v>-</v>
      </c>
    </row>
    <row r="313" spans="1:46" s="1" customFormat="1" ht="12" x14ac:dyDescent="0.35">
      <c r="A313" s="87"/>
      <c r="B313" s="40">
        <f t="shared" si="114"/>
        <v>310</v>
      </c>
      <c r="C313" s="41">
        <f t="shared" si="115"/>
        <v>44168</v>
      </c>
      <c r="D313" s="28">
        <f>'I Disease Parameters'!$E$6/(1000*365)</f>
        <v>4.8197260273972601E-5</v>
      </c>
      <c r="E313" s="28">
        <f>'I Disease Parameters'!$E$7/(1000*365)</f>
        <v>2.0024657534246577E-5</v>
      </c>
      <c r="F313" s="27">
        <f>(1-'I Disease Parameters'!$E$8)/'I Disease Parameters'!$E$10</f>
        <v>0.188</v>
      </c>
      <c r="G313" s="27">
        <f>'I Disease Parameters'!$E$8/'I Disease Parameters'!$E$11</f>
        <v>1.2E-2</v>
      </c>
      <c r="H313" s="27">
        <f>1/'I Disease Parameters'!$E$12</f>
        <v>0.05</v>
      </c>
      <c r="I313" s="27">
        <f>'I Disease Parameters'!$E$9/'I Disease Parameters'!$E$15</f>
        <v>0</v>
      </c>
      <c r="J313" s="83">
        <f t="shared" si="138"/>
        <v>7.7001263440561267</v>
      </c>
      <c r="K313" s="60">
        <f t="shared" si="139"/>
        <v>0.77001263449643809</v>
      </c>
      <c r="L313" s="30">
        <f t="shared" si="140"/>
        <v>0.46717576064062738</v>
      </c>
      <c r="M313" s="27">
        <f>J313/'I Disease Parameters'!$E$12</f>
        <v>0.38500631720280631</v>
      </c>
      <c r="N313" s="27">
        <f>K313/SQRT('I Disease Parameters'!$E$13*'I Disease Parameters'!$E$13)</f>
        <v>4.5294860852731655E-2</v>
      </c>
      <c r="O313" s="27">
        <f>L313/'I Disease Parameters'!$E$13</f>
        <v>2.7480927096507492E-2</v>
      </c>
      <c r="P313" s="27">
        <f>(1-L313)/'I Disease Parameters'!$E$14</f>
        <v>2.2201009973307193E-2</v>
      </c>
      <c r="Q313" s="19">
        <f t="shared" si="116"/>
        <v>6843994.1253953902</v>
      </c>
      <c r="R313" s="17">
        <f t="shared" si="117"/>
        <v>8056.734582923772</v>
      </c>
      <c r="S313" s="17">
        <f t="shared" si="118"/>
        <v>638585.75854283804</v>
      </c>
      <c r="T313" s="17">
        <f t="shared" si="119"/>
        <v>42608.370790699242</v>
      </c>
      <c r="U313" s="17">
        <f t="shared" si="120"/>
        <v>1298101260.0182972</v>
      </c>
      <c r="V313" s="17">
        <f t="shared" si="121"/>
        <v>35858798.941435225</v>
      </c>
      <c r="W313" s="17">
        <f t="shared" si="122"/>
        <v>1305634505.0076091</v>
      </c>
      <c r="X313" s="18">
        <f t="shared" ca="1" si="113"/>
        <v>37573384.325964198</v>
      </c>
      <c r="Y313" s="17">
        <f t="shared" si="123"/>
        <v>61438.768917784095</v>
      </c>
      <c r="Z313" s="17">
        <f t="shared" si="124"/>
        <v>-324.77611578774395</v>
      </c>
      <c r="AA313" s="17">
        <f t="shared" si="125"/>
        <v>-31965.25417912961</v>
      </c>
      <c r="AB313" s="17">
        <f t="shared" si="126"/>
        <v>-2122.6409028330017</v>
      </c>
      <c r="AC313" s="17">
        <f t="shared" si="127"/>
        <v>8762.9426054954529</v>
      </c>
      <c r="AD313" s="18">
        <f t="shared" si="128"/>
        <v>993.07363672554493</v>
      </c>
      <c r="AE313" s="19">
        <f t="shared" si="129"/>
        <v>1351.6938608359201</v>
      </c>
      <c r="AF313" s="17">
        <f t="shared" si="130"/>
        <v>1575.724011357765</v>
      </c>
      <c r="AG313" s="17">
        <f t="shared" si="131"/>
        <v>100.57812838453819</v>
      </c>
      <c r="AH313" s="18">
        <f t="shared" si="132"/>
        <v>1676.3021397423031</v>
      </c>
      <c r="AI313" s="73"/>
      <c r="AJ313" s="74"/>
      <c r="AK313" s="74"/>
      <c r="AL313" s="73"/>
      <c r="AM313" s="74"/>
      <c r="AN313" s="74">
        <f t="shared" si="133"/>
        <v>2012</v>
      </c>
      <c r="AO313" s="19" t="str">
        <f t="shared" ca="1" si="134"/>
        <v>-</v>
      </c>
      <c r="AP313" s="17" t="str">
        <f ca="1">IF($C313&gt;=TODAY(),"-",100*(AO313-MIN(Fit_Error_Deaths))/(MAX(Fit_Error_Deaths)-MIN(Fit_Error_Deaths)))</f>
        <v>-</v>
      </c>
      <c r="AQ313" s="17" t="str">
        <f t="shared" ca="1" si="135"/>
        <v>-</v>
      </c>
      <c r="AR313" s="17" t="str">
        <f ca="1">IF($C313&gt;=TODAY(),"-",100*(AQ313-MIN(Fit_Error_LocalTransmission))/(MAX(Fit_Error_LocalTransmission)-MIN(Fit_Error_LocalTransmission)))</f>
        <v>-</v>
      </c>
      <c r="AS313" s="17" t="str">
        <f t="shared" ca="1" si="136"/>
        <v>-</v>
      </c>
      <c r="AT313" s="67" t="str">
        <f t="shared" ca="1" si="137"/>
        <v>-</v>
      </c>
    </row>
    <row r="314" spans="1:46" s="1" customFormat="1" ht="12" x14ac:dyDescent="0.35">
      <c r="A314" s="87"/>
      <c r="B314" s="40">
        <f t="shared" si="114"/>
        <v>311</v>
      </c>
      <c r="C314" s="41">
        <f t="shared" si="115"/>
        <v>44169</v>
      </c>
      <c r="D314" s="28">
        <f>'I Disease Parameters'!$E$6/(1000*365)</f>
        <v>4.8197260273972601E-5</v>
      </c>
      <c r="E314" s="28">
        <f>'I Disease Parameters'!$E$7/(1000*365)</f>
        <v>2.0024657534246577E-5</v>
      </c>
      <c r="F314" s="27">
        <f>(1-'I Disease Parameters'!$E$8)/'I Disease Parameters'!$E$10</f>
        <v>0.188</v>
      </c>
      <c r="G314" s="27">
        <f>'I Disease Parameters'!$E$8/'I Disease Parameters'!$E$11</f>
        <v>1.2E-2</v>
      </c>
      <c r="H314" s="27">
        <f>1/'I Disease Parameters'!$E$12</f>
        <v>0.05</v>
      </c>
      <c r="I314" s="27">
        <f>'I Disease Parameters'!$E$9/'I Disease Parameters'!$E$15</f>
        <v>0</v>
      </c>
      <c r="J314" s="83">
        <f t="shared" si="138"/>
        <v>7.7001263440561267</v>
      </c>
      <c r="K314" s="60">
        <f t="shared" si="139"/>
        <v>0.77001263449643809</v>
      </c>
      <c r="L314" s="30">
        <f t="shared" si="140"/>
        <v>0.46717576064062738</v>
      </c>
      <c r="M314" s="27">
        <f>J314/'I Disease Parameters'!$E$12</f>
        <v>0.38500631720280631</v>
      </c>
      <c r="N314" s="27">
        <f>K314/SQRT('I Disease Parameters'!$E$13*'I Disease Parameters'!$E$13)</f>
        <v>4.5294860852731655E-2</v>
      </c>
      <c r="O314" s="27">
        <f>L314/'I Disease Parameters'!$E$13</f>
        <v>2.7480927096507492E-2</v>
      </c>
      <c r="P314" s="27">
        <f>(1-L314)/'I Disease Parameters'!$E$14</f>
        <v>2.2201009973307193E-2</v>
      </c>
      <c r="Q314" s="19">
        <f t="shared" si="116"/>
        <v>6905486.1972436998</v>
      </c>
      <c r="R314" s="17">
        <f t="shared" si="117"/>
        <v>7744.1119066822284</v>
      </c>
      <c r="S314" s="17">
        <f t="shared" si="118"/>
        <v>608158.34925616474</v>
      </c>
      <c r="T314" s="17">
        <f t="shared" si="119"/>
        <v>40587.331991390311</v>
      </c>
      <c r="U314" s="17">
        <f t="shared" si="120"/>
        <v>1298108366.1905792</v>
      </c>
      <c r="V314" s="17">
        <f t="shared" si="121"/>
        <v>35859744.890300095</v>
      </c>
      <c r="W314" s="17">
        <f t="shared" si="122"/>
        <v>1305670342.1809771</v>
      </c>
      <c r="X314" s="18">
        <f t="shared" ca="1" si="113"/>
        <v>37573384.325964198</v>
      </c>
      <c r="Y314" s="17">
        <f t="shared" si="123"/>
        <v>61492.071848309599</v>
      </c>
      <c r="Z314" s="17">
        <f t="shared" si="124"/>
        <v>-312.62267624154356</v>
      </c>
      <c r="AA314" s="17">
        <f t="shared" si="125"/>
        <v>-30427.409286673297</v>
      </c>
      <c r="AB314" s="17">
        <f t="shared" si="126"/>
        <v>-2021.0387993089316</v>
      </c>
      <c r="AC314" s="17">
        <f t="shared" si="127"/>
        <v>7106.1722819805145</v>
      </c>
      <c r="AD314" s="18">
        <f t="shared" si="128"/>
        <v>945.94886486977339</v>
      </c>
      <c r="AE314" s="19">
        <f t="shared" si="129"/>
        <v>1298.8855736940775</v>
      </c>
      <c r="AF314" s="17">
        <f t="shared" si="130"/>
        <v>1514.6661015896691</v>
      </c>
      <c r="AG314" s="17">
        <f t="shared" si="131"/>
        <v>96.680814995085271</v>
      </c>
      <c r="AH314" s="18">
        <f t="shared" si="132"/>
        <v>1611.3469165847544</v>
      </c>
      <c r="AI314" s="73"/>
      <c r="AJ314" s="74"/>
      <c r="AK314" s="74"/>
      <c r="AL314" s="73"/>
      <c r="AM314" s="74"/>
      <c r="AN314" s="74">
        <f t="shared" si="133"/>
        <v>2012</v>
      </c>
      <c r="AO314" s="19" t="str">
        <f t="shared" ca="1" si="134"/>
        <v>-</v>
      </c>
      <c r="AP314" s="17" t="str">
        <f ca="1">IF($C314&gt;=TODAY(),"-",100*(AO314-MIN(Fit_Error_Deaths))/(MAX(Fit_Error_Deaths)-MIN(Fit_Error_Deaths)))</f>
        <v>-</v>
      </c>
      <c r="AQ314" s="17" t="str">
        <f t="shared" ca="1" si="135"/>
        <v>-</v>
      </c>
      <c r="AR314" s="17" t="str">
        <f ca="1">IF($C314&gt;=TODAY(),"-",100*(AQ314-MIN(Fit_Error_LocalTransmission))/(MAX(Fit_Error_LocalTransmission)-MIN(Fit_Error_LocalTransmission)))</f>
        <v>-</v>
      </c>
      <c r="AS314" s="17" t="str">
        <f t="shared" ca="1" si="136"/>
        <v>-</v>
      </c>
      <c r="AT314" s="67" t="str">
        <f t="shared" ca="1" si="137"/>
        <v>-</v>
      </c>
    </row>
    <row r="315" spans="1:46" s="1" customFormat="1" ht="12" x14ac:dyDescent="0.35">
      <c r="A315" s="87"/>
      <c r="B315" s="40">
        <f t="shared" si="114"/>
        <v>312</v>
      </c>
      <c r="C315" s="41">
        <f t="shared" si="115"/>
        <v>44170</v>
      </c>
      <c r="D315" s="28">
        <f>'I Disease Parameters'!$E$6/(1000*365)</f>
        <v>4.8197260273972601E-5</v>
      </c>
      <c r="E315" s="28">
        <f>'I Disease Parameters'!$E$7/(1000*365)</f>
        <v>2.0024657534246577E-5</v>
      </c>
      <c r="F315" s="27">
        <f>(1-'I Disease Parameters'!$E$8)/'I Disease Parameters'!$E$10</f>
        <v>0.188</v>
      </c>
      <c r="G315" s="27">
        <f>'I Disease Parameters'!$E$8/'I Disease Parameters'!$E$11</f>
        <v>1.2E-2</v>
      </c>
      <c r="H315" s="27">
        <f>1/'I Disease Parameters'!$E$12</f>
        <v>0.05</v>
      </c>
      <c r="I315" s="27">
        <f>'I Disease Parameters'!$E$9/'I Disease Parameters'!$E$15</f>
        <v>0</v>
      </c>
      <c r="J315" s="83">
        <f t="shared" si="138"/>
        <v>7.7001263440561267</v>
      </c>
      <c r="K315" s="60">
        <f t="shared" si="139"/>
        <v>0.77001263449643809</v>
      </c>
      <c r="L315" s="30">
        <f t="shared" si="140"/>
        <v>0.46717576064062738</v>
      </c>
      <c r="M315" s="27">
        <f>J315/'I Disease Parameters'!$E$12</f>
        <v>0.38500631720280631</v>
      </c>
      <c r="N315" s="27">
        <f>K315/SQRT('I Disease Parameters'!$E$13*'I Disease Parameters'!$E$13)</f>
        <v>4.5294860852731655E-2</v>
      </c>
      <c r="O315" s="27">
        <f>L315/'I Disease Parameters'!$E$13</f>
        <v>2.7480927096507492E-2</v>
      </c>
      <c r="P315" s="27">
        <f>(1-L315)/'I Disease Parameters'!$E$14</f>
        <v>2.2201009973307193E-2</v>
      </c>
      <c r="Q315" s="19">
        <f t="shared" si="116"/>
        <v>6967029.572310511</v>
      </c>
      <c r="R315" s="17">
        <f t="shared" si="117"/>
        <v>7443.2127032414737</v>
      </c>
      <c r="S315" s="17">
        <f t="shared" si="118"/>
        <v>579194.1466691423</v>
      </c>
      <c r="T315" s="17">
        <f t="shared" si="119"/>
        <v>38662.991313019214</v>
      </c>
      <c r="U315" s="17">
        <f t="shared" si="120"/>
        <v>1298113895.3100781</v>
      </c>
      <c r="V315" s="17">
        <f t="shared" si="121"/>
        <v>35860645.970062427</v>
      </c>
      <c r="W315" s="17">
        <f t="shared" si="122"/>
        <v>1305706225.2330739</v>
      </c>
      <c r="X315" s="18">
        <f t="shared" ca="1" si="113"/>
        <v>37573384.325964198</v>
      </c>
      <c r="Y315" s="17">
        <f t="shared" si="123"/>
        <v>61543.375066811219</v>
      </c>
      <c r="Z315" s="17">
        <f t="shared" si="124"/>
        <v>-300.89920344075472</v>
      </c>
      <c r="AA315" s="17">
        <f t="shared" si="125"/>
        <v>-28964.202587022446</v>
      </c>
      <c r="AB315" s="17">
        <f t="shared" si="126"/>
        <v>-1924.3406783710961</v>
      </c>
      <c r="AC315" s="17">
        <f t="shared" si="127"/>
        <v>5529.1194989681244</v>
      </c>
      <c r="AD315" s="18">
        <f t="shared" si="128"/>
        <v>901.0797623321414</v>
      </c>
      <c r="AE315" s="19">
        <f t="shared" si="129"/>
        <v>1248.0782510845279</v>
      </c>
      <c r="AF315" s="17">
        <f t="shared" si="130"/>
        <v>1455.8930384562589</v>
      </c>
      <c r="AG315" s="17">
        <f t="shared" si="131"/>
        <v>92.929342880186738</v>
      </c>
      <c r="AH315" s="18">
        <f t="shared" si="132"/>
        <v>1548.8223813364457</v>
      </c>
      <c r="AI315" s="73"/>
      <c r="AJ315" s="74"/>
      <c r="AK315" s="74"/>
      <c r="AL315" s="73"/>
      <c r="AM315" s="74"/>
      <c r="AN315" s="74">
        <f t="shared" si="133"/>
        <v>2012</v>
      </c>
      <c r="AO315" s="19" t="str">
        <f t="shared" ca="1" si="134"/>
        <v>-</v>
      </c>
      <c r="AP315" s="17" t="str">
        <f ca="1">IF($C315&gt;=TODAY(),"-",100*(AO315-MIN(Fit_Error_Deaths))/(MAX(Fit_Error_Deaths)-MIN(Fit_Error_Deaths)))</f>
        <v>-</v>
      </c>
      <c r="AQ315" s="17" t="str">
        <f t="shared" ca="1" si="135"/>
        <v>-</v>
      </c>
      <c r="AR315" s="17" t="str">
        <f ca="1">IF($C315&gt;=TODAY(),"-",100*(AQ315-MIN(Fit_Error_LocalTransmission))/(MAX(Fit_Error_LocalTransmission)-MIN(Fit_Error_LocalTransmission)))</f>
        <v>-</v>
      </c>
      <c r="AS315" s="17" t="str">
        <f t="shared" ca="1" si="136"/>
        <v>-</v>
      </c>
      <c r="AT315" s="67" t="str">
        <f t="shared" ca="1" si="137"/>
        <v>-</v>
      </c>
    </row>
    <row r="316" spans="1:46" s="1" customFormat="1" ht="12" x14ac:dyDescent="0.35">
      <c r="A316" s="87"/>
      <c r="B316" s="40">
        <f t="shared" si="114"/>
        <v>313</v>
      </c>
      <c r="C316" s="41">
        <f t="shared" si="115"/>
        <v>44171</v>
      </c>
      <c r="D316" s="28">
        <f>'I Disease Parameters'!$E$6/(1000*365)</f>
        <v>4.8197260273972601E-5</v>
      </c>
      <c r="E316" s="28">
        <f>'I Disease Parameters'!$E$7/(1000*365)</f>
        <v>2.0024657534246577E-5</v>
      </c>
      <c r="F316" s="27">
        <f>(1-'I Disease Parameters'!$E$8)/'I Disease Parameters'!$E$10</f>
        <v>0.188</v>
      </c>
      <c r="G316" s="27">
        <f>'I Disease Parameters'!$E$8/'I Disease Parameters'!$E$11</f>
        <v>1.2E-2</v>
      </c>
      <c r="H316" s="27">
        <f>1/'I Disease Parameters'!$E$12</f>
        <v>0.05</v>
      </c>
      <c r="I316" s="27">
        <f>'I Disease Parameters'!$E$9/'I Disease Parameters'!$E$15</f>
        <v>0</v>
      </c>
      <c r="J316" s="83">
        <f t="shared" si="138"/>
        <v>7.7001263440561267</v>
      </c>
      <c r="K316" s="60">
        <f t="shared" si="139"/>
        <v>0.77001263449643809</v>
      </c>
      <c r="L316" s="30">
        <f t="shared" si="140"/>
        <v>0.46717576064062738</v>
      </c>
      <c r="M316" s="27">
        <f>J316/'I Disease Parameters'!$E$12</f>
        <v>0.38500631720280631</v>
      </c>
      <c r="N316" s="27">
        <f>K316/SQRT('I Disease Parameters'!$E$13*'I Disease Parameters'!$E$13)</f>
        <v>4.5294860852731655E-2</v>
      </c>
      <c r="O316" s="27">
        <f>L316/'I Disease Parameters'!$E$13</f>
        <v>2.7480927096507492E-2</v>
      </c>
      <c r="P316" s="27">
        <f>(1-L316)/'I Disease Parameters'!$E$14</f>
        <v>2.2201009973307193E-2</v>
      </c>
      <c r="Q316" s="19">
        <f t="shared" si="116"/>
        <v>7028622.322977053</v>
      </c>
      <c r="R316" s="17">
        <f t="shared" si="117"/>
        <v>7153.6208459545451</v>
      </c>
      <c r="S316" s="17">
        <f t="shared" si="118"/>
        <v>551622.16515946167</v>
      </c>
      <c r="T316" s="17">
        <f t="shared" si="119"/>
        <v>36830.683350953601</v>
      </c>
      <c r="U316" s="17">
        <f t="shared" si="120"/>
        <v>1298117923.2260633</v>
      </c>
      <c r="V316" s="17">
        <f t="shared" si="121"/>
        <v>35861504.327518165</v>
      </c>
      <c r="W316" s="17">
        <f t="shared" si="122"/>
        <v>1305742152.0183966</v>
      </c>
      <c r="X316" s="18">
        <f t="shared" ca="1" si="113"/>
        <v>37573384.325964198</v>
      </c>
      <c r="Y316" s="17">
        <f t="shared" si="123"/>
        <v>61592.750666541979</v>
      </c>
      <c r="Z316" s="17">
        <f t="shared" si="124"/>
        <v>-289.59185728692864</v>
      </c>
      <c r="AA316" s="17">
        <f t="shared" si="125"/>
        <v>-27571.981509680627</v>
      </c>
      <c r="AB316" s="17">
        <f t="shared" si="126"/>
        <v>-1832.3079620656135</v>
      </c>
      <c r="AC316" s="17">
        <f t="shared" si="127"/>
        <v>4027.9159851074219</v>
      </c>
      <c r="AD316" s="18">
        <f t="shared" si="128"/>
        <v>858.35745573788881</v>
      </c>
      <c r="AE316" s="19">
        <f t="shared" si="129"/>
        <v>1199.1997311467003</v>
      </c>
      <c r="AF316" s="17">
        <f t="shared" si="130"/>
        <v>1399.3239882093972</v>
      </c>
      <c r="AG316" s="17">
        <f t="shared" si="131"/>
        <v>89.318552438897683</v>
      </c>
      <c r="AH316" s="18">
        <f t="shared" si="132"/>
        <v>1488.6425406482949</v>
      </c>
      <c r="AI316" s="73"/>
      <c r="AJ316" s="74"/>
      <c r="AK316" s="74"/>
      <c r="AL316" s="73"/>
      <c r="AM316" s="74"/>
      <c r="AN316" s="74">
        <f t="shared" si="133"/>
        <v>2012</v>
      </c>
      <c r="AO316" s="19" t="str">
        <f t="shared" ca="1" si="134"/>
        <v>-</v>
      </c>
      <c r="AP316" s="17" t="str">
        <f ca="1">IF($C316&gt;=TODAY(),"-",100*(AO316-MIN(Fit_Error_Deaths))/(MAX(Fit_Error_Deaths)-MIN(Fit_Error_Deaths)))</f>
        <v>-</v>
      </c>
      <c r="AQ316" s="17" t="str">
        <f t="shared" ca="1" si="135"/>
        <v>-</v>
      </c>
      <c r="AR316" s="17" t="str">
        <f ca="1">IF($C316&gt;=TODAY(),"-",100*(AQ316-MIN(Fit_Error_LocalTransmission))/(MAX(Fit_Error_LocalTransmission)-MIN(Fit_Error_LocalTransmission)))</f>
        <v>-</v>
      </c>
      <c r="AS316" s="17" t="str">
        <f t="shared" ca="1" si="136"/>
        <v>-</v>
      </c>
      <c r="AT316" s="67" t="str">
        <f t="shared" ca="1" si="137"/>
        <v>-</v>
      </c>
    </row>
    <row r="317" spans="1:46" s="1" customFormat="1" ht="12" x14ac:dyDescent="0.35">
      <c r="A317" s="87"/>
      <c r="B317" s="40">
        <f t="shared" si="114"/>
        <v>314</v>
      </c>
      <c r="C317" s="41">
        <f t="shared" si="115"/>
        <v>44172</v>
      </c>
      <c r="D317" s="28">
        <f>'I Disease Parameters'!$E$6/(1000*365)</f>
        <v>4.8197260273972601E-5</v>
      </c>
      <c r="E317" s="28">
        <f>'I Disease Parameters'!$E$7/(1000*365)</f>
        <v>2.0024657534246577E-5</v>
      </c>
      <c r="F317" s="27">
        <f>(1-'I Disease Parameters'!$E$8)/'I Disease Parameters'!$E$10</f>
        <v>0.188</v>
      </c>
      <c r="G317" s="27">
        <f>'I Disease Parameters'!$E$8/'I Disease Parameters'!$E$11</f>
        <v>1.2E-2</v>
      </c>
      <c r="H317" s="27">
        <f>1/'I Disease Parameters'!$E$12</f>
        <v>0.05</v>
      </c>
      <c r="I317" s="27">
        <f>'I Disease Parameters'!$E$9/'I Disease Parameters'!$E$15</f>
        <v>0</v>
      </c>
      <c r="J317" s="83">
        <f t="shared" si="138"/>
        <v>7.7001263440561267</v>
      </c>
      <c r="K317" s="60">
        <f t="shared" si="139"/>
        <v>0.77001263449643809</v>
      </c>
      <c r="L317" s="30">
        <f t="shared" si="140"/>
        <v>0.46717576064062738</v>
      </c>
      <c r="M317" s="27">
        <f>J317/'I Disease Parameters'!$E$12</f>
        <v>0.38500631720280631</v>
      </c>
      <c r="N317" s="27">
        <f>K317/SQRT('I Disease Parameters'!$E$13*'I Disease Parameters'!$E$13)</f>
        <v>4.5294860852731655E-2</v>
      </c>
      <c r="O317" s="27">
        <f>L317/'I Disease Parameters'!$E$13</f>
        <v>2.7480927096507492E-2</v>
      </c>
      <c r="P317" s="27">
        <f>(1-L317)/'I Disease Parameters'!$E$14</f>
        <v>2.2201009973307193E-2</v>
      </c>
      <c r="Q317" s="19">
        <f t="shared" si="116"/>
        <v>7090262.5913275937</v>
      </c>
      <c r="R317" s="17">
        <f t="shared" si="117"/>
        <v>6874.9336739882729</v>
      </c>
      <c r="S317" s="17">
        <f t="shared" si="118"/>
        <v>525374.89157558244</v>
      </c>
      <c r="T317" s="17">
        <f t="shared" si="119"/>
        <v>35085.969586803854</v>
      </c>
      <c r="U317" s="17">
        <f t="shared" si="120"/>
        <v>1298120522.1087937</v>
      </c>
      <c r="V317" s="17">
        <f t="shared" si="121"/>
        <v>35862322.005886562</v>
      </c>
      <c r="W317" s="17">
        <f t="shared" si="122"/>
        <v>1305778120.4949577</v>
      </c>
      <c r="X317" s="18">
        <f t="shared" ca="1" si="113"/>
        <v>37573384.325964198</v>
      </c>
      <c r="Y317" s="17">
        <f t="shared" si="123"/>
        <v>61640.26835054066</v>
      </c>
      <c r="Z317" s="17">
        <f t="shared" si="124"/>
        <v>-278.68717196627222</v>
      </c>
      <c r="AA317" s="17">
        <f t="shared" si="125"/>
        <v>-26247.273583879229</v>
      </c>
      <c r="AB317" s="17">
        <f t="shared" si="126"/>
        <v>-1744.7137641497466</v>
      </c>
      <c r="AC317" s="17">
        <f t="shared" si="127"/>
        <v>2598.8827304840088</v>
      </c>
      <c r="AD317" s="18">
        <f t="shared" si="128"/>
        <v>817.67836839705706</v>
      </c>
      <c r="AE317" s="19">
        <f t="shared" si="129"/>
        <v>1152.1802460322069</v>
      </c>
      <c r="AF317" s="17">
        <f t="shared" si="130"/>
        <v>1344.8807190394546</v>
      </c>
      <c r="AG317" s="17">
        <f t="shared" si="131"/>
        <v>85.843450151454547</v>
      </c>
      <c r="AH317" s="18">
        <f t="shared" si="132"/>
        <v>1430.7241691909092</v>
      </c>
      <c r="AI317" s="73"/>
      <c r="AJ317" s="74"/>
      <c r="AK317" s="74"/>
      <c r="AL317" s="73"/>
      <c r="AM317" s="74"/>
      <c r="AN317" s="74">
        <f t="shared" si="133"/>
        <v>2012</v>
      </c>
      <c r="AO317" s="19" t="str">
        <f t="shared" ca="1" si="134"/>
        <v>-</v>
      </c>
      <c r="AP317" s="17" t="str">
        <f ca="1">IF($C317&gt;=TODAY(),"-",100*(AO317-MIN(Fit_Error_Deaths))/(MAX(Fit_Error_Deaths)-MIN(Fit_Error_Deaths)))</f>
        <v>-</v>
      </c>
      <c r="AQ317" s="17" t="str">
        <f t="shared" ca="1" si="135"/>
        <v>-</v>
      </c>
      <c r="AR317" s="17" t="str">
        <f ca="1">IF($C317&gt;=TODAY(),"-",100*(AQ317-MIN(Fit_Error_LocalTransmission))/(MAX(Fit_Error_LocalTransmission)-MIN(Fit_Error_LocalTransmission)))</f>
        <v>-</v>
      </c>
      <c r="AS317" s="17" t="str">
        <f t="shared" ca="1" si="136"/>
        <v>-</v>
      </c>
      <c r="AT317" s="67" t="str">
        <f t="shared" ca="1" si="137"/>
        <v>-</v>
      </c>
    </row>
    <row r="318" spans="1:46" s="1" customFormat="1" ht="12" x14ac:dyDescent="0.35">
      <c r="A318" s="87"/>
      <c r="B318" s="40">
        <f t="shared" si="114"/>
        <v>315</v>
      </c>
      <c r="C318" s="41">
        <f t="shared" si="115"/>
        <v>44173</v>
      </c>
      <c r="D318" s="28">
        <f>'I Disease Parameters'!$E$6/(1000*365)</f>
        <v>4.8197260273972601E-5</v>
      </c>
      <c r="E318" s="28">
        <f>'I Disease Parameters'!$E$7/(1000*365)</f>
        <v>2.0024657534246577E-5</v>
      </c>
      <c r="F318" s="27">
        <f>(1-'I Disease Parameters'!$E$8)/'I Disease Parameters'!$E$10</f>
        <v>0.188</v>
      </c>
      <c r="G318" s="27">
        <f>'I Disease Parameters'!$E$8/'I Disease Parameters'!$E$11</f>
        <v>1.2E-2</v>
      </c>
      <c r="H318" s="27">
        <f>1/'I Disease Parameters'!$E$12</f>
        <v>0.05</v>
      </c>
      <c r="I318" s="27">
        <f>'I Disease Parameters'!$E$9/'I Disease Parameters'!$E$15</f>
        <v>0</v>
      </c>
      <c r="J318" s="83">
        <f t="shared" si="138"/>
        <v>7.7001263440561267</v>
      </c>
      <c r="K318" s="60">
        <f t="shared" si="139"/>
        <v>0.77001263449643809</v>
      </c>
      <c r="L318" s="30">
        <f t="shared" si="140"/>
        <v>0.46717576064062738</v>
      </c>
      <c r="M318" s="27">
        <f>J318/'I Disease Parameters'!$E$12</f>
        <v>0.38500631720280631</v>
      </c>
      <c r="N318" s="27">
        <f>K318/SQRT('I Disease Parameters'!$E$13*'I Disease Parameters'!$E$13)</f>
        <v>4.5294860852731655E-2</v>
      </c>
      <c r="O318" s="27">
        <f>L318/'I Disease Parameters'!$E$13</f>
        <v>2.7480927096507492E-2</v>
      </c>
      <c r="P318" s="27">
        <f>(1-L318)/'I Disease Parameters'!$E$14</f>
        <v>2.2201009973307193E-2</v>
      </c>
      <c r="Q318" s="19">
        <f t="shared" si="116"/>
        <v>7151948.5868270015</v>
      </c>
      <c r="R318" s="17">
        <f t="shared" si="117"/>
        <v>6606.761624925557</v>
      </c>
      <c r="S318" s="17">
        <f t="shared" si="118"/>
        <v>500388.1140752323</v>
      </c>
      <c r="T318" s="17">
        <f t="shared" si="119"/>
        <v>33424.627273321457</v>
      </c>
      <c r="U318" s="17">
        <f t="shared" si="120"/>
        <v>1298121760.6294515</v>
      </c>
      <c r="V318" s="17">
        <f t="shared" si="121"/>
        <v>35863100.949847281</v>
      </c>
      <c r="W318" s="17">
        <f t="shared" si="122"/>
        <v>1305814128.7192521</v>
      </c>
      <c r="X318" s="18">
        <f t="shared" ca="1" si="113"/>
        <v>37573384.325964198</v>
      </c>
      <c r="Y318" s="17">
        <f t="shared" si="123"/>
        <v>61685.995499407873</v>
      </c>
      <c r="Z318" s="17">
        <f t="shared" si="124"/>
        <v>-268.17204906271581</v>
      </c>
      <c r="AA318" s="17">
        <f t="shared" si="125"/>
        <v>-24986.777500350145</v>
      </c>
      <c r="AB318" s="17">
        <f t="shared" si="126"/>
        <v>-1661.342313482397</v>
      </c>
      <c r="AC318" s="17">
        <f t="shared" si="127"/>
        <v>1238.5206577777863</v>
      </c>
      <c r="AD318" s="18">
        <f t="shared" si="128"/>
        <v>778.94396071881056</v>
      </c>
      <c r="AE318" s="19">
        <f t="shared" si="129"/>
        <v>1106.9523539273318</v>
      </c>
      <c r="AF318" s="17">
        <f t="shared" si="130"/>
        <v>1292.4875307097952</v>
      </c>
      <c r="AG318" s="17">
        <f t="shared" si="131"/>
        <v>82.499204087859269</v>
      </c>
      <c r="AH318" s="18">
        <f t="shared" si="132"/>
        <v>1374.9867347976544</v>
      </c>
      <c r="AI318" s="73"/>
      <c r="AJ318" s="74"/>
      <c r="AK318" s="74"/>
      <c r="AL318" s="73"/>
      <c r="AM318" s="74"/>
      <c r="AN318" s="74">
        <f t="shared" si="133"/>
        <v>2012</v>
      </c>
      <c r="AO318" s="19" t="str">
        <f t="shared" ca="1" si="134"/>
        <v>-</v>
      </c>
      <c r="AP318" s="17" t="str">
        <f ca="1">IF($C318&gt;=TODAY(),"-",100*(AO318-MIN(Fit_Error_Deaths))/(MAX(Fit_Error_Deaths)-MIN(Fit_Error_Deaths)))</f>
        <v>-</v>
      </c>
      <c r="AQ318" s="17" t="str">
        <f t="shared" ca="1" si="135"/>
        <v>-</v>
      </c>
      <c r="AR318" s="17" t="str">
        <f ca="1">IF($C318&gt;=TODAY(),"-",100*(AQ318-MIN(Fit_Error_LocalTransmission))/(MAX(Fit_Error_LocalTransmission)-MIN(Fit_Error_LocalTransmission)))</f>
        <v>-</v>
      </c>
      <c r="AS318" s="17" t="str">
        <f t="shared" ca="1" si="136"/>
        <v>-</v>
      </c>
      <c r="AT318" s="67" t="str">
        <f t="shared" ca="1" si="137"/>
        <v>-</v>
      </c>
    </row>
    <row r="319" spans="1:46" s="1" customFormat="1" ht="12" x14ac:dyDescent="0.35">
      <c r="A319" s="87"/>
      <c r="B319" s="40">
        <f t="shared" si="114"/>
        <v>316</v>
      </c>
      <c r="C319" s="41">
        <f t="shared" si="115"/>
        <v>44174</v>
      </c>
      <c r="D319" s="28">
        <f>'I Disease Parameters'!$E$6/(1000*365)</f>
        <v>4.8197260273972601E-5</v>
      </c>
      <c r="E319" s="28">
        <f>'I Disease Parameters'!$E$7/(1000*365)</f>
        <v>2.0024657534246577E-5</v>
      </c>
      <c r="F319" s="27">
        <f>(1-'I Disease Parameters'!$E$8)/'I Disease Parameters'!$E$10</f>
        <v>0.188</v>
      </c>
      <c r="G319" s="27">
        <f>'I Disease Parameters'!$E$8/'I Disease Parameters'!$E$11</f>
        <v>1.2E-2</v>
      </c>
      <c r="H319" s="27">
        <f>1/'I Disease Parameters'!$E$12</f>
        <v>0.05</v>
      </c>
      <c r="I319" s="27">
        <f>'I Disease Parameters'!$E$9/'I Disease Parameters'!$E$15</f>
        <v>0</v>
      </c>
      <c r="J319" s="83">
        <f t="shared" si="138"/>
        <v>7.7001263440561267</v>
      </c>
      <c r="K319" s="60">
        <f t="shared" si="139"/>
        <v>0.77001263449643809</v>
      </c>
      <c r="L319" s="30">
        <f t="shared" si="140"/>
        <v>0.46717576064062738</v>
      </c>
      <c r="M319" s="27">
        <f>J319/'I Disease Parameters'!$E$12</f>
        <v>0.38500631720280631</v>
      </c>
      <c r="N319" s="27">
        <f>K319/SQRT('I Disease Parameters'!$E$13*'I Disease Parameters'!$E$13)</f>
        <v>4.5294860852731655E-2</v>
      </c>
      <c r="O319" s="27">
        <f>L319/'I Disease Parameters'!$E$13</f>
        <v>2.7480927096507492E-2</v>
      </c>
      <c r="P319" s="27">
        <f>(1-L319)/'I Disease Parameters'!$E$14</f>
        <v>2.2201009973307193E-2</v>
      </c>
      <c r="Q319" s="19">
        <f t="shared" si="116"/>
        <v>7213678.5840647481</v>
      </c>
      <c r="R319" s="17">
        <f t="shared" si="117"/>
        <v>6348.7278742148974</v>
      </c>
      <c r="S319" s="17">
        <f t="shared" si="118"/>
        <v>476600.75945633813</v>
      </c>
      <c r="T319" s="17">
        <f t="shared" si="119"/>
        <v>31842.638867331039</v>
      </c>
      <c r="U319" s="17">
        <f t="shared" si="120"/>
        <v>1298121704.1312063</v>
      </c>
      <c r="V319" s="17">
        <f t="shared" si="121"/>
        <v>35863843.010330729</v>
      </c>
      <c r="W319" s="17">
        <f t="shared" si="122"/>
        <v>1305850174.8414688</v>
      </c>
      <c r="X319" s="18">
        <f t="shared" ca="1" si="113"/>
        <v>37573384.325964198</v>
      </c>
      <c r="Y319" s="17">
        <f t="shared" si="123"/>
        <v>61729.997237746604</v>
      </c>
      <c r="Z319" s="17">
        <f t="shared" si="124"/>
        <v>-258.03375071065966</v>
      </c>
      <c r="AA319" s="17">
        <f t="shared" si="125"/>
        <v>-23787.354618894169</v>
      </c>
      <c r="AB319" s="17">
        <f t="shared" si="126"/>
        <v>-1581.988405990418</v>
      </c>
      <c r="AC319" s="17">
        <f t="shared" si="127"/>
        <v>-56.498245239257813</v>
      </c>
      <c r="AD319" s="18">
        <f t="shared" si="128"/>
        <v>742.06048344820738</v>
      </c>
      <c r="AE319" s="19">
        <f t="shared" si="129"/>
        <v>1063.4508724134009</v>
      </c>
      <c r="AF319" s="17">
        <f t="shared" si="130"/>
        <v>1242.0711854860047</v>
      </c>
      <c r="AG319" s="17">
        <f t="shared" si="131"/>
        <v>79.281139499106686</v>
      </c>
      <c r="AH319" s="18">
        <f t="shared" si="132"/>
        <v>1321.3523249851114</v>
      </c>
      <c r="AI319" s="73"/>
      <c r="AJ319" s="74"/>
      <c r="AK319" s="74"/>
      <c r="AL319" s="73"/>
      <c r="AM319" s="74"/>
      <c r="AN319" s="74">
        <f t="shared" si="133"/>
        <v>2012</v>
      </c>
      <c r="AO319" s="19" t="str">
        <f t="shared" ca="1" si="134"/>
        <v>-</v>
      </c>
      <c r="AP319" s="17" t="str">
        <f ca="1">IF($C319&gt;=TODAY(),"-",100*(AO319-MIN(Fit_Error_Deaths))/(MAX(Fit_Error_Deaths)-MIN(Fit_Error_Deaths)))</f>
        <v>-</v>
      </c>
      <c r="AQ319" s="17" t="str">
        <f t="shared" ca="1" si="135"/>
        <v>-</v>
      </c>
      <c r="AR319" s="17" t="str">
        <f ca="1">IF($C319&gt;=TODAY(),"-",100*(AQ319-MIN(Fit_Error_LocalTransmission))/(MAX(Fit_Error_LocalTransmission)-MIN(Fit_Error_LocalTransmission)))</f>
        <v>-</v>
      </c>
      <c r="AS319" s="17" t="str">
        <f t="shared" ca="1" si="136"/>
        <v>-</v>
      </c>
      <c r="AT319" s="67" t="str">
        <f t="shared" ca="1" si="137"/>
        <v>-</v>
      </c>
    </row>
    <row r="320" spans="1:46" s="1" customFormat="1" ht="12" x14ac:dyDescent="0.35">
      <c r="A320" s="87"/>
      <c r="B320" s="40">
        <f t="shared" si="114"/>
        <v>317</v>
      </c>
      <c r="C320" s="41">
        <f t="shared" si="115"/>
        <v>44175</v>
      </c>
      <c r="D320" s="28">
        <f>'I Disease Parameters'!$E$6/(1000*365)</f>
        <v>4.8197260273972601E-5</v>
      </c>
      <c r="E320" s="28">
        <f>'I Disease Parameters'!$E$7/(1000*365)</f>
        <v>2.0024657534246577E-5</v>
      </c>
      <c r="F320" s="27">
        <f>(1-'I Disease Parameters'!$E$8)/'I Disease Parameters'!$E$10</f>
        <v>0.188</v>
      </c>
      <c r="G320" s="27">
        <f>'I Disease Parameters'!$E$8/'I Disease Parameters'!$E$11</f>
        <v>1.2E-2</v>
      </c>
      <c r="H320" s="27">
        <f>1/'I Disease Parameters'!$E$12</f>
        <v>0.05</v>
      </c>
      <c r="I320" s="27">
        <f>'I Disease Parameters'!$E$9/'I Disease Parameters'!$E$15</f>
        <v>0</v>
      </c>
      <c r="J320" s="83">
        <f t="shared" si="138"/>
        <v>7.7001263440561267</v>
      </c>
      <c r="K320" s="60">
        <f t="shared" si="139"/>
        <v>0.77001263449643809</v>
      </c>
      <c r="L320" s="30">
        <f t="shared" si="140"/>
        <v>0.46717576064062738</v>
      </c>
      <c r="M320" s="27">
        <f>J320/'I Disease Parameters'!$E$12</f>
        <v>0.38500631720280631</v>
      </c>
      <c r="N320" s="27">
        <f>K320/SQRT('I Disease Parameters'!$E$13*'I Disease Parameters'!$E$13)</f>
        <v>4.5294860852731655E-2</v>
      </c>
      <c r="O320" s="27">
        <f>L320/'I Disease Parameters'!$E$13</f>
        <v>2.7480927096507492E-2</v>
      </c>
      <c r="P320" s="27">
        <f>(1-L320)/'I Disease Parameters'!$E$14</f>
        <v>2.2201009973307193E-2</v>
      </c>
      <c r="Q320" s="19">
        <f t="shared" si="116"/>
        <v>7275450.920564021</v>
      </c>
      <c r="R320" s="17">
        <f t="shared" si="117"/>
        <v>6100.4679814360434</v>
      </c>
      <c r="S320" s="17">
        <f t="shared" si="118"/>
        <v>453954.73855688493</v>
      </c>
      <c r="T320" s="17">
        <f t="shared" si="119"/>
        <v>30336.18198353974</v>
      </c>
      <c r="U320" s="17">
        <f t="shared" si="120"/>
        <v>1298120414.7918534</v>
      </c>
      <c r="V320" s="17">
        <f t="shared" si="121"/>
        <v>35864549.949073799</v>
      </c>
      <c r="W320" s="17">
        <f t="shared" si="122"/>
        <v>1305886257.1009393</v>
      </c>
      <c r="X320" s="18">
        <f t="shared" ca="1" si="113"/>
        <v>37573384.325964198</v>
      </c>
      <c r="Y320" s="17">
        <f t="shared" si="123"/>
        <v>61772.336499272846</v>
      </c>
      <c r="Z320" s="17">
        <f t="shared" si="124"/>
        <v>-248.25989277885401</v>
      </c>
      <c r="AA320" s="17">
        <f t="shared" si="125"/>
        <v>-22646.0208994532</v>
      </c>
      <c r="AB320" s="17">
        <f t="shared" si="126"/>
        <v>-1506.4568837912993</v>
      </c>
      <c r="AC320" s="17">
        <f t="shared" si="127"/>
        <v>-1289.3393528461456</v>
      </c>
      <c r="AD320" s="18">
        <f t="shared" si="128"/>
        <v>706.93874306976795</v>
      </c>
      <c r="AE320" s="19">
        <f t="shared" si="129"/>
        <v>1021.6128131655847</v>
      </c>
      <c r="AF320" s="17">
        <f t="shared" si="130"/>
        <v>1193.5608403524006</v>
      </c>
      <c r="AG320" s="17">
        <f t="shared" si="131"/>
        <v>76.184734490578776</v>
      </c>
      <c r="AH320" s="18">
        <f t="shared" si="132"/>
        <v>1269.7455748429795</v>
      </c>
      <c r="AI320" s="73"/>
      <c r="AJ320" s="74"/>
      <c r="AK320" s="74"/>
      <c r="AL320" s="73"/>
      <c r="AM320" s="74"/>
      <c r="AN320" s="74">
        <f t="shared" si="133"/>
        <v>2012</v>
      </c>
      <c r="AO320" s="19" t="str">
        <f t="shared" ca="1" si="134"/>
        <v>-</v>
      </c>
      <c r="AP320" s="17" t="str">
        <f ca="1">IF($C320&gt;=TODAY(),"-",100*(AO320-MIN(Fit_Error_Deaths))/(MAX(Fit_Error_Deaths)-MIN(Fit_Error_Deaths)))</f>
        <v>-</v>
      </c>
      <c r="AQ320" s="17" t="str">
        <f t="shared" ca="1" si="135"/>
        <v>-</v>
      </c>
      <c r="AR320" s="17" t="str">
        <f ca="1">IF($C320&gt;=TODAY(),"-",100*(AQ320-MIN(Fit_Error_LocalTransmission))/(MAX(Fit_Error_LocalTransmission)-MIN(Fit_Error_LocalTransmission)))</f>
        <v>-</v>
      </c>
      <c r="AS320" s="17" t="str">
        <f t="shared" ca="1" si="136"/>
        <v>-</v>
      </c>
      <c r="AT320" s="67" t="str">
        <f t="shared" ca="1" si="137"/>
        <v>-</v>
      </c>
    </row>
    <row r="321" spans="1:46" s="1" customFormat="1" ht="12" x14ac:dyDescent="0.35">
      <c r="A321" s="87"/>
      <c r="B321" s="40">
        <f t="shared" si="114"/>
        <v>318</v>
      </c>
      <c r="C321" s="41">
        <f t="shared" si="115"/>
        <v>44176</v>
      </c>
      <c r="D321" s="28">
        <f>'I Disease Parameters'!$E$6/(1000*365)</f>
        <v>4.8197260273972601E-5</v>
      </c>
      <c r="E321" s="28">
        <f>'I Disease Parameters'!$E$7/(1000*365)</f>
        <v>2.0024657534246577E-5</v>
      </c>
      <c r="F321" s="27">
        <f>(1-'I Disease Parameters'!$E$8)/'I Disease Parameters'!$E$10</f>
        <v>0.188</v>
      </c>
      <c r="G321" s="27">
        <f>'I Disease Parameters'!$E$8/'I Disease Parameters'!$E$11</f>
        <v>1.2E-2</v>
      </c>
      <c r="H321" s="27">
        <f>1/'I Disease Parameters'!$E$12</f>
        <v>0.05</v>
      </c>
      <c r="I321" s="27">
        <f>'I Disease Parameters'!$E$9/'I Disease Parameters'!$E$15</f>
        <v>0</v>
      </c>
      <c r="J321" s="83">
        <f t="shared" si="138"/>
        <v>7.7001263440561267</v>
      </c>
      <c r="K321" s="60">
        <f t="shared" si="139"/>
        <v>0.77001263449643809</v>
      </c>
      <c r="L321" s="30">
        <f t="shared" si="140"/>
        <v>0.46717576064062738</v>
      </c>
      <c r="M321" s="27">
        <f>J321/'I Disease Parameters'!$E$12</f>
        <v>0.38500631720280631</v>
      </c>
      <c r="N321" s="27">
        <f>K321/SQRT('I Disease Parameters'!$E$13*'I Disease Parameters'!$E$13)</f>
        <v>4.5294860852731655E-2</v>
      </c>
      <c r="O321" s="27">
        <f>L321/'I Disease Parameters'!$E$13</f>
        <v>2.7480927096507492E-2</v>
      </c>
      <c r="P321" s="27">
        <f>(1-L321)/'I Disease Parameters'!$E$14</f>
        <v>2.2201009973307193E-2</v>
      </c>
      <c r="Q321" s="19">
        <f t="shared" si="116"/>
        <v>7337263.9946546368</v>
      </c>
      <c r="R321" s="17">
        <f t="shared" si="117"/>
        <v>5861.629543356662</v>
      </c>
      <c r="S321" s="17">
        <f t="shared" si="118"/>
        <v>432394.79932137497</v>
      </c>
      <c r="T321" s="17">
        <f t="shared" si="119"/>
        <v>28901.619843417189</v>
      </c>
      <c r="U321" s="17">
        <f t="shared" si="120"/>
        <v>1298117951.7784421</v>
      </c>
      <c r="V321" s="17">
        <f t="shared" si="121"/>
        <v>35865223.442952566</v>
      </c>
      <c r="W321" s="17">
        <f t="shared" si="122"/>
        <v>1305922373.821805</v>
      </c>
      <c r="X321" s="18">
        <f t="shared" ca="1" si="113"/>
        <v>37573384.325964198</v>
      </c>
      <c r="Y321" s="17">
        <f t="shared" si="123"/>
        <v>61813.074090615846</v>
      </c>
      <c r="Z321" s="17">
        <f t="shared" si="124"/>
        <v>-238.83843807938138</v>
      </c>
      <c r="AA321" s="17">
        <f t="shared" si="125"/>
        <v>-21559.939235509955</v>
      </c>
      <c r="AB321" s="17">
        <f t="shared" si="126"/>
        <v>-1434.5621401225508</v>
      </c>
      <c r="AC321" s="17">
        <f t="shared" si="127"/>
        <v>-2463.013411283493</v>
      </c>
      <c r="AD321" s="18">
        <f t="shared" si="128"/>
        <v>673.49387876689434</v>
      </c>
      <c r="AE321" s="19">
        <f t="shared" si="129"/>
        <v>981.37731798995355</v>
      </c>
      <c r="AF321" s="17">
        <f t="shared" si="130"/>
        <v>1146.8879805099762</v>
      </c>
      <c r="AG321" s="17">
        <f t="shared" si="131"/>
        <v>73.205615777232524</v>
      </c>
      <c r="AH321" s="18">
        <f t="shared" si="132"/>
        <v>1220.0935962872086</v>
      </c>
      <c r="AI321" s="73"/>
      <c r="AJ321" s="74"/>
      <c r="AK321" s="74"/>
      <c r="AL321" s="73"/>
      <c r="AM321" s="74"/>
      <c r="AN321" s="74">
        <f t="shared" si="133"/>
        <v>2012</v>
      </c>
      <c r="AO321" s="19" t="str">
        <f t="shared" ca="1" si="134"/>
        <v>-</v>
      </c>
      <c r="AP321" s="17" t="str">
        <f ca="1">IF($C321&gt;=TODAY(),"-",100*(AO321-MIN(Fit_Error_Deaths))/(MAX(Fit_Error_Deaths)-MIN(Fit_Error_Deaths)))</f>
        <v>-</v>
      </c>
      <c r="AQ321" s="17" t="str">
        <f t="shared" ca="1" si="135"/>
        <v>-</v>
      </c>
      <c r="AR321" s="17" t="str">
        <f ca="1">IF($C321&gt;=TODAY(),"-",100*(AQ321-MIN(Fit_Error_LocalTransmission))/(MAX(Fit_Error_LocalTransmission)-MIN(Fit_Error_LocalTransmission)))</f>
        <v>-</v>
      </c>
      <c r="AS321" s="17" t="str">
        <f t="shared" ca="1" si="136"/>
        <v>-</v>
      </c>
      <c r="AT321" s="67" t="str">
        <f t="shared" ca="1" si="137"/>
        <v>-</v>
      </c>
    </row>
    <row r="322" spans="1:46" s="1" customFormat="1" ht="12" x14ac:dyDescent="0.35">
      <c r="A322" s="87"/>
      <c r="B322" s="40">
        <f t="shared" si="114"/>
        <v>319</v>
      </c>
      <c r="C322" s="41">
        <f t="shared" si="115"/>
        <v>44177</v>
      </c>
      <c r="D322" s="28">
        <f>'I Disease Parameters'!$E$6/(1000*365)</f>
        <v>4.8197260273972601E-5</v>
      </c>
      <c r="E322" s="28">
        <f>'I Disease Parameters'!$E$7/(1000*365)</f>
        <v>2.0024657534246577E-5</v>
      </c>
      <c r="F322" s="27">
        <f>(1-'I Disease Parameters'!$E$8)/'I Disease Parameters'!$E$10</f>
        <v>0.188</v>
      </c>
      <c r="G322" s="27">
        <f>'I Disease Parameters'!$E$8/'I Disease Parameters'!$E$11</f>
        <v>1.2E-2</v>
      </c>
      <c r="H322" s="27">
        <f>1/'I Disease Parameters'!$E$12</f>
        <v>0.05</v>
      </c>
      <c r="I322" s="27">
        <f>'I Disease Parameters'!$E$9/'I Disease Parameters'!$E$15</f>
        <v>0</v>
      </c>
      <c r="J322" s="83">
        <f t="shared" si="138"/>
        <v>7.7001263440561267</v>
      </c>
      <c r="K322" s="60">
        <f t="shared" si="139"/>
        <v>0.77001263449643809</v>
      </c>
      <c r="L322" s="30">
        <f t="shared" si="140"/>
        <v>0.46717576064062738</v>
      </c>
      <c r="M322" s="27">
        <f>J322/'I Disease Parameters'!$E$12</f>
        <v>0.38500631720280631</v>
      </c>
      <c r="N322" s="27">
        <f>K322/SQRT('I Disease Parameters'!$E$13*'I Disease Parameters'!$E$13)</f>
        <v>4.5294860852731655E-2</v>
      </c>
      <c r="O322" s="27">
        <f>L322/'I Disease Parameters'!$E$13</f>
        <v>2.7480927096507492E-2</v>
      </c>
      <c r="P322" s="27">
        <f>(1-L322)/'I Disease Parameters'!$E$14</f>
        <v>2.2201009973307193E-2</v>
      </c>
      <c r="Q322" s="19">
        <f t="shared" si="116"/>
        <v>7399116.263408401</v>
      </c>
      <c r="R322" s="17">
        <f t="shared" si="117"/>
        <v>5631.8718537588502</v>
      </c>
      <c r="S322" s="17">
        <f t="shared" si="118"/>
        <v>411868.38715168124</v>
      </c>
      <c r="T322" s="17">
        <f t="shared" si="119"/>
        <v>27535.492194621558</v>
      </c>
      <c r="U322" s="17">
        <f t="shared" si="120"/>
        <v>1298114371.3942926</v>
      </c>
      <c r="V322" s="17">
        <f t="shared" si="121"/>
        <v>35865865.088102952</v>
      </c>
      <c r="W322" s="17">
        <f t="shared" si="122"/>
        <v>1305958523.408901</v>
      </c>
      <c r="X322" s="18">
        <f t="shared" ca="1" si="113"/>
        <v>37573384.325964198</v>
      </c>
      <c r="Y322" s="17">
        <f t="shared" si="123"/>
        <v>61852.26875376422</v>
      </c>
      <c r="Z322" s="17">
        <f t="shared" si="124"/>
        <v>-229.7576895978118</v>
      </c>
      <c r="AA322" s="17">
        <f t="shared" si="125"/>
        <v>-20526.412169693736</v>
      </c>
      <c r="AB322" s="17">
        <f t="shared" si="126"/>
        <v>-1366.1276487956311</v>
      </c>
      <c r="AC322" s="17">
        <f t="shared" si="127"/>
        <v>-3580.3841495513916</v>
      </c>
      <c r="AD322" s="18">
        <f t="shared" si="128"/>
        <v>641.64515038579702</v>
      </c>
      <c r="AE322" s="19">
        <f t="shared" si="129"/>
        <v>942.68559619771884</v>
      </c>
      <c r="AF322" s="17">
        <f t="shared" si="130"/>
        <v>1101.9863541510524</v>
      </c>
      <c r="AG322" s="17">
        <f t="shared" si="131"/>
        <v>70.339554520279947</v>
      </c>
      <c r="AH322" s="18">
        <f t="shared" si="132"/>
        <v>1172.3259086713324</v>
      </c>
      <c r="AI322" s="73"/>
      <c r="AJ322" s="74"/>
      <c r="AK322" s="74"/>
      <c r="AL322" s="73"/>
      <c r="AM322" s="74"/>
      <c r="AN322" s="74">
        <f t="shared" si="133"/>
        <v>2012</v>
      </c>
      <c r="AO322" s="19" t="str">
        <f t="shared" ca="1" si="134"/>
        <v>-</v>
      </c>
      <c r="AP322" s="17" t="str">
        <f ca="1">IF($C322&gt;=TODAY(),"-",100*(AO322-MIN(Fit_Error_Deaths))/(MAX(Fit_Error_Deaths)-MIN(Fit_Error_Deaths)))</f>
        <v>-</v>
      </c>
      <c r="AQ322" s="17" t="str">
        <f t="shared" ca="1" si="135"/>
        <v>-</v>
      </c>
      <c r="AR322" s="17" t="str">
        <f ca="1">IF($C322&gt;=TODAY(),"-",100*(AQ322-MIN(Fit_Error_LocalTransmission))/(MAX(Fit_Error_LocalTransmission)-MIN(Fit_Error_LocalTransmission)))</f>
        <v>-</v>
      </c>
      <c r="AS322" s="17" t="str">
        <f t="shared" ca="1" si="136"/>
        <v>-</v>
      </c>
      <c r="AT322" s="67" t="str">
        <f t="shared" ca="1" si="137"/>
        <v>-</v>
      </c>
    </row>
    <row r="323" spans="1:46" s="1" customFormat="1" ht="12" x14ac:dyDescent="0.35">
      <c r="A323" s="87"/>
      <c r="B323" s="40">
        <f t="shared" si="114"/>
        <v>320</v>
      </c>
      <c r="C323" s="41">
        <f t="shared" si="115"/>
        <v>44178</v>
      </c>
      <c r="D323" s="28">
        <f>'I Disease Parameters'!$E$6/(1000*365)</f>
        <v>4.8197260273972601E-5</v>
      </c>
      <c r="E323" s="28">
        <f>'I Disease Parameters'!$E$7/(1000*365)</f>
        <v>2.0024657534246577E-5</v>
      </c>
      <c r="F323" s="27">
        <f>(1-'I Disease Parameters'!$E$8)/'I Disease Parameters'!$E$10</f>
        <v>0.188</v>
      </c>
      <c r="G323" s="27">
        <f>'I Disease Parameters'!$E$8/'I Disease Parameters'!$E$11</f>
        <v>1.2E-2</v>
      </c>
      <c r="H323" s="27">
        <f>1/'I Disease Parameters'!$E$12</f>
        <v>0.05</v>
      </c>
      <c r="I323" s="27">
        <f>'I Disease Parameters'!$E$9/'I Disease Parameters'!$E$15</f>
        <v>0</v>
      </c>
      <c r="J323" s="83">
        <f t="shared" si="138"/>
        <v>7.7001263440561267</v>
      </c>
      <c r="K323" s="60">
        <f t="shared" si="139"/>
        <v>0.77001263449643809</v>
      </c>
      <c r="L323" s="30">
        <f t="shared" si="140"/>
        <v>0.46717576064062738</v>
      </c>
      <c r="M323" s="27">
        <f>J323/'I Disease Parameters'!$E$12</f>
        <v>0.38500631720280631</v>
      </c>
      <c r="N323" s="27">
        <f>K323/SQRT('I Disease Parameters'!$E$13*'I Disease Parameters'!$E$13)</f>
        <v>4.5294860852731655E-2</v>
      </c>
      <c r="O323" s="27">
        <f>L323/'I Disease Parameters'!$E$13</f>
        <v>2.7480927096507492E-2</v>
      </c>
      <c r="P323" s="27">
        <f>(1-L323)/'I Disease Parameters'!$E$14</f>
        <v>2.2201009973307193E-2</v>
      </c>
      <c r="Q323" s="19">
        <f t="shared" si="116"/>
        <v>7461006.2406356074</v>
      </c>
      <c r="R323" s="17">
        <f t="shared" si="117"/>
        <v>5410.86557001653</v>
      </c>
      <c r="S323" s="17">
        <f t="shared" si="118"/>
        <v>392325.51217920193</v>
      </c>
      <c r="T323" s="17">
        <f t="shared" si="119"/>
        <v>26234.506677665868</v>
      </c>
      <c r="U323" s="17">
        <f t="shared" si="120"/>
        <v>1298109727.2187762</v>
      </c>
      <c r="V323" s="17">
        <f t="shared" si="121"/>
        <v>35866476.403839782</v>
      </c>
      <c r="W323" s="17">
        <f t="shared" si="122"/>
        <v>1305994704.3438387</v>
      </c>
      <c r="X323" s="18">
        <f t="shared" ca="1" si="113"/>
        <v>37573384.325964198</v>
      </c>
      <c r="Y323" s="17">
        <f t="shared" si="123"/>
        <v>61889.977227206342</v>
      </c>
      <c r="Z323" s="17">
        <f t="shared" si="124"/>
        <v>-221.00628374232019</v>
      </c>
      <c r="AA323" s="17">
        <f t="shared" si="125"/>
        <v>-19542.874972479302</v>
      </c>
      <c r="AB323" s="17">
        <f t="shared" si="126"/>
        <v>-1300.9855169556904</v>
      </c>
      <c r="AC323" s="17">
        <f t="shared" si="127"/>
        <v>-4644.1755163669586</v>
      </c>
      <c r="AD323" s="18">
        <f t="shared" si="128"/>
        <v>611.31573683023453</v>
      </c>
      <c r="AE323" s="19">
        <f t="shared" si="129"/>
        <v>905.48086331459785</v>
      </c>
      <c r="AF323" s="17">
        <f t="shared" si="130"/>
        <v>1058.7919085066637</v>
      </c>
      <c r="AG323" s="17">
        <f t="shared" si="131"/>
        <v>67.5824622451062</v>
      </c>
      <c r="AH323" s="18">
        <f t="shared" si="132"/>
        <v>1126.3743707517699</v>
      </c>
      <c r="AI323" s="73"/>
      <c r="AJ323" s="74"/>
      <c r="AK323" s="74"/>
      <c r="AL323" s="73"/>
      <c r="AM323" s="74"/>
      <c r="AN323" s="74">
        <f t="shared" si="133"/>
        <v>2012</v>
      </c>
      <c r="AO323" s="19" t="str">
        <f t="shared" ca="1" si="134"/>
        <v>-</v>
      </c>
      <c r="AP323" s="17" t="str">
        <f ca="1">IF($C323&gt;=TODAY(),"-",100*(AO323-MIN(Fit_Error_Deaths))/(MAX(Fit_Error_Deaths)-MIN(Fit_Error_Deaths)))</f>
        <v>-</v>
      </c>
      <c r="AQ323" s="17" t="str">
        <f t="shared" ca="1" si="135"/>
        <v>-</v>
      </c>
      <c r="AR323" s="17" t="str">
        <f ca="1">IF($C323&gt;=TODAY(),"-",100*(AQ323-MIN(Fit_Error_LocalTransmission))/(MAX(Fit_Error_LocalTransmission)-MIN(Fit_Error_LocalTransmission)))</f>
        <v>-</v>
      </c>
      <c r="AS323" s="17" t="str">
        <f t="shared" ca="1" si="136"/>
        <v>-</v>
      </c>
      <c r="AT323" s="67" t="str">
        <f t="shared" ca="1" si="137"/>
        <v>-</v>
      </c>
    </row>
    <row r="324" spans="1:46" s="1" customFormat="1" ht="12" x14ac:dyDescent="0.35">
      <c r="A324" s="87"/>
      <c r="B324" s="40">
        <f t="shared" si="114"/>
        <v>321</v>
      </c>
      <c r="C324" s="41">
        <f t="shared" si="115"/>
        <v>44179</v>
      </c>
      <c r="D324" s="28">
        <f>'I Disease Parameters'!$E$6/(1000*365)</f>
        <v>4.8197260273972601E-5</v>
      </c>
      <c r="E324" s="28">
        <f>'I Disease Parameters'!$E$7/(1000*365)</f>
        <v>2.0024657534246577E-5</v>
      </c>
      <c r="F324" s="27">
        <f>(1-'I Disease Parameters'!$E$8)/'I Disease Parameters'!$E$10</f>
        <v>0.188</v>
      </c>
      <c r="G324" s="27">
        <f>'I Disease Parameters'!$E$8/'I Disease Parameters'!$E$11</f>
        <v>1.2E-2</v>
      </c>
      <c r="H324" s="27">
        <f>1/'I Disease Parameters'!$E$12</f>
        <v>0.05</v>
      </c>
      <c r="I324" s="27">
        <f>'I Disease Parameters'!$E$9/'I Disease Parameters'!$E$15</f>
        <v>0</v>
      </c>
      <c r="J324" s="83">
        <f t="shared" si="138"/>
        <v>7.7001263440561267</v>
      </c>
      <c r="K324" s="60">
        <f t="shared" si="139"/>
        <v>0.77001263449643809</v>
      </c>
      <c r="L324" s="30">
        <f t="shared" si="140"/>
        <v>0.46717576064062738</v>
      </c>
      <c r="M324" s="27">
        <f>J324/'I Disease Parameters'!$E$12</f>
        <v>0.38500631720280631</v>
      </c>
      <c r="N324" s="27">
        <f>K324/SQRT('I Disease Parameters'!$E$13*'I Disease Parameters'!$E$13)</f>
        <v>4.5294860852731655E-2</v>
      </c>
      <c r="O324" s="27">
        <f>L324/'I Disease Parameters'!$E$13</f>
        <v>2.7480927096507492E-2</v>
      </c>
      <c r="P324" s="27">
        <f>(1-L324)/'I Disease Parameters'!$E$14</f>
        <v>2.2201009973307193E-2</v>
      </c>
      <c r="Q324" s="19">
        <f t="shared" si="116"/>
        <v>7522932.4949413463</v>
      </c>
      <c r="R324" s="17">
        <f t="shared" si="117"/>
        <v>5198.2923864054192</v>
      </c>
      <c r="S324" s="17">
        <f t="shared" si="118"/>
        <v>373718.62311338168</v>
      </c>
      <c r="T324" s="17">
        <f t="shared" si="119"/>
        <v>24995.530617676835</v>
      </c>
      <c r="U324" s="17">
        <f t="shared" si="120"/>
        <v>1298104070.2402213</v>
      </c>
      <c r="V324" s="17">
        <f t="shared" si="121"/>
        <v>35867058.836384177</v>
      </c>
      <c r="W324" s="17">
        <f t="shared" si="122"/>
        <v>1306030915.1812801</v>
      </c>
      <c r="X324" s="18">
        <f t="shared" ref="X324:X387" ca="1" si="141">IF($B324&gt;$C$1,"",MAX(View_T_C))</f>
        <v>37573384.325964198</v>
      </c>
      <c r="Y324" s="17">
        <f t="shared" si="123"/>
        <v>61926.254305738956</v>
      </c>
      <c r="Z324" s="17">
        <f t="shared" si="124"/>
        <v>-212.57318361111084</v>
      </c>
      <c r="AA324" s="17">
        <f t="shared" si="125"/>
        <v>-18606.889065820258</v>
      </c>
      <c r="AB324" s="17">
        <f t="shared" si="126"/>
        <v>-1238.9760599890324</v>
      </c>
      <c r="AC324" s="17">
        <f t="shared" si="127"/>
        <v>-5656.9785549640656</v>
      </c>
      <c r="AD324" s="18">
        <f t="shared" si="128"/>
        <v>582.43254439532757</v>
      </c>
      <c r="AE324" s="19">
        <f t="shared" si="129"/>
        <v>869.70828112219874</v>
      </c>
      <c r="AF324" s="17">
        <f t="shared" si="130"/>
        <v>1017.2427271631076</v>
      </c>
      <c r="AG324" s="17">
        <f t="shared" si="131"/>
        <v>64.930386840198366</v>
      </c>
      <c r="AH324" s="18">
        <f t="shared" si="132"/>
        <v>1082.173114003306</v>
      </c>
      <c r="AI324" s="73"/>
      <c r="AJ324" s="74"/>
      <c r="AK324" s="74"/>
      <c r="AL324" s="73"/>
      <c r="AM324" s="74"/>
      <c r="AN324" s="74">
        <f t="shared" si="133"/>
        <v>2012</v>
      </c>
      <c r="AO324" s="19" t="str">
        <f t="shared" ca="1" si="134"/>
        <v>-</v>
      </c>
      <c r="AP324" s="17" t="str">
        <f ca="1">IF($C324&gt;=TODAY(),"-",100*(AO324-MIN(Fit_Error_Deaths))/(MAX(Fit_Error_Deaths)-MIN(Fit_Error_Deaths)))</f>
        <v>-</v>
      </c>
      <c r="AQ324" s="17" t="str">
        <f t="shared" ca="1" si="135"/>
        <v>-</v>
      </c>
      <c r="AR324" s="17" t="str">
        <f ca="1">IF($C324&gt;=TODAY(),"-",100*(AQ324-MIN(Fit_Error_LocalTransmission))/(MAX(Fit_Error_LocalTransmission)-MIN(Fit_Error_LocalTransmission)))</f>
        <v>-</v>
      </c>
      <c r="AS324" s="17" t="str">
        <f t="shared" ca="1" si="136"/>
        <v>-</v>
      </c>
      <c r="AT324" s="67" t="str">
        <f t="shared" ca="1" si="137"/>
        <v>-</v>
      </c>
    </row>
    <row r="325" spans="1:46" s="1" customFormat="1" ht="12" x14ac:dyDescent="0.35">
      <c r="A325" s="87"/>
      <c r="B325" s="40">
        <f t="shared" ref="B325:B388" si="142">IF($B324&gt;=$C$1,"",B324+1)</f>
        <v>322</v>
      </c>
      <c r="C325" s="41">
        <f t="shared" ref="C325:C388" si="143">IF($B325&gt;$C$1,"",C324+1)</f>
        <v>44180</v>
      </c>
      <c r="D325" s="28">
        <f>'I Disease Parameters'!$E$6/(1000*365)</f>
        <v>4.8197260273972601E-5</v>
      </c>
      <c r="E325" s="28">
        <f>'I Disease Parameters'!$E$7/(1000*365)</f>
        <v>2.0024657534246577E-5</v>
      </c>
      <c r="F325" s="27">
        <f>(1-'I Disease Parameters'!$E$8)/'I Disease Parameters'!$E$10</f>
        <v>0.188</v>
      </c>
      <c r="G325" s="27">
        <f>'I Disease Parameters'!$E$8/'I Disease Parameters'!$E$11</f>
        <v>1.2E-2</v>
      </c>
      <c r="H325" s="27">
        <f>1/'I Disease Parameters'!$E$12</f>
        <v>0.05</v>
      </c>
      <c r="I325" s="27">
        <f>'I Disease Parameters'!$E$9/'I Disease Parameters'!$E$15</f>
        <v>0</v>
      </c>
      <c r="J325" s="83">
        <f t="shared" si="138"/>
        <v>7.7001263440561267</v>
      </c>
      <c r="K325" s="60">
        <f t="shared" si="139"/>
        <v>0.77001263449643809</v>
      </c>
      <c r="L325" s="30">
        <f t="shared" si="140"/>
        <v>0.46717576064062738</v>
      </c>
      <c r="M325" s="27">
        <f>J325/'I Disease Parameters'!$E$12</f>
        <v>0.38500631720280631</v>
      </c>
      <c r="N325" s="27">
        <f>K325/SQRT('I Disease Parameters'!$E$13*'I Disease Parameters'!$E$13)</f>
        <v>4.5294860852731655E-2</v>
      </c>
      <c r="O325" s="27">
        <f>L325/'I Disease Parameters'!$E$13</f>
        <v>2.7480927096507492E-2</v>
      </c>
      <c r="P325" s="27">
        <f>(1-L325)/'I Disease Parameters'!$E$14</f>
        <v>2.2201009973307193E-2</v>
      </c>
      <c r="Q325" s="19">
        <f t="shared" ref="Q325:Q388" si="144">IF($B325&gt;$C$1,"",Q324+p_0*$W324+p_9*$U324-p_1*$Q324-p_2*$Q324*($S324/$W324)-p_3*$Q324*($T324/$W324))</f>
        <v>7584893.6478403015</v>
      </c>
      <c r="R325" s="17">
        <f t="shared" ref="R325:R388" si="145">IF($B325&gt;$C$1,"",R324+p_2*$Q324*($S324/$W324)+p_3*$Q324*($T324/$W324) - p_1*$R324- p_4*$R324 - p_5*$R324+AI324)</f>
        <v>4993.8447141267452</v>
      </c>
      <c r="S325" s="17">
        <f t="shared" ref="S325:S388" si="146">IF($B325&gt;$C$1,"",S324+p_4*$R324-p_1*$S324-p_6*$S324+AJ324)</f>
        <v>356002.48733891477</v>
      </c>
      <c r="T325" s="17">
        <f t="shared" ref="T325:T388" si="147">IF($B325&gt;$C$1,"",T324+p_5*$R324-p_1*$T324-p_7*$T324-p_8*$T324+AK324)</f>
        <v>23815.583220199151</v>
      </c>
      <c r="U325" s="17">
        <f t="shared" ref="U325:U388" si="148">IF($B325&gt;$C$1,"",U324+p_7*$T324+p_6*$S324-p_1*$U324-p_9*$U324)</f>
        <v>1298097448.9822812</v>
      </c>
      <c r="V325" s="17">
        <f t="shared" ref="V325:V388" si="149">IF($B325&gt;$C$1,"",V324+p_8*$T324)</f>
        <v>35867613.762408711</v>
      </c>
      <c r="W325" s="17">
        <f t="shared" ref="W325:W388" si="150">IF($B325&gt;$C$1,"",SUM($Q325:$U325))</f>
        <v>1306067154.5453947</v>
      </c>
      <c r="X325" s="18">
        <f t="shared" ca="1" si="141"/>
        <v>37573384.325964198</v>
      </c>
      <c r="Y325" s="17">
        <f t="shared" ref="Y325:Y388" si="151">IF($B325&gt;$C$1,"",Q325-Q324)</f>
        <v>61961.152898955159</v>
      </c>
      <c r="Z325" s="17">
        <f t="shared" ref="Z325:Z388" si="152">IF($B325&gt;$C$1,"",R325-R324)</f>
        <v>-204.44767227867396</v>
      </c>
      <c r="AA325" s="17">
        <f t="shared" ref="AA325:AA388" si="153">IF($B325&gt;$C$1,"",S325-S324)</f>
        <v>-17716.135774466908</v>
      </c>
      <c r="AB325" s="17">
        <f t="shared" ref="AB325:AB388" si="154">IF($B325&gt;$C$1,"",T325-T324)</f>
        <v>-1179.9473974776847</v>
      </c>
      <c r="AC325" s="17">
        <f t="shared" ref="AC325:AC388" si="155">IF($B325&gt;$C$1,"",U325-U324)</f>
        <v>-6621.2579400539398</v>
      </c>
      <c r="AD325" s="18">
        <f t="shared" ref="AD325:AD388" si="156">IF($B325&gt;$C$1,"",V325-V324)</f>
        <v>554.92602453380823</v>
      </c>
      <c r="AE325" s="19">
        <f t="shared" ref="AE325:AE388" si="157">IF($B325&gt;$C$1,"",p_2*$Q324*($S324/$W324)+p_3*$Q324*($T324/$W324))</f>
        <v>835.31489902721103</v>
      </c>
      <c r="AF325" s="17">
        <f t="shared" ref="AF325:AF388" si="158">IF($B325&gt;$C$1,"",p_4*$R324)</f>
        <v>977.27896864421882</v>
      </c>
      <c r="AG325" s="17">
        <f t="shared" ref="AG325:AG388" si="159">IF($B325&gt;$C$1,"",p_5*$R324)</f>
        <v>62.379508636865033</v>
      </c>
      <c r="AH325" s="18">
        <f t="shared" si="132"/>
        <v>1039.6584772810838</v>
      </c>
      <c r="AI325" s="73"/>
      <c r="AJ325" s="74"/>
      <c r="AK325" s="74"/>
      <c r="AL325" s="73"/>
      <c r="AM325" s="74"/>
      <c r="AN325" s="74">
        <f t="shared" si="133"/>
        <v>2012</v>
      </c>
      <c r="AO325" s="19" t="str">
        <f t="shared" ca="1" si="134"/>
        <v>-</v>
      </c>
      <c r="AP325" s="17" t="str">
        <f ca="1">IF($C325&gt;=TODAY(),"-",100*(AO325-MIN(Fit_Error_Deaths))/(MAX(Fit_Error_Deaths)-MIN(Fit_Error_Deaths)))</f>
        <v>-</v>
      </c>
      <c r="AQ325" s="17" t="str">
        <f t="shared" ca="1" si="135"/>
        <v>-</v>
      </c>
      <c r="AR325" s="17" t="str">
        <f ca="1">IF($C325&gt;=TODAY(),"-",100*(AQ325-MIN(Fit_Error_LocalTransmission))/(MAX(Fit_Error_LocalTransmission)-MIN(Fit_Error_LocalTransmission)))</f>
        <v>-</v>
      </c>
      <c r="AS325" s="17" t="str">
        <f t="shared" ca="1" si="136"/>
        <v>-</v>
      </c>
      <c r="AT325" s="67" t="str">
        <f t="shared" ca="1" si="137"/>
        <v>-</v>
      </c>
    </row>
    <row r="326" spans="1:46" s="1" customFormat="1" ht="12" x14ac:dyDescent="0.35">
      <c r="A326" s="87"/>
      <c r="B326" s="40">
        <f t="shared" si="142"/>
        <v>323</v>
      </c>
      <c r="C326" s="41">
        <f t="shared" si="143"/>
        <v>44181</v>
      </c>
      <c r="D326" s="28">
        <f>'I Disease Parameters'!$E$6/(1000*365)</f>
        <v>4.8197260273972601E-5</v>
      </c>
      <c r="E326" s="28">
        <f>'I Disease Parameters'!$E$7/(1000*365)</f>
        <v>2.0024657534246577E-5</v>
      </c>
      <c r="F326" s="27">
        <f>(1-'I Disease Parameters'!$E$8)/'I Disease Parameters'!$E$10</f>
        <v>0.188</v>
      </c>
      <c r="G326" s="27">
        <f>'I Disease Parameters'!$E$8/'I Disease Parameters'!$E$11</f>
        <v>1.2E-2</v>
      </c>
      <c r="H326" s="27">
        <f>1/'I Disease Parameters'!$E$12</f>
        <v>0.05</v>
      </c>
      <c r="I326" s="27">
        <f>'I Disease Parameters'!$E$9/'I Disease Parameters'!$E$15</f>
        <v>0</v>
      </c>
      <c r="J326" s="83">
        <f t="shared" si="138"/>
        <v>7.7001263440561267</v>
      </c>
      <c r="K326" s="60">
        <f t="shared" si="139"/>
        <v>0.77001263449643809</v>
      </c>
      <c r="L326" s="30">
        <f t="shared" si="140"/>
        <v>0.46717576064062738</v>
      </c>
      <c r="M326" s="27">
        <f>J326/'I Disease Parameters'!$E$12</f>
        <v>0.38500631720280631</v>
      </c>
      <c r="N326" s="27">
        <f>K326/SQRT('I Disease Parameters'!$E$13*'I Disease Parameters'!$E$13)</f>
        <v>4.5294860852731655E-2</v>
      </c>
      <c r="O326" s="27">
        <f>L326/'I Disease Parameters'!$E$13</f>
        <v>2.7480927096507492E-2</v>
      </c>
      <c r="P326" s="27">
        <f>(1-L326)/'I Disease Parameters'!$E$14</f>
        <v>2.2201009973307193E-2</v>
      </c>
      <c r="Q326" s="19">
        <f t="shared" si="144"/>
        <v>7646888.3719287282</v>
      </c>
      <c r="R326" s="17">
        <f t="shared" si="145"/>
        <v>4797.2253680242575</v>
      </c>
      <c r="S326" s="17">
        <f t="shared" si="146"/>
        <v>339134.07695033454</v>
      </c>
      <c r="T326" s="17">
        <f t="shared" si="147"/>
        <v>22691.828151043839</v>
      </c>
      <c r="U326" s="17">
        <f t="shared" si="148"/>
        <v>1298089909.6240926</v>
      </c>
      <c r="V326" s="17">
        <f t="shared" si="149"/>
        <v>35868142.492409304</v>
      </c>
      <c r="W326" s="17">
        <f t="shared" si="150"/>
        <v>1306103421.1264906</v>
      </c>
      <c r="X326" s="18">
        <f t="shared" ca="1" si="141"/>
        <v>37573384.325964198</v>
      </c>
      <c r="Y326" s="17">
        <f t="shared" si="151"/>
        <v>61994.724088426679</v>
      </c>
      <c r="Z326" s="17">
        <f t="shared" si="152"/>
        <v>-196.61934610248773</v>
      </c>
      <c r="AA326" s="17">
        <f t="shared" si="153"/>
        <v>-16868.410388580232</v>
      </c>
      <c r="AB326" s="17">
        <f t="shared" si="154"/>
        <v>-1123.7550691553115</v>
      </c>
      <c r="AC326" s="17">
        <f t="shared" si="155"/>
        <v>-7539.3581886291504</v>
      </c>
      <c r="AD326" s="18">
        <f t="shared" si="156"/>
        <v>528.73000059276819</v>
      </c>
      <c r="AE326" s="19">
        <f t="shared" si="157"/>
        <v>802.24959675304069</v>
      </c>
      <c r="AF326" s="17">
        <f t="shared" si="158"/>
        <v>938.84280625582812</v>
      </c>
      <c r="AG326" s="17">
        <f t="shared" si="159"/>
        <v>59.926136569520942</v>
      </c>
      <c r="AH326" s="18">
        <f t="shared" ref="AH326:AH389" si="160">IF($B326&gt;$C$1,"",AG326+AF326)</f>
        <v>998.76894282534909</v>
      </c>
      <c r="AI326" s="73"/>
      <c r="AJ326" s="74"/>
      <c r="AK326" s="74"/>
      <c r="AL326" s="73"/>
      <c r="AM326" s="74"/>
      <c r="AN326" s="74">
        <f t="shared" ref="AN326:AN389" si="161">AM326+AN325</f>
        <v>2012</v>
      </c>
      <c r="AO326" s="19" t="str">
        <f t="shared" ref="AO326:AO389" ca="1" si="162">IF($C326&gt;=TODAY(),"-",(AL326-AD326)^2)</f>
        <v>-</v>
      </c>
      <c r="AP326" s="17" t="str">
        <f ca="1">IF($C326&gt;=TODAY(),"-",100*(AO326-MIN(Fit_Error_Deaths))/(MAX(Fit_Error_Deaths)-MIN(Fit_Error_Deaths)))</f>
        <v>-</v>
      </c>
      <c r="AQ326" s="17" t="str">
        <f t="shared" ref="AQ326:AQ389" ca="1" si="163">IF($C326&gt;=TODAY(),"-",(AM326-AH326)^2)</f>
        <v>-</v>
      </c>
      <c r="AR326" s="17" t="str">
        <f ca="1">IF($C326&gt;=TODAY(),"-",100*(AQ326-MIN(Fit_Error_LocalTransmission))/(MAX(Fit_Error_LocalTransmission)-MIN(Fit_Error_LocalTransmission)))</f>
        <v>-</v>
      </c>
      <c r="AS326" s="17" t="str">
        <f t="shared" ref="AS326:AS389" ca="1" si="164">IF($C326&gt;=TODAY(),"-",AP326*$AO$2+AR326*$AQ$2)</f>
        <v>-</v>
      </c>
      <c r="AT326" s="67" t="str">
        <f t="shared" ref="AT326:AT389" ca="1" si="165">IF($C326&gt;=TODAY(),"-",($AT$2)^((TODAY()-C326-1)))</f>
        <v>-</v>
      </c>
    </row>
    <row r="327" spans="1:46" s="1" customFormat="1" ht="12" x14ac:dyDescent="0.35">
      <c r="A327" s="87"/>
      <c r="B327" s="40">
        <f t="shared" si="142"/>
        <v>324</v>
      </c>
      <c r="C327" s="41">
        <f t="shared" si="143"/>
        <v>44182</v>
      </c>
      <c r="D327" s="28">
        <f>'I Disease Parameters'!$E$6/(1000*365)</f>
        <v>4.8197260273972601E-5</v>
      </c>
      <c r="E327" s="28">
        <f>'I Disease Parameters'!$E$7/(1000*365)</f>
        <v>2.0024657534246577E-5</v>
      </c>
      <c r="F327" s="27">
        <f>(1-'I Disease Parameters'!$E$8)/'I Disease Parameters'!$E$10</f>
        <v>0.188</v>
      </c>
      <c r="G327" s="27">
        <f>'I Disease Parameters'!$E$8/'I Disease Parameters'!$E$11</f>
        <v>1.2E-2</v>
      </c>
      <c r="H327" s="27">
        <f>1/'I Disease Parameters'!$E$12</f>
        <v>0.05</v>
      </c>
      <c r="I327" s="27">
        <f>'I Disease Parameters'!$E$9/'I Disease Parameters'!$E$15</f>
        <v>0</v>
      </c>
      <c r="J327" s="83">
        <f t="shared" ref="J327:J390" si="166">J326</f>
        <v>7.7001263440561267</v>
      </c>
      <c r="K327" s="60">
        <f t="shared" ref="K327:K390" si="167">K326</f>
        <v>0.77001263449643809</v>
      </c>
      <c r="L327" s="30">
        <f t="shared" ref="L327:L390" si="168">L326</f>
        <v>0.46717576064062738</v>
      </c>
      <c r="M327" s="27">
        <f>J327/'I Disease Parameters'!$E$12</f>
        <v>0.38500631720280631</v>
      </c>
      <c r="N327" s="27">
        <f>K327/SQRT('I Disease Parameters'!$E$13*'I Disease Parameters'!$E$13)</f>
        <v>4.5294860852731655E-2</v>
      </c>
      <c r="O327" s="27">
        <f>L327/'I Disease Parameters'!$E$13</f>
        <v>2.7480927096507492E-2</v>
      </c>
      <c r="P327" s="27">
        <f>(1-L327)/'I Disease Parameters'!$E$14</f>
        <v>2.2201009973307193E-2</v>
      </c>
      <c r="Q327" s="19">
        <f t="shared" si="144"/>
        <v>7708915.3891122909</v>
      </c>
      <c r="R327" s="17">
        <f t="shared" si="145"/>
        <v>4608.1472599716926</v>
      </c>
      <c r="S327" s="17">
        <f t="shared" si="146"/>
        <v>323072.46042825724</v>
      </c>
      <c r="T327" s="17">
        <f t="shared" si="147"/>
        <v>21621.56648117337</v>
      </c>
      <c r="U327" s="17">
        <f t="shared" si="148"/>
        <v>1298081496.1145263</v>
      </c>
      <c r="V327" s="17">
        <f t="shared" si="149"/>
        <v>35868646.2739124</v>
      </c>
      <c r="W327" s="17">
        <f t="shared" si="150"/>
        <v>1306139713.677808</v>
      </c>
      <c r="X327" s="18">
        <f t="shared" ca="1" si="141"/>
        <v>37573384.325964198</v>
      </c>
      <c r="Y327" s="17">
        <f t="shared" si="151"/>
        <v>62027.017183562741</v>
      </c>
      <c r="Z327" s="17">
        <f t="shared" si="152"/>
        <v>-189.07810805256486</v>
      </c>
      <c r="AA327" s="17">
        <f t="shared" si="153"/>
        <v>-16061.616522077296</v>
      </c>
      <c r="AB327" s="17">
        <f t="shared" si="154"/>
        <v>-1070.2616698704696</v>
      </c>
      <c r="AC327" s="17">
        <f t="shared" si="155"/>
        <v>-8413.5095663070679</v>
      </c>
      <c r="AD327" s="18">
        <f t="shared" si="156"/>
        <v>503.78150309622288</v>
      </c>
      <c r="AE327" s="19">
        <f t="shared" si="157"/>
        <v>770.46302834739481</v>
      </c>
      <c r="AF327" s="17">
        <f t="shared" si="158"/>
        <v>901.87836918856044</v>
      </c>
      <c r="AG327" s="17">
        <f t="shared" si="159"/>
        <v>57.566704416291088</v>
      </c>
      <c r="AH327" s="18">
        <f t="shared" si="160"/>
        <v>959.44507360485159</v>
      </c>
      <c r="AI327" s="73"/>
      <c r="AJ327" s="74"/>
      <c r="AK327" s="74"/>
      <c r="AL327" s="73"/>
      <c r="AM327" s="74"/>
      <c r="AN327" s="74">
        <f t="shared" si="161"/>
        <v>2012</v>
      </c>
      <c r="AO327" s="19" t="str">
        <f t="shared" ca="1" si="162"/>
        <v>-</v>
      </c>
      <c r="AP327" s="17" t="str">
        <f ca="1">IF($C327&gt;=TODAY(),"-",100*(AO327-MIN(Fit_Error_Deaths))/(MAX(Fit_Error_Deaths)-MIN(Fit_Error_Deaths)))</f>
        <v>-</v>
      </c>
      <c r="AQ327" s="17" t="str">
        <f t="shared" ca="1" si="163"/>
        <v>-</v>
      </c>
      <c r="AR327" s="17" t="str">
        <f ca="1">IF($C327&gt;=TODAY(),"-",100*(AQ327-MIN(Fit_Error_LocalTransmission))/(MAX(Fit_Error_LocalTransmission)-MIN(Fit_Error_LocalTransmission)))</f>
        <v>-</v>
      </c>
      <c r="AS327" s="17" t="str">
        <f t="shared" ca="1" si="164"/>
        <v>-</v>
      </c>
      <c r="AT327" s="67" t="str">
        <f t="shared" ca="1" si="165"/>
        <v>-</v>
      </c>
    </row>
    <row r="328" spans="1:46" s="1" customFormat="1" ht="12" x14ac:dyDescent="0.35">
      <c r="A328" s="87"/>
      <c r="B328" s="40">
        <f t="shared" si="142"/>
        <v>325</v>
      </c>
      <c r="C328" s="41">
        <f t="shared" si="143"/>
        <v>44183</v>
      </c>
      <c r="D328" s="28">
        <f>'I Disease Parameters'!$E$6/(1000*365)</f>
        <v>4.8197260273972601E-5</v>
      </c>
      <c r="E328" s="28">
        <f>'I Disease Parameters'!$E$7/(1000*365)</f>
        <v>2.0024657534246577E-5</v>
      </c>
      <c r="F328" s="27">
        <f>(1-'I Disease Parameters'!$E$8)/'I Disease Parameters'!$E$10</f>
        <v>0.188</v>
      </c>
      <c r="G328" s="27">
        <f>'I Disease Parameters'!$E$8/'I Disease Parameters'!$E$11</f>
        <v>1.2E-2</v>
      </c>
      <c r="H328" s="27">
        <f>1/'I Disease Parameters'!$E$12</f>
        <v>0.05</v>
      </c>
      <c r="I328" s="27">
        <f>'I Disease Parameters'!$E$9/'I Disease Parameters'!$E$15</f>
        <v>0</v>
      </c>
      <c r="J328" s="83">
        <f t="shared" si="166"/>
        <v>7.7001263440561267</v>
      </c>
      <c r="K328" s="60">
        <f t="shared" si="167"/>
        <v>0.77001263449643809</v>
      </c>
      <c r="L328" s="30">
        <f t="shared" si="168"/>
        <v>0.46717576064062738</v>
      </c>
      <c r="M328" s="27">
        <f>J328/'I Disease Parameters'!$E$12</f>
        <v>0.38500631720280631</v>
      </c>
      <c r="N328" s="27">
        <f>K328/SQRT('I Disease Parameters'!$E$13*'I Disease Parameters'!$E$13)</f>
        <v>4.5294860852731655E-2</v>
      </c>
      <c r="O328" s="27">
        <f>L328/'I Disease Parameters'!$E$13</f>
        <v>2.7480927096507492E-2</v>
      </c>
      <c r="P328" s="27">
        <f>(1-L328)/'I Disease Parameters'!$E$14</f>
        <v>2.2201009973307193E-2</v>
      </c>
      <c r="Q328" s="19">
        <f t="shared" si="144"/>
        <v>7770973.4688884672</v>
      </c>
      <c r="R328" s="17">
        <f t="shared" si="145"/>
        <v>4426.3330989047654</v>
      </c>
      <c r="S328" s="17">
        <f t="shared" si="146"/>
        <v>307778.69967634021</v>
      </c>
      <c r="T328" s="17">
        <f t="shared" si="147"/>
        <v>20602.229978560419</v>
      </c>
      <c r="U328" s="17">
        <f t="shared" si="148"/>
        <v>1298072250.2808287</v>
      </c>
      <c r="V328" s="17">
        <f t="shared" si="149"/>
        <v>35869126.294525489</v>
      </c>
      <c r="W328" s="17">
        <f t="shared" si="150"/>
        <v>1306176031.012471</v>
      </c>
      <c r="X328" s="18">
        <f t="shared" ca="1" si="141"/>
        <v>37573384.325964198</v>
      </c>
      <c r="Y328" s="17">
        <f t="shared" si="151"/>
        <v>62058.079776176251</v>
      </c>
      <c r="Z328" s="17">
        <f t="shared" si="152"/>
        <v>-181.81416106692723</v>
      </c>
      <c r="AA328" s="17">
        <f t="shared" si="153"/>
        <v>-15293.760751917027</v>
      </c>
      <c r="AB328" s="17">
        <f t="shared" si="154"/>
        <v>-1019.3365026129504</v>
      </c>
      <c r="AC328" s="17">
        <f t="shared" si="155"/>
        <v>-9245.8336975574493</v>
      </c>
      <c r="AD328" s="18">
        <f t="shared" si="156"/>
        <v>480.02061308920383</v>
      </c>
      <c r="AE328" s="19">
        <f t="shared" si="157"/>
        <v>739.90756749816001</v>
      </c>
      <c r="AF328" s="17">
        <f t="shared" si="158"/>
        <v>866.33168487467822</v>
      </c>
      <c r="AG328" s="17">
        <f t="shared" si="159"/>
        <v>55.297767119660314</v>
      </c>
      <c r="AH328" s="18">
        <f t="shared" si="160"/>
        <v>921.62945199433852</v>
      </c>
      <c r="AI328" s="73"/>
      <c r="AJ328" s="74"/>
      <c r="AK328" s="74"/>
      <c r="AL328" s="73"/>
      <c r="AM328" s="74"/>
      <c r="AN328" s="74">
        <f t="shared" si="161"/>
        <v>2012</v>
      </c>
      <c r="AO328" s="19" t="str">
        <f t="shared" ca="1" si="162"/>
        <v>-</v>
      </c>
      <c r="AP328" s="17" t="str">
        <f ca="1">IF($C328&gt;=TODAY(),"-",100*(AO328-MIN(Fit_Error_Deaths))/(MAX(Fit_Error_Deaths)-MIN(Fit_Error_Deaths)))</f>
        <v>-</v>
      </c>
      <c r="AQ328" s="17" t="str">
        <f t="shared" ca="1" si="163"/>
        <v>-</v>
      </c>
      <c r="AR328" s="17" t="str">
        <f ca="1">IF($C328&gt;=TODAY(),"-",100*(AQ328-MIN(Fit_Error_LocalTransmission))/(MAX(Fit_Error_LocalTransmission)-MIN(Fit_Error_LocalTransmission)))</f>
        <v>-</v>
      </c>
      <c r="AS328" s="17" t="str">
        <f t="shared" ca="1" si="164"/>
        <v>-</v>
      </c>
      <c r="AT328" s="67" t="str">
        <f t="shared" ca="1" si="165"/>
        <v>-</v>
      </c>
    </row>
    <row r="329" spans="1:46" s="1" customFormat="1" ht="12" x14ac:dyDescent="0.35">
      <c r="A329" s="87"/>
      <c r="B329" s="40">
        <f t="shared" si="142"/>
        <v>326</v>
      </c>
      <c r="C329" s="41">
        <f t="shared" si="143"/>
        <v>44184</v>
      </c>
      <c r="D329" s="28">
        <f>'I Disease Parameters'!$E$6/(1000*365)</f>
        <v>4.8197260273972601E-5</v>
      </c>
      <c r="E329" s="28">
        <f>'I Disease Parameters'!$E$7/(1000*365)</f>
        <v>2.0024657534246577E-5</v>
      </c>
      <c r="F329" s="27">
        <f>(1-'I Disease Parameters'!$E$8)/'I Disease Parameters'!$E$10</f>
        <v>0.188</v>
      </c>
      <c r="G329" s="27">
        <f>'I Disease Parameters'!$E$8/'I Disease Parameters'!$E$11</f>
        <v>1.2E-2</v>
      </c>
      <c r="H329" s="27">
        <f>1/'I Disease Parameters'!$E$12</f>
        <v>0.05</v>
      </c>
      <c r="I329" s="27">
        <f>'I Disease Parameters'!$E$9/'I Disease Parameters'!$E$15</f>
        <v>0</v>
      </c>
      <c r="J329" s="83">
        <f t="shared" si="166"/>
        <v>7.7001263440561267</v>
      </c>
      <c r="K329" s="60">
        <f t="shared" si="167"/>
        <v>0.77001263449643809</v>
      </c>
      <c r="L329" s="30">
        <f t="shared" si="168"/>
        <v>0.46717576064062738</v>
      </c>
      <c r="M329" s="27">
        <f>J329/'I Disease Parameters'!$E$12</f>
        <v>0.38500631720280631</v>
      </c>
      <c r="N329" s="27">
        <f>K329/SQRT('I Disease Parameters'!$E$13*'I Disease Parameters'!$E$13)</f>
        <v>4.5294860852731655E-2</v>
      </c>
      <c r="O329" s="27">
        <f>L329/'I Disease Parameters'!$E$13</f>
        <v>2.7480927096507492E-2</v>
      </c>
      <c r="P329" s="27">
        <f>(1-L329)/'I Disease Parameters'!$E$14</f>
        <v>2.2201009973307193E-2</v>
      </c>
      <c r="Q329" s="19">
        <f t="shared" si="144"/>
        <v>7833061.4266822282</v>
      </c>
      <c r="R329" s="17">
        <f t="shared" si="145"/>
        <v>4251.5150974681683</v>
      </c>
      <c r="S329" s="17">
        <f t="shared" si="146"/>
        <v>293215.75215205998</v>
      </c>
      <c r="T329" s="17">
        <f t="shared" si="147"/>
        <v>19631.374729854826</v>
      </c>
      <c r="U329" s="17">
        <f t="shared" si="148"/>
        <v>1298062211.9319258</v>
      </c>
      <c r="V329" s="17">
        <f t="shared" si="149"/>
        <v>35869583.684838712</v>
      </c>
      <c r="W329" s="17">
        <f t="shared" si="150"/>
        <v>1306212372.0005875</v>
      </c>
      <c r="X329" s="18">
        <f t="shared" ca="1" si="141"/>
        <v>37573384.325964198</v>
      </c>
      <c r="Y329" s="17">
        <f t="shared" si="151"/>
        <v>62087.957793761045</v>
      </c>
      <c r="Z329" s="17">
        <f t="shared" si="152"/>
        <v>-174.81800143659711</v>
      </c>
      <c r="AA329" s="17">
        <f t="shared" si="153"/>
        <v>-14562.947524280229</v>
      </c>
      <c r="AB329" s="17">
        <f t="shared" si="154"/>
        <v>-970.85524870559311</v>
      </c>
      <c r="AC329" s="17">
        <f t="shared" si="155"/>
        <v>-10038.34890294075</v>
      </c>
      <c r="AD329" s="18">
        <f t="shared" si="156"/>
        <v>457.39031322300434</v>
      </c>
      <c r="AE329" s="19">
        <f t="shared" si="157"/>
        <v>710.53725414879386</v>
      </c>
      <c r="AF329" s="17">
        <f t="shared" si="158"/>
        <v>832.15062259409592</v>
      </c>
      <c r="AG329" s="17">
        <f t="shared" si="159"/>
        <v>53.115997186857186</v>
      </c>
      <c r="AH329" s="18">
        <f t="shared" si="160"/>
        <v>885.26661978095308</v>
      </c>
      <c r="AI329" s="73"/>
      <c r="AJ329" s="74"/>
      <c r="AK329" s="74"/>
      <c r="AL329" s="73"/>
      <c r="AM329" s="74"/>
      <c r="AN329" s="74">
        <f t="shared" si="161"/>
        <v>2012</v>
      </c>
      <c r="AO329" s="19" t="str">
        <f t="shared" ca="1" si="162"/>
        <v>-</v>
      </c>
      <c r="AP329" s="17" t="str">
        <f ca="1">IF($C329&gt;=TODAY(),"-",100*(AO329-MIN(Fit_Error_Deaths))/(MAX(Fit_Error_Deaths)-MIN(Fit_Error_Deaths)))</f>
        <v>-</v>
      </c>
      <c r="AQ329" s="17" t="str">
        <f t="shared" ca="1" si="163"/>
        <v>-</v>
      </c>
      <c r="AR329" s="17" t="str">
        <f ca="1">IF($C329&gt;=TODAY(),"-",100*(AQ329-MIN(Fit_Error_LocalTransmission))/(MAX(Fit_Error_LocalTransmission)-MIN(Fit_Error_LocalTransmission)))</f>
        <v>-</v>
      </c>
      <c r="AS329" s="17" t="str">
        <f t="shared" ca="1" si="164"/>
        <v>-</v>
      </c>
      <c r="AT329" s="67" t="str">
        <f t="shared" ca="1" si="165"/>
        <v>-</v>
      </c>
    </row>
    <row r="330" spans="1:46" s="1" customFormat="1" ht="12" x14ac:dyDescent="0.35">
      <c r="A330" s="87"/>
      <c r="B330" s="40">
        <f t="shared" si="142"/>
        <v>327</v>
      </c>
      <c r="C330" s="41">
        <f t="shared" si="143"/>
        <v>44185</v>
      </c>
      <c r="D330" s="28">
        <f>'I Disease Parameters'!$E$6/(1000*365)</f>
        <v>4.8197260273972601E-5</v>
      </c>
      <c r="E330" s="28">
        <f>'I Disease Parameters'!$E$7/(1000*365)</f>
        <v>2.0024657534246577E-5</v>
      </c>
      <c r="F330" s="27">
        <f>(1-'I Disease Parameters'!$E$8)/'I Disease Parameters'!$E$10</f>
        <v>0.188</v>
      </c>
      <c r="G330" s="27">
        <f>'I Disease Parameters'!$E$8/'I Disease Parameters'!$E$11</f>
        <v>1.2E-2</v>
      </c>
      <c r="H330" s="27">
        <f>1/'I Disease Parameters'!$E$12</f>
        <v>0.05</v>
      </c>
      <c r="I330" s="27">
        <f>'I Disease Parameters'!$E$9/'I Disease Parameters'!$E$15</f>
        <v>0</v>
      </c>
      <c r="J330" s="83">
        <f t="shared" si="166"/>
        <v>7.7001263440561267</v>
      </c>
      <c r="K330" s="60">
        <f t="shared" si="167"/>
        <v>0.77001263449643809</v>
      </c>
      <c r="L330" s="30">
        <f t="shared" si="168"/>
        <v>0.46717576064062738</v>
      </c>
      <c r="M330" s="27">
        <f>J330/'I Disease Parameters'!$E$12</f>
        <v>0.38500631720280631</v>
      </c>
      <c r="N330" s="27">
        <f>K330/SQRT('I Disease Parameters'!$E$13*'I Disease Parameters'!$E$13)</f>
        <v>4.5294860852731655E-2</v>
      </c>
      <c r="O330" s="27">
        <f>L330/'I Disease Parameters'!$E$13</f>
        <v>2.7480927096507492E-2</v>
      </c>
      <c r="P330" s="27">
        <f>(1-L330)/'I Disease Parameters'!$E$14</f>
        <v>2.2201009973307193E-2</v>
      </c>
      <c r="Q330" s="19">
        <f t="shared" si="144"/>
        <v>7895178.1222337056</v>
      </c>
      <c r="R330" s="17">
        <f t="shared" si="145"/>
        <v>4083.4346852440453</v>
      </c>
      <c r="S330" s="17">
        <f t="shared" si="146"/>
        <v>279348.37783776049</v>
      </c>
      <c r="T330" s="17">
        <f t="shared" si="147"/>
        <v>18706.675075545954</v>
      </c>
      <c r="U330" s="17">
        <f t="shared" si="148"/>
        <v>1298051418.9566591</v>
      </c>
      <c r="V330" s="17">
        <f t="shared" si="149"/>
        <v>35870019.521184877</v>
      </c>
      <c r="W330" s="17">
        <f t="shared" si="150"/>
        <v>1306248735.5664914</v>
      </c>
      <c r="X330" s="18">
        <f t="shared" ca="1" si="141"/>
        <v>37573384.325964198</v>
      </c>
      <c r="Y330" s="17">
        <f t="shared" si="151"/>
        <v>62116.695551477373</v>
      </c>
      <c r="Z330" s="17">
        <f t="shared" si="152"/>
        <v>-168.08041222412294</v>
      </c>
      <c r="AA330" s="17">
        <f t="shared" si="153"/>
        <v>-13867.374314299494</v>
      </c>
      <c r="AB330" s="17">
        <f t="shared" si="154"/>
        <v>-924.69965430887169</v>
      </c>
      <c r="AC330" s="17">
        <f t="shared" si="155"/>
        <v>-10792.975266695023</v>
      </c>
      <c r="AD330" s="18">
        <f t="shared" si="156"/>
        <v>435.83634616434574</v>
      </c>
      <c r="AE330" s="19">
        <f t="shared" si="157"/>
        <v>682.30774240333972</v>
      </c>
      <c r="AF330" s="17">
        <f t="shared" si="158"/>
        <v>799.2848383240156</v>
      </c>
      <c r="AG330" s="17">
        <f t="shared" si="159"/>
        <v>51.018181169618018</v>
      </c>
      <c r="AH330" s="18">
        <f t="shared" si="160"/>
        <v>850.30301949363366</v>
      </c>
      <c r="AI330" s="73"/>
      <c r="AJ330" s="74"/>
      <c r="AK330" s="74"/>
      <c r="AL330" s="73"/>
      <c r="AM330" s="74"/>
      <c r="AN330" s="74">
        <f t="shared" si="161"/>
        <v>2012</v>
      </c>
      <c r="AO330" s="19" t="str">
        <f t="shared" ca="1" si="162"/>
        <v>-</v>
      </c>
      <c r="AP330" s="17" t="str">
        <f ca="1">IF($C330&gt;=TODAY(),"-",100*(AO330-MIN(Fit_Error_Deaths))/(MAX(Fit_Error_Deaths)-MIN(Fit_Error_Deaths)))</f>
        <v>-</v>
      </c>
      <c r="AQ330" s="17" t="str">
        <f t="shared" ca="1" si="163"/>
        <v>-</v>
      </c>
      <c r="AR330" s="17" t="str">
        <f ca="1">IF($C330&gt;=TODAY(),"-",100*(AQ330-MIN(Fit_Error_LocalTransmission))/(MAX(Fit_Error_LocalTransmission)-MIN(Fit_Error_LocalTransmission)))</f>
        <v>-</v>
      </c>
      <c r="AS330" s="17" t="str">
        <f t="shared" ca="1" si="164"/>
        <v>-</v>
      </c>
      <c r="AT330" s="67" t="str">
        <f t="shared" ca="1" si="165"/>
        <v>-</v>
      </c>
    </row>
    <row r="331" spans="1:46" s="1" customFormat="1" ht="12" x14ac:dyDescent="0.35">
      <c r="A331" s="87"/>
      <c r="B331" s="40">
        <f t="shared" si="142"/>
        <v>328</v>
      </c>
      <c r="C331" s="41">
        <f t="shared" si="143"/>
        <v>44186</v>
      </c>
      <c r="D331" s="28">
        <f>'I Disease Parameters'!$E$6/(1000*365)</f>
        <v>4.8197260273972601E-5</v>
      </c>
      <c r="E331" s="28">
        <f>'I Disease Parameters'!$E$7/(1000*365)</f>
        <v>2.0024657534246577E-5</v>
      </c>
      <c r="F331" s="27">
        <f>(1-'I Disease Parameters'!$E$8)/'I Disease Parameters'!$E$10</f>
        <v>0.188</v>
      </c>
      <c r="G331" s="27">
        <f>'I Disease Parameters'!$E$8/'I Disease Parameters'!$E$11</f>
        <v>1.2E-2</v>
      </c>
      <c r="H331" s="27">
        <f>1/'I Disease Parameters'!$E$12</f>
        <v>0.05</v>
      </c>
      <c r="I331" s="27">
        <f>'I Disease Parameters'!$E$9/'I Disease Parameters'!$E$15</f>
        <v>0</v>
      </c>
      <c r="J331" s="83">
        <f t="shared" si="166"/>
        <v>7.7001263440561267</v>
      </c>
      <c r="K331" s="60">
        <f t="shared" si="167"/>
        <v>0.77001263449643809</v>
      </c>
      <c r="L331" s="30">
        <f t="shared" si="168"/>
        <v>0.46717576064062738</v>
      </c>
      <c r="M331" s="27">
        <f>J331/'I Disease Parameters'!$E$12</f>
        <v>0.38500631720280631</v>
      </c>
      <c r="N331" s="27">
        <f>K331/SQRT('I Disease Parameters'!$E$13*'I Disease Parameters'!$E$13)</f>
        <v>4.5294860852731655E-2</v>
      </c>
      <c r="O331" s="27">
        <f>L331/'I Disease Parameters'!$E$13</f>
        <v>2.7480927096507492E-2</v>
      </c>
      <c r="P331" s="27">
        <f>(1-L331)/'I Disease Parameters'!$E$14</f>
        <v>2.2201009973307193E-2</v>
      </c>
      <c r="Q331" s="19">
        <f t="shared" si="144"/>
        <v>7957322.4580365717</v>
      </c>
      <c r="R331" s="17">
        <f t="shared" si="145"/>
        <v>3921.8422285242004</v>
      </c>
      <c r="S331" s="17">
        <f t="shared" si="146"/>
        <v>266143.05081109935</v>
      </c>
      <c r="T331" s="17">
        <f t="shared" si="147"/>
        <v>17825.917843118143</v>
      </c>
      <c r="U331" s="17">
        <f t="shared" si="148"/>
        <v>1298039907.4171984</v>
      </c>
      <c r="V331" s="17">
        <f t="shared" si="149"/>
        <v>35870434.828264795</v>
      </c>
      <c r="W331" s="17">
        <f t="shared" si="150"/>
        <v>1306285120.6861176</v>
      </c>
      <c r="X331" s="18">
        <f t="shared" ca="1" si="141"/>
        <v>37573384.325964198</v>
      </c>
      <c r="Y331" s="17">
        <f t="shared" si="151"/>
        <v>62144.335802866146</v>
      </c>
      <c r="Z331" s="17">
        <f t="shared" si="152"/>
        <v>-161.5924567198449</v>
      </c>
      <c r="AA331" s="17">
        <f t="shared" si="153"/>
        <v>-13205.327026661136</v>
      </c>
      <c r="AB331" s="17">
        <f t="shared" si="154"/>
        <v>-880.75723242781169</v>
      </c>
      <c r="AC331" s="17">
        <f t="shared" si="155"/>
        <v>-11511.539460659027</v>
      </c>
      <c r="AD331" s="18">
        <f t="shared" si="156"/>
        <v>415.30707991868258</v>
      </c>
      <c r="AE331" s="19">
        <f t="shared" si="157"/>
        <v>655.17624971010025</v>
      </c>
      <c r="AF331" s="17">
        <f t="shared" si="158"/>
        <v>767.68572082588048</v>
      </c>
      <c r="AG331" s="17">
        <f t="shared" si="159"/>
        <v>49.001216222928548</v>
      </c>
      <c r="AH331" s="18">
        <f t="shared" si="160"/>
        <v>816.686937048809</v>
      </c>
      <c r="AI331" s="73"/>
      <c r="AJ331" s="74"/>
      <c r="AK331" s="74"/>
      <c r="AL331" s="73"/>
      <c r="AM331" s="74"/>
      <c r="AN331" s="74">
        <f t="shared" si="161"/>
        <v>2012</v>
      </c>
      <c r="AO331" s="19" t="str">
        <f t="shared" ca="1" si="162"/>
        <v>-</v>
      </c>
      <c r="AP331" s="17" t="str">
        <f ca="1">IF($C331&gt;=TODAY(),"-",100*(AO331-MIN(Fit_Error_Deaths))/(MAX(Fit_Error_Deaths)-MIN(Fit_Error_Deaths)))</f>
        <v>-</v>
      </c>
      <c r="AQ331" s="17" t="str">
        <f t="shared" ca="1" si="163"/>
        <v>-</v>
      </c>
      <c r="AR331" s="17" t="str">
        <f ca="1">IF($C331&gt;=TODAY(),"-",100*(AQ331-MIN(Fit_Error_LocalTransmission))/(MAX(Fit_Error_LocalTransmission)-MIN(Fit_Error_LocalTransmission)))</f>
        <v>-</v>
      </c>
      <c r="AS331" s="17" t="str">
        <f t="shared" ca="1" si="164"/>
        <v>-</v>
      </c>
      <c r="AT331" s="67" t="str">
        <f t="shared" ca="1" si="165"/>
        <v>-</v>
      </c>
    </row>
    <row r="332" spans="1:46" s="1" customFormat="1" ht="12" x14ac:dyDescent="0.35">
      <c r="A332" s="87"/>
      <c r="B332" s="40">
        <f t="shared" si="142"/>
        <v>329</v>
      </c>
      <c r="C332" s="41">
        <f t="shared" si="143"/>
        <v>44187</v>
      </c>
      <c r="D332" s="28">
        <f>'I Disease Parameters'!$E$6/(1000*365)</f>
        <v>4.8197260273972601E-5</v>
      </c>
      <c r="E332" s="28">
        <f>'I Disease Parameters'!$E$7/(1000*365)</f>
        <v>2.0024657534246577E-5</v>
      </c>
      <c r="F332" s="27">
        <f>(1-'I Disease Parameters'!$E$8)/'I Disease Parameters'!$E$10</f>
        <v>0.188</v>
      </c>
      <c r="G332" s="27">
        <f>'I Disease Parameters'!$E$8/'I Disease Parameters'!$E$11</f>
        <v>1.2E-2</v>
      </c>
      <c r="H332" s="27">
        <f>1/'I Disease Parameters'!$E$12</f>
        <v>0.05</v>
      </c>
      <c r="I332" s="27">
        <f>'I Disease Parameters'!$E$9/'I Disease Parameters'!$E$15</f>
        <v>0</v>
      </c>
      <c r="J332" s="83">
        <f t="shared" si="166"/>
        <v>7.7001263440561267</v>
      </c>
      <c r="K332" s="60">
        <f t="shared" si="167"/>
        <v>0.77001263449643809</v>
      </c>
      <c r="L332" s="30">
        <f t="shared" si="168"/>
        <v>0.46717576064062738</v>
      </c>
      <c r="M332" s="27">
        <f>J332/'I Disease Parameters'!$E$12</f>
        <v>0.38500631720280631</v>
      </c>
      <c r="N332" s="27">
        <f>K332/SQRT('I Disease Parameters'!$E$13*'I Disease Parameters'!$E$13)</f>
        <v>4.5294860852731655E-2</v>
      </c>
      <c r="O332" s="27">
        <f>L332/'I Disease Parameters'!$E$13</f>
        <v>2.7480927096507492E-2</v>
      </c>
      <c r="P332" s="27">
        <f>(1-L332)/'I Disease Parameters'!$E$14</f>
        <v>2.2201009973307193E-2</v>
      </c>
      <c r="Q332" s="19">
        <f t="shared" si="144"/>
        <v>8019493.3778258748</v>
      </c>
      <c r="R332" s="17">
        <f t="shared" si="145"/>
        <v>3766.4967565838092</v>
      </c>
      <c r="S332" s="17">
        <f t="shared" si="146"/>
        <v>253567.87518605936</v>
      </c>
      <c r="T332" s="17">
        <f t="shared" si="147"/>
        <v>16986.996863466909</v>
      </c>
      <c r="U332" s="17">
        <f t="shared" si="148"/>
        <v>1298027711.6378756</v>
      </c>
      <c r="V332" s="17">
        <f t="shared" si="149"/>
        <v>35870830.581644617</v>
      </c>
      <c r="W332" s="17">
        <f t="shared" si="150"/>
        <v>1306321526.3845077</v>
      </c>
      <c r="X332" s="18">
        <f t="shared" ca="1" si="141"/>
        <v>37573384.325964198</v>
      </c>
      <c r="Y332" s="17">
        <f t="shared" si="151"/>
        <v>62170.919789303094</v>
      </c>
      <c r="Z332" s="17">
        <f t="shared" si="152"/>
        <v>-155.34547194039123</v>
      </c>
      <c r="AA332" s="17">
        <f t="shared" si="153"/>
        <v>-12575.175625039992</v>
      </c>
      <c r="AB332" s="17">
        <f t="shared" si="154"/>
        <v>-838.92097965123321</v>
      </c>
      <c r="AC332" s="17">
        <f t="shared" si="155"/>
        <v>-12195.779322862625</v>
      </c>
      <c r="AD332" s="18">
        <f t="shared" si="156"/>
        <v>395.75337982177734</v>
      </c>
      <c r="AE332" s="19">
        <f t="shared" si="157"/>
        <v>629.10150731197723</v>
      </c>
      <c r="AF332" s="17">
        <f t="shared" si="158"/>
        <v>737.30633896254972</v>
      </c>
      <c r="AG332" s="17">
        <f t="shared" si="159"/>
        <v>47.062106742290403</v>
      </c>
      <c r="AH332" s="18">
        <f t="shared" si="160"/>
        <v>784.36844570484016</v>
      </c>
      <c r="AI332" s="73"/>
      <c r="AJ332" s="74"/>
      <c r="AK332" s="74"/>
      <c r="AL332" s="73"/>
      <c r="AM332" s="74"/>
      <c r="AN332" s="74">
        <f t="shared" si="161"/>
        <v>2012</v>
      </c>
      <c r="AO332" s="19" t="str">
        <f t="shared" ca="1" si="162"/>
        <v>-</v>
      </c>
      <c r="AP332" s="17" t="str">
        <f ca="1">IF($C332&gt;=TODAY(),"-",100*(AO332-MIN(Fit_Error_Deaths))/(MAX(Fit_Error_Deaths)-MIN(Fit_Error_Deaths)))</f>
        <v>-</v>
      </c>
      <c r="AQ332" s="17" t="str">
        <f t="shared" ca="1" si="163"/>
        <v>-</v>
      </c>
      <c r="AR332" s="17" t="str">
        <f ca="1">IF($C332&gt;=TODAY(),"-",100*(AQ332-MIN(Fit_Error_LocalTransmission))/(MAX(Fit_Error_LocalTransmission)-MIN(Fit_Error_LocalTransmission)))</f>
        <v>-</v>
      </c>
      <c r="AS332" s="17" t="str">
        <f t="shared" ca="1" si="164"/>
        <v>-</v>
      </c>
      <c r="AT332" s="67" t="str">
        <f t="shared" ca="1" si="165"/>
        <v>-</v>
      </c>
    </row>
    <row r="333" spans="1:46" s="1" customFormat="1" ht="12" x14ac:dyDescent="0.35">
      <c r="A333" s="87"/>
      <c r="B333" s="40">
        <f t="shared" si="142"/>
        <v>330</v>
      </c>
      <c r="C333" s="41">
        <f t="shared" si="143"/>
        <v>44188</v>
      </c>
      <c r="D333" s="28">
        <f>'I Disease Parameters'!$E$6/(1000*365)</f>
        <v>4.8197260273972601E-5</v>
      </c>
      <c r="E333" s="28">
        <f>'I Disease Parameters'!$E$7/(1000*365)</f>
        <v>2.0024657534246577E-5</v>
      </c>
      <c r="F333" s="27">
        <f>(1-'I Disease Parameters'!$E$8)/'I Disease Parameters'!$E$10</f>
        <v>0.188</v>
      </c>
      <c r="G333" s="27">
        <f>'I Disease Parameters'!$E$8/'I Disease Parameters'!$E$11</f>
        <v>1.2E-2</v>
      </c>
      <c r="H333" s="27">
        <f>1/'I Disease Parameters'!$E$12</f>
        <v>0.05</v>
      </c>
      <c r="I333" s="27">
        <f>'I Disease Parameters'!$E$9/'I Disease Parameters'!$E$15</f>
        <v>0</v>
      </c>
      <c r="J333" s="83">
        <f t="shared" si="166"/>
        <v>7.7001263440561267</v>
      </c>
      <c r="K333" s="60">
        <f t="shared" si="167"/>
        <v>0.77001263449643809</v>
      </c>
      <c r="L333" s="30">
        <f t="shared" si="168"/>
        <v>0.46717576064062738</v>
      </c>
      <c r="M333" s="27">
        <f>J333/'I Disease Parameters'!$E$12</f>
        <v>0.38500631720280631</v>
      </c>
      <c r="N333" s="27">
        <f>K333/SQRT('I Disease Parameters'!$E$13*'I Disease Parameters'!$E$13)</f>
        <v>4.5294860852731655E-2</v>
      </c>
      <c r="O333" s="27">
        <f>L333/'I Disease Parameters'!$E$13</f>
        <v>2.7480927096507492E-2</v>
      </c>
      <c r="P333" s="27">
        <f>(1-L333)/'I Disease Parameters'!$E$14</f>
        <v>2.2201009973307193E-2</v>
      </c>
      <c r="Q333" s="19">
        <f t="shared" si="144"/>
        <v>8081689.8651140826</v>
      </c>
      <c r="R333" s="17">
        <f t="shared" si="145"/>
        <v>3617.1656944098841</v>
      </c>
      <c r="S333" s="17">
        <f t="shared" si="146"/>
        <v>241592.50520713185</v>
      </c>
      <c r="T333" s="17">
        <f t="shared" si="147"/>
        <v>16187.907756575285</v>
      </c>
      <c r="U333" s="17">
        <f t="shared" si="148"/>
        <v>1298014864.2896616</v>
      </c>
      <c r="V333" s="17">
        <f t="shared" si="149"/>
        <v>35871207.710131399</v>
      </c>
      <c r="W333" s="17">
        <f t="shared" si="150"/>
        <v>1306357951.733434</v>
      </c>
      <c r="X333" s="18">
        <f t="shared" ca="1" si="141"/>
        <v>37573384.325964198</v>
      </c>
      <c r="Y333" s="17">
        <f t="shared" si="151"/>
        <v>62196.487288207747</v>
      </c>
      <c r="Z333" s="17">
        <f t="shared" si="152"/>
        <v>-149.33106217392515</v>
      </c>
      <c r="AA333" s="17">
        <f t="shared" si="153"/>
        <v>-11975.369978927512</v>
      </c>
      <c r="AB333" s="17">
        <f t="shared" si="154"/>
        <v>-799.0891068916244</v>
      </c>
      <c r="AC333" s="17">
        <f t="shared" si="155"/>
        <v>-12847.348213911057</v>
      </c>
      <c r="AD333" s="18">
        <f t="shared" si="156"/>
        <v>377.12848678231239</v>
      </c>
      <c r="AE333" s="19">
        <f t="shared" si="157"/>
        <v>604.04371195049191</v>
      </c>
      <c r="AF333" s="17">
        <f t="shared" si="158"/>
        <v>708.10139023775616</v>
      </c>
      <c r="AG333" s="17">
        <f t="shared" si="159"/>
        <v>45.197961079005708</v>
      </c>
      <c r="AH333" s="18">
        <f t="shared" si="160"/>
        <v>753.29935131676189</v>
      </c>
      <c r="AI333" s="73"/>
      <c r="AJ333" s="74"/>
      <c r="AK333" s="74"/>
      <c r="AL333" s="73"/>
      <c r="AM333" s="74"/>
      <c r="AN333" s="74">
        <f t="shared" si="161"/>
        <v>2012</v>
      </c>
      <c r="AO333" s="19" t="str">
        <f t="shared" ca="1" si="162"/>
        <v>-</v>
      </c>
      <c r="AP333" s="17" t="str">
        <f ca="1">IF($C333&gt;=TODAY(),"-",100*(AO333-MIN(Fit_Error_Deaths))/(MAX(Fit_Error_Deaths)-MIN(Fit_Error_Deaths)))</f>
        <v>-</v>
      </c>
      <c r="AQ333" s="17" t="str">
        <f t="shared" ca="1" si="163"/>
        <v>-</v>
      </c>
      <c r="AR333" s="17" t="str">
        <f ca="1">IF($C333&gt;=TODAY(),"-",100*(AQ333-MIN(Fit_Error_LocalTransmission))/(MAX(Fit_Error_LocalTransmission)-MIN(Fit_Error_LocalTransmission)))</f>
        <v>-</v>
      </c>
      <c r="AS333" s="17" t="str">
        <f t="shared" ca="1" si="164"/>
        <v>-</v>
      </c>
      <c r="AT333" s="67" t="str">
        <f t="shared" ca="1" si="165"/>
        <v>-</v>
      </c>
    </row>
    <row r="334" spans="1:46" s="1" customFormat="1" ht="12" x14ac:dyDescent="0.35">
      <c r="A334" s="87"/>
      <c r="B334" s="40">
        <f t="shared" si="142"/>
        <v>331</v>
      </c>
      <c r="C334" s="41">
        <f t="shared" si="143"/>
        <v>44189</v>
      </c>
      <c r="D334" s="28">
        <f>'I Disease Parameters'!$E$6/(1000*365)</f>
        <v>4.8197260273972601E-5</v>
      </c>
      <c r="E334" s="28">
        <f>'I Disease Parameters'!$E$7/(1000*365)</f>
        <v>2.0024657534246577E-5</v>
      </c>
      <c r="F334" s="27">
        <f>(1-'I Disease Parameters'!$E$8)/'I Disease Parameters'!$E$10</f>
        <v>0.188</v>
      </c>
      <c r="G334" s="27">
        <f>'I Disease Parameters'!$E$8/'I Disease Parameters'!$E$11</f>
        <v>1.2E-2</v>
      </c>
      <c r="H334" s="27">
        <f>1/'I Disease Parameters'!$E$12</f>
        <v>0.05</v>
      </c>
      <c r="I334" s="27">
        <f>'I Disease Parameters'!$E$9/'I Disease Parameters'!$E$15</f>
        <v>0</v>
      </c>
      <c r="J334" s="83">
        <f t="shared" si="166"/>
        <v>7.7001263440561267</v>
      </c>
      <c r="K334" s="60">
        <f t="shared" si="167"/>
        <v>0.77001263449643809</v>
      </c>
      <c r="L334" s="30">
        <f t="shared" si="168"/>
        <v>0.46717576064062738</v>
      </c>
      <c r="M334" s="27">
        <f>J334/'I Disease Parameters'!$E$12</f>
        <v>0.38500631720280631</v>
      </c>
      <c r="N334" s="27">
        <f>K334/SQRT('I Disease Parameters'!$E$13*'I Disease Parameters'!$E$13)</f>
        <v>4.5294860852731655E-2</v>
      </c>
      <c r="O334" s="27">
        <f>L334/'I Disease Parameters'!$E$13</f>
        <v>2.7480927096507492E-2</v>
      </c>
      <c r="P334" s="27">
        <f>(1-L334)/'I Disease Parameters'!$E$14</f>
        <v>2.2201009973307193E-2</v>
      </c>
      <c r="Q334" s="19">
        <f t="shared" si="144"/>
        <v>8143910.9417740954</v>
      </c>
      <c r="R334" s="17">
        <f t="shared" si="145"/>
        <v>3473.6246018332099</v>
      </c>
      <c r="S334" s="17">
        <f t="shared" si="146"/>
        <v>230188.06929014472</v>
      </c>
      <c r="T334" s="17">
        <f t="shared" si="147"/>
        <v>15426.742973145045</v>
      </c>
      <c r="U334" s="17">
        <f t="shared" si="148"/>
        <v>1298001396.4705031</v>
      </c>
      <c r="V334" s="17">
        <f t="shared" si="149"/>
        <v>35871567.098032951</v>
      </c>
      <c r="W334" s="17">
        <f t="shared" si="150"/>
        <v>1306394395.8491423</v>
      </c>
      <c r="X334" s="18">
        <f t="shared" ca="1" si="141"/>
        <v>37573384.325964198</v>
      </c>
      <c r="Y334" s="17">
        <f t="shared" si="151"/>
        <v>62221.076660012826</v>
      </c>
      <c r="Z334" s="17">
        <f t="shared" si="152"/>
        <v>-143.54109257667415</v>
      </c>
      <c r="AA334" s="17">
        <f t="shared" si="153"/>
        <v>-11404.435916987131</v>
      </c>
      <c r="AB334" s="17">
        <f t="shared" si="154"/>
        <v>-761.16478343024028</v>
      </c>
      <c r="AC334" s="17">
        <f t="shared" si="155"/>
        <v>-13467.819158554077</v>
      </c>
      <c r="AD334" s="18">
        <f t="shared" si="156"/>
        <v>359.3879015520215</v>
      </c>
      <c r="AE334" s="19">
        <f t="shared" si="157"/>
        <v>579.96447880957669</v>
      </c>
      <c r="AF334" s="17">
        <f t="shared" si="158"/>
        <v>680.02715054905821</v>
      </c>
      <c r="AG334" s="17">
        <f t="shared" si="159"/>
        <v>43.405988332918611</v>
      </c>
      <c r="AH334" s="18">
        <f t="shared" si="160"/>
        <v>723.43313888197679</v>
      </c>
      <c r="AI334" s="73"/>
      <c r="AJ334" s="74"/>
      <c r="AK334" s="74"/>
      <c r="AL334" s="73"/>
      <c r="AM334" s="74"/>
      <c r="AN334" s="74">
        <f t="shared" si="161"/>
        <v>2012</v>
      </c>
      <c r="AO334" s="19" t="str">
        <f t="shared" ca="1" si="162"/>
        <v>-</v>
      </c>
      <c r="AP334" s="17" t="str">
        <f ca="1">IF($C334&gt;=TODAY(),"-",100*(AO334-MIN(Fit_Error_Deaths))/(MAX(Fit_Error_Deaths)-MIN(Fit_Error_Deaths)))</f>
        <v>-</v>
      </c>
      <c r="AQ334" s="17" t="str">
        <f t="shared" ca="1" si="163"/>
        <v>-</v>
      </c>
      <c r="AR334" s="17" t="str">
        <f ca="1">IF($C334&gt;=TODAY(),"-",100*(AQ334-MIN(Fit_Error_LocalTransmission))/(MAX(Fit_Error_LocalTransmission)-MIN(Fit_Error_LocalTransmission)))</f>
        <v>-</v>
      </c>
      <c r="AS334" s="17" t="str">
        <f t="shared" ca="1" si="164"/>
        <v>-</v>
      </c>
      <c r="AT334" s="67" t="str">
        <f t="shared" ca="1" si="165"/>
        <v>-</v>
      </c>
    </row>
    <row r="335" spans="1:46" s="1" customFormat="1" ht="12" x14ac:dyDescent="0.35">
      <c r="A335" s="87"/>
      <c r="B335" s="40">
        <f t="shared" si="142"/>
        <v>332</v>
      </c>
      <c r="C335" s="41">
        <f t="shared" si="143"/>
        <v>44190</v>
      </c>
      <c r="D335" s="28">
        <f>'I Disease Parameters'!$E$6/(1000*365)</f>
        <v>4.8197260273972601E-5</v>
      </c>
      <c r="E335" s="28">
        <f>'I Disease Parameters'!$E$7/(1000*365)</f>
        <v>2.0024657534246577E-5</v>
      </c>
      <c r="F335" s="27">
        <f>(1-'I Disease Parameters'!$E$8)/'I Disease Parameters'!$E$10</f>
        <v>0.188</v>
      </c>
      <c r="G335" s="27">
        <f>'I Disease Parameters'!$E$8/'I Disease Parameters'!$E$11</f>
        <v>1.2E-2</v>
      </c>
      <c r="H335" s="27">
        <f>1/'I Disease Parameters'!$E$12</f>
        <v>0.05</v>
      </c>
      <c r="I335" s="27">
        <f>'I Disease Parameters'!$E$9/'I Disease Parameters'!$E$15</f>
        <v>0</v>
      </c>
      <c r="J335" s="83">
        <f t="shared" si="166"/>
        <v>7.7001263440561267</v>
      </c>
      <c r="K335" s="60">
        <f t="shared" si="167"/>
        <v>0.77001263449643809</v>
      </c>
      <c r="L335" s="30">
        <f t="shared" si="168"/>
        <v>0.46717576064062738</v>
      </c>
      <c r="M335" s="27">
        <f>J335/'I Disease Parameters'!$E$12</f>
        <v>0.38500631720280631</v>
      </c>
      <c r="N335" s="27">
        <f>K335/SQRT('I Disease Parameters'!$E$13*'I Disease Parameters'!$E$13)</f>
        <v>4.5294860852731655E-2</v>
      </c>
      <c r="O335" s="27">
        <f>L335/'I Disease Parameters'!$E$13</f>
        <v>2.7480927096507492E-2</v>
      </c>
      <c r="P335" s="27">
        <f>(1-L335)/'I Disease Parameters'!$E$14</f>
        <v>2.2201009973307193E-2</v>
      </c>
      <c r="Q335" s="19">
        <f t="shared" si="144"/>
        <v>8206155.6666680118</v>
      </c>
      <c r="R335" s="17">
        <f t="shared" si="145"/>
        <v>3335.656919007853</v>
      </c>
      <c r="S335" s="17">
        <f t="shared" si="146"/>
        <v>219327.09781352614</v>
      </c>
      <c r="T335" s="17">
        <f t="shared" si="147"/>
        <v>14701.687079538138</v>
      </c>
      <c r="U335" s="17">
        <f t="shared" si="148"/>
        <v>1297987337.7817235</v>
      </c>
      <c r="V335" s="17">
        <f t="shared" si="149"/>
        <v>35871909.587307557</v>
      </c>
      <c r="W335" s="17">
        <f t="shared" si="150"/>
        <v>1306430857.8902035</v>
      </c>
      <c r="X335" s="18">
        <f t="shared" ca="1" si="141"/>
        <v>37573384.325964198</v>
      </c>
      <c r="Y335" s="17">
        <f t="shared" si="151"/>
        <v>62244.724893916398</v>
      </c>
      <c r="Z335" s="17">
        <f t="shared" si="152"/>
        <v>-137.96768282535686</v>
      </c>
      <c r="AA335" s="17">
        <f t="shared" si="153"/>
        <v>-10860.971476618579</v>
      </c>
      <c r="AB335" s="17">
        <f t="shared" si="154"/>
        <v>-725.05589360690647</v>
      </c>
      <c r="AC335" s="17">
        <f t="shared" si="155"/>
        <v>-14058.688779592514</v>
      </c>
      <c r="AD335" s="18">
        <f t="shared" si="156"/>
        <v>342.48927460610867</v>
      </c>
      <c r="AE335" s="19">
        <f t="shared" si="157"/>
        <v>556.82679568433957</v>
      </c>
      <c r="AF335" s="17">
        <f t="shared" si="158"/>
        <v>653.04142514464343</v>
      </c>
      <c r="AG335" s="17">
        <f t="shared" si="159"/>
        <v>41.68349522199852</v>
      </c>
      <c r="AH335" s="18">
        <f t="shared" si="160"/>
        <v>694.72492036664198</v>
      </c>
      <c r="AI335" s="73"/>
      <c r="AJ335" s="74"/>
      <c r="AK335" s="74"/>
      <c r="AL335" s="73"/>
      <c r="AM335" s="74"/>
      <c r="AN335" s="74">
        <f t="shared" si="161"/>
        <v>2012</v>
      </c>
      <c r="AO335" s="19" t="str">
        <f t="shared" ca="1" si="162"/>
        <v>-</v>
      </c>
      <c r="AP335" s="17" t="str">
        <f ca="1">IF($C335&gt;=TODAY(),"-",100*(AO335-MIN(Fit_Error_Deaths))/(MAX(Fit_Error_Deaths)-MIN(Fit_Error_Deaths)))</f>
        <v>-</v>
      </c>
      <c r="AQ335" s="17" t="str">
        <f t="shared" ca="1" si="163"/>
        <v>-</v>
      </c>
      <c r="AR335" s="17" t="str">
        <f ca="1">IF($C335&gt;=TODAY(),"-",100*(AQ335-MIN(Fit_Error_LocalTransmission))/(MAX(Fit_Error_LocalTransmission)-MIN(Fit_Error_LocalTransmission)))</f>
        <v>-</v>
      </c>
      <c r="AS335" s="17" t="str">
        <f t="shared" ca="1" si="164"/>
        <v>-</v>
      </c>
      <c r="AT335" s="67" t="str">
        <f t="shared" ca="1" si="165"/>
        <v>-</v>
      </c>
    </row>
    <row r="336" spans="1:46" s="1" customFormat="1" ht="12" x14ac:dyDescent="0.35">
      <c r="A336" s="87"/>
      <c r="B336" s="40">
        <f t="shared" si="142"/>
        <v>333</v>
      </c>
      <c r="C336" s="41">
        <f t="shared" si="143"/>
        <v>44191</v>
      </c>
      <c r="D336" s="28">
        <f>'I Disease Parameters'!$E$6/(1000*365)</f>
        <v>4.8197260273972601E-5</v>
      </c>
      <c r="E336" s="28">
        <f>'I Disease Parameters'!$E$7/(1000*365)</f>
        <v>2.0024657534246577E-5</v>
      </c>
      <c r="F336" s="27">
        <f>(1-'I Disease Parameters'!$E$8)/'I Disease Parameters'!$E$10</f>
        <v>0.188</v>
      </c>
      <c r="G336" s="27">
        <f>'I Disease Parameters'!$E$8/'I Disease Parameters'!$E$11</f>
        <v>1.2E-2</v>
      </c>
      <c r="H336" s="27">
        <f>1/'I Disease Parameters'!$E$12</f>
        <v>0.05</v>
      </c>
      <c r="I336" s="27">
        <f>'I Disease Parameters'!$E$9/'I Disease Parameters'!$E$15</f>
        <v>0</v>
      </c>
      <c r="J336" s="83">
        <f t="shared" si="166"/>
        <v>7.7001263440561267</v>
      </c>
      <c r="K336" s="60">
        <f t="shared" si="167"/>
        <v>0.77001263449643809</v>
      </c>
      <c r="L336" s="30">
        <f t="shared" si="168"/>
        <v>0.46717576064062738</v>
      </c>
      <c r="M336" s="27">
        <f>J336/'I Disease Parameters'!$E$12</f>
        <v>0.38500631720280631</v>
      </c>
      <c r="N336" s="27">
        <f>K336/SQRT('I Disease Parameters'!$E$13*'I Disease Parameters'!$E$13)</f>
        <v>4.5294860852731655E-2</v>
      </c>
      <c r="O336" s="27">
        <f>L336/'I Disease Parameters'!$E$13</f>
        <v>2.7480927096507492E-2</v>
      </c>
      <c r="P336" s="27">
        <f>(1-L336)/'I Disease Parameters'!$E$14</f>
        <v>2.2201009973307193E-2</v>
      </c>
      <c r="Q336" s="19">
        <f t="shared" si="144"/>
        <v>8268423.1343204388</v>
      </c>
      <c r="R336" s="17">
        <f t="shared" si="145"/>
        <v>3203.0537181780151</v>
      </c>
      <c r="S336" s="17">
        <f t="shared" si="146"/>
        <v>208983.45447360163</v>
      </c>
      <c r="T336" s="17">
        <f t="shared" si="147"/>
        <v>14011.012274011569</v>
      </c>
      <c r="U336" s="17">
        <f t="shared" si="148"/>
        <v>1297972716.400682</v>
      </c>
      <c r="V336" s="17">
        <f t="shared" si="149"/>
        <v>35872235.979609035</v>
      </c>
      <c r="W336" s="17">
        <f t="shared" si="150"/>
        <v>1306467337.0554681</v>
      </c>
      <c r="X336" s="18">
        <f t="shared" ca="1" si="141"/>
        <v>37573384.325964198</v>
      </c>
      <c r="Y336" s="17">
        <f t="shared" si="151"/>
        <v>62267.467652427033</v>
      </c>
      <c r="Z336" s="17">
        <f t="shared" si="152"/>
        <v>-132.60320082983799</v>
      </c>
      <c r="AA336" s="17">
        <f t="shared" si="153"/>
        <v>-10343.643339924514</v>
      </c>
      <c r="AB336" s="17">
        <f t="shared" si="154"/>
        <v>-690.67480552656889</v>
      </c>
      <c r="AC336" s="17">
        <f t="shared" si="155"/>
        <v>-14621.381041526794</v>
      </c>
      <c r="AD336" s="18">
        <f t="shared" si="156"/>
        <v>326.39230147749186</v>
      </c>
      <c r="AE336" s="19">
        <f t="shared" si="157"/>
        <v>534.59497835918751</v>
      </c>
      <c r="AF336" s="17">
        <f t="shared" si="158"/>
        <v>627.10350077347641</v>
      </c>
      <c r="AG336" s="17">
        <f t="shared" si="159"/>
        <v>40.027883028094237</v>
      </c>
      <c r="AH336" s="18">
        <f t="shared" si="160"/>
        <v>667.13138380157068</v>
      </c>
      <c r="AI336" s="73"/>
      <c r="AJ336" s="74"/>
      <c r="AK336" s="74"/>
      <c r="AL336" s="73"/>
      <c r="AM336" s="74"/>
      <c r="AN336" s="74">
        <f t="shared" si="161"/>
        <v>2012</v>
      </c>
      <c r="AO336" s="19" t="str">
        <f t="shared" ca="1" si="162"/>
        <v>-</v>
      </c>
      <c r="AP336" s="17" t="str">
        <f ca="1">IF($C336&gt;=TODAY(),"-",100*(AO336-MIN(Fit_Error_Deaths))/(MAX(Fit_Error_Deaths)-MIN(Fit_Error_Deaths)))</f>
        <v>-</v>
      </c>
      <c r="AQ336" s="17" t="str">
        <f t="shared" ca="1" si="163"/>
        <v>-</v>
      </c>
      <c r="AR336" s="17" t="str">
        <f ca="1">IF($C336&gt;=TODAY(),"-",100*(AQ336-MIN(Fit_Error_LocalTransmission))/(MAX(Fit_Error_LocalTransmission)-MIN(Fit_Error_LocalTransmission)))</f>
        <v>-</v>
      </c>
      <c r="AS336" s="17" t="str">
        <f t="shared" ca="1" si="164"/>
        <v>-</v>
      </c>
      <c r="AT336" s="67" t="str">
        <f t="shared" ca="1" si="165"/>
        <v>-</v>
      </c>
    </row>
    <row r="337" spans="1:46" s="1" customFormat="1" ht="12" x14ac:dyDescent="0.35">
      <c r="A337" s="87"/>
      <c r="B337" s="40">
        <f t="shared" si="142"/>
        <v>334</v>
      </c>
      <c r="C337" s="41">
        <f t="shared" si="143"/>
        <v>44192</v>
      </c>
      <c r="D337" s="28">
        <f>'I Disease Parameters'!$E$6/(1000*365)</f>
        <v>4.8197260273972601E-5</v>
      </c>
      <c r="E337" s="28">
        <f>'I Disease Parameters'!$E$7/(1000*365)</f>
        <v>2.0024657534246577E-5</v>
      </c>
      <c r="F337" s="27">
        <f>(1-'I Disease Parameters'!$E$8)/'I Disease Parameters'!$E$10</f>
        <v>0.188</v>
      </c>
      <c r="G337" s="27">
        <f>'I Disease Parameters'!$E$8/'I Disease Parameters'!$E$11</f>
        <v>1.2E-2</v>
      </c>
      <c r="H337" s="27">
        <f>1/'I Disease Parameters'!$E$12</f>
        <v>0.05</v>
      </c>
      <c r="I337" s="27">
        <f>'I Disease Parameters'!$E$9/'I Disease Parameters'!$E$15</f>
        <v>0</v>
      </c>
      <c r="J337" s="83">
        <f t="shared" si="166"/>
        <v>7.7001263440561267</v>
      </c>
      <c r="K337" s="60">
        <f t="shared" si="167"/>
        <v>0.77001263449643809</v>
      </c>
      <c r="L337" s="30">
        <f t="shared" si="168"/>
        <v>0.46717576064062738</v>
      </c>
      <c r="M337" s="27">
        <f>J337/'I Disease Parameters'!$E$12</f>
        <v>0.38500631720280631</v>
      </c>
      <c r="N337" s="27">
        <f>K337/SQRT('I Disease Parameters'!$E$13*'I Disease Parameters'!$E$13)</f>
        <v>4.5294860852731655E-2</v>
      </c>
      <c r="O337" s="27">
        <f>L337/'I Disease Parameters'!$E$13</f>
        <v>2.7480927096507492E-2</v>
      </c>
      <c r="P337" s="27">
        <f>(1-L337)/'I Disease Parameters'!$E$14</f>
        <v>2.2201009973307193E-2</v>
      </c>
      <c r="Q337" s="19">
        <f t="shared" si="144"/>
        <v>8330712.4736351529</v>
      </c>
      <c r="R337" s="17">
        <f t="shared" si="145"/>
        <v>3075.6134616675699</v>
      </c>
      <c r="S337" s="17">
        <f t="shared" si="146"/>
        <v>199132.27102683284</v>
      </c>
      <c r="T337" s="17">
        <f t="shared" si="147"/>
        <v>13353.074122825366</v>
      </c>
      <c r="U337" s="17">
        <f t="shared" si="148"/>
        <v>1297957559.1498778</v>
      </c>
      <c r="V337" s="17">
        <f t="shared" si="149"/>
        <v>35872547.038232267</v>
      </c>
      <c r="W337" s="17">
        <f t="shared" si="150"/>
        <v>1306503832.5821242</v>
      </c>
      <c r="X337" s="18">
        <f t="shared" ca="1" si="141"/>
        <v>37573384.325964198</v>
      </c>
      <c r="Y337" s="17">
        <f t="shared" si="151"/>
        <v>62289.339314714074</v>
      </c>
      <c r="Z337" s="17">
        <f t="shared" si="152"/>
        <v>-127.44025651044512</v>
      </c>
      <c r="AA337" s="17">
        <f t="shared" si="153"/>
        <v>-9851.1834467687877</v>
      </c>
      <c r="AB337" s="17">
        <f t="shared" si="154"/>
        <v>-657.93815118620296</v>
      </c>
      <c r="AC337" s="17">
        <f t="shared" si="155"/>
        <v>-15157.250804185867</v>
      </c>
      <c r="AD337" s="18">
        <f t="shared" si="156"/>
        <v>311.05862323194742</v>
      </c>
      <c r="AE337" s="19">
        <f t="shared" si="157"/>
        <v>513.23462717892801</v>
      </c>
      <c r="AF337" s="17">
        <f t="shared" si="158"/>
        <v>602.1740990174668</v>
      </c>
      <c r="AG337" s="17">
        <f t="shared" si="159"/>
        <v>38.436644618136178</v>
      </c>
      <c r="AH337" s="18">
        <f t="shared" si="160"/>
        <v>640.61074363560294</v>
      </c>
      <c r="AI337" s="73"/>
      <c r="AJ337" s="74"/>
      <c r="AK337" s="74"/>
      <c r="AL337" s="73"/>
      <c r="AM337" s="74"/>
      <c r="AN337" s="74">
        <f t="shared" si="161"/>
        <v>2012</v>
      </c>
      <c r="AO337" s="19" t="str">
        <f t="shared" ca="1" si="162"/>
        <v>-</v>
      </c>
      <c r="AP337" s="17" t="str">
        <f ca="1">IF($C337&gt;=TODAY(),"-",100*(AO337-MIN(Fit_Error_Deaths))/(MAX(Fit_Error_Deaths)-MIN(Fit_Error_Deaths)))</f>
        <v>-</v>
      </c>
      <c r="AQ337" s="17" t="str">
        <f t="shared" ca="1" si="163"/>
        <v>-</v>
      </c>
      <c r="AR337" s="17" t="str">
        <f ca="1">IF($C337&gt;=TODAY(),"-",100*(AQ337-MIN(Fit_Error_LocalTransmission))/(MAX(Fit_Error_LocalTransmission)-MIN(Fit_Error_LocalTransmission)))</f>
        <v>-</v>
      </c>
      <c r="AS337" s="17" t="str">
        <f t="shared" ca="1" si="164"/>
        <v>-</v>
      </c>
      <c r="AT337" s="67" t="str">
        <f t="shared" ca="1" si="165"/>
        <v>-</v>
      </c>
    </row>
    <row r="338" spans="1:46" s="1" customFormat="1" ht="12" x14ac:dyDescent="0.35">
      <c r="A338" s="87"/>
      <c r="B338" s="40">
        <f t="shared" si="142"/>
        <v>335</v>
      </c>
      <c r="C338" s="41">
        <f t="shared" si="143"/>
        <v>44193</v>
      </c>
      <c r="D338" s="28">
        <f>'I Disease Parameters'!$E$6/(1000*365)</f>
        <v>4.8197260273972601E-5</v>
      </c>
      <c r="E338" s="28">
        <f>'I Disease Parameters'!$E$7/(1000*365)</f>
        <v>2.0024657534246577E-5</v>
      </c>
      <c r="F338" s="27">
        <f>(1-'I Disease Parameters'!$E$8)/'I Disease Parameters'!$E$10</f>
        <v>0.188</v>
      </c>
      <c r="G338" s="27">
        <f>'I Disease Parameters'!$E$8/'I Disease Parameters'!$E$11</f>
        <v>1.2E-2</v>
      </c>
      <c r="H338" s="27">
        <f>1/'I Disease Parameters'!$E$12</f>
        <v>0.05</v>
      </c>
      <c r="I338" s="27">
        <f>'I Disease Parameters'!$E$9/'I Disease Parameters'!$E$15</f>
        <v>0</v>
      </c>
      <c r="J338" s="83">
        <f t="shared" si="166"/>
        <v>7.7001263440561267</v>
      </c>
      <c r="K338" s="60">
        <f t="shared" si="167"/>
        <v>0.77001263449643809</v>
      </c>
      <c r="L338" s="30">
        <f t="shared" si="168"/>
        <v>0.46717576064062738</v>
      </c>
      <c r="M338" s="27">
        <f>J338/'I Disease Parameters'!$E$12</f>
        <v>0.38500631720280631</v>
      </c>
      <c r="N338" s="27">
        <f>K338/SQRT('I Disease Parameters'!$E$13*'I Disease Parameters'!$E$13)</f>
        <v>4.5294860852731655E-2</v>
      </c>
      <c r="O338" s="27">
        <f>L338/'I Disease Parameters'!$E$13</f>
        <v>2.7480927096507492E-2</v>
      </c>
      <c r="P338" s="27">
        <f>(1-L338)/'I Disease Parameters'!$E$14</f>
        <v>2.2201009973307193E-2</v>
      </c>
      <c r="Q338" s="19">
        <f t="shared" si="144"/>
        <v>8393022.8466539588</v>
      </c>
      <c r="R338" s="17">
        <f t="shared" si="145"/>
        <v>2953.1417660235415</v>
      </c>
      <c r="S338" s="17">
        <f t="shared" si="146"/>
        <v>189749.88525075337</v>
      </c>
      <c r="T338" s="17">
        <f t="shared" si="147"/>
        <v>12726.307505370258</v>
      </c>
      <c r="U338" s="17">
        <f t="shared" si="148"/>
        <v>1297941891.5626695</v>
      </c>
      <c r="V338" s="17">
        <f t="shared" si="149"/>
        <v>35872843.489964046</v>
      </c>
      <c r="W338" s="17">
        <f t="shared" si="150"/>
        <v>1306540343.7438457</v>
      </c>
      <c r="X338" s="18">
        <f t="shared" ca="1" si="141"/>
        <v>37573384.325964198</v>
      </c>
      <c r="Y338" s="17">
        <f t="shared" si="151"/>
        <v>62310.373018805869</v>
      </c>
      <c r="Z338" s="17">
        <f t="shared" si="152"/>
        <v>-122.47169564402839</v>
      </c>
      <c r="AA338" s="17">
        <f t="shared" si="153"/>
        <v>-9382.3857760794635</v>
      </c>
      <c r="AB338" s="17">
        <f t="shared" si="154"/>
        <v>-626.76661745510864</v>
      </c>
      <c r="AC338" s="17">
        <f t="shared" si="155"/>
        <v>-15667.587208271027</v>
      </c>
      <c r="AD338" s="18">
        <f t="shared" si="156"/>
        <v>296.45173177868128</v>
      </c>
      <c r="AE338" s="19">
        <f t="shared" si="157"/>
        <v>492.71258479576318</v>
      </c>
      <c r="AF338" s="17">
        <f t="shared" si="158"/>
        <v>578.2153307935032</v>
      </c>
      <c r="AG338" s="17">
        <f t="shared" si="159"/>
        <v>36.907361540010839</v>
      </c>
      <c r="AH338" s="18">
        <f t="shared" si="160"/>
        <v>615.12269233351401</v>
      </c>
      <c r="AI338" s="73"/>
      <c r="AJ338" s="74"/>
      <c r="AK338" s="74"/>
      <c r="AL338" s="73"/>
      <c r="AM338" s="74"/>
      <c r="AN338" s="74">
        <f t="shared" si="161"/>
        <v>2012</v>
      </c>
      <c r="AO338" s="19" t="str">
        <f t="shared" ca="1" si="162"/>
        <v>-</v>
      </c>
      <c r="AP338" s="17" t="str">
        <f ca="1">IF($C338&gt;=TODAY(),"-",100*(AO338-MIN(Fit_Error_Deaths))/(MAX(Fit_Error_Deaths)-MIN(Fit_Error_Deaths)))</f>
        <v>-</v>
      </c>
      <c r="AQ338" s="17" t="str">
        <f t="shared" ca="1" si="163"/>
        <v>-</v>
      </c>
      <c r="AR338" s="17" t="str">
        <f ca="1">IF($C338&gt;=TODAY(),"-",100*(AQ338-MIN(Fit_Error_LocalTransmission))/(MAX(Fit_Error_LocalTransmission)-MIN(Fit_Error_LocalTransmission)))</f>
        <v>-</v>
      </c>
      <c r="AS338" s="17" t="str">
        <f t="shared" ca="1" si="164"/>
        <v>-</v>
      </c>
      <c r="AT338" s="67" t="str">
        <f t="shared" ca="1" si="165"/>
        <v>-</v>
      </c>
    </row>
    <row r="339" spans="1:46" s="1" customFormat="1" ht="12" x14ac:dyDescent="0.35">
      <c r="A339" s="87"/>
      <c r="B339" s="40">
        <f t="shared" si="142"/>
        <v>336</v>
      </c>
      <c r="C339" s="41">
        <f t="shared" si="143"/>
        <v>44194</v>
      </c>
      <c r="D339" s="28">
        <f>'I Disease Parameters'!$E$6/(1000*365)</f>
        <v>4.8197260273972601E-5</v>
      </c>
      <c r="E339" s="28">
        <f>'I Disease Parameters'!$E$7/(1000*365)</f>
        <v>2.0024657534246577E-5</v>
      </c>
      <c r="F339" s="27">
        <f>(1-'I Disease Parameters'!$E$8)/'I Disease Parameters'!$E$10</f>
        <v>0.188</v>
      </c>
      <c r="G339" s="27">
        <f>'I Disease Parameters'!$E$8/'I Disease Parameters'!$E$11</f>
        <v>1.2E-2</v>
      </c>
      <c r="H339" s="27">
        <f>1/'I Disease Parameters'!$E$12</f>
        <v>0.05</v>
      </c>
      <c r="I339" s="27">
        <f>'I Disease Parameters'!$E$9/'I Disease Parameters'!$E$15</f>
        <v>0</v>
      </c>
      <c r="J339" s="83">
        <f t="shared" si="166"/>
        <v>7.7001263440561267</v>
      </c>
      <c r="K339" s="60">
        <f t="shared" si="167"/>
        <v>0.77001263449643809</v>
      </c>
      <c r="L339" s="30">
        <f t="shared" si="168"/>
        <v>0.46717576064062738</v>
      </c>
      <c r="M339" s="27">
        <f>J339/'I Disease Parameters'!$E$12</f>
        <v>0.38500631720280631</v>
      </c>
      <c r="N339" s="27">
        <f>K339/SQRT('I Disease Parameters'!$E$13*'I Disease Parameters'!$E$13)</f>
        <v>4.5294860852731655E-2</v>
      </c>
      <c r="O339" s="27">
        <f>L339/'I Disease Parameters'!$E$13</f>
        <v>2.7480927096507492E-2</v>
      </c>
      <c r="P339" s="27">
        <f>(1-L339)/'I Disease Parameters'!$E$14</f>
        <v>2.2201009973307193E-2</v>
      </c>
      <c r="Q339" s="19">
        <f t="shared" si="144"/>
        <v>8455353.4473565705</v>
      </c>
      <c r="R339" s="17">
        <f t="shared" si="145"/>
        <v>2835.4511722407733</v>
      </c>
      <c r="S339" s="17">
        <f t="shared" si="146"/>
        <v>180813.78196375881</v>
      </c>
      <c r="T339" s="17">
        <f t="shared" si="147"/>
        <v>12129.222758000156</v>
      </c>
      <c r="U339" s="17">
        <f t="shared" si="148"/>
        <v>1297925737.9457829</v>
      </c>
      <c r="V339" s="17">
        <f t="shared" si="149"/>
        <v>35873126.026843898</v>
      </c>
      <c r="W339" s="17">
        <f t="shared" si="150"/>
        <v>1306576869.8490334</v>
      </c>
      <c r="X339" s="18">
        <f t="shared" ca="1" si="141"/>
        <v>37573384.325964198</v>
      </c>
      <c r="Y339" s="17">
        <f t="shared" si="151"/>
        <v>62330.60070261173</v>
      </c>
      <c r="Z339" s="17">
        <f t="shared" si="152"/>
        <v>-117.69059378276825</v>
      </c>
      <c r="AA339" s="17">
        <f t="shared" si="153"/>
        <v>-8936.1032869945629</v>
      </c>
      <c r="AB339" s="17">
        <f t="shared" si="154"/>
        <v>-597.08474737010147</v>
      </c>
      <c r="AC339" s="17">
        <f t="shared" si="155"/>
        <v>-16153.616886615753</v>
      </c>
      <c r="AD339" s="18">
        <f t="shared" si="156"/>
        <v>282.53687985241413</v>
      </c>
      <c r="AE339" s="19">
        <f t="shared" si="157"/>
        <v>472.99689507445459</v>
      </c>
      <c r="AF339" s="17">
        <f t="shared" si="158"/>
        <v>555.19065201242586</v>
      </c>
      <c r="AG339" s="17">
        <f t="shared" si="159"/>
        <v>35.437701192282496</v>
      </c>
      <c r="AH339" s="18">
        <f t="shared" si="160"/>
        <v>590.62835320470833</v>
      </c>
      <c r="AI339" s="73"/>
      <c r="AJ339" s="74"/>
      <c r="AK339" s="74"/>
      <c r="AL339" s="73"/>
      <c r="AM339" s="74"/>
      <c r="AN339" s="74">
        <f t="shared" si="161"/>
        <v>2012</v>
      </c>
      <c r="AO339" s="19" t="str">
        <f t="shared" ca="1" si="162"/>
        <v>-</v>
      </c>
      <c r="AP339" s="17" t="str">
        <f ca="1">IF($C339&gt;=TODAY(),"-",100*(AO339-MIN(Fit_Error_Deaths))/(MAX(Fit_Error_Deaths)-MIN(Fit_Error_Deaths)))</f>
        <v>-</v>
      </c>
      <c r="AQ339" s="17" t="str">
        <f t="shared" ca="1" si="163"/>
        <v>-</v>
      </c>
      <c r="AR339" s="17" t="str">
        <f ca="1">IF($C339&gt;=TODAY(),"-",100*(AQ339-MIN(Fit_Error_LocalTransmission))/(MAX(Fit_Error_LocalTransmission)-MIN(Fit_Error_LocalTransmission)))</f>
        <v>-</v>
      </c>
      <c r="AS339" s="17" t="str">
        <f t="shared" ca="1" si="164"/>
        <v>-</v>
      </c>
      <c r="AT339" s="67" t="str">
        <f t="shared" ca="1" si="165"/>
        <v>-</v>
      </c>
    </row>
    <row r="340" spans="1:46" s="1" customFormat="1" ht="12" x14ac:dyDescent="0.35">
      <c r="A340" s="87"/>
      <c r="B340" s="40" t="str">
        <f t="shared" si="142"/>
        <v/>
      </c>
      <c r="C340" s="41" t="str">
        <f t="shared" si="143"/>
        <v/>
      </c>
      <c r="D340" s="28">
        <f>'I Disease Parameters'!$E$6/(1000*365)</f>
        <v>4.8197260273972601E-5</v>
      </c>
      <c r="E340" s="28">
        <f>'I Disease Parameters'!$E$7/(1000*365)</f>
        <v>2.0024657534246577E-5</v>
      </c>
      <c r="F340" s="27">
        <f>(1-'I Disease Parameters'!$E$8)/'I Disease Parameters'!$E$10</f>
        <v>0.188</v>
      </c>
      <c r="G340" s="27">
        <f>'I Disease Parameters'!$E$8/'I Disease Parameters'!$E$11</f>
        <v>1.2E-2</v>
      </c>
      <c r="H340" s="27">
        <f>1/'I Disease Parameters'!$E$12</f>
        <v>0.05</v>
      </c>
      <c r="I340" s="27">
        <f>'I Disease Parameters'!$E$9/'I Disease Parameters'!$E$15</f>
        <v>0</v>
      </c>
      <c r="J340" s="83">
        <f t="shared" si="166"/>
        <v>7.7001263440561267</v>
      </c>
      <c r="K340" s="60">
        <f t="shared" si="167"/>
        <v>0.77001263449643809</v>
      </c>
      <c r="L340" s="30">
        <f t="shared" si="168"/>
        <v>0.46717576064062738</v>
      </c>
      <c r="M340" s="27">
        <f>J340/'I Disease Parameters'!$E$12</f>
        <v>0.38500631720280631</v>
      </c>
      <c r="N340" s="27">
        <f>K340/SQRT('I Disease Parameters'!$E$13*'I Disease Parameters'!$E$13)</f>
        <v>4.5294860852731655E-2</v>
      </c>
      <c r="O340" s="27">
        <f>L340/'I Disease Parameters'!$E$13</f>
        <v>2.7480927096507492E-2</v>
      </c>
      <c r="P340" s="27">
        <f>(1-L340)/'I Disease Parameters'!$E$14</f>
        <v>2.2201009973307193E-2</v>
      </c>
      <c r="Q340" s="19" t="str">
        <f t="shared" si="144"/>
        <v/>
      </c>
      <c r="R340" s="17" t="str">
        <f t="shared" si="145"/>
        <v/>
      </c>
      <c r="S340" s="17" t="str">
        <f t="shared" si="146"/>
        <v/>
      </c>
      <c r="T340" s="17" t="str">
        <f t="shared" si="147"/>
        <v/>
      </c>
      <c r="U340" s="17" t="str">
        <f t="shared" si="148"/>
        <v/>
      </c>
      <c r="V340" s="17" t="str">
        <f t="shared" si="149"/>
        <v/>
      </c>
      <c r="W340" s="17" t="str">
        <f t="shared" si="150"/>
        <v/>
      </c>
      <c r="X340" s="18" t="str">
        <f t="shared" si="141"/>
        <v/>
      </c>
      <c r="Y340" s="17" t="str">
        <f t="shared" si="151"/>
        <v/>
      </c>
      <c r="Z340" s="17" t="str">
        <f t="shared" si="152"/>
        <v/>
      </c>
      <c r="AA340" s="17" t="str">
        <f t="shared" si="153"/>
        <v/>
      </c>
      <c r="AB340" s="17" t="str">
        <f t="shared" si="154"/>
        <v/>
      </c>
      <c r="AC340" s="17" t="str">
        <f t="shared" si="155"/>
        <v/>
      </c>
      <c r="AD340" s="18" t="str">
        <f t="shared" si="156"/>
        <v/>
      </c>
      <c r="AE340" s="19" t="str">
        <f t="shared" si="157"/>
        <v/>
      </c>
      <c r="AF340" s="17" t="str">
        <f t="shared" si="158"/>
        <v/>
      </c>
      <c r="AG340" s="17" t="str">
        <f t="shared" si="159"/>
        <v/>
      </c>
      <c r="AH340" s="18" t="str">
        <f t="shared" si="160"/>
        <v/>
      </c>
      <c r="AI340" s="73"/>
      <c r="AJ340" s="74"/>
      <c r="AK340" s="74"/>
      <c r="AL340" s="73"/>
      <c r="AM340" s="74"/>
      <c r="AN340" s="74">
        <f t="shared" si="161"/>
        <v>2012</v>
      </c>
      <c r="AO340" s="19" t="str">
        <f t="shared" ca="1" si="162"/>
        <v>-</v>
      </c>
      <c r="AP340" s="17" t="str">
        <f ca="1">IF($C340&gt;=TODAY(),"-",100*(AO340-MIN(Fit_Error_Deaths))/(MAX(Fit_Error_Deaths)-MIN(Fit_Error_Deaths)))</f>
        <v>-</v>
      </c>
      <c r="AQ340" s="17" t="str">
        <f t="shared" ca="1" si="163"/>
        <v>-</v>
      </c>
      <c r="AR340" s="17" t="str">
        <f ca="1">IF($C340&gt;=TODAY(),"-",100*(AQ340-MIN(Fit_Error_LocalTransmission))/(MAX(Fit_Error_LocalTransmission)-MIN(Fit_Error_LocalTransmission)))</f>
        <v>-</v>
      </c>
      <c r="AS340" s="17" t="str">
        <f t="shared" ca="1" si="164"/>
        <v>-</v>
      </c>
      <c r="AT340" s="67" t="str">
        <f t="shared" ca="1" si="165"/>
        <v>-</v>
      </c>
    </row>
    <row r="341" spans="1:46" s="1" customFormat="1" ht="12" x14ac:dyDescent="0.35">
      <c r="A341" s="87"/>
      <c r="B341" s="40" t="str">
        <f t="shared" si="142"/>
        <v/>
      </c>
      <c r="C341" s="41" t="str">
        <f t="shared" si="143"/>
        <v/>
      </c>
      <c r="D341" s="28">
        <f>'I Disease Parameters'!$E$6/(1000*365)</f>
        <v>4.8197260273972601E-5</v>
      </c>
      <c r="E341" s="28">
        <f>'I Disease Parameters'!$E$7/(1000*365)</f>
        <v>2.0024657534246577E-5</v>
      </c>
      <c r="F341" s="27">
        <f>(1-'I Disease Parameters'!$E$8)/'I Disease Parameters'!$E$10</f>
        <v>0.188</v>
      </c>
      <c r="G341" s="27">
        <f>'I Disease Parameters'!$E$8/'I Disease Parameters'!$E$11</f>
        <v>1.2E-2</v>
      </c>
      <c r="H341" s="27">
        <f>1/'I Disease Parameters'!$E$12</f>
        <v>0.05</v>
      </c>
      <c r="I341" s="27">
        <f>'I Disease Parameters'!$E$9/'I Disease Parameters'!$E$15</f>
        <v>0</v>
      </c>
      <c r="J341" s="83">
        <f t="shared" si="166"/>
        <v>7.7001263440561267</v>
      </c>
      <c r="K341" s="60">
        <f t="shared" si="167"/>
        <v>0.77001263449643809</v>
      </c>
      <c r="L341" s="30">
        <f t="shared" si="168"/>
        <v>0.46717576064062738</v>
      </c>
      <c r="M341" s="27">
        <f>J341/'I Disease Parameters'!$E$12</f>
        <v>0.38500631720280631</v>
      </c>
      <c r="N341" s="27">
        <f>K341/SQRT('I Disease Parameters'!$E$13*'I Disease Parameters'!$E$13)</f>
        <v>4.5294860852731655E-2</v>
      </c>
      <c r="O341" s="27">
        <f>L341/'I Disease Parameters'!$E$13</f>
        <v>2.7480927096507492E-2</v>
      </c>
      <c r="P341" s="27">
        <f>(1-L341)/'I Disease Parameters'!$E$14</f>
        <v>2.2201009973307193E-2</v>
      </c>
      <c r="Q341" s="19" t="str">
        <f t="shared" si="144"/>
        <v/>
      </c>
      <c r="R341" s="17" t="str">
        <f t="shared" si="145"/>
        <v/>
      </c>
      <c r="S341" s="17" t="str">
        <f t="shared" si="146"/>
        <v/>
      </c>
      <c r="T341" s="17" t="str">
        <f t="shared" si="147"/>
        <v/>
      </c>
      <c r="U341" s="17" t="str">
        <f t="shared" si="148"/>
        <v/>
      </c>
      <c r="V341" s="17" t="str">
        <f t="shared" si="149"/>
        <v/>
      </c>
      <c r="W341" s="17" t="str">
        <f t="shared" si="150"/>
        <v/>
      </c>
      <c r="X341" s="18" t="str">
        <f t="shared" si="141"/>
        <v/>
      </c>
      <c r="Y341" s="17" t="str">
        <f t="shared" si="151"/>
        <v/>
      </c>
      <c r="Z341" s="17" t="str">
        <f t="shared" si="152"/>
        <v/>
      </c>
      <c r="AA341" s="17" t="str">
        <f t="shared" si="153"/>
        <v/>
      </c>
      <c r="AB341" s="17" t="str">
        <f t="shared" si="154"/>
        <v/>
      </c>
      <c r="AC341" s="17" t="str">
        <f t="shared" si="155"/>
        <v/>
      </c>
      <c r="AD341" s="18" t="str">
        <f t="shared" si="156"/>
        <v/>
      </c>
      <c r="AE341" s="19" t="str">
        <f t="shared" si="157"/>
        <v/>
      </c>
      <c r="AF341" s="17" t="str">
        <f t="shared" si="158"/>
        <v/>
      </c>
      <c r="AG341" s="17" t="str">
        <f t="shared" si="159"/>
        <v/>
      </c>
      <c r="AH341" s="18" t="str">
        <f t="shared" si="160"/>
        <v/>
      </c>
      <c r="AI341" s="73"/>
      <c r="AJ341" s="74"/>
      <c r="AK341" s="74"/>
      <c r="AL341" s="73"/>
      <c r="AM341" s="74"/>
      <c r="AN341" s="74">
        <f t="shared" si="161"/>
        <v>2012</v>
      </c>
      <c r="AO341" s="19" t="str">
        <f t="shared" ca="1" si="162"/>
        <v>-</v>
      </c>
      <c r="AP341" s="17" t="str">
        <f ca="1">IF($C341&gt;=TODAY(),"-",100*(AO341-MIN(Fit_Error_Deaths))/(MAX(Fit_Error_Deaths)-MIN(Fit_Error_Deaths)))</f>
        <v>-</v>
      </c>
      <c r="AQ341" s="17" t="str">
        <f t="shared" ca="1" si="163"/>
        <v>-</v>
      </c>
      <c r="AR341" s="17" t="str">
        <f ca="1">IF($C341&gt;=TODAY(),"-",100*(AQ341-MIN(Fit_Error_LocalTransmission))/(MAX(Fit_Error_LocalTransmission)-MIN(Fit_Error_LocalTransmission)))</f>
        <v>-</v>
      </c>
      <c r="AS341" s="17" t="str">
        <f t="shared" ca="1" si="164"/>
        <v>-</v>
      </c>
      <c r="AT341" s="67" t="str">
        <f t="shared" ca="1" si="165"/>
        <v>-</v>
      </c>
    </row>
    <row r="342" spans="1:46" s="1" customFormat="1" ht="12" x14ac:dyDescent="0.35">
      <c r="A342" s="87"/>
      <c r="B342" s="40" t="str">
        <f t="shared" si="142"/>
        <v/>
      </c>
      <c r="C342" s="41" t="str">
        <f t="shared" si="143"/>
        <v/>
      </c>
      <c r="D342" s="28">
        <f>'I Disease Parameters'!$E$6/(1000*365)</f>
        <v>4.8197260273972601E-5</v>
      </c>
      <c r="E342" s="28">
        <f>'I Disease Parameters'!$E$7/(1000*365)</f>
        <v>2.0024657534246577E-5</v>
      </c>
      <c r="F342" s="27">
        <f>(1-'I Disease Parameters'!$E$8)/'I Disease Parameters'!$E$10</f>
        <v>0.188</v>
      </c>
      <c r="G342" s="27">
        <f>'I Disease Parameters'!$E$8/'I Disease Parameters'!$E$11</f>
        <v>1.2E-2</v>
      </c>
      <c r="H342" s="27">
        <f>1/'I Disease Parameters'!$E$12</f>
        <v>0.05</v>
      </c>
      <c r="I342" s="27">
        <f>'I Disease Parameters'!$E$9/'I Disease Parameters'!$E$15</f>
        <v>0</v>
      </c>
      <c r="J342" s="83">
        <f t="shared" si="166"/>
        <v>7.7001263440561267</v>
      </c>
      <c r="K342" s="60">
        <f t="shared" si="167"/>
        <v>0.77001263449643809</v>
      </c>
      <c r="L342" s="30">
        <f t="shared" si="168"/>
        <v>0.46717576064062738</v>
      </c>
      <c r="M342" s="27">
        <f>J342/'I Disease Parameters'!$E$12</f>
        <v>0.38500631720280631</v>
      </c>
      <c r="N342" s="27">
        <f>K342/SQRT('I Disease Parameters'!$E$13*'I Disease Parameters'!$E$13)</f>
        <v>4.5294860852731655E-2</v>
      </c>
      <c r="O342" s="27">
        <f>L342/'I Disease Parameters'!$E$13</f>
        <v>2.7480927096507492E-2</v>
      </c>
      <c r="P342" s="27">
        <f>(1-L342)/'I Disease Parameters'!$E$14</f>
        <v>2.2201009973307193E-2</v>
      </c>
      <c r="Q342" s="19" t="str">
        <f t="shared" si="144"/>
        <v/>
      </c>
      <c r="R342" s="17" t="str">
        <f t="shared" si="145"/>
        <v/>
      </c>
      <c r="S342" s="17" t="str">
        <f t="shared" si="146"/>
        <v/>
      </c>
      <c r="T342" s="17" t="str">
        <f t="shared" si="147"/>
        <v/>
      </c>
      <c r="U342" s="17" t="str">
        <f t="shared" si="148"/>
        <v/>
      </c>
      <c r="V342" s="17" t="str">
        <f t="shared" si="149"/>
        <v/>
      </c>
      <c r="W342" s="17" t="str">
        <f t="shared" si="150"/>
        <v/>
      </c>
      <c r="X342" s="18" t="str">
        <f t="shared" si="141"/>
        <v/>
      </c>
      <c r="Y342" s="17" t="str">
        <f t="shared" si="151"/>
        <v/>
      </c>
      <c r="Z342" s="17" t="str">
        <f t="shared" si="152"/>
        <v/>
      </c>
      <c r="AA342" s="17" t="str">
        <f t="shared" si="153"/>
        <v/>
      </c>
      <c r="AB342" s="17" t="str">
        <f t="shared" si="154"/>
        <v/>
      </c>
      <c r="AC342" s="17" t="str">
        <f t="shared" si="155"/>
        <v/>
      </c>
      <c r="AD342" s="18" t="str">
        <f t="shared" si="156"/>
        <v/>
      </c>
      <c r="AE342" s="19" t="str">
        <f t="shared" si="157"/>
        <v/>
      </c>
      <c r="AF342" s="17" t="str">
        <f t="shared" si="158"/>
        <v/>
      </c>
      <c r="AG342" s="17" t="str">
        <f t="shared" si="159"/>
        <v/>
      </c>
      <c r="AH342" s="18" t="str">
        <f t="shared" si="160"/>
        <v/>
      </c>
      <c r="AI342" s="73"/>
      <c r="AJ342" s="74"/>
      <c r="AK342" s="74"/>
      <c r="AL342" s="73"/>
      <c r="AM342" s="74"/>
      <c r="AN342" s="74">
        <f t="shared" si="161"/>
        <v>2012</v>
      </c>
      <c r="AO342" s="19" t="str">
        <f t="shared" ca="1" si="162"/>
        <v>-</v>
      </c>
      <c r="AP342" s="17" t="str">
        <f ca="1">IF($C342&gt;=TODAY(),"-",100*(AO342-MIN(Fit_Error_Deaths))/(MAX(Fit_Error_Deaths)-MIN(Fit_Error_Deaths)))</f>
        <v>-</v>
      </c>
      <c r="AQ342" s="17" t="str">
        <f t="shared" ca="1" si="163"/>
        <v>-</v>
      </c>
      <c r="AR342" s="17" t="str">
        <f ca="1">IF($C342&gt;=TODAY(),"-",100*(AQ342-MIN(Fit_Error_LocalTransmission))/(MAX(Fit_Error_LocalTransmission)-MIN(Fit_Error_LocalTransmission)))</f>
        <v>-</v>
      </c>
      <c r="AS342" s="17" t="str">
        <f t="shared" ca="1" si="164"/>
        <v>-</v>
      </c>
      <c r="AT342" s="67" t="str">
        <f t="shared" ca="1" si="165"/>
        <v>-</v>
      </c>
    </row>
    <row r="343" spans="1:46" s="1" customFormat="1" ht="12" x14ac:dyDescent="0.35">
      <c r="A343" s="87"/>
      <c r="B343" s="40" t="str">
        <f t="shared" si="142"/>
        <v/>
      </c>
      <c r="C343" s="41" t="str">
        <f t="shared" si="143"/>
        <v/>
      </c>
      <c r="D343" s="28">
        <f>'I Disease Parameters'!$E$6/(1000*365)</f>
        <v>4.8197260273972601E-5</v>
      </c>
      <c r="E343" s="28">
        <f>'I Disease Parameters'!$E$7/(1000*365)</f>
        <v>2.0024657534246577E-5</v>
      </c>
      <c r="F343" s="27">
        <f>(1-'I Disease Parameters'!$E$8)/'I Disease Parameters'!$E$10</f>
        <v>0.188</v>
      </c>
      <c r="G343" s="27">
        <f>'I Disease Parameters'!$E$8/'I Disease Parameters'!$E$11</f>
        <v>1.2E-2</v>
      </c>
      <c r="H343" s="27">
        <f>1/'I Disease Parameters'!$E$12</f>
        <v>0.05</v>
      </c>
      <c r="I343" s="27">
        <f>'I Disease Parameters'!$E$9/'I Disease Parameters'!$E$15</f>
        <v>0</v>
      </c>
      <c r="J343" s="83">
        <f t="shared" si="166"/>
        <v>7.7001263440561267</v>
      </c>
      <c r="K343" s="60">
        <f t="shared" si="167"/>
        <v>0.77001263449643809</v>
      </c>
      <c r="L343" s="30">
        <f t="shared" si="168"/>
        <v>0.46717576064062738</v>
      </c>
      <c r="M343" s="27">
        <f>J343/'I Disease Parameters'!$E$12</f>
        <v>0.38500631720280631</v>
      </c>
      <c r="N343" s="27">
        <f>K343/SQRT('I Disease Parameters'!$E$13*'I Disease Parameters'!$E$13)</f>
        <v>4.5294860852731655E-2</v>
      </c>
      <c r="O343" s="27">
        <f>L343/'I Disease Parameters'!$E$13</f>
        <v>2.7480927096507492E-2</v>
      </c>
      <c r="P343" s="27">
        <f>(1-L343)/'I Disease Parameters'!$E$14</f>
        <v>2.2201009973307193E-2</v>
      </c>
      <c r="Q343" s="19" t="str">
        <f t="shared" si="144"/>
        <v/>
      </c>
      <c r="R343" s="17" t="str">
        <f t="shared" si="145"/>
        <v/>
      </c>
      <c r="S343" s="17" t="str">
        <f t="shared" si="146"/>
        <v/>
      </c>
      <c r="T343" s="17" t="str">
        <f t="shared" si="147"/>
        <v/>
      </c>
      <c r="U343" s="17" t="str">
        <f t="shared" si="148"/>
        <v/>
      </c>
      <c r="V343" s="17" t="str">
        <f t="shared" si="149"/>
        <v/>
      </c>
      <c r="W343" s="17" t="str">
        <f t="shared" si="150"/>
        <v/>
      </c>
      <c r="X343" s="18" t="str">
        <f t="shared" si="141"/>
        <v/>
      </c>
      <c r="Y343" s="17" t="str">
        <f t="shared" si="151"/>
        <v/>
      </c>
      <c r="Z343" s="17" t="str">
        <f t="shared" si="152"/>
        <v/>
      </c>
      <c r="AA343" s="17" t="str">
        <f t="shared" si="153"/>
        <v/>
      </c>
      <c r="AB343" s="17" t="str">
        <f t="shared" si="154"/>
        <v/>
      </c>
      <c r="AC343" s="17" t="str">
        <f t="shared" si="155"/>
        <v/>
      </c>
      <c r="AD343" s="18" t="str">
        <f t="shared" si="156"/>
        <v/>
      </c>
      <c r="AE343" s="19" t="str">
        <f t="shared" si="157"/>
        <v/>
      </c>
      <c r="AF343" s="17" t="str">
        <f t="shared" si="158"/>
        <v/>
      </c>
      <c r="AG343" s="17" t="str">
        <f t="shared" si="159"/>
        <v/>
      </c>
      <c r="AH343" s="18" t="str">
        <f t="shared" si="160"/>
        <v/>
      </c>
      <c r="AI343" s="73"/>
      <c r="AJ343" s="74"/>
      <c r="AK343" s="74"/>
      <c r="AL343" s="73"/>
      <c r="AM343" s="74"/>
      <c r="AN343" s="74">
        <f t="shared" si="161"/>
        <v>2012</v>
      </c>
      <c r="AO343" s="19" t="str">
        <f t="shared" ca="1" si="162"/>
        <v>-</v>
      </c>
      <c r="AP343" s="17" t="str">
        <f ca="1">IF($C343&gt;=TODAY(),"-",100*(AO343-MIN(Fit_Error_Deaths))/(MAX(Fit_Error_Deaths)-MIN(Fit_Error_Deaths)))</f>
        <v>-</v>
      </c>
      <c r="AQ343" s="17" t="str">
        <f t="shared" ca="1" si="163"/>
        <v>-</v>
      </c>
      <c r="AR343" s="17" t="str">
        <f ca="1">IF($C343&gt;=TODAY(),"-",100*(AQ343-MIN(Fit_Error_LocalTransmission))/(MAX(Fit_Error_LocalTransmission)-MIN(Fit_Error_LocalTransmission)))</f>
        <v>-</v>
      </c>
      <c r="AS343" s="17" t="str">
        <f t="shared" ca="1" si="164"/>
        <v>-</v>
      </c>
      <c r="AT343" s="67" t="str">
        <f t="shared" ca="1" si="165"/>
        <v>-</v>
      </c>
    </row>
    <row r="344" spans="1:46" s="1" customFormat="1" ht="12" x14ac:dyDescent="0.35">
      <c r="A344" s="87"/>
      <c r="B344" s="40" t="str">
        <f t="shared" si="142"/>
        <v/>
      </c>
      <c r="C344" s="41" t="str">
        <f t="shared" si="143"/>
        <v/>
      </c>
      <c r="D344" s="28">
        <f>'I Disease Parameters'!$E$6/(1000*365)</f>
        <v>4.8197260273972601E-5</v>
      </c>
      <c r="E344" s="28">
        <f>'I Disease Parameters'!$E$7/(1000*365)</f>
        <v>2.0024657534246577E-5</v>
      </c>
      <c r="F344" s="27">
        <f>(1-'I Disease Parameters'!$E$8)/'I Disease Parameters'!$E$10</f>
        <v>0.188</v>
      </c>
      <c r="G344" s="27">
        <f>'I Disease Parameters'!$E$8/'I Disease Parameters'!$E$11</f>
        <v>1.2E-2</v>
      </c>
      <c r="H344" s="27">
        <f>1/'I Disease Parameters'!$E$12</f>
        <v>0.05</v>
      </c>
      <c r="I344" s="27">
        <f>'I Disease Parameters'!$E$9/'I Disease Parameters'!$E$15</f>
        <v>0</v>
      </c>
      <c r="J344" s="83">
        <f t="shared" si="166"/>
        <v>7.7001263440561267</v>
      </c>
      <c r="K344" s="60">
        <f t="shared" si="167"/>
        <v>0.77001263449643809</v>
      </c>
      <c r="L344" s="30">
        <f t="shared" si="168"/>
        <v>0.46717576064062738</v>
      </c>
      <c r="M344" s="27">
        <f>J344/'I Disease Parameters'!$E$12</f>
        <v>0.38500631720280631</v>
      </c>
      <c r="N344" s="27">
        <f>K344/SQRT('I Disease Parameters'!$E$13*'I Disease Parameters'!$E$13)</f>
        <v>4.5294860852731655E-2</v>
      </c>
      <c r="O344" s="27">
        <f>L344/'I Disease Parameters'!$E$13</f>
        <v>2.7480927096507492E-2</v>
      </c>
      <c r="P344" s="27">
        <f>(1-L344)/'I Disease Parameters'!$E$14</f>
        <v>2.2201009973307193E-2</v>
      </c>
      <c r="Q344" s="19" t="str">
        <f t="shared" si="144"/>
        <v/>
      </c>
      <c r="R344" s="17" t="str">
        <f t="shared" si="145"/>
        <v/>
      </c>
      <c r="S344" s="17" t="str">
        <f t="shared" si="146"/>
        <v/>
      </c>
      <c r="T344" s="17" t="str">
        <f t="shared" si="147"/>
        <v/>
      </c>
      <c r="U344" s="17" t="str">
        <f t="shared" si="148"/>
        <v/>
      </c>
      <c r="V344" s="17" t="str">
        <f t="shared" si="149"/>
        <v/>
      </c>
      <c r="W344" s="17" t="str">
        <f t="shared" si="150"/>
        <v/>
      </c>
      <c r="X344" s="18" t="str">
        <f t="shared" si="141"/>
        <v/>
      </c>
      <c r="Y344" s="17" t="str">
        <f t="shared" si="151"/>
        <v/>
      </c>
      <c r="Z344" s="17" t="str">
        <f t="shared" si="152"/>
        <v/>
      </c>
      <c r="AA344" s="17" t="str">
        <f t="shared" si="153"/>
        <v/>
      </c>
      <c r="AB344" s="17" t="str">
        <f t="shared" si="154"/>
        <v/>
      </c>
      <c r="AC344" s="17" t="str">
        <f t="shared" si="155"/>
        <v/>
      </c>
      <c r="AD344" s="18" t="str">
        <f t="shared" si="156"/>
        <v/>
      </c>
      <c r="AE344" s="19" t="str">
        <f t="shared" si="157"/>
        <v/>
      </c>
      <c r="AF344" s="17" t="str">
        <f t="shared" si="158"/>
        <v/>
      </c>
      <c r="AG344" s="17" t="str">
        <f t="shared" si="159"/>
        <v/>
      </c>
      <c r="AH344" s="18" t="str">
        <f t="shared" si="160"/>
        <v/>
      </c>
      <c r="AI344" s="73"/>
      <c r="AJ344" s="74"/>
      <c r="AK344" s="74"/>
      <c r="AL344" s="73"/>
      <c r="AM344" s="74"/>
      <c r="AN344" s="74">
        <f t="shared" si="161"/>
        <v>2012</v>
      </c>
      <c r="AO344" s="19" t="str">
        <f t="shared" ca="1" si="162"/>
        <v>-</v>
      </c>
      <c r="AP344" s="17" t="str">
        <f ca="1">IF($C344&gt;=TODAY(),"-",100*(AO344-MIN(Fit_Error_Deaths))/(MAX(Fit_Error_Deaths)-MIN(Fit_Error_Deaths)))</f>
        <v>-</v>
      </c>
      <c r="AQ344" s="17" t="str">
        <f t="shared" ca="1" si="163"/>
        <v>-</v>
      </c>
      <c r="AR344" s="17" t="str">
        <f ca="1">IF($C344&gt;=TODAY(),"-",100*(AQ344-MIN(Fit_Error_LocalTransmission))/(MAX(Fit_Error_LocalTransmission)-MIN(Fit_Error_LocalTransmission)))</f>
        <v>-</v>
      </c>
      <c r="AS344" s="17" t="str">
        <f t="shared" ca="1" si="164"/>
        <v>-</v>
      </c>
      <c r="AT344" s="67" t="str">
        <f t="shared" ca="1" si="165"/>
        <v>-</v>
      </c>
    </row>
    <row r="345" spans="1:46" s="1" customFormat="1" ht="12" x14ac:dyDescent="0.35">
      <c r="A345" s="87"/>
      <c r="B345" s="40" t="str">
        <f t="shared" si="142"/>
        <v/>
      </c>
      <c r="C345" s="41" t="str">
        <f t="shared" si="143"/>
        <v/>
      </c>
      <c r="D345" s="28">
        <f>'I Disease Parameters'!$E$6/(1000*365)</f>
        <v>4.8197260273972601E-5</v>
      </c>
      <c r="E345" s="28">
        <f>'I Disease Parameters'!$E$7/(1000*365)</f>
        <v>2.0024657534246577E-5</v>
      </c>
      <c r="F345" s="27">
        <f>(1-'I Disease Parameters'!$E$8)/'I Disease Parameters'!$E$10</f>
        <v>0.188</v>
      </c>
      <c r="G345" s="27">
        <f>'I Disease Parameters'!$E$8/'I Disease Parameters'!$E$11</f>
        <v>1.2E-2</v>
      </c>
      <c r="H345" s="27">
        <f>1/'I Disease Parameters'!$E$12</f>
        <v>0.05</v>
      </c>
      <c r="I345" s="27">
        <f>'I Disease Parameters'!$E$9/'I Disease Parameters'!$E$15</f>
        <v>0</v>
      </c>
      <c r="J345" s="83">
        <f t="shared" si="166"/>
        <v>7.7001263440561267</v>
      </c>
      <c r="K345" s="60">
        <f t="shared" si="167"/>
        <v>0.77001263449643809</v>
      </c>
      <c r="L345" s="30">
        <f t="shared" si="168"/>
        <v>0.46717576064062738</v>
      </c>
      <c r="M345" s="27">
        <f>J345/'I Disease Parameters'!$E$12</f>
        <v>0.38500631720280631</v>
      </c>
      <c r="N345" s="27">
        <f>K345/SQRT('I Disease Parameters'!$E$13*'I Disease Parameters'!$E$13)</f>
        <v>4.5294860852731655E-2</v>
      </c>
      <c r="O345" s="27">
        <f>L345/'I Disease Parameters'!$E$13</f>
        <v>2.7480927096507492E-2</v>
      </c>
      <c r="P345" s="27">
        <f>(1-L345)/'I Disease Parameters'!$E$14</f>
        <v>2.2201009973307193E-2</v>
      </c>
      <c r="Q345" s="19" t="str">
        <f t="shared" si="144"/>
        <v/>
      </c>
      <c r="R345" s="17" t="str">
        <f t="shared" si="145"/>
        <v/>
      </c>
      <c r="S345" s="17" t="str">
        <f t="shared" si="146"/>
        <v/>
      </c>
      <c r="T345" s="17" t="str">
        <f t="shared" si="147"/>
        <v/>
      </c>
      <c r="U345" s="17" t="str">
        <f t="shared" si="148"/>
        <v/>
      </c>
      <c r="V345" s="17" t="str">
        <f t="shared" si="149"/>
        <v/>
      </c>
      <c r="W345" s="17" t="str">
        <f t="shared" si="150"/>
        <v/>
      </c>
      <c r="X345" s="18" t="str">
        <f t="shared" si="141"/>
        <v/>
      </c>
      <c r="Y345" s="17" t="str">
        <f t="shared" si="151"/>
        <v/>
      </c>
      <c r="Z345" s="17" t="str">
        <f t="shared" si="152"/>
        <v/>
      </c>
      <c r="AA345" s="17" t="str">
        <f t="shared" si="153"/>
        <v/>
      </c>
      <c r="AB345" s="17" t="str">
        <f t="shared" si="154"/>
        <v/>
      </c>
      <c r="AC345" s="17" t="str">
        <f t="shared" si="155"/>
        <v/>
      </c>
      <c r="AD345" s="18" t="str">
        <f t="shared" si="156"/>
        <v/>
      </c>
      <c r="AE345" s="19" t="str">
        <f t="shared" si="157"/>
        <v/>
      </c>
      <c r="AF345" s="17" t="str">
        <f t="shared" si="158"/>
        <v/>
      </c>
      <c r="AG345" s="17" t="str">
        <f t="shared" si="159"/>
        <v/>
      </c>
      <c r="AH345" s="18" t="str">
        <f t="shared" si="160"/>
        <v/>
      </c>
      <c r="AI345" s="73"/>
      <c r="AJ345" s="74"/>
      <c r="AK345" s="74"/>
      <c r="AL345" s="73"/>
      <c r="AM345" s="74"/>
      <c r="AN345" s="74">
        <f t="shared" si="161"/>
        <v>2012</v>
      </c>
      <c r="AO345" s="19" t="str">
        <f t="shared" ca="1" si="162"/>
        <v>-</v>
      </c>
      <c r="AP345" s="17" t="str">
        <f ca="1">IF($C345&gt;=TODAY(),"-",100*(AO345-MIN(Fit_Error_Deaths))/(MAX(Fit_Error_Deaths)-MIN(Fit_Error_Deaths)))</f>
        <v>-</v>
      </c>
      <c r="AQ345" s="17" t="str">
        <f t="shared" ca="1" si="163"/>
        <v>-</v>
      </c>
      <c r="AR345" s="17" t="str">
        <f ca="1">IF($C345&gt;=TODAY(),"-",100*(AQ345-MIN(Fit_Error_LocalTransmission))/(MAX(Fit_Error_LocalTransmission)-MIN(Fit_Error_LocalTransmission)))</f>
        <v>-</v>
      </c>
      <c r="AS345" s="17" t="str">
        <f t="shared" ca="1" si="164"/>
        <v>-</v>
      </c>
      <c r="AT345" s="67" t="str">
        <f t="shared" ca="1" si="165"/>
        <v>-</v>
      </c>
    </row>
    <row r="346" spans="1:46" s="1" customFormat="1" ht="12" x14ac:dyDescent="0.35">
      <c r="A346" s="87"/>
      <c r="B346" s="40" t="str">
        <f t="shared" si="142"/>
        <v/>
      </c>
      <c r="C346" s="41" t="str">
        <f t="shared" si="143"/>
        <v/>
      </c>
      <c r="D346" s="28">
        <f>'I Disease Parameters'!$E$6/(1000*365)</f>
        <v>4.8197260273972601E-5</v>
      </c>
      <c r="E346" s="28">
        <f>'I Disease Parameters'!$E$7/(1000*365)</f>
        <v>2.0024657534246577E-5</v>
      </c>
      <c r="F346" s="27">
        <f>(1-'I Disease Parameters'!$E$8)/'I Disease Parameters'!$E$10</f>
        <v>0.188</v>
      </c>
      <c r="G346" s="27">
        <f>'I Disease Parameters'!$E$8/'I Disease Parameters'!$E$11</f>
        <v>1.2E-2</v>
      </c>
      <c r="H346" s="27">
        <f>1/'I Disease Parameters'!$E$12</f>
        <v>0.05</v>
      </c>
      <c r="I346" s="27">
        <f>'I Disease Parameters'!$E$9/'I Disease Parameters'!$E$15</f>
        <v>0</v>
      </c>
      <c r="J346" s="83">
        <f t="shared" si="166"/>
        <v>7.7001263440561267</v>
      </c>
      <c r="K346" s="60">
        <f t="shared" si="167"/>
        <v>0.77001263449643809</v>
      </c>
      <c r="L346" s="30">
        <f t="shared" si="168"/>
        <v>0.46717576064062738</v>
      </c>
      <c r="M346" s="27">
        <f>J346/'I Disease Parameters'!$E$12</f>
        <v>0.38500631720280631</v>
      </c>
      <c r="N346" s="27">
        <f>K346/SQRT('I Disease Parameters'!$E$13*'I Disease Parameters'!$E$13)</f>
        <v>4.5294860852731655E-2</v>
      </c>
      <c r="O346" s="27">
        <f>L346/'I Disease Parameters'!$E$13</f>
        <v>2.7480927096507492E-2</v>
      </c>
      <c r="P346" s="27">
        <f>(1-L346)/'I Disease Parameters'!$E$14</f>
        <v>2.2201009973307193E-2</v>
      </c>
      <c r="Q346" s="19" t="str">
        <f t="shared" si="144"/>
        <v/>
      </c>
      <c r="R346" s="17" t="str">
        <f t="shared" si="145"/>
        <v/>
      </c>
      <c r="S346" s="17" t="str">
        <f t="shared" si="146"/>
        <v/>
      </c>
      <c r="T346" s="17" t="str">
        <f t="shared" si="147"/>
        <v/>
      </c>
      <c r="U346" s="17" t="str">
        <f t="shared" si="148"/>
        <v/>
      </c>
      <c r="V346" s="17" t="str">
        <f t="shared" si="149"/>
        <v/>
      </c>
      <c r="W346" s="17" t="str">
        <f t="shared" si="150"/>
        <v/>
      </c>
      <c r="X346" s="18" t="str">
        <f t="shared" si="141"/>
        <v/>
      </c>
      <c r="Y346" s="17" t="str">
        <f t="shared" si="151"/>
        <v/>
      </c>
      <c r="Z346" s="17" t="str">
        <f t="shared" si="152"/>
        <v/>
      </c>
      <c r="AA346" s="17" t="str">
        <f t="shared" si="153"/>
        <v/>
      </c>
      <c r="AB346" s="17" t="str">
        <f t="shared" si="154"/>
        <v/>
      </c>
      <c r="AC346" s="17" t="str">
        <f t="shared" si="155"/>
        <v/>
      </c>
      <c r="AD346" s="18" t="str">
        <f t="shared" si="156"/>
        <v/>
      </c>
      <c r="AE346" s="19" t="str">
        <f t="shared" si="157"/>
        <v/>
      </c>
      <c r="AF346" s="17" t="str">
        <f t="shared" si="158"/>
        <v/>
      </c>
      <c r="AG346" s="17" t="str">
        <f t="shared" si="159"/>
        <v/>
      </c>
      <c r="AH346" s="18" t="str">
        <f t="shared" si="160"/>
        <v/>
      </c>
      <c r="AI346" s="73"/>
      <c r="AJ346" s="74"/>
      <c r="AK346" s="74"/>
      <c r="AL346" s="73"/>
      <c r="AM346" s="74"/>
      <c r="AN346" s="74">
        <f t="shared" si="161"/>
        <v>2012</v>
      </c>
      <c r="AO346" s="19" t="str">
        <f t="shared" ca="1" si="162"/>
        <v>-</v>
      </c>
      <c r="AP346" s="17" t="str">
        <f ca="1">IF($C346&gt;=TODAY(),"-",100*(AO346-MIN(Fit_Error_Deaths))/(MAX(Fit_Error_Deaths)-MIN(Fit_Error_Deaths)))</f>
        <v>-</v>
      </c>
      <c r="AQ346" s="17" t="str">
        <f t="shared" ca="1" si="163"/>
        <v>-</v>
      </c>
      <c r="AR346" s="17" t="str">
        <f ca="1">IF($C346&gt;=TODAY(),"-",100*(AQ346-MIN(Fit_Error_LocalTransmission))/(MAX(Fit_Error_LocalTransmission)-MIN(Fit_Error_LocalTransmission)))</f>
        <v>-</v>
      </c>
      <c r="AS346" s="17" t="str">
        <f t="shared" ca="1" si="164"/>
        <v>-</v>
      </c>
      <c r="AT346" s="67" t="str">
        <f t="shared" ca="1" si="165"/>
        <v>-</v>
      </c>
    </row>
    <row r="347" spans="1:46" s="1" customFormat="1" ht="12" x14ac:dyDescent="0.35">
      <c r="A347" s="87"/>
      <c r="B347" s="40" t="str">
        <f t="shared" si="142"/>
        <v/>
      </c>
      <c r="C347" s="41" t="str">
        <f t="shared" si="143"/>
        <v/>
      </c>
      <c r="D347" s="28">
        <f>'I Disease Parameters'!$E$6/(1000*365)</f>
        <v>4.8197260273972601E-5</v>
      </c>
      <c r="E347" s="28">
        <f>'I Disease Parameters'!$E$7/(1000*365)</f>
        <v>2.0024657534246577E-5</v>
      </c>
      <c r="F347" s="27">
        <f>(1-'I Disease Parameters'!$E$8)/'I Disease Parameters'!$E$10</f>
        <v>0.188</v>
      </c>
      <c r="G347" s="27">
        <f>'I Disease Parameters'!$E$8/'I Disease Parameters'!$E$11</f>
        <v>1.2E-2</v>
      </c>
      <c r="H347" s="27">
        <f>1/'I Disease Parameters'!$E$12</f>
        <v>0.05</v>
      </c>
      <c r="I347" s="27">
        <f>'I Disease Parameters'!$E$9/'I Disease Parameters'!$E$15</f>
        <v>0</v>
      </c>
      <c r="J347" s="83">
        <f t="shared" si="166"/>
        <v>7.7001263440561267</v>
      </c>
      <c r="K347" s="60">
        <f t="shared" si="167"/>
        <v>0.77001263449643809</v>
      </c>
      <c r="L347" s="30">
        <f t="shared" si="168"/>
        <v>0.46717576064062738</v>
      </c>
      <c r="M347" s="27">
        <f>J347/'I Disease Parameters'!$E$12</f>
        <v>0.38500631720280631</v>
      </c>
      <c r="N347" s="27">
        <f>K347/SQRT('I Disease Parameters'!$E$13*'I Disease Parameters'!$E$13)</f>
        <v>4.5294860852731655E-2</v>
      </c>
      <c r="O347" s="27">
        <f>L347/'I Disease Parameters'!$E$13</f>
        <v>2.7480927096507492E-2</v>
      </c>
      <c r="P347" s="27">
        <f>(1-L347)/'I Disease Parameters'!$E$14</f>
        <v>2.2201009973307193E-2</v>
      </c>
      <c r="Q347" s="19" t="str">
        <f t="shared" si="144"/>
        <v/>
      </c>
      <c r="R347" s="17" t="str">
        <f t="shared" si="145"/>
        <v/>
      </c>
      <c r="S347" s="17" t="str">
        <f t="shared" si="146"/>
        <v/>
      </c>
      <c r="T347" s="17" t="str">
        <f t="shared" si="147"/>
        <v/>
      </c>
      <c r="U347" s="17" t="str">
        <f t="shared" si="148"/>
        <v/>
      </c>
      <c r="V347" s="17" t="str">
        <f t="shared" si="149"/>
        <v/>
      </c>
      <c r="W347" s="17" t="str">
        <f t="shared" si="150"/>
        <v/>
      </c>
      <c r="X347" s="18" t="str">
        <f t="shared" si="141"/>
        <v/>
      </c>
      <c r="Y347" s="17" t="str">
        <f t="shared" si="151"/>
        <v/>
      </c>
      <c r="Z347" s="17" t="str">
        <f t="shared" si="152"/>
        <v/>
      </c>
      <c r="AA347" s="17" t="str">
        <f t="shared" si="153"/>
        <v/>
      </c>
      <c r="AB347" s="17" t="str">
        <f t="shared" si="154"/>
        <v/>
      </c>
      <c r="AC347" s="17" t="str">
        <f t="shared" si="155"/>
        <v/>
      </c>
      <c r="AD347" s="18" t="str">
        <f t="shared" si="156"/>
        <v/>
      </c>
      <c r="AE347" s="19" t="str">
        <f t="shared" si="157"/>
        <v/>
      </c>
      <c r="AF347" s="17" t="str">
        <f t="shared" si="158"/>
        <v/>
      </c>
      <c r="AG347" s="17" t="str">
        <f t="shared" si="159"/>
        <v/>
      </c>
      <c r="AH347" s="18" t="str">
        <f t="shared" si="160"/>
        <v/>
      </c>
      <c r="AI347" s="73"/>
      <c r="AJ347" s="74"/>
      <c r="AK347" s="74"/>
      <c r="AL347" s="73"/>
      <c r="AM347" s="74"/>
      <c r="AN347" s="74">
        <f t="shared" si="161"/>
        <v>2012</v>
      </c>
      <c r="AO347" s="19" t="str">
        <f t="shared" ca="1" si="162"/>
        <v>-</v>
      </c>
      <c r="AP347" s="17" t="str">
        <f ca="1">IF($C347&gt;=TODAY(),"-",100*(AO347-MIN(Fit_Error_Deaths))/(MAX(Fit_Error_Deaths)-MIN(Fit_Error_Deaths)))</f>
        <v>-</v>
      </c>
      <c r="AQ347" s="17" t="str">
        <f t="shared" ca="1" si="163"/>
        <v>-</v>
      </c>
      <c r="AR347" s="17" t="str">
        <f ca="1">IF($C347&gt;=TODAY(),"-",100*(AQ347-MIN(Fit_Error_LocalTransmission))/(MAX(Fit_Error_LocalTransmission)-MIN(Fit_Error_LocalTransmission)))</f>
        <v>-</v>
      </c>
      <c r="AS347" s="17" t="str">
        <f t="shared" ca="1" si="164"/>
        <v>-</v>
      </c>
      <c r="AT347" s="67" t="str">
        <f t="shared" ca="1" si="165"/>
        <v>-</v>
      </c>
    </row>
    <row r="348" spans="1:46" s="1" customFormat="1" ht="12" x14ac:dyDescent="0.35">
      <c r="A348" s="87"/>
      <c r="B348" s="40" t="str">
        <f t="shared" si="142"/>
        <v/>
      </c>
      <c r="C348" s="41" t="str">
        <f t="shared" si="143"/>
        <v/>
      </c>
      <c r="D348" s="28">
        <f>'I Disease Parameters'!$E$6/(1000*365)</f>
        <v>4.8197260273972601E-5</v>
      </c>
      <c r="E348" s="28">
        <f>'I Disease Parameters'!$E$7/(1000*365)</f>
        <v>2.0024657534246577E-5</v>
      </c>
      <c r="F348" s="27">
        <f>(1-'I Disease Parameters'!$E$8)/'I Disease Parameters'!$E$10</f>
        <v>0.188</v>
      </c>
      <c r="G348" s="27">
        <f>'I Disease Parameters'!$E$8/'I Disease Parameters'!$E$11</f>
        <v>1.2E-2</v>
      </c>
      <c r="H348" s="27">
        <f>1/'I Disease Parameters'!$E$12</f>
        <v>0.05</v>
      </c>
      <c r="I348" s="27">
        <f>'I Disease Parameters'!$E$9/'I Disease Parameters'!$E$15</f>
        <v>0</v>
      </c>
      <c r="J348" s="83">
        <f t="shared" si="166"/>
        <v>7.7001263440561267</v>
      </c>
      <c r="K348" s="60">
        <f t="shared" si="167"/>
        <v>0.77001263449643809</v>
      </c>
      <c r="L348" s="30">
        <f t="shared" si="168"/>
        <v>0.46717576064062738</v>
      </c>
      <c r="M348" s="27">
        <f>J348/'I Disease Parameters'!$E$12</f>
        <v>0.38500631720280631</v>
      </c>
      <c r="N348" s="27">
        <f>K348/SQRT('I Disease Parameters'!$E$13*'I Disease Parameters'!$E$13)</f>
        <v>4.5294860852731655E-2</v>
      </c>
      <c r="O348" s="27">
        <f>L348/'I Disease Parameters'!$E$13</f>
        <v>2.7480927096507492E-2</v>
      </c>
      <c r="P348" s="27">
        <f>(1-L348)/'I Disease Parameters'!$E$14</f>
        <v>2.2201009973307193E-2</v>
      </c>
      <c r="Q348" s="19" t="str">
        <f t="shared" si="144"/>
        <v/>
      </c>
      <c r="R348" s="17" t="str">
        <f t="shared" si="145"/>
        <v/>
      </c>
      <c r="S348" s="17" t="str">
        <f t="shared" si="146"/>
        <v/>
      </c>
      <c r="T348" s="17" t="str">
        <f t="shared" si="147"/>
        <v/>
      </c>
      <c r="U348" s="17" t="str">
        <f t="shared" si="148"/>
        <v/>
      </c>
      <c r="V348" s="17" t="str">
        <f t="shared" si="149"/>
        <v/>
      </c>
      <c r="W348" s="17" t="str">
        <f t="shared" si="150"/>
        <v/>
      </c>
      <c r="X348" s="18" t="str">
        <f t="shared" si="141"/>
        <v/>
      </c>
      <c r="Y348" s="17" t="str">
        <f t="shared" si="151"/>
        <v/>
      </c>
      <c r="Z348" s="17" t="str">
        <f t="shared" si="152"/>
        <v/>
      </c>
      <c r="AA348" s="17" t="str">
        <f t="shared" si="153"/>
        <v/>
      </c>
      <c r="AB348" s="17" t="str">
        <f t="shared" si="154"/>
        <v/>
      </c>
      <c r="AC348" s="17" t="str">
        <f t="shared" si="155"/>
        <v/>
      </c>
      <c r="AD348" s="18" t="str">
        <f t="shared" si="156"/>
        <v/>
      </c>
      <c r="AE348" s="19" t="str">
        <f t="shared" si="157"/>
        <v/>
      </c>
      <c r="AF348" s="17" t="str">
        <f t="shared" si="158"/>
        <v/>
      </c>
      <c r="AG348" s="17" t="str">
        <f t="shared" si="159"/>
        <v/>
      </c>
      <c r="AH348" s="18" t="str">
        <f t="shared" si="160"/>
        <v/>
      </c>
      <c r="AI348" s="73"/>
      <c r="AJ348" s="74"/>
      <c r="AK348" s="74"/>
      <c r="AL348" s="73"/>
      <c r="AM348" s="74"/>
      <c r="AN348" s="74">
        <f t="shared" si="161"/>
        <v>2012</v>
      </c>
      <c r="AO348" s="19" t="str">
        <f t="shared" ca="1" si="162"/>
        <v>-</v>
      </c>
      <c r="AP348" s="17" t="str">
        <f ca="1">IF($C348&gt;=TODAY(),"-",100*(AO348-MIN(Fit_Error_Deaths))/(MAX(Fit_Error_Deaths)-MIN(Fit_Error_Deaths)))</f>
        <v>-</v>
      </c>
      <c r="AQ348" s="17" t="str">
        <f t="shared" ca="1" si="163"/>
        <v>-</v>
      </c>
      <c r="AR348" s="17" t="str">
        <f ca="1">IF($C348&gt;=TODAY(),"-",100*(AQ348-MIN(Fit_Error_LocalTransmission))/(MAX(Fit_Error_LocalTransmission)-MIN(Fit_Error_LocalTransmission)))</f>
        <v>-</v>
      </c>
      <c r="AS348" s="17" t="str">
        <f t="shared" ca="1" si="164"/>
        <v>-</v>
      </c>
      <c r="AT348" s="67" t="str">
        <f t="shared" ca="1" si="165"/>
        <v>-</v>
      </c>
    </row>
    <row r="349" spans="1:46" s="1" customFormat="1" ht="12" x14ac:dyDescent="0.35">
      <c r="A349" s="87"/>
      <c r="B349" s="40" t="str">
        <f t="shared" si="142"/>
        <v/>
      </c>
      <c r="C349" s="41" t="str">
        <f t="shared" si="143"/>
        <v/>
      </c>
      <c r="D349" s="28">
        <f>'I Disease Parameters'!$E$6/(1000*365)</f>
        <v>4.8197260273972601E-5</v>
      </c>
      <c r="E349" s="28">
        <f>'I Disease Parameters'!$E$7/(1000*365)</f>
        <v>2.0024657534246577E-5</v>
      </c>
      <c r="F349" s="27">
        <f>(1-'I Disease Parameters'!$E$8)/'I Disease Parameters'!$E$10</f>
        <v>0.188</v>
      </c>
      <c r="G349" s="27">
        <f>'I Disease Parameters'!$E$8/'I Disease Parameters'!$E$11</f>
        <v>1.2E-2</v>
      </c>
      <c r="H349" s="27">
        <f>1/'I Disease Parameters'!$E$12</f>
        <v>0.05</v>
      </c>
      <c r="I349" s="27">
        <f>'I Disease Parameters'!$E$9/'I Disease Parameters'!$E$15</f>
        <v>0</v>
      </c>
      <c r="J349" s="83">
        <f t="shared" si="166"/>
        <v>7.7001263440561267</v>
      </c>
      <c r="K349" s="60">
        <f t="shared" si="167"/>
        <v>0.77001263449643809</v>
      </c>
      <c r="L349" s="30">
        <f t="shared" si="168"/>
        <v>0.46717576064062738</v>
      </c>
      <c r="M349" s="27">
        <f>J349/'I Disease Parameters'!$E$12</f>
        <v>0.38500631720280631</v>
      </c>
      <c r="N349" s="27">
        <f>K349/SQRT('I Disease Parameters'!$E$13*'I Disease Parameters'!$E$13)</f>
        <v>4.5294860852731655E-2</v>
      </c>
      <c r="O349" s="27">
        <f>L349/'I Disease Parameters'!$E$13</f>
        <v>2.7480927096507492E-2</v>
      </c>
      <c r="P349" s="27">
        <f>(1-L349)/'I Disease Parameters'!$E$14</f>
        <v>2.2201009973307193E-2</v>
      </c>
      <c r="Q349" s="19" t="str">
        <f t="shared" si="144"/>
        <v/>
      </c>
      <c r="R349" s="17" t="str">
        <f t="shared" si="145"/>
        <v/>
      </c>
      <c r="S349" s="17" t="str">
        <f t="shared" si="146"/>
        <v/>
      </c>
      <c r="T349" s="17" t="str">
        <f t="shared" si="147"/>
        <v/>
      </c>
      <c r="U349" s="17" t="str">
        <f t="shared" si="148"/>
        <v/>
      </c>
      <c r="V349" s="17" t="str">
        <f t="shared" si="149"/>
        <v/>
      </c>
      <c r="W349" s="17" t="str">
        <f t="shared" si="150"/>
        <v/>
      </c>
      <c r="X349" s="18" t="str">
        <f t="shared" si="141"/>
        <v/>
      </c>
      <c r="Y349" s="17" t="str">
        <f t="shared" si="151"/>
        <v/>
      </c>
      <c r="Z349" s="17" t="str">
        <f t="shared" si="152"/>
        <v/>
      </c>
      <c r="AA349" s="17" t="str">
        <f t="shared" si="153"/>
        <v/>
      </c>
      <c r="AB349" s="17" t="str">
        <f t="shared" si="154"/>
        <v/>
      </c>
      <c r="AC349" s="17" t="str">
        <f t="shared" si="155"/>
        <v/>
      </c>
      <c r="AD349" s="18" t="str">
        <f t="shared" si="156"/>
        <v/>
      </c>
      <c r="AE349" s="19" t="str">
        <f t="shared" si="157"/>
        <v/>
      </c>
      <c r="AF349" s="17" t="str">
        <f t="shared" si="158"/>
        <v/>
      </c>
      <c r="AG349" s="17" t="str">
        <f t="shared" si="159"/>
        <v/>
      </c>
      <c r="AH349" s="18" t="str">
        <f t="shared" si="160"/>
        <v/>
      </c>
      <c r="AI349" s="73"/>
      <c r="AJ349" s="74"/>
      <c r="AK349" s="74"/>
      <c r="AL349" s="73"/>
      <c r="AM349" s="74"/>
      <c r="AN349" s="74">
        <f t="shared" si="161"/>
        <v>2012</v>
      </c>
      <c r="AO349" s="19" t="str">
        <f t="shared" ca="1" si="162"/>
        <v>-</v>
      </c>
      <c r="AP349" s="17" t="str">
        <f ca="1">IF($C349&gt;=TODAY(),"-",100*(AO349-MIN(Fit_Error_Deaths))/(MAX(Fit_Error_Deaths)-MIN(Fit_Error_Deaths)))</f>
        <v>-</v>
      </c>
      <c r="AQ349" s="17" t="str">
        <f t="shared" ca="1" si="163"/>
        <v>-</v>
      </c>
      <c r="AR349" s="17" t="str">
        <f ca="1">IF($C349&gt;=TODAY(),"-",100*(AQ349-MIN(Fit_Error_LocalTransmission))/(MAX(Fit_Error_LocalTransmission)-MIN(Fit_Error_LocalTransmission)))</f>
        <v>-</v>
      </c>
      <c r="AS349" s="17" t="str">
        <f t="shared" ca="1" si="164"/>
        <v>-</v>
      </c>
      <c r="AT349" s="67" t="str">
        <f t="shared" ca="1" si="165"/>
        <v>-</v>
      </c>
    </row>
    <row r="350" spans="1:46" s="1" customFormat="1" ht="12" x14ac:dyDescent="0.35">
      <c r="A350" s="87"/>
      <c r="B350" s="40" t="str">
        <f t="shared" si="142"/>
        <v/>
      </c>
      <c r="C350" s="41" t="str">
        <f t="shared" si="143"/>
        <v/>
      </c>
      <c r="D350" s="28">
        <f>'I Disease Parameters'!$E$6/(1000*365)</f>
        <v>4.8197260273972601E-5</v>
      </c>
      <c r="E350" s="28">
        <f>'I Disease Parameters'!$E$7/(1000*365)</f>
        <v>2.0024657534246577E-5</v>
      </c>
      <c r="F350" s="27">
        <f>(1-'I Disease Parameters'!$E$8)/'I Disease Parameters'!$E$10</f>
        <v>0.188</v>
      </c>
      <c r="G350" s="27">
        <f>'I Disease Parameters'!$E$8/'I Disease Parameters'!$E$11</f>
        <v>1.2E-2</v>
      </c>
      <c r="H350" s="27">
        <f>1/'I Disease Parameters'!$E$12</f>
        <v>0.05</v>
      </c>
      <c r="I350" s="27">
        <f>'I Disease Parameters'!$E$9/'I Disease Parameters'!$E$15</f>
        <v>0</v>
      </c>
      <c r="J350" s="83">
        <f t="shared" si="166"/>
        <v>7.7001263440561267</v>
      </c>
      <c r="K350" s="60">
        <f t="shared" si="167"/>
        <v>0.77001263449643809</v>
      </c>
      <c r="L350" s="30">
        <f t="shared" si="168"/>
        <v>0.46717576064062738</v>
      </c>
      <c r="M350" s="27">
        <f>J350/'I Disease Parameters'!$E$12</f>
        <v>0.38500631720280631</v>
      </c>
      <c r="N350" s="27">
        <f>K350/SQRT('I Disease Parameters'!$E$13*'I Disease Parameters'!$E$13)</f>
        <v>4.5294860852731655E-2</v>
      </c>
      <c r="O350" s="27">
        <f>L350/'I Disease Parameters'!$E$13</f>
        <v>2.7480927096507492E-2</v>
      </c>
      <c r="P350" s="27">
        <f>(1-L350)/'I Disease Parameters'!$E$14</f>
        <v>2.2201009973307193E-2</v>
      </c>
      <c r="Q350" s="19" t="str">
        <f t="shared" si="144"/>
        <v/>
      </c>
      <c r="R350" s="17" t="str">
        <f t="shared" si="145"/>
        <v/>
      </c>
      <c r="S350" s="17" t="str">
        <f t="shared" si="146"/>
        <v/>
      </c>
      <c r="T350" s="17" t="str">
        <f t="shared" si="147"/>
        <v/>
      </c>
      <c r="U350" s="17" t="str">
        <f t="shared" si="148"/>
        <v/>
      </c>
      <c r="V350" s="17" t="str">
        <f t="shared" si="149"/>
        <v/>
      </c>
      <c r="W350" s="17" t="str">
        <f t="shared" si="150"/>
        <v/>
      </c>
      <c r="X350" s="18" t="str">
        <f t="shared" si="141"/>
        <v/>
      </c>
      <c r="Y350" s="17" t="str">
        <f t="shared" si="151"/>
        <v/>
      </c>
      <c r="Z350" s="17" t="str">
        <f t="shared" si="152"/>
        <v/>
      </c>
      <c r="AA350" s="17" t="str">
        <f t="shared" si="153"/>
        <v/>
      </c>
      <c r="AB350" s="17" t="str">
        <f t="shared" si="154"/>
        <v/>
      </c>
      <c r="AC350" s="17" t="str">
        <f t="shared" si="155"/>
        <v/>
      </c>
      <c r="AD350" s="18" t="str">
        <f t="shared" si="156"/>
        <v/>
      </c>
      <c r="AE350" s="19" t="str">
        <f t="shared" si="157"/>
        <v/>
      </c>
      <c r="AF350" s="17" t="str">
        <f t="shared" si="158"/>
        <v/>
      </c>
      <c r="AG350" s="17" t="str">
        <f t="shared" si="159"/>
        <v/>
      </c>
      <c r="AH350" s="18" t="str">
        <f t="shared" si="160"/>
        <v/>
      </c>
      <c r="AI350" s="73"/>
      <c r="AJ350" s="74"/>
      <c r="AK350" s="74"/>
      <c r="AL350" s="73"/>
      <c r="AM350" s="74"/>
      <c r="AN350" s="74">
        <f t="shared" si="161"/>
        <v>2012</v>
      </c>
      <c r="AO350" s="19" t="str">
        <f t="shared" ca="1" si="162"/>
        <v>-</v>
      </c>
      <c r="AP350" s="17" t="str">
        <f ca="1">IF($C350&gt;=TODAY(),"-",100*(AO350-MIN(Fit_Error_Deaths))/(MAX(Fit_Error_Deaths)-MIN(Fit_Error_Deaths)))</f>
        <v>-</v>
      </c>
      <c r="AQ350" s="17" t="str">
        <f t="shared" ca="1" si="163"/>
        <v>-</v>
      </c>
      <c r="AR350" s="17" t="str">
        <f ca="1">IF($C350&gt;=TODAY(),"-",100*(AQ350-MIN(Fit_Error_LocalTransmission))/(MAX(Fit_Error_LocalTransmission)-MIN(Fit_Error_LocalTransmission)))</f>
        <v>-</v>
      </c>
      <c r="AS350" s="17" t="str">
        <f t="shared" ca="1" si="164"/>
        <v>-</v>
      </c>
      <c r="AT350" s="67" t="str">
        <f t="shared" ca="1" si="165"/>
        <v>-</v>
      </c>
    </row>
    <row r="351" spans="1:46" s="1" customFormat="1" ht="12" x14ac:dyDescent="0.35">
      <c r="A351" s="87"/>
      <c r="B351" s="40" t="str">
        <f t="shared" si="142"/>
        <v/>
      </c>
      <c r="C351" s="41" t="str">
        <f t="shared" si="143"/>
        <v/>
      </c>
      <c r="D351" s="28">
        <f>'I Disease Parameters'!$E$6/(1000*365)</f>
        <v>4.8197260273972601E-5</v>
      </c>
      <c r="E351" s="28">
        <f>'I Disease Parameters'!$E$7/(1000*365)</f>
        <v>2.0024657534246577E-5</v>
      </c>
      <c r="F351" s="27">
        <f>(1-'I Disease Parameters'!$E$8)/'I Disease Parameters'!$E$10</f>
        <v>0.188</v>
      </c>
      <c r="G351" s="27">
        <f>'I Disease Parameters'!$E$8/'I Disease Parameters'!$E$11</f>
        <v>1.2E-2</v>
      </c>
      <c r="H351" s="27">
        <f>1/'I Disease Parameters'!$E$12</f>
        <v>0.05</v>
      </c>
      <c r="I351" s="27">
        <f>'I Disease Parameters'!$E$9/'I Disease Parameters'!$E$15</f>
        <v>0</v>
      </c>
      <c r="J351" s="83">
        <f t="shared" si="166"/>
        <v>7.7001263440561267</v>
      </c>
      <c r="K351" s="60">
        <f t="shared" si="167"/>
        <v>0.77001263449643809</v>
      </c>
      <c r="L351" s="30">
        <f t="shared" si="168"/>
        <v>0.46717576064062738</v>
      </c>
      <c r="M351" s="27">
        <f>J351/'I Disease Parameters'!$E$12</f>
        <v>0.38500631720280631</v>
      </c>
      <c r="N351" s="27">
        <f>K351/SQRT('I Disease Parameters'!$E$13*'I Disease Parameters'!$E$13)</f>
        <v>4.5294860852731655E-2</v>
      </c>
      <c r="O351" s="27">
        <f>L351/'I Disease Parameters'!$E$13</f>
        <v>2.7480927096507492E-2</v>
      </c>
      <c r="P351" s="27">
        <f>(1-L351)/'I Disease Parameters'!$E$14</f>
        <v>2.2201009973307193E-2</v>
      </c>
      <c r="Q351" s="19" t="str">
        <f t="shared" si="144"/>
        <v/>
      </c>
      <c r="R351" s="17" t="str">
        <f t="shared" si="145"/>
        <v/>
      </c>
      <c r="S351" s="17" t="str">
        <f t="shared" si="146"/>
        <v/>
      </c>
      <c r="T351" s="17" t="str">
        <f t="shared" si="147"/>
        <v/>
      </c>
      <c r="U351" s="17" t="str">
        <f t="shared" si="148"/>
        <v/>
      </c>
      <c r="V351" s="17" t="str">
        <f t="shared" si="149"/>
        <v/>
      </c>
      <c r="W351" s="17" t="str">
        <f t="shared" si="150"/>
        <v/>
      </c>
      <c r="X351" s="18" t="str">
        <f t="shared" si="141"/>
        <v/>
      </c>
      <c r="Y351" s="17" t="str">
        <f t="shared" si="151"/>
        <v/>
      </c>
      <c r="Z351" s="17" t="str">
        <f t="shared" si="152"/>
        <v/>
      </c>
      <c r="AA351" s="17" t="str">
        <f t="shared" si="153"/>
        <v/>
      </c>
      <c r="AB351" s="17" t="str">
        <f t="shared" si="154"/>
        <v/>
      </c>
      <c r="AC351" s="17" t="str">
        <f t="shared" si="155"/>
        <v/>
      </c>
      <c r="AD351" s="18" t="str">
        <f t="shared" si="156"/>
        <v/>
      </c>
      <c r="AE351" s="19" t="str">
        <f t="shared" si="157"/>
        <v/>
      </c>
      <c r="AF351" s="17" t="str">
        <f t="shared" si="158"/>
        <v/>
      </c>
      <c r="AG351" s="17" t="str">
        <f t="shared" si="159"/>
        <v/>
      </c>
      <c r="AH351" s="18" t="str">
        <f t="shared" si="160"/>
        <v/>
      </c>
      <c r="AI351" s="73"/>
      <c r="AJ351" s="74"/>
      <c r="AK351" s="74"/>
      <c r="AL351" s="73"/>
      <c r="AM351" s="74"/>
      <c r="AN351" s="74">
        <f t="shared" si="161"/>
        <v>2012</v>
      </c>
      <c r="AO351" s="19" t="str">
        <f t="shared" ca="1" si="162"/>
        <v>-</v>
      </c>
      <c r="AP351" s="17" t="str">
        <f ca="1">IF($C351&gt;=TODAY(),"-",100*(AO351-MIN(Fit_Error_Deaths))/(MAX(Fit_Error_Deaths)-MIN(Fit_Error_Deaths)))</f>
        <v>-</v>
      </c>
      <c r="AQ351" s="17" t="str">
        <f t="shared" ca="1" si="163"/>
        <v>-</v>
      </c>
      <c r="AR351" s="17" t="str">
        <f ca="1">IF($C351&gt;=TODAY(),"-",100*(AQ351-MIN(Fit_Error_LocalTransmission))/(MAX(Fit_Error_LocalTransmission)-MIN(Fit_Error_LocalTransmission)))</f>
        <v>-</v>
      </c>
      <c r="AS351" s="17" t="str">
        <f t="shared" ca="1" si="164"/>
        <v>-</v>
      </c>
      <c r="AT351" s="67" t="str">
        <f t="shared" ca="1" si="165"/>
        <v>-</v>
      </c>
    </row>
    <row r="352" spans="1:46" s="1" customFormat="1" ht="12" x14ac:dyDescent="0.35">
      <c r="A352" s="87"/>
      <c r="B352" s="40" t="str">
        <f t="shared" si="142"/>
        <v/>
      </c>
      <c r="C352" s="41" t="str">
        <f t="shared" si="143"/>
        <v/>
      </c>
      <c r="D352" s="28">
        <f>'I Disease Parameters'!$E$6/(1000*365)</f>
        <v>4.8197260273972601E-5</v>
      </c>
      <c r="E352" s="28">
        <f>'I Disease Parameters'!$E$7/(1000*365)</f>
        <v>2.0024657534246577E-5</v>
      </c>
      <c r="F352" s="27">
        <f>(1-'I Disease Parameters'!$E$8)/'I Disease Parameters'!$E$10</f>
        <v>0.188</v>
      </c>
      <c r="G352" s="27">
        <f>'I Disease Parameters'!$E$8/'I Disease Parameters'!$E$11</f>
        <v>1.2E-2</v>
      </c>
      <c r="H352" s="27">
        <f>1/'I Disease Parameters'!$E$12</f>
        <v>0.05</v>
      </c>
      <c r="I352" s="27">
        <f>'I Disease Parameters'!$E$9/'I Disease Parameters'!$E$15</f>
        <v>0</v>
      </c>
      <c r="J352" s="83">
        <f t="shared" si="166"/>
        <v>7.7001263440561267</v>
      </c>
      <c r="K352" s="60">
        <f t="shared" si="167"/>
        <v>0.77001263449643809</v>
      </c>
      <c r="L352" s="30">
        <f t="shared" si="168"/>
        <v>0.46717576064062738</v>
      </c>
      <c r="M352" s="27">
        <f>J352/'I Disease Parameters'!$E$12</f>
        <v>0.38500631720280631</v>
      </c>
      <c r="N352" s="27">
        <f>K352/SQRT('I Disease Parameters'!$E$13*'I Disease Parameters'!$E$13)</f>
        <v>4.5294860852731655E-2</v>
      </c>
      <c r="O352" s="27">
        <f>L352/'I Disease Parameters'!$E$13</f>
        <v>2.7480927096507492E-2</v>
      </c>
      <c r="P352" s="27">
        <f>(1-L352)/'I Disease Parameters'!$E$14</f>
        <v>2.2201009973307193E-2</v>
      </c>
      <c r="Q352" s="19" t="str">
        <f t="shared" si="144"/>
        <v/>
      </c>
      <c r="R352" s="17" t="str">
        <f t="shared" si="145"/>
        <v/>
      </c>
      <c r="S352" s="17" t="str">
        <f t="shared" si="146"/>
        <v/>
      </c>
      <c r="T352" s="17" t="str">
        <f t="shared" si="147"/>
        <v/>
      </c>
      <c r="U352" s="17" t="str">
        <f t="shared" si="148"/>
        <v/>
      </c>
      <c r="V352" s="17" t="str">
        <f t="shared" si="149"/>
        <v/>
      </c>
      <c r="W352" s="17" t="str">
        <f t="shared" si="150"/>
        <v/>
      </c>
      <c r="X352" s="18" t="str">
        <f t="shared" si="141"/>
        <v/>
      </c>
      <c r="Y352" s="17" t="str">
        <f t="shared" si="151"/>
        <v/>
      </c>
      <c r="Z352" s="17" t="str">
        <f t="shared" si="152"/>
        <v/>
      </c>
      <c r="AA352" s="17" t="str">
        <f t="shared" si="153"/>
        <v/>
      </c>
      <c r="AB352" s="17" t="str">
        <f t="shared" si="154"/>
        <v/>
      </c>
      <c r="AC352" s="17" t="str">
        <f t="shared" si="155"/>
        <v/>
      </c>
      <c r="AD352" s="18" t="str">
        <f t="shared" si="156"/>
        <v/>
      </c>
      <c r="AE352" s="19" t="str">
        <f t="shared" si="157"/>
        <v/>
      </c>
      <c r="AF352" s="17" t="str">
        <f t="shared" si="158"/>
        <v/>
      </c>
      <c r="AG352" s="17" t="str">
        <f t="shared" si="159"/>
        <v/>
      </c>
      <c r="AH352" s="18" t="str">
        <f t="shared" si="160"/>
        <v/>
      </c>
      <c r="AI352" s="73"/>
      <c r="AJ352" s="74"/>
      <c r="AK352" s="74"/>
      <c r="AL352" s="73"/>
      <c r="AM352" s="74"/>
      <c r="AN352" s="74">
        <f t="shared" si="161"/>
        <v>2012</v>
      </c>
      <c r="AO352" s="19" t="str">
        <f t="shared" ca="1" si="162"/>
        <v>-</v>
      </c>
      <c r="AP352" s="17" t="str">
        <f ca="1">IF($C352&gt;=TODAY(),"-",100*(AO352-MIN(Fit_Error_Deaths))/(MAX(Fit_Error_Deaths)-MIN(Fit_Error_Deaths)))</f>
        <v>-</v>
      </c>
      <c r="AQ352" s="17" t="str">
        <f t="shared" ca="1" si="163"/>
        <v>-</v>
      </c>
      <c r="AR352" s="17" t="str">
        <f ca="1">IF($C352&gt;=TODAY(),"-",100*(AQ352-MIN(Fit_Error_LocalTransmission))/(MAX(Fit_Error_LocalTransmission)-MIN(Fit_Error_LocalTransmission)))</f>
        <v>-</v>
      </c>
      <c r="AS352" s="17" t="str">
        <f t="shared" ca="1" si="164"/>
        <v>-</v>
      </c>
      <c r="AT352" s="67" t="str">
        <f t="shared" ca="1" si="165"/>
        <v>-</v>
      </c>
    </row>
    <row r="353" spans="1:46" s="1" customFormat="1" ht="12" x14ac:dyDescent="0.35">
      <c r="A353" s="87"/>
      <c r="B353" s="40" t="str">
        <f t="shared" si="142"/>
        <v/>
      </c>
      <c r="C353" s="41" t="str">
        <f t="shared" si="143"/>
        <v/>
      </c>
      <c r="D353" s="28">
        <f>'I Disease Parameters'!$E$6/(1000*365)</f>
        <v>4.8197260273972601E-5</v>
      </c>
      <c r="E353" s="28">
        <f>'I Disease Parameters'!$E$7/(1000*365)</f>
        <v>2.0024657534246577E-5</v>
      </c>
      <c r="F353" s="27">
        <f>(1-'I Disease Parameters'!$E$8)/'I Disease Parameters'!$E$10</f>
        <v>0.188</v>
      </c>
      <c r="G353" s="27">
        <f>'I Disease Parameters'!$E$8/'I Disease Parameters'!$E$11</f>
        <v>1.2E-2</v>
      </c>
      <c r="H353" s="27">
        <f>1/'I Disease Parameters'!$E$12</f>
        <v>0.05</v>
      </c>
      <c r="I353" s="27">
        <f>'I Disease Parameters'!$E$9/'I Disease Parameters'!$E$15</f>
        <v>0</v>
      </c>
      <c r="J353" s="83">
        <f t="shared" si="166"/>
        <v>7.7001263440561267</v>
      </c>
      <c r="K353" s="60">
        <f t="shared" si="167"/>
        <v>0.77001263449643809</v>
      </c>
      <c r="L353" s="30">
        <f t="shared" si="168"/>
        <v>0.46717576064062738</v>
      </c>
      <c r="M353" s="27">
        <f>J353/'I Disease Parameters'!$E$12</f>
        <v>0.38500631720280631</v>
      </c>
      <c r="N353" s="27">
        <f>K353/SQRT('I Disease Parameters'!$E$13*'I Disease Parameters'!$E$13)</f>
        <v>4.5294860852731655E-2</v>
      </c>
      <c r="O353" s="27">
        <f>L353/'I Disease Parameters'!$E$13</f>
        <v>2.7480927096507492E-2</v>
      </c>
      <c r="P353" s="27">
        <f>(1-L353)/'I Disease Parameters'!$E$14</f>
        <v>2.2201009973307193E-2</v>
      </c>
      <c r="Q353" s="19" t="str">
        <f t="shared" si="144"/>
        <v/>
      </c>
      <c r="R353" s="17" t="str">
        <f t="shared" si="145"/>
        <v/>
      </c>
      <c r="S353" s="17" t="str">
        <f t="shared" si="146"/>
        <v/>
      </c>
      <c r="T353" s="17" t="str">
        <f t="shared" si="147"/>
        <v/>
      </c>
      <c r="U353" s="17" t="str">
        <f t="shared" si="148"/>
        <v/>
      </c>
      <c r="V353" s="17" t="str">
        <f t="shared" si="149"/>
        <v/>
      </c>
      <c r="W353" s="17" t="str">
        <f t="shared" si="150"/>
        <v/>
      </c>
      <c r="X353" s="18" t="str">
        <f t="shared" si="141"/>
        <v/>
      </c>
      <c r="Y353" s="17" t="str">
        <f t="shared" si="151"/>
        <v/>
      </c>
      <c r="Z353" s="17" t="str">
        <f t="shared" si="152"/>
        <v/>
      </c>
      <c r="AA353" s="17" t="str">
        <f t="shared" si="153"/>
        <v/>
      </c>
      <c r="AB353" s="17" t="str">
        <f t="shared" si="154"/>
        <v/>
      </c>
      <c r="AC353" s="17" t="str">
        <f t="shared" si="155"/>
        <v/>
      </c>
      <c r="AD353" s="18" t="str">
        <f t="shared" si="156"/>
        <v/>
      </c>
      <c r="AE353" s="19" t="str">
        <f t="shared" si="157"/>
        <v/>
      </c>
      <c r="AF353" s="17" t="str">
        <f t="shared" si="158"/>
        <v/>
      </c>
      <c r="AG353" s="17" t="str">
        <f t="shared" si="159"/>
        <v/>
      </c>
      <c r="AH353" s="18" t="str">
        <f t="shared" si="160"/>
        <v/>
      </c>
      <c r="AI353" s="73"/>
      <c r="AJ353" s="74"/>
      <c r="AK353" s="74"/>
      <c r="AL353" s="73"/>
      <c r="AM353" s="74"/>
      <c r="AN353" s="74">
        <f t="shared" si="161"/>
        <v>2012</v>
      </c>
      <c r="AO353" s="19" t="str">
        <f t="shared" ca="1" si="162"/>
        <v>-</v>
      </c>
      <c r="AP353" s="17" t="str">
        <f ca="1">IF($C353&gt;=TODAY(),"-",100*(AO353-MIN(Fit_Error_Deaths))/(MAX(Fit_Error_Deaths)-MIN(Fit_Error_Deaths)))</f>
        <v>-</v>
      </c>
      <c r="AQ353" s="17" t="str">
        <f t="shared" ca="1" si="163"/>
        <v>-</v>
      </c>
      <c r="AR353" s="17" t="str">
        <f ca="1">IF($C353&gt;=TODAY(),"-",100*(AQ353-MIN(Fit_Error_LocalTransmission))/(MAX(Fit_Error_LocalTransmission)-MIN(Fit_Error_LocalTransmission)))</f>
        <v>-</v>
      </c>
      <c r="AS353" s="17" t="str">
        <f t="shared" ca="1" si="164"/>
        <v>-</v>
      </c>
      <c r="AT353" s="67" t="str">
        <f t="shared" ca="1" si="165"/>
        <v>-</v>
      </c>
    </row>
    <row r="354" spans="1:46" s="1" customFormat="1" ht="12" x14ac:dyDescent="0.35">
      <c r="A354" s="87"/>
      <c r="B354" s="40" t="str">
        <f t="shared" si="142"/>
        <v/>
      </c>
      <c r="C354" s="41" t="str">
        <f t="shared" si="143"/>
        <v/>
      </c>
      <c r="D354" s="28">
        <f>'I Disease Parameters'!$E$6/(1000*365)</f>
        <v>4.8197260273972601E-5</v>
      </c>
      <c r="E354" s="28">
        <f>'I Disease Parameters'!$E$7/(1000*365)</f>
        <v>2.0024657534246577E-5</v>
      </c>
      <c r="F354" s="27">
        <f>(1-'I Disease Parameters'!$E$8)/'I Disease Parameters'!$E$10</f>
        <v>0.188</v>
      </c>
      <c r="G354" s="27">
        <f>'I Disease Parameters'!$E$8/'I Disease Parameters'!$E$11</f>
        <v>1.2E-2</v>
      </c>
      <c r="H354" s="27">
        <f>1/'I Disease Parameters'!$E$12</f>
        <v>0.05</v>
      </c>
      <c r="I354" s="27">
        <f>'I Disease Parameters'!$E$9/'I Disease Parameters'!$E$15</f>
        <v>0</v>
      </c>
      <c r="J354" s="83">
        <f t="shared" si="166"/>
        <v>7.7001263440561267</v>
      </c>
      <c r="K354" s="60">
        <f t="shared" si="167"/>
        <v>0.77001263449643809</v>
      </c>
      <c r="L354" s="30">
        <f t="shared" si="168"/>
        <v>0.46717576064062738</v>
      </c>
      <c r="M354" s="27">
        <f>J354/'I Disease Parameters'!$E$12</f>
        <v>0.38500631720280631</v>
      </c>
      <c r="N354" s="27">
        <f>K354/SQRT('I Disease Parameters'!$E$13*'I Disease Parameters'!$E$13)</f>
        <v>4.5294860852731655E-2</v>
      </c>
      <c r="O354" s="27">
        <f>L354/'I Disease Parameters'!$E$13</f>
        <v>2.7480927096507492E-2</v>
      </c>
      <c r="P354" s="27">
        <f>(1-L354)/'I Disease Parameters'!$E$14</f>
        <v>2.2201009973307193E-2</v>
      </c>
      <c r="Q354" s="19" t="str">
        <f t="shared" si="144"/>
        <v/>
      </c>
      <c r="R354" s="17" t="str">
        <f t="shared" si="145"/>
        <v/>
      </c>
      <c r="S354" s="17" t="str">
        <f t="shared" si="146"/>
        <v/>
      </c>
      <c r="T354" s="17" t="str">
        <f t="shared" si="147"/>
        <v/>
      </c>
      <c r="U354" s="17" t="str">
        <f t="shared" si="148"/>
        <v/>
      </c>
      <c r="V354" s="17" t="str">
        <f t="shared" si="149"/>
        <v/>
      </c>
      <c r="W354" s="17" t="str">
        <f t="shared" si="150"/>
        <v/>
      </c>
      <c r="X354" s="18" t="str">
        <f t="shared" si="141"/>
        <v/>
      </c>
      <c r="Y354" s="17" t="str">
        <f t="shared" si="151"/>
        <v/>
      </c>
      <c r="Z354" s="17" t="str">
        <f t="shared" si="152"/>
        <v/>
      </c>
      <c r="AA354" s="17" t="str">
        <f t="shared" si="153"/>
        <v/>
      </c>
      <c r="AB354" s="17" t="str">
        <f t="shared" si="154"/>
        <v/>
      </c>
      <c r="AC354" s="17" t="str">
        <f t="shared" si="155"/>
        <v/>
      </c>
      <c r="AD354" s="18" t="str">
        <f t="shared" si="156"/>
        <v/>
      </c>
      <c r="AE354" s="19" t="str">
        <f t="shared" si="157"/>
        <v/>
      </c>
      <c r="AF354" s="17" t="str">
        <f t="shared" si="158"/>
        <v/>
      </c>
      <c r="AG354" s="17" t="str">
        <f t="shared" si="159"/>
        <v/>
      </c>
      <c r="AH354" s="18" t="str">
        <f t="shared" si="160"/>
        <v/>
      </c>
      <c r="AI354" s="73"/>
      <c r="AJ354" s="74"/>
      <c r="AK354" s="74"/>
      <c r="AL354" s="73"/>
      <c r="AM354" s="74"/>
      <c r="AN354" s="74">
        <f t="shared" si="161"/>
        <v>2012</v>
      </c>
      <c r="AO354" s="19" t="str">
        <f t="shared" ca="1" si="162"/>
        <v>-</v>
      </c>
      <c r="AP354" s="17" t="str">
        <f ca="1">IF($C354&gt;=TODAY(),"-",100*(AO354-MIN(Fit_Error_Deaths))/(MAX(Fit_Error_Deaths)-MIN(Fit_Error_Deaths)))</f>
        <v>-</v>
      </c>
      <c r="AQ354" s="17" t="str">
        <f t="shared" ca="1" si="163"/>
        <v>-</v>
      </c>
      <c r="AR354" s="17" t="str">
        <f ca="1">IF($C354&gt;=TODAY(),"-",100*(AQ354-MIN(Fit_Error_LocalTransmission))/(MAX(Fit_Error_LocalTransmission)-MIN(Fit_Error_LocalTransmission)))</f>
        <v>-</v>
      </c>
      <c r="AS354" s="17" t="str">
        <f t="shared" ca="1" si="164"/>
        <v>-</v>
      </c>
      <c r="AT354" s="67" t="str">
        <f t="shared" ca="1" si="165"/>
        <v>-</v>
      </c>
    </row>
    <row r="355" spans="1:46" s="1" customFormat="1" ht="12" x14ac:dyDescent="0.35">
      <c r="A355" s="87"/>
      <c r="B355" s="40" t="str">
        <f t="shared" si="142"/>
        <v/>
      </c>
      <c r="C355" s="41" t="str">
        <f t="shared" si="143"/>
        <v/>
      </c>
      <c r="D355" s="28">
        <f>'I Disease Parameters'!$E$6/(1000*365)</f>
        <v>4.8197260273972601E-5</v>
      </c>
      <c r="E355" s="28">
        <f>'I Disease Parameters'!$E$7/(1000*365)</f>
        <v>2.0024657534246577E-5</v>
      </c>
      <c r="F355" s="27">
        <f>(1-'I Disease Parameters'!$E$8)/'I Disease Parameters'!$E$10</f>
        <v>0.188</v>
      </c>
      <c r="G355" s="27">
        <f>'I Disease Parameters'!$E$8/'I Disease Parameters'!$E$11</f>
        <v>1.2E-2</v>
      </c>
      <c r="H355" s="27">
        <f>1/'I Disease Parameters'!$E$12</f>
        <v>0.05</v>
      </c>
      <c r="I355" s="27">
        <f>'I Disease Parameters'!$E$9/'I Disease Parameters'!$E$15</f>
        <v>0</v>
      </c>
      <c r="J355" s="83">
        <f t="shared" si="166"/>
        <v>7.7001263440561267</v>
      </c>
      <c r="K355" s="60">
        <f t="shared" si="167"/>
        <v>0.77001263449643809</v>
      </c>
      <c r="L355" s="30">
        <f t="shared" si="168"/>
        <v>0.46717576064062738</v>
      </c>
      <c r="M355" s="27">
        <f>J355/'I Disease Parameters'!$E$12</f>
        <v>0.38500631720280631</v>
      </c>
      <c r="N355" s="27">
        <f>K355/SQRT('I Disease Parameters'!$E$13*'I Disease Parameters'!$E$13)</f>
        <v>4.5294860852731655E-2</v>
      </c>
      <c r="O355" s="27">
        <f>L355/'I Disease Parameters'!$E$13</f>
        <v>2.7480927096507492E-2</v>
      </c>
      <c r="P355" s="27">
        <f>(1-L355)/'I Disease Parameters'!$E$14</f>
        <v>2.2201009973307193E-2</v>
      </c>
      <c r="Q355" s="19" t="str">
        <f t="shared" si="144"/>
        <v/>
      </c>
      <c r="R355" s="17" t="str">
        <f t="shared" si="145"/>
        <v/>
      </c>
      <c r="S355" s="17" t="str">
        <f t="shared" si="146"/>
        <v/>
      </c>
      <c r="T355" s="17" t="str">
        <f t="shared" si="147"/>
        <v/>
      </c>
      <c r="U355" s="17" t="str">
        <f t="shared" si="148"/>
        <v/>
      </c>
      <c r="V355" s="17" t="str">
        <f t="shared" si="149"/>
        <v/>
      </c>
      <c r="W355" s="17" t="str">
        <f t="shared" si="150"/>
        <v/>
      </c>
      <c r="X355" s="18" t="str">
        <f t="shared" si="141"/>
        <v/>
      </c>
      <c r="Y355" s="17" t="str">
        <f t="shared" si="151"/>
        <v/>
      </c>
      <c r="Z355" s="17" t="str">
        <f t="shared" si="152"/>
        <v/>
      </c>
      <c r="AA355" s="17" t="str">
        <f t="shared" si="153"/>
        <v/>
      </c>
      <c r="AB355" s="17" t="str">
        <f t="shared" si="154"/>
        <v/>
      </c>
      <c r="AC355" s="17" t="str">
        <f t="shared" si="155"/>
        <v/>
      </c>
      <c r="AD355" s="18" t="str">
        <f t="shared" si="156"/>
        <v/>
      </c>
      <c r="AE355" s="19" t="str">
        <f t="shared" si="157"/>
        <v/>
      </c>
      <c r="AF355" s="17" t="str">
        <f t="shared" si="158"/>
        <v/>
      </c>
      <c r="AG355" s="17" t="str">
        <f t="shared" si="159"/>
        <v/>
      </c>
      <c r="AH355" s="18" t="str">
        <f t="shared" si="160"/>
        <v/>
      </c>
      <c r="AI355" s="73"/>
      <c r="AJ355" s="74"/>
      <c r="AK355" s="74"/>
      <c r="AL355" s="73"/>
      <c r="AM355" s="74"/>
      <c r="AN355" s="74">
        <f t="shared" si="161"/>
        <v>2012</v>
      </c>
      <c r="AO355" s="19" t="str">
        <f t="shared" ca="1" si="162"/>
        <v>-</v>
      </c>
      <c r="AP355" s="17" t="str">
        <f ca="1">IF($C355&gt;=TODAY(),"-",100*(AO355-MIN(Fit_Error_Deaths))/(MAX(Fit_Error_Deaths)-MIN(Fit_Error_Deaths)))</f>
        <v>-</v>
      </c>
      <c r="AQ355" s="17" t="str">
        <f t="shared" ca="1" si="163"/>
        <v>-</v>
      </c>
      <c r="AR355" s="17" t="str">
        <f ca="1">IF($C355&gt;=TODAY(),"-",100*(AQ355-MIN(Fit_Error_LocalTransmission))/(MAX(Fit_Error_LocalTransmission)-MIN(Fit_Error_LocalTransmission)))</f>
        <v>-</v>
      </c>
      <c r="AS355" s="17" t="str">
        <f t="shared" ca="1" si="164"/>
        <v>-</v>
      </c>
      <c r="AT355" s="67" t="str">
        <f t="shared" ca="1" si="165"/>
        <v>-</v>
      </c>
    </row>
    <row r="356" spans="1:46" s="1" customFormat="1" ht="12" x14ac:dyDescent="0.35">
      <c r="A356" s="87"/>
      <c r="B356" s="40" t="str">
        <f t="shared" si="142"/>
        <v/>
      </c>
      <c r="C356" s="41" t="str">
        <f t="shared" si="143"/>
        <v/>
      </c>
      <c r="D356" s="28">
        <f>'I Disease Parameters'!$E$6/(1000*365)</f>
        <v>4.8197260273972601E-5</v>
      </c>
      <c r="E356" s="28">
        <f>'I Disease Parameters'!$E$7/(1000*365)</f>
        <v>2.0024657534246577E-5</v>
      </c>
      <c r="F356" s="27">
        <f>(1-'I Disease Parameters'!$E$8)/'I Disease Parameters'!$E$10</f>
        <v>0.188</v>
      </c>
      <c r="G356" s="27">
        <f>'I Disease Parameters'!$E$8/'I Disease Parameters'!$E$11</f>
        <v>1.2E-2</v>
      </c>
      <c r="H356" s="27">
        <f>1/'I Disease Parameters'!$E$12</f>
        <v>0.05</v>
      </c>
      <c r="I356" s="27">
        <f>'I Disease Parameters'!$E$9/'I Disease Parameters'!$E$15</f>
        <v>0</v>
      </c>
      <c r="J356" s="83">
        <f t="shared" si="166"/>
        <v>7.7001263440561267</v>
      </c>
      <c r="K356" s="60">
        <f t="shared" si="167"/>
        <v>0.77001263449643809</v>
      </c>
      <c r="L356" s="30">
        <f t="shared" si="168"/>
        <v>0.46717576064062738</v>
      </c>
      <c r="M356" s="27">
        <f>J356/'I Disease Parameters'!$E$12</f>
        <v>0.38500631720280631</v>
      </c>
      <c r="N356" s="27">
        <f>K356/SQRT('I Disease Parameters'!$E$13*'I Disease Parameters'!$E$13)</f>
        <v>4.5294860852731655E-2</v>
      </c>
      <c r="O356" s="27">
        <f>L356/'I Disease Parameters'!$E$13</f>
        <v>2.7480927096507492E-2</v>
      </c>
      <c r="P356" s="27">
        <f>(1-L356)/'I Disease Parameters'!$E$14</f>
        <v>2.2201009973307193E-2</v>
      </c>
      <c r="Q356" s="19" t="str">
        <f t="shared" si="144"/>
        <v/>
      </c>
      <c r="R356" s="17" t="str">
        <f t="shared" si="145"/>
        <v/>
      </c>
      <c r="S356" s="17" t="str">
        <f t="shared" si="146"/>
        <v/>
      </c>
      <c r="T356" s="17" t="str">
        <f t="shared" si="147"/>
        <v/>
      </c>
      <c r="U356" s="17" t="str">
        <f t="shared" si="148"/>
        <v/>
      </c>
      <c r="V356" s="17" t="str">
        <f t="shared" si="149"/>
        <v/>
      </c>
      <c r="W356" s="17" t="str">
        <f t="shared" si="150"/>
        <v/>
      </c>
      <c r="X356" s="18" t="str">
        <f t="shared" si="141"/>
        <v/>
      </c>
      <c r="Y356" s="17" t="str">
        <f t="shared" si="151"/>
        <v/>
      </c>
      <c r="Z356" s="17" t="str">
        <f t="shared" si="152"/>
        <v/>
      </c>
      <c r="AA356" s="17" t="str">
        <f t="shared" si="153"/>
        <v/>
      </c>
      <c r="AB356" s="17" t="str">
        <f t="shared" si="154"/>
        <v/>
      </c>
      <c r="AC356" s="17" t="str">
        <f t="shared" si="155"/>
        <v/>
      </c>
      <c r="AD356" s="18" t="str">
        <f t="shared" si="156"/>
        <v/>
      </c>
      <c r="AE356" s="19" t="str">
        <f t="shared" si="157"/>
        <v/>
      </c>
      <c r="AF356" s="17" t="str">
        <f t="shared" si="158"/>
        <v/>
      </c>
      <c r="AG356" s="17" t="str">
        <f t="shared" si="159"/>
        <v/>
      </c>
      <c r="AH356" s="18" t="str">
        <f t="shared" si="160"/>
        <v/>
      </c>
      <c r="AI356" s="73"/>
      <c r="AJ356" s="74"/>
      <c r="AK356" s="74"/>
      <c r="AL356" s="73"/>
      <c r="AM356" s="74"/>
      <c r="AN356" s="74">
        <f t="shared" si="161"/>
        <v>2012</v>
      </c>
      <c r="AO356" s="19" t="str">
        <f t="shared" ca="1" si="162"/>
        <v>-</v>
      </c>
      <c r="AP356" s="17" t="str">
        <f ca="1">IF($C356&gt;=TODAY(),"-",100*(AO356-MIN(Fit_Error_Deaths))/(MAX(Fit_Error_Deaths)-MIN(Fit_Error_Deaths)))</f>
        <v>-</v>
      </c>
      <c r="AQ356" s="17" t="str">
        <f t="shared" ca="1" si="163"/>
        <v>-</v>
      </c>
      <c r="AR356" s="17" t="str">
        <f ca="1">IF($C356&gt;=TODAY(),"-",100*(AQ356-MIN(Fit_Error_LocalTransmission))/(MAX(Fit_Error_LocalTransmission)-MIN(Fit_Error_LocalTransmission)))</f>
        <v>-</v>
      </c>
      <c r="AS356" s="17" t="str">
        <f t="shared" ca="1" si="164"/>
        <v>-</v>
      </c>
      <c r="AT356" s="67" t="str">
        <f t="shared" ca="1" si="165"/>
        <v>-</v>
      </c>
    </row>
    <row r="357" spans="1:46" s="1" customFormat="1" ht="12" x14ac:dyDescent="0.35">
      <c r="A357" s="87"/>
      <c r="B357" s="40" t="str">
        <f t="shared" si="142"/>
        <v/>
      </c>
      <c r="C357" s="41" t="str">
        <f t="shared" si="143"/>
        <v/>
      </c>
      <c r="D357" s="28">
        <f>'I Disease Parameters'!$E$6/(1000*365)</f>
        <v>4.8197260273972601E-5</v>
      </c>
      <c r="E357" s="28">
        <f>'I Disease Parameters'!$E$7/(1000*365)</f>
        <v>2.0024657534246577E-5</v>
      </c>
      <c r="F357" s="27">
        <f>(1-'I Disease Parameters'!$E$8)/'I Disease Parameters'!$E$10</f>
        <v>0.188</v>
      </c>
      <c r="G357" s="27">
        <f>'I Disease Parameters'!$E$8/'I Disease Parameters'!$E$11</f>
        <v>1.2E-2</v>
      </c>
      <c r="H357" s="27">
        <f>1/'I Disease Parameters'!$E$12</f>
        <v>0.05</v>
      </c>
      <c r="I357" s="27">
        <f>'I Disease Parameters'!$E$9/'I Disease Parameters'!$E$15</f>
        <v>0</v>
      </c>
      <c r="J357" s="83">
        <f t="shared" si="166"/>
        <v>7.7001263440561267</v>
      </c>
      <c r="K357" s="60">
        <f t="shared" si="167"/>
        <v>0.77001263449643809</v>
      </c>
      <c r="L357" s="30">
        <f t="shared" si="168"/>
        <v>0.46717576064062738</v>
      </c>
      <c r="M357" s="27">
        <f>J357/'I Disease Parameters'!$E$12</f>
        <v>0.38500631720280631</v>
      </c>
      <c r="N357" s="27">
        <f>K357/SQRT('I Disease Parameters'!$E$13*'I Disease Parameters'!$E$13)</f>
        <v>4.5294860852731655E-2</v>
      </c>
      <c r="O357" s="27">
        <f>L357/'I Disease Parameters'!$E$13</f>
        <v>2.7480927096507492E-2</v>
      </c>
      <c r="P357" s="27">
        <f>(1-L357)/'I Disease Parameters'!$E$14</f>
        <v>2.2201009973307193E-2</v>
      </c>
      <c r="Q357" s="19" t="str">
        <f t="shared" si="144"/>
        <v/>
      </c>
      <c r="R357" s="17" t="str">
        <f t="shared" si="145"/>
        <v/>
      </c>
      <c r="S357" s="17" t="str">
        <f t="shared" si="146"/>
        <v/>
      </c>
      <c r="T357" s="17" t="str">
        <f t="shared" si="147"/>
        <v/>
      </c>
      <c r="U357" s="17" t="str">
        <f t="shared" si="148"/>
        <v/>
      </c>
      <c r="V357" s="17" t="str">
        <f t="shared" si="149"/>
        <v/>
      </c>
      <c r="W357" s="17" t="str">
        <f t="shared" si="150"/>
        <v/>
      </c>
      <c r="X357" s="18" t="str">
        <f t="shared" si="141"/>
        <v/>
      </c>
      <c r="Y357" s="17" t="str">
        <f t="shared" si="151"/>
        <v/>
      </c>
      <c r="Z357" s="17" t="str">
        <f t="shared" si="152"/>
        <v/>
      </c>
      <c r="AA357" s="17" t="str">
        <f t="shared" si="153"/>
        <v/>
      </c>
      <c r="AB357" s="17" t="str">
        <f t="shared" si="154"/>
        <v/>
      </c>
      <c r="AC357" s="17" t="str">
        <f t="shared" si="155"/>
        <v/>
      </c>
      <c r="AD357" s="18" t="str">
        <f t="shared" si="156"/>
        <v/>
      </c>
      <c r="AE357" s="19" t="str">
        <f t="shared" si="157"/>
        <v/>
      </c>
      <c r="AF357" s="17" t="str">
        <f t="shared" si="158"/>
        <v/>
      </c>
      <c r="AG357" s="17" t="str">
        <f t="shared" si="159"/>
        <v/>
      </c>
      <c r="AH357" s="18" t="str">
        <f t="shared" si="160"/>
        <v/>
      </c>
      <c r="AI357" s="73"/>
      <c r="AJ357" s="74"/>
      <c r="AK357" s="74"/>
      <c r="AL357" s="73"/>
      <c r="AM357" s="74"/>
      <c r="AN357" s="74">
        <f t="shared" si="161"/>
        <v>2012</v>
      </c>
      <c r="AO357" s="19" t="str">
        <f t="shared" ca="1" si="162"/>
        <v>-</v>
      </c>
      <c r="AP357" s="17" t="str">
        <f ca="1">IF($C357&gt;=TODAY(),"-",100*(AO357-MIN(Fit_Error_Deaths))/(MAX(Fit_Error_Deaths)-MIN(Fit_Error_Deaths)))</f>
        <v>-</v>
      </c>
      <c r="AQ357" s="17" t="str">
        <f t="shared" ca="1" si="163"/>
        <v>-</v>
      </c>
      <c r="AR357" s="17" t="str">
        <f ca="1">IF($C357&gt;=TODAY(),"-",100*(AQ357-MIN(Fit_Error_LocalTransmission))/(MAX(Fit_Error_LocalTransmission)-MIN(Fit_Error_LocalTransmission)))</f>
        <v>-</v>
      </c>
      <c r="AS357" s="17" t="str">
        <f t="shared" ca="1" si="164"/>
        <v>-</v>
      </c>
      <c r="AT357" s="67" t="str">
        <f t="shared" ca="1" si="165"/>
        <v>-</v>
      </c>
    </row>
    <row r="358" spans="1:46" s="1" customFormat="1" ht="12" x14ac:dyDescent="0.35">
      <c r="A358" s="87"/>
      <c r="B358" s="40" t="str">
        <f t="shared" si="142"/>
        <v/>
      </c>
      <c r="C358" s="41" t="str">
        <f t="shared" si="143"/>
        <v/>
      </c>
      <c r="D358" s="28">
        <f>'I Disease Parameters'!$E$6/(1000*365)</f>
        <v>4.8197260273972601E-5</v>
      </c>
      <c r="E358" s="28">
        <f>'I Disease Parameters'!$E$7/(1000*365)</f>
        <v>2.0024657534246577E-5</v>
      </c>
      <c r="F358" s="27">
        <f>(1-'I Disease Parameters'!$E$8)/'I Disease Parameters'!$E$10</f>
        <v>0.188</v>
      </c>
      <c r="G358" s="27">
        <f>'I Disease Parameters'!$E$8/'I Disease Parameters'!$E$11</f>
        <v>1.2E-2</v>
      </c>
      <c r="H358" s="27">
        <f>1/'I Disease Parameters'!$E$12</f>
        <v>0.05</v>
      </c>
      <c r="I358" s="27">
        <f>'I Disease Parameters'!$E$9/'I Disease Parameters'!$E$15</f>
        <v>0</v>
      </c>
      <c r="J358" s="83">
        <f t="shared" si="166"/>
        <v>7.7001263440561267</v>
      </c>
      <c r="K358" s="60">
        <f t="shared" si="167"/>
        <v>0.77001263449643809</v>
      </c>
      <c r="L358" s="30">
        <f t="shared" si="168"/>
        <v>0.46717576064062738</v>
      </c>
      <c r="M358" s="27">
        <f>J358/'I Disease Parameters'!$E$12</f>
        <v>0.38500631720280631</v>
      </c>
      <c r="N358" s="27">
        <f>K358/SQRT('I Disease Parameters'!$E$13*'I Disease Parameters'!$E$13)</f>
        <v>4.5294860852731655E-2</v>
      </c>
      <c r="O358" s="27">
        <f>L358/'I Disease Parameters'!$E$13</f>
        <v>2.7480927096507492E-2</v>
      </c>
      <c r="P358" s="27">
        <f>(1-L358)/'I Disease Parameters'!$E$14</f>
        <v>2.2201009973307193E-2</v>
      </c>
      <c r="Q358" s="19" t="str">
        <f t="shared" si="144"/>
        <v/>
      </c>
      <c r="R358" s="17" t="str">
        <f t="shared" si="145"/>
        <v/>
      </c>
      <c r="S358" s="17" t="str">
        <f t="shared" si="146"/>
        <v/>
      </c>
      <c r="T358" s="17" t="str">
        <f t="shared" si="147"/>
        <v/>
      </c>
      <c r="U358" s="17" t="str">
        <f t="shared" si="148"/>
        <v/>
      </c>
      <c r="V358" s="17" t="str">
        <f t="shared" si="149"/>
        <v/>
      </c>
      <c r="W358" s="17" t="str">
        <f t="shared" si="150"/>
        <v/>
      </c>
      <c r="X358" s="18" t="str">
        <f t="shared" si="141"/>
        <v/>
      </c>
      <c r="Y358" s="17" t="str">
        <f t="shared" si="151"/>
        <v/>
      </c>
      <c r="Z358" s="17" t="str">
        <f t="shared" si="152"/>
        <v/>
      </c>
      <c r="AA358" s="17" t="str">
        <f t="shared" si="153"/>
        <v/>
      </c>
      <c r="AB358" s="17" t="str">
        <f t="shared" si="154"/>
        <v/>
      </c>
      <c r="AC358" s="17" t="str">
        <f t="shared" si="155"/>
        <v/>
      </c>
      <c r="AD358" s="18" t="str">
        <f t="shared" si="156"/>
        <v/>
      </c>
      <c r="AE358" s="19" t="str">
        <f t="shared" si="157"/>
        <v/>
      </c>
      <c r="AF358" s="17" t="str">
        <f t="shared" si="158"/>
        <v/>
      </c>
      <c r="AG358" s="17" t="str">
        <f t="shared" si="159"/>
        <v/>
      </c>
      <c r="AH358" s="18" t="str">
        <f t="shared" si="160"/>
        <v/>
      </c>
      <c r="AI358" s="73"/>
      <c r="AJ358" s="74"/>
      <c r="AK358" s="74"/>
      <c r="AL358" s="73"/>
      <c r="AM358" s="74"/>
      <c r="AN358" s="74">
        <f t="shared" si="161"/>
        <v>2012</v>
      </c>
      <c r="AO358" s="19" t="str">
        <f t="shared" ca="1" si="162"/>
        <v>-</v>
      </c>
      <c r="AP358" s="17" t="str">
        <f ca="1">IF($C358&gt;=TODAY(),"-",100*(AO358-MIN(Fit_Error_Deaths))/(MAX(Fit_Error_Deaths)-MIN(Fit_Error_Deaths)))</f>
        <v>-</v>
      </c>
      <c r="AQ358" s="17" t="str">
        <f t="shared" ca="1" si="163"/>
        <v>-</v>
      </c>
      <c r="AR358" s="17" t="str">
        <f ca="1">IF($C358&gt;=TODAY(),"-",100*(AQ358-MIN(Fit_Error_LocalTransmission))/(MAX(Fit_Error_LocalTransmission)-MIN(Fit_Error_LocalTransmission)))</f>
        <v>-</v>
      </c>
      <c r="AS358" s="17" t="str">
        <f t="shared" ca="1" si="164"/>
        <v>-</v>
      </c>
      <c r="AT358" s="67" t="str">
        <f t="shared" ca="1" si="165"/>
        <v>-</v>
      </c>
    </row>
    <row r="359" spans="1:46" s="1" customFormat="1" ht="12" x14ac:dyDescent="0.35">
      <c r="A359" s="87"/>
      <c r="B359" s="40" t="str">
        <f t="shared" si="142"/>
        <v/>
      </c>
      <c r="C359" s="41" t="str">
        <f t="shared" si="143"/>
        <v/>
      </c>
      <c r="D359" s="28">
        <f>'I Disease Parameters'!$E$6/(1000*365)</f>
        <v>4.8197260273972601E-5</v>
      </c>
      <c r="E359" s="28">
        <f>'I Disease Parameters'!$E$7/(1000*365)</f>
        <v>2.0024657534246577E-5</v>
      </c>
      <c r="F359" s="27">
        <f>(1-'I Disease Parameters'!$E$8)/'I Disease Parameters'!$E$10</f>
        <v>0.188</v>
      </c>
      <c r="G359" s="27">
        <f>'I Disease Parameters'!$E$8/'I Disease Parameters'!$E$11</f>
        <v>1.2E-2</v>
      </c>
      <c r="H359" s="27">
        <f>1/'I Disease Parameters'!$E$12</f>
        <v>0.05</v>
      </c>
      <c r="I359" s="27">
        <f>'I Disease Parameters'!$E$9/'I Disease Parameters'!$E$15</f>
        <v>0</v>
      </c>
      <c r="J359" s="83">
        <f t="shared" si="166"/>
        <v>7.7001263440561267</v>
      </c>
      <c r="K359" s="60">
        <f t="shared" si="167"/>
        <v>0.77001263449643809</v>
      </c>
      <c r="L359" s="30">
        <f t="shared" si="168"/>
        <v>0.46717576064062738</v>
      </c>
      <c r="M359" s="27">
        <f>J359/'I Disease Parameters'!$E$12</f>
        <v>0.38500631720280631</v>
      </c>
      <c r="N359" s="27">
        <f>K359/SQRT('I Disease Parameters'!$E$13*'I Disease Parameters'!$E$13)</f>
        <v>4.5294860852731655E-2</v>
      </c>
      <c r="O359" s="27">
        <f>L359/'I Disease Parameters'!$E$13</f>
        <v>2.7480927096507492E-2</v>
      </c>
      <c r="P359" s="27">
        <f>(1-L359)/'I Disease Parameters'!$E$14</f>
        <v>2.2201009973307193E-2</v>
      </c>
      <c r="Q359" s="19" t="str">
        <f t="shared" si="144"/>
        <v/>
      </c>
      <c r="R359" s="17" t="str">
        <f t="shared" si="145"/>
        <v/>
      </c>
      <c r="S359" s="17" t="str">
        <f t="shared" si="146"/>
        <v/>
      </c>
      <c r="T359" s="17" t="str">
        <f t="shared" si="147"/>
        <v/>
      </c>
      <c r="U359" s="17" t="str">
        <f t="shared" si="148"/>
        <v/>
      </c>
      <c r="V359" s="17" t="str">
        <f t="shared" si="149"/>
        <v/>
      </c>
      <c r="W359" s="17" t="str">
        <f t="shared" si="150"/>
        <v/>
      </c>
      <c r="X359" s="18" t="str">
        <f t="shared" si="141"/>
        <v/>
      </c>
      <c r="Y359" s="17" t="str">
        <f t="shared" si="151"/>
        <v/>
      </c>
      <c r="Z359" s="17" t="str">
        <f t="shared" si="152"/>
        <v/>
      </c>
      <c r="AA359" s="17" t="str">
        <f t="shared" si="153"/>
        <v/>
      </c>
      <c r="AB359" s="17" t="str">
        <f t="shared" si="154"/>
        <v/>
      </c>
      <c r="AC359" s="17" t="str">
        <f t="shared" si="155"/>
        <v/>
      </c>
      <c r="AD359" s="18" t="str">
        <f t="shared" si="156"/>
        <v/>
      </c>
      <c r="AE359" s="19" t="str">
        <f t="shared" si="157"/>
        <v/>
      </c>
      <c r="AF359" s="17" t="str">
        <f t="shared" si="158"/>
        <v/>
      </c>
      <c r="AG359" s="17" t="str">
        <f t="shared" si="159"/>
        <v/>
      </c>
      <c r="AH359" s="18" t="str">
        <f t="shared" si="160"/>
        <v/>
      </c>
      <c r="AI359" s="73"/>
      <c r="AJ359" s="74"/>
      <c r="AK359" s="74"/>
      <c r="AL359" s="73"/>
      <c r="AM359" s="74"/>
      <c r="AN359" s="74">
        <f t="shared" si="161"/>
        <v>2012</v>
      </c>
      <c r="AO359" s="19" t="str">
        <f t="shared" ca="1" si="162"/>
        <v>-</v>
      </c>
      <c r="AP359" s="17" t="str">
        <f ca="1">IF($C359&gt;=TODAY(),"-",100*(AO359-MIN(Fit_Error_Deaths))/(MAX(Fit_Error_Deaths)-MIN(Fit_Error_Deaths)))</f>
        <v>-</v>
      </c>
      <c r="AQ359" s="17" t="str">
        <f t="shared" ca="1" si="163"/>
        <v>-</v>
      </c>
      <c r="AR359" s="17" t="str">
        <f ca="1">IF($C359&gt;=TODAY(),"-",100*(AQ359-MIN(Fit_Error_LocalTransmission))/(MAX(Fit_Error_LocalTransmission)-MIN(Fit_Error_LocalTransmission)))</f>
        <v>-</v>
      </c>
      <c r="AS359" s="17" t="str">
        <f t="shared" ca="1" si="164"/>
        <v>-</v>
      </c>
      <c r="AT359" s="67" t="str">
        <f t="shared" ca="1" si="165"/>
        <v>-</v>
      </c>
    </row>
    <row r="360" spans="1:46" s="1" customFormat="1" ht="12" x14ac:dyDescent="0.35">
      <c r="A360" s="87"/>
      <c r="B360" s="40" t="str">
        <f t="shared" si="142"/>
        <v/>
      </c>
      <c r="C360" s="41" t="str">
        <f t="shared" si="143"/>
        <v/>
      </c>
      <c r="D360" s="28">
        <f>'I Disease Parameters'!$E$6/(1000*365)</f>
        <v>4.8197260273972601E-5</v>
      </c>
      <c r="E360" s="28">
        <f>'I Disease Parameters'!$E$7/(1000*365)</f>
        <v>2.0024657534246577E-5</v>
      </c>
      <c r="F360" s="27">
        <f>(1-'I Disease Parameters'!$E$8)/'I Disease Parameters'!$E$10</f>
        <v>0.188</v>
      </c>
      <c r="G360" s="27">
        <f>'I Disease Parameters'!$E$8/'I Disease Parameters'!$E$11</f>
        <v>1.2E-2</v>
      </c>
      <c r="H360" s="27">
        <f>1/'I Disease Parameters'!$E$12</f>
        <v>0.05</v>
      </c>
      <c r="I360" s="27">
        <f>'I Disease Parameters'!$E$9/'I Disease Parameters'!$E$15</f>
        <v>0</v>
      </c>
      <c r="J360" s="83">
        <f t="shared" si="166"/>
        <v>7.7001263440561267</v>
      </c>
      <c r="K360" s="60">
        <f t="shared" si="167"/>
        <v>0.77001263449643809</v>
      </c>
      <c r="L360" s="30">
        <f t="shared" si="168"/>
        <v>0.46717576064062738</v>
      </c>
      <c r="M360" s="27">
        <f>J360/'I Disease Parameters'!$E$12</f>
        <v>0.38500631720280631</v>
      </c>
      <c r="N360" s="27">
        <f>K360/SQRT('I Disease Parameters'!$E$13*'I Disease Parameters'!$E$13)</f>
        <v>4.5294860852731655E-2</v>
      </c>
      <c r="O360" s="27">
        <f>L360/'I Disease Parameters'!$E$13</f>
        <v>2.7480927096507492E-2</v>
      </c>
      <c r="P360" s="27">
        <f>(1-L360)/'I Disease Parameters'!$E$14</f>
        <v>2.2201009973307193E-2</v>
      </c>
      <c r="Q360" s="19" t="str">
        <f t="shared" si="144"/>
        <v/>
      </c>
      <c r="R360" s="17" t="str">
        <f t="shared" si="145"/>
        <v/>
      </c>
      <c r="S360" s="17" t="str">
        <f t="shared" si="146"/>
        <v/>
      </c>
      <c r="T360" s="17" t="str">
        <f t="shared" si="147"/>
        <v/>
      </c>
      <c r="U360" s="17" t="str">
        <f t="shared" si="148"/>
        <v/>
      </c>
      <c r="V360" s="17" t="str">
        <f t="shared" si="149"/>
        <v/>
      </c>
      <c r="W360" s="17" t="str">
        <f t="shared" si="150"/>
        <v/>
      </c>
      <c r="X360" s="18" t="str">
        <f t="shared" si="141"/>
        <v/>
      </c>
      <c r="Y360" s="17" t="str">
        <f t="shared" si="151"/>
        <v/>
      </c>
      <c r="Z360" s="17" t="str">
        <f t="shared" si="152"/>
        <v/>
      </c>
      <c r="AA360" s="17" t="str">
        <f t="shared" si="153"/>
        <v/>
      </c>
      <c r="AB360" s="17" t="str">
        <f t="shared" si="154"/>
        <v/>
      </c>
      <c r="AC360" s="17" t="str">
        <f t="shared" si="155"/>
        <v/>
      </c>
      <c r="AD360" s="18" t="str">
        <f t="shared" si="156"/>
        <v/>
      </c>
      <c r="AE360" s="19" t="str">
        <f t="shared" si="157"/>
        <v/>
      </c>
      <c r="AF360" s="17" t="str">
        <f t="shared" si="158"/>
        <v/>
      </c>
      <c r="AG360" s="17" t="str">
        <f t="shared" si="159"/>
        <v/>
      </c>
      <c r="AH360" s="18" t="str">
        <f t="shared" si="160"/>
        <v/>
      </c>
      <c r="AI360" s="73"/>
      <c r="AJ360" s="74"/>
      <c r="AK360" s="74"/>
      <c r="AL360" s="73"/>
      <c r="AM360" s="74"/>
      <c r="AN360" s="74">
        <f t="shared" si="161"/>
        <v>2012</v>
      </c>
      <c r="AO360" s="19" t="str">
        <f t="shared" ca="1" si="162"/>
        <v>-</v>
      </c>
      <c r="AP360" s="17" t="str">
        <f ca="1">IF($C360&gt;=TODAY(),"-",100*(AO360-MIN(Fit_Error_Deaths))/(MAX(Fit_Error_Deaths)-MIN(Fit_Error_Deaths)))</f>
        <v>-</v>
      </c>
      <c r="AQ360" s="17" t="str">
        <f t="shared" ca="1" si="163"/>
        <v>-</v>
      </c>
      <c r="AR360" s="17" t="str">
        <f ca="1">IF($C360&gt;=TODAY(),"-",100*(AQ360-MIN(Fit_Error_LocalTransmission))/(MAX(Fit_Error_LocalTransmission)-MIN(Fit_Error_LocalTransmission)))</f>
        <v>-</v>
      </c>
      <c r="AS360" s="17" t="str">
        <f t="shared" ca="1" si="164"/>
        <v>-</v>
      </c>
      <c r="AT360" s="67" t="str">
        <f t="shared" ca="1" si="165"/>
        <v>-</v>
      </c>
    </row>
    <row r="361" spans="1:46" s="1" customFormat="1" ht="12" x14ac:dyDescent="0.35">
      <c r="A361" s="87"/>
      <c r="B361" s="40" t="str">
        <f t="shared" si="142"/>
        <v/>
      </c>
      <c r="C361" s="41" t="str">
        <f t="shared" si="143"/>
        <v/>
      </c>
      <c r="D361" s="28">
        <f>'I Disease Parameters'!$E$6/(1000*365)</f>
        <v>4.8197260273972601E-5</v>
      </c>
      <c r="E361" s="28">
        <f>'I Disease Parameters'!$E$7/(1000*365)</f>
        <v>2.0024657534246577E-5</v>
      </c>
      <c r="F361" s="27">
        <f>(1-'I Disease Parameters'!$E$8)/'I Disease Parameters'!$E$10</f>
        <v>0.188</v>
      </c>
      <c r="G361" s="27">
        <f>'I Disease Parameters'!$E$8/'I Disease Parameters'!$E$11</f>
        <v>1.2E-2</v>
      </c>
      <c r="H361" s="27">
        <f>1/'I Disease Parameters'!$E$12</f>
        <v>0.05</v>
      </c>
      <c r="I361" s="27">
        <f>'I Disease Parameters'!$E$9/'I Disease Parameters'!$E$15</f>
        <v>0</v>
      </c>
      <c r="J361" s="83">
        <f t="shared" si="166"/>
        <v>7.7001263440561267</v>
      </c>
      <c r="K361" s="60">
        <f t="shared" si="167"/>
        <v>0.77001263449643809</v>
      </c>
      <c r="L361" s="30">
        <f t="shared" si="168"/>
        <v>0.46717576064062738</v>
      </c>
      <c r="M361" s="27">
        <f>J361/'I Disease Parameters'!$E$12</f>
        <v>0.38500631720280631</v>
      </c>
      <c r="N361" s="27">
        <f>K361/SQRT('I Disease Parameters'!$E$13*'I Disease Parameters'!$E$13)</f>
        <v>4.5294860852731655E-2</v>
      </c>
      <c r="O361" s="27">
        <f>L361/'I Disease Parameters'!$E$13</f>
        <v>2.7480927096507492E-2</v>
      </c>
      <c r="P361" s="27">
        <f>(1-L361)/'I Disease Parameters'!$E$14</f>
        <v>2.2201009973307193E-2</v>
      </c>
      <c r="Q361" s="19" t="str">
        <f t="shared" si="144"/>
        <v/>
      </c>
      <c r="R361" s="17" t="str">
        <f t="shared" si="145"/>
        <v/>
      </c>
      <c r="S361" s="17" t="str">
        <f t="shared" si="146"/>
        <v/>
      </c>
      <c r="T361" s="17" t="str">
        <f t="shared" si="147"/>
        <v/>
      </c>
      <c r="U361" s="17" t="str">
        <f t="shared" si="148"/>
        <v/>
      </c>
      <c r="V361" s="17" t="str">
        <f t="shared" si="149"/>
        <v/>
      </c>
      <c r="W361" s="17" t="str">
        <f t="shared" si="150"/>
        <v/>
      </c>
      <c r="X361" s="18" t="str">
        <f t="shared" si="141"/>
        <v/>
      </c>
      <c r="Y361" s="17" t="str">
        <f t="shared" si="151"/>
        <v/>
      </c>
      <c r="Z361" s="17" t="str">
        <f t="shared" si="152"/>
        <v/>
      </c>
      <c r="AA361" s="17" t="str">
        <f t="shared" si="153"/>
        <v/>
      </c>
      <c r="AB361" s="17" t="str">
        <f t="shared" si="154"/>
        <v/>
      </c>
      <c r="AC361" s="17" t="str">
        <f t="shared" si="155"/>
        <v/>
      </c>
      <c r="AD361" s="18" t="str">
        <f t="shared" si="156"/>
        <v/>
      </c>
      <c r="AE361" s="19" t="str">
        <f t="shared" si="157"/>
        <v/>
      </c>
      <c r="AF361" s="17" t="str">
        <f t="shared" si="158"/>
        <v/>
      </c>
      <c r="AG361" s="17" t="str">
        <f t="shared" si="159"/>
        <v/>
      </c>
      <c r="AH361" s="18" t="str">
        <f t="shared" si="160"/>
        <v/>
      </c>
      <c r="AI361" s="73"/>
      <c r="AJ361" s="74"/>
      <c r="AK361" s="74"/>
      <c r="AL361" s="73"/>
      <c r="AM361" s="74"/>
      <c r="AN361" s="74">
        <f t="shared" si="161"/>
        <v>2012</v>
      </c>
      <c r="AO361" s="19" t="str">
        <f t="shared" ca="1" si="162"/>
        <v>-</v>
      </c>
      <c r="AP361" s="17" t="str">
        <f ca="1">IF($C361&gt;=TODAY(),"-",100*(AO361-MIN(Fit_Error_Deaths))/(MAX(Fit_Error_Deaths)-MIN(Fit_Error_Deaths)))</f>
        <v>-</v>
      </c>
      <c r="AQ361" s="17" t="str">
        <f t="shared" ca="1" si="163"/>
        <v>-</v>
      </c>
      <c r="AR361" s="17" t="str">
        <f ca="1">IF($C361&gt;=TODAY(),"-",100*(AQ361-MIN(Fit_Error_LocalTransmission))/(MAX(Fit_Error_LocalTransmission)-MIN(Fit_Error_LocalTransmission)))</f>
        <v>-</v>
      </c>
      <c r="AS361" s="17" t="str">
        <f t="shared" ca="1" si="164"/>
        <v>-</v>
      </c>
      <c r="AT361" s="67" t="str">
        <f t="shared" ca="1" si="165"/>
        <v>-</v>
      </c>
    </row>
    <row r="362" spans="1:46" s="1" customFormat="1" ht="12" x14ac:dyDescent="0.35">
      <c r="A362" s="87"/>
      <c r="B362" s="40" t="str">
        <f t="shared" si="142"/>
        <v/>
      </c>
      <c r="C362" s="41" t="str">
        <f t="shared" si="143"/>
        <v/>
      </c>
      <c r="D362" s="28">
        <f>'I Disease Parameters'!$E$6/(1000*365)</f>
        <v>4.8197260273972601E-5</v>
      </c>
      <c r="E362" s="28">
        <f>'I Disease Parameters'!$E$7/(1000*365)</f>
        <v>2.0024657534246577E-5</v>
      </c>
      <c r="F362" s="27">
        <f>(1-'I Disease Parameters'!$E$8)/'I Disease Parameters'!$E$10</f>
        <v>0.188</v>
      </c>
      <c r="G362" s="27">
        <f>'I Disease Parameters'!$E$8/'I Disease Parameters'!$E$11</f>
        <v>1.2E-2</v>
      </c>
      <c r="H362" s="27">
        <f>1/'I Disease Parameters'!$E$12</f>
        <v>0.05</v>
      </c>
      <c r="I362" s="27">
        <f>'I Disease Parameters'!$E$9/'I Disease Parameters'!$E$15</f>
        <v>0</v>
      </c>
      <c r="J362" s="83">
        <f t="shared" si="166"/>
        <v>7.7001263440561267</v>
      </c>
      <c r="K362" s="60">
        <f t="shared" si="167"/>
        <v>0.77001263449643809</v>
      </c>
      <c r="L362" s="30">
        <f t="shared" si="168"/>
        <v>0.46717576064062738</v>
      </c>
      <c r="M362" s="27">
        <f>J362/'I Disease Parameters'!$E$12</f>
        <v>0.38500631720280631</v>
      </c>
      <c r="N362" s="27">
        <f>K362/SQRT('I Disease Parameters'!$E$13*'I Disease Parameters'!$E$13)</f>
        <v>4.5294860852731655E-2</v>
      </c>
      <c r="O362" s="27">
        <f>L362/'I Disease Parameters'!$E$13</f>
        <v>2.7480927096507492E-2</v>
      </c>
      <c r="P362" s="27">
        <f>(1-L362)/'I Disease Parameters'!$E$14</f>
        <v>2.2201009973307193E-2</v>
      </c>
      <c r="Q362" s="19" t="str">
        <f t="shared" si="144"/>
        <v/>
      </c>
      <c r="R362" s="17" t="str">
        <f t="shared" si="145"/>
        <v/>
      </c>
      <c r="S362" s="17" t="str">
        <f t="shared" si="146"/>
        <v/>
      </c>
      <c r="T362" s="17" t="str">
        <f t="shared" si="147"/>
        <v/>
      </c>
      <c r="U362" s="17" t="str">
        <f t="shared" si="148"/>
        <v/>
      </c>
      <c r="V362" s="17" t="str">
        <f t="shared" si="149"/>
        <v/>
      </c>
      <c r="W362" s="17" t="str">
        <f t="shared" si="150"/>
        <v/>
      </c>
      <c r="X362" s="18" t="str">
        <f t="shared" si="141"/>
        <v/>
      </c>
      <c r="Y362" s="17" t="str">
        <f t="shared" si="151"/>
        <v/>
      </c>
      <c r="Z362" s="17" t="str">
        <f t="shared" si="152"/>
        <v/>
      </c>
      <c r="AA362" s="17" t="str">
        <f t="shared" si="153"/>
        <v/>
      </c>
      <c r="AB362" s="17" t="str">
        <f t="shared" si="154"/>
        <v/>
      </c>
      <c r="AC362" s="17" t="str">
        <f t="shared" si="155"/>
        <v/>
      </c>
      <c r="AD362" s="18" t="str">
        <f t="shared" si="156"/>
        <v/>
      </c>
      <c r="AE362" s="19" t="str">
        <f t="shared" si="157"/>
        <v/>
      </c>
      <c r="AF362" s="17" t="str">
        <f t="shared" si="158"/>
        <v/>
      </c>
      <c r="AG362" s="17" t="str">
        <f t="shared" si="159"/>
        <v/>
      </c>
      <c r="AH362" s="18" t="str">
        <f t="shared" si="160"/>
        <v/>
      </c>
      <c r="AI362" s="73"/>
      <c r="AJ362" s="74"/>
      <c r="AK362" s="74"/>
      <c r="AL362" s="73"/>
      <c r="AM362" s="74"/>
      <c r="AN362" s="74">
        <f t="shared" si="161"/>
        <v>2012</v>
      </c>
      <c r="AO362" s="19" t="str">
        <f t="shared" ca="1" si="162"/>
        <v>-</v>
      </c>
      <c r="AP362" s="17" t="str">
        <f ca="1">IF($C362&gt;=TODAY(),"-",100*(AO362-MIN(Fit_Error_Deaths))/(MAX(Fit_Error_Deaths)-MIN(Fit_Error_Deaths)))</f>
        <v>-</v>
      </c>
      <c r="AQ362" s="17" t="str">
        <f t="shared" ca="1" si="163"/>
        <v>-</v>
      </c>
      <c r="AR362" s="17" t="str">
        <f ca="1">IF($C362&gt;=TODAY(),"-",100*(AQ362-MIN(Fit_Error_LocalTransmission))/(MAX(Fit_Error_LocalTransmission)-MIN(Fit_Error_LocalTransmission)))</f>
        <v>-</v>
      </c>
      <c r="AS362" s="17" t="str">
        <f t="shared" ca="1" si="164"/>
        <v>-</v>
      </c>
      <c r="AT362" s="67" t="str">
        <f t="shared" ca="1" si="165"/>
        <v>-</v>
      </c>
    </row>
    <row r="363" spans="1:46" s="1" customFormat="1" ht="12" x14ac:dyDescent="0.35">
      <c r="A363" s="87"/>
      <c r="B363" s="40" t="str">
        <f t="shared" si="142"/>
        <v/>
      </c>
      <c r="C363" s="41" t="str">
        <f t="shared" si="143"/>
        <v/>
      </c>
      <c r="D363" s="28">
        <f>'I Disease Parameters'!$E$6/(1000*365)</f>
        <v>4.8197260273972601E-5</v>
      </c>
      <c r="E363" s="28">
        <f>'I Disease Parameters'!$E$7/(1000*365)</f>
        <v>2.0024657534246577E-5</v>
      </c>
      <c r="F363" s="27">
        <f>(1-'I Disease Parameters'!$E$8)/'I Disease Parameters'!$E$10</f>
        <v>0.188</v>
      </c>
      <c r="G363" s="27">
        <f>'I Disease Parameters'!$E$8/'I Disease Parameters'!$E$11</f>
        <v>1.2E-2</v>
      </c>
      <c r="H363" s="27">
        <f>1/'I Disease Parameters'!$E$12</f>
        <v>0.05</v>
      </c>
      <c r="I363" s="27">
        <f>'I Disease Parameters'!$E$9/'I Disease Parameters'!$E$15</f>
        <v>0</v>
      </c>
      <c r="J363" s="83">
        <f t="shared" si="166"/>
        <v>7.7001263440561267</v>
      </c>
      <c r="K363" s="60">
        <f t="shared" si="167"/>
        <v>0.77001263449643809</v>
      </c>
      <c r="L363" s="30">
        <f t="shared" si="168"/>
        <v>0.46717576064062738</v>
      </c>
      <c r="M363" s="27">
        <f>J363/'I Disease Parameters'!$E$12</f>
        <v>0.38500631720280631</v>
      </c>
      <c r="N363" s="27">
        <f>K363/SQRT('I Disease Parameters'!$E$13*'I Disease Parameters'!$E$13)</f>
        <v>4.5294860852731655E-2</v>
      </c>
      <c r="O363" s="27">
        <f>L363/'I Disease Parameters'!$E$13</f>
        <v>2.7480927096507492E-2</v>
      </c>
      <c r="P363" s="27">
        <f>(1-L363)/'I Disease Parameters'!$E$14</f>
        <v>2.2201009973307193E-2</v>
      </c>
      <c r="Q363" s="19" t="str">
        <f t="shared" si="144"/>
        <v/>
      </c>
      <c r="R363" s="17" t="str">
        <f t="shared" si="145"/>
        <v/>
      </c>
      <c r="S363" s="17" t="str">
        <f t="shared" si="146"/>
        <v/>
      </c>
      <c r="T363" s="17" t="str">
        <f t="shared" si="147"/>
        <v/>
      </c>
      <c r="U363" s="17" t="str">
        <f t="shared" si="148"/>
        <v/>
      </c>
      <c r="V363" s="17" t="str">
        <f t="shared" si="149"/>
        <v/>
      </c>
      <c r="W363" s="17" t="str">
        <f t="shared" si="150"/>
        <v/>
      </c>
      <c r="X363" s="18" t="str">
        <f t="shared" si="141"/>
        <v/>
      </c>
      <c r="Y363" s="17" t="str">
        <f t="shared" si="151"/>
        <v/>
      </c>
      <c r="Z363" s="17" t="str">
        <f t="shared" si="152"/>
        <v/>
      </c>
      <c r="AA363" s="17" t="str">
        <f t="shared" si="153"/>
        <v/>
      </c>
      <c r="AB363" s="17" t="str">
        <f t="shared" si="154"/>
        <v/>
      </c>
      <c r="AC363" s="17" t="str">
        <f t="shared" si="155"/>
        <v/>
      </c>
      <c r="AD363" s="18" t="str">
        <f t="shared" si="156"/>
        <v/>
      </c>
      <c r="AE363" s="19" t="str">
        <f t="shared" si="157"/>
        <v/>
      </c>
      <c r="AF363" s="17" t="str">
        <f t="shared" si="158"/>
        <v/>
      </c>
      <c r="AG363" s="17" t="str">
        <f t="shared" si="159"/>
        <v/>
      </c>
      <c r="AH363" s="18" t="str">
        <f t="shared" si="160"/>
        <v/>
      </c>
      <c r="AI363" s="73"/>
      <c r="AJ363" s="74"/>
      <c r="AK363" s="74"/>
      <c r="AL363" s="73"/>
      <c r="AM363" s="74"/>
      <c r="AN363" s="74">
        <f t="shared" si="161"/>
        <v>2012</v>
      </c>
      <c r="AO363" s="19" t="str">
        <f t="shared" ca="1" si="162"/>
        <v>-</v>
      </c>
      <c r="AP363" s="17" t="str">
        <f ca="1">IF($C363&gt;=TODAY(),"-",100*(AO363-MIN(Fit_Error_Deaths))/(MAX(Fit_Error_Deaths)-MIN(Fit_Error_Deaths)))</f>
        <v>-</v>
      </c>
      <c r="AQ363" s="17" t="str">
        <f t="shared" ca="1" si="163"/>
        <v>-</v>
      </c>
      <c r="AR363" s="17" t="str">
        <f ca="1">IF($C363&gt;=TODAY(),"-",100*(AQ363-MIN(Fit_Error_LocalTransmission))/(MAX(Fit_Error_LocalTransmission)-MIN(Fit_Error_LocalTransmission)))</f>
        <v>-</v>
      </c>
      <c r="AS363" s="17" t="str">
        <f t="shared" ca="1" si="164"/>
        <v>-</v>
      </c>
      <c r="AT363" s="67" t="str">
        <f t="shared" ca="1" si="165"/>
        <v>-</v>
      </c>
    </row>
    <row r="364" spans="1:46" s="1" customFormat="1" ht="12" x14ac:dyDescent="0.35">
      <c r="A364" s="87"/>
      <c r="B364" s="40" t="str">
        <f t="shared" si="142"/>
        <v/>
      </c>
      <c r="C364" s="41" t="str">
        <f t="shared" si="143"/>
        <v/>
      </c>
      <c r="D364" s="28">
        <f>'I Disease Parameters'!$E$6/(1000*365)</f>
        <v>4.8197260273972601E-5</v>
      </c>
      <c r="E364" s="28">
        <f>'I Disease Parameters'!$E$7/(1000*365)</f>
        <v>2.0024657534246577E-5</v>
      </c>
      <c r="F364" s="27">
        <f>(1-'I Disease Parameters'!$E$8)/'I Disease Parameters'!$E$10</f>
        <v>0.188</v>
      </c>
      <c r="G364" s="27">
        <f>'I Disease Parameters'!$E$8/'I Disease Parameters'!$E$11</f>
        <v>1.2E-2</v>
      </c>
      <c r="H364" s="27">
        <f>1/'I Disease Parameters'!$E$12</f>
        <v>0.05</v>
      </c>
      <c r="I364" s="27">
        <f>'I Disease Parameters'!$E$9/'I Disease Parameters'!$E$15</f>
        <v>0</v>
      </c>
      <c r="J364" s="83">
        <f t="shared" si="166"/>
        <v>7.7001263440561267</v>
      </c>
      <c r="K364" s="60">
        <f t="shared" si="167"/>
        <v>0.77001263449643809</v>
      </c>
      <c r="L364" s="30">
        <f t="shared" si="168"/>
        <v>0.46717576064062738</v>
      </c>
      <c r="M364" s="27">
        <f>J364/'I Disease Parameters'!$E$12</f>
        <v>0.38500631720280631</v>
      </c>
      <c r="N364" s="27">
        <f>K364/SQRT('I Disease Parameters'!$E$13*'I Disease Parameters'!$E$13)</f>
        <v>4.5294860852731655E-2</v>
      </c>
      <c r="O364" s="27">
        <f>L364/'I Disease Parameters'!$E$13</f>
        <v>2.7480927096507492E-2</v>
      </c>
      <c r="P364" s="27">
        <f>(1-L364)/'I Disease Parameters'!$E$14</f>
        <v>2.2201009973307193E-2</v>
      </c>
      <c r="Q364" s="19" t="str">
        <f t="shared" si="144"/>
        <v/>
      </c>
      <c r="R364" s="17" t="str">
        <f t="shared" si="145"/>
        <v/>
      </c>
      <c r="S364" s="17" t="str">
        <f t="shared" si="146"/>
        <v/>
      </c>
      <c r="T364" s="17" t="str">
        <f t="shared" si="147"/>
        <v/>
      </c>
      <c r="U364" s="17" t="str">
        <f t="shared" si="148"/>
        <v/>
      </c>
      <c r="V364" s="17" t="str">
        <f t="shared" si="149"/>
        <v/>
      </c>
      <c r="W364" s="17" t="str">
        <f t="shared" si="150"/>
        <v/>
      </c>
      <c r="X364" s="18" t="str">
        <f t="shared" si="141"/>
        <v/>
      </c>
      <c r="Y364" s="17" t="str">
        <f t="shared" si="151"/>
        <v/>
      </c>
      <c r="Z364" s="17" t="str">
        <f t="shared" si="152"/>
        <v/>
      </c>
      <c r="AA364" s="17" t="str">
        <f t="shared" si="153"/>
        <v/>
      </c>
      <c r="AB364" s="17" t="str">
        <f t="shared" si="154"/>
        <v/>
      </c>
      <c r="AC364" s="17" t="str">
        <f t="shared" si="155"/>
        <v/>
      </c>
      <c r="AD364" s="18" t="str">
        <f t="shared" si="156"/>
        <v/>
      </c>
      <c r="AE364" s="19" t="str">
        <f t="shared" si="157"/>
        <v/>
      </c>
      <c r="AF364" s="17" t="str">
        <f t="shared" si="158"/>
        <v/>
      </c>
      <c r="AG364" s="17" t="str">
        <f t="shared" si="159"/>
        <v/>
      </c>
      <c r="AH364" s="18" t="str">
        <f t="shared" si="160"/>
        <v/>
      </c>
      <c r="AI364" s="73"/>
      <c r="AJ364" s="74"/>
      <c r="AK364" s="74"/>
      <c r="AL364" s="73"/>
      <c r="AM364" s="74"/>
      <c r="AN364" s="74">
        <f t="shared" si="161"/>
        <v>2012</v>
      </c>
      <c r="AO364" s="19" t="str">
        <f t="shared" ca="1" si="162"/>
        <v>-</v>
      </c>
      <c r="AP364" s="17" t="str">
        <f ca="1">IF($C364&gt;=TODAY(),"-",100*(AO364-MIN(Fit_Error_Deaths))/(MAX(Fit_Error_Deaths)-MIN(Fit_Error_Deaths)))</f>
        <v>-</v>
      </c>
      <c r="AQ364" s="17" t="str">
        <f t="shared" ca="1" si="163"/>
        <v>-</v>
      </c>
      <c r="AR364" s="17" t="str">
        <f ca="1">IF($C364&gt;=TODAY(),"-",100*(AQ364-MIN(Fit_Error_LocalTransmission))/(MAX(Fit_Error_LocalTransmission)-MIN(Fit_Error_LocalTransmission)))</f>
        <v>-</v>
      </c>
      <c r="AS364" s="17" t="str">
        <f t="shared" ca="1" si="164"/>
        <v>-</v>
      </c>
      <c r="AT364" s="67" t="str">
        <f t="shared" ca="1" si="165"/>
        <v>-</v>
      </c>
    </row>
    <row r="365" spans="1:46" s="1" customFormat="1" ht="12" x14ac:dyDescent="0.35">
      <c r="A365" s="87"/>
      <c r="B365" s="40" t="str">
        <f t="shared" si="142"/>
        <v/>
      </c>
      <c r="C365" s="41" t="str">
        <f t="shared" si="143"/>
        <v/>
      </c>
      <c r="D365" s="28">
        <f>'I Disease Parameters'!$E$6/(1000*365)</f>
        <v>4.8197260273972601E-5</v>
      </c>
      <c r="E365" s="28">
        <f>'I Disease Parameters'!$E$7/(1000*365)</f>
        <v>2.0024657534246577E-5</v>
      </c>
      <c r="F365" s="27">
        <f>(1-'I Disease Parameters'!$E$8)/'I Disease Parameters'!$E$10</f>
        <v>0.188</v>
      </c>
      <c r="G365" s="27">
        <f>'I Disease Parameters'!$E$8/'I Disease Parameters'!$E$11</f>
        <v>1.2E-2</v>
      </c>
      <c r="H365" s="27">
        <f>1/'I Disease Parameters'!$E$12</f>
        <v>0.05</v>
      </c>
      <c r="I365" s="27">
        <f>'I Disease Parameters'!$E$9/'I Disease Parameters'!$E$15</f>
        <v>0</v>
      </c>
      <c r="J365" s="83">
        <f t="shared" si="166"/>
        <v>7.7001263440561267</v>
      </c>
      <c r="K365" s="60">
        <f t="shared" si="167"/>
        <v>0.77001263449643809</v>
      </c>
      <c r="L365" s="30">
        <f t="shared" si="168"/>
        <v>0.46717576064062738</v>
      </c>
      <c r="M365" s="27">
        <f>J365/'I Disease Parameters'!$E$12</f>
        <v>0.38500631720280631</v>
      </c>
      <c r="N365" s="27">
        <f>K365/SQRT('I Disease Parameters'!$E$13*'I Disease Parameters'!$E$13)</f>
        <v>4.5294860852731655E-2</v>
      </c>
      <c r="O365" s="27">
        <f>L365/'I Disease Parameters'!$E$13</f>
        <v>2.7480927096507492E-2</v>
      </c>
      <c r="P365" s="27">
        <f>(1-L365)/'I Disease Parameters'!$E$14</f>
        <v>2.2201009973307193E-2</v>
      </c>
      <c r="Q365" s="19" t="str">
        <f t="shared" si="144"/>
        <v/>
      </c>
      <c r="R365" s="17" t="str">
        <f t="shared" si="145"/>
        <v/>
      </c>
      <c r="S365" s="17" t="str">
        <f t="shared" si="146"/>
        <v/>
      </c>
      <c r="T365" s="17" t="str">
        <f t="shared" si="147"/>
        <v/>
      </c>
      <c r="U365" s="17" t="str">
        <f t="shared" si="148"/>
        <v/>
      </c>
      <c r="V365" s="17" t="str">
        <f t="shared" si="149"/>
        <v/>
      </c>
      <c r="W365" s="17" t="str">
        <f t="shared" si="150"/>
        <v/>
      </c>
      <c r="X365" s="18" t="str">
        <f t="shared" si="141"/>
        <v/>
      </c>
      <c r="Y365" s="17" t="str">
        <f t="shared" si="151"/>
        <v/>
      </c>
      <c r="Z365" s="17" t="str">
        <f t="shared" si="152"/>
        <v/>
      </c>
      <c r="AA365" s="17" t="str">
        <f t="shared" si="153"/>
        <v/>
      </c>
      <c r="AB365" s="17" t="str">
        <f t="shared" si="154"/>
        <v/>
      </c>
      <c r="AC365" s="17" t="str">
        <f t="shared" si="155"/>
        <v/>
      </c>
      <c r="AD365" s="18" t="str">
        <f t="shared" si="156"/>
        <v/>
      </c>
      <c r="AE365" s="19" t="str">
        <f t="shared" si="157"/>
        <v/>
      </c>
      <c r="AF365" s="17" t="str">
        <f t="shared" si="158"/>
        <v/>
      </c>
      <c r="AG365" s="17" t="str">
        <f t="shared" si="159"/>
        <v/>
      </c>
      <c r="AH365" s="18" t="str">
        <f t="shared" si="160"/>
        <v/>
      </c>
      <c r="AI365" s="73"/>
      <c r="AJ365" s="74"/>
      <c r="AK365" s="74"/>
      <c r="AL365" s="73"/>
      <c r="AM365" s="74"/>
      <c r="AN365" s="74">
        <f t="shared" si="161"/>
        <v>2012</v>
      </c>
      <c r="AO365" s="19" t="str">
        <f t="shared" ca="1" si="162"/>
        <v>-</v>
      </c>
      <c r="AP365" s="17" t="str">
        <f ca="1">IF($C365&gt;=TODAY(),"-",100*(AO365-MIN(Fit_Error_Deaths))/(MAX(Fit_Error_Deaths)-MIN(Fit_Error_Deaths)))</f>
        <v>-</v>
      </c>
      <c r="AQ365" s="17" t="str">
        <f t="shared" ca="1" si="163"/>
        <v>-</v>
      </c>
      <c r="AR365" s="17" t="str">
        <f ca="1">IF($C365&gt;=TODAY(),"-",100*(AQ365-MIN(Fit_Error_LocalTransmission))/(MAX(Fit_Error_LocalTransmission)-MIN(Fit_Error_LocalTransmission)))</f>
        <v>-</v>
      </c>
      <c r="AS365" s="17" t="str">
        <f t="shared" ca="1" si="164"/>
        <v>-</v>
      </c>
      <c r="AT365" s="67" t="str">
        <f t="shared" ca="1" si="165"/>
        <v>-</v>
      </c>
    </row>
    <row r="366" spans="1:46" s="1" customFormat="1" ht="12" x14ac:dyDescent="0.35">
      <c r="A366" s="87"/>
      <c r="B366" s="40" t="str">
        <f t="shared" si="142"/>
        <v/>
      </c>
      <c r="C366" s="41" t="str">
        <f t="shared" si="143"/>
        <v/>
      </c>
      <c r="D366" s="28">
        <f>'I Disease Parameters'!$E$6/(1000*365)</f>
        <v>4.8197260273972601E-5</v>
      </c>
      <c r="E366" s="28">
        <f>'I Disease Parameters'!$E$7/(1000*365)</f>
        <v>2.0024657534246577E-5</v>
      </c>
      <c r="F366" s="27">
        <f>(1-'I Disease Parameters'!$E$8)/'I Disease Parameters'!$E$10</f>
        <v>0.188</v>
      </c>
      <c r="G366" s="27">
        <f>'I Disease Parameters'!$E$8/'I Disease Parameters'!$E$11</f>
        <v>1.2E-2</v>
      </c>
      <c r="H366" s="27">
        <f>1/'I Disease Parameters'!$E$12</f>
        <v>0.05</v>
      </c>
      <c r="I366" s="27">
        <f>'I Disease Parameters'!$E$9/'I Disease Parameters'!$E$15</f>
        <v>0</v>
      </c>
      <c r="J366" s="83">
        <f t="shared" si="166"/>
        <v>7.7001263440561267</v>
      </c>
      <c r="K366" s="60">
        <f t="shared" si="167"/>
        <v>0.77001263449643809</v>
      </c>
      <c r="L366" s="30">
        <f t="shared" si="168"/>
        <v>0.46717576064062738</v>
      </c>
      <c r="M366" s="27">
        <f>J366/'I Disease Parameters'!$E$12</f>
        <v>0.38500631720280631</v>
      </c>
      <c r="N366" s="27">
        <f>K366/SQRT('I Disease Parameters'!$E$13*'I Disease Parameters'!$E$13)</f>
        <v>4.5294860852731655E-2</v>
      </c>
      <c r="O366" s="27">
        <f>L366/'I Disease Parameters'!$E$13</f>
        <v>2.7480927096507492E-2</v>
      </c>
      <c r="P366" s="27">
        <f>(1-L366)/'I Disease Parameters'!$E$14</f>
        <v>2.2201009973307193E-2</v>
      </c>
      <c r="Q366" s="19" t="str">
        <f t="shared" si="144"/>
        <v/>
      </c>
      <c r="R366" s="17" t="str">
        <f t="shared" si="145"/>
        <v/>
      </c>
      <c r="S366" s="17" t="str">
        <f t="shared" si="146"/>
        <v/>
      </c>
      <c r="T366" s="17" t="str">
        <f t="shared" si="147"/>
        <v/>
      </c>
      <c r="U366" s="17" t="str">
        <f t="shared" si="148"/>
        <v/>
      </c>
      <c r="V366" s="17" t="str">
        <f t="shared" si="149"/>
        <v/>
      </c>
      <c r="W366" s="17" t="str">
        <f t="shared" si="150"/>
        <v/>
      </c>
      <c r="X366" s="18" t="str">
        <f t="shared" si="141"/>
        <v/>
      </c>
      <c r="Y366" s="17" t="str">
        <f t="shared" si="151"/>
        <v/>
      </c>
      <c r="Z366" s="17" t="str">
        <f t="shared" si="152"/>
        <v/>
      </c>
      <c r="AA366" s="17" t="str">
        <f t="shared" si="153"/>
        <v/>
      </c>
      <c r="AB366" s="17" t="str">
        <f t="shared" si="154"/>
        <v/>
      </c>
      <c r="AC366" s="17" t="str">
        <f t="shared" si="155"/>
        <v/>
      </c>
      <c r="AD366" s="18" t="str">
        <f t="shared" si="156"/>
        <v/>
      </c>
      <c r="AE366" s="19" t="str">
        <f t="shared" si="157"/>
        <v/>
      </c>
      <c r="AF366" s="17" t="str">
        <f t="shared" si="158"/>
        <v/>
      </c>
      <c r="AG366" s="17" t="str">
        <f t="shared" si="159"/>
        <v/>
      </c>
      <c r="AH366" s="18" t="str">
        <f t="shared" si="160"/>
        <v/>
      </c>
      <c r="AI366" s="73"/>
      <c r="AJ366" s="74"/>
      <c r="AK366" s="74"/>
      <c r="AL366" s="73"/>
      <c r="AM366" s="74"/>
      <c r="AN366" s="74">
        <f t="shared" si="161"/>
        <v>2012</v>
      </c>
      <c r="AO366" s="19" t="str">
        <f t="shared" ca="1" si="162"/>
        <v>-</v>
      </c>
      <c r="AP366" s="17" t="str">
        <f ca="1">IF($C366&gt;=TODAY(),"-",100*(AO366-MIN(Fit_Error_Deaths))/(MAX(Fit_Error_Deaths)-MIN(Fit_Error_Deaths)))</f>
        <v>-</v>
      </c>
      <c r="AQ366" s="17" t="str">
        <f t="shared" ca="1" si="163"/>
        <v>-</v>
      </c>
      <c r="AR366" s="17" t="str">
        <f ca="1">IF($C366&gt;=TODAY(),"-",100*(AQ366-MIN(Fit_Error_LocalTransmission))/(MAX(Fit_Error_LocalTransmission)-MIN(Fit_Error_LocalTransmission)))</f>
        <v>-</v>
      </c>
      <c r="AS366" s="17" t="str">
        <f t="shared" ca="1" si="164"/>
        <v>-</v>
      </c>
      <c r="AT366" s="67" t="str">
        <f t="shared" ca="1" si="165"/>
        <v>-</v>
      </c>
    </row>
    <row r="367" spans="1:46" s="1" customFormat="1" ht="12" x14ac:dyDescent="0.35">
      <c r="A367" s="87"/>
      <c r="B367" s="40" t="str">
        <f t="shared" si="142"/>
        <v/>
      </c>
      <c r="C367" s="41" t="str">
        <f t="shared" si="143"/>
        <v/>
      </c>
      <c r="D367" s="28">
        <f>'I Disease Parameters'!$E$6/(1000*365)</f>
        <v>4.8197260273972601E-5</v>
      </c>
      <c r="E367" s="28">
        <f>'I Disease Parameters'!$E$7/(1000*365)</f>
        <v>2.0024657534246577E-5</v>
      </c>
      <c r="F367" s="27">
        <f>(1-'I Disease Parameters'!$E$8)/'I Disease Parameters'!$E$10</f>
        <v>0.188</v>
      </c>
      <c r="G367" s="27">
        <f>'I Disease Parameters'!$E$8/'I Disease Parameters'!$E$11</f>
        <v>1.2E-2</v>
      </c>
      <c r="H367" s="27">
        <f>1/'I Disease Parameters'!$E$12</f>
        <v>0.05</v>
      </c>
      <c r="I367" s="27">
        <f>'I Disease Parameters'!$E$9/'I Disease Parameters'!$E$15</f>
        <v>0</v>
      </c>
      <c r="J367" s="83">
        <f t="shared" si="166"/>
        <v>7.7001263440561267</v>
      </c>
      <c r="K367" s="60">
        <f t="shared" si="167"/>
        <v>0.77001263449643809</v>
      </c>
      <c r="L367" s="30">
        <f t="shared" si="168"/>
        <v>0.46717576064062738</v>
      </c>
      <c r="M367" s="27">
        <f>J367/'I Disease Parameters'!$E$12</f>
        <v>0.38500631720280631</v>
      </c>
      <c r="N367" s="27">
        <f>K367/SQRT('I Disease Parameters'!$E$13*'I Disease Parameters'!$E$13)</f>
        <v>4.5294860852731655E-2</v>
      </c>
      <c r="O367" s="27">
        <f>L367/'I Disease Parameters'!$E$13</f>
        <v>2.7480927096507492E-2</v>
      </c>
      <c r="P367" s="27">
        <f>(1-L367)/'I Disease Parameters'!$E$14</f>
        <v>2.2201009973307193E-2</v>
      </c>
      <c r="Q367" s="19" t="str">
        <f t="shared" si="144"/>
        <v/>
      </c>
      <c r="R367" s="17" t="str">
        <f t="shared" si="145"/>
        <v/>
      </c>
      <c r="S367" s="17" t="str">
        <f t="shared" si="146"/>
        <v/>
      </c>
      <c r="T367" s="17" t="str">
        <f t="shared" si="147"/>
        <v/>
      </c>
      <c r="U367" s="17" t="str">
        <f t="shared" si="148"/>
        <v/>
      </c>
      <c r="V367" s="17" t="str">
        <f t="shared" si="149"/>
        <v/>
      </c>
      <c r="W367" s="17" t="str">
        <f t="shared" si="150"/>
        <v/>
      </c>
      <c r="X367" s="18" t="str">
        <f t="shared" si="141"/>
        <v/>
      </c>
      <c r="Y367" s="17" t="str">
        <f t="shared" si="151"/>
        <v/>
      </c>
      <c r="Z367" s="17" t="str">
        <f t="shared" si="152"/>
        <v/>
      </c>
      <c r="AA367" s="17" t="str">
        <f t="shared" si="153"/>
        <v/>
      </c>
      <c r="AB367" s="17" t="str">
        <f t="shared" si="154"/>
        <v/>
      </c>
      <c r="AC367" s="17" t="str">
        <f t="shared" si="155"/>
        <v/>
      </c>
      <c r="AD367" s="18" t="str">
        <f t="shared" si="156"/>
        <v/>
      </c>
      <c r="AE367" s="19" t="str">
        <f t="shared" si="157"/>
        <v/>
      </c>
      <c r="AF367" s="17" t="str">
        <f t="shared" si="158"/>
        <v/>
      </c>
      <c r="AG367" s="17" t="str">
        <f t="shared" si="159"/>
        <v/>
      </c>
      <c r="AH367" s="18" t="str">
        <f t="shared" si="160"/>
        <v/>
      </c>
      <c r="AI367" s="73"/>
      <c r="AJ367" s="74"/>
      <c r="AK367" s="74"/>
      <c r="AL367" s="73"/>
      <c r="AM367" s="74"/>
      <c r="AN367" s="74">
        <f t="shared" si="161"/>
        <v>2012</v>
      </c>
      <c r="AO367" s="19" t="str">
        <f t="shared" ca="1" si="162"/>
        <v>-</v>
      </c>
      <c r="AP367" s="17" t="str">
        <f ca="1">IF($C367&gt;=TODAY(),"-",100*(AO367-MIN(Fit_Error_Deaths))/(MAX(Fit_Error_Deaths)-MIN(Fit_Error_Deaths)))</f>
        <v>-</v>
      </c>
      <c r="AQ367" s="17" t="str">
        <f t="shared" ca="1" si="163"/>
        <v>-</v>
      </c>
      <c r="AR367" s="17" t="str">
        <f ca="1">IF($C367&gt;=TODAY(),"-",100*(AQ367-MIN(Fit_Error_LocalTransmission))/(MAX(Fit_Error_LocalTransmission)-MIN(Fit_Error_LocalTransmission)))</f>
        <v>-</v>
      </c>
      <c r="AS367" s="17" t="str">
        <f t="shared" ca="1" si="164"/>
        <v>-</v>
      </c>
      <c r="AT367" s="67" t="str">
        <f t="shared" ca="1" si="165"/>
        <v>-</v>
      </c>
    </row>
    <row r="368" spans="1:46" s="1" customFormat="1" ht="12" x14ac:dyDescent="0.35">
      <c r="A368" s="87"/>
      <c r="B368" s="40" t="str">
        <f t="shared" si="142"/>
        <v/>
      </c>
      <c r="C368" s="41" t="str">
        <f t="shared" si="143"/>
        <v/>
      </c>
      <c r="D368" s="28">
        <f>'I Disease Parameters'!$E$6/(1000*365)</f>
        <v>4.8197260273972601E-5</v>
      </c>
      <c r="E368" s="28">
        <f>'I Disease Parameters'!$E$7/(1000*365)</f>
        <v>2.0024657534246577E-5</v>
      </c>
      <c r="F368" s="27">
        <f>(1-'I Disease Parameters'!$E$8)/'I Disease Parameters'!$E$10</f>
        <v>0.188</v>
      </c>
      <c r="G368" s="27">
        <f>'I Disease Parameters'!$E$8/'I Disease Parameters'!$E$11</f>
        <v>1.2E-2</v>
      </c>
      <c r="H368" s="27">
        <f>1/'I Disease Parameters'!$E$12</f>
        <v>0.05</v>
      </c>
      <c r="I368" s="27">
        <f>'I Disease Parameters'!$E$9/'I Disease Parameters'!$E$15</f>
        <v>0</v>
      </c>
      <c r="J368" s="83">
        <f t="shared" si="166"/>
        <v>7.7001263440561267</v>
      </c>
      <c r="K368" s="60">
        <f t="shared" si="167"/>
        <v>0.77001263449643809</v>
      </c>
      <c r="L368" s="30">
        <f t="shared" si="168"/>
        <v>0.46717576064062738</v>
      </c>
      <c r="M368" s="27">
        <f>J368/'I Disease Parameters'!$E$12</f>
        <v>0.38500631720280631</v>
      </c>
      <c r="N368" s="27">
        <f>K368/SQRT('I Disease Parameters'!$E$13*'I Disease Parameters'!$E$13)</f>
        <v>4.5294860852731655E-2</v>
      </c>
      <c r="O368" s="27">
        <f>L368/'I Disease Parameters'!$E$13</f>
        <v>2.7480927096507492E-2</v>
      </c>
      <c r="P368" s="27">
        <f>(1-L368)/'I Disease Parameters'!$E$14</f>
        <v>2.2201009973307193E-2</v>
      </c>
      <c r="Q368" s="19" t="str">
        <f t="shared" si="144"/>
        <v/>
      </c>
      <c r="R368" s="17" t="str">
        <f t="shared" si="145"/>
        <v/>
      </c>
      <c r="S368" s="17" t="str">
        <f t="shared" si="146"/>
        <v/>
      </c>
      <c r="T368" s="17" t="str">
        <f t="shared" si="147"/>
        <v/>
      </c>
      <c r="U368" s="17" t="str">
        <f t="shared" si="148"/>
        <v/>
      </c>
      <c r="V368" s="17" t="str">
        <f t="shared" si="149"/>
        <v/>
      </c>
      <c r="W368" s="17" t="str">
        <f t="shared" si="150"/>
        <v/>
      </c>
      <c r="X368" s="18" t="str">
        <f t="shared" si="141"/>
        <v/>
      </c>
      <c r="Y368" s="17" t="str">
        <f t="shared" si="151"/>
        <v/>
      </c>
      <c r="Z368" s="17" t="str">
        <f t="shared" si="152"/>
        <v/>
      </c>
      <c r="AA368" s="17" t="str">
        <f t="shared" si="153"/>
        <v/>
      </c>
      <c r="AB368" s="17" t="str">
        <f t="shared" si="154"/>
        <v/>
      </c>
      <c r="AC368" s="17" t="str">
        <f t="shared" si="155"/>
        <v/>
      </c>
      <c r="AD368" s="18" t="str">
        <f t="shared" si="156"/>
        <v/>
      </c>
      <c r="AE368" s="19" t="str">
        <f t="shared" si="157"/>
        <v/>
      </c>
      <c r="AF368" s="17" t="str">
        <f t="shared" si="158"/>
        <v/>
      </c>
      <c r="AG368" s="17" t="str">
        <f t="shared" si="159"/>
        <v/>
      </c>
      <c r="AH368" s="18" t="str">
        <f t="shared" si="160"/>
        <v/>
      </c>
      <c r="AI368" s="73"/>
      <c r="AJ368" s="74"/>
      <c r="AK368" s="74"/>
      <c r="AL368" s="73"/>
      <c r="AM368" s="74"/>
      <c r="AN368" s="74">
        <f t="shared" si="161"/>
        <v>2012</v>
      </c>
      <c r="AO368" s="19" t="str">
        <f t="shared" ca="1" si="162"/>
        <v>-</v>
      </c>
      <c r="AP368" s="17" t="str">
        <f ca="1">IF($C368&gt;=TODAY(),"-",100*(AO368-MIN(Fit_Error_Deaths))/(MAX(Fit_Error_Deaths)-MIN(Fit_Error_Deaths)))</f>
        <v>-</v>
      </c>
      <c r="AQ368" s="17" t="str">
        <f t="shared" ca="1" si="163"/>
        <v>-</v>
      </c>
      <c r="AR368" s="17" t="str">
        <f ca="1">IF($C368&gt;=TODAY(),"-",100*(AQ368-MIN(Fit_Error_LocalTransmission))/(MAX(Fit_Error_LocalTransmission)-MIN(Fit_Error_LocalTransmission)))</f>
        <v>-</v>
      </c>
      <c r="AS368" s="17" t="str">
        <f t="shared" ca="1" si="164"/>
        <v>-</v>
      </c>
      <c r="AT368" s="67" t="str">
        <f t="shared" ca="1" si="165"/>
        <v>-</v>
      </c>
    </row>
    <row r="369" spans="1:46" s="1" customFormat="1" ht="12" x14ac:dyDescent="0.35">
      <c r="A369" s="87"/>
      <c r="B369" s="40" t="str">
        <f t="shared" si="142"/>
        <v/>
      </c>
      <c r="C369" s="41" t="str">
        <f t="shared" si="143"/>
        <v/>
      </c>
      <c r="D369" s="28">
        <f>'I Disease Parameters'!$E$6/(1000*365)</f>
        <v>4.8197260273972601E-5</v>
      </c>
      <c r="E369" s="28">
        <f>'I Disease Parameters'!$E$7/(1000*365)</f>
        <v>2.0024657534246577E-5</v>
      </c>
      <c r="F369" s="27">
        <f>(1-'I Disease Parameters'!$E$8)/'I Disease Parameters'!$E$10</f>
        <v>0.188</v>
      </c>
      <c r="G369" s="27">
        <f>'I Disease Parameters'!$E$8/'I Disease Parameters'!$E$11</f>
        <v>1.2E-2</v>
      </c>
      <c r="H369" s="27">
        <f>1/'I Disease Parameters'!$E$12</f>
        <v>0.05</v>
      </c>
      <c r="I369" s="27">
        <f>'I Disease Parameters'!$E$9/'I Disease Parameters'!$E$15</f>
        <v>0</v>
      </c>
      <c r="J369" s="83">
        <f t="shared" si="166"/>
        <v>7.7001263440561267</v>
      </c>
      <c r="K369" s="60">
        <f t="shared" si="167"/>
        <v>0.77001263449643809</v>
      </c>
      <c r="L369" s="30">
        <f t="shared" si="168"/>
        <v>0.46717576064062738</v>
      </c>
      <c r="M369" s="27">
        <f>J369/'I Disease Parameters'!$E$12</f>
        <v>0.38500631720280631</v>
      </c>
      <c r="N369" s="27">
        <f>K369/SQRT('I Disease Parameters'!$E$13*'I Disease Parameters'!$E$13)</f>
        <v>4.5294860852731655E-2</v>
      </c>
      <c r="O369" s="27">
        <f>L369/'I Disease Parameters'!$E$13</f>
        <v>2.7480927096507492E-2</v>
      </c>
      <c r="P369" s="27">
        <f>(1-L369)/'I Disease Parameters'!$E$14</f>
        <v>2.2201009973307193E-2</v>
      </c>
      <c r="Q369" s="19" t="str">
        <f t="shared" si="144"/>
        <v/>
      </c>
      <c r="R369" s="17" t="str">
        <f t="shared" si="145"/>
        <v/>
      </c>
      <c r="S369" s="17" t="str">
        <f t="shared" si="146"/>
        <v/>
      </c>
      <c r="T369" s="17" t="str">
        <f t="shared" si="147"/>
        <v/>
      </c>
      <c r="U369" s="17" t="str">
        <f t="shared" si="148"/>
        <v/>
      </c>
      <c r="V369" s="17" t="str">
        <f t="shared" si="149"/>
        <v/>
      </c>
      <c r="W369" s="17" t="str">
        <f t="shared" si="150"/>
        <v/>
      </c>
      <c r="X369" s="18" t="str">
        <f t="shared" si="141"/>
        <v/>
      </c>
      <c r="Y369" s="17" t="str">
        <f t="shared" si="151"/>
        <v/>
      </c>
      <c r="Z369" s="17" t="str">
        <f t="shared" si="152"/>
        <v/>
      </c>
      <c r="AA369" s="17" t="str">
        <f t="shared" si="153"/>
        <v/>
      </c>
      <c r="AB369" s="17" t="str">
        <f t="shared" si="154"/>
        <v/>
      </c>
      <c r="AC369" s="17" t="str">
        <f t="shared" si="155"/>
        <v/>
      </c>
      <c r="AD369" s="18" t="str">
        <f t="shared" si="156"/>
        <v/>
      </c>
      <c r="AE369" s="19" t="str">
        <f t="shared" si="157"/>
        <v/>
      </c>
      <c r="AF369" s="17" t="str">
        <f t="shared" si="158"/>
        <v/>
      </c>
      <c r="AG369" s="17" t="str">
        <f t="shared" si="159"/>
        <v/>
      </c>
      <c r="AH369" s="18" t="str">
        <f t="shared" si="160"/>
        <v/>
      </c>
      <c r="AI369" s="73"/>
      <c r="AJ369" s="74"/>
      <c r="AK369" s="74"/>
      <c r="AL369" s="73"/>
      <c r="AM369" s="74"/>
      <c r="AN369" s="74">
        <f t="shared" si="161"/>
        <v>2012</v>
      </c>
      <c r="AO369" s="19" t="str">
        <f t="shared" ca="1" si="162"/>
        <v>-</v>
      </c>
      <c r="AP369" s="17" t="str">
        <f ca="1">IF($C369&gt;=TODAY(),"-",100*(AO369-MIN(Fit_Error_Deaths))/(MAX(Fit_Error_Deaths)-MIN(Fit_Error_Deaths)))</f>
        <v>-</v>
      </c>
      <c r="AQ369" s="17" t="str">
        <f t="shared" ca="1" si="163"/>
        <v>-</v>
      </c>
      <c r="AR369" s="17" t="str">
        <f ca="1">IF($C369&gt;=TODAY(),"-",100*(AQ369-MIN(Fit_Error_LocalTransmission))/(MAX(Fit_Error_LocalTransmission)-MIN(Fit_Error_LocalTransmission)))</f>
        <v>-</v>
      </c>
      <c r="AS369" s="17" t="str">
        <f t="shared" ca="1" si="164"/>
        <v>-</v>
      </c>
      <c r="AT369" s="67" t="str">
        <f t="shared" ca="1" si="165"/>
        <v>-</v>
      </c>
    </row>
    <row r="370" spans="1:46" s="1" customFormat="1" ht="12" x14ac:dyDescent="0.35">
      <c r="A370" s="87"/>
      <c r="B370" s="40" t="str">
        <f t="shared" si="142"/>
        <v/>
      </c>
      <c r="C370" s="41" t="str">
        <f t="shared" si="143"/>
        <v/>
      </c>
      <c r="D370" s="28">
        <f>'I Disease Parameters'!$E$6/(1000*365)</f>
        <v>4.8197260273972601E-5</v>
      </c>
      <c r="E370" s="28">
        <f>'I Disease Parameters'!$E$7/(1000*365)</f>
        <v>2.0024657534246577E-5</v>
      </c>
      <c r="F370" s="27">
        <f>(1-'I Disease Parameters'!$E$8)/'I Disease Parameters'!$E$10</f>
        <v>0.188</v>
      </c>
      <c r="G370" s="27">
        <f>'I Disease Parameters'!$E$8/'I Disease Parameters'!$E$11</f>
        <v>1.2E-2</v>
      </c>
      <c r="H370" s="27">
        <f>1/'I Disease Parameters'!$E$12</f>
        <v>0.05</v>
      </c>
      <c r="I370" s="27">
        <f>'I Disease Parameters'!$E$9/'I Disease Parameters'!$E$15</f>
        <v>0</v>
      </c>
      <c r="J370" s="83">
        <f t="shared" si="166"/>
        <v>7.7001263440561267</v>
      </c>
      <c r="K370" s="60">
        <f t="shared" si="167"/>
        <v>0.77001263449643809</v>
      </c>
      <c r="L370" s="30">
        <f t="shared" si="168"/>
        <v>0.46717576064062738</v>
      </c>
      <c r="M370" s="27">
        <f>J370/'I Disease Parameters'!$E$12</f>
        <v>0.38500631720280631</v>
      </c>
      <c r="N370" s="27">
        <f>K370/SQRT('I Disease Parameters'!$E$13*'I Disease Parameters'!$E$13)</f>
        <v>4.5294860852731655E-2</v>
      </c>
      <c r="O370" s="27">
        <f>L370/'I Disease Parameters'!$E$13</f>
        <v>2.7480927096507492E-2</v>
      </c>
      <c r="P370" s="27">
        <f>(1-L370)/'I Disease Parameters'!$E$14</f>
        <v>2.2201009973307193E-2</v>
      </c>
      <c r="Q370" s="19" t="str">
        <f t="shared" si="144"/>
        <v/>
      </c>
      <c r="R370" s="17" t="str">
        <f t="shared" si="145"/>
        <v/>
      </c>
      <c r="S370" s="17" t="str">
        <f t="shared" si="146"/>
        <v/>
      </c>
      <c r="T370" s="17" t="str">
        <f t="shared" si="147"/>
        <v/>
      </c>
      <c r="U370" s="17" t="str">
        <f t="shared" si="148"/>
        <v/>
      </c>
      <c r="V370" s="17" t="str">
        <f t="shared" si="149"/>
        <v/>
      </c>
      <c r="W370" s="17" t="str">
        <f t="shared" si="150"/>
        <v/>
      </c>
      <c r="X370" s="18" t="str">
        <f t="shared" si="141"/>
        <v/>
      </c>
      <c r="Y370" s="17" t="str">
        <f t="shared" si="151"/>
        <v/>
      </c>
      <c r="Z370" s="17" t="str">
        <f t="shared" si="152"/>
        <v/>
      </c>
      <c r="AA370" s="17" t="str">
        <f t="shared" si="153"/>
        <v/>
      </c>
      <c r="AB370" s="17" t="str">
        <f t="shared" si="154"/>
        <v/>
      </c>
      <c r="AC370" s="17" t="str">
        <f t="shared" si="155"/>
        <v/>
      </c>
      <c r="AD370" s="18" t="str">
        <f t="shared" si="156"/>
        <v/>
      </c>
      <c r="AE370" s="19" t="str">
        <f t="shared" si="157"/>
        <v/>
      </c>
      <c r="AF370" s="17" t="str">
        <f t="shared" si="158"/>
        <v/>
      </c>
      <c r="AG370" s="17" t="str">
        <f t="shared" si="159"/>
        <v/>
      </c>
      <c r="AH370" s="18" t="str">
        <f t="shared" si="160"/>
        <v/>
      </c>
      <c r="AI370" s="73"/>
      <c r="AJ370" s="74"/>
      <c r="AK370" s="74"/>
      <c r="AL370" s="73"/>
      <c r="AM370" s="74"/>
      <c r="AN370" s="74">
        <f t="shared" si="161"/>
        <v>2012</v>
      </c>
      <c r="AO370" s="19" t="str">
        <f t="shared" ca="1" si="162"/>
        <v>-</v>
      </c>
      <c r="AP370" s="17" t="str">
        <f ca="1">IF($C370&gt;=TODAY(),"-",100*(AO370-MIN(Fit_Error_Deaths))/(MAX(Fit_Error_Deaths)-MIN(Fit_Error_Deaths)))</f>
        <v>-</v>
      </c>
      <c r="AQ370" s="17" t="str">
        <f t="shared" ca="1" si="163"/>
        <v>-</v>
      </c>
      <c r="AR370" s="17" t="str">
        <f ca="1">IF($C370&gt;=TODAY(),"-",100*(AQ370-MIN(Fit_Error_LocalTransmission))/(MAX(Fit_Error_LocalTransmission)-MIN(Fit_Error_LocalTransmission)))</f>
        <v>-</v>
      </c>
      <c r="AS370" s="17" t="str">
        <f t="shared" ca="1" si="164"/>
        <v>-</v>
      </c>
      <c r="AT370" s="67" t="str">
        <f t="shared" ca="1" si="165"/>
        <v>-</v>
      </c>
    </row>
    <row r="371" spans="1:46" s="1" customFormat="1" ht="12" x14ac:dyDescent="0.35">
      <c r="A371" s="87"/>
      <c r="B371" s="40" t="str">
        <f t="shared" si="142"/>
        <v/>
      </c>
      <c r="C371" s="41" t="str">
        <f t="shared" si="143"/>
        <v/>
      </c>
      <c r="D371" s="28">
        <f>'I Disease Parameters'!$E$6/(1000*365)</f>
        <v>4.8197260273972601E-5</v>
      </c>
      <c r="E371" s="28">
        <f>'I Disease Parameters'!$E$7/(1000*365)</f>
        <v>2.0024657534246577E-5</v>
      </c>
      <c r="F371" s="27">
        <f>(1-'I Disease Parameters'!$E$8)/'I Disease Parameters'!$E$10</f>
        <v>0.188</v>
      </c>
      <c r="G371" s="27">
        <f>'I Disease Parameters'!$E$8/'I Disease Parameters'!$E$11</f>
        <v>1.2E-2</v>
      </c>
      <c r="H371" s="27">
        <f>1/'I Disease Parameters'!$E$12</f>
        <v>0.05</v>
      </c>
      <c r="I371" s="27">
        <f>'I Disease Parameters'!$E$9/'I Disease Parameters'!$E$15</f>
        <v>0</v>
      </c>
      <c r="J371" s="83">
        <f t="shared" si="166"/>
        <v>7.7001263440561267</v>
      </c>
      <c r="K371" s="60">
        <f t="shared" si="167"/>
        <v>0.77001263449643809</v>
      </c>
      <c r="L371" s="30">
        <f t="shared" si="168"/>
        <v>0.46717576064062738</v>
      </c>
      <c r="M371" s="27">
        <f>J371/'I Disease Parameters'!$E$12</f>
        <v>0.38500631720280631</v>
      </c>
      <c r="N371" s="27">
        <f>K371/SQRT('I Disease Parameters'!$E$13*'I Disease Parameters'!$E$13)</f>
        <v>4.5294860852731655E-2</v>
      </c>
      <c r="O371" s="27">
        <f>L371/'I Disease Parameters'!$E$13</f>
        <v>2.7480927096507492E-2</v>
      </c>
      <c r="P371" s="27">
        <f>(1-L371)/'I Disease Parameters'!$E$14</f>
        <v>2.2201009973307193E-2</v>
      </c>
      <c r="Q371" s="19" t="str">
        <f t="shared" si="144"/>
        <v/>
      </c>
      <c r="R371" s="17" t="str">
        <f t="shared" si="145"/>
        <v/>
      </c>
      <c r="S371" s="17" t="str">
        <f t="shared" si="146"/>
        <v/>
      </c>
      <c r="T371" s="17" t="str">
        <f t="shared" si="147"/>
        <v/>
      </c>
      <c r="U371" s="17" t="str">
        <f t="shared" si="148"/>
        <v/>
      </c>
      <c r="V371" s="17" t="str">
        <f t="shared" si="149"/>
        <v/>
      </c>
      <c r="W371" s="17" t="str">
        <f t="shared" si="150"/>
        <v/>
      </c>
      <c r="X371" s="18" t="str">
        <f t="shared" si="141"/>
        <v/>
      </c>
      <c r="Y371" s="17" t="str">
        <f t="shared" si="151"/>
        <v/>
      </c>
      <c r="Z371" s="17" t="str">
        <f t="shared" si="152"/>
        <v/>
      </c>
      <c r="AA371" s="17" t="str">
        <f t="shared" si="153"/>
        <v/>
      </c>
      <c r="AB371" s="17" t="str">
        <f t="shared" si="154"/>
        <v/>
      </c>
      <c r="AC371" s="17" t="str">
        <f t="shared" si="155"/>
        <v/>
      </c>
      <c r="AD371" s="18" t="str">
        <f t="shared" si="156"/>
        <v/>
      </c>
      <c r="AE371" s="19" t="str">
        <f t="shared" si="157"/>
        <v/>
      </c>
      <c r="AF371" s="17" t="str">
        <f t="shared" si="158"/>
        <v/>
      </c>
      <c r="AG371" s="17" t="str">
        <f t="shared" si="159"/>
        <v/>
      </c>
      <c r="AH371" s="18" t="str">
        <f t="shared" si="160"/>
        <v/>
      </c>
      <c r="AI371" s="73"/>
      <c r="AJ371" s="74"/>
      <c r="AK371" s="74"/>
      <c r="AL371" s="73"/>
      <c r="AM371" s="74"/>
      <c r="AN371" s="74">
        <f t="shared" si="161"/>
        <v>2012</v>
      </c>
      <c r="AO371" s="19" t="str">
        <f t="shared" ca="1" si="162"/>
        <v>-</v>
      </c>
      <c r="AP371" s="17" t="str">
        <f ca="1">IF($C371&gt;=TODAY(),"-",100*(AO371-MIN(Fit_Error_Deaths))/(MAX(Fit_Error_Deaths)-MIN(Fit_Error_Deaths)))</f>
        <v>-</v>
      </c>
      <c r="AQ371" s="17" t="str">
        <f t="shared" ca="1" si="163"/>
        <v>-</v>
      </c>
      <c r="AR371" s="17" t="str">
        <f ca="1">IF($C371&gt;=TODAY(),"-",100*(AQ371-MIN(Fit_Error_LocalTransmission))/(MAX(Fit_Error_LocalTransmission)-MIN(Fit_Error_LocalTransmission)))</f>
        <v>-</v>
      </c>
      <c r="AS371" s="17" t="str">
        <f t="shared" ca="1" si="164"/>
        <v>-</v>
      </c>
      <c r="AT371" s="67" t="str">
        <f t="shared" ca="1" si="165"/>
        <v>-</v>
      </c>
    </row>
    <row r="372" spans="1:46" s="1" customFormat="1" ht="12" x14ac:dyDescent="0.35">
      <c r="A372" s="87"/>
      <c r="B372" s="40" t="str">
        <f t="shared" si="142"/>
        <v/>
      </c>
      <c r="C372" s="41" t="str">
        <f t="shared" si="143"/>
        <v/>
      </c>
      <c r="D372" s="28">
        <f>'I Disease Parameters'!$E$6/(1000*365)</f>
        <v>4.8197260273972601E-5</v>
      </c>
      <c r="E372" s="28">
        <f>'I Disease Parameters'!$E$7/(1000*365)</f>
        <v>2.0024657534246577E-5</v>
      </c>
      <c r="F372" s="27">
        <f>(1-'I Disease Parameters'!$E$8)/'I Disease Parameters'!$E$10</f>
        <v>0.188</v>
      </c>
      <c r="G372" s="27">
        <f>'I Disease Parameters'!$E$8/'I Disease Parameters'!$E$11</f>
        <v>1.2E-2</v>
      </c>
      <c r="H372" s="27">
        <f>1/'I Disease Parameters'!$E$12</f>
        <v>0.05</v>
      </c>
      <c r="I372" s="27">
        <f>'I Disease Parameters'!$E$9/'I Disease Parameters'!$E$15</f>
        <v>0</v>
      </c>
      <c r="J372" s="83">
        <f t="shared" si="166"/>
        <v>7.7001263440561267</v>
      </c>
      <c r="K372" s="60">
        <f t="shared" si="167"/>
        <v>0.77001263449643809</v>
      </c>
      <c r="L372" s="30">
        <f t="shared" si="168"/>
        <v>0.46717576064062738</v>
      </c>
      <c r="M372" s="27">
        <f>J372/'I Disease Parameters'!$E$12</f>
        <v>0.38500631720280631</v>
      </c>
      <c r="N372" s="27">
        <f>K372/SQRT('I Disease Parameters'!$E$13*'I Disease Parameters'!$E$13)</f>
        <v>4.5294860852731655E-2</v>
      </c>
      <c r="O372" s="27">
        <f>L372/'I Disease Parameters'!$E$13</f>
        <v>2.7480927096507492E-2</v>
      </c>
      <c r="P372" s="27">
        <f>(1-L372)/'I Disease Parameters'!$E$14</f>
        <v>2.2201009973307193E-2</v>
      </c>
      <c r="Q372" s="19" t="str">
        <f t="shared" si="144"/>
        <v/>
      </c>
      <c r="R372" s="17" t="str">
        <f t="shared" si="145"/>
        <v/>
      </c>
      <c r="S372" s="17" t="str">
        <f t="shared" si="146"/>
        <v/>
      </c>
      <c r="T372" s="17" t="str">
        <f t="shared" si="147"/>
        <v/>
      </c>
      <c r="U372" s="17" t="str">
        <f t="shared" si="148"/>
        <v/>
      </c>
      <c r="V372" s="17" t="str">
        <f t="shared" si="149"/>
        <v/>
      </c>
      <c r="W372" s="17" t="str">
        <f t="shared" si="150"/>
        <v/>
      </c>
      <c r="X372" s="18" t="str">
        <f t="shared" si="141"/>
        <v/>
      </c>
      <c r="Y372" s="17" t="str">
        <f t="shared" si="151"/>
        <v/>
      </c>
      <c r="Z372" s="17" t="str">
        <f t="shared" si="152"/>
        <v/>
      </c>
      <c r="AA372" s="17" t="str">
        <f t="shared" si="153"/>
        <v/>
      </c>
      <c r="AB372" s="17" t="str">
        <f t="shared" si="154"/>
        <v/>
      </c>
      <c r="AC372" s="17" t="str">
        <f t="shared" si="155"/>
        <v/>
      </c>
      <c r="AD372" s="18" t="str">
        <f t="shared" si="156"/>
        <v/>
      </c>
      <c r="AE372" s="19" t="str">
        <f t="shared" si="157"/>
        <v/>
      </c>
      <c r="AF372" s="17" t="str">
        <f t="shared" si="158"/>
        <v/>
      </c>
      <c r="AG372" s="17" t="str">
        <f t="shared" si="159"/>
        <v/>
      </c>
      <c r="AH372" s="18" t="str">
        <f t="shared" si="160"/>
        <v/>
      </c>
      <c r="AI372" s="73"/>
      <c r="AJ372" s="74"/>
      <c r="AK372" s="74"/>
      <c r="AL372" s="73"/>
      <c r="AM372" s="74"/>
      <c r="AN372" s="74">
        <f t="shared" si="161"/>
        <v>2012</v>
      </c>
      <c r="AO372" s="19" t="str">
        <f t="shared" ca="1" si="162"/>
        <v>-</v>
      </c>
      <c r="AP372" s="17" t="str">
        <f ca="1">IF($C372&gt;=TODAY(),"-",100*(AO372-MIN(Fit_Error_Deaths))/(MAX(Fit_Error_Deaths)-MIN(Fit_Error_Deaths)))</f>
        <v>-</v>
      </c>
      <c r="AQ372" s="17" t="str">
        <f t="shared" ca="1" si="163"/>
        <v>-</v>
      </c>
      <c r="AR372" s="17" t="str">
        <f ca="1">IF($C372&gt;=TODAY(),"-",100*(AQ372-MIN(Fit_Error_LocalTransmission))/(MAX(Fit_Error_LocalTransmission)-MIN(Fit_Error_LocalTransmission)))</f>
        <v>-</v>
      </c>
      <c r="AS372" s="17" t="str">
        <f t="shared" ca="1" si="164"/>
        <v>-</v>
      </c>
      <c r="AT372" s="67" t="str">
        <f t="shared" ca="1" si="165"/>
        <v>-</v>
      </c>
    </row>
    <row r="373" spans="1:46" s="1" customFormat="1" ht="12" x14ac:dyDescent="0.35">
      <c r="A373" s="87"/>
      <c r="B373" s="40" t="str">
        <f t="shared" si="142"/>
        <v/>
      </c>
      <c r="C373" s="41" t="str">
        <f t="shared" si="143"/>
        <v/>
      </c>
      <c r="D373" s="28">
        <f>'I Disease Parameters'!$E$6/(1000*365)</f>
        <v>4.8197260273972601E-5</v>
      </c>
      <c r="E373" s="28">
        <f>'I Disease Parameters'!$E$7/(1000*365)</f>
        <v>2.0024657534246577E-5</v>
      </c>
      <c r="F373" s="27">
        <f>(1-'I Disease Parameters'!$E$8)/'I Disease Parameters'!$E$10</f>
        <v>0.188</v>
      </c>
      <c r="G373" s="27">
        <f>'I Disease Parameters'!$E$8/'I Disease Parameters'!$E$11</f>
        <v>1.2E-2</v>
      </c>
      <c r="H373" s="27">
        <f>1/'I Disease Parameters'!$E$12</f>
        <v>0.05</v>
      </c>
      <c r="I373" s="27">
        <f>'I Disease Parameters'!$E$9/'I Disease Parameters'!$E$15</f>
        <v>0</v>
      </c>
      <c r="J373" s="83">
        <f t="shared" si="166"/>
        <v>7.7001263440561267</v>
      </c>
      <c r="K373" s="60">
        <f t="shared" si="167"/>
        <v>0.77001263449643809</v>
      </c>
      <c r="L373" s="30">
        <f t="shared" si="168"/>
        <v>0.46717576064062738</v>
      </c>
      <c r="M373" s="27">
        <f>J373/'I Disease Parameters'!$E$12</f>
        <v>0.38500631720280631</v>
      </c>
      <c r="N373" s="27">
        <f>K373/SQRT('I Disease Parameters'!$E$13*'I Disease Parameters'!$E$13)</f>
        <v>4.5294860852731655E-2</v>
      </c>
      <c r="O373" s="27">
        <f>L373/'I Disease Parameters'!$E$13</f>
        <v>2.7480927096507492E-2</v>
      </c>
      <c r="P373" s="27">
        <f>(1-L373)/'I Disease Parameters'!$E$14</f>
        <v>2.2201009973307193E-2</v>
      </c>
      <c r="Q373" s="19" t="str">
        <f t="shared" si="144"/>
        <v/>
      </c>
      <c r="R373" s="17" t="str">
        <f t="shared" si="145"/>
        <v/>
      </c>
      <c r="S373" s="17" t="str">
        <f t="shared" si="146"/>
        <v/>
      </c>
      <c r="T373" s="17" t="str">
        <f t="shared" si="147"/>
        <v/>
      </c>
      <c r="U373" s="17" t="str">
        <f t="shared" si="148"/>
        <v/>
      </c>
      <c r="V373" s="17" t="str">
        <f t="shared" si="149"/>
        <v/>
      </c>
      <c r="W373" s="17" t="str">
        <f t="shared" si="150"/>
        <v/>
      </c>
      <c r="X373" s="18" t="str">
        <f t="shared" si="141"/>
        <v/>
      </c>
      <c r="Y373" s="17" t="str">
        <f t="shared" si="151"/>
        <v/>
      </c>
      <c r="Z373" s="17" t="str">
        <f t="shared" si="152"/>
        <v/>
      </c>
      <c r="AA373" s="17" t="str">
        <f t="shared" si="153"/>
        <v/>
      </c>
      <c r="AB373" s="17" t="str">
        <f t="shared" si="154"/>
        <v/>
      </c>
      <c r="AC373" s="17" t="str">
        <f t="shared" si="155"/>
        <v/>
      </c>
      <c r="AD373" s="18" t="str">
        <f t="shared" si="156"/>
        <v/>
      </c>
      <c r="AE373" s="19" t="str">
        <f t="shared" si="157"/>
        <v/>
      </c>
      <c r="AF373" s="17" t="str">
        <f t="shared" si="158"/>
        <v/>
      </c>
      <c r="AG373" s="17" t="str">
        <f t="shared" si="159"/>
        <v/>
      </c>
      <c r="AH373" s="18" t="str">
        <f t="shared" si="160"/>
        <v/>
      </c>
      <c r="AI373" s="73"/>
      <c r="AJ373" s="74"/>
      <c r="AK373" s="74"/>
      <c r="AL373" s="73"/>
      <c r="AM373" s="74"/>
      <c r="AN373" s="74">
        <f t="shared" si="161"/>
        <v>2012</v>
      </c>
      <c r="AO373" s="19" t="str">
        <f t="shared" ca="1" si="162"/>
        <v>-</v>
      </c>
      <c r="AP373" s="17" t="str">
        <f ca="1">IF($C373&gt;=TODAY(),"-",100*(AO373-MIN(Fit_Error_Deaths))/(MAX(Fit_Error_Deaths)-MIN(Fit_Error_Deaths)))</f>
        <v>-</v>
      </c>
      <c r="AQ373" s="17" t="str">
        <f t="shared" ca="1" si="163"/>
        <v>-</v>
      </c>
      <c r="AR373" s="17" t="str">
        <f ca="1">IF($C373&gt;=TODAY(),"-",100*(AQ373-MIN(Fit_Error_LocalTransmission))/(MAX(Fit_Error_LocalTransmission)-MIN(Fit_Error_LocalTransmission)))</f>
        <v>-</v>
      </c>
      <c r="AS373" s="17" t="str">
        <f t="shared" ca="1" si="164"/>
        <v>-</v>
      </c>
      <c r="AT373" s="67" t="str">
        <f t="shared" ca="1" si="165"/>
        <v>-</v>
      </c>
    </row>
    <row r="374" spans="1:46" s="1" customFormat="1" ht="12" x14ac:dyDescent="0.35">
      <c r="A374" s="87"/>
      <c r="B374" s="40" t="str">
        <f t="shared" si="142"/>
        <v/>
      </c>
      <c r="C374" s="41" t="str">
        <f t="shared" si="143"/>
        <v/>
      </c>
      <c r="D374" s="28">
        <f>'I Disease Parameters'!$E$6/(1000*365)</f>
        <v>4.8197260273972601E-5</v>
      </c>
      <c r="E374" s="28">
        <f>'I Disease Parameters'!$E$7/(1000*365)</f>
        <v>2.0024657534246577E-5</v>
      </c>
      <c r="F374" s="27">
        <f>(1-'I Disease Parameters'!$E$8)/'I Disease Parameters'!$E$10</f>
        <v>0.188</v>
      </c>
      <c r="G374" s="27">
        <f>'I Disease Parameters'!$E$8/'I Disease Parameters'!$E$11</f>
        <v>1.2E-2</v>
      </c>
      <c r="H374" s="27">
        <f>1/'I Disease Parameters'!$E$12</f>
        <v>0.05</v>
      </c>
      <c r="I374" s="27">
        <f>'I Disease Parameters'!$E$9/'I Disease Parameters'!$E$15</f>
        <v>0</v>
      </c>
      <c r="J374" s="83">
        <f t="shared" si="166"/>
        <v>7.7001263440561267</v>
      </c>
      <c r="K374" s="60">
        <f t="shared" si="167"/>
        <v>0.77001263449643809</v>
      </c>
      <c r="L374" s="30">
        <f t="shared" si="168"/>
        <v>0.46717576064062738</v>
      </c>
      <c r="M374" s="27">
        <f>J374/'I Disease Parameters'!$E$12</f>
        <v>0.38500631720280631</v>
      </c>
      <c r="N374" s="27">
        <f>K374/SQRT('I Disease Parameters'!$E$13*'I Disease Parameters'!$E$13)</f>
        <v>4.5294860852731655E-2</v>
      </c>
      <c r="O374" s="27">
        <f>L374/'I Disease Parameters'!$E$13</f>
        <v>2.7480927096507492E-2</v>
      </c>
      <c r="P374" s="27">
        <f>(1-L374)/'I Disease Parameters'!$E$14</f>
        <v>2.2201009973307193E-2</v>
      </c>
      <c r="Q374" s="19" t="str">
        <f t="shared" si="144"/>
        <v/>
      </c>
      <c r="R374" s="17" t="str">
        <f t="shared" si="145"/>
        <v/>
      </c>
      <c r="S374" s="17" t="str">
        <f t="shared" si="146"/>
        <v/>
      </c>
      <c r="T374" s="17" t="str">
        <f t="shared" si="147"/>
        <v/>
      </c>
      <c r="U374" s="17" t="str">
        <f t="shared" si="148"/>
        <v/>
      </c>
      <c r="V374" s="17" t="str">
        <f t="shared" si="149"/>
        <v/>
      </c>
      <c r="W374" s="17" t="str">
        <f t="shared" si="150"/>
        <v/>
      </c>
      <c r="X374" s="18" t="str">
        <f t="shared" si="141"/>
        <v/>
      </c>
      <c r="Y374" s="17" t="str">
        <f t="shared" si="151"/>
        <v/>
      </c>
      <c r="Z374" s="17" t="str">
        <f t="shared" si="152"/>
        <v/>
      </c>
      <c r="AA374" s="17" t="str">
        <f t="shared" si="153"/>
        <v/>
      </c>
      <c r="AB374" s="17" t="str">
        <f t="shared" si="154"/>
        <v/>
      </c>
      <c r="AC374" s="17" t="str">
        <f t="shared" si="155"/>
        <v/>
      </c>
      <c r="AD374" s="18" t="str">
        <f t="shared" si="156"/>
        <v/>
      </c>
      <c r="AE374" s="19" t="str">
        <f t="shared" si="157"/>
        <v/>
      </c>
      <c r="AF374" s="17" t="str">
        <f t="shared" si="158"/>
        <v/>
      </c>
      <c r="AG374" s="17" t="str">
        <f t="shared" si="159"/>
        <v/>
      </c>
      <c r="AH374" s="18" t="str">
        <f t="shared" si="160"/>
        <v/>
      </c>
      <c r="AI374" s="73"/>
      <c r="AJ374" s="74"/>
      <c r="AK374" s="74"/>
      <c r="AL374" s="73"/>
      <c r="AM374" s="74"/>
      <c r="AN374" s="74">
        <f t="shared" si="161"/>
        <v>2012</v>
      </c>
      <c r="AO374" s="19" t="str">
        <f t="shared" ca="1" si="162"/>
        <v>-</v>
      </c>
      <c r="AP374" s="17" t="str">
        <f ca="1">IF($C374&gt;=TODAY(),"-",100*(AO374-MIN(Fit_Error_Deaths))/(MAX(Fit_Error_Deaths)-MIN(Fit_Error_Deaths)))</f>
        <v>-</v>
      </c>
      <c r="AQ374" s="17" t="str">
        <f t="shared" ca="1" si="163"/>
        <v>-</v>
      </c>
      <c r="AR374" s="17" t="str">
        <f ca="1">IF($C374&gt;=TODAY(),"-",100*(AQ374-MIN(Fit_Error_LocalTransmission))/(MAX(Fit_Error_LocalTransmission)-MIN(Fit_Error_LocalTransmission)))</f>
        <v>-</v>
      </c>
      <c r="AS374" s="17" t="str">
        <f t="shared" ca="1" si="164"/>
        <v>-</v>
      </c>
      <c r="AT374" s="67" t="str">
        <f t="shared" ca="1" si="165"/>
        <v>-</v>
      </c>
    </row>
    <row r="375" spans="1:46" s="1" customFormat="1" ht="12" x14ac:dyDescent="0.35">
      <c r="A375" s="87"/>
      <c r="B375" s="40" t="str">
        <f t="shared" si="142"/>
        <v/>
      </c>
      <c r="C375" s="41" t="str">
        <f t="shared" si="143"/>
        <v/>
      </c>
      <c r="D375" s="28">
        <f>'I Disease Parameters'!$E$6/(1000*365)</f>
        <v>4.8197260273972601E-5</v>
      </c>
      <c r="E375" s="28">
        <f>'I Disease Parameters'!$E$7/(1000*365)</f>
        <v>2.0024657534246577E-5</v>
      </c>
      <c r="F375" s="27">
        <f>(1-'I Disease Parameters'!$E$8)/'I Disease Parameters'!$E$10</f>
        <v>0.188</v>
      </c>
      <c r="G375" s="27">
        <f>'I Disease Parameters'!$E$8/'I Disease Parameters'!$E$11</f>
        <v>1.2E-2</v>
      </c>
      <c r="H375" s="27">
        <f>1/'I Disease Parameters'!$E$12</f>
        <v>0.05</v>
      </c>
      <c r="I375" s="27">
        <f>'I Disease Parameters'!$E$9/'I Disease Parameters'!$E$15</f>
        <v>0</v>
      </c>
      <c r="J375" s="83">
        <f t="shared" si="166"/>
        <v>7.7001263440561267</v>
      </c>
      <c r="K375" s="60">
        <f t="shared" si="167"/>
        <v>0.77001263449643809</v>
      </c>
      <c r="L375" s="30">
        <f t="shared" si="168"/>
        <v>0.46717576064062738</v>
      </c>
      <c r="M375" s="27">
        <f>J375/'I Disease Parameters'!$E$12</f>
        <v>0.38500631720280631</v>
      </c>
      <c r="N375" s="27">
        <f>K375/SQRT('I Disease Parameters'!$E$13*'I Disease Parameters'!$E$13)</f>
        <v>4.5294860852731655E-2</v>
      </c>
      <c r="O375" s="27">
        <f>L375/'I Disease Parameters'!$E$13</f>
        <v>2.7480927096507492E-2</v>
      </c>
      <c r="P375" s="27">
        <f>(1-L375)/'I Disease Parameters'!$E$14</f>
        <v>2.2201009973307193E-2</v>
      </c>
      <c r="Q375" s="19" t="str">
        <f t="shared" si="144"/>
        <v/>
      </c>
      <c r="R375" s="17" t="str">
        <f t="shared" si="145"/>
        <v/>
      </c>
      <c r="S375" s="17" t="str">
        <f t="shared" si="146"/>
        <v/>
      </c>
      <c r="T375" s="17" t="str">
        <f t="shared" si="147"/>
        <v/>
      </c>
      <c r="U375" s="17" t="str">
        <f t="shared" si="148"/>
        <v/>
      </c>
      <c r="V375" s="17" t="str">
        <f t="shared" si="149"/>
        <v/>
      </c>
      <c r="W375" s="17" t="str">
        <f t="shared" si="150"/>
        <v/>
      </c>
      <c r="X375" s="18" t="str">
        <f t="shared" si="141"/>
        <v/>
      </c>
      <c r="Y375" s="17" t="str">
        <f t="shared" si="151"/>
        <v/>
      </c>
      <c r="Z375" s="17" t="str">
        <f t="shared" si="152"/>
        <v/>
      </c>
      <c r="AA375" s="17" t="str">
        <f t="shared" si="153"/>
        <v/>
      </c>
      <c r="AB375" s="17" t="str">
        <f t="shared" si="154"/>
        <v/>
      </c>
      <c r="AC375" s="17" t="str">
        <f t="shared" si="155"/>
        <v/>
      </c>
      <c r="AD375" s="18" t="str">
        <f t="shared" si="156"/>
        <v/>
      </c>
      <c r="AE375" s="19" t="str">
        <f t="shared" si="157"/>
        <v/>
      </c>
      <c r="AF375" s="17" t="str">
        <f t="shared" si="158"/>
        <v/>
      </c>
      <c r="AG375" s="17" t="str">
        <f t="shared" si="159"/>
        <v/>
      </c>
      <c r="AH375" s="18" t="str">
        <f t="shared" si="160"/>
        <v/>
      </c>
      <c r="AI375" s="73"/>
      <c r="AJ375" s="74"/>
      <c r="AK375" s="74"/>
      <c r="AL375" s="73"/>
      <c r="AM375" s="74"/>
      <c r="AN375" s="74">
        <f t="shared" si="161"/>
        <v>2012</v>
      </c>
      <c r="AO375" s="19" t="str">
        <f t="shared" ca="1" si="162"/>
        <v>-</v>
      </c>
      <c r="AP375" s="17" t="str">
        <f ca="1">IF($C375&gt;=TODAY(),"-",100*(AO375-MIN(Fit_Error_Deaths))/(MAX(Fit_Error_Deaths)-MIN(Fit_Error_Deaths)))</f>
        <v>-</v>
      </c>
      <c r="AQ375" s="17" t="str">
        <f t="shared" ca="1" si="163"/>
        <v>-</v>
      </c>
      <c r="AR375" s="17" t="str">
        <f ca="1">IF($C375&gt;=TODAY(),"-",100*(AQ375-MIN(Fit_Error_LocalTransmission))/(MAX(Fit_Error_LocalTransmission)-MIN(Fit_Error_LocalTransmission)))</f>
        <v>-</v>
      </c>
      <c r="AS375" s="17" t="str">
        <f t="shared" ca="1" si="164"/>
        <v>-</v>
      </c>
      <c r="AT375" s="67" t="str">
        <f t="shared" ca="1" si="165"/>
        <v>-</v>
      </c>
    </row>
    <row r="376" spans="1:46" s="1" customFormat="1" ht="12" x14ac:dyDescent="0.35">
      <c r="A376" s="87"/>
      <c r="B376" s="40" t="str">
        <f t="shared" si="142"/>
        <v/>
      </c>
      <c r="C376" s="41" t="str">
        <f t="shared" si="143"/>
        <v/>
      </c>
      <c r="D376" s="28">
        <f>'I Disease Parameters'!$E$6/(1000*365)</f>
        <v>4.8197260273972601E-5</v>
      </c>
      <c r="E376" s="28">
        <f>'I Disease Parameters'!$E$7/(1000*365)</f>
        <v>2.0024657534246577E-5</v>
      </c>
      <c r="F376" s="27">
        <f>(1-'I Disease Parameters'!$E$8)/'I Disease Parameters'!$E$10</f>
        <v>0.188</v>
      </c>
      <c r="G376" s="27">
        <f>'I Disease Parameters'!$E$8/'I Disease Parameters'!$E$11</f>
        <v>1.2E-2</v>
      </c>
      <c r="H376" s="27">
        <f>1/'I Disease Parameters'!$E$12</f>
        <v>0.05</v>
      </c>
      <c r="I376" s="27">
        <f>'I Disease Parameters'!$E$9/'I Disease Parameters'!$E$15</f>
        <v>0</v>
      </c>
      <c r="J376" s="83">
        <f t="shared" si="166"/>
        <v>7.7001263440561267</v>
      </c>
      <c r="K376" s="60">
        <f t="shared" si="167"/>
        <v>0.77001263449643809</v>
      </c>
      <c r="L376" s="30">
        <f t="shared" si="168"/>
        <v>0.46717576064062738</v>
      </c>
      <c r="M376" s="27">
        <f>J376/'I Disease Parameters'!$E$12</f>
        <v>0.38500631720280631</v>
      </c>
      <c r="N376" s="27">
        <f>K376/SQRT('I Disease Parameters'!$E$13*'I Disease Parameters'!$E$13)</f>
        <v>4.5294860852731655E-2</v>
      </c>
      <c r="O376" s="27">
        <f>L376/'I Disease Parameters'!$E$13</f>
        <v>2.7480927096507492E-2</v>
      </c>
      <c r="P376" s="27">
        <f>(1-L376)/'I Disease Parameters'!$E$14</f>
        <v>2.2201009973307193E-2</v>
      </c>
      <c r="Q376" s="19" t="str">
        <f t="shared" si="144"/>
        <v/>
      </c>
      <c r="R376" s="17" t="str">
        <f t="shared" si="145"/>
        <v/>
      </c>
      <c r="S376" s="17" t="str">
        <f t="shared" si="146"/>
        <v/>
      </c>
      <c r="T376" s="17" t="str">
        <f t="shared" si="147"/>
        <v/>
      </c>
      <c r="U376" s="17" t="str">
        <f t="shared" si="148"/>
        <v/>
      </c>
      <c r="V376" s="17" t="str">
        <f t="shared" si="149"/>
        <v/>
      </c>
      <c r="W376" s="17" t="str">
        <f t="shared" si="150"/>
        <v/>
      </c>
      <c r="X376" s="18" t="str">
        <f t="shared" si="141"/>
        <v/>
      </c>
      <c r="Y376" s="17" t="str">
        <f t="shared" si="151"/>
        <v/>
      </c>
      <c r="Z376" s="17" t="str">
        <f t="shared" si="152"/>
        <v/>
      </c>
      <c r="AA376" s="17" t="str">
        <f t="shared" si="153"/>
        <v/>
      </c>
      <c r="AB376" s="17" t="str">
        <f t="shared" si="154"/>
        <v/>
      </c>
      <c r="AC376" s="17" t="str">
        <f t="shared" si="155"/>
        <v/>
      </c>
      <c r="AD376" s="18" t="str">
        <f t="shared" si="156"/>
        <v/>
      </c>
      <c r="AE376" s="19" t="str">
        <f t="shared" si="157"/>
        <v/>
      </c>
      <c r="AF376" s="17" t="str">
        <f t="shared" si="158"/>
        <v/>
      </c>
      <c r="AG376" s="17" t="str">
        <f t="shared" si="159"/>
        <v/>
      </c>
      <c r="AH376" s="18" t="str">
        <f t="shared" si="160"/>
        <v/>
      </c>
      <c r="AI376" s="73"/>
      <c r="AJ376" s="74"/>
      <c r="AK376" s="74"/>
      <c r="AL376" s="73"/>
      <c r="AM376" s="74"/>
      <c r="AN376" s="74">
        <f t="shared" si="161"/>
        <v>2012</v>
      </c>
      <c r="AO376" s="19" t="str">
        <f t="shared" ca="1" si="162"/>
        <v>-</v>
      </c>
      <c r="AP376" s="17" t="str">
        <f ca="1">IF($C376&gt;=TODAY(),"-",100*(AO376-MIN(Fit_Error_Deaths))/(MAX(Fit_Error_Deaths)-MIN(Fit_Error_Deaths)))</f>
        <v>-</v>
      </c>
      <c r="AQ376" s="17" t="str">
        <f t="shared" ca="1" si="163"/>
        <v>-</v>
      </c>
      <c r="AR376" s="17" t="str">
        <f ca="1">IF($C376&gt;=TODAY(),"-",100*(AQ376-MIN(Fit_Error_LocalTransmission))/(MAX(Fit_Error_LocalTransmission)-MIN(Fit_Error_LocalTransmission)))</f>
        <v>-</v>
      </c>
      <c r="AS376" s="17" t="str">
        <f t="shared" ca="1" si="164"/>
        <v>-</v>
      </c>
      <c r="AT376" s="67" t="str">
        <f t="shared" ca="1" si="165"/>
        <v>-</v>
      </c>
    </row>
    <row r="377" spans="1:46" s="1" customFormat="1" ht="12" x14ac:dyDescent="0.35">
      <c r="A377" s="87"/>
      <c r="B377" s="40" t="str">
        <f t="shared" si="142"/>
        <v/>
      </c>
      <c r="C377" s="41" t="str">
        <f t="shared" si="143"/>
        <v/>
      </c>
      <c r="D377" s="28">
        <f>'I Disease Parameters'!$E$6/(1000*365)</f>
        <v>4.8197260273972601E-5</v>
      </c>
      <c r="E377" s="28">
        <f>'I Disease Parameters'!$E$7/(1000*365)</f>
        <v>2.0024657534246577E-5</v>
      </c>
      <c r="F377" s="27">
        <f>(1-'I Disease Parameters'!$E$8)/'I Disease Parameters'!$E$10</f>
        <v>0.188</v>
      </c>
      <c r="G377" s="27">
        <f>'I Disease Parameters'!$E$8/'I Disease Parameters'!$E$11</f>
        <v>1.2E-2</v>
      </c>
      <c r="H377" s="27">
        <f>1/'I Disease Parameters'!$E$12</f>
        <v>0.05</v>
      </c>
      <c r="I377" s="27">
        <f>'I Disease Parameters'!$E$9/'I Disease Parameters'!$E$15</f>
        <v>0</v>
      </c>
      <c r="J377" s="83">
        <f t="shared" si="166"/>
        <v>7.7001263440561267</v>
      </c>
      <c r="K377" s="60">
        <f t="shared" si="167"/>
        <v>0.77001263449643809</v>
      </c>
      <c r="L377" s="30">
        <f t="shared" si="168"/>
        <v>0.46717576064062738</v>
      </c>
      <c r="M377" s="27">
        <f>J377/'I Disease Parameters'!$E$12</f>
        <v>0.38500631720280631</v>
      </c>
      <c r="N377" s="27">
        <f>K377/SQRT('I Disease Parameters'!$E$13*'I Disease Parameters'!$E$13)</f>
        <v>4.5294860852731655E-2</v>
      </c>
      <c r="O377" s="27">
        <f>L377/'I Disease Parameters'!$E$13</f>
        <v>2.7480927096507492E-2</v>
      </c>
      <c r="P377" s="27">
        <f>(1-L377)/'I Disease Parameters'!$E$14</f>
        <v>2.2201009973307193E-2</v>
      </c>
      <c r="Q377" s="19" t="str">
        <f t="shared" si="144"/>
        <v/>
      </c>
      <c r="R377" s="17" t="str">
        <f t="shared" si="145"/>
        <v/>
      </c>
      <c r="S377" s="17" t="str">
        <f t="shared" si="146"/>
        <v/>
      </c>
      <c r="T377" s="17" t="str">
        <f t="shared" si="147"/>
        <v/>
      </c>
      <c r="U377" s="17" t="str">
        <f t="shared" si="148"/>
        <v/>
      </c>
      <c r="V377" s="17" t="str">
        <f t="shared" si="149"/>
        <v/>
      </c>
      <c r="W377" s="17" t="str">
        <f t="shared" si="150"/>
        <v/>
      </c>
      <c r="X377" s="18" t="str">
        <f t="shared" si="141"/>
        <v/>
      </c>
      <c r="Y377" s="17" t="str">
        <f t="shared" si="151"/>
        <v/>
      </c>
      <c r="Z377" s="17" t="str">
        <f t="shared" si="152"/>
        <v/>
      </c>
      <c r="AA377" s="17" t="str">
        <f t="shared" si="153"/>
        <v/>
      </c>
      <c r="AB377" s="17" t="str">
        <f t="shared" si="154"/>
        <v/>
      </c>
      <c r="AC377" s="17" t="str">
        <f t="shared" si="155"/>
        <v/>
      </c>
      <c r="AD377" s="18" t="str">
        <f t="shared" si="156"/>
        <v/>
      </c>
      <c r="AE377" s="19" t="str">
        <f t="shared" si="157"/>
        <v/>
      </c>
      <c r="AF377" s="17" t="str">
        <f t="shared" si="158"/>
        <v/>
      </c>
      <c r="AG377" s="17" t="str">
        <f t="shared" si="159"/>
        <v/>
      </c>
      <c r="AH377" s="18" t="str">
        <f t="shared" si="160"/>
        <v/>
      </c>
      <c r="AI377" s="73"/>
      <c r="AJ377" s="74"/>
      <c r="AK377" s="74"/>
      <c r="AL377" s="73"/>
      <c r="AM377" s="74"/>
      <c r="AN377" s="74">
        <f t="shared" si="161"/>
        <v>2012</v>
      </c>
      <c r="AO377" s="19" t="str">
        <f t="shared" ca="1" si="162"/>
        <v>-</v>
      </c>
      <c r="AP377" s="17" t="str">
        <f ca="1">IF($C377&gt;=TODAY(),"-",100*(AO377-MIN(Fit_Error_Deaths))/(MAX(Fit_Error_Deaths)-MIN(Fit_Error_Deaths)))</f>
        <v>-</v>
      </c>
      <c r="AQ377" s="17" t="str">
        <f t="shared" ca="1" si="163"/>
        <v>-</v>
      </c>
      <c r="AR377" s="17" t="str">
        <f ca="1">IF($C377&gt;=TODAY(),"-",100*(AQ377-MIN(Fit_Error_LocalTransmission))/(MAX(Fit_Error_LocalTransmission)-MIN(Fit_Error_LocalTransmission)))</f>
        <v>-</v>
      </c>
      <c r="AS377" s="17" t="str">
        <f t="shared" ca="1" si="164"/>
        <v>-</v>
      </c>
      <c r="AT377" s="67" t="str">
        <f t="shared" ca="1" si="165"/>
        <v>-</v>
      </c>
    </row>
    <row r="378" spans="1:46" s="1" customFormat="1" ht="12" x14ac:dyDescent="0.35">
      <c r="A378" s="87"/>
      <c r="B378" s="40" t="str">
        <f t="shared" si="142"/>
        <v/>
      </c>
      <c r="C378" s="41" t="str">
        <f t="shared" si="143"/>
        <v/>
      </c>
      <c r="D378" s="28">
        <f>'I Disease Parameters'!$E$6/(1000*365)</f>
        <v>4.8197260273972601E-5</v>
      </c>
      <c r="E378" s="28">
        <f>'I Disease Parameters'!$E$7/(1000*365)</f>
        <v>2.0024657534246577E-5</v>
      </c>
      <c r="F378" s="27">
        <f>(1-'I Disease Parameters'!$E$8)/'I Disease Parameters'!$E$10</f>
        <v>0.188</v>
      </c>
      <c r="G378" s="27">
        <f>'I Disease Parameters'!$E$8/'I Disease Parameters'!$E$11</f>
        <v>1.2E-2</v>
      </c>
      <c r="H378" s="27">
        <f>1/'I Disease Parameters'!$E$12</f>
        <v>0.05</v>
      </c>
      <c r="I378" s="27">
        <f>'I Disease Parameters'!$E$9/'I Disease Parameters'!$E$15</f>
        <v>0</v>
      </c>
      <c r="J378" s="83">
        <f t="shared" si="166"/>
        <v>7.7001263440561267</v>
      </c>
      <c r="K378" s="60">
        <f t="shared" si="167"/>
        <v>0.77001263449643809</v>
      </c>
      <c r="L378" s="30">
        <f t="shared" si="168"/>
        <v>0.46717576064062738</v>
      </c>
      <c r="M378" s="27">
        <f>J378/'I Disease Parameters'!$E$12</f>
        <v>0.38500631720280631</v>
      </c>
      <c r="N378" s="27">
        <f>K378/SQRT('I Disease Parameters'!$E$13*'I Disease Parameters'!$E$13)</f>
        <v>4.5294860852731655E-2</v>
      </c>
      <c r="O378" s="27">
        <f>L378/'I Disease Parameters'!$E$13</f>
        <v>2.7480927096507492E-2</v>
      </c>
      <c r="P378" s="27">
        <f>(1-L378)/'I Disease Parameters'!$E$14</f>
        <v>2.2201009973307193E-2</v>
      </c>
      <c r="Q378" s="19" t="str">
        <f t="shared" si="144"/>
        <v/>
      </c>
      <c r="R378" s="17" t="str">
        <f t="shared" si="145"/>
        <v/>
      </c>
      <c r="S378" s="17" t="str">
        <f t="shared" si="146"/>
        <v/>
      </c>
      <c r="T378" s="17" t="str">
        <f t="shared" si="147"/>
        <v/>
      </c>
      <c r="U378" s="17" t="str">
        <f t="shared" si="148"/>
        <v/>
      </c>
      <c r="V378" s="17" t="str">
        <f t="shared" si="149"/>
        <v/>
      </c>
      <c r="W378" s="17" t="str">
        <f t="shared" si="150"/>
        <v/>
      </c>
      <c r="X378" s="18" t="str">
        <f t="shared" si="141"/>
        <v/>
      </c>
      <c r="Y378" s="17" t="str">
        <f t="shared" si="151"/>
        <v/>
      </c>
      <c r="Z378" s="17" t="str">
        <f t="shared" si="152"/>
        <v/>
      </c>
      <c r="AA378" s="17" t="str">
        <f t="shared" si="153"/>
        <v/>
      </c>
      <c r="AB378" s="17" t="str">
        <f t="shared" si="154"/>
        <v/>
      </c>
      <c r="AC378" s="17" t="str">
        <f t="shared" si="155"/>
        <v/>
      </c>
      <c r="AD378" s="18" t="str">
        <f t="shared" si="156"/>
        <v/>
      </c>
      <c r="AE378" s="19" t="str">
        <f t="shared" si="157"/>
        <v/>
      </c>
      <c r="AF378" s="17" t="str">
        <f t="shared" si="158"/>
        <v/>
      </c>
      <c r="AG378" s="17" t="str">
        <f t="shared" si="159"/>
        <v/>
      </c>
      <c r="AH378" s="18" t="str">
        <f t="shared" si="160"/>
        <v/>
      </c>
      <c r="AI378" s="73"/>
      <c r="AJ378" s="74"/>
      <c r="AK378" s="74"/>
      <c r="AL378" s="73"/>
      <c r="AM378" s="74"/>
      <c r="AN378" s="74">
        <f t="shared" si="161"/>
        <v>2012</v>
      </c>
      <c r="AO378" s="19" t="str">
        <f t="shared" ca="1" si="162"/>
        <v>-</v>
      </c>
      <c r="AP378" s="17" t="str">
        <f ca="1">IF($C378&gt;=TODAY(),"-",100*(AO378-MIN(Fit_Error_Deaths))/(MAX(Fit_Error_Deaths)-MIN(Fit_Error_Deaths)))</f>
        <v>-</v>
      </c>
      <c r="AQ378" s="17" t="str">
        <f t="shared" ca="1" si="163"/>
        <v>-</v>
      </c>
      <c r="AR378" s="17" t="str">
        <f ca="1">IF($C378&gt;=TODAY(),"-",100*(AQ378-MIN(Fit_Error_LocalTransmission))/(MAX(Fit_Error_LocalTransmission)-MIN(Fit_Error_LocalTransmission)))</f>
        <v>-</v>
      </c>
      <c r="AS378" s="17" t="str">
        <f t="shared" ca="1" si="164"/>
        <v>-</v>
      </c>
      <c r="AT378" s="67" t="str">
        <f t="shared" ca="1" si="165"/>
        <v>-</v>
      </c>
    </row>
    <row r="379" spans="1:46" s="1" customFormat="1" ht="12" x14ac:dyDescent="0.35">
      <c r="A379" s="87"/>
      <c r="B379" s="40" t="str">
        <f t="shared" si="142"/>
        <v/>
      </c>
      <c r="C379" s="41" t="str">
        <f t="shared" si="143"/>
        <v/>
      </c>
      <c r="D379" s="28">
        <f>'I Disease Parameters'!$E$6/(1000*365)</f>
        <v>4.8197260273972601E-5</v>
      </c>
      <c r="E379" s="28">
        <f>'I Disease Parameters'!$E$7/(1000*365)</f>
        <v>2.0024657534246577E-5</v>
      </c>
      <c r="F379" s="27">
        <f>(1-'I Disease Parameters'!$E$8)/'I Disease Parameters'!$E$10</f>
        <v>0.188</v>
      </c>
      <c r="G379" s="27">
        <f>'I Disease Parameters'!$E$8/'I Disease Parameters'!$E$11</f>
        <v>1.2E-2</v>
      </c>
      <c r="H379" s="27">
        <f>1/'I Disease Parameters'!$E$12</f>
        <v>0.05</v>
      </c>
      <c r="I379" s="27">
        <f>'I Disease Parameters'!$E$9/'I Disease Parameters'!$E$15</f>
        <v>0</v>
      </c>
      <c r="J379" s="83">
        <f t="shared" si="166"/>
        <v>7.7001263440561267</v>
      </c>
      <c r="K379" s="60">
        <f t="shared" si="167"/>
        <v>0.77001263449643809</v>
      </c>
      <c r="L379" s="30">
        <f t="shared" si="168"/>
        <v>0.46717576064062738</v>
      </c>
      <c r="M379" s="27">
        <f>J379/'I Disease Parameters'!$E$12</f>
        <v>0.38500631720280631</v>
      </c>
      <c r="N379" s="27">
        <f>K379/SQRT('I Disease Parameters'!$E$13*'I Disease Parameters'!$E$13)</f>
        <v>4.5294860852731655E-2</v>
      </c>
      <c r="O379" s="27">
        <f>L379/'I Disease Parameters'!$E$13</f>
        <v>2.7480927096507492E-2</v>
      </c>
      <c r="P379" s="27">
        <f>(1-L379)/'I Disease Parameters'!$E$14</f>
        <v>2.2201009973307193E-2</v>
      </c>
      <c r="Q379" s="19" t="str">
        <f t="shared" si="144"/>
        <v/>
      </c>
      <c r="R379" s="17" t="str">
        <f t="shared" si="145"/>
        <v/>
      </c>
      <c r="S379" s="17" t="str">
        <f t="shared" si="146"/>
        <v/>
      </c>
      <c r="T379" s="17" t="str">
        <f t="shared" si="147"/>
        <v/>
      </c>
      <c r="U379" s="17" t="str">
        <f t="shared" si="148"/>
        <v/>
      </c>
      <c r="V379" s="17" t="str">
        <f t="shared" si="149"/>
        <v/>
      </c>
      <c r="W379" s="17" t="str">
        <f t="shared" si="150"/>
        <v/>
      </c>
      <c r="X379" s="18" t="str">
        <f t="shared" si="141"/>
        <v/>
      </c>
      <c r="Y379" s="17" t="str">
        <f t="shared" si="151"/>
        <v/>
      </c>
      <c r="Z379" s="17" t="str">
        <f t="shared" si="152"/>
        <v/>
      </c>
      <c r="AA379" s="17" t="str">
        <f t="shared" si="153"/>
        <v/>
      </c>
      <c r="AB379" s="17" t="str">
        <f t="shared" si="154"/>
        <v/>
      </c>
      <c r="AC379" s="17" t="str">
        <f t="shared" si="155"/>
        <v/>
      </c>
      <c r="AD379" s="18" t="str">
        <f t="shared" si="156"/>
        <v/>
      </c>
      <c r="AE379" s="19" t="str">
        <f t="shared" si="157"/>
        <v/>
      </c>
      <c r="AF379" s="17" t="str">
        <f t="shared" si="158"/>
        <v/>
      </c>
      <c r="AG379" s="17" t="str">
        <f t="shared" si="159"/>
        <v/>
      </c>
      <c r="AH379" s="18" t="str">
        <f t="shared" si="160"/>
        <v/>
      </c>
      <c r="AI379" s="73"/>
      <c r="AJ379" s="74"/>
      <c r="AK379" s="74"/>
      <c r="AL379" s="73"/>
      <c r="AM379" s="74"/>
      <c r="AN379" s="74">
        <f t="shared" si="161"/>
        <v>2012</v>
      </c>
      <c r="AO379" s="19" t="str">
        <f t="shared" ca="1" si="162"/>
        <v>-</v>
      </c>
      <c r="AP379" s="17" t="str">
        <f ca="1">IF($C379&gt;=TODAY(),"-",100*(AO379-MIN(Fit_Error_Deaths))/(MAX(Fit_Error_Deaths)-MIN(Fit_Error_Deaths)))</f>
        <v>-</v>
      </c>
      <c r="AQ379" s="17" t="str">
        <f t="shared" ca="1" si="163"/>
        <v>-</v>
      </c>
      <c r="AR379" s="17" t="str">
        <f ca="1">IF($C379&gt;=TODAY(),"-",100*(AQ379-MIN(Fit_Error_LocalTransmission))/(MAX(Fit_Error_LocalTransmission)-MIN(Fit_Error_LocalTransmission)))</f>
        <v>-</v>
      </c>
      <c r="AS379" s="17" t="str">
        <f t="shared" ca="1" si="164"/>
        <v>-</v>
      </c>
      <c r="AT379" s="67" t="str">
        <f t="shared" ca="1" si="165"/>
        <v>-</v>
      </c>
    </row>
    <row r="380" spans="1:46" s="1" customFormat="1" ht="12" x14ac:dyDescent="0.35">
      <c r="A380" s="87"/>
      <c r="B380" s="40" t="str">
        <f t="shared" si="142"/>
        <v/>
      </c>
      <c r="C380" s="41" t="str">
        <f t="shared" si="143"/>
        <v/>
      </c>
      <c r="D380" s="28">
        <f>'I Disease Parameters'!$E$6/(1000*365)</f>
        <v>4.8197260273972601E-5</v>
      </c>
      <c r="E380" s="28">
        <f>'I Disease Parameters'!$E$7/(1000*365)</f>
        <v>2.0024657534246577E-5</v>
      </c>
      <c r="F380" s="27">
        <f>(1-'I Disease Parameters'!$E$8)/'I Disease Parameters'!$E$10</f>
        <v>0.188</v>
      </c>
      <c r="G380" s="27">
        <f>'I Disease Parameters'!$E$8/'I Disease Parameters'!$E$11</f>
        <v>1.2E-2</v>
      </c>
      <c r="H380" s="27">
        <f>1/'I Disease Parameters'!$E$12</f>
        <v>0.05</v>
      </c>
      <c r="I380" s="27">
        <f>'I Disease Parameters'!$E$9/'I Disease Parameters'!$E$15</f>
        <v>0</v>
      </c>
      <c r="J380" s="83">
        <f t="shared" si="166"/>
        <v>7.7001263440561267</v>
      </c>
      <c r="K380" s="60">
        <f t="shared" si="167"/>
        <v>0.77001263449643809</v>
      </c>
      <c r="L380" s="30">
        <f t="shared" si="168"/>
        <v>0.46717576064062738</v>
      </c>
      <c r="M380" s="27">
        <f>J380/'I Disease Parameters'!$E$12</f>
        <v>0.38500631720280631</v>
      </c>
      <c r="N380" s="27">
        <f>K380/SQRT('I Disease Parameters'!$E$13*'I Disease Parameters'!$E$13)</f>
        <v>4.5294860852731655E-2</v>
      </c>
      <c r="O380" s="27">
        <f>L380/'I Disease Parameters'!$E$13</f>
        <v>2.7480927096507492E-2</v>
      </c>
      <c r="P380" s="27">
        <f>(1-L380)/'I Disease Parameters'!$E$14</f>
        <v>2.2201009973307193E-2</v>
      </c>
      <c r="Q380" s="19" t="str">
        <f t="shared" si="144"/>
        <v/>
      </c>
      <c r="R380" s="17" t="str">
        <f t="shared" si="145"/>
        <v/>
      </c>
      <c r="S380" s="17" t="str">
        <f t="shared" si="146"/>
        <v/>
      </c>
      <c r="T380" s="17" t="str">
        <f t="shared" si="147"/>
        <v/>
      </c>
      <c r="U380" s="17" t="str">
        <f t="shared" si="148"/>
        <v/>
      </c>
      <c r="V380" s="17" t="str">
        <f t="shared" si="149"/>
        <v/>
      </c>
      <c r="W380" s="17" t="str">
        <f t="shared" si="150"/>
        <v/>
      </c>
      <c r="X380" s="18" t="str">
        <f t="shared" si="141"/>
        <v/>
      </c>
      <c r="Y380" s="17" t="str">
        <f t="shared" si="151"/>
        <v/>
      </c>
      <c r="Z380" s="17" t="str">
        <f t="shared" si="152"/>
        <v/>
      </c>
      <c r="AA380" s="17" t="str">
        <f t="shared" si="153"/>
        <v/>
      </c>
      <c r="AB380" s="17" t="str">
        <f t="shared" si="154"/>
        <v/>
      </c>
      <c r="AC380" s="17" t="str">
        <f t="shared" si="155"/>
        <v/>
      </c>
      <c r="AD380" s="18" t="str">
        <f t="shared" si="156"/>
        <v/>
      </c>
      <c r="AE380" s="19" t="str">
        <f t="shared" si="157"/>
        <v/>
      </c>
      <c r="AF380" s="17" t="str">
        <f t="shared" si="158"/>
        <v/>
      </c>
      <c r="AG380" s="17" t="str">
        <f t="shared" si="159"/>
        <v/>
      </c>
      <c r="AH380" s="18" t="str">
        <f t="shared" si="160"/>
        <v/>
      </c>
      <c r="AI380" s="73"/>
      <c r="AJ380" s="74"/>
      <c r="AK380" s="74"/>
      <c r="AL380" s="73"/>
      <c r="AM380" s="74"/>
      <c r="AN380" s="74">
        <f t="shared" si="161"/>
        <v>2012</v>
      </c>
      <c r="AO380" s="19" t="str">
        <f t="shared" ca="1" si="162"/>
        <v>-</v>
      </c>
      <c r="AP380" s="17" t="str">
        <f ca="1">IF($C380&gt;=TODAY(),"-",100*(AO380-MIN(Fit_Error_Deaths))/(MAX(Fit_Error_Deaths)-MIN(Fit_Error_Deaths)))</f>
        <v>-</v>
      </c>
      <c r="AQ380" s="17" t="str">
        <f t="shared" ca="1" si="163"/>
        <v>-</v>
      </c>
      <c r="AR380" s="17" t="str">
        <f ca="1">IF($C380&gt;=TODAY(),"-",100*(AQ380-MIN(Fit_Error_LocalTransmission))/(MAX(Fit_Error_LocalTransmission)-MIN(Fit_Error_LocalTransmission)))</f>
        <v>-</v>
      </c>
      <c r="AS380" s="17" t="str">
        <f t="shared" ca="1" si="164"/>
        <v>-</v>
      </c>
      <c r="AT380" s="67" t="str">
        <f t="shared" ca="1" si="165"/>
        <v>-</v>
      </c>
    </row>
    <row r="381" spans="1:46" s="1" customFormat="1" ht="12" x14ac:dyDescent="0.35">
      <c r="A381" s="87"/>
      <c r="B381" s="40" t="str">
        <f t="shared" si="142"/>
        <v/>
      </c>
      <c r="C381" s="41" t="str">
        <f t="shared" si="143"/>
        <v/>
      </c>
      <c r="D381" s="28">
        <f>'I Disease Parameters'!$E$6/(1000*365)</f>
        <v>4.8197260273972601E-5</v>
      </c>
      <c r="E381" s="28">
        <f>'I Disease Parameters'!$E$7/(1000*365)</f>
        <v>2.0024657534246577E-5</v>
      </c>
      <c r="F381" s="27">
        <f>(1-'I Disease Parameters'!$E$8)/'I Disease Parameters'!$E$10</f>
        <v>0.188</v>
      </c>
      <c r="G381" s="27">
        <f>'I Disease Parameters'!$E$8/'I Disease Parameters'!$E$11</f>
        <v>1.2E-2</v>
      </c>
      <c r="H381" s="27">
        <f>1/'I Disease Parameters'!$E$12</f>
        <v>0.05</v>
      </c>
      <c r="I381" s="27">
        <f>'I Disease Parameters'!$E$9/'I Disease Parameters'!$E$15</f>
        <v>0</v>
      </c>
      <c r="J381" s="83">
        <f t="shared" si="166"/>
        <v>7.7001263440561267</v>
      </c>
      <c r="K381" s="60">
        <f t="shared" si="167"/>
        <v>0.77001263449643809</v>
      </c>
      <c r="L381" s="30">
        <f t="shared" si="168"/>
        <v>0.46717576064062738</v>
      </c>
      <c r="M381" s="27">
        <f>J381/'I Disease Parameters'!$E$12</f>
        <v>0.38500631720280631</v>
      </c>
      <c r="N381" s="27">
        <f>K381/SQRT('I Disease Parameters'!$E$13*'I Disease Parameters'!$E$13)</f>
        <v>4.5294860852731655E-2</v>
      </c>
      <c r="O381" s="27">
        <f>L381/'I Disease Parameters'!$E$13</f>
        <v>2.7480927096507492E-2</v>
      </c>
      <c r="P381" s="27">
        <f>(1-L381)/'I Disease Parameters'!$E$14</f>
        <v>2.2201009973307193E-2</v>
      </c>
      <c r="Q381" s="19" t="str">
        <f t="shared" si="144"/>
        <v/>
      </c>
      <c r="R381" s="17" t="str">
        <f t="shared" si="145"/>
        <v/>
      </c>
      <c r="S381" s="17" t="str">
        <f t="shared" si="146"/>
        <v/>
      </c>
      <c r="T381" s="17" t="str">
        <f t="shared" si="147"/>
        <v/>
      </c>
      <c r="U381" s="17" t="str">
        <f t="shared" si="148"/>
        <v/>
      </c>
      <c r="V381" s="17" t="str">
        <f t="shared" si="149"/>
        <v/>
      </c>
      <c r="W381" s="17" t="str">
        <f t="shared" si="150"/>
        <v/>
      </c>
      <c r="X381" s="18" t="str">
        <f t="shared" si="141"/>
        <v/>
      </c>
      <c r="Y381" s="17" t="str">
        <f t="shared" si="151"/>
        <v/>
      </c>
      <c r="Z381" s="17" t="str">
        <f t="shared" si="152"/>
        <v/>
      </c>
      <c r="AA381" s="17" t="str">
        <f t="shared" si="153"/>
        <v/>
      </c>
      <c r="AB381" s="17" t="str">
        <f t="shared" si="154"/>
        <v/>
      </c>
      <c r="AC381" s="17" t="str">
        <f t="shared" si="155"/>
        <v/>
      </c>
      <c r="AD381" s="18" t="str">
        <f t="shared" si="156"/>
        <v/>
      </c>
      <c r="AE381" s="19" t="str">
        <f t="shared" si="157"/>
        <v/>
      </c>
      <c r="AF381" s="17" t="str">
        <f t="shared" si="158"/>
        <v/>
      </c>
      <c r="AG381" s="17" t="str">
        <f t="shared" si="159"/>
        <v/>
      </c>
      <c r="AH381" s="18" t="str">
        <f t="shared" si="160"/>
        <v/>
      </c>
      <c r="AI381" s="73"/>
      <c r="AJ381" s="74"/>
      <c r="AK381" s="74"/>
      <c r="AL381" s="73"/>
      <c r="AM381" s="74"/>
      <c r="AN381" s="74">
        <f t="shared" si="161"/>
        <v>2012</v>
      </c>
      <c r="AO381" s="19" t="str">
        <f t="shared" ca="1" si="162"/>
        <v>-</v>
      </c>
      <c r="AP381" s="17" t="str">
        <f ca="1">IF($C381&gt;=TODAY(),"-",100*(AO381-MIN(Fit_Error_Deaths))/(MAX(Fit_Error_Deaths)-MIN(Fit_Error_Deaths)))</f>
        <v>-</v>
      </c>
      <c r="AQ381" s="17" t="str">
        <f t="shared" ca="1" si="163"/>
        <v>-</v>
      </c>
      <c r="AR381" s="17" t="str">
        <f ca="1">IF($C381&gt;=TODAY(),"-",100*(AQ381-MIN(Fit_Error_LocalTransmission))/(MAX(Fit_Error_LocalTransmission)-MIN(Fit_Error_LocalTransmission)))</f>
        <v>-</v>
      </c>
      <c r="AS381" s="17" t="str">
        <f t="shared" ca="1" si="164"/>
        <v>-</v>
      </c>
      <c r="AT381" s="67" t="str">
        <f t="shared" ca="1" si="165"/>
        <v>-</v>
      </c>
    </row>
    <row r="382" spans="1:46" s="1" customFormat="1" ht="12" x14ac:dyDescent="0.35">
      <c r="A382" s="87"/>
      <c r="B382" s="40" t="str">
        <f t="shared" si="142"/>
        <v/>
      </c>
      <c r="C382" s="41" t="str">
        <f t="shared" si="143"/>
        <v/>
      </c>
      <c r="D382" s="28">
        <f>'I Disease Parameters'!$E$6/(1000*365)</f>
        <v>4.8197260273972601E-5</v>
      </c>
      <c r="E382" s="28">
        <f>'I Disease Parameters'!$E$7/(1000*365)</f>
        <v>2.0024657534246577E-5</v>
      </c>
      <c r="F382" s="27">
        <f>(1-'I Disease Parameters'!$E$8)/'I Disease Parameters'!$E$10</f>
        <v>0.188</v>
      </c>
      <c r="G382" s="27">
        <f>'I Disease Parameters'!$E$8/'I Disease Parameters'!$E$11</f>
        <v>1.2E-2</v>
      </c>
      <c r="H382" s="27">
        <f>1/'I Disease Parameters'!$E$12</f>
        <v>0.05</v>
      </c>
      <c r="I382" s="27">
        <f>'I Disease Parameters'!$E$9/'I Disease Parameters'!$E$15</f>
        <v>0</v>
      </c>
      <c r="J382" s="83">
        <f t="shared" si="166"/>
        <v>7.7001263440561267</v>
      </c>
      <c r="K382" s="60">
        <f t="shared" si="167"/>
        <v>0.77001263449643809</v>
      </c>
      <c r="L382" s="30">
        <f t="shared" si="168"/>
        <v>0.46717576064062738</v>
      </c>
      <c r="M382" s="27">
        <f>J382/'I Disease Parameters'!$E$12</f>
        <v>0.38500631720280631</v>
      </c>
      <c r="N382" s="27">
        <f>K382/SQRT('I Disease Parameters'!$E$13*'I Disease Parameters'!$E$13)</f>
        <v>4.5294860852731655E-2</v>
      </c>
      <c r="O382" s="27">
        <f>L382/'I Disease Parameters'!$E$13</f>
        <v>2.7480927096507492E-2</v>
      </c>
      <c r="P382" s="27">
        <f>(1-L382)/'I Disease Parameters'!$E$14</f>
        <v>2.2201009973307193E-2</v>
      </c>
      <c r="Q382" s="19" t="str">
        <f t="shared" si="144"/>
        <v/>
      </c>
      <c r="R382" s="17" t="str">
        <f t="shared" si="145"/>
        <v/>
      </c>
      <c r="S382" s="17" t="str">
        <f t="shared" si="146"/>
        <v/>
      </c>
      <c r="T382" s="17" t="str">
        <f t="shared" si="147"/>
        <v/>
      </c>
      <c r="U382" s="17" t="str">
        <f t="shared" si="148"/>
        <v/>
      </c>
      <c r="V382" s="17" t="str">
        <f t="shared" si="149"/>
        <v/>
      </c>
      <c r="W382" s="17" t="str">
        <f t="shared" si="150"/>
        <v/>
      </c>
      <c r="X382" s="18" t="str">
        <f t="shared" si="141"/>
        <v/>
      </c>
      <c r="Y382" s="17" t="str">
        <f t="shared" si="151"/>
        <v/>
      </c>
      <c r="Z382" s="17" t="str">
        <f t="shared" si="152"/>
        <v/>
      </c>
      <c r="AA382" s="17" t="str">
        <f t="shared" si="153"/>
        <v/>
      </c>
      <c r="AB382" s="17" t="str">
        <f t="shared" si="154"/>
        <v/>
      </c>
      <c r="AC382" s="17" t="str">
        <f t="shared" si="155"/>
        <v/>
      </c>
      <c r="AD382" s="18" t="str">
        <f t="shared" si="156"/>
        <v/>
      </c>
      <c r="AE382" s="19" t="str">
        <f t="shared" si="157"/>
        <v/>
      </c>
      <c r="AF382" s="17" t="str">
        <f t="shared" si="158"/>
        <v/>
      </c>
      <c r="AG382" s="17" t="str">
        <f t="shared" si="159"/>
        <v/>
      </c>
      <c r="AH382" s="18" t="str">
        <f t="shared" si="160"/>
        <v/>
      </c>
      <c r="AI382" s="73"/>
      <c r="AJ382" s="74"/>
      <c r="AK382" s="74"/>
      <c r="AL382" s="73"/>
      <c r="AM382" s="74"/>
      <c r="AN382" s="74">
        <f t="shared" si="161"/>
        <v>2012</v>
      </c>
      <c r="AO382" s="19" t="str">
        <f t="shared" ca="1" si="162"/>
        <v>-</v>
      </c>
      <c r="AP382" s="17" t="str">
        <f ca="1">IF($C382&gt;=TODAY(),"-",100*(AO382-MIN(Fit_Error_Deaths))/(MAX(Fit_Error_Deaths)-MIN(Fit_Error_Deaths)))</f>
        <v>-</v>
      </c>
      <c r="AQ382" s="17" t="str">
        <f t="shared" ca="1" si="163"/>
        <v>-</v>
      </c>
      <c r="AR382" s="17" t="str">
        <f ca="1">IF($C382&gt;=TODAY(),"-",100*(AQ382-MIN(Fit_Error_LocalTransmission))/(MAX(Fit_Error_LocalTransmission)-MIN(Fit_Error_LocalTransmission)))</f>
        <v>-</v>
      </c>
      <c r="AS382" s="17" t="str">
        <f t="shared" ca="1" si="164"/>
        <v>-</v>
      </c>
      <c r="AT382" s="67" t="str">
        <f t="shared" ca="1" si="165"/>
        <v>-</v>
      </c>
    </row>
    <row r="383" spans="1:46" s="1" customFormat="1" ht="12" x14ac:dyDescent="0.35">
      <c r="A383" s="87"/>
      <c r="B383" s="40" t="str">
        <f t="shared" si="142"/>
        <v/>
      </c>
      <c r="C383" s="41" t="str">
        <f t="shared" si="143"/>
        <v/>
      </c>
      <c r="D383" s="28">
        <f>'I Disease Parameters'!$E$6/(1000*365)</f>
        <v>4.8197260273972601E-5</v>
      </c>
      <c r="E383" s="28">
        <f>'I Disease Parameters'!$E$7/(1000*365)</f>
        <v>2.0024657534246577E-5</v>
      </c>
      <c r="F383" s="27">
        <f>(1-'I Disease Parameters'!$E$8)/'I Disease Parameters'!$E$10</f>
        <v>0.188</v>
      </c>
      <c r="G383" s="27">
        <f>'I Disease Parameters'!$E$8/'I Disease Parameters'!$E$11</f>
        <v>1.2E-2</v>
      </c>
      <c r="H383" s="27">
        <f>1/'I Disease Parameters'!$E$12</f>
        <v>0.05</v>
      </c>
      <c r="I383" s="27">
        <f>'I Disease Parameters'!$E$9/'I Disease Parameters'!$E$15</f>
        <v>0</v>
      </c>
      <c r="J383" s="83">
        <f t="shared" si="166"/>
        <v>7.7001263440561267</v>
      </c>
      <c r="K383" s="60">
        <f t="shared" si="167"/>
        <v>0.77001263449643809</v>
      </c>
      <c r="L383" s="30">
        <f t="shared" si="168"/>
        <v>0.46717576064062738</v>
      </c>
      <c r="M383" s="27">
        <f>J383/'I Disease Parameters'!$E$12</f>
        <v>0.38500631720280631</v>
      </c>
      <c r="N383" s="27">
        <f>K383/SQRT('I Disease Parameters'!$E$13*'I Disease Parameters'!$E$13)</f>
        <v>4.5294860852731655E-2</v>
      </c>
      <c r="O383" s="27">
        <f>L383/'I Disease Parameters'!$E$13</f>
        <v>2.7480927096507492E-2</v>
      </c>
      <c r="P383" s="27">
        <f>(1-L383)/'I Disease Parameters'!$E$14</f>
        <v>2.2201009973307193E-2</v>
      </c>
      <c r="Q383" s="19" t="str">
        <f t="shared" si="144"/>
        <v/>
      </c>
      <c r="R383" s="17" t="str">
        <f t="shared" si="145"/>
        <v/>
      </c>
      <c r="S383" s="17" t="str">
        <f t="shared" si="146"/>
        <v/>
      </c>
      <c r="T383" s="17" t="str">
        <f t="shared" si="147"/>
        <v/>
      </c>
      <c r="U383" s="17" t="str">
        <f t="shared" si="148"/>
        <v/>
      </c>
      <c r="V383" s="17" t="str">
        <f t="shared" si="149"/>
        <v/>
      </c>
      <c r="W383" s="17" t="str">
        <f t="shared" si="150"/>
        <v/>
      </c>
      <c r="X383" s="18" t="str">
        <f t="shared" si="141"/>
        <v/>
      </c>
      <c r="Y383" s="17" t="str">
        <f t="shared" si="151"/>
        <v/>
      </c>
      <c r="Z383" s="17" t="str">
        <f t="shared" si="152"/>
        <v/>
      </c>
      <c r="AA383" s="17" t="str">
        <f t="shared" si="153"/>
        <v/>
      </c>
      <c r="AB383" s="17" t="str">
        <f t="shared" si="154"/>
        <v/>
      </c>
      <c r="AC383" s="17" t="str">
        <f t="shared" si="155"/>
        <v/>
      </c>
      <c r="AD383" s="18" t="str">
        <f t="shared" si="156"/>
        <v/>
      </c>
      <c r="AE383" s="19" t="str">
        <f t="shared" si="157"/>
        <v/>
      </c>
      <c r="AF383" s="17" t="str">
        <f t="shared" si="158"/>
        <v/>
      </c>
      <c r="AG383" s="17" t="str">
        <f t="shared" si="159"/>
        <v/>
      </c>
      <c r="AH383" s="18" t="str">
        <f t="shared" si="160"/>
        <v/>
      </c>
      <c r="AI383" s="73"/>
      <c r="AJ383" s="74"/>
      <c r="AK383" s="74"/>
      <c r="AL383" s="73"/>
      <c r="AM383" s="74"/>
      <c r="AN383" s="74">
        <f t="shared" si="161"/>
        <v>2012</v>
      </c>
      <c r="AO383" s="19" t="str">
        <f t="shared" ca="1" si="162"/>
        <v>-</v>
      </c>
      <c r="AP383" s="17" t="str">
        <f ca="1">IF($C383&gt;=TODAY(),"-",100*(AO383-MIN(Fit_Error_Deaths))/(MAX(Fit_Error_Deaths)-MIN(Fit_Error_Deaths)))</f>
        <v>-</v>
      </c>
      <c r="AQ383" s="17" t="str">
        <f t="shared" ca="1" si="163"/>
        <v>-</v>
      </c>
      <c r="AR383" s="17" t="str">
        <f ca="1">IF($C383&gt;=TODAY(),"-",100*(AQ383-MIN(Fit_Error_LocalTransmission))/(MAX(Fit_Error_LocalTransmission)-MIN(Fit_Error_LocalTransmission)))</f>
        <v>-</v>
      </c>
      <c r="AS383" s="17" t="str">
        <f t="shared" ca="1" si="164"/>
        <v>-</v>
      </c>
      <c r="AT383" s="67" t="str">
        <f t="shared" ca="1" si="165"/>
        <v>-</v>
      </c>
    </row>
    <row r="384" spans="1:46" s="1" customFormat="1" ht="12" x14ac:dyDescent="0.35">
      <c r="A384" s="87"/>
      <c r="B384" s="40" t="str">
        <f t="shared" si="142"/>
        <v/>
      </c>
      <c r="C384" s="41" t="str">
        <f t="shared" si="143"/>
        <v/>
      </c>
      <c r="D384" s="28">
        <f>'I Disease Parameters'!$E$6/(1000*365)</f>
        <v>4.8197260273972601E-5</v>
      </c>
      <c r="E384" s="28">
        <f>'I Disease Parameters'!$E$7/(1000*365)</f>
        <v>2.0024657534246577E-5</v>
      </c>
      <c r="F384" s="27">
        <f>(1-'I Disease Parameters'!$E$8)/'I Disease Parameters'!$E$10</f>
        <v>0.188</v>
      </c>
      <c r="G384" s="27">
        <f>'I Disease Parameters'!$E$8/'I Disease Parameters'!$E$11</f>
        <v>1.2E-2</v>
      </c>
      <c r="H384" s="27">
        <f>1/'I Disease Parameters'!$E$12</f>
        <v>0.05</v>
      </c>
      <c r="I384" s="27">
        <f>'I Disease Parameters'!$E$9/'I Disease Parameters'!$E$15</f>
        <v>0</v>
      </c>
      <c r="J384" s="83">
        <f t="shared" si="166"/>
        <v>7.7001263440561267</v>
      </c>
      <c r="K384" s="60">
        <f t="shared" si="167"/>
        <v>0.77001263449643809</v>
      </c>
      <c r="L384" s="30">
        <f t="shared" si="168"/>
        <v>0.46717576064062738</v>
      </c>
      <c r="M384" s="27">
        <f>J384/'I Disease Parameters'!$E$12</f>
        <v>0.38500631720280631</v>
      </c>
      <c r="N384" s="27">
        <f>K384/SQRT('I Disease Parameters'!$E$13*'I Disease Parameters'!$E$13)</f>
        <v>4.5294860852731655E-2</v>
      </c>
      <c r="O384" s="27">
        <f>L384/'I Disease Parameters'!$E$13</f>
        <v>2.7480927096507492E-2</v>
      </c>
      <c r="P384" s="27">
        <f>(1-L384)/'I Disease Parameters'!$E$14</f>
        <v>2.2201009973307193E-2</v>
      </c>
      <c r="Q384" s="19" t="str">
        <f t="shared" si="144"/>
        <v/>
      </c>
      <c r="R384" s="17" t="str">
        <f t="shared" si="145"/>
        <v/>
      </c>
      <c r="S384" s="17" t="str">
        <f t="shared" si="146"/>
        <v/>
      </c>
      <c r="T384" s="17" t="str">
        <f t="shared" si="147"/>
        <v/>
      </c>
      <c r="U384" s="17" t="str">
        <f t="shared" si="148"/>
        <v/>
      </c>
      <c r="V384" s="17" t="str">
        <f t="shared" si="149"/>
        <v/>
      </c>
      <c r="W384" s="17" t="str">
        <f t="shared" si="150"/>
        <v/>
      </c>
      <c r="X384" s="18" t="str">
        <f t="shared" si="141"/>
        <v/>
      </c>
      <c r="Y384" s="17" t="str">
        <f t="shared" si="151"/>
        <v/>
      </c>
      <c r="Z384" s="17" t="str">
        <f t="shared" si="152"/>
        <v/>
      </c>
      <c r="AA384" s="17" t="str">
        <f t="shared" si="153"/>
        <v/>
      </c>
      <c r="AB384" s="17" t="str">
        <f t="shared" si="154"/>
        <v/>
      </c>
      <c r="AC384" s="17" t="str">
        <f t="shared" si="155"/>
        <v/>
      </c>
      <c r="AD384" s="18" t="str">
        <f t="shared" si="156"/>
        <v/>
      </c>
      <c r="AE384" s="19" t="str">
        <f t="shared" si="157"/>
        <v/>
      </c>
      <c r="AF384" s="17" t="str">
        <f t="shared" si="158"/>
        <v/>
      </c>
      <c r="AG384" s="17" t="str">
        <f t="shared" si="159"/>
        <v/>
      </c>
      <c r="AH384" s="18" t="str">
        <f t="shared" si="160"/>
        <v/>
      </c>
      <c r="AI384" s="73"/>
      <c r="AJ384" s="74"/>
      <c r="AK384" s="74"/>
      <c r="AL384" s="73"/>
      <c r="AM384" s="74"/>
      <c r="AN384" s="74">
        <f t="shared" si="161"/>
        <v>2012</v>
      </c>
      <c r="AO384" s="19" t="str">
        <f t="shared" ca="1" si="162"/>
        <v>-</v>
      </c>
      <c r="AP384" s="17" t="str">
        <f ca="1">IF($C384&gt;=TODAY(),"-",100*(AO384-MIN(Fit_Error_Deaths))/(MAX(Fit_Error_Deaths)-MIN(Fit_Error_Deaths)))</f>
        <v>-</v>
      </c>
      <c r="AQ384" s="17" t="str">
        <f t="shared" ca="1" si="163"/>
        <v>-</v>
      </c>
      <c r="AR384" s="17" t="str">
        <f ca="1">IF($C384&gt;=TODAY(),"-",100*(AQ384-MIN(Fit_Error_LocalTransmission))/(MAX(Fit_Error_LocalTransmission)-MIN(Fit_Error_LocalTransmission)))</f>
        <v>-</v>
      </c>
      <c r="AS384" s="17" t="str">
        <f t="shared" ca="1" si="164"/>
        <v>-</v>
      </c>
      <c r="AT384" s="67" t="str">
        <f t="shared" ca="1" si="165"/>
        <v>-</v>
      </c>
    </row>
    <row r="385" spans="1:46" s="1" customFormat="1" ht="12" x14ac:dyDescent="0.35">
      <c r="A385" s="87"/>
      <c r="B385" s="40" t="str">
        <f t="shared" si="142"/>
        <v/>
      </c>
      <c r="C385" s="41" t="str">
        <f t="shared" si="143"/>
        <v/>
      </c>
      <c r="D385" s="28">
        <f>'I Disease Parameters'!$E$6/(1000*365)</f>
        <v>4.8197260273972601E-5</v>
      </c>
      <c r="E385" s="28">
        <f>'I Disease Parameters'!$E$7/(1000*365)</f>
        <v>2.0024657534246577E-5</v>
      </c>
      <c r="F385" s="27">
        <f>(1-'I Disease Parameters'!$E$8)/'I Disease Parameters'!$E$10</f>
        <v>0.188</v>
      </c>
      <c r="G385" s="27">
        <f>'I Disease Parameters'!$E$8/'I Disease Parameters'!$E$11</f>
        <v>1.2E-2</v>
      </c>
      <c r="H385" s="27">
        <f>1/'I Disease Parameters'!$E$12</f>
        <v>0.05</v>
      </c>
      <c r="I385" s="27">
        <f>'I Disease Parameters'!$E$9/'I Disease Parameters'!$E$15</f>
        <v>0</v>
      </c>
      <c r="J385" s="83">
        <f t="shared" si="166"/>
        <v>7.7001263440561267</v>
      </c>
      <c r="K385" s="60">
        <f t="shared" si="167"/>
        <v>0.77001263449643809</v>
      </c>
      <c r="L385" s="30">
        <f t="shared" si="168"/>
        <v>0.46717576064062738</v>
      </c>
      <c r="M385" s="27">
        <f>J385/'I Disease Parameters'!$E$12</f>
        <v>0.38500631720280631</v>
      </c>
      <c r="N385" s="27">
        <f>K385/SQRT('I Disease Parameters'!$E$13*'I Disease Parameters'!$E$13)</f>
        <v>4.5294860852731655E-2</v>
      </c>
      <c r="O385" s="27">
        <f>L385/'I Disease Parameters'!$E$13</f>
        <v>2.7480927096507492E-2</v>
      </c>
      <c r="P385" s="27">
        <f>(1-L385)/'I Disease Parameters'!$E$14</f>
        <v>2.2201009973307193E-2</v>
      </c>
      <c r="Q385" s="19" t="str">
        <f t="shared" si="144"/>
        <v/>
      </c>
      <c r="R385" s="17" t="str">
        <f t="shared" si="145"/>
        <v/>
      </c>
      <c r="S385" s="17" t="str">
        <f t="shared" si="146"/>
        <v/>
      </c>
      <c r="T385" s="17" t="str">
        <f t="shared" si="147"/>
        <v/>
      </c>
      <c r="U385" s="17" t="str">
        <f t="shared" si="148"/>
        <v/>
      </c>
      <c r="V385" s="17" t="str">
        <f t="shared" si="149"/>
        <v/>
      </c>
      <c r="W385" s="17" t="str">
        <f t="shared" si="150"/>
        <v/>
      </c>
      <c r="X385" s="18" t="str">
        <f t="shared" si="141"/>
        <v/>
      </c>
      <c r="Y385" s="17" t="str">
        <f t="shared" si="151"/>
        <v/>
      </c>
      <c r="Z385" s="17" t="str">
        <f t="shared" si="152"/>
        <v/>
      </c>
      <c r="AA385" s="17" t="str">
        <f t="shared" si="153"/>
        <v/>
      </c>
      <c r="AB385" s="17" t="str">
        <f t="shared" si="154"/>
        <v/>
      </c>
      <c r="AC385" s="17" t="str">
        <f t="shared" si="155"/>
        <v/>
      </c>
      <c r="AD385" s="18" t="str">
        <f t="shared" si="156"/>
        <v/>
      </c>
      <c r="AE385" s="19" t="str">
        <f t="shared" si="157"/>
        <v/>
      </c>
      <c r="AF385" s="17" t="str">
        <f t="shared" si="158"/>
        <v/>
      </c>
      <c r="AG385" s="17" t="str">
        <f t="shared" si="159"/>
        <v/>
      </c>
      <c r="AH385" s="18" t="str">
        <f t="shared" si="160"/>
        <v/>
      </c>
      <c r="AI385" s="73"/>
      <c r="AJ385" s="74"/>
      <c r="AK385" s="74"/>
      <c r="AL385" s="73"/>
      <c r="AM385" s="74"/>
      <c r="AN385" s="74">
        <f t="shared" si="161"/>
        <v>2012</v>
      </c>
      <c r="AO385" s="19" t="str">
        <f t="shared" ca="1" si="162"/>
        <v>-</v>
      </c>
      <c r="AP385" s="17" t="str">
        <f ca="1">IF($C385&gt;=TODAY(),"-",100*(AO385-MIN(Fit_Error_Deaths))/(MAX(Fit_Error_Deaths)-MIN(Fit_Error_Deaths)))</f>
        <v>-</v>
      </c>
      <c r="AQ385" s="17" t="str">
        <f t="shared" ca="1" si="163"/>
        <v>-</v>
      </c>
      <c r="AR385" s="17" t="str">
        <f ca="1">IF($C385&gt;=TODAY(),"-",100*(AQ385-MIN(Fit_Error_LocalTransmission))/(MAX(Fit_Error_LocalTransmission)-MIN(Fit_Error_LocalTransmission)))</f>
        <v>-</v>
      </c>
      <c r="AS385" s="17" t="str">
        <f t="shared" ca="1" si="164"/>
        <v>-</v>
      </c>
      <c r="AT385" s="67" t="str">
        <f t="shared" ca="1" si="165"/>
        <v>-</v>
      </c>
    </row>
    <row r="386" spans="1:46" s="1" customFormat="1" ht="12" x14ac:dyDescent="0.35">
      <c r="A386" s="87"/>
      <c r="B386" s="40" t="str">
        <f t="shared" si="142"/>
        <v/>
      </c>
      <c r="C386" s="41" t="str">
        <f t="shared" si="143"/>
        <v/>
      </c>
      <c r="D386" s="28">
        <f>'I Disease Parameters'!$E$6/(1000*365)</f>
        <v>4.8197260273972601E-5</v>
      </c>
      <c r="E386" s="28">
        <f>'I Disease Parameters'!$E$7/(1000*365)</f>
        <v>2.0024657534246577E-5</v>
      </c>
      <c r="F386" s="27">
        <f>(1-'I Disease Parameters'!$E$8)/'I Disease Parameters'!$E$10</f>
        <v>0.188</v>
      </c>
      <c r="G386" s="27">
        <f>'I Disease Parameters'!$E$8/'I Disease Parameters'!$E$11</f>
        <v>1.2E-2</v>
      </c>
      <c r="H386" s="27">
        <f>1/'I Disease Parameters'!$E$12</f>
        <v>0.05</v>
      </c>
      <c r="I386" s="27">
        <f>'I Disease Parameters'!$E$9/'I Disease Parameters'!$E$15</f>
        <v>0</v>
      </c>
      <c r="J386" s="83">
        <f t="shared" si="166"/>
        <v>7.7001263440561267</v>
      </c>
      <c r="K386" s="60">
        <f t="shared" si="167"/>
        <v>0.77001263449643809</v>
      </c>
      <c r="L386" s="30">
        <f t="shared" si="168"/>
        <v>0.46717576064062738</v>
      </c>
      <c r="M386" s="27">
        <f>J386/'I Disease Parameters'!$E$12</f>
        <v>0.38500631720280631</v>
      </c>
      <c r="N386" s="27">
        <f>K386/SQRT('I Disease Parameters'!$E$13*'I Disease Parameters'!$E$13)</f>
        <v>4.5294860852731655E-2</v>
      </c>
      <c r="O386" s="27">
        <f>L386/'I Disease Parameters'!$E$13</f>
        <v>2.7480927096507492E-2</v>
      </c>
      <c r="P386" s="27">
        <f>(1-L386)/'I Disease Parameters'!$E$14</f>
        <v>2.2201009973307193E-2</v>
      </c>
      <c r="Q386" s="19" t="str">
        <f t="shared" si="144"/>
        <v/>
      </c>
      <c r="R386" s="17" t="str">
        <f t="shared" si="145"/>
        <v/>
      </c>
      <c r="S386" s="17" t="str">
        <f t="shared" si="146"/>
        <v/>
      </c>
      <c r="T386" s="17" t="str">
        <f t="shared" si="147"/>
        <v/>
      </c>
      <c r="U386" s="17" t="str">
        <f t="shared" si="148"/>
        <v/>
      </c>
      <c r="V386" s="17" t="str">
        <f t="shared" si="149"/>
        <v/>
      </c>
      <c r="W386" s="17" t="str">
        <f t="shared" si="150"/>
        <v/>
      </c>
      <c r="X386" s="18" t="str">
        <f t="shared" si="141"/>
        <v/>
      </c>
      <c r="Y386" s="17" t="str">
        <f t="shared" si="151"/>
        <v/>
      </c>
      <c r="Z386" s="17" t="str">
        <f t="shared" si="152"/>
        <v/>
      </c>
      <c r="AA386" s="17" t="str">
        <f t="shared" si="153"/>
        <v/>
      </c>
      <c r="AB386" s="17" t="str">
        <f t="shared" si="154"/>
        <v/>
      </c>
      <c r="AC386" s="17" t="str">
        <f t="shared" si="155"/>
        <v/>
      </c>
      <c r="AD386" s="18" t="str">
        <f t="shared" si="156"/>
        <v/>
      </c>
      <c r="AE386" s="19" t="str">
        <f t="shared" si="157"/>
        <v/>
      </c>
      <c r="AF386" s="17" t="str">
        <f t="shared" si="158"/>
        <v/>
      </c>
      <c r="AG386" s="17" t="str">
        <f t="shared" si="159"/>
        <v/>
      </c>
      <c r="AH386" s="18" t="str">
        <f t="shared" si="160"/>
        <v/>
      </c>
      <c r="AI386" s="73"/>
      <c r="AJ386" s="74"/>
      <c r="AK386" s="74"/>
      <c r="AL386" s="73"/>
      <c r="AM386" s="74"/>
      <c r="AN386" s="74">
        <f t="shared" si="161"/>
        <v>2012</v>
      </c>
      <c r="AO386" s="19" t="str">
        <f t="shared" ca="1" si="162"/>
        <v>-</v>
      </c>
      <c r="AP386" s="17" t="str">
        <f ca="1">IF($C386&gt;=TODAY(),"-",100*(AO386-MIN(Fit_Error_Deaths))/(MAX(Fit_Error_Deaths)-MIN(Fit_Error_Deaths)))</f>
        <v>-</v>
      </c>
      <c r="AQ386" s="17" t="str">
        <f t="shared" ca="1" si="163"/>
        <v>-</v>
      </c>
      <c r="AR386" s="17" t="str">
        <f ca="1">IF($C386&gt;=TODAY(),"-",100*(AQ386-MIN(Fit_Error_LocalTransmission))/(MAX(Fit_Error_LocalTransmission)-MIN(Fit_Error_LocalTransmission)))</f>
        <v>-</v>
      </c>
      <c r="AS386" s="17" t="str">
        <f t="shared" ca="1" si="164"/>
        <v>-</v>
      </c>
      <c r="AT386" s="67" t="str">
        <f t="shared" ca="1" si="165"/>
        <v>-</v>
      </c>
    </row>
    <row r="387" spans="1:46" s="1" customFormat="1" ht="12" x14ac:dyDescent="0.35">
      <c r="A387" s="87"/>
      <c r="B387" s="40" t="str">
        <f t="shared" si="142"/>
        <v/>
      </c>
      <c r="C387" s="41" t="str">
        <f t="shared" si="143"/>
        <v/>
      </c>
      <c r="D387" s="28">
        <f>'I Disease Parameters'!$E$6/(1000*365)</f>
        <v>4.8197260273972601E-5</v>
      </c>
      <c r="E387" s="28">
        <f>'I Disease Parameters'!$E$7/(1000*365)</f>
        <v>2.0024657534246577E-5</v>
      </c>
      <c r="F387" s="27">
        <f>(1-'I Disease Parameters'!$E$8)/'I Disease Parameters'!$E$10</f>
        <v>0.188</v>
      </c>
      <c r="G387" s="27">
        <f>'I Disease Parameters'!$E$8/'I Disease Parameters'!$E$11</f>
        <v>1.2E-2</v>
      </c>
      <c r="H387" s="27">
        <f>1/'I Disease Parameters'!$E$12</f>
        <v>0.05</v>
      </c>
      <c r="I387" s="27">
        <f>'I Disease Parameters'!$E$9/'I Disease Parameters'!$E$15</f>
        <v>0</v>
      </c>
      <c r="J387" s="83">
        <f t="shared" si="166"/>
        <v>7.7001263440561267</v>
      </c>
      <c r="K387" s="60">
        <f t="shared" si="167"/>
        <v>0.77001263449643809</v>
      </c>
      <c r="L387" s="30">
        <f t="shared" si="168"/>
        <v>0.46717576064062738</v>
      </c>
      <c r="M387" s="27">
        <f>J387/'I Disease Parameters'!$E$12</f>
        <v>0.38500631720280631</v>
      </c>
      <c r="N387" s="27">
        <f>K387/SQRT('I Disease Parameters'!$E$13*'I Disease Parameters'!$E$13)</f>
        <v>4.5294860852731655E-2</v>
      </c>
      <c r="O387" s="27">
        <f>L387/'I Disease Parameters'!$E$13</f>
        <v>2.7480927096507492E-2</v>
      </c>
      <c r="P387" s="27">
        <f>(1-L387)/'I Disease Parameters'!$E$14</f>
        <v>2.2201009973307193E-2</v>
      </c>
      <c r="Q387" s="19" t="str">
        <f t="shared" si="144"/>
        <v/>
      </c>
      <c r="R387" s="17" t="str">
        <f t="shared" si="145"/>
        <v/>
      </c>
      <c r="S387" s="17" t="str">
        <f t="shared" si="146"/>
        <v/>
      </c>
      <c r="T387" s="17" t="str">
        <f t="shared" si="147"/>
        <v/>
      </c>
      <c r="U387" s="17" t="str">
        <f t="shared" si="148"/>
        <v/>
      </c>
      <c r="V387" s="17" t="str">
        <f t="shared" si="149"/>
        <v/>
      </c>
      <c r="W387" s="17" t="str">
        <f t="shared" si="150"/>
        <v/>
      </c>
      <c r="X387" s="18" t="str">
        <f t="shared" si="141"/>
        <v/>
      </c>
      <c r="Y387" s="17" t="str">
        <f t="shared" si="151"/>
        <v/>
      </c>
      <c r="Z387" s="17" t="str">
        <f t="shared" si="152"/>
        <v/>
      </c>
      <c r="AA387" s="17" t="str">
        <f t="shared" si="153"/>
        <v/>
      </c>
      <c r="AB387" s="17" t="str">
        <f t="shared" si="154"/>
        <v/>
      </c>
      <c r="AC387" s="17" t="str">
        <f t="shared" si="155"/>
        <v/>
      </c>
      <c r="AD387" s="18" t="str">
        <f t="shared" si="156"/>
        <v/>
      </c>
      <c r="AE387" s="19" t="str">
        <f t="shared" si="157"/>
        <v/>
      </c>
      <c r="AF387" s="17" t="str">
        <f t="shared" si="158"/>
        <v/>
      </c>
      <c r="AG387" s="17" t="str">
        <f t="shared" si="159"/>
        <v/>
      </c>
      <c r="AH387" s="18" t="str">
        <f t="shared" si="160"/>
        <v/>
      </c>
      <c r="AI387" s="73"/>
      <c r="AJ387" s="74"/>
      <c r="AK387" s="74"/>
      <c r="AL387" s="73"/>
      <c r="AM387" s="74"/>
      <c r="AN387" s="74">
        <f t="shared" si="161"/>
        <v>2012</v>
      </c>
      <c r="AO387" s="19" t="str">
        <f t="shared" ca="1" si="162"/>
        <v>-</v>
      </c>
      <c r="AP387" s="17" t="str">
        <f ca="1">IF($C387&gt;=TODAY(),"-",100*(AO387-MIN(Fit_Error_Deaths))/(MAX(Fit_Error_Deaths)-MIN(Fit_Error_Deaths)))</f>
        <v>-</v>
      </c>
      <c r="AQ387" s="17" t="str">
        <f t="shared" ca="1" si="163"/>
        <v>-</v>
      </c>
      <c r="AR387" s="17" t="str">
        <f ca="1">IF($C387&gt;=TODAY(),"-",100*(AQ387-MIN(Fit_Error_LocalTransmission))/(MAX(Fit_Error_LocalTransmission)-MIN(Fit_Error_LocalTransmission)))</f>
        <v>-</v>
      </c>
      <c r="AS387" s="17" t="str">
        <f t="shared" ca="1" si="164"/>
        <v>-</v>
      </c>
      <c r="AT387" s="67" t="str">
        <f t="shared" ca="1" si="165"/>
        <v>-</v>
      </c>
    </row>
    <row r="388" spans="1:46" s="1" customFormat="1" ht="12" x14ac:dyDescent="0.35">
      <c r="A388" s="87"/>
      <c r="B388" s="40" t="str">
        <f t="shared" si="142"/>
        <v/>
      </c>
      <c r="C388" s="41" t="str">
        <f t="shared" si="143"/>
        <v/>
      </c>
      <c r="D388" s="28">
        <f>'I Disease Parameters'!$E$6/(1000*365)</f>
        <v>4.8197260273972601E-5</v>
      </c>
      <c r="E388" s="28">
        <f>'I Disease Parameters'!$E$7/(1000*365)</f>
        <v>2.0024657534246577E-5</v>
      </c>
      <c r="F388" s="27">
        <f>(1-'I Disease Parameters'!$E$8)/'I Disease Parameters'!$E$10</f>
        <v>0.188</v>
      </c>
      <c r="G388" s="27">
        <f>'I Disease Parameters'!$E$8/'I Disease Parameters'!$E$11</f>
        <v>1.2E-2</v>
      </c>
      <c r="H388" s="27">
        <f>1/'I Disease Parameters'!$E$12</f>
        <v>0.05</v>
      </c>
      <c r="I388" s="27">
        <f>'I Disease Parameters'!$E$9/'I Disease Parameters'!$E$15</f>
        <v>0</v>
      </c>
      <c r="J388" s="83">
        <f t="shared" si="166"/>
        <v>7.7001263440561267</v>
      </c>
      <c r="K388" s="60">
        <f t="shared" si="167"/>
        <v>0.77001263449643809</v>
      </c>
      <c r="L388" s="30">
        <f t="shared" si="168"/>
        <v>0.46717576064062738</v>
      </c>
      <c r="M388" s="27">
        <f>J388/'I Disease Parameters'!$E$12</f>
        <v>0.38500631720280631</v>
      </c>
      <c r="N388" s="27">
        <f>K388/SQRT('I Disease Parameters'!$E$13*'I Disease Parameters'!$E$13)</f>
        <v>4.5294860852731655E-2</v>
      </c>
      <c r="O388" s="27">
        <f>L388/'I Disease Parameters'!$E$13</f>
        <v>2.7480927096507492E-2</v>
      </c>
      <c r="P388" s="27">
        <f>(1-L388)/'I Disease Parameters'!$E$14</f>
        <v>2.2201009973307193E-2</v>
      </c>
      <c r="Q388" s="19" t="str">
        <f t="shared" si="144"/>
        <v/>
      </c>
      <c r="R388" s="17" t="str">
        <f t="shared" si="145"/>
        <v/>
      </c>
      <c r="S388" s="17" t="str">
        <f t="shared" si="146"/>
        <v/>
      </c>
      <c r="T388" s="17" t="str">
        <f t="shared" si="147"/>
        <v/>
      </c>
      <c r="U388" s="17" t="str">
        <f t="shared" si="148"/>
        <v/>
      </c>
      <c r="V388" s="17" t="str">
        <f t="shared" si="149"/>
        <v/>
      </c>
      <c r="W388" s="17" t="str">
        <f t="shared" si="150"/>
        <v/>
      </c>
      <c r="X388" s="18" t="str">
        <f t="shared" ref="X388:X451" si="169">IF($B388&gt;$C$1,"",MAX(View_T_C))</f>
        <v/>
      </c>
      <c r="Y388" s="17" t="str">
        <f t="shared" si="151"/>
        <v/>
      </c>
      <c r="Z388" s="17" t="str">
        <f t="shared" si="152"/>
        <v/>
      </c>
      <c r="AA388" s="17" t="str">
        <f t="shared" si="153"/>
        <v/>
      </c>
      <c r="AB388" s="17" t="str">
        <f t="shared" si="154"/>
        <v/>
      </c>
      <c r="AC388" s="17" t="str">
        <f t="shared" si="155"/>
        <v/>
      </c>
      <c r="AD388" s="18" t="str">
        <f t="shared" si="156"/>
        <v/>
      </c>
      <c r="AE388" s="19" t="str">
        <f t="shared" si="157"/>
        <v/>
      </c>
      <c r="AF388" s="17" t="str">
        <f t="shared" si="158"/>
        <v/>
      </c>
      <c r="AG388" s="17" t="str">
        <f t="shared" si="159"/>
        <v/>
      </c>
      <c r="AH388" s="18" t="str">
        <f t="shared" si="160"/>
        <v/>
      </c>
      <c r="AI388" s="73"/>
      <c r="AJ388" s="74"/>
      <c r="AK388" s="74"/>
      <c r="AL388" s="73"/>
      <c r="AM388" s="74"/>
      <c r="AN388" s="74">
        <f t="shared" si="161"/>
        <v>2012</v>
      </c>
      <c r="AO388" s="19" t="str">
        <f t="shared" ca="1" si="162"/>
        <v>-</v>
      </c>
      <c r="AP388" s="17" t="str">
        <f ca="1">IF($C388&gt;=TODAY(),"-",100*(AO388-MIN(Fit_Error_Deaths))/(MAX(Fit_Error_Deaths)-MIN(Fit_Error_Deaths)))</f>
        <v>-</v>
      </c>
      <c r="AQ388" s="17" t="str">
        <f t="shared" ca="1" si="163"/>
        <v>-</v>
      </c>
      <c r="AR388" s="17" t="str">
        <f ca="1">IF($C388&gt;=TODAY(),"-",100*(AQ388-MIN(Fit_Error_LocalTransmission))/(MAX(Fit_Error_LocalTransmission)-MIN(Fit_Error_LocalTransmission)))</f>
        <v>-</v>
      </c>
      <c r="AS388" s="17" t="str">
        <f t="shared" ca="1" si="164"/>
        <v>-</v>
      </c>
      <c r="AT388" s="67" t="str">
        <f t="shared" ca="1" si="165"/>
        <v>-</v>
      </c>
    </row>
    <row r="389" spans="1:46" s="1" customFormat="1" ht="12" x14ac:dyDescent="0.35">
      <c r="A389" s="87"/>
      <c r="B389" s="40" t="str">
        <f t="shared" ref="B389:B452" si="170">IF($B388&gt;=$C$1,"",B388+1)</f>
        <v/>
      </c>
      <c r="C389" s="41" t="str">
        <f t="shared" ref="C389:C452" si="171">IF($B389&gt;$C$1,"",C388+1)</f>
        <v/>
      </c>
      <c r="D389" s="28">
        <f>'I Disease Parameters'!$E$6/(1000*365)</f>
        <v>4.8197260273972601E-5</v>
      </c>
      <c r="E389" s="28">
        <f>'I Disease Parameters'!$E$7/(1000*365)</f>
        <v>2.0024657534246577E-5</v>
      </c>
      <c r="F389" s="27">
        <f>(1-'I Disease Parameters'!$E$8)/'I Disease Parameters'!$E$10</f>
        <v>0.188</v>
      </c>
      <c r="G389" s="27">
        <f>'I Disease Parameters'!$E$8/'I Disease Parameters'!$E$11</f>
        <v>1.2E-2</v>
      </c>
      <c r="H389" s="27">
        <f>1/'I Disease Parameters'!$E$12</f>
        <v>0.05</v>
      </c>
      <c r="I389" s="27">
        <f>'I Disease Parameters'!$E$9/'I Disease Parameters'!$E$15</f>
        <v>0</v>
      </c>
      <c r="J389" s="83">
        <f t="shared" si="166"/>
        <v>7.7001263440561267</v>
      </c>
      <c r="K389" s="60">
        <f t="shared" si="167"/>
        <v>0.77001263449643809</v>
      </c>
      <c r="L389" s="30">
        <f t="shared" si="168"/>
        <v>0.46717576064062738</v>
      </c>
      <c r="M389" s="27">
        <f>J389/'I Disease Parameters'!$E$12</f>
        <v>0.38500631720280631</v>
      </c>
      <c r="N389" s="27">
        <f>K389/SQRT('I Disease Parameters'!$E$13*'I Disease Parameters'!$E$13)</f>
        <v>4.5294860852731655E-2</v>
      </c>
      <c r="O389" s="27">
        <f>L389/'I Disease Parameters'!$E$13</f>
        <v>2.7480927096507492E-2</v>
      </c>
      <c r="P389" s="27">
        <f>(1-L389)/'I Disease Parameters'!$E$14</f>
        <v>2.2201009973307193E-2</v>
      </c>
      <c r="Q389" s="19" t="str">
        <f t="shared" ref="Q389:Q452" si="172">IF($B389&gt;$C$1,"",Q388+p_0*$W388+p_9*$U388-p_1*$Q388-p_2*$Q388*($S388/$W388)-p_3*$Q388*($T388/$W388))</f>
        <v/>
      </c>
      <c r="R389" s="17" t="str">
        <f t="shared" ref="R389:R452" si="173">IF($B389&gt;$C$1,"",R388+p_2*$Q388*($S388/$W388)+p_3*$Q388*($T388/$W388) - p_1*$R388- p_4*$R388 - p_5*$R388+AI388)</f>
        <v/>
      </c>
      <c r="S389" s="17" t="str">
        <f t="shared" ref="S389:S452" si="174">IF($B389&gt;$C$1,"",S388+p_4*$R388-p_1*$S388-p_6*$S388+AJ388)</f>
        <v/>
      </c>
      <c r="T389" s="17" t="str">
        <f t="shared" ref="T389:T452" si="175">IF($B389&gt;$C$1,"",T388+p_5*$R388-p_1*$T388-p_7*$T388-p_8*$T388+AK388)</f>
        <v/>
      </c>
      <c r="U389" s="17" t="str">
        <f t="shared" ref="U389:U452" si="176">IF($B389&gt;$C$1,"",U388+p_7*$T388+p_6*$S388-p_1*$U388-p_9*$U388)</f>
        <v/>
      </c>
      <c r="V389" s="17" t="str">
        <f t="shared" ref="V389:V452" si="177">IF($B389&gt;$C$1,"",V388+p_8*$T388)</f>
        <v/>
      </c>
      <c r="W389" s="17" t="str">
        <f t="shared" ref="W389:W452" si="178">IF($B389&gt;$C$1,"",SUM($Q389:$U389))</f>
        <v/>
      </c>
      <c r="X389" s="18" t="str">
        <f t="shared" si="169"/>
        <v/>
      </c>
      <c r="Y389" s="17" t="str">
        <f t="shared" ref="Y389:Y452" si="179">IF($B389&gt;$C$1,"",Q389-Q388)</f>
        <v/>
      </c>
      <c r="Z389" s="17" t="str">
        <f t="shared" ref="Z389:Z452" si="180">IF($B389&gt;$C$1,"",R389-R388)</f>
        <v/>
      </c>
      <c r="AA389" s="17" t="str">
        <f t="shared" ref="AA389:AA452" si="181">IF($B389&gt;$C$1,"",S389-S388)</f>
        <v/>
      </c>
      <c r="AB389" s="17" t="str">
        <f t="shared" ref="AB389:AB452" si="182">IF($B389&gt;$C$1,"",T389-T388)</f>
        <v/>
      </c>
      <c r="AC389" s="17" t="str">
        <f t="shared" ref="AC389:AC452" si="183">IF($B389&gt;$C$1,"",U389-U388)</f>
        <v/>
      </c>
      <c r="AD389" s="18" t="str">
        <f t="shared" ref="AD389:AD452" si="184">IF($B389&gt;$C$1,"",V389-V388)</f>
        <v/>
      </c>
      <c r="AE389" s="19" t="str">
        <f t="shared" ref="AE389:AE452" si="185">IF($B389&gt;$C$1,"",p_2*$Q388*($S388/$W388)+p_3*$Q388*($T388/$W388))</f>
        <v/>
      </c>
      <c r="AF389" s="17" t="str">
        <f t="shared" ref="AF389:AF452" si="186">IF($B389&gt;$C$1,"",p_4*$R388)</f>
        <v/>
      </c>
      <c r="AG389" s="17" t="str">
        <f t="shared" ref="AG389:AG452" si="187">IF($B389&gt;$C$1,"",p_5*$R388)</f>
        <v/>
      </c>
      <c r="AH389" s="18" t="str">
        <f t="shared" si="160"/>
        <v/>
      </c>
      <c r="AI389" s="73"/>
      <c r="AJ389" s="74"/>
      <c r="AK389" s="74"/>
      <c r="AL389" s="73"/>
      <c r="AM389" s="74"/>
      <c r="AN389" s="74">
        <f t="shared" si="161"/>
        <v>2012</v>
      </c>
      <c r="AO389" s="19" t="str">
        <f t="shared" ca="1" si="162"/>
        <v>-</v>
      </c>
      <c r="AP389" s="17" t="str">
        <f ca="1">IF($C389&gt;=TODAY(),"-",100*(AO389-MIN(Fit_Error_Deaths))/(MAX(Fit_Error_Deaths)-MIN(Fit_Error_Deaths)))</f>
        <v>-</v>
      </c>
      <c r="AQ389" s="17" t="str">
        <f t="shared" ca="1" si="163"/>
        <v>-</v>
      </c>
      <c r="AR389" s="17" t="str">
        <f ca="1">IF($C389&gt;=TODAY(),"-",100*(AQ389-MIN(Fit_Error_LocalTransmission))/(MAX(Fit_Error_LocalTransmission)-MIN(Fit_Error_LocalTransmission)))</f>
        <v>-</v>
      </c>
      <c r="AS389" s="17" t="str">
        <f t="shared" ca="1" si="164"/>
        <v>-</v>
      </c>
      <c r="AT389" s="67" t="str">
        <f t="shared" ca="1" si="165"/>
        <v>-</v>
      </c>
    </row>
    <row r="390" spans="1:46" s="1" customFormat="1" ht="12" x14ac:dyDescent="0.35">
      <c r="A390" s="87"/>
      <c r="B390" s="40" t="str">
        <f t="shared" si="170"/>
        <v/>
      </c>
      <c r="C390" s="41" t="str">
        <f t="shared" si="171"/>
        <v/>
      </c>
      <c r="D390" s="28">
        <f>'I Disease Parameters'!$E$6/(1000*365)</f>
        <v>4.8197260273972601E-5</v>
      </c>
      <c r="E390" s="28">
        <f>'I Disease Parameters'!$E$7/(1000*365)</f>
        <v>2.0024657534246577E-5</v>
      </c>
      <c r="F390" s="27">
        <f>(1-'I Disease Parameters'!$E$8)/'I Disease Parameters'!$E$10</f>
        <v>0.188</v>
      </c>
      <c r="G390" s="27">
        <f>'I Disease Parameters'!$E$8/'I Disease Parameters'!$E$11</f>
        <v>1.2E-2</v>
      </c>
      <c r="H390" s="27">
        <f>1/'I Disease Parameters'!$E$12</f>
        <v>0.05</v>
      </c>
      <c r="I390" s="27">
        <f>'I Disease Parameters'!$E$9/'I Disease Parameters'!$E$15</f>
        <v>0</v>
      </c>
      <c r="J390" s="83">
        <f t="shared" si="166"/>
        <v>7.7001263440561267</v>
      </c>
      <c r="K390" s="60">
        <f t="shared" si="167"/>
        <v>0.77001263449643809</v>
      </c>
      <c r="L390" s="30">
        <f t="shared" si="168"/>
        <v>0.46717576064062738</v>
      </c>
      <c r="M390" s="27">
        <f>J390/'I Disease Parameters'!$E$12</f>
        <v>0.38500631720280631</v>
      </c>
      <c r="N390" s="27">
        <f>K390/SQRT('I Disease Parameters'!$E$13*'I Disease Parameters'!$E$13)</f>
        <v>4.5294860852731655E-2</v>
      </c>
      <c r="O390" s="27">
        <f>L390/'I Disease Parameters'!$E$13</f>
        <v>2.7480927096507492E-2</v>
      </c>
      <c r="P390" s="27">
        <f>(1-L390)/'I Disease Parameters'!$E$14</f>
        <v>2.2201009973307193E-2</v>
      </c>
      <c r="Q390" s="19" t="str">
        <f t="shared" si="172"/>
        <v/>
      </c>
      <c r="R390" s="17" t="str">
        <f t="shared" si="173"/>
        <v/>
      </c>
      <c r="S390" s="17" t="str">
        <f t="shared" si="174"/>
        <v/>
      </c>
      <c r="T390" s="17" t="str">
        <f t="shared" si="175"/>
        <v/>
      </c>
      <c r="U390" s="17" t="str">
        <f t="shared" si="176"/>
        <v/>
      </c>
      <c r="V390" s="17" t="str">
        <f t="shared" si="177"/>
        <v/>
      </c>
      <c r="W390" s="17" t="str">
        <f t="shared" si="178"/>
        <v/>
      </c>
      <c r="X390" s="18" t="str">
        <f t="shared" si="169"/>
        <v/>
      </c>
      <c r="Y390" s="17" t="str">
        <f t="shared" si="179"/>
        <v/>
      </c>
      <c r="Z390" s="17" t="str">
        <f t="shared" si="180"/>
        <v/>
      </c>
      <c r="AA390" s="17" t="str">
        <f t="shared" si="181"/>
        <v/>
      </c>
      <c r="AB390" s="17" t="str">
        <f t="shared" si="182"/>
        <v/>
      </c>
      <c r="AC390" s="17" t="str">
        <f t="shared" si="183"/>
        <v/>
      </c>
      <c r="AD390" s="18" t="str">
        <f t="shared" si="184"/>
        <v/>
      </c>
      <c r="AE390" s="19" t="str">
        <f t="shared" si="185"/>
        <v/>
      </c>
      <c r="AF390" s="17" t="str">
        <f t="shared" si="186"/>
        <v/>
      </c>
      <c r="AG390" s="17" t="str">
        <f t="shared" si="187"/>
        <v/>
      </c>
      <c r="AH390" s="18" t="str">
        <f t="shared" ref="AH390:AH453" si="188">IF($B390&gt;$C$1,"",AG390+AF390)</f>
        <v/>
      </c>
      <c r="AI390" s="73"/>
      <c r="AJ390" s="74"/>
      <c r="AK390" s="74"/>
      <c r="AL390" s="73"/>
      <c r="AM390" s="74"/>
      <c r="AN390" s="74">
        <f t="shared" ref="AN390:AN453" si="189">AM390+AN389</f>
        <v>2012</v>
      </c>
      <c r="AO390" s="19" t="str">
        <f t="shared" ref="AO390:AO453" ca="1" si="190">IF($C390&gt;=TODAY(),"-",(AL390-AD390)^2)</f>
        <v>-</v>
      </c>
      <c r="AP390" s="17" t="str">
        <f ca="1">IF($C390&gt;=TODAY(),"-",100*(AO390-MIN(Fit_Error_Deaths))/(MAX(Fit_Error_Deaths)-MIN(Fit_Error_Deaths)))</f>
        <v>-</v>
      </c>
      <c r="AQ390" s="17" t="str">
        <f t="shared" ref="AQ390:AQ453" ca="1" si="191">IF($C390&gt;=TODAY(),"-",(AM390-AH390)^2)</f>
        <v>-</v>
      </c>
      <c r="AR390" s="17" t="str">
        <f ca="1">IF($C390&gt;=TODAY(),"-",100*(AQ390-MIN(Fit_Error_LocalTransmission))/(MAX(Fit_Error_LocalTransmission)-MIN(Fit_Error_LocalTransmission)))</f>
        <v>-</v>
      </c>
      <c r="AS390" s="17" t="str">
        <f t="shared" ref="AS390:AS453" ca="1" si="192">IF($C390&gt;=TODAY(),"-",AP390*$AO$2+AR390*$AQ$2)</f>
        <v>-</v>
      </c>
      <c r="AT390" s="67" t="str">
        <f t="shared" ref="AT390:AT453" ca="1" si="193">IF($C390&gt;=TODAY(),"-",($AT$2)^((TODAY()-C390-1)))</f>
        <v>-</v>
      </c>
    </row>
    <row r="391" spans="1:46" s="1" customFormat="1" ht="12" x14ac:dyDescent="0.35">
      <c r="A391" s="87"/>
      <c r="B391" s="40" t="str">
        <f t="shared" si="170"/>
        <v/>
      </c>
      <c r="C391" s="41" t="str">
        <f t="shared" si="171"/>
        <v/>
      </c>
      <c r="D391" s="28">
        <f>'I Disease Parameters'!$E$6/(1000*365)</f>
        <v>4.8197260273972601E-5</v>
      </c>
      <c r="E391" s="28">
        <f>'I Disease Parameters'!$E$7/(1000*365)</f>
        <v>2.0024657534246577E-5</v>
      </c>
      <c r="F391" s="27">
        <f>(1-'I Disease Parameters'!$E$8)/'I Disease Parameters'!$E$10</f>
        <v>0.188</v>
      </c>
      <c r="G391" s="27">
        <f>'I Disease Parameters'!$E$8/'I Disease Parameters'!$E$11</f>
        <v>1.2E-2</v>
      </c>
      <c r="H391" s="27">
        <f>1/'I Disease Parameters'!$E$12</f>
        <v>0.05</v>
      </c>
      <c r="I391" s="27">
        <f>'I Disease Parameters'!$E$9/'I Disease Parameters'!$E$15</f>
        <v>0</v>
      </c>
      <c r="J391" s="83">
        <f t="shared" ref="J391:J454" si="194">J390</f>
        <v>7.7001263440561267</v>
      </c>
      <c r="K391" s="60">
        <f t="shared" ref="K391:K454" si="195">K390</f>
        <v>0.77001263449643809</v>
      </c>
      <c r="L391" s="30">
        <f t="shared" ref="L391:L454" si="196">L390</f>
        <v>0.46717576064062738</v>
      </c>
      <c r="M391" s="27">
        <f>J391/'I Disease Parameters'!$E$12</f>
        <v>0.38500631720280631</v>
      </c>
      <c r="N391" s="27">
        <f>K391/SQRT('I Disease Parameters'!$E$13*'I Disease Parameters'!$E$13)</f>
        <v>4.5294860852731655E-2</v>
      </c>
      <c r="O391" s="27">
        <f>L391/'I Disease Parameters'!$E$13</f>
        <v>2.7480927096507492E-2</v>
      </c>
      <c r="P391" s="27">
        <f>(1-L391)/'I Disease Parameters'!$E$14</f>
        <v>2.2201009973307193E-2</v>
      </c>
      <c r="Q391" s="19" t="str">
        <f t="shared" si="172"/>
        <v/>
      </c>
      <c r="R391" s="17" t="str">
        <f t="shared" si="173"/>
        <v/>
      </c>
      <c r="S391" s="17" t="str">
        <f t="shared" si="174"/>
        <v/>
      </c>
      <c r="T391" s="17" t="str">
        <f t="shared" si="175"/>
        <v/>
      </c>
      <c r="U391" s="17" t="str">
        <f t="shared" si="176"/>
        <v/>
      </c>
      <c r="V391" s="17" t="str">
        <f t="shared" si="177"/>
        <v/>
      </c>
      <c r="W391" s="17" t="str">
        <f t="shared" si="178"/>
        <v/>
      </c>
      <c r="X391" s="18" t="str">
        <f t="shared" si="169"/>
        <v/>
      </c>
      <c r="Y391" s="17" t="str">
        <f t="shared" si="179"/>
        <v/>
      </c>
      <c r="Z391" s="17" t="str">
        <f t="shared" si="180"/>
        <v/>
      </c>
      <c r="AA391" s="17" t="str">
        <f t="shared" si="181"/>
        <v/>
      </c>
      <c r="AB391" s="17" t="str">
        <f t="shared" si="182"/>
        <v/>
      </c>
      <c r="AC391" s="17" t="str">
        <f t="shared" si="183"/>
        <v/>
      </c>
      <c r="AD391" s="18" t="str">
        <f t="shared" si="184"/>
        <v/>
      </c>
      <c r="AE391" s="19" t="str">
        <f t="shared" si="185"/>
        <v/>
      </c>
      <c r="AF391" s="17" t="str">
        <f t="shared" si="186"/>
        <v/>
      </c>
      <c r="AG391" s="17" t="str">
        <f t="shared" si="187"/>
        <v/>
      </c>
      <c r="AH391" s="18" t="str">
        <f t="shared" si="188"/>
        <v/>
      </c>
      <c r="AI391" s="73"/>
      <c r="AJ391" s="74"/>
      <c r="AK391" s="74"/>
      <c r="AL391" s="73"/>
      <c r="AM391" s="74"/>
      <c r="AN391" s="74">
        <f t="shared" si="189"/>
        <v>2012</v>
      </c>
      <c r="AO391" s="19" t="str">
        <f t="shared" ca="1" si="190"/>
        <v>-</v>
      </c>
      <c r="AP391" s="17" t="str">
        <f ca="1">IF($C391&gt;=TODAY(),"-",100*(AO391-MIN(Fit_Error_Deaths))/(MAX(Fit_Error_Deaths)-MIN(Fit_Error_Deaths)))</f>
        <v>-</v>
      </c>
      <c r="AQ391" s="17" t="str">
        <f t="shared" ca="1" si="191"/>
        <v>-</v>
      </c>
      <c r="AR391" s="17" t="str">
        <f ca="1">IF($C391&gt;=TODAY(),"-",100*(AQ391-MIN(Fit_Error_LocalTransmission))/(MAX(Fit_Error_LocalTransmission)-MIN(Fit_Error_LocalTransmission)))</f>
        <v>-</v>
      </c>
      <c r="AS391" s="17" t="str">
        <f t="shared" ca="1" si="192"/>
        <v>-</v>
      </c>
      <c r="AT391" s="67" t="str">
        <f t="shared" ca="1" si="193"/>
        <v>-</v>
      </c>
    </row>
    <row r="392" spans="1:46" s="1" customFormat="1" ht="12" x14ac:dyDescent="0.35">
      <c r="A392" s="87"/>
      <c r="B392" s="40" t="str">
        <f t="shared" si="170"/>
        <v/>
      </c>
      <c r="C392" s="41" t="str">
        <f t="shared" si="171"/>
        <v/>
      </c>
      <c r="D392" s="28">
        <f>'I Disease Parameters'!$E$6/(1000*365)</f>
        <v>4.8197260273972601E-5</v>
      </c>
      <c r="E392" s="28">
        <f>'I Disease Parameters'!$E$7/(1000*365)</f>
        <v>2.0024657534246577E-5</v>
      </c>
      <c r="F392" s="27">
        <f>(1-'I Disease Parameters'!$E$8)/'I Disease Parameters'!$E$10</f>
        <v>0.188</v>
      </c>
      <c r="G392" s="27">
        <f>'I Disease Parameters'!$E$8/'I Disease Parameters'!$E$11</f>
        <v>1.2E-2</v>
      </c>
      <c r="H392" s="27">
        <f>1/'I Disease Parameters'!$E$12</f>
        <v>0.05</v>
      </c>
      <c r="I392" s="27">
        <f>'I Disease Parameters'!$E$9/'I Disease Parameters'!$E$15</f>
        <v>0</v>
      </c>
      <c r="J392" s="83">
        <f t="shared" si="194"/>
        <v>7.7001263440561267</v>
      </c>
      <c r="K392" s="60">
        <f t="shared" si="195"/>
        <v>0.77001263449643809</v>
      </c>
      <c r="L392" s="30">
        <f t="shared" si="196"/>
        <v>0.46717576064062738</v>
      </c>
      <c r="M392" s="27">
        <f>J392/'I Disease Parameters'!$E$12</f>
        <v>0.38500631720280631</v>
      </c>
      <c r="N392" s="27">
        <f>K392/SQRT('I Disease Parameters'!$E$13*'I Disease Parameters'!$E$13)</f>
        <v>4.5294860852731655E-2</v>
      </c>
      <c r="O392" s="27">
        <f>L392/'I Disease Parameters'!$E$13</f>
        <v>2.7480927096507492E-2</v>
      </c>
      <c r="P392" s="27">
        <f>(1-L392)/'I Disease Parameters'!$E$14</f>
        <v>2.2201009973307193E-2</v>
      </c>
      <c r="Q392" s="19" t="str">
        <f t="shared" si="172"/>
        <v/>
      </c>
      <c r="R392" s="17" t="str">
        <f t="shared" si="173"/>
        <v/>
      </c>
      <c r="S392" s="17" t="str">
        <f t="shared" si="174"/>
        <v/>
      </c>
      <c r="T392" s="17" t="str">
        <f t="shared" si="175"/>
        <v/>
      </c>
      <c r="U392" s="17" t="str">
        <f t="shared" si="176"/>
        <v/>
      </c>
      <c r="V392" s="17" t="str">
        <f t="shared" si="177"/>
        <v/>
      </c>
      <c r="W392" s="17" t="str">
        <f t="shared" si="178"/>
        <v/>
      </c>
      <c r="X392" s="18" t="str">
        <f t="shared" si="169"/>
        <v/>
      </c>
      <c r="Y392" s="17" t="str">
        <f t="shared" si="179"/>
        <v/>
      </c>
      <c r="Z392" s="17" t="str">
        <f t="shared" si="180"/>
        <v/>
      </c>
      <c r="AA392" s="17" t="str">
        <f t="shared" si="181"/>
        <v/>
      </c>
      <c r="AB392" s="17" t="str">
        <f t="shared" si="182"/>
        <v/>
      </c>
      <c r="AC392" s="17" t="str">
        <f t="shared" si="183"/>
        <v/>
      </c>
      <c r="AD392" s="18" t="str">
        <f t="shared" si="184"/>
        <v/>
      </c>
      <c r="AE392" s="19" t="str">
        <f t="shared" si="185"/>
        <v/>
      </c>
      <c r="AF392" s="17" t="str">
        <f t="shared" si="186"/>
        <v/>
      </c>
      <c r="AG392" s="17" t="str">
        <f t="shared" si="187"/>
        <v/>
      </c>
      <c r="AH392" s="18" t="str">
        <f t="shared" si="188"/>
        <v/>
      </c>
      <c r="AI392" s="73"/>
      <c r="AJ392" s="74"/>
      <c r="AK392" s="74"/>
      <c r="AL392" s="73"/>
      <c r="AM392" s="74"/>
      <c r="AN392" s="74">
        <f t="shared" si="189"/>
        <v>2012</v>
      </c>
      <c r="AO392" s="19" t="str">
        <f t="shared" ca="1" si="190"/>
        <v>-</v>
      </c>
      <c r="AP392" s="17" t="str">
        <f ca="1">IF($C392&gt;=TODAY(),"-",100*(AO392-MIN(Fit_Error_Deaths))/(MAX(Fit_Error_Deaths)-MIN(Fit_Error_Deaths)))</f>
        <v>-</v>
      </c>
      <c r="AQ392" s="17" t="str">
        <f t="shared" ca="1" si="191"/>
        <v>-</v>
      </c>
      <c r="AR392" s="17" t="str">
        <f ca="1">IF($C392&gt;=TODAY(),"-",100*(AQ392-MIN(Fit_Error_LocalTransmission))/(MAX(Fit_Error_LocalTransmission)-MIN(Fit_Error_LocalTransmission)))</f>
        <v>-</v>
      </c>
      <c r="AS392" s="17" t="str">
        <f t="shared" ca="1" si="192"/>
        <v>-</v>
      </c>
      <c r="AT392" s="67" t="str">
        <f t="shared" ca="1" si="193"/>
        <v>-</v>
      </c>
    </row>
    <row r="393" spans="1:46" s="1" customFormat="1" ht="12" x14ac:dyDescent="0.35">
      <c r="A393" s="87"/>
      <c r="B393" s="40" t="str">
        <f t="shared" si="170"/>
        <v/>
      </c>
      <c r="C393" s="41" t="str">
        <f t="shared" si="171"/>
        <v/>
      </c>
      <c r="D393" s="28">
        <f>'I Disease Parameters'!$E$6/(1000*365)</f>
        <v>4.8197260273972601E-5</v>
      </c>
      <c r="E393" s="28">
        <f>'I Disease Parameters'!$E$7/(1000*365)</f>
        <v>2.0024657534246577E-5</v>
      </c>
      <c r="F393" s="27">
        <f>(1-'I Disease Parameters'!$E$8)/'I Disease Parameters'!$E$10</f>
        <v>0.188</v>
      </c>
      <c r="G393" s="27">
        <f>'I Disease Parameters'!$E$8/'I Disease Parameters'!$E$11</f>
        <v>1.2E-2</v>
      </c>
      <c r="H393" s="27">
        <f>1/'I Disease Parameters'!$E$12</f>
        <v>0.05</v>
      </c>
      <c r="I393" s="27">
        <f>'I Disease Parameters'!$E$9/'I Disease Parameters'!$E$15</f>
        <v>0</v>
      </c>
      <c r="J393" s="83">
        <f t="shared" si="194"/>
        <v>7.7001263440561267</v>
      </c>
      <c r="K393" s="60">
        <f t="shared" si="195"/>
        <v>0.77001263449643809</v>
      </c>
      <c r="L393" s="30">
        <f t="shared" si="196"/>
        <v>0.46717576064062738</v>
      </c>
      <c r="M393" s="27">
        <f>J393/'I Disease Parameters'!$E$12</f>
        <v>0.38500631720280631</v>
      </c>
      <c r="N393" s="27">
        <f>K393/SQRT('I Disease Parameters'!$E$13*'I Disease Parameters'!$E$13)</f>
        <v>4.5294860852731655E-2</v>
      </c>
      <c r="O393" s="27">
        <f>L393/'I Disease Parameters'!$E$13</f>
        <v>2.7480927096507492E-2</v>
      </c>
      <c r="P393" s="27">
        <f>(1-L393)/'I Disease Parameters'!$E$14</f>
        <v>2.2201009973307193E-2</v>
      </c>
      <c r="Q393" s="19" t="str">
        <f t="shared" si="172"/>
        <v/>
      </c>
      <c r="R393" s="17" t="str">
        <f t="shared" si="173"/>
        <v/>
      </c>
      <c r="S393" s="17" t="str">
        <f t="shared" si="174"/>
        <v/>
      </c>
      <c r="T393" s="17" t="str">
        <f t="shared" si="175"/>
        <v/>
      </c>
      <c r="U393" s="17" t="str">
        <f t="shared" si="176"/>
        <v/>
      </c>
      <c r="V393" s="17" t="str">
        <f t="shared" si="177"/>
        <v/>
      </c>
      <c r="W393" s="17" t="str">
        <f t="shared" si="178"/>
        <v/>
      </c>
      <c r="X393" s="18" t="str">
        <f t="shared" si="169"/>
        <v/>
      </c>
      <c r="Y393" s="17" t="str">
        <f t="shared" si="179"/>
        <v/>
      </c>
      <c r="Z393" s="17" t="str">
        <f t="shared" si="180"/>
        <v/>
      </c>
      <c r="AA393" s="17" t="str">
        <f t="shared" si="181"/>
        <v/>
      </c>
      <c r="AB393" s="17" t="str">
        <f t="shared" si="182"/>
        <v/>
      </c>
      <c r="AC393" s="17" t="str">
        <f t="shared" si="183"/>
        <v/>
      </c>
      <c r="AD393" s="18" t="str">
        <f t="shared" si="184"/>
        <v/>
      </c>
      <c r="AE393" s="19" t="str">
        <f t="shared" si="185"/>
        <v/>
      </c>
      <c r="AF393" s="17" t="str">
        <f t="shared" si="186"/>
        <v/>
      </c>
      <c r="AG393" s="17" t="str">
        <f t="shared" si="187"/>
        <v/>
      </c>
      <c r="AH393" s="18" t="str">
        <f t="shared" si="188"/>
        <v/>
      </c>
      <c r="AI393" s="73"/>
      <c r="AJ393" s="74"/>
      <c r="AK393" s="74"/>
      <c r="AL393" s="73"/>
      <c r="AM393" s="74"/>
      <c r="AN393" s="74">
        <f t="shared" si="189"/>
        <v>2012</v>
      </c>
      <c r="AO393" s="19" t="str">
        <f t="shared" ca="1" si="190"/>
        <v>-</v>
      </c>
      <c r="AP393" s="17" t="str">
        <f ca="1">IF($C393&gt;=TODAY(),"-",100*(AO393-MIN(Fit_Error_Deaths))/(MAX(Fit_Error_Deaths)-MIN(Fit_Error_Deaths)))</f>
        <v>-</v>
      </c>
      <c r="AQ393" s="17" t="str">
        <f t="shared" ca="1" si="191"/>
        <v>-</v>
      </c>
      <c r="AR393" s="17" t="str">
        <f ca="1">IF($C393&gt;=TODAY(),"-",100*(AQ393-MIN(Fit_Error_LocalTransmission))/(MAX(Fit_Error_LocalTransmission)-MIN(Fit_Error_LocalTransmission)))</f>
        <v>-</v>
      </c>
      <c r="AS393" s="17" t="str">
        <f t="shared" ca="1" si="192"/>
        <v>-</v>
      </c>
      <c r="AT393" s="67" t="str">
        <f t="shared" ca="1" si="193"/>
        <v>-</v>
      </c>
    </row>
    <row r="394" spans="1:46" s="1" customFormat="1" ht="12" x14ac:dyDescent="0.35">
      <c r="A394" s="87"/>
      <c r="B394" s="40" t="str">
        <f t="shared" si="170"/>
        <v/>
      </c>
      <c r="C394" s="41" t="str">
        <f t="shared" si="171"/>
        <v/>
      </c>
      <c r="D394" s="28">
        <f>'I Disease Parameters'!$E$6/(1000*365)</f>
        <v>4.8197260273972601E-5</v>
      </c>
      <c r="E394" s="28">
        <f>'I Disease Parameters'!$E$7/(1000*365)</f>
        <v>2.0024657534246577E-5</v>
      </c>
      <c r="F394" s="27">
        <f>(1-'I Disease Parameters'!$E$8)/'I Disease Parameters'!$E$10</f>
        <v>0.188</v>
      </c>
      <c r="G394" s="27">
        <f>'I Disease Parameters'!$E$8/'I Disease Parameters'!$E$11</f>
        <v>1.2E-2</v>
      </c>
      <c r="H394" s="27">
        <f>1/'I Disease Parameters'!$E$12</f>
        <v>0.05</v>
      </c>
      <c r="I394" s="27">
        <f>'I Disease Parameters'!$E$9/'I Disease Parameters'!$E$15</f>
        <v>0</v>
      </c>
      <c r="J394" s="83">
        <f t="shared" si="194"/>
        <v>7.7001263440561267</v>
      </c>
      <c r="K394" s="60">
        <f t="shared" si="195"/>
        <v>0.77001263449643809</v>
      </c>
      <c r="L394" s="30">
        <f t="shared" si="196"/>
        <v>0.46717576064062738</v>
      </c>
      <c r="M394" s="27">
        <f>J394/'I Disease Parameters'!$E$12</f>
        <v>0.38500631720280631</v>
      </c>
      <c r="N394" s="27">
        <f>K394/SQRT('I Disease Parameters'!$E$13*'I Disease Parameters'!$E$13)</f>
        <v>4.5294860852731655E-2</v>
      </c>
      <c r="O394" s="27">
        <f>L394/'I Disease Parameters'!$E$13</f>
        <v>2.7480927096507492E-2</v>
      </c>
      <c r="P394" s="27">
        <f>(1-L394)/'I Disease Parameters'!$E$14</f>
        <v>2.2201009973307193E-2</v>
      </c>
      <c r="Q394" s="19" t="str">
        <f t="shared" si="172"/>
        <v/>
      </c>
      <c r="R394" s="17" t="str">
        <f t="shared" si="173"/>
        <v/>
      </c>
      <c r="S394" s="17" t="str">
        <f t="shared" si="174"/>
        <v/>
      </c>
      <c r="T394" s="17" t="str">
        <f t="shared" si="175"/>
        <v/>
      </c>
      <c r="U394" s="17" t="str">
        <f t="shared" si="176"/>
        <v/>
      </c>
      <c r="V394" s="17" t="str">
        <f t="shared" si="177"/>
        <v/>
      </c>
      <c r="W394" s="17" t="str">
        <f t="shared" si="178"/>
        <v/>
      </c>
      <c r="X394" s="18" t="str">
        <f t="shared" si="169"/>
        <v/>
      </c>
      <c r="Y394" s="17" t="str">
        <f t="shared" si="179"/>
        <v/>
      </c>
      <c r="Z394" s="17" t="str">
        <f t="shared" si="180"/>
        <v/>
      </c>
      <c r="AA394" s="17" t="str">
        <f t="shared" si="181"/>
        <v/>
      </c>
      <c r="AB394" s="17" t="str">
        <f t="shared" si="182"/>
        <v/>
      </c>
      <c r="AC394" s="17" t="str">
        <f t="shared" si="183"/>
        <v/>
      </c>
      <c r="AD394" s="18" t="str">
        <f t="shared" si="184"/>
        <v/>
      </c>
      <c r="AE394" s="19" t="str">
        <f t="shared" si="185"/>
        <v/>
      </c>
      <c r="AF394" s="17" t="str">
        <f t="shared" si="186"/>
        <v/>
      </c>
      <c r="AG394" s="17" t="str">
        <f t="shared" si="187"/>
        <v/>
      </c>
      <c r="AH394" s="18" t="str">
        <f t="shared" si="188"/>
        <v/>
      </c>
      <c r="AI394" s="73"/>
      <c r="AJ394" s="74"/>
      <c r="AK394" s="74"/>
      <c r="AL394" s="73"/>
      <c r="AM394" s="74"/>
      <c r="AN394" s="74">
        <f t="shared" si="189"/>
        <v>2012</v>
      </c>
      <c r="AO394" s="19" t="str">
        <f t="shared" ca="1" si="190"/>
        <v>-</v>
      </c>
      <c r="AP394" s="17" t="str">
        <f ca="1">IF($C394&gt;=TODAY(),"-",100*(AO394-MIN(Fit_Error_Deaths))/(MAX(Fit_Error_Deaths)-MIN(Fit_Error_Deaths)))</f>
        <v>-</v>
      </c>
      <c r="AQ394" s="17" t="str">
        <f t="shared" ca="1" si="191"/>
        <v>-</v>
      </c>
      <c r="AR394" s="17" t="str">
        <f ca="1">IF($C394&gt;=TODAY(),"-",100*(AQ394-MIN(Fit_Error_LocalTransmission))/(MAX(Fit_Error_LocalTransmission)-MIN(Fit_Error_LocalTransmission)))</f>
        <v>-</v>
      </c>
      <c r="AS394" s="17" t="str">
        <f t="shared" ca="1" si="192"/>
        <v>-</v>
      </c>
      <c r="AT394" s="67" t="str">
        <f t="shared" ca="1" si="193"/>
        <v>-</v>
      </c>
    </row>
    <row r="395" spans="1:46" s="1" customFormat="1" ht="12" x14ac:dyDescent="0.35">
      <c r="A395" s="87"/>
      <c r="B395" s="40" t="str">
        <f t="shared" si="170"/>
        <v/>
      </c>
      <c r="C395" s="41" t="str">
        <f t="shared" si="171"/>
        <v/>
      </c>
      <c r="D395" s="28">
        <f>'I Disease Parameters'!$E$6/(1000*365)</f>
        <v>4.8197260273972601E-5</v>
      </c>
      <c r="E395" s="28">
        <f>'I Disease Parameters'!$E$7/(1000*365)</f>
        <v>2.0024657534246577E-5</v>
      </c>
      <c r="F395" s="27">
        <f>(1-'I Disease Parameters'!$E$8)/'I Disease Parameters'!$E$10</f>
        <v>0.188</v>
      </c>
      <c r="G395" s="27">
        <f>'I Disease Parameters'!$E$8/'I Disease Parameters'!$E$11</f>
        <v>1.2E-2</v>
      </c>
      <c r="H395" s="27">
        <f>1/'I Disease Parameters'!$E$12</f>
        <v>0.05</v>
      </c>
      <c r="I395" s="27">
        <f>'I Disease Parameters'!$E$9/'I Disease Parameters'!$E$15</f>
        <v>0</v>
      </c>
      <c r="J395" s="83">
        <f t="shared" si="194"/>
        <v>7.7001263440561267</v>
      </c>
      <c r="K395" s="60">
        <f t="shared" si="195"/>
        <v>0.77001263449643809</v>
      </c>
      <c r="L395" s="30">
        <f t="shared" si="196"/>
        <v>0.46717576064062738</v>
      </c>
      <c r="M395" s="27">
        <f>J395/'I Disease Parameters'!$E$12</f>
        <v>0.38500631720280631</v>
      </c>
      <c r="N395" s="27">
        <f>K395/SQRT('I Disease Parameters'!$E$13*'I Disease Parameters'!$E$13)</f>
        <v>4.5294860852731655E-2</v>
      </c>
      <c r="O395" s="27">
        <f>L395/'I Disease Parameters'!$E$13</f>
        <v>2.7480927096507492E-2</v>
      </c>
      <c r="P395" s="27">
        <f>(1-L395)/'I Disease Parameters'!$E$14</f>
        <v>2.2201009973307193E-2</v>
      </c>
      <c r="Q395" s="19" t="str">
        <f t="shared" si="172"/>
        <v/>
      </c>
      <c r="R395" s="17" t="str">
        <f t="shared" si="173"/>
        <v/>
      </c>
      <c r="S395" s="17" t="str">
        <f t="shared" si="174"/>
        <v/>
      </c>
      <c r="T395" s="17" t="str">
        <f t="shared" si="175"/>
        <v/>
      </c>
      <c r="U395" s="17" t="str">
        <f t="shared" si="176"/>
        <v/>
      </c>
      <c r="V395" s="17" t="str">
        <f t="shared" si="177"/>
        <v/>
      </c>
      <c r="W395" s="17" t="str">
        <f t="shared" si="178"/>
        <v/>
      </c>
      <c r="X395" s="18" t="str">
        <f t="shared" si="169"/>
        <v/>
      </c>
      <c r="Y395" s="17" t="str">
        <f t="shared" si="179"/>
        <v/>
      </c>
      <c r="Z395" s="17" t="str">
        <f t="shared" si="180"/>
        <v/>
      </c>
      <c r="AA395" s="17" t="str">
        <f t="shared" si="181"/>
        <v/>
      </c>
      <c r="AB395" s="17" t="str">
        <f t="shared" si="182"/>
        <v/>
      </c>
      <c r="AC395" s="17" t="str">
        <f t="shared" si="183"/>
        <v/>
      </c>
      <c r="AD395" s="18" t="str">
        <f t="shared" si="184"/>
        <v/>
      </c>
      <c r="AE395" s="19" t="str">
        <f t="shared" si="185"/>
        <v/>
      </c>
      <c r="AF395" s="17" t="str">
        <f t="shared" si="186"/>
        <v/>
      </c>
      <c r="AG395" s="17" t="str">
        <f t="shared" si="187"/>
        <v/>
      </c>
      <c r="AH395" s="18" t="str">
        <f t="shared" si="188"/>
        <v/>
      </c>
      <c r="AI395" s="73"/>
      <c r="AJ395" s="74"/>
      <c r="AK395" s="74"/>
      <c r="AL395" s="73"/>
      <c r="AM395" s="74"/>
      <c r="AN395" s="74">
        <f t="shared" si="189"/>
        <v>2012</v>
      </c>
      <c r="AO395" s="19" t="str">
        <f t="shared" ca="1" si="190"/>
        <v>-</v>
      </c>
      <c r="AP395" s="17" t="str">
        <f ca="1">IF($C395&gt;=TODAY(),"-",100*(AO395-MIN(Fit_Error_Deaths))/(MAX(Fit_Error_Deaths)-MIN(Fit_Error_Deaths)))</f>
        <v>-</v>
      </c>
      <c r="AQ395" s="17" t="str">
        <f t="shared" ca="1" si="191"/>
        <v>-</v>
      </c>
      <c r="AR395" s="17" t="str">
        <f ca="1">IF($C395&gt;=TODAY(),"-",100*(AQ395-MIN(Fit_Error_LocalTransmission))/(MAX(Fit_Error_LocalTransmission)-MIN(Fit_Error_LocalTransmission)))</f>
        <v>-</v>
      </c>
      <c r="AS395" s="17" t="str">
        <f t="shared" ca="1" si="192"/>
        <v>-</v>
      </c>
      <c r="AT395" s="67" t="str">
        <f t="shared" ca="1" si="193"/>
        <v>-</v>
      </c>
    </row>
    <row r="396" spans="1:46" s="1" customFormat="1" ht="12" x14ac:dyDescent="0.35">
      <c r="A396" s="87"/>
      <c r="B396" s="40" t="str">
        <f t="shared" si="170"/>
        <v/>
      </c>
      <c r="C396" s="41" t="str">
        <f t="shared" si="171"/>
        <v/>
      </c>
      <c r="D396" s="28">
        <f>'I Disease Parameters'!$E$6/(1000*365)</f>
        <v>4.8197260273972601E-5</v>
      </c>
      <c r="E396" s="28">
        <f>'I Disease Parameters'!$E$7/(1000*365)</f>
        <v>2.0024657534246577E-5</v>
      </c>
      <c r="F396" s="27">
        <f>(1-'I Disease Parameters'!$E$8)/'I Disease Parameters'!$E$10</f>
        <v>0.188</v>
      </c>
      <c r="G396" s="27">
        <f>'I Disease Parameters'!$E$8/'I Disease Parameters'!$E$11</f>
        <v>1.2E-2</v>
      </c>
      <c r="H396" s="27">
        <f>1/'I Disease Parameters'!$E$12</f>
        <v>0.05</v>
      </c>
      <c r="I396" s="27">
        <f>'I Disease Parameters'!$E$9/'I Disease Parameters'!$E$15</f>
        <v>0</v>
      </c>
      <c r="J396" s="83">
        <f t="shared" si="194"/>
        <v>7.7001263440561267</v>
      </c>
      <c r="K396" s="60">
        <f t="shared" si="195"/>
        <v>0.77001263449643809</v>
      </c>
      <c r="L396" s="30">
        <f t="shared" si="196"/>
        <v>0.46717576064062738</v>
      </c>
      <c r="M396" s="27">
        <f>J396/'I Disease Parameters'!$E$12</f>
        <v>0.38500631720280631</v>
      </c>
      <c r="N396" s="27">
        <f>K396/SQRT('I Disease Parameters'!$E$13*'I Disease Parameters'!$E$13)</f>
        <v>4.5294860852731655E-2</v>
      </c>
      <c r="O396" s="27">
        <f>L396/'I Disease Parameters'!$E$13</f>
        <v>2.7480927096507492E-2</v>
      </c>
      <c r="P396" s="27">
        <f>(1-L396)/'I Disease Parameters'!$E$14</f>
        <v>2.2201009973307193E-2</v>
      </c>
      <c r="Q396" s="19" t="str">
        <f t="shared" si="172"/>
        <v/>
      </c>
      <c r="R396" s="17" t="str">
        <f t="shared" si="173"/>
        <v/>
      </c>
      <c r="S396" s="17" t="str">
        <f t="shared" si="174"/>
        <v/>
      </c>
      <c r="T396" s="17" t="str">
        <f t="shared" si="175"/>
        <v/>
      </c>
      <c r="U396" s="17" t="str">
        <f t="shared" si="176"/>
        <v/>
      </c>
      <c r="V396" s="17" t="str">
        <f t="shared" si="177"/>
        <v/>
      </c>
      <c r="W396" s="17" t="str">
        <f t="shared" si="178"/>
        <v/>
      </c>
      <c r="X396" s="18" t="str">
        <f t="shared" si="169"/>
        <v/>
      </c>
      <c r="Y396" s="17" t="str">
        <f t="shared" si="179"/>
        <v/>
      </c>
      <c r="Z396" s="17" t="str">
        <f t="shared" si="180"/>
        <v/>
      </c>
      <c r="AA396" s="17" t="str">
        <f t="shared" si="181"/>
        <v/>
      </c>
      <c r="AB396" s="17" t="str">
        <f t="shared" si="182"/>
        <v/>
      </c>
      <c r="AC396" s="17" t="str">
        <f t="shared" si="183"/>
        <v/>
      </c>
      <c r="AD396" s="18" t="str">
        <f t="shared" si="184"/>
        <v/>
      </c>
      <c r="AE396" s="19" t="str">
        <f t="shared" si="185"/>
        <v/>
      </c>
      <c r="AF396" s="17" t="str">
        <f t="shared" si="186"/>
        <v/>
      </c>
      <c r="AG396" s="17" t="str">
        <f t="shared" si="187"/>
        <v/>
      </c>
      <c r="AH396" s="18" t="str">
        <f t="shared" si="188"/>
        <v/>
      </c>
      <c r="AI396" s="73"/>
      <c r="AJ396" s="74"/>
      <c r="AK396" s="74"/>
      <c r="AL396" s="73"/>
      <c r="AM396" s="74"/>
      <c r="AN396" s="74">
        <f t="shared" si="189"/>
        <v>2012</v>
      </c>
      <c r="AO396" s="19" t="str">
        <f t="shared" ca="1" si="190"/>
        <v>-</v>
      </c>
      <c r="AP396" s="17" t="str">
        <f ca="1">IF($C396&gt;=TODAY(),"-",100*(AO396-MIN(Fit_Error_Deaths))/(MAX(Fit_Error_Deaths)-MIN(Fit_Error_Deaths)))</f>
        <v>-</v>
      </c>
      <c r="AQ396" s="17" t="str">
        <f t="shared" ca="1" si="191"/>
        <v>-</v>
      </c>
      <c r="AR396" s="17" t="str">
        <f ca="1">IF($C396&gt;=TODAY(),"-",100*(AQ396-MIN(Fit_Error_LocalTransmission))/(MAX(Fit_Error_LocalTransmission)-MIN(Fit_Error_LocalTransmission)))</f>
        <v>-</v>
      </c>
      <c r="AS396" s="17" t="str">
        <f t="shared" ca="1" si="192"/>
        <v>-</v>
      </c>
      <c r="AT396" s="67" t="str">
        <f t="shared" ca="1" si="193"/>
        <v>-</v>
      </c>
    </row>
    <row r="397" spans="1:46" s="1" customFormat="1" ht="12" x14ac:dyDescent="0.35">
      <c r="A397" s="87"/>
      <c r="B397" s="40" t="str">
        <f t="shared" si="170"/>
        <v/>
      </c>
      <c r="C397" s="41" t="str">
        <f t="shared" si="171"/>
        <v/>
      </c>
      <c r="D397" s="28">
        <f>'I Disease Parameters'!$E$6/(1000*365)</f>
        <v>4.8197260273972601E-5</v>
      </c>
      <c r="E397" s="28">
        <f>'I Disease Parameters'!$E$7/(1000*365)</f>
        <v>2.0024657534246577E-5</v>
      </c>
      <c r="F397" s="27">
        <f>(1-'I Disease Parameters'!$E$8)/'I Disease Parameters'!$E$10</f>
        <v>0.188</v>
      </c>
      <c r="G397" s="27">
        <f>'I Disease Parameters'!$E$8/'I Disease Parameters'!$E$11</f>
        <v>1.2E-2</v>
      </c>
      <c r="H397" s="27">
        <f>1/'I Disease Parameters'!$E$12</f>
        <v>0.05</v>
      </c>
      <c r="I397" s="27">
        <f>'I Disease Parameters'!$E$9/'I Disease Parameters'!$E$15</f>
        <v>0</v>
      </c>
      <c r="J397" s="83">
        <f t="shared" si="194"/>
        <v>7.7001263440561267</v>
      </c>
      <c r="K397" s="60">
        <f t="shared" si="195"/>
        <v>0.77001263449643809</v>
      </c>
      <c r="L397" s="30">
        <f t="shared" si="196"/>
        <v>0.46717576064062738</v>
      </c>
      <c r="M397" s="27">
        <f>J397/'I Disease Parameters'!$E$12</f>
        <v>0.38500631720280631</v>
      </c>
      <c r="N397" s="27">
        <f>K397/SQRT('I Disease Parameters'!$E$13*'I Disease Parameters'!$E$13)</f>
        <v>4.5294860852731655E-2</v>
      </c>
      <c r="O397" s="27">
        <f>L397/'I Disease Parameters'!$E$13</f>
        <v>2.7480927096507492E-2</v>
      </c>
      <c r="P397" s="27">
        <f>(1-L397)/'I Disease Parameters'!$E$14</f>
        <v>2.2201009973307193E-2</v>
      </c>
      <c r="Q397" s="19" t="str">
        <f t="shared" si="172"/>
        <v/>
      </c>
      <c r="R397" s="17" t="str">
        <f t="shared" si="173"/>
        <v/>
      </c>
      <c r="S397" s="17" t="str">
        <f t="shared" si="174"/>
        <v/>
      </c>
      <c r="T397" s="17" t="str">
        <f t="shared" si="175"/>
        <v/>
      </c>
      <c r="U397" s="17" t="str">
        <f t="shared" si="176"/>
        <v/>
      </c>
      <c r="V397" s="17" t="str">
        <f t="shared" si="177"/>
        <v/>
      </c>
      <c r="W397" s="17" t="str">
        <f t="shared" si="178"/>
        <v/>
      </c>
      <c r="X397" s="18" t="str">
        <f t="shared" si="169"/>
        <v/>
      </c>
      <c r="Y397" s="17" t="str">
        <f t="shared" si="179"/>
        <v/>
      </c>
      <c r="Z397" s="17" t="str">
        <f t="shared" si="180"/>
        <v/>
      </c>
      <c r="AA397" s="17" t="str">
        <f t="shared" si="181"/>
        <v/>
      </c>
      <c r="AB397" s="17" t="str">
        <f t="shared" si="182"/>
        <v/>
      </c>
      <c r="AC397" s="17" t="str">
        <f t="shared" si="183"/>
        <v/>
      </c>
      <c r="AD397" s="18" t="str">
        <f t="shared" si="184"/>
        <v/>
      </c>
      <c r="AE397" s="19" t="str">
        <f t="shared" si="185"/>
        <v/>
      </c>
      <c r="AF397" s="17" t="str">
        <f t="shared" si="186"/>
        <v/>
      </c>
      <c r="AG397" s="17" t="str">
        <f t="shared" si="187"/>
        <v/>
      </c>
      <c r="AH397" s="18" t="str">
        <f t="shared" si="188"/>
        <v/>
      </c>
      <c r="AI397" s="73"/>
      <c r="AJ397" s="74"/>
      <c r="AK397" s="74"/>
      <c r="AL397" s="73"/>
      <c r="AM397" s="74"/>
      <c r="AN397" s="74">
        <f t="shared" si="189"/>
        <v>2012</v>
      </c>
      <c r="AO397" s="19" t="str">
        <f t="shared" ca="1" si="190"/>
        <v>-</v>
      </c>
      <c r="AP397" s="17" t="str">
        <f ca="1">IF($C397&gt;=TODAY(),"-",100*(AO397-MIN(Fit_Error_Deaths))/(MAX(Fit_Error_Deaths)-MIN(Fit_Error_Deaths)))</f>
        <v>-</v>
      </c>
      <c r="AQ397" s="17" t="str">
        <f t="shared" ca="1" si="191"/>
        <v>-</v>
      </c>
      <c r="AR397" s="17" t="str">
        <f ca="1">IF($C397&gt;=TODAY(),"-",100*(AQ397-MIN(Fit_Error_LocalTransmission))/(MAX(Fit_Error_LocalTransmission)-MIN(Fit_Error_LocalTransmission)))</f>
        <v>-</v>
      </c>
      <c r="AS397" s="17" t="str">
        <f t="shared" ca="1" si="192"/>
        <v>-</v>
      </c>
      <c r="AT397" s="67" t="str">
        <f t="shared" ca="1" si="193"/>
        <v>-</v>
      </c>
    </row>
    <row r="398" spans="1:46" s="1" customFormat="1" ht="12" x14ac:dyDescent="0.35">
      <c r="A398" s="87"/>
      <c r="B398" s="40" t="str">
        <f t="shared" si="170"/>
        <v/>
      </c>
      <c r="C398" s="41" t="str">
        <f t="shared" si="171"/>
        <v/>
      </c>
      <c r="D398" s="28">
        <f>'I Disease Parameters'!$E$6/(1000*365)</f>
        <v>4.8197260273972601E-5</v>
      </c>
      <c r="E398" s="28">
        <f>'I Disease Parameters'!$E$7/(1000*365)</f>
        <v>2.0024657534246577E-5</v>
      </c>
      <c r="F398" s="27">
        <f>(1-'I Disease Parameters'!$E$8)/'I Disease Parameters'!$E$10</f>
        <v>0.188</v>
      </c>
      <c r="G398" s="27">
        <f>'I Disease Parameters'!$E$8/'I Disease Parameters'!$E$11</f>
        <v>1.2E-2</v>
      </c>
      <c r="H398" s="27">
        <f>1/'I Disease Parameters'!$E$12</f>
        <v>0.05</v>
      </c>
      <c r="I398" s="27">
        <f>'I Disease Parameters'!$E$9/'I Disease Parameters'!$E$15</f>
        <v>0</v>
      </c>
      <c r="J398" s="83">
        <f t="shared" si="194"/>
        <v>7.7001263440561267</v>
      </c>
      <c r="K398" s="60">
        <f t="shared" si="195"/>
        <v>0.77001263449643809</v>
      </c>
      <c r="L398" s="30">
        <f t="shared" si="196"/>
        <v>0.46717576064062738</v>
      </c>
      <c r="M398" s="27">
        <f>J398/'I Disease Parameters'!$E$12</f>
        <v>0.38500631720280631</v>
      </c>
      <c r="N398" s="27">
        <f>K398/SQRT('I Disease Parameters'!$E$13*'I Disease Parameters'!$E$13)</f>
        <v>4.5294860852731655E-2</v>
      </c>
      <c r="O398" s="27">
        <f>L398/'I Disease Parameters'!$E$13</f>
        <v>2.7480927096507492E-2</v>
      </c>
      <c r="P398" s="27">
        <f>(1-L398)/'I Disease Parameters'!$E$14</f>
        <v>2.2201009973307193E-2</v>
      </c>
      <c r="Q398" s="19" t="str">
        <f t="shared" si="172"/>
        <v/>
      </c>
      <c r="R398" s="17" t="str">
        <f t="shared" si="173"/>
        <v/>
      </c>
      <c r="S398" s="17" t="str">
        <f t="shared" si="174"/>
        <v/>
      </c>
      <c r="T398" s="17" t="str">
        <f t="shared" si="175"/>
        <v/>
      </c>
      <c r="U398" s="17" t="str">
        <f t="shared" si="176"/>
        <v/>
      </c>
      <c r="V398" s="17" t="str">
        <f t="shared" si="177"/>
        <v/>
      </c>
      <c r="W398" s="17" t="str">
        <f t="shared" si="178"/>
        <v/>
      </c>
      <c r="X398" s="18" t="str">
        <f t="shared" si="169"/>
        <v/>
      </c>
      <c r="Y398" s="17" t="str">
        <f t="shared" si="179"/>
        <v/>
      </c>
      <c r="Z398" s="17" t="str">
        <f t="shared" si="180"/>
        <v/>
      </c>
      <c r="AA398" s="17" t="str">
        <f t="shared" si="181"/>
        <v/>
      </c>
      <c r="AB398" s="17" t="str">
        <f t="shared" si="182"/>
        <v/>
      </c>
      <c r="AC398" s="17" t="str">
        <f t="shared" si="183"/>
        <v/>
      </c>
      <c r="AD398" s="18" t="str">
        <f t="shared" si="184"/>
        <v/>
      </c>
      <c r="AE398" s="19" t="str">
        <f t="shared" si="185"/>
        <v/>
      </c>
      <c r="AF398" s="17" t="str">
        <f t="shared" si="186"/>
        <v/>
      </c>
      <c r="AG398" s="17" t="str">
        <f t="shared" si="187"/>
        <v/>
      </c>
      <c r="AH398" s="18" t="str">
        <f t="shared" si="188"/>
        <v/>
      </c>
      <c r="AI398" s="73"/>
      <c r="AJ398" s="74"/>
      <c r="AK398" s="74"/>
      <c r="AL398" s="73"/>
      <c r="AM398" s="74"/>
      <c r="AN398" s="74">
        <f t="shared" si="189"/>
        <v>2012</v>
      </c>
      <c r="AO398" s="19" t="str">
        <f t="shared" ca="1" si="190"/>
        <v>-</v>
      </c>
      <c r="AP398" s="17" t="str">
        <f ca="1">IF($C398&gt;=TODAY(),"-",100*(AO398-MIN(Fit_Error_Deaths))/(MAX(Fit_Error_Deaths)-MIN(Fit_Error_Deaths)))</f>
        <v>-</v>
      </c>
      <c r="AQ398" s="17" t="str">
        <f t="shared" ca="1" si="191"/>
        <v>-</v>
      </c>
      <c r="AR398" s="17" t="str">
        <f ca="1">IF($C398&gt;=TODAY(),"-",100*(AQ398-MIN(Fit_Error_LocalTransmission))/(MAX(Fit_Error_LocalTransmission)-MIN(Fit_Error_LocalTransmission)))</f>
        <v>-</v>
      </c>
      <c r="AS398" s="17" t="str">
        <f t="shared" ca="1" si="192"/>
        <v>-</v>
      </c>
      <c r="AT398" s="67" t="str">
        <f t="shared" ca="1" si="193"/>
        <v>-</v>
      </c>
    </row>
    <row r="399" spans="1:46" s="1" customFormat="1" ht="12" x14ac:dyDescent="0.35">
      <c r="A399" s="87"/>
      <c r="B399" s="40" t="str">
        <f t="shared" si="170"/>
        <v/>
      </c>
      <c r="C399" s="41" t="str">
        <f t="shared" si="171"/>
        <v/>
      </c>
      <c r="D399" s="28">
        <f>'I Disease Parameters'!$E$6/(1000*365)</f>
        <v>4.8197260273972601E-5</v>
      </c>
      <c r="E399" s="28">
        <f>'I Disease Parameters'!$E$7/(1000*365)</f>
        <v>2.0024657534246577E-5</v>
      </c>
      <c r="F399" s="27">
        <f>(1-'I Disease Parameters'!$E$8)/'I Disease Parameters'!$E$10</f>
        <v>0.188</v>
      </c>
      <c r="G399" s="27">
        <f>'I Disease Parameters'!$E$8/'I Disease Parameters'!$E$11</f>
        <v>1.2E-2</v>
      </c>
      <c r="H399" s="27">
        <f>1/'I Disease Parameters'!$E$12</f>
        <v>0.05</v>
      </c>
      <c r="I399" s="27">
        <f>'I Disease Parameters'!$E$9/'I Disease Parameters'!$E$15</f>
        <v>0</v>
      </c>
      <c r="J399" s="83">
        <f t="shared" si="194"/>
        <v>7.7001263440561267</v>
      </c>
      <c r="K399" s="60">
        <f t="shared" si="195"/>
        <v>0.77001263449643809</v>
      </c>
      <c r="L399" s="30">
        <f t="shared" si="196"/>
        <v>0.46717576064062738</v>
      </c>
      <c r="M399" s="27">
        <f>J399/'I Disease Parameters'!$E$12</f>
        <v>0.38500631720280631</v>
      </c>
      <c r="N399" s="27">
        <f>K399/SQRT('I Disease Parameters'!$E$13*'I Disease Parameters'!$E$13)</f>
        <v>4.5294860852731655E-2</v>
      </c>
      <c r="O399" s="27">
        <f>L399/'I Disease Parameters'!$E$13</f>
        <v>2.7480927096507492E-2</v>
      </c>
      <c r="P399" s="27">
        <f>(1-L399)/'I Disease Parameters'!$E$14</f>
        <v>2.2201009973307193E-2</v>
      </c>
      <c r="Q399" s="19" t="str">
        <f t="shared" si="172"/>
        <v/>
      </c>
      <c r="R399" s="17" t="str">
        <f t="shared" si="173"/>
        <v/>
      </c>
      <c r="S399" s="17" t="str">
        <f t="shared" si="174"/>
        <v/>
      </c>
      <c r="T399" s="17" t="str">
        <f t="shared" si="175"/>
        <v/>
      </c>
      <c r="U399" s="17" t="str">
        <f t="shared" si="176"/>
        <v/>
      </c>
      <c r="V399" s="17" t="str">
        <f t="shared" si="177"/>
        <v/>
      </c>
      <c r="W399" s="17" t="str">
        <f t="shared" si="178"/>
        <v/>
      </c>
      <c r="X399" s="18" t="str">
        <f t="shared" si="169"/>
        <v/>
      </c>
      <c r="Y399" s="17" t="str">
        <f t="shared" si="179"/>
        <v/>
      </c>
      <c r="Z399" s="17" t="str">
        <f t="shared" si="180"/>
        <v/>
      </c>
      <c r="AA399" s="17" t="str">
        <f t="shared" si="181"/>
        <v/>
      </c>
      <c r="AB399" s="17" t="str">
        <f t="shared" si="182"/>
        <v/>
      </c>
      <c r="AC399" s="17" t="str">
        <f t="shared" si="183"/>
        <v/>
      </c>
      <c r="AD399" s="18" t="str">
        <f t="shared" si="184"/>
        <v/>
      </c>
      <c r="AE399" s="19" t="str">
        <f t="shared" si="185"/>
        <v/>
      </c>
      <c r="AF399" s="17" t="str">
        <f t="shared" si="186"/>
        <v/>
      </c>
      <c r="AG399" s="17" t="str">
        <f t="shared" si="187"/>
        <v/>
      </c>
      <c r="AH399" s="18" t="str">
        <f t="shared" si="188"/>
        <v/>
      </c>
      <c r="AI399" s="73"/>
      <c r="AJ399" s="74"/>
      <c r="AK399" s="74"/>
      <c r="AL399" s="73"/>
      <c r="AM399" s="74"/>
      <c r="AN399" s="74">
        <f t="shared" si="189"/>
        <v>2012</v>
      </c>
      <c r="AO399" s="19" t="str">
        <f t="shared" ca="1" si="190"/>
        <v>-</v>
      </c>
      <c r="AP399" s="17" t="str">
        <f ca="1">IF($C399&gt;=TODAY(),"-",100*(AO399-MIN(Fit_Error_Deaths))/(MAX(Fit_Error_Deaths)-MIN(Fit_Error_Deaths)))</f>
        <v>-</v>
      </c>
      <c r="AQ399" s="17" t="str">
        <f t="shared" ca="1" si="191"/>
        <v>-</v>
      </c>
      <c r="AR399" s="17" t="str">
        <f ca="1">IF($C399&gt;=TODAY(),"-",100*(AQ399-MIN(Fit_Error_LocalTransmission))/(MAX(Fit_Error_LocalTransmission)-MIN(Fit_Error_LocalTransmission)))</f>
        <v>-</v>
      </c>
      <c r="AS399" s="17" t="str">
        <f t="shared" ca="1" si="192"/>
        <v>-</v>
      </c>
      <c r="AT399" s="67" t="str">
        <f t="shared" ca="1" si="193"/>
        <v>-</v>
      </c>
    </row>
    <row r="400" spans="1:46" s="1" customFormat="1" ht="12" x14ac:dyDescent="0.35">
      <c r="A400" s="87"/>
      <c r="B400" s="40" t="str">
        <f t="shared" si="170"/>
        <v/>
      </c>
      <c r="C400" s="41" t="str">
        <f t="shared" si="171"/>
        <v/>
      </c>
      <c r="D400" s="28">
        <f>'I Disease Parameters'!$E$6/(1000*365)</f>
        <v>4.8197260273972601E-5</v>
      </c>
      <c r="E400" s="28">
        <f>'I Disease Parameters'!$E$7/(1000*365)</f>
        <v>2.0024657534246577E-5</v>
      </c>
      <c r="F400" s="27">
        <f>(1-'I Disease Parameters'!$E$8)/'I Disease Parameters'!$E$10</f>
        <v>0.188</v>
      </c>
      <c r="G400" s="27">
        <f>'I Disease Parameters'!$E$8/'I Disease Parameters'!$E$11</f>
        <v>1.2E-2</v>
      </c>
      <c r="H400" s="27">
        <f>1/'I Disease Parameters'!$E$12</f>
        <v>0.05</v>
      </c>
      <c r="I400" s="27">
        <f>'I Disease Parameters'!$E$9/'I Disease Parameters'!$E$15</f>
        <v>0</v>
      </c>
      <c r="J400" s="83">
        <f t="shared" si="194"/>
        <v>7.7001263440561267</v>
      </c>
      <c r="K400" s="60">
        <f t="shared" si="195"/>
        <v>0.77001263449643809</v>
      </c>
      <c r="L400" s="30">
        <f t="shared" si="196"/>
        <v>0.46717576064062738</v>
      </c>
      <c r="M400" s="27">
        <f>J400/'I Disease Parameters'!$E$12</f>
        <v>0.38500631720280631</v>
      </c>
      <c r="N400" s="27">
        <f>K400/SQRT('I Disease Parameters'!$E$13*'I Disease Parameters'!$E$13)</f>
        <v>4.5294860852731655E-2</v>
      </c>
      <c r="O400" s="27">
        <f>L400/'I Disease Parameters'!$E$13</f>
        <v>2.7480927096507492E-2</v>
      </c>
      <c r="P400" s="27">
        <f>(1-L400)/'I Disease Parameters'!$E$14</f>
        <v>2.2201009973307193E-2</v>
      </c>
      <c r="Q400" s="19" t="str">
        <f t="shared" si="172"/>
        <v/>
      </c>
      <c r="R400" s="17" t="str">
        <f t="shared" si="173"/>
        <v/>
      </c>
      <c r="S400" s="17" t="str">
        <f t="shared" si="174"/>
        <v/>
      </c>
      <c r="T400" s="17" t="str">
        <f t="shared" si="175"/>
        <v/>
      </c>
      <c r="U400" s="17" t="str">
        <f t="shared" si="176"/>
        <v/>
      </c>
      <c r="V400" s="17" t="str">
        <f t="shared" si="177"/>
        <v/>
      </c>
      <c r="W400" s="17" t="str">
        <f t="shared" si="178"/>
        <v/>
      </c>
      <c r="X400" s="18" t="str">
        <f t="shared" si="169"/>
        <v/>
      </c>
      <c r="Y400" s="17" t="str">
        <f t="shared" si="179"/>
        <v/>
      </c>
      <c r="Z400" s="17" t="str">
        <f t="shared" si="180"/>
        <v/>
      </c>
      <c r="AA400" s="17" t="str">
        <f t="shared" si="181"/>
        <v/>
      </c>
      <c r="AB400" s="17" t="str">
        <f t="shared" si="182"/>
        <v/>
      </c>
      <c r="AC400" s="17" t="str">
        <f t="shared" si="183"/>
        <v/>
      </c>
      <c r="AD400" s="18" t="str">
        <f t="shared" si="184"/>
        <v/>
      </c>
      <c r="AE400" s="19" t="str">
        <f t="shared" si="185"/>
        <v/>
      </c>
      <c r="AF400" s="17" t="str">
        <f t="shared" si="186"/>
        <v/>
      </c>
      <c r="AG400" s="17" t="str">
        <f t="shared" si="187"/>
        <v/>
      </c>
      <c r="AH400" s="18" t="str">
        <f t="shared" si="188"/>
        <v/>
      </c>
      <c r="AI400" s="73"/>
      <c r="AJ400" s="74"/>
      <c r="AK400" s="74"/>
      <c r="AL400" s="73"/>
      <c r="AM400" s="74"/>
      <c r="AN400" s="74">
        <f t="shared" si="189"/>
        <v>2012</v>
      </c>
      <c r="AO400" s="19" t="str">
        <f t="shared" ca="1" si="190"/>
        <v>-</v>
      </c>
      <c r="AP400" s="17" t="str">
        <f ca="1">IF($C400&gt;=TODAY(),"-",100*(AO400-MIN(Fit_Error_Deaths))/(MAX(Fit_Error_Deaths)-MIN(Fit_Error_Deaths)))</f>
        <v>-</v>
      </c>
      <c r="AQ400" s="17" t="str">
        <f t="shared" ca="1" si="191"/>
        <v>-</v>
      </c>
      <c r="AR400" s="17" t="str">
        <f ca="1">IF($C400&gt;=TODAY(),"-",100*(AQ400-MIN(Fit_Error_LocalTransmission))/(MAX(Fit_Error_LocalTransmission)-MIN(Fit_Error_LocalTransmission)))</f>
        <v>-</v>
      </c>
      <c r="AS400" s="17" t="str">
        <f t="shared" ca="1" si="192"/>
        <v>-</v>
      </c>
      <c r="AT400" s="67" t="str">
        <f t="shared" ca="1" si="193"/>
        <v>-</v>
      </c>
    </row>
    <row r="401" spans="1:46" s="1" customFormat="1" ht="12" x14ac:dyDescent="0.35">
      <c r="A401" s="87"/>
      <c r="B401" s="40" t="str">
        <f t="shared" si="170"/>
        <v/>
      </c>
      <c r="C401" s="41" t="str">
        <f t="shared" si="171"/>
        <v/>
      </c>
      <c r="D401" s="28">
        <f>'I Disease Parameters'!$E$6/(1000*365)</f>
        <v>4.8197260273972601E-5</v>
      </c>
      <c r="E401" s="28">
        <f>'I Disease Parameters'!$E$7/(1000*365)</f>
        <v>2.0024657534246577E-5</v>
      </c>
      <c r="F401" s="27">
        <f>(1-'I Disease Parameters'!$E$8)/'I Disease Parameters'!$E$10</f>
        <v>0.188</v>
      </c>
      <c r="G401" s="27">
        <f>'I Disease Parameters'!$E$8/'I Disease Parameters'!$E$11</f>
        <v>1.2E-2</v>
      </c>
      <c r="H401" s="27">
        <f>1/'I Disease Parameters'!$E$12</f>
        <v>0.05</v>
      </c>
      <c r="I401" s="27">
        <f>'I Disease Parameters'!$E$9/'I Disease Parameters'!$E$15</f>
        <v>0</v>
      </c>
      <c r="J401" s="83">
        <f t="shared" si="194"/>
        <v>7.7001263440561267</v>
      </c>
      <c r="K401" s="60">
        <f t="shared" si="195"/>
        <v>0.77001263449643809</v>
      </c>
      <c r="L401" s="30">
        <f t="shared" si="196"/>
        <v>0.46717576064062738</v>
      </c>
      <c r="M401" s="27">
        <f>J401/'I Disease Parameters'!$E$12</f>
        <v>0.38500631720280631</v>
      </c>
      <c r="N401" s="27">
        <f>K401/SQRT('I Disease Parameters'!$E$13*'I Disease Parameters'!$E$13)</f>
        <v>4.5294860852731655E-2</v>
      </c>
      <c r="O401" s="27">
        <f>L401/'I Disease Parameters'!$E$13</f>
        <v>2.7480927096507492E-2</v>
      </c>
      <c r="P401" s="27">
        <f>(1-L401)/'I Disease Parameters'!$E$14</f>
        <v>2.2201009973307193E-2</v>
      </c>
      <c r="Q401" s="19" t="str">
        <f t="shared" si="172"/>
        <v/>
      </c>
      <c r="R401" s="17" t="str">
        <f t="shared" si="173"/>
        <v/>
      </c>
      <c r="S401" s="17" t="str">
        <f t="shared" si="174"/>
        <v/>
      </c>
      <c r="T401" s="17" t="str">
        <f t="shared" si="175"/>
        <v/>
      </c>
      <c r="U401" s="17" t="str">
        <f t="shared" si="176"/>
        <v/>
      </c>
      <c r="V401" s="17" t="str">
        <f t="shared" si="177"/>
        <v/>
      </c>
      <c r="W401" s="17" t="str">
        <f t="shared" si="178"/>
        <v/>
      </c>
      <c r="X401" s="18" t="str">
        <f t="shared" si="169"/>
        <v/>
      </c>
      <c r="Y401" s="17" t="str">
        <f t="shared" si="179"/>
        <v/>
      </c>
      <c r="Z401" s="17" t="str">
        <f t="shared" si="180"/>
        <v/>
      </c>
      <c r="AA401" s="17" t="str">
        <f t="shared" si="181"/>
        <v/>
      </c>
      <c r="AB401" s="17" t="str">
        <f t="shared" si="182"/>
        <v/>
      </c>
      <c r="AC401" s="17" t="str">
        <f t="shared" si="183"/>
        <v/>
      </c>
      <c r="AD401" s="18" t="str">
        <f t="shared" si="184"/>
        <v/>
      </c>
      <c r="AE401" s="19" t="str">
        <f t="shared" si="185"/>
        <v/>
      </c>
      <c r="AF401" s="17" t="str">
        <f t="shared" si="186"/>
        <v/>
      </c>
      <c r="AG401" s="17" t="str">
        <f t="shared" si="187"/>
        <v/>
      </c>
      <c r="AH401" s="18" t="str">
        <f t="shared" si="188"/>
        <v/>
      </c>
      <c r="AI401" s="73"/>
      <c r="AJ401" s="74"/>
      <c r="AK401" s="74"/>
      <c r="AL401" s="73"/>
      <c r="AM401" s="74"/>
      <c r="AN401" s="74">
        <f t="shared" si="189"/>
        <v>2012</v>
      </c>
      <c r="AO401" s="19" t="str">
        <f t="shared" ca="1" si="190"/>
        <v>-</v>
      </c>
      <c r="AP401" s="17" t="str">
        <f ca="1">IF($C401&gt;=TODAY(),"-",100*(AO401-MIN(Fit_Error_Deaths))/(MAX(Fit_Error_Deaths)-MIN(Fit_Error_Deaths)))</f>
        <v>-</v>
      </c>
      <c r="AQ401" s="17" t="str">
        <f t="shared" ca="1" si="191"/>
        <v>-</v>
      </c>
      <c r="AR401" s="17" t="str">
        <f ca="1">IF($C401&gt;=TODAY(),"-",100*(AQ401-MIN(Fit_Error_LocalTransmission))/(MAX(Fit_Error_LocalTransmission)-MIN(Fit_Error_LocalTransmission)))</f>
        <v>-</v>
      </c>
      <c r="AS401" s="17" t="str">
        <f t="shared" ca="1" si="192"/>
        <v>-</v>
      </c>
      <c r="AT401" s="67" t="str">
        <f t="shared" ca="1" si="193"/>
        <v>-</v>
      </c>
    </row>
    <row r="402" spans="1:46" s="1" customFormat="1" ht="12" x14ac:dyDescent="0.35">
      <c r="A402" s="87"/>
      <c r="B402" s="40" t="str">
        <f t="shared" si="170"/>
        <v/>
      </c>
      <c r="C402" s="41" t="str">
        <f t="shared" si="171"/>
        <v/>
      </c>
      <c r="D402" s="28">
        <f>'I Disease Parameters'!$E$6/(1000*365)</f>
        <v>4.8197260273972601E-5</v>
      </c>
      <c r="E402" s="28">
        <f>'I Disease Parameters'!$E$7/(1000*365)</f>
        <v>2.0024657534246577E-5</v>
      </c>
      <c r="F402" s="27">
        <f>(1-'I Disease Parameters'!$E$8)/'I Disease Parameters'!$E$10</f>
        <v>0.188</v>
      </c>
      <c r="G402" s="27">
        <f>'I Disease Parameters'!$E$8/'I Disease Parameters'!$E$11</f>
        <v>1.2E-2</v>
      </c>
      <c r="H402" s="27">
        <f>1/'I Disease Parameters'!$E$12</f>
        <v>0.05</v>
      </c>
      <c r="I402" s="27">
        <f>'I Disease Parameters'!$E$9/'I Disease Parameters'!$E$15</f>
        <v>0</v>
      </c>
      <c r="J402" s="83">
        <f t="shared" si="194"/>
        <v>7.7001263440561267</v>
      </c>
      <c r="K402" s="60">
        <f t="shared" si="195"/>
        <v>0.77001263449643809</v>
      </c>
      <c r="L402" s="30">
        <f t="shared" si="196"/>
        <v>0.46717576064062738</v>
      </c>
      <c r="M402" s="27">
        <f>J402/'I Disease Parameters'!$E$12</f>
        <v>0.38500631720280631</v>
      </c>
      <c r="N402" s="27">
        <f>K402/SQRT('I Disease Parameters'!$E$13*'I Disease Parameters'!$E$13)</f>
        <v>4.5294860852731655E-2</v>
      </c>
      <c r="O402" s="27">
        <f>L402/'I Disease Parameters'!$E$13</f>
        <v>2.7480927096507492E-2</v>
      </c>
      <c r="P402" s="27">
        <f>(1-L402)/'I Disease Parameters'!$E$14</f>
        <v>2.2201009973307193E-2</v>
      </c>
      <c r="Q402" s="19" t="str">
        <f t="shared" si="172"/>
        <v/>
      </c>
      <c r="R402" s="17" t="str">
        <f t="shared" si="173"/>
        <v/>
      </c>
      <c r="S402" s="17" t="str">
        <f t="shared" si="174"/>
        <v/>
      </c>
      <c r="T402" s="17" t="str">
        <f t="shared" si="175"/>
        <v/>
      </c>
      <c r="U402" s="17" t="str">
        <f t="shared" si="176"/>
        <v/>
      </c>
      <c r="V402" s="17" t="str">
        <f t="shared" si="177"/>
        <v/>
      </c>
      <c r="W402" s="17" t="str">
        <f t="shared" si="178"/>
        <v/>
      </c>
      <c r="X402" s="18" t="str">
        <f t="shared" si="169"/>
        <v/>
      </c>
      <c r="Y402" s="17" t="str">
        <f t="shared" si="179"/>
        <v/>
      </c>
      <c r="Z402" s="17" t="str">
        <f t="shared" si="180"/>
        <v/>
      </c>
      <c r="AA402" s="17" t="str">
        <f t="shared" si="181"/>
        <v/>
      </c>
      <c r="AB402" s="17" t="str">
        <f t="shared" si="182"/>
        <v/>
      </c>
      <c r="AC402" s="17" t="str">
        <f t="shared" si="183"/>
        <v/>
      </c>
      <c r="AD402" s="18" t="str">
        <f t="shared" si="184"/>
        <v/>
      </c>
      <c r="AE402" s="19" t="str">
        <f t="shared" si="185"/>
        <v/>
      </c>
      <c r="AF402" s="17" t="str">
        <f t="shared" si="186"/>
        <v/>
      </c>
      <c r="AG402" s="17" t="str">
        <f t="shared" si="187"/>
        <v/>
      </c>
      <c r="AH402" s="18" t="str">
        <f t="shared" si="188"/>
        <v/>
      </c>
      <c r="AI402" s="73"/>
      <c r="AJ402" s="74"/>
      <c r="AK402" s="74"/>
      <c r="AL402" s="73"/>
      <c r="AM402" s="74"/>
      <c r="AN402" s="74">
        <f t="shared" si="189"/>
        <v>2012</v>
      </c>
      <c r="AO402" s="19" t="str">
        <f t="shared" ca="1" si="190"/>
        <v>-</v>
      </c>
      <c r="AP402" s="17" t="str">
        <f ca="1">IF($C402&gt;=TODAY(),"-",100*(AO402-MIN(Fit_Error_Deaths))/(MAX(Fit_Error_Deaths)-MIN(Fit_Error_Deaths)))</f>
        <v>-</v>
      </c>
      <c r="AQ402" s="17" t="str">
        <f t="shared" ca="1" si="191"/>
        <v>-</v>
      </c>
      <c r="AR402" s="17" t="str">
        <f ca="1">IF($C402&gt;=TODAY(),"-",100*(AQ402-MIN(Fit_Error_LocalTransmission))/(MAX(Fit_Error_LocalTransmission)-MIN(Fit_Error_LocalTransmission)))</f>
        <v>-</v>
      </c>
      <c r="AS402" s="17" t="str">
        <f t="shared" ca="1" si="192"/>
        <v>-</v>
      </c>
      <c r="AT402" s="67" t="str">
        <f t="shared" ca="1" si="193"/>
        <v>-</v>
      </c>
    </row>
    <row r="403" spans="1:46" s="1" customFormat="1" ht="12" x14ac:dyDescent="0.35">
      <c r="A403" s="87"/>
      <c r="B403" s="40" t="str">
        <f t="shared" si="170"/>
        <v/>
      </c>
      <c r="C403" s="41" t="str">
        <f t="shared" si="171"/>
        <v/>
      </c>
      <c r="D403" s="28">
        <f>'I Disease Parameters'!$E$6/(1000*365)</f>
        <v>4.8197260273972601E-5</v>
      </c>
      <c r="E403" s="28">
        <f>'I Disease Parameters'!$E$7/(1000*365)</f>
        <v>2.0024657534246577E-5</v>
      </c>
      <c r="F403" s="27">
        <f>(1-'I Disease Parameters'!$E$8)/'I Disease Parameters'!$E$10</f>
        <v>0.188</v>
      </c>
      <c r="G403" s="27">
        <f>'I Disease Parameters'!$E$8/'I Disease Parameters'!$E$11</f>
        <v>1.2E-2</v>
      </c>
      <c r="H403" s="27">
        <f>1/'I Disease Parameters'!$E$12</f>
        <v>0.05</v>
      </c>
      <c r="I403" s="27">
        <f>'I Disease Parameters'!$E$9/'I Disease Parameters'!$E$15</f>
        <v>0</v>
      </c>
      <c r="J403" s="83">
        <f t="shared" si="194"/>
        <v>7.7001263440561267</v>
      </c>
      <c r="K403" s="60">
        <f t="shared" si="195"/>
        <v>0.77001263449643809</v>
      </c>
      <c r="L403" s="30">
        <f t="shared" si="196"/>
        <v>0.46717576064062738</v>
      </c>
      <c r="M403" s="27">
        <f>J403/'I Disease Parameters'!$E$12</f>
        <v>0.38500631720280631</v>
      </c>
      <c r="N403" s="27">
        <f>K403/SQRT('I Disease Parameters'!$E$13*'I Disease Parameters'!$E$13)</f>
        <v>4.5294860852731655E-2</v>
      </c>
      <c r="O403" s="27">
        <f>L403/'I Disease Parameters'!$E$13</f>
        <v>2.7480927096507492E-2</v>
      </c>
      <c r="P403" s="27">
        <f>(1-L403)/'I Disease Parameters'!$E$14</f>
        <v>2.2201009973307193E-2</v>
      </c>
      <c r="Q403" s="19" t="str">
        <f t="shared" si="172"/>
        <v/>
      </c>
      <c r="R403" s="17" t="str">
        <f t="shared" si="173"/>
        <v/>
      </c>
      <c r="S403" s="17" t="str">
        <f t="shared" si="174"/>
        <v/>
      </c>
      <c r="T403" s="17" t="str">
        <f t="shared" si="175"/>
        <v/>
      </c>
      <c r="U403" s="17" t="str">
        <f t="shared" si="176"/>
        <v/>
      </c>
      <c r="V403" s="17" t="str">
        <f t="shared" si="177"/>
        <v/>
      </c>
      <c r="W403" s="17" t="str">
        <f t="shared" si="178"/>
        <v/>
      </c>
      <c r="X403" s="18" t="str">
        <f t="shared" si="169"/>
        <v/>
      </c>
      <c r="Y403" s="17" t="str">
        <f t="shared" si="179"/>
        <v/>
      </c>
      <c r="Z403" s="17" t="str">
        <f t="shared" si="180"/>
        <v/>
      </c>
      <c r="AA403" s="17" t="str">
        <f t="shared" si="181"/>
        <v/>
      </c>
      <c r="AB403" s="17" t="str">
        <f t="shared" si="182"/>
        <v/>
      </c>
      <c r="AC403" s="17" t="str">
        <f t="shared" si="183"/>
        <v/>
      </c>
      <c r="AD403" s="18" t="str">
        <f t="shared" si="184"/>
        <v/>
      </c>
      <c r="AE403" s="19" t="str">
        <f t="shared" si="185"/>
        <v/>
      </c>
      <c r="AF403" s="17" t="str">
        <f t="shared" si="186"/>
        <v/>
      </c>
      <c r="AG403" s="17" t="str">
        <f t="shared" si="187"/>
        <v/>
      </c>
      <c r="AH403" s="18" t="str">
        <f t="shared" si="188"/>
        <v/>
      </c>
      <c r="AI403" s="73"/>
      <c r="AJ403" s="74"/>
      <c r="AK403" s="74"/>
      <c r="AL403" s="73"/>
      <c r="AM403" s="74"/>
      <c r="AN403" s="74">
        <f t="shared" si="189"/>
        <v>2012</v>
      </c>
      <c r="AO403" s="19" t="str">
        <f t="shared" ca="1" si="190"/>
        <v>-</v>
      </c>
      <c r="AP403" s="17" t="str">
        <f ca="1">IF($C403&gt;=TODAY(),"-",100*(AO403-MIN(Fit_Error_Deaths))/(MAX(Fit_Error_Deaths)-MIN(Fit_Error_Deaths)))</f>
        <v>-</v>
      </c>
      <c r="AQ403" s="17" t="str">
        <f t="shared" ca="1" si="191"/>
        <v>-</v>
      </c>
      <c r="AR403" s="17" t="str">
        <f ca="1">IF($C403&gt;=TODAY(),"-",100*(AQ403-MIN(Fit_Error_LocalTransmission))/(MAX(Fit_Error_LocalTransmission)-MIN(Fit_Error_LocalTransmission)))</f>
        <v>-</v>
      </c>
      <c r="AS403" s="17" t="str">
        <f t="shared" ca="1" si="192"/>
        <v>-</v>
      </c>
      <c r="AT403" s="67" t="str">
        <f t="shared" ca="1" si="193"/>
        <v>-</v>
      </c>
    </row>
    <row r="404" spans="1:46" s="1" customFormat="1" ht="12" x14ac:dyDescent="0.35">
      <c r="A404" s="87"/>
      <c r="B404" s="40" t="str">
        <f t="shared" si="170"/>
        <v/>
      </c>
      <c r="C404" s="41" t="str">
        <f t="shared" si="171"/>
        <v/>
      </c>
      <c r="D404" s="28">
        <f>'I Disease Parameters'!$E$6/(1000*365)</f>
        <v>4.8197260273972601E-5</v>
      </c>
      <c r="E404" s="28">
        <f>'I Disease Parameters'!$E$7/(1000*365)</f>
        <v>2.0024657534246577E-5</v>
      </c>
      <c r="F404" s="27">
        <f>(1-'I Disease Parameters'!$E$8)/'I Disease Parameters'!$E$10</f>
        <v>0.188</v>
      </c>
      <c r="G404" s="27">
        <f>'I Disease Parameters'!$E$8/'I Disease Parameters'!$E$11</f>
        <v>1.2E-2</v>
      </c>
      <c r="H404" s="27">
        <f>1/'I Disease Parameters'!$E$12</f>
        <v>0.05</v>
      </c>
      <c r="I404" s="27">
        <f>'I Disease Parameters'!$E$9/'I Disease Parameters'!$E$15</f>
        <v>0</v>
      </c>
      <c r="J404" s="83">
        <f t="shared" si="194"/>
        <v>7.7001263440561267</v>
      </c>
      <c r="K404" s="60">
        <f t="shared" si="195"/>
        <v>0.77001263449643809</v>
      </c>
      <c r="L404" s="30">
        <f t="shared" si="196"/>
        <v>0.46717576064062738</v>
      </c>
      <c r="M404" s="27">
        <f>J404/'I Disease Parameters'!$E$12</f>
        <v>0.38500631720280631</v>
      </c>
      <c r="N404" s="27">
        <f>K404/SQRT('I Disease Parameters'!$E$13*'I Disease Parameters'!$E$13)</f>
        <v>4.5294860852731655E-2</v>
      </c>
      <c r="O404" s="27">
        <f>L404/'I Disease Parameters'!$E$13</f>
        <v>2.7480927096507492E-2</v>
      </c>
      <c r="P404" s="27">
        <f>(1-L404)/'I Disease Parameters'!$E$14</f>
        <v>2.2201009973307193E-2</v>
      </c>
      <c r="Q404" s="19" t="str">
        <f t="shared" si="172"/>
        <v/>
      </c>
      <c r="R404" s="17" t="str">
        <f t="shared" si="173"/>
        <v/>
      </c>
      <c r="S404" s="17" t="str">
        <f t="shared" si="174"/>
        <v/>
      </c>
      <c r="T404" s="17" t="str">
        <f t="shared" si="175"/>
        <v/>
      </c>
      <c r="U404" s="17" t="str">
        <f t="shared" si="176"/>
        <v/>
      </c>
      <c r="V404" s="17" t="str">
        <f t="shared" si="177"/>
        <v/>
      </c>
      <c r="W404" s="17" t="str">
        <f t="shared" si="178"/>
        <v/>
      </c>
      <c r="X404" s="18" t="str">
        <f t="shared" si="169"/>
        <v/>
      </c>
      <c r="Y404" s="17" t="str">
        <f t="shared" si="179"/>
        <v/>
      </c>
      <c r="Z404" s="17" t="str">
        <f t="shared" si="180"/>
        <v/>
      </c>
      <c r="AA404" s="17" t="str">
        <f t="shared" si="181"/>
        <v/>
      </c>
      <c r="AB404" s="17" t="str">
        <f t="shared" si="182"/>
        <v/>
      </c>
      <c r="AC404" s="17" t="str">
        <f t="shared" si="183"/>
        <v/>
      </c>
      <c r="AD404" s="18" t="str">
        <f t="shared" si="184"/>
        <v/>
      </c>
      <c r="AE404" s="19" t="str">
        <f t="shared" si="185"/>
        <v/>
      </c>
      <c r="AF404" s="17" t="str">
        <f t="shared" si="186"/>
        <v/>
      </c>
      <c r="AG404" s="17" t="str">
        <f t="shared" si="187"/>
        <v/>
      </c>
      <c r="AH404" s="18" t="str">
        <f t="shared" si="188"/>
        <v/>
      </c>
      <c r="AI404" s="73"/>
      <c r="AJ404" s="74"/>
      <c r="AK404" s="74"/>
      <c r="AL404" s="73"/>
      <c r="AM404" s="74"/>
      <c r="AN404" s="74">
        <f t="shared" si="189"/>
        <v>2012</v>
      </c>
      <c r="AO404" s="19" t="str">
        <f t="shared" ca="1" si="190"/>
        <v>-</v>
      </c>
      <c r="AP404" s="17" t="str">
        <f ca="1">IF($C404&gt;=TODAY(),"-",100*(AO404-MIN(Fit_Error_Deaths))/(MAX(Fit_Error_Deaths)-MIN(Fit_Error_Deaths)))</f>
        <v>-</v>
      </c>
      <c r="AQ404" s="17" t="str">
        <f t="shared" ca="1" si="191"/>
        <v>-</v>
      </c>
      <c r="AR404" s="17" t="str">
        <f ca="1">IF($C404&gt;=TODAY(),"-",100*(AQ404-MIN(Fit_Error_LocalTransmission))/(MAX(Fit_Error_LocalTransmission)-MIN(Fit_Error_LocalTransmission)))</f>
        <v>-</v>
      </c>
      <c r="AS404" s="17" t="str">
        <f t="shared" ca="1" si="192"/>
        <v>-</v>
      </c>
      <c r="AT404" s="67" t="str">
        <f t="shared" ca="1" si="193"/>
        <v>-</v>
      </c>
    </row>
    <row r="405" spans="1:46" s="1" customFormat="1" ht="12" x14ac:dyDescent="0.35">
      <c r="A405" s="87"/>
      <c r="B405" s="40" t="str">
        <f t="shared" si="170"/>
        <v/>
      </c>
      <c r="C405" s="41" t="str">
        <f t="shared" si="171"/>
        <v/>
      </c>
      <c r="D405" s="28">
        <f>'I Disease Parameters'!$E$6/(1000*365)</f>
        <v>4.8197260273972601E-5</v>
      </c>
      <c r="E405" s="28">
        <f>'I Disease Parameters'!$E$7/(1000*365)</f>
        <v>2.0024657534246577E-5</v>
      </c>
      <c r="F405" s="27">
        <f>(1-'I Disease Parameters'!$E$8)/'I Disease Parameters'!$E$10</f>
        <v>0.188</v>
      </c>
      <c r="G405" s="27">
        <f>'I Disease Parameters'!$E$8/'I Disease Parameters'!$E$11</f>
        <v>1.2E-2</v>
      </c>
      <c r="H405" s="27">
        <f>1/'I Disease Parameters'!$E$12</f>
        <v>0.05</v>
      </c>
      <c r="I405" s="27">
        <f>'I Disease Parameters'!$E$9/'I Disease Parameters'!$E$15</f>
        <v>0</v>
      </c>
      <c r="J405" s="83">
        <f t="shared" si="194"/>
        <v>7.7001263440561267</v>
      </c>
      <c r="K405" s="60">
        <f t="shared" si="195"/>
        <v>0.77001263449643809</v>
      </c>
      <c r="L405" s="30">
        <f t="shared" si="196"/>
        <v>0.46717576064062738</v>
      </c>
      <c r="M405" s="27">
        <f>J405/'I Disease Parameters'!$E$12</f>
        <v>0.38500631720280631</v>
      </c>
      <c r="N405" s="27">
        <f>K405/SQRT('I Disease Parameters'!$E$13*'I Disease Parameters'!$E$13)</f>
        <v>4.5294860852731655E-2</v>
      </c>
      <c r="O405" s="27">
        <f>L405/'I Disease Parameters'!$E$13</f>
        <v>2.7480927096507492E-2</v>
      </c>
      <c r="P405" s="27">
        <f>(1-L405)/'I Disease Parameters'!$E$14</f>
        <v>2.2201009973307193E-2</v>
      </c>
      <c r="Q405" s="19" t="str">
        <f t="shared" si="172"/>
        <v/>
      </c>
      <c r="R405" s="17" t="str">
        <f t="shared" si="173"/>
        <v/>
      </c>
      <c r="S405" s="17" t="str">
        <f t="shared" si="174"/>
        <v/>
      </c>
      <c r="T405" s="17" t="str">
        <f t="shared" si="175"/>
        <v/>
      </c>
      <c r="U405" s="17" t="str">
        <f t="shared" si="176"/>
        <v/>
      </c>
      <c r="V405" s="17" t="str">
        <f t="shared" si="177"/>
        <v/>
      </c>
      <c r="W405" s="17" t="str">
        <f t="shared" si="178"/>
        <v/>
      </c>
      <c r="X405" s="18" t="str">
        <f t="shared" si="169"/>
        <v/>
      </c>
      <c r="Y405" s="17" t="str">
        <f t="shared" si="179"/>
        <v/>
      </c>
      <c r="Z405" s="17" t="str">
        <f t="shared" si="180"/>
        <v/>
      </c>
      <c r="AA405" s="17" t="str">
        <f t="shared" si="181"/>
        <v/>
      </c>
      <c r="AB405" s="17" t="str">
        <f t="shared" si="182"/>
        <v/>
      </c>
      <c r="AC405" s="17" t="str">
        <f t="shared" si="183"/>
        <v/>
      </c>
      <c r="AD405" s="18" t="str">
        <f t="shared" si="184"/>
        <v/>
      </c>
      <c r="AE405" s="19" t="str">
        <f t="shared" si="185"/>
        <v/>
      </c>
      <c r="AF405" s="17" t="str">
        <f t="shared" si="186"/>
        <v/>
      </c>
      <c r="AG405" s="17" t="str">
        <f t="shared" si="187"/>
        <v/>
      </c>
      <c r="AH405" s="18" t="str">
        <f t="shared" si="188"/>
        <v/>
      </c>
      <c r="AI405" s="73"/>
      <c r="AJ405" s="74"/>
      <c r="AK405" s="74"/>
      <c r="AL405" s="73"/>
      <c r="AM405" s="74"/>
      <c r="AN405" s="74">
        <f t="shared" si="189"/>
        <v>2012</v>
      </c>
      <c r="AO405" s="19" t="str">
        <f t="shared" ca="1" si="190"/>
        <v>-</v>
      </c>
      <c r="AP405" s="17" t="str">
        <f ca="1">IF($C405&gt;=TODAY(),"-",100*(AO405-MIN(Fit_Error_Deaths))/(MAX(Fit_Error_Deaths)-MIN(Fit_Error_Deaths)))</f>
        <v>-</v>
      </c>
      <c r="AQ405" s="17" t="str">
        <f t="shared" ca="1" si="191"/>
        <v>-</v>
      </c>
      <c r="AR405" s="17" t="str">
        <f ca="1">IF($C405&gt;=TODAY(),"-",100*(AQ405-MIN(Fit_Error_LocalTransmission))/(MAX(Fit_Error_LocalTransmission)-MIN(Fit_Error_LocalTransmission)))</f>
        <v>-</v>
      </c>
      <c r="AS405" s="17" t="str">
        <f t="shared" ca="1" si="192"/>
        <v>-</v>
      </c>
      <c r="AT405" s="67" t="str">
        <f t="shared" ca="1" si="193"/>
        <v>-</v>
      </c>
    </row>
    <row r="406" spans="1:46" s="1" customFormat="1" ht="12" x14ac:dyDescent="0.35">
      <c r="A406" s="87"/>
      <c r="B406" s="40" t="str">
        <f t="shared" si="170"/>
        <v/>
      </c>
      <c r="C406" s="41" t="str">
        <f t="shared" si="171"/>
        <v/>
      </c>
      <c r="D406" s="28">
        <f>'I Disease Parameters'!$E$6/(1000*365)</f>
        <v>4.8197260273972601E-5</v>
      </c>
      <c r="E406" s="28">
        <f>'I Disease Parameters'!$E$7/(1000*365)</f>
        <v>2.0024657534246577E-5</v>
      </c>
      <c r="F406" s="27">
        <f>(1-'I Disease Parameters'!$E$8)/'I Disease Parameters'!$E$10</f>
        <v>0.188</v>
      </c>
      <c r="G406" s="27">
        <f>'I Disease Parameters'!$E$8/'I Disease Parameters'!$E$11</f>
        <v>1.2E-2</v>
      </c>
      <c r="H406" s="27">
        <f>1/'I Disease Parameters'!$E$12</f>
        <v>0.05</v>
      </c>
      <c r="I406" s="27">
        <f>'I Disease Parameters'!$E$9/'I Disease Parameters'!$E$15</f>
        <v>0</v>
      </c>
      <c r="J406" s="83">
        <f t="shared" si="194"/>
        <v>7.7001263440561267</v>
      </c>
      <c r="K406" s="60">
        <f t="shared" si="195"/>
        <v>0.77001263449643809</v>
      </c>
      <c r="L406" s="30">
        <f t="shared" si="196"/>
        <v>0.46717576064062738</v>
      </c>
      <c r="M406" s="27">
        <f>J406/'I Disease Parameters'!$E$12</f>
        <v>0.38500631720280631</v>
      </c>
      <c r="N406" s="27">
        <f>K406/SQRT('I Disease Parameters'!$E$13*'I Disease Parameters'!$E$13)</f>
        <v>4.5294860852731655E-2</v>
      </c>
      <c r="O406" s="27">
        <f>L406/'I Disease Parameters'!$E$13</f>
        <v>2.7480927096507492E-2</v>
      </c>
      <c r="P406" s="27">
        <f>(1-L406)/'I Disease Parameters'!$E$14</f>
        <v>2.2201009973307193E-2</v>
      </c>
      <c r="Q406" s="19" t="str">
        <f t="shared" si="172"/>
        <v/>
      </c>
      <c r="R406" s="17" t="str">
        <f t="shared" si="173"/>
        <v/>
      </c>
      <c r="S406" s="17" t="str">
        <f t="shared" si="174"/>
        <v/>
      </c>
      <c r="T406" s="17" t="str">
        <f t="shared" si="175"/>
        <v/>
      </c>
      <c r="U406" s="17" t="str">
        <f t="shared" si="176"/>
        <v/>
      </c>
      <c r="V406" s="17" t="str">
        <f t="shared" si="177"/>
        <v/>
      </c>
      <c r="W406" s="17" t="str">
        <f t="shared" si="178"/>
        <v/>
      </c>
      <c r="X406" s="18" t="str">
        <f t="shared" si="169"/>
        <v/>
      </c>
      <c r="Y406" s="17" t="str">
        <f t="shared" si="179"/>
        <v/>
      </c>
      <c r="Z406" s="17" t="str">
        <f t="shared" si="180"/>
        <v/>
      </c>
      <c r="AA406" s="17" t="str">
        <f t="shared" si="181"/>
        <v/>
      </c>
      <c r="AB406" s="17" t="str">
        <f t="shared" si="182"/>
        <v/>
      </c>
      <c r="AC406" s="17" t="str">
        <f t="shared" si="183"/>
        <v/>
      </c>
      <c r="AD406" s="18" t="str">
        <f t="shared" si="184"/>
        <v/>
      </c>
      <c r="AE406" s="19" t="str">
        <f t="shared" si="185"/>
        <v/>
      </c>
      <c r="AF406" s="17" t="str">
        <f t="shared" si="186"/>
        <v/>
      </c>
      <c r="AG406" s="17" t="str">
        <f t="shared" si="187"/>
        <v/>
      </c>
      <c r="AH406" s="18" t="str">
        <f t="shared" si="188"/>
        <v/>
      </c>
      <c r="AI406" s="73"/>
      <c r="AJ406" s="74"/>
      <c r="AK406" s="74"/>
      <c r="AL406" s="73"/>
      <c r="AM406" s="74"/>
      <c r="AN406" s="74">
        <f t="shared" si="189"/>
        <v>2012</v>
      </c>
      <c r="AO406" s="19" t="str">
        <f t="shared" ca="1" si="190"/>
        <v>-</v>
      </c>
      <c r="AP406" s="17" t="str">
        <f ca="1">IF($C406&gt;=TODAY(),"-",100*(AO406-MIN(Fit_Error_Deaths))/(MAX(Fit_Error_Deaths)-MIN(Fit_Error_Deaths)))</f>
        <v>-</v>
      </c>
      <c r="AQ406" s="17" t="str">
        <f t="shared" ca="1" si="191"/>
        <v>-</v>
      </c>
      <c r="AR406" s="17" t="str">
        <f ca="1">IF($C406&gt;=TODAY(),"-",100*(AQ406-MIN(Fit_Error_LocalTransmission))/(MAX(Fit_Error_LocalTransmission)-MIN(Fit_Error_LocalTransmission)))</f>
        <v>-</v>
      </c>
      <c r="AS406" s="17" t="str">
        <f t="shared" ca="1" si="192"/>
        <v>-</v>
      </c>
      <c r="AT406" s="67" t="str">
        <f t="shared" ca="1" si="193"/>
        <v>-</v>
      </c>
    </row>
    <row r="407" spans="1:46" s="1" customFormat="1" ht="12" x14ac:dyDescent="0.35">
      <c r="A407" s="87"/>
      <c r="B407" s="40" t="str">
        <f t="shared" si="170"/>
        <v/>
      </c>
      <c r="C407" s="41" t="str">
        <f t="shared" si="171"/>
        <v/>
      </c>
      <c r="D407" s="28">
        <f>'I Disease Parameters'!$E$6/(1000*365)</f>
        <v>4.8197260273972601E-5</v>
      </c>
      <c r="E407" s="28">
        <f>'I Disease Parameters'!$E$7/(1000*365)</f>
        <v>2.0024657534246577E-5</v>
      </c>
      <c r="F407" s="27">
        <f>(1-'I Disease Parameters'!$E$8)/'I Disease Parameters'!$E$10</f>
        <v>0.188</v>
      </c>
      <c r="G407" s="27">
        <f>'I Disease Parameters'!$E$8/'I Disease Parameters'!$E$11</f>
        <v>1.2E-2</v>
      </c>
      <c r="H407" s="27">
        <f>1/'I Disease Parameters'!$E$12</f>
        <v>0.05</v>
      </c>
      <c r="I407" s="27">
        <f>'I Disease Parameters'!$E$9/'I Disease Parameters'!$E$15</f>
        <v>0</v>
      </c>
      <c r="J407" s="83">
        <f t="shared" si="194"/>
        <v>7.7001263440561267</v>
      </c>
      <c r="K407" s="60">
        <f t="shared" si="195"/>
        <v>0.77001263449643809</v>
      </c>
      <c r="L407" s="30">
        <f t="shared" si="196"/>
        <v>0.46717576064062738</v>
      </c>
      <c r="M407" s="27">
        <f>J407/'I Disease Parameters'!$E$12</f>
        <v>0.38500631720280631</v>
      </c>
      <c r="N407" s="27">
        <f>K407/SQRT('I Disease Parameters'!$E$13*'I Disease Parameters'!$E$13)</f>
        <v>4.5294860852731655E-2</v>
      </c>
      <c r="O407" s="27">
        <f>L407/'I Disease Parameters'!$E$13</f>
        <v>2.7480927096507492E-2</v>
      </c>
      <c r="P407" s="27">
        <f>(1-L407)/'I Disease Parameters'!$E$14</f>
        <v>2.2201009973307193E-2</v>
      </c>
      <c r="Q407" s="19" t="str">
        <f t="shared" si="172"/>
        <v/>
      </c>
      <c r="R407" s="17" t="str">
        <f t="shared" si="173"/>
        <v/>
      </c>
      <c r="S407" s="17" t="str">
        <f t="shared" si="174"/>
        <v/>
      </c>
      <c r="T407" s="17" t="str">
        <f t="shared" si="175"/>
        <v/>
      </c>
      <c r="U407" s="17" t="str">
        <f t="shared" si="176"/>
        <v/>
      </c>
      <c r="V407" s="17" t="str">
        <f t="shared" si="177"/>
        <v/>
      </c>
      <c r="W407" s="17" t="str">
        <f t="shared" si="178"/>
        <v/>
      </c>
      <c r="X407" s="18" t="str">
        <f t="shared" si="169"/>
        <v/>
      </c>
      <c r="Y407" s="17" t="str">
        <f t="shared" si="179"/>
        <v/>
      </c>
      <c r="Z407" s="17" t="str">
        <f t="shared" si="180"/>
        <v/>
      </c>
      <c r="AA407" s="17" t="str">
        <f t="shared" si="181"/>
        <v/>
      </c>
      <c r="AB407" s="17" t="str">
        <f t="shared" si="182"/>
        <v/>
      </c>
      <c r="AC407" s="17" t="str">
        <f t="shared" si="183"/>
        <v/>
      </c>
      <c r="AD407" s="18" t="str">
        <f t="shared" si="184"/>
        <v/>
      </c>
      <c r="AE407" s="19" t="str">
        <f t="shared" si="185"/>
        <v/>
      </c>
      <c r="AF407" s="17" t="str">
        <f t="shared" si="186"/>
        <v/>
      </c>
      <c r="AG407" s="17" t="str">
        <f t="shared" si="187"/>
        <v/>
      </c>
      <c r="AH407" s="18" t="str">
        <f t="shared" si="188"/>
        <v/>
      </c>
      <c r="AI407" s="73"/>
      <c r="AJ407" s="74"/>
      <c r="AK407" s="74"/>
      <c r="AL407" s="73"/>
      <c r="AM407" s="74"/>
      <c r="AN407" s="74">
        <f t="shared" si="189"/>
        <v>2012</v>
      </c>
      <c r="AO407" s="19" t="str">
        <f t="shared" ca="1" si="190"/>
        <v>-</v>
      </c>
      <c r="AP407" s="17" t="str">
        <f ca="1">IF($C407&gt;=TODAY(),"-",100*(AO407-MIN(Fit_Error_Deaths))/(MAX(Fit_Error_Deaths)-MIN(Fit_Error_Deaths)))</f>
        <v>-</v>
      </c>
      <c r="AQ407" s="17" t="str">
        <f t="shared" ca="1" si="191"/>
        <v>-</v>
      </c>
      <c r="AR407" s="17" t="str">
        <f ca="1">IF($C407&gt;=TODAY(),"-",100*(AQ407-MIN(Fit_Error_LocalTransmission))/(MAX(Fit_Error_LocalTransmission)-MIN(Fit_Error_LocalTransmission)))</f>
        <v>-</v>
      </c>
      <c r="AS407" s="17" t="str">
        <f t="shared" ca="1" si="192"/>
        <v>-</v>
      </c>
      <c r="AT407" s="67" t="str">
        <f t="shared" ca="1" si="193"/>
        <v>-</v>
      </c>
    </row>
    <row r="408" spans="1:46" s="1" customFormat="1" ht="12" x14ac:dyDescent="0.35">
      <c r="A408" s="87"/>
      <c r="B408" s="40" t="str">
        <f t="shared" si="170"/>
        <v/>
      </c>
      <c r="C408" s="41" t="str">
        <f t="shared" si="171"/>
        <v/>
      </c>
      <c r="D408" s="28">
        <f>'I Disease Parameters'!$E$6/(1000*365)</f>
        <v>4.8197260273972601E-5</v>
      </c>
      <c r="E408" s="28">
        <f>'I Disease Parameters'!$E$7/(1000*365)</f>
        <v>2.0024657534246577E-5</v>
      </c>
      <c r="F408" s="27">
        <f>(1-'I Disease Parameters'!$E$8)/'I Disease Parameters'!$E$10</f>
        <v>0.188</v>
      </c>
      <c r="G408" s="27">
        <f>'I Disease Parameters'!$E$8/'I Disease Parameters'!$E$11</f>
        <v>1.2E-2</v>
      </c>
      <c r="H408" s="27">
        <f>1/'I Disease Parameters'!$E$12</f>
        <v>0.05</v>
      </c>
      <c r="I408" s="27">
        <f>'I Disease Parameters'!$E$9/'I Disease Parameters'!$E$15</f>
        <v>0</v>
      </c>
      <c r="J408" s="83">
        <f t="shared" si="194"/>
        <v>7.7001263440561267</v>
      </c>
      <c r="K408" s="60">
        <f t="shared" si="195"/>
        <v>0.77001263449643809</v>
      </c>
      <c r="L408" s="30">
        <f t="shared" si="196"/>
        <v>0.46717576064062738</v>
      </c>
      <c r="M408" s="27">
        <f>J408/'I Disease Parameters'!$E$12</f>
        <v>0.38500631720280631</v>
      </c>
      <c r="N408" s="27">
        <f>K408/SQRT('I Disease Parameters'!$E$13*'I Disease Parameters'!$E$13)</f>
        <v>4.5294860852731655E-2</v>
      </c>
      <c r="O408" s="27">
        <f>L408/'I Disease Parameters'!$E$13</f>
        <v>2.7480927096507492E-2</v>
      </c>
      <c r="P408" s="27">
        <f>(1-L408)/'I Disease Parameters'!$E$14</f>
        <v>2.2201009973307193E-2</v>
      </c>
      <c r="Q408" s="19" t="str">
        <f t="shared" si="172"/>
        <v/>
      </c>
      <c r="R408" s="17" t="str">
        <f t="shared" si="173"/>
        <v/>
      </c>
      <c r="S408" s="17" t="str">
        <f t="shared" si="174"/>
        <v/>
      </c>
      <c r="T408" s="17" t="str">
        <f t="shared" si="175"/>
        <v/>
      </c>
      <c r="U408" s="17" t="str">
        <f t="shared" si="176"/>
        <v/>
      </c>
      <c r="V408" s="17" t="str">
        <f t="shared" si="177"/>
        <v/>
      </c>
      <c r="W408" s="17" t="str">
        <f t="shared" si="178"/>
        <v/>
      </c>
      <c r="X408" s="18" t="str">
        <f t="shared" si="169"/>
        <v/>
      </c>
      <c r="Y408" s="17" t="str">
        <f t="shared" si="179"/>
        <v/>
      </c>
      <c r="Z408" s="17" t="str">
        <f t="shared" si="180"/>
        <v/>
      </c>
      <c r="AA408" s="17" t="str">
        <f t="shared" si="181"/>
        <v/>
      </c>
      <c r="AB408" s="17" t="str">
        <f t="shared" si="182"/>
        <v/>
      </c>
      <c r="AC408" s="17" t="str">
        <f t="shared" si="183"/>
        <v/>
      </c>
      <c r="AD408" s="18" t="str">
        <f t="shared" si="184"/>
        <v/>
      </c>
      <c r="AE408" s="19" t="str">
        <f t="shared" si="185"/>
        <v/>
      </c>
      <c r="AF408" s="17" t="str">
        <f t="shared" si="186"/>
        <v/>
      </c>
      <c r="AG408" s="17" t="str">
        <f t="shared" si="187"/>
        <v/>
      </c>
      <c r="AH408" s="18" t="str">
        <f t="shared" si="188"/>
        <v/>
      </c>
      <c r="AI408" s="73"/>
      <c r="AJ408" s="74"/>
      <c r="AK408" s="74"/>
      <c r="AL408" s="73"/>
      <c r="AM408" s="74"/>
      <c r="AN408" s="74">
        <f t="shared" si="189"/>
        <v>2012</v>
      </c>
      <c r="AO408" s="19" t="str">
        <f t="shared" ca="1" si="190"/>
        <v>-</v>
      </c>
      <c r="AP408" s="17" t="str">
        <f ca="1">IF($C408&gt;=TODAY(),"-",100*(AO408-MIN(Fit_Error_Deaths))/(MAX(Fit_Error_Deaths)-MIN(Fit_Error_Deaths)))</f>
        <v>-</v>
      </c>
      <c r="AQ408" s="17" t="str">
        <f t="shared" ca="1" si="191"/>
        <v>-</v>
      </c>
      <c r="AR408" s="17" t="str">
        <f ca="1">IF($C408&gt;=TODAY(),"-",100*(AQ408-MIN(Fit_Error_LocalTransmission))/(MAX(Fit_Error_LocalTransmission)-MIN(Fit_Error_LocalTransmission)))</f>
        <v>-</v>
      </c>
      <c r="AS408" s="17" t="str">
        <f t="shared" ca="1" si="192"/>
        <v>-</v>
      </c>
      <c r="AT408" s="67" t="str">
        <f t="shared" ca="1" si="193"/>
        <v>-</v>
      </c>
    </row>
    <row r="409" spans="1:46" s="1" customFormat="1" ht="12" x14ac:dyDescent="0.35">
      <c r="A409" s="87"/>
      <c r="B409" s="40" t="str">
        <f t="shared" si="170"/>
        <v/>
      </c>
      <c r="C409" s="41" t="str">
        <f t="shared" si="171"/>
        <v/>
      </c>
      <c r="D409" s="28">
        <f>'I Disease Parameters'!$E$6/(1000*365)</f>
        <v>4.8197260273972601E-5</v>
      </c>
      <c r="E409" s="28">
        <f>'I Disease Parameters'!$E$7/(1000*365)</f>
        <v>2.0024657534246577E-5</v>
      </c>
      <c r="F409" s="27">
        <f>(1-'I Disease Parameters'!$E$8)/'I Disease Parameters'!$E$10</f>
        <v>0.188</v>
      </c>
      <c r="G409" s="27">
        <f>'I Disease Parameters'!$E$8/'I Disease Parameters'!$E$11</f>
        <v>1.2E-2</v>
      </c>
      <c r="H409" s="27">
        <f>1/'I Disease Parameters'!$E$12</f>
        <v>0.05</v>
      </c>
      <c r="I409" s="27">
        <f>'I Disease Parameters'!$E$9/'I Disease Parameters'!$E$15</f>
        <v>0</v>
      </c>
      <c r="J409" s="83">
        <f t="shared" si="194"/>
        <v>7.7001263440561267</v>
      </c>
      <c r="K409" s="60">
        <f t="shared" si="195"/>
        <v>0.77001263449643809</v>
      </c>
      <c r="L409" s="30">
        <f t="shared" si="196"/>
        <v>0.46717576064062738</v>
      </c>
      <c r="M409" s="27">
        <f>J409/'I Disease Parameters'!$E$12</f>
        <v>0.38500631720280631</v>
      </c>
      <c r="N409" s="27">
        <f>K409/SQRT('I Disease Parameters'!$E$13*'I Disease Parameters'!$E$13)</f>
        <v>4.5294860852731655E-2</v>
      </c>
      <c r="O409" s="27">
        <f>L409/'I Disease Parameters'!$E$13</f>
        <v>2.7480927096507492E-2</v>
      </c>
      <c r="P409" s="27">
        <f>(1-L409)/'I Disease Parameters'!$E$14</f>
        <v>2.2201009973307193E-2</v>
      </c>
      <c r="Q409" s="19" t="str">
        <f t="shared" si="172"/>
        <v/>
      </c>
      <c r="R409" s="17" t="str">
        <f t="shared" si="173"/>
        <v/>
      </c>
      <c r="S409" s="17" t="str">
        <f t="shared" si="174"/>
        <v/>
      </c>
      <c r="T409" s="17" t="str">
        <f t="shared" si="175"/>
        <v/>
      </c>
      <c r="U409" s="17" t="str">
        <f t="shared" si="176"/>
        <v/>
      </c>
      <c r="V409" s="17" t="str">
        <f t="shared" si="177"/>
        <v/>
      </c>
      <c r="W409" s="17" t="str">
        <f t="shared" si="178"/>
        <v/>
      </c>
      <c r="X409" s="18" t="str">
        <f t="shared" si="169"/>
        <v/>
      </c>
      <c r="Y409" s="17" t="str">
        <f t="shared" si="179"/>
        <v/>
      </c>
      <c r="Z409" s="17" t="str">
        <f t="shared" si="180"/>
        <v/>
      </c>
      <c r="AA409" s="17" t="str">
        <f t="shared" si="181"/>
        <v/>
      </c>
      <c r="AB409" s="17" t="str">
        <f t="shared" si="182"/>
        <v/>
      </c>
      <c r="AC409" s="17" t="str">
        <f t="shared" si="183"/>
        <v/>
      </c>
      <c r="AD409" s="18" t="str">
        <f t="shared" si="184"/>
        <v/>
      </c>
      <c r="AE409" s="19" t="str">
        <f t="shared" si="185"/>
        <v/>
      </c>
      <c r="AF409" s="17" t="str">
        <f t="shared" si="186"/>
        <v/>
      </c>
      <c r="AG409" s="17" t="str">
        <f t="shared" si="187"/>
        <v/>
      </c>
      <c r="AH409" s="18" t="str">
        <f t="shared" si="188"/>
        <v/>
      </c>
      <c r="AI409" s="73"/>
      <c r="AJ409" s="74"/>
      <c r="AK409" s="74"/>
      <c r="AL409" s="73"/>
      <c r="AM409" s="74"/>
      <c r="AN409" s="74">
        <f t="shared" si="189"/>
        <v>2012</v>
      </c>
      <c r="AO409" s="19" t="str">
        <f t="shared" ca="1" si="190"/>
        <v>-</v>
      </c>
      <c r="AP409" s="17" t="str">
        <f ca="1">IF($C409&gt;=TODAY(),"-",100*(AO409-MIN(Fit_Error_Deaths))/(MAX(Fit_Error_Deaths)-MIN(Fit_Error_Deaths)))</f>
        <v>-</v>
      </c>
      <c r="AQ409" s="17" t="str">
        <f t="shared" ca="1" si="191"/>
        <v>-</v>
      </c>
      <c r="AR409" s="17" t="str">
        <f ca="1">IF($C409&gt;=TODAY(),"-",100*(AQ409-MIN(Fit_Error_LocalTransmission))/(MAX(Fit_Error_LocalTransmission)-MIN(Fit_Error_LocalTransmission)))</f>
        <v>-</v>
      </c>
      <c r="AS409" s="17" t="str">
        <f t="shared" ca="1" si="192"/>
        <v>-</v>
      </c>
      <c r="AT409" s="67" t="str">
        <f t="shared" ca="1" si="193"/>
        <v>-</v>
      </c>
    </row>
    <row r="410" spans="1:46" s="1" customFormat="1" ht="12" x14ac:dyDescent="0.35">
      <c r="A410" s="87"/>
      <c r="B410" s="40" t="str">
        <f t="shared" si="170"/>
        <v/>
      </c>
      <c r="C410" s="41" t="str">
        <f t="shared" si="171"/>
        <v/>
      </c>
      <c r="D410" s="28">
        <f>'I Disease Parameters'!$E$6/(1000*365)</f>
        <v>4.8197260273972601E-5</v>
      </c>
      <c r="E410" s="28">
        <f>'I Disease Parameters'!$E$7/(1000*365)</f>
        <v>2.0024657534246577E-5</v>
      </c>
      <c r="F410" s="27">
        <f>(1-'I Disease Parameters'!$E$8)/'I Disease Parameters'!$E$10</f>
        <v>0.188</v>
      </c>
      <c r="G410" s="27">
        <f>'I Disease Parameters'!$E$8/'I Disease Parameters'!$E$11</f>
        <v>1.2E-2</v>
      </c>
      <c r="H410" s="27">
        <f>1/'I Disease Parameters'!$E$12</f>
        <v>0.05</v>
      </c>
      <c r="I410" s="27">
        <f>'I Disease Parameters'!$E$9/'I Disease Parameters'!$E$15</f>
        <v>0</v>
      </c>
      <c r="J410" s="83">
        <f t="shared" si="194"/>
        <v>7.7001263440561267</v>
      </c>
      <c r="K410" s="60">
        <f t="shared" si="195"/>
        <v>0.77001263449643809</v>
      </c>
      <c r="L410" s="30">
        <f t="shared" si="196"/>
        <v>0.46717576064062738</v>
      </c>
      <c r="M410" s="27">
        <f>J410/'I Disease Parameters'!$E$12</f>
        <v>0.38500631720280631</v>
      </c>
      <c r="N410" s="27">
        <f>K410/SQRT('I Disease Parameters'!$E$13*'I Disease Parameters'!$E$13)</f>
        <v>4.5294860852731655E-2</v>
      </c>
      <c r="O410" s="27">
        <f>L410/'I Disease Parameters'!$E$13</f>
        <v>2.7480927096507492E-2</v>
      </c>
      <c r="P410" s="27">
        <f>(1-L410)/'I Disease Parameters'!$E$14</f>
        <v>2.2201009973307193E-2</v>
      </c>
      <c r="Q410" s="19" t="str">
        <f t="shared" si="172"/>
        <v/>
      </c>
      <c r="R410" s="17" t="str">
        <f t="shared" si="173"/>
        <v/>
      </c>
      <c r="S410" s="17" t="str">
        <f t="shared" si="174"/>
        <v/>
      </c>
      <c r="T410" s="17" t="str">
        <f t="shared" si="175"/>
        <v/>
      </c>
      <c r="U410" s="17" t="str">
        <f t="shared" si="176"/>
        <v/>
      </c>
      <c r="V410" s="17" t="str">
        <f t="shared" si="177"/>
        <v/>
      </c>
      <c r="W410" s="17" t="str">
        <f t="shared" si="178"/>
        <v/>
      </c>
      <c r="X410" s="18" t="str">
        <f t="shared" si="169"/>
        <v/>
      </c>
      <c r="Y410" s="17" t="str">
        <f t="shared" si="179"/>
        <v/>
      </c>
      <c r="Z410" s="17" t="str">
        <f t="shared" si="180"/>
        <v/>
      </c>
      <c r="AA410" s="17" t="str">
        <f t="shared" si="181"/>
        <v/>
      </c>
      <c r="AB410" s="17" t="str">
        <f t="shared" si="182"/>
        <v/>
      </c>
      <c r="AC410" s="17" t="str">
        <f t="shared" si="183"/>
        <v/>
      </c>
      <c r="AD410" s="18" t="str">
        <f t="shared" si="184"/>
        <v/>
      </c>
      <c r="AE410" s="19" t="str">
        <f t="shared" si="185"/>
        <v/>
      </c>
      <c r="AF410" s="17" t="str">
        <f t="shared" si="186"/>
        <v/>
      </c>
      <c r="AG410" s="17" t="str">
        <f t="shared" si="187"/>
        <v/>
      </c>
      <c r="AH410" s="18" t="str">
        <f t="shared" si="188"/>
        <v/>
      </c>
      <c r="AI410" s="73"/>
      <c r="AJ410" s="74"/>
      <c r="AK410" s="74"/>
      <c r="AL410" s="73"/>
      <c r="AM410" s="74"/>
      <c r="AN410" s="74">
        <f t="shared" si="189"/>
        <v>2012</v>
      </c>
      <c r="AO410" s="19" t="str">
        <f t="shared" ca="1" si="190"/>
        <v>-</v>
      </c>
      <c r="AP410" s="17" t="str">
        <f ca="1">IF($C410&gt;=TODAY(),"-",100*(AO410-MIN(Fit_Error_Deaths))/(MAX(Fit_Error_Deaths)-MIN(Fit_Error_Deaths)))</f>
        <v>-</v>
      </c>
      <c r="AQ410" s="17" t="str">
        <f t="shared" ca="1" si="191"/>
        <v>-</v>
      </c>
      <c r="AR410" s="17" t="str">
        <f ca="1">IF($C410&gt;=TODAY(),"-",100*(AQ410-MIN(Fit_Error_LocalTransmission))/(MAX(Fit_Error_LocalTransmission)-MIN(Fit_Error_LocalTransmission)))</f>
        <v>-</v>
      </c>
      <c r="AS410" s="17" t="str">
        <f t="shared" ca="1" si="192"/>
        <v>-</v>
      </c>
      <c r="AT410" s="67" t="str">
        <f t="shared" ca="1" si="193"/>
        <v>-</v>
      </c>
    </row>
    <row r="411" spans="1:46" s="1" customFormat="1" ht="12" x14ac:dyDescent="0.35">
      <c r="A411" s="87"/>
      <c r="B411" s="40" t="str">
        <f t="shared" si="170"/>
        <v/>
      </c>
      <c r="C411" s="41" t="str">
        <f t="shared" si="171"/>
        <v/>
      </c>
      <c r="D411" s="28">
        <f>'I Disease Parameters'!$E$6/(1000*365)</f>
        <v>4.8197260273972601E-5</v>
      </c>
      <c r="E411" s="28">
        <f>'I Disease Parameters'!$E$7/(1000*365)</f>
        <v>2.0024657534246577E-5</v>
      </c>
      <c r="F411" s="27">
        <f>(1-'I Disease Parameters'!$E$8)/'I Disease Parameters'!$E$10</f>
        <v>0.188</v>
      </c>
      <c r="G411" s="27">
        <f>'I Disease Parameters'!$E$8/'I Disease Parameters'!$E$11</f>
        <v>1.2E-2</v>
      </c>
      <c r="H411" s="27">
        <f>1/'I Disease Parameters'!$E$12</f>
        <v>0.05</v>
      </c>
      <c r="I411" s="27">
        <f>'I Disease Parameters'!$E$9/'I Disease Parameters'!$E$15</f>
        <v>0</v>
      </c>
      <c r="J411" s="83">
        <f t="shared" si="194"/>
        <v>7.7001263440561267</v>
      </c>
      <c r="K411" s="60">
        <f t="shared" si="195"/>
        <v>0.77001263449643809</v>
      </c>
      <c r="L411" s="30">
        <f t="shared" si="196"/>
        <v>0.46717576064062738</v>
      </c>
      <c r="M411" s="27">
        <f>J411/'I Disease Parameters'!$E$12</f>
        <v>0.38500631720280631</v>
      </c>
      <c r="N411" s="27">
        <f>K411/SQRT('I Disease Parameters'!$E$13*'I Disease Parameters'!$E$13)</f>
        <v>4.5294860852731655E-2</v>
      </c>
      <c r="O411" s="27">
        <f>L411/'I Disease Parameters'!$E$13</f>
        <v>2.7480927096507492E-2</v>
      </c>
      <c r="P411" s="27">
        <f>(1-L411)/'I Disease Parameters'!$E$14</f>
        <v>2.2201009973307193E-2</v>
      </c>
      <c r="Q411" s="19" t="str">
        <f t="shared" si="172"/>
        <v/>
      </c>
      <c r="R411" s="17" t="str">
        <f t="shared" si="173"/>
        <v/>
      </c>
      <c r="S411" s="17" t="str">
        <f t="shared" si="174"/>
        <v/>
      </c>
      <c r="T411" s="17" t="str">
        <f t="shared" si="175"/>
        <v/>
      </c>
      <c r="U411" s="17" t="str">
        <f t="shared" si="176"/>
        <v/>
      </c>
      <c r="V411" s="17" t="str">
        <f t="shared" si="177"/>
        <v/>
      </c>
      <c r="W411" s="17" t="str">
        <f t="shared" si="178"/>
        <v/>
      </c>
      <c r="X411" s="18" t="str">
        <f t="shared" si="169"/>
        <v/>
      </c>
      <c r="Y411" s="17" t="str">
        <f t="shared" si="179"/>
        <v/>
      </c>
      <c r="Z411" s="17" t="str">
        <f t="shared" si="180"/>
        <v/>
      </c>
      <c r="AA411" s="17" t="str">
        <f t="shared" si="181"/>
        <v/>
      </c>
      <c r="AB411" s="17" t="str">
        <f t="shared" si="182"/>
        <v/>
      </c>
      <c r="AC411" s="17" t="str">
        <f t="shared" si="183"/>
        <v/>
      </c>
      <c r="AD411" s="18" t="str">
        <f t="shared" si="184"/>
        <v/>
      </c>
      <c r="AE411" s="19" t="str">
        <f t="shared" si="185"/>
        <v/>
      </c>
      <c r="AF411" s="17" t="str">
        <f t="shared" si="186"/>
        <v/>
      </c>
      <c r="AG411" s="17" t="str">
        <f t="shared" si="187"/>
        <v/>
      </c>
      <c r="AH411" s="18" t="str">
        <f t="shared" si="188"/>
        <v/>
      </c>
      <c r="AI411" s="73"/>
      <c r="AJ411" s="74"/>
      <c r="AK411" s="74"/>
      <c r="AL411" s="73"/>
      <c r="AM411" s="74"/>
      <c r="AN411" s="74">
        <f t="shared" si="189"/>
        <v>2012</v>
      </c>
      <c r="AO411" s="19" t="str">
        <f t="shared" ca="1" si="190"/>
        <v>-</v>
      </c>
      <c r="AP411" s="17" t="str">
        <f ca="1">IF($C411&gt;=TODAY(),"-",100*(AO411-MIN(Fit_Error_Deaths))/(MAX(Fit_Error_Deaths)-MIN(Fit_Error_Deaths)))</f>
        <v>-</v>
      </c>
      <c r="AQ411" s="17" t="str">
        <f t="shared" ca="1" si="191"/>
        <v>-</v>
      </c>
      <c r="AR411" s="17" t="str">
        <f ca="1">IF($C411&gt;=TODAY(),"-",100*(AQ411-MIN(Fit_Error_LocalTransmission))/(MAX(Fit_Error_LocalTransmission)-MIN(Fit_Error_LocalTransmission)))</f>
        <v>-</v>
      </c>
      <c r="AS411" s="17" t="str">
        <f t="shared" ca="1" si="192"/>
        <v>-</v>
      </c>
      <c r="AT411" s="67" t="str">
        <f t="shared" ca="1" si="193"/>
        <v>-</v>
      </c>
    </row>
    <row r="412" spans="1:46" s="1" customFormat="1" ht="12" x14ac:dyDescent="0.35">
      <c r="A412" s="87"/>
      <c r="B412" s="40" t="str">
        <f t="shared" si="170"/>
        <v/>
      </c>
      <c r="C412" s="41" t="str">
        <f t="shared" si="171"/>
        <v/>
      </c>
      <c r="D412" s="28">
        <f>'I Disease Parameters'!$E$6/(1000*365)</f>
        <v>4.8197260273972601E-5</v>
      </c>
      <c r="E412" s="28">
        <f>'I Disease Parameters'!$E$7/(1000*365)</f>
        <v>2.0024657534246577E-5</v>
      </c>
      <c r="F412" s="27">
        <f>(1-'I Disease Parameters'!$E$8)/'I Disease Parameters'!$E$10</f>
        <v>0.188</v>
      </c>
      <c r="G412" s="27">
        <f>'I Disease Parameters'!$E$8/'I Disease Parameters'!$E$11</f>
        <v>1.2E-2</v>
      </c>
      <c r="H412" s="27">
        <f>1/'I Disease Parameters'!$E$12</f>
        <v>0.05</v>
      </c>
      <c r="I412" s="27">
        <f>'I Disease Parameters'!$E$9/'I Disease Parameters'!$E$15</f>
        <v>0</v>
      </c>
      <c r="J412" s="83">
        <f t="shared" si="194"/>
        <v>7.7001263440561267</v>
      </c>
      <c r="K412" s="60">
        <f t="shared" si="195"/>
        <v>0.77001263449643809</v>
      </c>
      <c r="L412" s="30">
        <f t="shared" si="196"/>
        <v>0.46717576064062738</v>
      </c>
      <c r="M412" s="27">
        <f>J412/'I Disease Parameters'!$E$12</f>
        <v>0.38500631720280631</v>
      </c>
      <c r="N412" s="27">
        <f>K412/SQRT('I Disease Parameters'!$E$13*'I Disease Parameters'!$E$13)</f>
        <v>4.5294860852731655E-2</v>
      </c>
      <c r="O412" s="27">
        <f>L412/'I Disease Parameters'!$E$13</f>
        <v>2.7480927096507492E-2</v>
      </c>
      <c r="P412" s="27">
        <f>(1-L412)/'I Disease Parameters'!$E$14</f>
        <v>2.2201009973307193E-2</v>
      </c>
      <c r="Q412" s="19" t="str">
        <f t="shared" si="172"/>
        <v/>
      </c>
      <c r="R412" s="17" t="str">
        <f t="shared" si="173"/>
        <v/>
      </c>
      <c r="S412" s="17" t="str">
        <f t="shared" si="174"/>
        <v/>
      </c>
      <c r="T412" s="17" t="str">
        <f t="shared" si="175"/>
        <v/>
      </c>
      <c r="U412" s="17" t="str">
        <f t="shared" si="176"/>
        <v/>
      </c>
      <c r="V412" s="17" t="str">
        <f t="shared" si="177"/>
        <v/>
      </c>
      <c r="W412" s="17" t="str">
        <f t="shared" si="178"/>
        <v/>
      </c>
      <c r="X412" s="18" t="str">
        <f t="shared" si="169"/>
        <v/>
      </c>
      <c r="Y412" s="17" t="str">
        <f t="shared" si="179"/>
        <v/>
      </c>
      <c r="Z412" s="17" t="str">
        <f t="shared" si="180"/>
        <v/>
      </c>
      <c r="AA412" s="17" t="str">
        <f t="shared" si="181"/>
        <v/>
      </c>
      <c r="AB412" s="17" t="str">
        <f t="shared" si="182"/>
        <v/>
      </c>
      <c r="AC412" s="17" t="str">
        <f t="shared" si="183"/>
        <v/>
      </c>
      <c r="AD412" s="18" t="str">
        <f t="shared" si="184"/>
        <v/>
      </c>
      <c r="AE412" s="19" t="str">
        <f t="shared" si="185"/>
        <v/>
      </c>
      <c r="AF412" s="17" t="str">
        <f t="shared" si="186"/>
        <v/>
      </c>
      <c r="AG412" s="17" t="str">
        <f t="shared" si="187"/>
        <v/>
      </c>
      <c r="AH412" s="18" t="str">
        <f t="shared" si="188"/>
        <v/>
      </c>
      <c r="AI412" s="73"/>
      <c r="AJ412" s="74"/>
      <c r="AK412" s="74"/>
      <c r="AL412" s="73"/>
      <c r="AM412" s="74"/>
      <c r="AN412" s="74">
        <f t="shared" si="189"/>
        <v>2012</v>
      </c>
      <c r="AO412" s="19" t="str">
        <f t="shared" ca="1" si="190"/>
        <v>-</v>
      </c>
      <c r="AP412" s="17" t="str">
        <f ca="1">IF($C412&gt;=TODAY(),"-",100*(AO412-MIN(Fit_Error_Deaths))/(MAX(Fit_Error_Deaths)-MIN(Fit_Error_Deaths)))</f>
        <v>-</v>
      </c>
      <c r="AQ412" s="17" t="str">
        <f t="shared" ca="1" si="191"/>
        <v>-</v>
      </c>
      <c r="AR412" s="17" t="str">
        <f ca="1">IF($C412&gt;=TODAY(),"-",100*(AQ412-MIN(Fit_Error_LocalTransmission))/(MAX(Fit_Error_LocalTransmission)-MIN(Fit_Error_LocalTransmission)))</f>
        <v>-</v>
      </c>
      <c r="AS412" s="17" t="str">
        <f t="shared" ca="1" si="192"/>
        <v>-</v>
      </c>
      <c r="AT412" s="67" t="str">
        <f t="shared" ca="1" si="193"/>
        <v>-</v>
      </c>
    </row>
    <row r="413" spans="1:46" s="1" customFormat="1" ht="12" x14ac:dyDescent="0.35">
      <c r="A413" s="87"/>
      <c r="B413" s="40" t="str">
        <f t="shared" si="170"/>
        <v/>
      </c>
      <c r="C413" s="41" t="str">
        <f t="shared" si="171"/>
        <v/>
      </c>
      <c r="D413" s="28">
        <f>'I Disease Parameters'!$E$6/(1000*365)</f>
        <v>4.8197260273972601E-5</v>
      </c>
      <c r="E413" s="28">
        <f>'I Disease Parameters'!$E$7/(1000*365)</f>
        <v>2.0024657534246577E-5</v>
      </c>
      <c r="F413" s="27">
        <f>(1-'I Disease Parameters'!$E$8)/'I Disease Parameters'!$E$10</f>
        <v>0.188</v>
      </c>
      <c r="G413" s="27">
        <f>'I Disease Parameters'!$E$8/'I Disease Parameters'!$E$11</f>
        <v>1.2E-2</v>
      </c>
      <c r="H413" s="27">
        <f>1/'I Disease Parameters'!$E$12</f>
        <v>0.05</v>
      </c>
      <c r="I413" s="27">
        <f>'I Disease Parameters'!$E$9/'I Disease Parameters'!$E$15</f>
        <v>0</v>
      </c>
      <c r="J413" s="83">
        <f t="shared" si="194"/>
        <v>7.7001263440561267</v>
      </c>
      <c r="K413" s="60">
        <f t="shared" si="195"/>
        <v>0.77001263449643809</v>
      </c>
      <c r="L413" s="30">
        <f t="shared" si="196"/>
        <v>0.46717576064062738</v>
      </c>
      <c r="M413" s="27">
        <f>J413/'I Disease Parameters'!$E$12</f>
        <v>0.38500631720280631</v>
      </c>
      <c r="N413" s="27">
        <f>K413/SQRT('I Disease Parameters'!$E$13*'I Disease Parameters'!$E$13)</f>
        <v>4.5294860852731655E-2</v>
      </c>
      <c r="O413" s="27">
        <f>L413/'I Disease Parameters'!$E$13</f>
        <v>2.7480927096507492E-2</v>
      </c>
      <c r="P413" s="27">
        <f>(1-L413)/'I Disease Parameters'!$E$14</f>
        <v>2.2201009973307193E-2</v>
      </c>
      <c r="Q413" s="19" t="str">
        <f t="shared" si="172"/>
        <v/>
      </c>
      <c r="R413" s="17" t="str">
        <f t="shared" si="173"/>
        <v/>
      </c>
      <c r="S413" s="17" t="str">
        <f t="shared" si="174"/>
        <v/>
      </c>
      <c r="T413" s="17" t="str">
        <f t="shared" si="175"/>
        <v/>
      </c>
      <c r="U413" s="17" t="str">
        <f t="shared" si="176"/>
        <v/>
      </c>
      <c r="V413" s="17" t="str">
        <f t="shared" si="177"/>
        <v/>
      </c>
      <c r="W413" s="17" t="str">
        <f t="shared" si="178"/>
        <v/>
      </c>
      <c r="X413" s="18" t="str">
        <f t="shared" si="169"/>
        <v/>
      </c>
      <c r="Y413" s="17" t="str">
        <f t="shared" si="179"/>
        <v/>
      </c>
      <c r="Z413" s="17" t="str">
        <f t="shared" si="180"/>
        <v/>
      </c>
      <c r="AA413" s="17" t="str">
        <f t="shared" si="181"/>
        <v/>
      </c>
      <c r="AB413" s="17" t="str">
        <f t="shared" si="182"/>
        <v/>
      </c>
      <c r="AC413" s="17" t="str">
        <f t="shared" si="183"/>
        <v/>
      </c>
      <c r="AD413" s="18" t="str">
        <f t="shared" si="184"/>
        <v/>
      </c>
      <c r="AE413" s="19" t="str">
        <f t="shared" si="185"/>
        <v/>
      </c>
      <c r="AF413" s="17" t="str">
        <f t="shared" si="186"/>
        <v/>
      </c>
      <c r="AG413" s="17" t="str">
        <f t="shared" si="187"/>
        <v/>
      </c>
      <c r="AH413" s="18" t="str">
        <f t="shared" si="188"/>
        <v/>
      </c>
      <c r="AI413" s="73"/>
      <c r="AJ413" s="74"/>
      <c r="AK413" s="74"/>
      <c r="AL413" s="73"/>
      <c r="AM413" s="74"/>
      <c r="AN413" s="74">
        <f t="shared" si="189"/>
        <v>2012</v>
      </c>
      <c r="AO413" s="19" t="str">
        <f t="shared" ca="1" si="190"/>
        <v>-</v>
      </c>
      <c r="AP413" s="17" t="str">
        <f ca="1">IF($C413&gt;=TODAY(),"-",100*(AO413-MIN(Fit_Error_Deaths))/(MAX(Fit_Error_Deaths)-MIN(Fit_Error_Deaths)))</f>
        <v>-</v>
      </c>
      <c r="AQ413" s="17" t="str">
        <f t="shared" ca="1" si="191"/>
        <v>-</v>
      </c>
      <c r="AR413" s="17" t="str">
        <f ca="1">IF($C413&gt;=TODAY(),"-",100*(AQ413-MIN(Fit_Error_LocalTransmission))/(MAX(Fit_Error_LocalTransmission)-MIN(Fit_Error_LocalTransmission)))</f>
        <v>-</v>
      </c>
      <c r="AS413" s="17" t="str">
        <f t="shared" ca="1" si="192"/>
        <v>-</v>
      </c>
      <c r="AT413" s="67" t="str">
        <f t="shared" ca="1" si="193"/>
        <v>-</v>
      </c>
    </row>
    <row r="414" spans="1:46" s="1" customFormat="1" ht="12" x14ac:dyDescent="0.35">
      <c r="A414" s="87"/>
      <c r="B414" s="40" t="str">
        <f t="shared" si="170"/>
        <v/>
      </c>
      <c r="C414" s="41" t="str">
        <f t="shared" si="171"/>
        <v/>
      </c>
      <c r="D414" s="28">
        <f>'I Disease Parameters'!$E$6/(1000*365)</f>
        <v>4.8197260273972601E-5</v>
      </c>
      <c r="E414" s="28">
        <f>'I Disease Parameters'!$E$7/(1000*365)</f>
        <v>2.0024657534246577E-5</v>
      </c>
      <c r="F414" s="27">
        <f>(1-'I Disease Parameters'!$E$8)/'I Disease Parameters'!$E$10</f>
        <v>0.188</v>
      </c>
      <c r="G414" s="27">
        <f>'I Disease Parameters'!$E$8/'I Disease Parameters'!$E$11</f>
        <v>1.2E-2</v>
      </c>
      <c r="H414" s="27">
        <f>1/'I Disease Parameters'!$E$12</f>
        <v>0.05</v>
      </c>
      <c r="I414" s="27">
        <f>'I Disease Parameters'!$E$9/'I Disease Parameters'!$E$15</f>
        <v>0</v>
      </c>
      <c r="J414" s="83">
        <f t="shared" si="194"/>
        <v>7.7001263440561267</v>
      </c>
      <c r="K414" s="60">
        <f t="shared" si="195"/>
        <v>0.77001263449643809</v>
      </c>
      <c r="L414" s="30">
        <f t="shared" si="196"/>
        <v>0.46717576064062738</v>
      </c>
      <c r="M414" s="27">
        <f>J414/'I Disease Parameters'!$E$12</f>
        <v>0.38500631720280631</v>
      </c>
      <c r="N414" s="27">
        <f>K414/SQRT('I Disease Parameters'!$E$13*'I Disease Parameters'!$E$13)</f>
        <v>4.5294860852731655E-2</v>
      </c>
      <c r="O414" s="27">
        <f>L414/'I Disease Parameters'!$E$13</f>
        <v>2.7480927096507492E-2</v>
      </c>
      <c r="P414" s="27">
        <f>(1-L414)/'I Disease Parameters'!$E$14</f>
        <v>2.2201009973307193E-2</v>
      </c>
      <c r="Q414" s="19" t="str">
        <f t="shared" si="172"/>
        <v/>
      </c>
      <c r="R414" s="17" t="str">
        <f t="shared" si="173"/>
        <v/>
      </c>
      <c r="S414" s="17" t="str">
        <f t="shared" si="174"/>
        <v/>
      </c>
      <c r="T414" s="17" t="str">
        <f t="shared" si="175"/>
        <v/>
      </c>
      <c r="U414" s="17" t="str">
        <f t="shared" si="176"/>
        <v/>
      </c>
      <c r="V414" s="17" t="str">
        <f t="shared" si="177"/>
        <v/>
      </c>
      <c r="W414" s="17" t="str">
        <f t="shared" si="178"/>
        <v/>
      </c>
      <c r="X414" s="18" t="str">
        <f t="shared" si="169"/>
        <v/>
      </c>
      <c r="Y414" s="17" t="str">
        <f t="shared" si="179"/>
        <v/>
      </c>
      <c r="Z414" s="17" t="str">
        <f t="shared" si="180"/>
        <v/>
      </c>
      <c r="AA414" s="17" t="str">
        <f t="shared" si="181"/>
        <v/>
      </c>
      <c r="AB414" s="17" t="str">
        <f t="shared" si="182"/>
        <v/>
      </c>
      <c r="AC414" s="17" t="str">
        <f t="shared" si="183"/>
        <v/>
      </c>
      <c r="AD414" s="18" t="str">
        <f t="shared" si="184"/>
        <v/>
      </c>
      <c r="AE414" s="19" t="str">
        <f t="shared" si="185"/>
        <v/>
      </c>
      <c r="AF414" s="17" t="str">
        <f t="shared" si="186"/>
        <v/>
      </c>
      <c r="AG414" s="17" t="str">
        <f t="shared" si="187"/>
        <v/>
      </c>
      <c r="AH414" s="18" t="str">
        <f t="shared" si="188"/>
        <v/>
      </c>
      <c r="AI414" s="73"/>
      <c r="AJ414" s="74"/>
      <c r="AK414" s="74"/>
      <c r="AL414" s="73"/>
      <c r="AM414" s="74"/>
      <c r="AN414" s="74">
        <f t="shared" si="189"/>
        <v>2012</v>
      </c>
      <c r="AO414" s="19" t="str">
        <f t="shared" ca="1" si="190"/>
        <v>-</v>
      </c>
      <c r="AP414" s="17" t="str">
        <f ca="1">IF($C414&gt;=TODAY(),"-",100*(AO414-MIN(Fit_Error_Deaths))/(MAX(Fit_Error_Deaths)-MIN(Fit_Error_Deaths)))</f>
        <v>-</v>
      </c>
      <c r="AQ414" s="17" t="str">
        <f t="shared" ca="1" si="191"/>
        <v>-</v>
      </c>
      <c r="AR414" s="17" t="str">
        <f ca="1">IF($C414&gt;=TODAY(),"-",100*(AQ414-MIN(Fit_Error_LocalTransmission))/(MAX(Fit_Error_LocalTransmission)-MIN(Fit_Error_LocalTransmission)))</f>
        <v>-</v>
      </c>
      <c r="AS414" s="17" t="str">
        <f t="shared" ca="1" si="192"/>
        <v>-</v>
      </c>
      <c r="AT414" s="67" t="str">
        <f t="shared" ca="1" si="193"/>
        <v>-</v>
      </c>
    </row>
    <row r="415" spans="1:46" s="1" customFormat="1" ht="12" x14ac:dyDescent="0.35">
      <c r="A415" s="87"/>
      <c r="B415" s="40" t="str">
        <f t="shared" si="170"/>
        <v/>
      </c>
      <c r="C415" s="41" t="str">
        <f t="shared" si="171"/>
        <v/>
      </c>
      <c r="D415" s="28">
        <f>'I Disease Parameters'!$E$6/(1000*365)</f>
        <v>4.8197260273972601E-5</v>
      </c>
      <c r="E415" s="28">
        <f>'I Disease Parameters'!$E$7/(1000*365)</f>
        <v>2.0024657534246577E-5</v>
      </c>
      <c r="F415" s="27">
        <f>(1-'I Disease Parameters'!$E$8)/'I Disease Parameters'!$E$10</f>
        <v>0.188</v>
      </c>
      <c r="G415" s="27">
        <f>'I Disease Parameters'!$E$8/'I Disease Parameters'!$E$11</f>
        <v>1.2E-2</v>
      </c>
      <c r="H415" s="27">
        <f>1/'I Disease Parameters'!$E$12</f>
        <v>0.05</v>
      </c>
      <c r="I415" s="27">
        <f>'I Disease Parameters'!$E$9/'I Disease Parameters'!$E$15</f>
        <v>0</v>
      </c>
      <c r="J415" s="83">
        <f t="shared" si="194"/>
        <v>7.7001263440561267</v>
      </c>
      <c r="K415" s="60">
        <f t="shared" si="195"/>
        <v>0.77001263449643809</v>
      </c>
      <c r="L415" s="30">
        <f t="shared" si="196"/>
        <v>0.46717576064062738</v>
      </c>
      <c r="M415" s="27">
        <f>J415/'I Disease Parameters'!$E$12</f>
        <v>0.38500631720280631</v>
      </c>
      <c r="N415" s="27">
        <f>K415/SQRT('I Disease Parameters'!$E$13*'I Disease Parameters'!$E$13)</f>
        <v>4.5294860852731655E-2</v>
      </c>
      <c r="O415" s="27">
        <f>L415/'I Disease Parameters'!$E$13</f>
        <v>2.7480927096507492E-2</v>
      </c>
      <c r="P415" s="27">
        <f>(1-L415)/'I Disease Parameters'!$E$14</f>
        <v>2.2201009973307193E-2</v>
      </c>
      <c r="Q415" s="19" t="str">
        <f t="shared" si="172"/>
        <v/>
      </c>
      <c r="R415" s="17" t="str">
        <f t="shared" si="173"/>
        <v/>
      </c>
      <c r="S415" s="17" t="str">
        <f t="shared" si="174"/>
        <v/>
      </c>
      <c r="T415" s="17" t="str">
        <f t="shared" si="175"/>
        <v/>
      </c>
      <c r="U415" s="17" t="str">
        <f t="shared" si="176"/>
        <v/>
      </c>
      <c r="V415" s="17" t="str">
        <f t="shared" si="177"/>
        <v/>
      </c>
      <c r="W415" s="17" t="str">
        <f t="shared" si="178"/>
        <v/>
      </c>
      <c r="X415" s="18" t="str">
        <f t="shared" si="169"/>
        <v/>
      </c>
      <c r="Y415" s="17" t="str">
        <f t="shared" si="179"/>
        <v/>
      </c>
      <c r="Z415" s="17" t="str">
        <f t="shared" si="180"/>
        <v/>
      </c>
      <c r="AA415" s="17" t="str">
        <f t="shared" si="181"/>
        <v/>
      </c>
      <c r="AB415" s="17" t="str">
        <f t="shared" si="182"/>
        <v/>
      </c>
      <c r="AC415" s="17" t="str">
        <f t="shared" si="183"/>
        <v/>
      </c>
      <c r="AD415" s="18" t="str">
        <f t="shared" si="184"/>
        <v/>
      </c>
      <c r="AE415" s="19" t="str">
        <f t="shared" si="185"/>
        <v/>
      </c>
      <c r="AF415" s="17" t="str">
        <f t="shared" si="186"/>
        <v/>
      </c>
      <c r="AG415" s="17" t="str">
        <f t="shared" si="187"/>
        <v/>
      </c>
      <c r="AH415" s="18" t="str">
        <f t="shared" si="188"/>
        <v/>
      </c>
      <c r="AI415" s="73"/>
      <c r="AJ415" s="74"/>
      <c r="AK415" s="74"/>
      <c r="AL415" s="73"/>
      <c r="AM415" s="74"/>
      <c r="AN415" s="74">
        <f t="shared" si="189"/>
        <v>2012</v>
      </c>
      <c r="AO415" s="19" t="str">
        <f t="shared" ca="1" si="190"/>
        <v>-</v>
      </c>
      <c r="AP415" s="17" t="str">
        <f ca="1">IF($C415&gt;=TODAY(),"-",100*(AO415-MIN(Fit_Error_Deaths))/(MAX(Fit_Error_Deaths)-MIN(Fit_Error_Deaths)))</f>
        <v>-</v>
      </c>
      <c r="AQ415" s="17" t="str">
        <f t="shared" ca="1" si="191"/>
        <v>-</v>
      </c>
      <c r="AR415" s="17" t="str">
        <f ca="1">IF($C415&gt;=TODAY(),"-",100*(AQ415-MIN(Fit_Error_LocalTransmission))/(MAX(Fit_Error_LocalTransmission)-MIN(Fit_Error_LocalTransmission)))</f>
        <v>-</v>
      </c>
      <c r="AS415" s="17" t="str">
        <f t="shared" ca="1" si="192"/>
        <v>-</v>
      </c>
      <c r="AT415" s="67" t="str">
        <f t="shared" ca="1" si="193"/>
        <v>-</v>
      </c>
    </row>
    <row r="416" spans="1:46" s="1" customFormat="1" ht="12" x14ac:dyDescent="0.35">
      <c r="A416" s="87"/>
      <c r="B416" s="40" t="str">
        <f t="shared" si="170"/>
        <v/>
      </c>
      <c r="C416" s="41" t="str">
        <f t="shared" si="171"/>
        <v/>
      </c>
      <c r="D416" s="28">
        <f>'I Disease Parameters'!$E$6/(1000*365)</f>
        <v>4.8197260273972601E-5</v>
      </c>
      <c r="E416" s="28">
        <f>'I Disease Parameters'!$E$7/(1000*365)</f>
        <v>2.0024657534246577E-5</v>
      </c>
      <c r="F416" s="27">
        <f>(1-'I Disease Parameters'!$E$8)/'I Disease Parameters'!$E$10</f>
        <v>0.188</v>
      </c>
      <c r="G416" s="27">
        <f>'I Disease Parameters'!$E$8/'I Disease Parameters'!$E$11</f>
        <v>1.2E-2</v>
      </c>
      <c r="H416" s="27">
        <f>1/'I Disease Parameters'!$E$12</f>
        <v>0.05</v>
      </c>
      <c r="I416" s="27">
        <f>'I Disease Parameters'!$E$9/'I Disease Parameters'!$E$15</f>
        <v>0</v>
      </c>
      <c r="J416" s="83">
        <f t="shared" si="194"/>
        <v>7.7001263440561267</v>
      </c>
      <c r="K416" s="60">
        <f t="shared" si="195"/>
        <v>0.77001263449643809</v>
      </c>
      <c r="L416" s="30">
        <f t="shared" si="196"/>
        <v>0.46717576064062738</v>
      </c>
      <c r="M416" s="27">
        <f>J416/'I Disease Parameters'!$E$12</f>
        <v>0.38500631720280631</v>
      </c>
      <c r="N416" s="27">
        <f>K416/SQRT('I Disease Parameters'!$E$13*'I Disease Parameters'!$E$13)</f>
        <v>4.5294860852731655E-2</v>
      </c>
      <c r="O416" s="27">
        <f>L416/'I Disease Parameters'!$E$13</f>
        <v>2.7480927096507492E-2</v>
      </c>
      <c r="P416" s="27">
        <f>(1-L416)/'I Disease Parameters'!$E$14</f>
        <v>2.2201009973307193E-2</v>
      </c>
      <c r="Q416" s="19" t="str">
        <f t="shared" si="172"/>
        <v/>
      </c>
      <c r="R416" s="17" t="str">
        <f t="shared" si="173"/>
        <v/>
      </c>
      <c r="S416" s="17" t="str">
        <f t="shared" si="174"/>
        <v/>
      </c>
      <c r="T416" s="17" t="str">
        <f t="shared" si="175"/>
        <v/>
      </c>
      <c r="U416" s="17" t="str">
        <f t="shared" si="176"/>
        <v/>
      </c>
      <c r="V416" s="17" t="str">
        <f t="shared" si="177"/>
        <v/>
      </c>
      <c r="W416" s="17" t="str">
        <f t="shared" si="178"/>
        <v/>
      </c>
      <c r="X416" s="18" t="str">
        <f t="shared" si="169"/>
        <v/>
      </c>
      <c r="Y416" s="17" t="str">
        <f t="shared" si="179"/>
        <v/>
      </c>
      <c r="Z416" s="17" t="str">
        <f t="shared" si="180"/>
        <v/>
      </c>
      <c r="AA416" s="17" t="str">
        <f t="shared" si="181"/>
        <v/>
      </c>
      <c r="AB416" s="17" t="str">
        <f t="shared" si="182"/>
        <v/>
      </c>
      <c r="AC416" s="17" t="str">
        <f t="shared" si="183"/>
        <v/>
      </c>
      <c r="AD416" s="18" t="str">
        <f t="shared" si="184"/>
        <v/>
      </c>
      <c r="AE416" s="19" t="str">
        <f t="shared" si="185"/>
        <v/>
      </c>
      <c r="AF416" s="17" t="str">
        <f t="shared" si="186"/>
        <v/>
      </c>
      <c r="AG416" s="17" t="str">
        <f t="shared" si="187"/>
        <v/>
      </c>
      <c r="AH416" s="18" t="str">
        <f t="shared" si="188"/>
        <v/>
      </c>
      <c r="AI416" s="73"/>
      <c r="AJ416" s="74"/>
      <c r="AK416" s="74"/>
      <c r="AL416" s="73"/>
      <c r="AM416" s="74"/>
      <c r="AN416" s="74">
        <f t="shared" si="189"/>
        <v>2012</v>
      </c>
      <c r="AO416" s="19" t="str">
        <f t="shared" ca="1" si="190"/>
        <v>-</v>
      </c>
      <c r="AP416" s="17" t="str">
        <f ca="1">IF($C416&gt;=TODAY(),"-",100*(AO416-MIN(Fit_Error_Deaths))/(MAX(Fit_Error_Deaths)-MIN(Fit_Error_Deaths)))</f>
        <v>-</v>
      </c>
      <c r="AQ416" s="17" t="str">
        <f t="shared" ca="1" si="191"/>
        <v>-</v>
      </c>
      <c r="AR416" s="17" t="str">
        <f ca="1">IF($C416&gt;=TODAY(),"-",100*(AQ416-MIN(Fit_Error_LocalTransmission))/(MAX(Fit_Error_LocalTransmission)-MIN(Fit_Error_LocalTransmission)))</f>
        <v>-</v>
      </c>
      <c r="AS416" s="17" t="str">
        <f t="shared" ca="1" si="192"/>
        <v>-</v>
      </c>
      <c r="AT416" s="67" t="str">
        <f t="shared" ca="1" si="193"/>
        <v>-</v>
      </c>
    </row>
    <row r="417" spans="1:46" s="1" customFormat="1" ht="12" x14ac:dyDescent="0.35">
      <c r="A417" s="87"/>
      <c r="B417" s="40" t="str">
        <f t="shared" si="170"/>
        <v/>
      </c>
      <c r="C417" s="41" t="str">
        <f t="shared" si="171"/>
        <v/>
      </c>
      <c r="D417" s="28">
        <f>'I Disease Parameters'!$E$6/(1000*365)</f>
        <v>4.8197260273972601E-5</v>
      </c>
      <c r="E417" s="28">
        <f>'I Disease Parameters'!$E$7/(1000*365)</f>
        <v>2.0024657534246577E-5</v>
      </c>
      <c r="F417" s="27">
        <f>(1-'I Disease Parameters'!$E$8)/'I Disease Parameters'!$E$10</f>
        <v>0.188</v>
      </c>
      <c r="G417" s="27">
        <f>'I Disease Parameters'!$E$8/'I Disease Parameters'!$E$11</f>
        <v>1.2E-2</v>
      </c>
      <c r="H417" s="27">
        <f>1/'I Disease Parameters'!$E$12</f>
        <v>0.05</v>
      </c>
      <c r="I417" s="27">
        <f>'I Disease Parameters'!$E$9/'I Disease Parameters'!$E$15</f>
        <v>0</v>
      </c>
      <c r="J417" s="83">
        <f t="shared" si="194"/>
        <v>7.7001263440561267</v>
      </c>
      <c r="K417" s="60">
        <f t="shared" si="195"/>
        <v>0.77001263449643809</v>
      </c>
      <c r="L417" s="30">
        <f t="shared" si="196"/>
        <v>0.46717576064062738</v>
      </c>
      <c r="M417" s="27">
        <f>J417/'I Disease Parameters'!$E$12</f>
        <v>0.38500631720280631</v>
      </c>
      <c r="N417" s="27">
        <f>K417/SQRT('I Disease Parameters'!$E$13*'I Disease Parameters'!$E$13)</f>
        <v>4.5294860852731655E-2</v>
      </c>
      <c r="O417" s="27">
        <f>L417/'I Disease Parameters'!$E$13</f>
        <v>2.7480927096507492E-2</v>
      </c>
      <c r="P417" s="27">
        <f>(1-L417)/'I Disease Parameters'!$E$14</f>
        <v>2.2201009973307193E-2</v>
      </c>
      <c r="Q417" s="19" t="str">
        <f t="shared" si="172"/>
        <v/>
      </c>
      <c r="R417" s="17" t="str">
        <f t="shared" si="173"/>
        <v/>
      </c>
      <c r="S417" s="17" t="str">
        <f t="shared" si="174"/>
        <v/>
      </c>
      <c r="T417" s="17" t="str">
        <f t="shared" si="175"/>
        <v/>
      </c>
      <c r="U417" s="17" t="str">
        <f t="shared" si="176"/>
        <v/>
      </c>
      <c r="V417" s="17" t="str">
        <f t="shared" si="177"/>
        <v/>
      </c>
      <c r="W417" s="17" t="str">
        <f t="shared" si="178"/>
        <v/>
      </c>
      <c r="X417" s="18" t="str">
        <f t="shared" si="169"/>
        <v/>
      </c>
      <c r="Y417" s="17" t="str">
        <f t="shared" si="179"/>
        <v/>
      </c>
      <c r="Z417" s="17" t="str">
        <f t="shared" si="180"/>
        <v/>
      </c>
      <c r="AA417" s="17" t="str">
        <f t="shared" si="181"/>
        <v/>
      </c>
      <c r="AB417" s="17" t="str">
        <f t="shared" si="182"/>
        <v/>
      </c>
      <c r="AC417" s="17" t="str">
        <f t="shared" si="183"/>
        <v/>
      </c>
      <c r="AD417" s="18" t="str">
        <f t="shared" si="184"/>
        <v/>
      </c>
      <c r="AE417" s="19" t="str">
        <f t="shared" si="185"/>
        <v/>
      </c>
      <c r="AF417" s="17" t="str">
        <f t="shared" si="186"/>
        <v/>
      </c>
      <c r="AG417" s="17" t="str">
        <f t="shared" si="187"/>
        <v/>
      </c>
      <c r="AH417" s="18" t="str">
        <f t="shared" si="188"/>
        <v/>
      </c>
      <c r="AI417" s="73"/>
      <c r="AJ417" s="74"/>
      <c r="AK417" s="74"/>
      <c r="AL417" s="73"/>
      <c r="AM417" s="74"/>
      <c r="AN417" s="74">
        <f t="shared" si="189"/>
        <v>2012</v>
      </c>
      <c r="AO417" s="19" t="str">
        <f t="shared" ca="1" si="190"/>
        <v>-</v>
      </c>
      <c r="AP417" s="17" t="str">
        <f ca="1">IF($C417&gt;=TODAY(),"-",100*(AO417-MIN(Fit_Error_Deaths))/(MAX(Fit_Error_Deaths)-MIN(Fit_Error_Deaths)))</f>
        <v>-</v>
      </c>
      <c r="AQ417" s="17" t="str">
        <f t="shared" ca="1" si="191"/>
        <v>-</v>
      </c>
      <c r="AR417" s="17" t="str">
        <f ca="1">IF($C417&gt;=TODAY(),"-",100*(AQ417-MIN(Fit_Error_LocalTransmission))/(MAX(Fit_Error_LocalTransmission)-MIN(Fit_Error_LocalTransmission)))</f>
        <v>-</v>
      </c>
      <c r="AS417" s="17" t="str">
        <f t="shared" ca="1" si="192"/>
        <v>-</v>
      </c>
      <c r="AT417" s="67" t="str">
        <f t="shared" ca="1" si="193"/>
        <v>-</v>
      </c>
    </row>
    <row r="418" spans="1:46" s="1" customFormat="1" ht="12" x14ac:dyDescent="0.35">
      <c r="A418" s="87"/>
      <c r="B418" s="40" t="str">
        <f t="shared" si="170"/>
        <v/>
      </c>
      <c r="C418" s="41" t="str">
        <f t="shared" si="171"/>
        <v/>
      </c>
      <c r="D418" s="28">
        <f>'I Disease Parameters'!$E$6/(1000*365)</f>
        <v>4.8197260273972601E-5</v>
      </c>
      <c r="E418" s="28">
        <f>'I Disease Parameters'!$E$7/(1000*365)</f>
        <v>2.0024657534246577E-5</v>
      </c>
      <c r="F418" s="27">
        <f>(1-'I Disease Parameters'!$E$8)/'I Disease Parameters'!$E$10</f>
        <v>0.188</v>
      </c>
      <c r="G418" s="27">
        <f>'I Disease Parameters'!$E$8/'I Disease Parameters'!$E$11</f>
        <v>1.2E-2</v>
      </c>
      <c r="H418" s="27">
        <f>1/'I Disease Parameters'!$E$12</f>
        <v>0.05</v>
      </c>
      <c r="I418" s="27">
        <f>'I Disease Parameters'!$E$9/'I Disease Parameters'!$E$15</f>
        <v>0</v>
      </c>
      <c r="J418" s="83">
        <f t="shared" si="194"/>
        <v>7.7001263440561267</v>
      </c>
      <c r="K418" s="60">
        <f t="shared" si="195"/>
        <v>0.77001263449643809</v>
      </c>
      <c r="L418" s="30">
        <f t="shared" si="196"/>
        <v>0.46717576064062738</v>
      </c>
      <c r="M418" s="27">
        <f>J418/'I Disease Parameters'!$E$12</f>
        <v>0.38500631720280631</v>
      </c>
      <c r="N418" s="27">
        <f>K418/SQRT('I Disease Parameters'!$E$13*'I Disease Parameters'!$E$13)</f>
        <v>4.5294860852731655E-2</v>
      </c>
      <c r="O418" s="27">
        <f>L418/'I Disease Parameters'!$E$13</f>
        <v>2.7480927096507492E-2</v>
      </c>
      <c r="P418" s="27">
        <f>(1-L418)/'I Disease Parameters'!$E$14</f>
        <v>2.2201009973307193E-2</v>
      </c>
      <c r="Q418" s="19" t="str">
        <f t="shared" si="172"/>
        <v/>
      </c>
      <c r="R418" s="17" t="str">
        <f t="shared" si="173"/>
        <v/>
      </c>
      <c r="S418" s="17" t="str">
        <f t="shared" si="174"/>
        <v/>
      </c>
      <c r="T418" s="17" t="str">
        <f t="shared" si="175"/>
        <v/>
      </c>
      <c r="U418" s="17" t="str">
        <f t="shared" si="176"/>
        <v/>
      </c>
      <c r="V418" s="17" t="str">
        <f t="shared" si="177"/>
        <v/>
      </c>
      <c r="W418" s="17" t="str">
        <f t="shared" si="178"/>
        <v/>
      </c>
      <c r="X418" s="18" t="str">
        <f t="shared" si="169"/>
        <v/>
      </c>
      <c r="Y418" s="17" t="str">
        <f t="shared" si="179"/>
        <v/>
      </c>
      <c r="Z418" s="17" t="str">
        <f t="shared" si="180"/>
        <v/>
      </c>
      <c r="AA418" s="17" t="str">
        <f t="shared" si="181"/>
        <v/>
      </c>
      <c r="AB418" s="17" t="str">
        <f t="shared" si="182"/>
        <v/>
      </c>
      <c r="AC418" s="17" t="str">
        <f t="shared" si="183"/>
        <v/>
      </c>
      <c r="AD418" s="18" t="str">
        <f t="shared" si="184"/>
        <v/>
      </c>
      <c r="AE418" s="19" t="str">
        <f t="shared" si="185"/>
        <v/>
      </c>
      <c r="AF418" s="17" t="str">
        <f t="shared" si="186"/>
        <v/>
      </c>
      <c r="AG418" s="17" t="str">
        <f t="shared" si="187"/>
        <v/>
      </c>
      <c r="AH418" s="18" t="str">
        <f t="shared" si="188"/>
        <v/>
      </c>
      <c r="AI418" s="73"/>
      <c r="AJ418" s="74"/>
      <c r="AK418" s="74"/>
      <c r="AL418" s="73"/>
      <c r="AM418" s="74"/>
      <c r="AN418" s="74">
        <f t="shared" si="189"/>
        <v>2012</v>
      </c>
      <c r="AO418" s="19" t="str">
        <f t="shared" ca="1" si="190"/>
        <v>-</v>
      </c>
      <c r="AP418" s="17" t="str">
        <f ca="1">IF($C418&gt;=TODAY(),"-",100*(AO418-MIN(Fit_Error_Deaths))/(MAX(Fit_Error_Deaths)-MIN(Fit_Error_Deaths)))</f>
        <v>-</v>
      </c>
      <c r="AQ418" s="17" t="str">
        <f t="shared" ca="1" si="191"/>
        <v>-</v>
      </c>
      <c r="AR418" s="17" t="str">
        <f ca="1">IF($C418&gt;=TODAY(),"-",100*(AQ418-MIN(Fit_Error_LocalTransmission))/(MAX(Fit_Error_LocalTransmission)-MIN(Fit_Error_LocalTransmission)))</f>
        <v>-</v>
      </c>
      <c r="AS418" s="17" t="str">
        <f t="shared" ca="1" si="192"/>
        <v>-</v>
      </c>
      <c r="AT418" s="67" t="str">
        <f t="shared" ca="1" si="193"/>
        <v>-</v>
      </c>
    </row>
    <row r="419" spans="1:46" s="1" customFormat="1" ht="12" x14ac:dyDescent="0.35">
      <c r="A419" s="87"/>
      <c r="B419" s="40" t="str">
        <f t="shared" si="170"/>
        <v/>
      </c>
      <c r="C419" s="41" t="str">
        <f t="shared" si="171"/>
        <v/>
      </c>
      <c r="D419" s="28">
        <f>'I Disease Parameters'!$E$6/(1000*365)</f>
        <v>4.8197260273972601E-5</v>
      </c>
      <c r="E419" s="28">
        <f>'I Disease Parameters'!$E$7/(1000*365)</f>
        <v>2.0024657534246577E-5</v>
      </c>
      <c r="F419" s="27">
        <f>(1-'I Disease Parameters'!$E$8)/'I Disease Parameters'!$E$10</f>
        <v>0.188</v>
      </c>
      <c r="G419" s="27">
        <f>'I Disease Parameters'!$E$8/'I Disease Parameters'!$E$11</f>
        <v>1.2E-2</v>
      </c>
      <c r="H419" s="27">
        <f>1/'I Disease Parameters'!$E$12</f>
        <v>0.05</v>
      </c>
      <c r="I419" s="27">
        <f>'I Disease Parameters'!$E$9/'I Disease Parameters'!$E$15</f>
        <v>0</v>
      </c>
      <c r="J419" s="83">
        <f t="shared" si="194"/>
        <v>7.7001263440561267</v>
      </c>
      <c r="K419" s="60">
        <f t="shared" si="195"/>
        <v>0.77001263449643809</v>
      </c>
      <c r="L419" s="30">
        <f t="shared" si="196"/>
        <v>0.46717576064062738</v>
      </c>
      <c r="M419" s="27">
        <f>J419/'I Disease Parameters'!$E$12</f>
        <v>0.38500631720280631</v>
      </c>
      <c r="N419" s="27">
        <f>K419/SQRT('I Disease Parameters'!$E$13*'I Disease Parameters'!$E$13)</f>
        <v>4.5294860852731655E-2</v>
      </c>
      <c r="O419" s="27">
        <f>L419/'I Disease Parameters'!$E$13</f>
        <v>2.7480927096507492E-2</v>
      </c>
      <c r="P419" s="27">
        <f>(1-L419)/'I Disease Parameters'!$E$14</f>
        <v>2.2201009973307193E-2</v>
      </c>
      <c r="Q419" s="19" t="str">
        <f t="shared" si="172"/>
        <v/>
      </c>
      <c r="R419" s="17" t="str">
        <f t="shared" si="173"/>
        <v/>
      </c>
      <c r="S419" s="17" t="str">
        <f t="shared" si="174"/>
        <v/>
      </c>
      <c r="T419" s="17" t="str">
        <f t="shared" si="175"/>
        <v/>
      </c>
      <c r="U419" s="17" t="str">
        <f t="shared" si="176"/>
        <v/>
      </c>
      <c r="V419" s="17" t="str">
        <f t="shared" si="177"/>
        <v/>
      </c>
      <c r="W419" s="17" t="str">
        <f t="shared" si="178"/>
        <v/>
      </c>
      <c r="X419" s="18" t="str">
        <f t="shared" si="169"/>
        <v/>
      </c>
      <c r="Y419" s="17" t="str">
        <f t="shared" si="179"/>
        <v/>
      </c>
      <c r="Z419" s="17" t="str">
        <f t="shared" si="180"/>
        <v/>
      </c>
      <c r="AA419" s="17" t="str">
        <f t="shared" si="181"/>
        <v/>
      </c>
      <c r="AB419" s="17" t="str">
        <f t="shared" si="182"/>
        <v/>
      </c>
      <c r="AC419" s="17" t="str">
        <f t="shared" si="183"/>
        <v/>
      </c>
      <c r="AD419" s="18" t="str">
        <f t="shared" si="184"/>
        <v/>
      </c>
      <c r="AE419" s="19" t="str">
        <f t="shared" si="185"/>
        <v/>
      </c>
      <c r="AF419" s="17" t="str">
        <f t="shared" si="186"/>
        <v/>
      </c>
      <c r="AG419" s="17" t="str">
        <f t="shared" si="187"/>
        <v/>
      </c>
      <c r="AH419" s="18" t="str">
        <f t="shared" si="188"/>
        <v/>
      </c>
      <c r="AI419" s="73"/>
      <c r="AJ419" s="74"/>
      <c r="AK419" s="74"/>
      <c r="AL419" s="73"/>
      <c r="AM419" s="74"/>
      <c r="AN419" s="74">
        <f t="shared" si="189"/>
        <v>2012</v>
      </c>
      <c r="AO419" s="19" t="str">
        <f t="shared" ca="1" si="190"/>
        <v>-</v>
      </c>
      <c r="AP419" s="17" t="str">
        <f ca="1">IF($C419&gt;=TODAY(),"-",100*(AO419-MIN(Fit_Error_Deaths))/(MAX(Fit_Error_Deaths)-MIN(Fit_Error_Deaths)))</f>
        <v>-</v>
      </c>
      <c r="AQ419" s="17" t="str">
        <f t="shared" ca="1" si="191"/>
        <v>-</v>
      </c>
      <c r="AR419" s="17" t="str">
        <f ca="1">IF($C419&gt;=TODAY(),"-",100*(AQ419-MIN(Fit_Error_LocalTransmission))/(MAX(Fit_Error_LocalTransmission)-MIN(Fit_Error_LocalTransmission)))</f>
        <v>-</v>
      </c>
      <c r="AS419" s="17" t="str">
        <f t="shared" ca="1" si="192"/>
        <v>-</v>
      </c>
      <c r="AT419" s="67" t="str">
        <f t="shared" ca="1" si="193"/>
        <v>-</v>
      </c>
    </row>
    <row r="420" spans="1:46" s="1" customFormat="1" ht="12" x14ac:dyDescent="0.35">
      <c r="A420" s="87"/>
      <c r="B420" s="40" t="str">
        <f t="shared" si="170"/>
        <v/>
      </c>
      <c r="C420" s="41" t="str">
        <f t="shared" si="171"/>
        <v/>
      </c>
      <c r="D420" s="28">
        <f>'I Disease Parameters'!$E$6/(1000*365)</f>
        <v>4.8197260273972601E-5</v>
      </c>
      <c r="E420" s="28">
        <f>'I Disease Parameters'!$E$7/(1000*365)</f>
        <v>2.0024657534246577E-5</v>
      </c>
      <c r="F420" s="27">
        <f>(1-'I Disease Parameters'!$E$8)/'I Disease Parameters'!$E$10</f>
        <v>0.188</v>
      </c>
      <c r="G420" s="27">
        <f>'I Disease Parameters'!$E$8/'I Disease Parameters'!$E$11</f>
        <v>1.2E-2</v>
      </c>
      <c r="H420" s="27">
        <f>1/'I Disease Parameters'!$E$12</f>
        <v>0.05</v>
      </c>
      <c r="I420" s="27">
        <f>'I Disease Parameters'!$E$9/'I Disease Parameters'!$E$15</f>
        <v>0</v>
      </c>
      <c r="J420" s="83">
        <f t="shared" si="194"/>
        <v>7.7001263440561267</v>
      </c>
      <c r="K420" s="60">
        <f t="shared" si="195"/>
        <v>0.77001263449643809</v>
      </c>
      <c r="L420" s="30">
        <f t="shared" si="196"/>
        <v>0.46717576064062738</v>
      </c>
      <c r="M420" s="27">
        <f>J420/'I Disease Parameters'!$E$12</f>
        <v>0.38500631720280631</v>
      </c>
      <c r="N420" s="27">
        <f>K420/SQRT('I Disease Parameters'!$E$13*'I Disease Parameters'!$E$13)</f>
        <v>4.5294860852731655E-2</v>
      </c>
      <c r="O420" s="27">
        <f>L420/'I Disease Parameters'!$E$13</f>
        <v>2.7480927096507492E-2</v>
      </c>
      <c r="P420" s="27">
        <f>(1-L420)/'I Disease Parameters'!$E$14</f>
        <v>2.2201009973307193E-2</v>
      </c>
      <c r="Q420" s="19" t="str">
        <f t="shared" si="172"/>
        <v/>
      </c>
      <c r="R420" s="17" t="str">
        <f t="shared" si="173"/>
        <v/>
      </c>
      <c r="S420" s="17" t="str">
        <f t="shared" si="174"/>
        <v/>
      </c>
      <c r="T420" s="17" t="str">
        <f t="shared" si="175"/>
        <v/>
      </c>
      <c r="U420" s="17" t="str">
        <f t="shared" si="176"/>
        <v/>
      </c>
      <c r="V420" s="17" t="str">
        <f t="shared" si="177"/>
        <v/>
      </c>
      <c r="W420" s="17" t="str">
        <f t="shared" si="178"/>
        <v/>
      </c>
      <c r="X420" s="18" t="str">
        <f t="shared" si="169"/>
        <v/>
      </c>
      <c r="Y420" s="17" t="str">
        <f t="shared" si="179"/>
        <v/>
      </c>
      <c r="Z420" s="17" t="str">
        <f t="shared" si="180"/>
        <v/>
      </c>
      <c r="AA420" s="17" t="str">
        <f t="shared" si="181"/>
        <v/>
      </c>
      <c r="AB420" s="17" t="str">
        <f t="shared" si="182"/>
        <v/>
      </c>
      <c r="AC420" s="17" t="str">
        <f t="shared" si="183"/>
        <v/>
      </c>
      <c r="AD420" s="18" t="str">
        <f t="shared" si="184"/>
        <v/>
      </c>
      <c r="AE420" s="19" t="str">
        <f t="shared" si="185"/>
        <v/>
      </c>
      <c r="AF420" s="17" t="str">
        <f t="shared" si="186"/>
        <v/>
      </c>
      <c r="AG420" s="17" t="str">
        <f t="shared" si="187"/>
        <v/>
      </c>
      <c r="AH420" s="18" t="str">
        <f t="shared" si="188"/>
        <v/>
      </c>
      <c r="AI420" s="73"/>
      <c r="AJ420" s="74"/>
      <c r="AK420" s="74"/>
      <c r="AL420" s="73"/>
      <c r="AM420" s="74"/>
      <c r="AN420" s="74">
        <f t="shared" si="189"/>
        <v>2012</v>
      </c>
      <c r="AO420" s="19" t="str">
        <f t="shared" ca="1" si="190"/>
        <v>-</v>
      </c>
      <c r="AP420" s="17" t="str">
        <f ca="1">IF($C420&gt;=TODAY(),"-",100*(AO420-MIN(Fit_Error_Deaths))/(MAX(Fit_Error_Deaths)-MIN(Fit_Error_Deaths)))</f>
        <v>-</v>
      </c>
      <c r="AQ420" s="17" t="str">
        <f t="shared" ca="1" si="191"/>
        <v>-</v>
      </c>
      <c r="AR420" s="17" t="str">
        <f ca="1">IF($C420&gt;=TODAY(),"-",100*(AQ420-MIN(Fit_Error_LocalTransmission))/(MAX(Fit_Error_LocalTransmission)-MIN(Fit_Error_LocalTransmission)))</f>
        <v>-</v>
      </c>
      <c r="AS420" s="17" t="str">
        <f t="shared" ca="1" si="192"/>
        <v>-</v>
      </c>
      <c r="AT420" s="67" t="str">
        <f t="shared" ca="1" si="193"/>
        <v>-</v>
      </c>
    </row>
    <row r="421" spans="1:46" s="1" customFormat="1" ht="12" x14ac:dyDescent="0.35">
      <c r="A421" s="87"/>
      <c r="B421" s="40" t="str">
        <f t="shared" si="170"/>
        <v/>
      </c>
      <c r="C421" s="41" t="str">
        <f t="shared" si="171"/>
        <v/>
      </c>
      <c r="D421" s="28">
        <f>'I Disease Parameters'!$E$6/(1000*365)</f>
        <v>4.8197260273972601E-5</v>
      </c>
      <c r="E421" s="28">
        <f>'I Disease Parameters'!$E$7/(1000*365)</f>
        <v>2.0024657534246577E-5</v>
      </c>
      <c r="F421" s="27">
        <f>(1-'I Disease Parameters'!$E$8)/'I Disease Parameters'!$E$10</f>
        <v>0.188</v>
      </c>
      <c r="G421" s="27">
        <f>'I Disease Parameters'!$E$8/'I Disease Parameters'!$E$11</f>
        <v>1.2E-2</v>
      </c>
      <c r="H421" s="27">
        <f>1/'I Disease Parameters'!$E$12</f>
        <v>0.05</v>
      </c>
      <c r="I421" s="27">
        <f>'I Disease Parameters'!$E$9/'I Disease Parameters'!$E$15</f>
        <v>0</v>
      </c>
      <c r="J421" s="83">
        <f t="shared" si="194"/>
        <v>7.7001263440561267</v>
      </c>
      <c r="K421" s="60">
        <f t="shared" si="195"/>
        <v>0.77001263449643809</v>
      </c>
      <c r="L421" s="30">
        <f t="shared" si="196"/>
        <v>0.46717576064062738</v>
      </c>
      <c r="M421" s="27">
        <f>J421/'I Disease Parameters'!$E$12</f>
        <v>0.38500631720280631</v>
      </c>
      <c r="N421" s="27">
        <f>K421/SQRT('I Disease Parameters'!$E$13*'I Disease Parameters'!$E$13)</f>
        <v>4.5294860852731655E-2</v>
      </c>
      <c r="O421" s="27">
        <f>L421/'I Disease Parameters'!$E$13</f>
        <v>2.7480927096507492E-2</v>
      </c>
      <c r="P421" s="27">
        <f>(1-L421)/'I Disease Parameters'!$E$14</f>
        <v>2.2201009973307193E-2</v>
      </c>
      <c r="Q421" s="19" t="str">
        <f t="shared" si="172"/>
        <v/>
      </c>
      <c r="R421" s="17" t="str">
        <f t="shared" si="173"/>
        <v/>
      </c>
      <c r="S421" s="17" t="str">
        <f t="shared" si="174"/>
        <v/>
      </c>
      <c r="T421" s="17" t="str">
        <f t="shared" si="175"/>
        <v/>
      </c>
      <c r="U421" s="17" t="str">
        <f t="shared" si="176"/>
        <v/>
      </c>
      <c r="V421" s="17" t="str">
        <f t="shared" si="177"/>
        <v/>
      </c>
      <c r="W421" s="17" t="str">
        <f t="shared" si="178"/>
        <v/>
      </c>
      <c r="X421" s="18" t="str">
        <f t="shared" si="169"/>
        <v/>
      </c>
      <c r="Y421" s="17" t="str">
        <f t="shared" si="179"/>
        <v/>
      </c>
      <c r="Z421" s="17" t="str">
        <f t="shared" si="180"/>
        <v/>
      </c>
      <c r="AA421" s="17" t="str">
        <f t="shared" si="181"/>
        <v/>
      </c>
      <c r="AB421" s="17" t="str">
        <f t="shared" si="182"/>
        <v/>
      </c>
      <c r="AC421" s="17" t="str">
        <f t="shared" si="183"/>
        <v/>
      </c>
      <c r="AD421" s="18" t="str">
        <f t="shared" si="184"/>
        <v/>
      </c>
      <c r="AE421" s="19" t="str">
        <f t="shared" si="185"/>
        <v/>
      </c>
      <c r="AF421" s="17" t="str">
        <f t="shared" si="186"/>
        <v/>
      </c>
      <c r="AG421" s="17" t="str">
        <f t="shared" si="187"/>
        <v/>
      </c>
      <c r="AH421" s="18" t="str">
        <f t="shared" si="188"/>
        <v/>
      </c>
      <c r="AI421" s="73"/>
      <c r="AJ421" s="74"/>
      <c r="AK421" s="74"/>
      <c r="AL421" s="73"/>
      <c r="AM421" s="74"/>
      <c r="AN421" s="74">
        <f t="shared" si="189"/>
        <v>2012</v>
      </c>
      <c r="AO421" s="19" t="str">
        <f t="shared" ca="1" si="190"/>
        <v>-</v>
      </c>
      <c r="AP421" s="17" t="str">
        <f ca="1">IF($C421&gt;=TODAY(),"-",100*(AO421-MIN(Fit_Error_Deaths))/(MAX(Fit_Error_Deaths)-MIN(Fit_Error_Deaths)))</f>
        <v>-</v>
      </c>
      <c r="AQ421" s="17" t="str">
        <f t="shared" ca="1" si="191"/>
        <v>-</v>
      </c>
      <c r="AR421" s="17" t="str">
        <f ca="1">IF($C421&gt;=TODAY(),"-",100*(AQ421-MIN(Fit_Error_LocalTransmission))/(MAX(Fit_Error_LocalTransmission)-MIN(Fit_Error_LocalTransmission)))</f>
        <v>-</v>
      </c>
      <c r="AS421" s="17" t="str">
        <f t="shared" ca="1" si="192"/>
        <v>-</v>
      </c>
      <c r="AT421" s="67" t="str">
        <f t="shared" ca="1" si="193"/>
        <v>-</v>
      </c>
    </row>
    <row r="422" spans="1:46" s="1" customFormat="1" ht="12" x14ac:dyDescent="0.35">
      <c r="A422" s="87"/>
      <c r="B422" s="40" t="str">
        <f t="shared" si="170"/>
        <v/>
      </c>
      <c r="C422" s="41" t="str">
        <f t="shared" si="171"/>
        <v/>
      </c>
      <c r="D422" s="28">
        <f>'I Disease Parameters'!$E$6/(1000*365)</f>
        <v>4.8197260273972601E-5</v>
      </c>
      <c r="E422" s="28">
        <f>'I Disease Parameters'!$E$7/(1000*365)</f>
        <v>2.0024657534246577E-5</v>
      </c>
      <c r="F422" s="27">
        <f>(1-'I Disease Parameters'!$E$8)/'I Disease Parameters'!$E$10</f>
        <v>0.188</v>
      </c>
      <c r="G422" s="27">
        <f>'I Disease Parameters'!$E$8/'I Disease Parameters'!$E$11</f>
        <v>1.2E-2</v>
      </c>
      <c r="H422" s="27">
        <f>1/'I Disease Parameters'!$E$12</f>
        <v>0.05</v>
      </c>
      <c r="I422" s="27">
        <f>'I Disease Parameters'!$E$9/'I Disease Parameters'!$E$15</f>
        <v>0</v>
      </c>
      <c r="J422" s="83">
        <f t="shared" si="194"/>
        <v>7.7001263440561267</v>
      </c>
      <c r="K422" s="60">
        <f t="shared" si="195"/>
        <v>0.77001263449643809</v>
      </c>
      <c r="L422" s="30">
        <f t="shared" si="196"/>
        <v>0.46717576064062738</v>
      </c>
      <c r="M422" s="27">
        <f>J422/'I Disease Parameters'!$E$12</f>
        <v>0.38500631720280631</v>
      </c>
      <c r="N422" s="27">
        <f>K422/SQRT('I Disease Parameters'!$E$13*'I Disease Parameters'!$E$13)</f>
        <v>4.5294860852731655E-2</v>
      </c>
      <c r="O422" s="27">
        <f>L422/'I Disease Parameters'!$E$13</f>
        <v>2.7480927096507492E-2</v>
      </c>
      <c r="P422" s="27">
        <f>(1-L422)/'I Disease Parameters'!$E$14</f>
        <v>2.2201009973307193E-2</v>
      </c>
      <c r="Q422" s="19" t="str">
        <f t="shared" si="172"/>
        <v/>
      </c>
      <c r="R422" s="17" t="str">
        <f t="shared" si="173"/>
        <v/>
      </c>
      <c r="S422" s="17" t="str">
        <f t="shared" si="174"/>
        <v/>
      </c>
      <c r="T422" s="17" t="str">
        <f t="shared" si="175"/>
        <v/>
      </c>
      <c r="U422" s="17" t="str">
        <f t="shared" si="176"/>
        <v/>
      </c>
      <c r="V422" s="17" t="str">
        <f t="shared" si="177"/>
        <v/>
      </c>
      <c r="W422" s="17" t="str">
        <f t="shared" si="178"/>
        <v/>
      </c>
      <c r="X422" s="18" t="str">
        <f t="shared" si="169"/>
        <v/>
      </c>
      <c r="Y422" s="17" t="str">
        <f t="shared" si="179"/>
        <v/>
      </c>
      <c r="Z422" s="17" t="str">
        <f t="shared" si="180"/>
        <v/>
      </c>
      <c r="AA422" s="17" t="str">
        <f t="shared" si="181"/>
        <v/>
      </c>
      <c r="AB422" s="17" t="str">
        <f t="shared" si="182"/>
        <v/>
      </c>
      <c r="AC422" s="17" t="str">
        <f t="shared" si="183"/>
        <v/>
      </c>
      <c r="AD422" s="18" t="str">
        <f t="shared" si="184"/>
        <v/>
      </c>
      <c r="AE422" s="19" t="str">
        <f t="shared" si="185"/>
        <v/>
      </c>
      <c r="AF422" s="17" t="str">
        <f t="shared" si="186"/>
        <v/>
      </c>
      <c r="AG422" s="17" t="str">
        <f t="shared" si="187"/>
        <v/>
      </c>
      <c r="AH422" s="18" t="str">
        <f t="shared" si="188"/>
        <v/>
      </c>
      <c r="AI422" s="73"/>
      <c r="AJ422" s="74"/>
      <c r="AK422" s="74"/>
      <c r="AL422" s="73"/>
      <c r="AM422" s="74"/>
      <c r="AN422" s="74">
        <f t="shared" si="189"/>
        <v>2012</v>
      </c>
      <c r="AO422" s="19" t="str">
        <f t="shared" ca="1" si="190"/>
        <v>-</v>
      </c>
      <c r="AP422" s="17" t="str">
        <f ca="1">IF($C422&gt;=TODAY(),"-",100*(AO422-MIN(Fit_Error_Deaths))/(MAX(Fit_Error_Deaths)-MIN(Fit_Error_Deaths)))</f>
        <v>-</v>
      </c>
      <c r="AQ422" s="17" t="str">
        <f t="shared" ca="1" si="191"/>
        <v>-</v>
      </c>
      <c r="AR422" s="17" t="str">
        <f ca="1">IF($C422&gt;=TODAY(),"-",100*(AQ422-MIN(Fit_Error_LocalTransmission))/(MAX(Fit_Error_LocalTransmission)-MIN(Fit_Error_LocalTransmission)))</f>
        <v>-</v>
      </c>
      <c r="AS422" s="17" t="str">
        <f t="shared" ca="1" si="192"/>
        <v>-</v>
      </c>
      <c r="AT422" s="67" t="str">
        <f t="shared" ca="1" si="193"/>
        <v>-</v>
      </c>
    </row>
    <row r="423" spans="1:46" s="1" customFormat="1" ht="12" x14ac:dyDescent="0.35">
      <c r="A423" s="87"/>
      <c r="B423" s="40" t="str">
        <f t="shared" si="170"/>
        <v/>
      </c>
      <c r="C423" s="41" t="str">
        <f t="shared" si="171"/>
        <v/>
      </c>
      <c r="D423" s="28">
        <f>'I Disease Parameters'!$E$6/(1000*365)</f>
        <v>4.8197260273972601E-5</v>
      </c>
      <c r="E423" s="28">
        <f>'I Disease Parameters'!$E$7/(1000*365)</f>
        <v>2.0024657534246577E-5</v>
      </c>
      <c r="F423" s="27">
        <f>(1-'I Disease Parameters'!$E$8)/'I Disease Parameters'!$E$10</f>
        <v>0.188</v>
      </c>
      <c r="G423" s="27">
        <f>'I Disease Parameters'!$E$8/'I Disease Parameters'!$E$11</f>
        <v>1.2E-2</v>
      </c>
      <c r="H423" s="27">
        <f>1/'I Disease Parameters'!$E$12</f>
        <v>0.05</v>
      </c>
      <c r="I423" s="27">
        <f>'I Disease Parameters'!$E$9/'I Disease Parameters'!$E$15</f>
        <v>0</v>
      </c>
      <c r="J423" s="83">
        <f t="shared" si="194"/>
        <v>7.7001263440561267</v>
      </c>
      <c r="K423" s="60">
        <f t="shared" si="195"/>
        <v>0.77001263449643809</v>
      </c>
      <c r="L423" s="30">
        <f t="shared" si="196"/>
        <v>0.46717576064062738</v>
      </c>
      <c r="M423" s="27">
        <f>J423/'I Disease Parameters'!$E$12</f>
        <v>0.38500631720280631</v>
      </c>
      <c r="N423" s="27">
        <f>K423/SQRT('I Disease Parameters'!$E$13*'I Disease Parameters'!$E$13)</f>
        <v>4.5294860852731655E-2</v>
      </c>
      <c r="O423" s="27">
        <f>L423/'I Disease Parameters'!$E$13</f>
        <v>2.7480927096507492E-2</v>
      </c>
      <c r="P423" s="27">
        <f>(1-L423)/'I Disease Parameters'!$E$14</f>
        <v>2.2201009973307193E-2</v>
      </c>
      <c r="Q423" s="19" t="str">
        <f t="shared" si="172"/>
        <v/>
      </c>
      <c r="R423" s="17" t="str">
        <f t="shared" si="173"/>
        <v/>
      </c>
      <c r="S423" s="17" t="str">
        <f t="shared" si="174"/>
        <v/>
      </c>
      <c r="T423" s="17" t="str">
        <f t="shared" si="175"/>
        <v/>
      </c>
      <c r="U423" s="17" t="str">
        <f t="shared" si="176"/>
        <v/>
      </c>
      <c r="V423" s="17" t="str">
        <f t="shared" si="177"/>
        <v/>
      </c>
      <c r="W423" s="17" t="str">
        <f t="shared" si="178"/>
        <v/>
      </c>
      <c r="X423" s="18" t="str">
        <f t="shared" si="169"/>
        <v/>
      </c>
      <c r="Y423" s="17" t="str">
        <f t="shared" si="179"/>
        <v/>
      </c>
      <c r="Z423" s="17" t="str">
        <f t="shared" si="180"/>
        <v/>
      </c>
      <c r="AA423" s="17" t="str">
        <f t="shared" si="181"/>
        <v/>
      </c>
      <c r="AB423" s="17" t="str">
        <f t="shared" si="182"/>
        <v/>
      </c>
      <c r="AC423" s="17" t="str">
        <f t="shared" si="183"/>
        <v/>
      </c>
      <c r="AD423" s="18" t="str">
        <f t="shared" si="184"/>
        <v/>
      </c>
      <c r="AE423" s="19" t="str">
        <f t="shared" si="185"/>
        <v/>
      </c>
      <c r="AF423" s="17" t="str">
        <f t="shared" si="186"/>
        <v/>
      </c>
      <c r="AG423" s="17" t="str">
        <f t="shared" si="187"/>
        <v/>
      </c>
      <c r="AH423" s="18" t="str">
        <f t="shared" si="188"/>
        <v/>
      </c>
      <c r="AI423" s="73"/>
      <c r="AJ423" s="74"/>
      <c r="AK423" s="74"/>
      <c r="AL423" s="73"/>
      <c r="AM423" s="74"/>
      <c r="AN423" s="74">
        <f t="shared" si="189"/>
        <v>2012</v>
      </c>
      <c r="AO423" s="19" t="str">
        <f t="shared" ca="1" si="190"/>
        <v>-</v>
      </c>
      <c r="AP423" s="17" t="str">
        <f ca="1">IF($C423&gt;=TODAY(),"-",100*(AO423-MIN(Fit_Error_Deaths))/(MAX(Fit_Error_Deaths)-MIN(Fit_Error_Deaths)))</f>
        <v>-</v>
      </c>
      <c r="AQ423" s="17" t="str">
        <f t="shared" ca="1" si="191"/>
        <v>-</v>
      </c>
      <c r="AR423" s="17" t="str">
        <f ca="1">IF($C423&gt;=TODAY(),"-",100*(AQ423-MIN(Fit_Error_LocalTransmission))/(MAX(Fit_Error_LocalTransmission)-MIN(Fit_Error_LocalTransmission)))</f>
        <v>-</v>
      </c>
      <c r="AS423" s="17" t="str">
        <f t="shared" ca="1" si="192"/>
        <v>-</v>
      </c>
      <c r="AT423" s="67" t="str">
        <f t="shared" ca="1" si="193"/>
        <v>-</v>
      </c>
    </row>
    <row r="424" spans="1:46" s="1" customFormat="1" ht="12" x14ac:dyDescent="0.35">
      <c r="A424" s="87"/>
      <c r="B424" s="40" t="str">
        <f t="shared" si="170"/>
        <v/>
      </c>
      <c r="C424" s="41" t="str">
        <f t="shared" si="171"/>
        <v/>
      </c>
      <c r="D424" s="28">
        <f>'I Disease Parameters'!$E$6/(1000*365)</f>
        <v>4.8197260273972601E-5</v>
      </c>
      <c r="E424" s="28">
        <f>'I Disease Parameters'!$E$7/(1000*365)</f>
        <v>2.0024657534246577E-5</v>
      </c>
      <c r="F424" s="27">
        <f>(1-'I Disease Parameters'!$E$8)/'I Disease Parameters'!$E$10</f>
        <v>0.188</v>
      </c>
      <c r="G424" s="27">
        <f>'I Disease Parameters'!$E$8/'I Disease Parameters'!$E$11</f>
        <v>1.2E-2</v>
      </c>
      <c r="H424" s="27">
        <f>1/'I Disease Parameters'!$E$12</f>
        <v>0.05</v>
      </c>
      <c r="I424" s="27">
        <f>'I Disease Parameters'!$E$9/'I Disease Parameters'!$E$15</f>
        <v>0</v>
      </c>
      <c r="J424" s="83">
        <f t="shared" si="194"/>
        <v>7.7001263440561267</v>
      </c>
      <c r="K424" s="60">
        <f t="shared" si="195"/>
        <v>0.77001263449643809</v>
      </c>
      <c r="L424" s="30">
        <f t="shared" si="196"/>
        <v>0.46717576064062738</v>
      </c>
      <c r="M424" s="27">
        <f>J424/'I Disease Parameters'!$E$12</f>
        <v>0.38500631720280631</v>
      </c>
      <c r="N424" s="27">
        <f>K424/SQRT('I Disease Parameters'!$E$13*'I Disease Parameters'!$E$13)</f>
        <v>4.5294860852731655E-2</v>
      </c>
      <c r="O424" s="27">
        <f>L424/'I Disease Parameters'!$E$13</f>
        <v>2.7480927096507492E-2</v>
      </c>
      <c r="P424" s="27">
        <f>(1-L424)/'I Disease Parameters'!$E$14</f>
        <v>2.2201009973307193E-2</v>
      </c>
      <c r="Q424" s="19" t="str">
        <f t="shared" si="172"/>
        <v/>
      </c>
      <c r="R424" s="17" t="str">
        <f t="shared" si="173"/>
        <v/>
      </c>
      <c r="S424" s="17" t="str">
        <f t="shared" si="174"/>
        <v/>
      </c>
      <c r="T424" s="17" t="str">
        <f t="shared" si="175"/>
        <v/>
      </c>
      <c r="U424" s="17" t="str">
        <f t="shared" si="176"/>
        <v/>
      </c>
      <c r="V424" s="17" t="str">
        <f t="shared" si="177"/>
        <v/>
      </c>
      <c r="W424" s="17" t="str">
        <f t="shared" si="178"/>
        <v/>
      </c>
      <c r="X424" s="18" t="str">
        <f t="shared" si="169"/>
        <v/>
      </c>
      <c r="Y424" s="17" t="str">
        <f t="shared" si="179"/>
        <v/>
      </c>
      <c r="Z424" s="17" t="str">
        <f t="shared" si="180"/>
        <v/>
      </c>
      <c r="AA424" s="17" t="str">
        <f t="shared" si="181"/>
        <v/>
      </c>
      <c r="AB424" s="17" t="str">
        <f t="shared" si="182"/>
        <v/>
      </c>
      <c r="AC424" s="17" t="str">
        <f t="shared" si="183"/>
        <v/>
      </c>
      <c r="AD424" s="18" t="str">
        <f t="shared" si="184"/>
        <v/>
      </c>
      <c r="AE424" s="19" t="str">
        <f t="shared" si="185"/>
        <v/>
      </c>
      <c r="AF424" s="17" t="str">
        <f t="shared" si="186"/>
        <v/>
      </c>
      <c r="AG424" s="17" t="str">
        <f t="shared" si="187"/>
        <v/>
      </c>
      <c r="AH424" s="18" t="str">
        <f t="shared" si="188"/>
        <v/>
      </c>
      <c r="AI424" s="73"/>
      <c r="AJ424" s="74"/>
      <c r="AK424" s="74"/>
      <c r="AL424" s="73"/>
      <c r="AM424" s="74"/>
      <c r="AN424" s="74">
        <f t="shared" si="189"/>
        <v>2012</v>
      </c>
      <c r="AO424" s="19" t="str">
        <f t="shared" ca="1" si="190"/>
        <v>-</v>
      </c>
      <c r="AP424" s="17" t="str">
        <f ca="1">IF($C424&gt;=TODAY(),"-",100*(AO424-MIN(Fit_Error_Deaths))/(MAX(Fit_Error_Deaths)-MIN(Fit_Error_Deaths)))</f>
        <v>-</v>
      </c>
      <c r="AQ424" s="17" t="str">
        <f t="shared" ca="1" si="191"/>
        <v>-</v>
      </c>
      <c r="AR424" s="17" t="str">
        <f ca="1">IF($C424&gt;=TODAY(),"-",100*(AQ424-MIN(Fit_Error_LocalTransmission))/(MAX(Fit_Error_LocalTransmission)-MIN(Fit_Error_LocalTransmission)))</f>
        <v>-</v>
      </c>
      <c r="AS424" s="17" t="str">
        <f t="shared" ca="1" si="192"/>
        <v>-</v>
      </c>
      <c r="AT424" s="67" t="str">
        <f t="shared" ca="1" si="193"/>
        <v>-</v>
      </c>
    </row>
    <row r="425" spans="1:46" s="1" customFormat="1" ht="12" x14ac:dyDescent="0.35">
      <c r="A425" s="87"/>
      <c r="B425" s="40" t="str">
        <f t="shared" si="170"/>
        <v/>
      </c>
      <c r="C425" s="41" t="str">
        <f t="shared" si="171"/>
        <v/>
      </c>
      <c r="D425" s="28">
        <f>'I Disease Parameters'!$E$6/(1000*365)</f>
        <v>4.8197260273972601E-5</v>
      </c>
      <c r="E425" s="28">
        <f>'I Disease Parameters'!$E$7/(1000*365)</f>
        <v>2.0024657534246577E-5</v>
      </c>
      <c r="F425" s="27">
        <f>(1-'I Disease Parameters'!$E$8)/'I Disease Parameters'!$E$10</f>
        <v>0.188</v>
      </c>
      <c r="G425" s="27">
        <f>'I Disease Parameters'!$E$8/'I Disease Parameters'!$E$11</f>
        <v>1.2E-2</v>
      </c>
      <c r="H425" s="27">
        <f>1/'I Disease Parameters'!$E$12</f>
        <v>0.05</v>
      </c>
      <c r="I425" s="27">
        <f>'I Disease Parameters'!$E$9/'I Disease Parameters'!$E$15</f>
        <v>0</v>
      </c>
      <c r="J425" s="83">
        <f t="shared" si="194"/>
        <v>7.7001263440561267</v>
      </c>
      <c r="K425" s="60">
        <f t="shared" si="195"/>
        <v>0.77001263449643809</v>
      </c>
      <c r="L425" s="30">
        <f t="shared" si="196"/>
        <v>0.46717576064062738</v>
      </c>
      <c r="M425" s="27">
        <f>J425/'I Disease Parameters'!$E$12</f>
        <v>0.38500631720280631</v>
      </c>
      <c r="N425" s="27">
        <f>K425/SQRT('I Disease Parameters'!$E$13*'I Disease Parameters'!$E$13)</f>
        <v>4.5294860852731655E-2</v>
      </c>
      <c r="O425" s="27">
        <f>L425/'I Disease Parameters'!$E$13</f>
        <v>2.7480927096507492E-2</v>
      </c>
      <c r="P425" s="27">
        <f>(1-L425)/'I Disease Parameters'!$E$14</f>
        <v>2.2201009973307193E-2</v>
      </c>
      <c r="Q425" s="19" t="str">
        <f t="shared" si="172"/>
        <v/>
      </c>
      <c r="R425" s="17" t="str">
        <f t="shared" si="173"/>
        <v/>
      </c>
      <c r="S425" s="17" t="str">
        <f t="shared" si="174"/>
        <v/>
      </c>
      <c r="T425" s="17" t="str">
        <f t="shared" si="175"/>
        <v/>
      </c>
      <c r="U425" s="17" t="str">
        <f t="shared" si="176"/>
        <v/>
      </c>
      <c r="V425" s="17" t="str">
        <f t="shared" si="177"/>
        <v/>
      </c>
      <c r="W425" s="17" t="str">
        <f t="shared" si="178"/>
        <v/>
      </c>
      <c r="X425" s="18" t="str">
        <f t="shared" si="169"/>
        <v/>
      </c>
      <c r="Y425" s="17" t="str">
        <f t="shared" si="179"/>
        <v/>
      </c>
      <c r="Z425" s="17" t="str">
        <f t="shared" si="180"/>
        <v/>
      </c>
      <c r="AA425" s="17" t="str">
        <f t="shared" si="181"/>
        <v/>
      </c>
      <c r="AB425" s="17" t="str">
        <f t="shared" si="182"/>
        <v/>
      </c>
      <c r="AC425" s="17" t="str">
        <f t="shared" si="183"/>
        <v/>
      </c>
      <c r="AD425" s="18" t="str">
        <f t="shared" si="184"/>
        <v/>
      </c>
      <c r="AE425" s="19" t="str">
        <f t="shared" si="185"/>
        <v/>
      </c>
      <c r="AF425" s="17" t="str">
        <f t="shared" si="186"/>
        <v/>
      </c>
      <c r="AG425" s="17" t="str">
        <f t="shared" si="187"/>
        <v/>
      </c>
      <c r="AH425" s="18" t="str">
        <f t="shared" si="188"/>
        <v/>
      </c>
      <c r="AI425" s="73"/>
      <c r="AJ425" s="74"/>
      <c r="AK425" s="74"/>
      <c r="AL425" s="73"/>
      <c r="AM425" s="74"/>
      <c r="AN425" s="74">
        <f t="shared" si="189"/>
        <v>2012</v>
      </c>
      <c r="AO425" s="19" t="str">
        <f t="shared" ca="1" si="190"/>
        <v>-</v>
      </c>
      <c r="AP425" s="17" t="str">
        <f ca="1">IF($C425&gt;=TODAY(),"-",100*(AO425-MIN(Fit_Error_Deaths))/(MAX(Fit_Error_Deaths)-MIN(Fit_Error_Deaths)))</f>
        <v>-</v>
      </c>
      <c r="AQ425" s="17" t="str">
        <f t="shared" ca="1" si="191"/>
        <v>-</v>
      </c>
      <c r="AR425" s="17" t="str">
        <f ca="1">IF($C425&gt;=TODAY(),"-",100*(AQ425-MIN(Fit_Error_LocalTransmission))/(MAX(Fit_Error_LocalTransmission)-MIN(Fit_Error_LocalTransmission)))</f>
        <v>-</v>
      </c>
      <c r="AS425" s="17" t="str">
        <f t="shared" ca="1" si="192"/>
        <v>-</v>
      </c>
      <c r="AT425" s="67" t="str">
        <f t="shared" ca="1" si="193"/>
        <v>-</v>
      </c>
    </row>
    <row r="426" spans="1:46" s="1" customFormat="1" ht="12" x14ac:dyDescent="0.35">
      <c r="A426" s="87"/>
      <c r="B426" s="40" t="str">
        <f t="shared" si="170"/>
        <v/>
      </c>
      <c r="C426" s="41" t="str">
        <f t="shared" si="171"/>
        <v/>
      </c>
      <c r="D426" s="28">
        <f>'I Disease Parameters'!$E$6/(1000*365)</f>
        <v>4.8197260273972601E-5</v>
      </c>
      <c r="E426" s="28">
        <f>'I Disease Parameters'!$E$7/(1000*365)</f>
        <v>2.0024657534246577E-5</v>
      </c>
      <c r="F426" s="27">
        <f>(1-'I Disease Parameters'!$E$8)/'I Disease Parameters'!$E$10</f>
        <v>0.188</v>
      </c>
      <c r="G426" s="27">
        <f>'I Disease Parameters'!$E$8/'I Disease Parameters'!$E$11</f>
        <v>1.2E-2</v>
      </c>
      <c r="H426" s="27">
        <f>1/'I Disease Parameters'!$E$12</f>
        <v>0.05</v>
      </c>
      <c r="I426" s="27">
        <f>'I Disease Parameters'!$E$9/'I Disease Parameters'!$E$15</f>
        <v>0</v>
      </c>
      <c r="J426" s="83">
        <f t="shared" si="194"/>
        <v>7.7001263440561267</v>
      </c>
      <c r="K426" s="60">
        <f t="shared" si="195"/>
        <v>0.77001263449643809</v>
      </c>
      <c r="L426" s="30">
        <f t="shared" si="196"/>
        <v>0.46717576064062738</v>
      </c>
      <c r="M426" s="27">
        <f>J426/'I Disease Parameters'!$E$12</f>
        <v>0.38500631720280631</v>
      </c>
      <c r="N426" s="27">
        <f>K426/SQRT('I Disease Parameters'!$E$13*'I Disease Parameters'!$E$13)</f>
        <v>4.5294860852731655E-2</v>
      </c>
      <c r="O426" s="27">
        <f>L426/'I Disease Parameters'!$E$13</f>
        <v>2.7480927096507492E-2</v>
      </c>
      <c r="P426" s="27">
        <f>(1-L426)/'I Disease Parameters'!$E$14</f>
        <v>2.2201009973307193E-2</v>
      </c>
      <c r="Q426" s="19" t="str">
        <f t="shared" si="172"/>
        <v/>
      </c>
      <c r="R426" s="17" t="str">
        <f t="shared" si="173"/>
        <v/>
      </c>
      <c r="S426" s="17" t="str">
        <f t="shared" si="174"/>
        <v/>
      </c>
      <c r="T426" s="17" t="str">
        <f t="shared" si="175"/>
        <v/>
      </c>
      <c r="U426" s="17" t="str">
        <f t="shared" si="176"/>
        <v/>
      </c>
      <c r="V426" s="17" t="str">
        <f t="shared" si="177"/>
        <v/>
      </c>
      <c r="W426" s="17" t="str">
        <f t="shared" si="178"/>
        <v/>
      </c>
      <c r="X426" s="18" t="str">
        <f t="shared" si="169"/>
        <v/>
      </c>
      <c r="Y426" s="17" t="str">
        <f t="shared" si="179"/>
        <v/>
      </c>
      <c r="Z426" s="17" t="str">
        <f t="shared" si="180"/>
        <v/>
      </c>
      <c r="AA426" s="17" t="str">
        <f t="shared" si="181"/>
        <v/>
      </c>
      <c r="AB426" s="17" t="str">
        <f t="shared" si="182"/>
        <v/>
      </c>
      <c r="AC426" s="17" t="str">
        <f t="shared" si="183"/>
        <v/>
      </c>
      <c r="AD426" s="18" t="str">
        <f t="shared" si="184"/>
        <v/>
      </c>
      <c r="AE426" s="19" t="str">
        <f t="shared" si="185"/>
        <v/>
      </c>
      <c r="AF426" s="17" t="str">
        <f t="shared" si="186"/>
        <v/>
      </c>
      <c r="AG426" s="17" t="str">
        <f t="shared" si="187"/>
        <v/>
      </c>
      <c r="AH426" s="18" t="str">
        <f t="shared" si="188"/>
        <v/>
      </c>
      <c r="AI426" s="73"/>
      <c r="AJ426" s="74"/>
      <c r="AK426" s="74"/>
      <c r="AL426" s="73"/>
      <c r="AM426" s="74"/>
      <c r="AN426" s="74">
        <f t="shared" si="189"/>
        <v>2012</v>
      </c>
      <c r="AO426" s="19" t="str">
        <f t="shared" ca="1" si="190"/>
        <v>-</v>
      </c>
      <c r="AP426" s="17" t="str">
        <f ca="1">IF($C426&gt;=TODAY(),"-",100*(AO426-MIN(Fit_Error_Deaths))/(MAX(Fit_Error_Deaths)-MIN(Fit_Error_Deaths)))</f>
        <v>-</v>
      </c>
      <c r="AQ426" s="17" t="str">
        <f t="shared" ca="1" si="191"/>
        <v>-</v>
      </c>
      <c r="AR426" s="17" t="str">
        <f ca="1">IF($C426&gt;=TODAY(),"-",100*(AQ426-MIN(Fit_Error_LocalTransmission))/(MAX(Fit_Error_LocalTransmission)-MIN(Fit_Error_LocalTransmission)))</f>
        <v>-</v>
      </c>
      <c r="AS426" s="17" t="str">
        <f t="shared" ca="1" si="192"/>
        <v>-</v>
      </c>
      <c r="AT426" s="67" t="str">
        <f t="shared" ca="1" si="193"/>
        <v>-</v>
      </c>
    </row>
    <row r="427" spans="1:46" s="1" customFormat="1" ht="12" x14ac:dyDescent="0.35">
      <c r="A427" s="87"/>
      <c r="B427" s="40" t="str">
        <f t="shared" si="170"/>
        <v/>
      </c>
      <c r="C427" s="41" t="str">
        <f t="shared" si="171"/>
        <v/>
      </c>
      <c r="D427" s="28">
        <f>'I Disease Parameters'!$E$6/(1000*365)</f>
        <v>4.8197260273972601E-5</v>
      </c>
      <c r="E427" s="28">
        <f>'I Disease Parameters'!$E$7/(1000*365)</f>
        <v>2.0024657534246577E-5</v>
      </c>
      <c r="F427" s="27">
        <f>(1-'I Disease Parameters'!$E$8)/'I Disease Parameters'!$E$10</f>
        <v>0.188</v>
      </c>
      <c r="G427" s="27">
        <f>'I Disease Parameters'!$E$8/'I Disease Parameters'!$E$11</f>
        <v>1.2E-2</v>
      </c>
      <c r="H427" s="27">
        <f>1/'I Disease Parameters'!$E$12</f>
        <v>0.05</v>
      </c>
      <c r="I427" s="27">
        <f>'I Disease Parameters'!$E$9/'I Disease Parameters'!$E$15</f>
        <v>0</v>
      </c>
      <c r="J427" s="83">
        <f t="shared" si="194"/>
        <v>7.7001263440561267</v>
      </c>
      <c r="K427" s="60">
        <f t="shared" si="195"/>
        <v>0.77001263449643809</v>
      </c>
      <c r="L427" s="30">
        <f t="shared" si="196"/>
        <v>0.46717576064062738</v>
      </c>
      <c r="M427" s="27">
        <f>J427/'I Disease Parameters'!$E$12</f>
        <v>0.38500631720280631</v>
      </c>
      <c r="N427" s="27">
        <f>K427/SQRT('I Disease Parameters'!$E$13*'I Disease Parameters'!$E$13)</f>
        <v>4.5294860852731655E-2</v>
      </c>
      <c r="O427" s="27">
        <f>L427/'I Disease Parameters'!$E$13</f>
        <v>2.7480927096507492E-2</v>
      </c>
      <c r="P427" s="27">
        <f>(1-L427)/'I Disease Parameters'!$E$14</f>
        <v>2.2201009973307193E-2</v>
      </c>
      <c r="Q427" s="19" t="str">
        <f t="shared" si="172"/>
        <v/>
      </c>
      <c r="R427" s="17" t="str">
        <f t="shared" si="173"/>
        <v/>
      </c>
      <c r="S427" s="17" t="str">
        <f t="shared" si="174"/>
        <v/>
      </c>
      <c r="T427" s="17" t="str">
        <f t="shared" si="175"/>
        <v/>
      </c>
      <c r="U427" s="17" t="str">
        <f t="shared" si="176"/>
        <v/>
      </c>
      <c r="V427" s="17" t="str">
        <f t="shared" si="177"/>
        <v/>
      </c>
      <c r="W427" s="17" t="str">
        <f t="shared" si="178"/>
        <v/>
      </c>
      <c r="X427" s="18" t="str">
        <f t="shared" si="169"/>
        <v/>
      </c>
      <c r="Y427" s="17" t="str">
        <f t="shared" si="179"/>
        <v/>
      </c>
      <c r="Z427" s="17" t="str">
        <f t="shared" si="180"/>
        <v/>
      </c>
      <c r="AA427" s="17" t="str">
        <f t="shared" si="181"/>
        <v/>
      </c>
      <c r="AB427" s="17" t="str">
        <f t="shared" si="182"/>
        <v/>
      </c>
      <c r="AC427" s="17" t="str">
        <f t="shared" si="183"/>
        <v/>
      </c>
      <c r="AD427" s="18" t="str">
        <f t="shared" si="184"/>
        <v/>
      </c>
      <c r="AE427" s="19" t="str">
        <f t="shared" si="185"/>
        <v/>
      </c>
      <c r="AF427" s="17" t="str">
        <f t="shared" si="186"/>
        <v/>
      </c>
      <c r="AG427" s="17" t="str">
        <f t="shared" si="187"/>
        <v/>
      </c>
      <c r="AH427" s="18" t="str">
        <f t="shared" si="188"/>
        <v/>
      </c>
      <c r="AI427" s="73"/>
      <c r="AJ427" s="74"/>
      <c r="AK427" s="74"/>
      <c r="AL427" s="73"/>
      <c r="AM427" s="74"/>
      <c r="AN427" s="74">
        <f t="shared" si="189"/>
        <v>2012</v>
      </c>
      <c r="AO427" s="19" t="str">
        <f t="shared" ca="1" si="190"/>
        <v>-</v>
      </c>
      <c r="AP427" s="17" t="str">
        <f ca="1">IF($C427&gt;=TODAY(),"-",100*(AO427-MIN(Fit_Error_Deaths))/(MAX(Fit_Error_Deaths)-MIN(Fit_Error_Deaths)))</f>
        <v>-</v>
      </c>
      <c r="AQ427" s="17" t="str">
        <f t="shared" ca="1" si="191"/>
        <v>-</v>
      </c>
      <c r="AR427" s="17" t="str">
        <f ca="1">IF($C427&gt;=TODAY(),"-",100*(AQ427-MIN(Fit_Error_LocalTransmission))/(MAX(Fit_Error_LocalTransmission)-MIN(Fit_Error_LocalTransmission)))</f>
        <v>-</v>
      </c>
      <c r="AS427" s="17" t="str">
        <f t="shared" ca="1" si="192"/>
        <v>-</v>
      </c>
      <c r="AT427" s="67" t="str">
        <f t="shared" ca="1" si="193"/>
        <v>-</v>
      </c>
    </row>
    <row r="428" spans="1:46" s="1" customFormat="1" ht="12" x14ac:dyDescent="0.35">
      <c r="A428" s="87"/>
      <c r="B428" s="40" t="str">
        <f t="shared" si="170"/>
        <v/>
      </c>
      <c r="C428" s="41" t="str">
        <f t="shared" si="171"/>
        <v/>
      </c>
      <c r="D428" s="28">
        <f>'I Disease Parameters'!$E$6/(1000*365)</f>
        <v>4.8197260273972601E-5</v>
      </c>
      <c r="E428" s="28">
        <f>'I Disease Parameters'!$E$7/(1000*365)</f>
        <v>2.0024657534246577E-5</v>
      </c>
      <c r="F428" s="27">
        <f>(1-'I Disease Parameters'!$E$8)/'I Disease Parameters'!$E$10</f>
        <v>0.188</v>
      </c>
      <c r="G428" s="27">
        <f>'I Disease Parameters'!$E$8/'I Disease Parameters'!$E$11</f>
        <v>1.2E-2</v>
      </c>
      <c r="H428" s="27">
        <f>1/'I Disease Parameters'!$E$12</f>
        <v>0.05</v>
      </c>
      <c r="I428" s="27">
        <f>'I Disease Parameters'!$E$9/'I Disease Parameters'!$E$15</f>
        <v>0</v>
      </c>
      <c r="J428" s="83">
        <f t="shared" si="194"/>
        <v>7.7001263440561267</v>
      </c>
      <c r="K428" s="60">
        <f t="shared" si="195"/>
        <v>0.77001263449643809</v>
      </c>
      <c r="L428" s="30">
        <f t="shared" si="196"/>
        <v>0.46717576064062738</v>
      </c>
      <c r="M428" s="27">
        <f>J428/'I Disease Parameters'!$E$12</f>
        <v>0.38500631720280631</v>
      </c>
      <c r="N428" s="27">
        <f>K428/SQRT('I Disease Parameters'!$E$13*'I Disease Parameters'!$E$13)</f>
        <v>4.5294860852731655E-2</v>
      </c>
      <c r="O428" s="27">
        <f>L428/'I Disease Parameters'!$E$13</f>
        <v>2.7480927096507492E-2</v>
      </c>
      <c r="P428" s="27">
        <f>(1-L428)/'I Disease Parameters'!$E$14</f>
        <v>2.2201009973307193E-2</v>
      </c>
      <c r="Q428" s="19" t="str">
        <f t="shared" si="172"/>
        <v/>
      </c>
      <c r="R428" s="17" t="str">
        <f t="shared" si="173"/>
        <v/>
      </c>
      <c r="S428" s="17" t="str">
        <f t="shared" si="174"/>
        <v/>
      </c>
      <c r="T428" s="17" t="str">
        <f t="shared" si="175"/>
        <v/>
      </c>
      <c r="U428" s="17" t="str">
        <f t="shared" si="176"/>
        <v/>
      </c>
      <c r="V428" s="17" t="str">
        <f t="shared" si="177"/>
        <v/>
      </c>
      <c r="W428" s="17" t="str">
        <f t="shared" si="178"/>
        <v/>
      </c>
      <c r="X428" s="18" t="str">
        <f t="shared" si="169"/>
        <v/>
      </c>
      <c r="Y428" s="17" t="str">
        <f t="shared" si="179"/>
        <v/>
      </c>
      <c r="Z428" s="17" t="str">
        <f t="shared" si="180"/>
        <v/>
      </c>
      <c r="AA428" s="17" t="str">
        <f t="shared" si="181"/>
        <v/>
      </c>
      <c r="AB428" s="17" t="str">
        <f t="shared" si="182"/>
        <v/>
      </c>
      <c r="AC428" s="17" t="str">
        <f t="shared" si="183"/>
        <v/>
      </c>
      <c r="AD428" s="18" t="str">
        <f t="shared" si="184"/>
        <v/>
      </c>
      <c r="AE428" s="19" t="str">
        <f t="shared" si="185"/>
        <v/>
      </c>
      <c r="AF428" s="17" t="str">
        <f t="shared" si="186"/>
        <v/>
      </c>
      <c r="AG428" s="17" t="str">
        <f t="shared" si="187"/>
        <v/>
      </c>
      <c r="AH428" s="18" t="str">
        <f t="shared" si="188"/>
        <v/>
      </c>
      <c r="AI428" s="73"/>
      <c r="AJ428" s="74"/>
      <c r="AK428" s="74"/>
      <c r="AL428" s="73"/>
      <c r="AM428" s="74"/>
      <c r="AN428" s="74">
        <f t="shared" si="189"/>
        <v>2012</v>
      </c>
      <c r="AO428" s="19" t="str">
        <f t="shared" ca="1" si="190"/>
        <v>-</v>
      </c>
      <c r="AP428" s="17" t="str">
        <f ca="1">IF($C428&gt;=TODAY(),"-",100*(AO428-MIN(Fit_Error_Deaths))/(MAX(Fit_Error_Deaths)-MIN(Fit_Error_Deaths)))</f>
        <v>-</v>
      </c>
      <c r="AQ428" s="17" t="str">
        <f t="shared" ca="1" si="191"/>
        <v>-</v>
      </c>
      <c r="AR428" s="17" t="str">
        <f ca="1">IF($C428&gt;=TODAY(),"-",100*(AQ428-MIN(Fit_Error_LocalTransmission))/(MAX(Fit_Error_LocalTransmission)-MIN(Fit_Error_LocalTransmission)))</f>
        <v>-</v>
      </c>
      <c r="AS428" s="17" t="str">
        <f t="shared" ca="1" si="192"/>
        <v>-</v>
      </c>
      <c r="AT428" s="67" t="str">
        <f t="shared" ca="1" si="193"/>
        <v>-</v>
      </c>
    </row>
    <row r="429" spans="1:46" s="1" customFormat="1" ht="12" x14ac:dyDescent="0.35">
      <c r="A429" s="87"/>
      <c r="B429" s="40" t="str">
        <f t="shared" si="170"/>
        <v/>
      </c>
      <c r="C429" s="41" t="str">
        <f t="shared" si="171"/>
        <v/>
      </c>
      <c r="D429" s="28">
        <f>'I Disease Parameters'!$E$6/(1000*365)</f>
        <v>4.8197260273972601E-5</v>
      </c>
      <c r="E429" s="28">
        <f>'I Disease Parameters'!$E$7/(1000*365)</f>
        <v>2.0024657534246577E-5</v>
      </c>
      <c r="F429" s="27">
        <f>(1-'I Disease Parameters'!$E$8)/'I Disease Parameters'!$E$10</f>
        <v>0.188</v>
      </c>
      <c r="G429" s="27">
        <f>'I Disease Parameters'!$E$8/'I Disease Parameters'!$E$11</f>
        <v>1.2E-2</v>
      </c>
      <c r="H429" s="27">
        <f>1/'I Disease Parameters'!$E$12</f>
        <v>0.05</v>
      </c>
      <c r="I429" s="27">
        <f>'I Disease Parameters'!$E$9/'I Disease Parameters'!$E$15</f>
        <v>0</v>
      </c>
      <c r="J429" s="83">
        <f t="shared" si="194"/>
        <v>7.7001263440561267</v>
      </c>
      <c r="K429" s="60">
        <f t="shared" si="195"/>
        <v>0.77001263449643809</v>
      </c>
      <c r="L429" s="30">
        <f t="shared" si="196"/>
        <v>0.46717576064062738</v>
      </c>
      <c r="M429" s="27">
        <f>J429/'I Disease Parameters'!$E$12</f>
        <v>0.38500631720280631</v>
      </c>
      <c r="N429" s="27">
        <f>K429/SQRT('I Disease Parameters'!$E$13*'I Disease Parameters'!$E$13)</f>
        <v>4.5294860852731655E-2</v>
      </c>
      <c r="O429" s="27">
        <f>L429/'I Disease Parameters'!$E$13</f>
        <v>2.7480927096507492E-2</v>
      </c>
      <c r="P429" s="27">
        <f>(1-L429)/'I Disease Parameters'!$E$14</f>
        <v>2.2201009973307193E-2</v>
      </c>
      <c r="Q429" s="19" t="str">
        <f t="shared" si="172"/>
        <v/>
      </c>
      <c r="R429" s="17" t="str">
        <f t="shared" si="173"/>
        <v/>
      </c>
      <c r="S429" s="17" t="str">
        <f t="shared" si="174"/>
        <v/>
      </c>
      <c r="T429" s="17" t="str">
        <f t="shared" si="175"/>
        <v/>
      </c>
      <c r="U429" s="17" t="str">
        <f t="shared" si="176"/>
        <v/>
      </c>
      <c r="V429" s="17" t="str">
        <f t="shared" si="177"/>
        <v/>
      </c>
      <c r="W429" s="17" t="str">
        <f t="shared" si="178"/>
        <v/>
      </c>
      <c r="X429" s="18" t="str">
        <f t="shared" si="169"/>
        <v/>
      </c>
      <c r="Y429" s="17" t="str">
        <f t="shared" si="179"/>
        <v/>
      </c>
      <c r="Z429" s="17" t="str">
        <f t="shared" si="180"/>
        <v/>
      </c>
      <c r="AA429" s="17" t="str">
        <f t="shared" si="181"/>
        <v/>
      </c>
      <c r="AB429" s="17" t="str">
        <f t="shared" si="182"/>
        <v/>
      </c>
      <c r="AC429" s="17" t="str">
        <f t="shared" si="183"/>
        <v/>
      </c>
      <c r="AD429" s="18" t="str">
        <f t="shared" si="184"/>
        <v/>
      </c>
      <c r="AE429" s="19" t="str">
        <f t="shared" si="185"/>
        <v/>
      </c>
      <c r="AF429" s="17" t="str">
        <f t="shared" si="186"/>
        <v/>
      </c>
      <c r="AG429" s="17" t="str">
        <f t="shared" si="187"/>
        <v/>
      </c>
      <c r="AH429" s="18" t="str">
        <f t="shared" si="188"/>
        <v/>
      </c>
      <c r="AI429" s="73"/>
      <c r="AJ429" s="74"/>
      <c r="AK429" s="74"/>
      <c r="AL429" s="73"/>
      <c r="AM429" s="74"/>
      <c r="AN429" s="74">
        <f t="shared" si="189"/>
        <v>2012</v>
      </c>
      <c r="AO429" s="19" t="str">
        <f t="shared" ca="1" si="190"/>
        <v>-</v>
      </c>
      <c r="AP429" s="17" t="str">
        <f ca="1">IF($C429&gt;=TODAY(),"-",100*(AO429-MIN(Fit_Error_Deaths))/(MAX(Fit_Error_Deaths)-MIN(Fit_Error_Deaths)))</f>
        <v>-</v>
      </c>
      <c r="AQ429" s="17" t="str">
        <f t="shared" ca="1" si="191"/>
        <v>-</v>
      </c>
      <c r="AR429" s="17" t="str">
        <f ca="1">IF($C429&gt;=TODAY(),"-",100*(AQ429-MIN(Fit_Error_LocalTransmission))/(MAX(Fit_Error_LocalTransmission)-MIN(Fit_Error_LocalTransmission)))</f>
        <v>-</v>
      </c>
      <c r="AS429" s="17" t="str">
        <f t="shared" ca="1" si="192"/>
        <v>-</v>
      </c>
      <c r="AT429" s="67" t="str">
        <f t="shared" ca="1" si="193"/>
        <v>-</v>
      </c>
    </row>
    <row r="430" spans="1:46" s="1" customFormat="1" ht="12" x14ac:dyDescent="0.35">
      <c r="A430" s="87"/>
      <c r="B430" s="40" t="str">
        <f t="shared" si="170"/>
        <v/>
      </c>
      <c r="C430" s="41" t="str">
        <f t="shared" si="171"/>
        <v/>
      </c>
      <c r="D430" s="28">
        <f>'I Disease Parameters'!$E$6/(1000*365)</f>
        <v>4.8197260273972601E-5</v>
      </c>
      <c r="E430" s="28">
        <f>'I Disease Parameters'!$E$7/(1000*365)</f>
        <v>2.0024657534246577E-5</v>
      </c>
      <c r="F430" s="27">
        <f>(1-'I Disease Parameters'!$E$8)/'I Disease Parameters'!$E$10</f>
        <v>0.188</v>
      </c>
      <c r="G430" s="27">
        <f>'I Disease Parameters'!$E$8/'I Disease Parameters'!$E$11</f>
        <v>1.2E-2</v>
      </c>
      <c r="H430" s="27">
        <f>1/'I Disease Parameters'!$E$12</f>
        <v>0.05</v>
      </c>
      <c r="I430" s="27">
        <f>'I Disease Parameters'!$E$9/'I Disease Parameters'!$E$15</f>
        <v>0</v>
      </c>
      <c r="J430" s="83">
        <f t="shared" si="194"/>
        <v>7.7001263440561267</v>
      </c>
      <c r="K430" s="60">
        <f t="shared" si="195"/>
        <v>0.77001263449643809</v>
      </c>
      <c r="L430" s="30">
        <f t="shared" si="196"/>
        <v>0.46717576064062738</v>
      </c>
      <c r="M430" s="27">
        <f>J430/'I Disease Parameters'!$E$12</f>
        <v>0.38500631720280631</v>
      </c>
      <c r="N430" s="27">
        <f>K430/SQRT('I Disease Parameters'!$E$13*'I Disease Parameters'!$E$13)</f>
        <v>4.5294860852731655E-2</v>
      </c>
      <c r="O430" s="27">
        <f>L430/'I Disease Parameters'!$E$13</f>
        <v>2.7480927096507492E-2</v>
      </c>
      <c r="P430" s="27">
        <f>(1-L430)/'I Disease Parameters'!$E$14</f>
        <v>2.2201009973307193E-2</v>
      </c>
      <c r="Q430" s="19" t="str">
        <f t="shared" si="172"/>
        <v/>
      </c>
      <c r="R430" s="17" t="str">
        <f t="shared" si="173"/>
        <v/>
      </c>
      <c r="S430" s="17" t="str">
        <f t="shared" si="174"/>
        <v/>
      </c>
      <c r="T430" s="17" t="str">
        <f t="shared" si="175"/>
        <v/>
      </c>
      <c r="U430" s="17" t="str">
        <f t="shared" si="176"/>
        <v/>
      </c>
      <c r="V430" s="17" t="str">
        <f t="shared" si="177"/>
        <v/>
      </c>
      <c r="W430" s="17" t="str">
        <f t="shared" si="178"/>
        <v/>
      </c>
      <c r="X430" s="18" t="str">
        <f t="shared" si="169"/>
        <v/>
      </c>
      <c r="Y430" s="17" t="str">
        <f t="shared" si="179"/>
        <v/>
      </c>
      <c r="Z430" s="17" t="str">
        <f t="shared" si="180"/>
        <v/>
      </c>
      <c r="AA430" s="17" t="str">
        <f t="shared" si="181"/>
        <v/>
      </c>
      <c r="AB430" s="17" t="str">
        <f t="shared" si="182"/>
        <v/>
      </c>
      <c r="AC430" s="17" t="str">
        <f t="shared" si="183"/>
        <v/>
      </c>
      <c r="AD430" s="18" t="str">
        <f t="shared" si="184"/>
        <v/>
      </c>
      <c r="AE430" s="19" t="str">
        <f t="shared" si="185"/>
        <v/>
      </c>
      <c r="AF430" s="17" t="str">
        <f t="shared" si="186"/>
        <v/>
      </c>
      <c r="AG430" s="17" t="str">
        <f t="shared" si="187"/>
        <v/>
      </c>
      <c r="AH430" s="18" t="str">
        <f t="shared" si="188"/>
        <v/>
      </c>
      <c r="AI430" s="73"/>
      <c r="AJ430" s="74"/>
      <c r="AK430" s="74"/>
      <c r="AL430" s="73"/>
      <c r="AM430" s="74"/>
      <c r="AN430" s="74">
        <f t="shared" si="189"/>
        <v>2012</v>
      </c>
      <c r="AO430" s="19" t="str">
        <f t="shared" ca="1" si="190"/>
        <v>-</v>
      </c>
      <c r="AP430" s="17" t="str">
        <f ca="1">IF($C430&gt;=TODAY(),"-",100*(AO430-MIN(Fit_Error_Deaths))/(MAX(Fit_Error_Deaths)-MIN(Fit_Error_Deaths)))</f>
        <v>-</v>
      </c>
      <c r="AQ430" s="17" t="str">
        <f t="shared" ca="1" si="191"/>
        <v>-</v>
      </c>
      <c r="AR430" s="17" t="str">
        <f ca="1">IF($C430&gt;=TODAY(),"-",100*(AQ430-MIN(Fit_Error_LocalTransmission))/(MAX(Fit_Error_LocalTransmission)-MIN(Fit_Error_LocalTransmission)))</f>
        <v>-</v>
      </c>
      <c r="AS430" s="17" t="str">
        <f t="shared" ca="1" si="192"/>
        <v>-</v>
      </c>
      <c r="AT430" s="67" t="str">
        <f t="shared" ca="1" si="193"/>
        <v>-</v>
      </c>
    </row>
    <row r="431" spans="1:46" s="1" customFormat="1" ht="12" x14ac:dyDescent="0.35">
      <c r="A431" s="87"/>
      <c r="B431" s="40" t="str">
        <f t="shared" si="170"/>
        <v/>
      </c>
      <c r="C431" s="41" t="str">
        <f t="shared" si="171"/>
        <v/>
      </c>
      <c r="D431" s="28">
        <f>'I Disease Parameters'!$E$6/(1000*365)</f>
        <v>4.8197260273972601E-5</v>
      </c>
      <c r="E431" s="28">
        <f>'I Disease Parameters'!$E$7/(1000*365)</f>
        <v>2.0024657534246577E-5</v>
      </c>
      <c r="F431" s="27">
        <f>(1-'I Disease Parameters'!$E$8)/'I Disease Parameters'!$E$10</f>
        <v>0.188</v>
      </c>
      <c r="G431" s="27">
        <f>'I Disease Parameters'!$E$8/'I Disease Parameters'!$E$11</f>
        <v>1.2E-2</v>
      </c>
      <c r="H431" s="27">
        <f>1/'I Disease Parameters'!$E$12</f>
        <v>0.05</v>
      </c>
      <c r="I431" s="27">
        <f>'I Disease Parameters'!$E$9/'I Disease Parameters'!$E$15</f>
        <v>0</v>
      </c>
      <c r="J431" s="83">
        <f t="shared" si="194"/>
        <v>7.7001263440561267</v>
      </c>
      <c r="K431" s="60">
        <f t="shared" si="195"/>
        <v>0.77001263449643809</v>
      </c>
      <c r="L431" s="30">
        <f t="shared" si="196"/>
        <v>0.46717576064062738</v>
      </c>
      <c r="M431" s="27">
        <f>J431/'I Disease Parameters'!$E$12</f>
        <v>0.38500631720280631</v>
      </c>
      <c r="N431" s="27">
        <f>K431/SQRT('I Disease Parameters'!$E$13*'I Disease Parameters'!$E$13)</f>
        <v>4.5294860852731655E-2</v>
      </c>
      <c r="O431" s="27">
        <f>L431/'I Disease Parameters'!$E$13</f>
        <v>2.7480927096507492E-2</v>
      </c>
      <c r="P431" s="27">
        <f>(1-L431)/'I Disease Parameters'!$E$14</f>
        <v>2.2201009973307193E-2</v>
      </c>
      <c r="Q431" s="19" t="str">
        <f t="shared" si="172"/>
        <v/>
      </c>
      <c r="R431" s="17" t="str">
        <f t="shared" si="173"/>
        <v/>
      </c>
      <c r="S431" s="17" t="str">
        <f t="shared" si="174"/>
        <v/>
      </c>
      <c r="T431" s="17" t="str">
        <f t="shared" si="175"/>
        <v/>
      </c>
      <c r="U431" s="17" t="str">
        <f t="shared" si="176"/>
        <v/>
      </c>
      <c r="V431" s="17" t="str">
        <f t="shared" si="177"/>
        <v/>
      </c>
      <c r="W431" s="17" t="str">
        <f t="shared" si="178"/>
        <v/>
      </c>
      <c r="X431" s="18" t="str">
        <f t="shared" si="169"/>
        <v/>
      </c>
      <c r="Y431" s="17" t="str">
        <f t="shared" si="179"/>
        <v/>
      </c>
      <c r="Z431" s="17" t="str">
        <f t="shared" si="180"/>
        <v/>
      </c>
      <c r="AA431" s="17" t="str">
        <f t="shared" si="181"/>
        <v/>
      </c>
      <c r="AB431" s="17" t="str">
        <f t="shared" si="182"/>
        <v/>
      </c>
      <c r="AC431" s="17" t="str">
        <f t="shared" si="183"/>
        <v/>
      </c>
      <c r="AD431" s="18" t="str">
        <f t="shared" si="184"/>
        <v/>
      </c>
      <c r="AE431" s="19" t="str">
        <f t="shared" si="185"/>
        <v/>
      </c>
      <c r="AF431" s="17" t="str">
        <f t="shared" si="186"/>
        <v/>
      </c>
      <c r="AG431" s="17" t="str">
        <f t="shared" si="187"/>
        <v/>
      </c>
      <c r="AH431" s="18" t="str">
        <f t="shared" si="188"/>
        <v/>
      </c>
      <c r="AI431" s="73"/>
      <c r="AJ431" s="74"/>
      <c r="AK431" s="74"/>
      <c r="AL431" s="73"/>
      <c r="AM431" s="74"/>
      <c r="AN431" s="74">
        <f t="shared" si="189"/>
        <v>2012</v>
      </c>
      <c r="AO431" s="19" t="str">
        <f t="shared" ca="1" si="190"/>
        <v>-</v>
      </c>
      <c r="AP431" s="17" t="str">
        <f ca="1">IF($C431&gt;=TODAY(),"-",100*(AO431-MIN(Fit_Error_Deaths))/(MAX(Fit_Error_Deaths)-MIN(Fit_Error_Deaths)))</f>
        <v>-</v>
      </c>
      <c r="AQ431" s="17" t="str">
        <f t="shared" ca="1" si="191"/>
        <v>-</v>
      </c>
      <c r="AR431" s="17" t="str">
        <f ca="1">IF($C431&gt;=TODAY(),"-",100*(AQ431-MIN(Fit_Error_LocalTransmission))/(MAX(Fit_Error_LocalTransmission)-MIN(Fit_Error_LocalTransmission)))</f>
        <v>-</v>
      </c>
      <c r="AS431" s="17" t="str">
        <f t="shared" ca="1" si="192"/>
        <v>-</v>
      </c>
      <c r="AT431" s="67" t="str">
        <f t="shared" ca="1" si="193"/>
        <v>-</v>
      </c>
    </row>
    <row r="432" spans="1:46" s="1" customFormat="1" ht="12" x14ac:dyDescent="0.35">
      <c r="A432" s="87"/>
      <c r="B432" s="40" t="str">
        <f t="shared" si="170"/>
        <v/>
      </c>
      <c r="C432" s="41" t="str">
        <f t="shared" si="171"/>
        <v/>
      </c>
      <c r="D432" s="28">
        <f>'I Disease Parameters'!$E$6/(1000*365)</f>
        <v>4.8197260273972601E-5</v>
      </c>
      <c r="E432" s="28">
        <f>'I Disease Parameters'!$E$7/(1000*365)</f>
        <v>2.0024657534246577E-5</v>
      </c>
      <c r="F432" s="27">
        <f>(1-'I Disease Parameters'!$E$8)/'I Disease Parameters'!$E$10</f>
        <v>0.188</v>
      </c>
      <c r="G432" s="27">
        <f>'I Disease Parameters'!$E$8/'I Disease Parameters'!$E$11</f>
        <v>1.2E-2</v>
      </c>
      <c r="H432" s="27">
        <f>1/'I Disease Parameters'!$E$12</f>
        <v>0.05</v>
      </c>
      <c r="I432" s="27">
        <f>'I Disease Parameters'!$E$9/'I Disease Parameters'!$E$15</f>
        <v>0</v>
      </c>
      <c r="J432" s="83">
        <f t="shared" si="194"/>
        <v>7.7001263440561267</v>
      </c>
      <c r="K432" s="60">
        <f t="shared" si="195"/>
        <v>0.77001263449643809</v>
      </c>
      <c r="L432" s="30">
        <f t="shared" si="196"/>
        <v>0.46717576064062738</v>
      </c>
      <c r="M432" s="27">
        <f>J432/'I Disease Parameters'!$E$12</f>
        <v>0.38500631720280631</v>
      </c>
      <c r="N432" s="27">
        <f>K432/SQRT('I Disease Parameters'!$E$13*'I Disease Parameters'!$E$13)</f>
        <v>4.5294860852731655E-2</v>
      </c>
      <c r="O432" s="27">
        <f>L432/'I Disease Parameters'!$E$13</f>
        <v>2.7480927096507492E-2</v>
      </c>
      <c r="P432" s="27">
        <f>(1-L432)/'I Disease Parameters'!$E$14</f>
        <v>2.2201009973307193E-2</v>
      </c>
      <c r="Q432" s="19" t="str">
        <f t="shared" si="172"/>
        <v/>
      </c>
      <c r="R432" s="17" t="str">
        <f t="shared" si="173"/>
        <v/>
      </c>
      <c r="S432" s="17" t="str">
        <f t="shared" si="174"/>
        <v/>
      </c>
      <c r="T432" s="17" t="str">
        <f t="shared" si="175"/>
        <v/>
      </c>
      <c r="U432" s="17" t="str">
        <f t="shared" si="176"/>
        <v/>
      </c>
      <c r="V432" s="17" t="str">
        <f t="shared" si="177"/>
        <v/>
      </c>
      <c r="W432" s="17" t="str">
        <f t="shared" si="178"/>
        <v/>
      </c>
      <c r="X432" s="18" t="str">
        <f t="shared" si="169"/>
        <v/>
      </c>
      <c r="Y432" s="17" t="str">
        <f t="shared" si="179"/>
        <v/>
      </c>
      <c r="Z432" s="17" t="str">
        <f t="shared" si="180"/>
        <v/>
      </c>
      <c r="AA432" s="17" t="str">
        <f t="shared" si="181"/>
        <v/>
      </c>
      <c r="AB432" s="17" t="str">
        <f t="shared" si="182"/>
        <v/>
      </c>
      <c r="AC432" s="17" t="str">
        <f t="shared" si="183"/>
        <v/>
      </c>
      <c r="AD432" s="18" t="str">
        <f t="shared" si="184"/>
        <v/>
      </c>
      <c r="AE432" s="19" t="str">
        <f t="shared" si="185"/>
        <v/>
      </c>
      <c r="AF432" s="17" t="str">
        <f t="shared" si="186"/>
        <v/>
      </c>
      <c r="AG432" s="17" t="str">
        <f t="shared" si="187"/>
        <v/>
      </c>
      <c r="AH432" s="18" t="str">
        <f t="shared" si="188"/>
        <v/>
      </c>
      <c r="AI432" s="73"/>
      <c r="AJ432" s="74"/>
      <c r="AK432" s="74"/>
      <c r="AL432" s="73"/>
      <c r="AM432" s="74"/>
      <c r="AN432" s="74">
        <f t="shared" si="189"/>
        <v>2012</v>
      </c>
      <c r="AO432" s="19" t="str">
        <f t="shared" ca="1" si="190"/>
        <v>-</v>
      </c>
      <c r="AP432" s="17" t="str">
        <f ca="1">IF($C432&gt;=TODAY(),"-",100*(AO432-MIN(Fit_Error_Deaths))/(MAX(Fit_Error_Deaths)-MIN(Fit_Error_Deaths)))</f>
        <v>-</v>
      </c>
      <c r="AQ432" s="17" t="str">
        <f t="shared" ca="1" si="191"/>
        <v>-</v>
      </c>
      <c r="AR432" s="17" t="str">
        <f ca="1">IF($C432&gt;=TODAY(),"-",100*(AQ432-MIN(Fit_Error_LocalTransmission))/(MAX(Fit_Error_LocalTransmission)-MIN(Fit_Error_LocalTransmission)))</f>
        <v>-</v>
      </c>
      <c r="AS432" s="17" t="str">
        <f t="shared" ca="1" si="192"/>
        <v>-</v>
      </c>
      <c r="AT432" s="67" t="str">
        <f t="shared" ca="1" si="193"/>
        <v>-</v>
      </c>
    </row>
    <row r="433" spans="1:46" s="1" customFormat="1" ht="12" x14ac:dyDescent="0.35">
      <c r="A433" s="87"/>
      <c r="B433" s="40" t="str">
        <f t="shared" si="170"/>
        <v/>
      </c>
      <c r="C433" s="41" t="str">
        <f t="shared" si="171"/>
        <v/>
      </c>
      <c r="D433" s="28">
        <f>'I Disease Parameters'!$E$6/(1000*365)</f>
        <v>4.8197260273972601E-5</v>
      </c>
      <c r="E433" s="28">
        <f>'I Disease Parameters'!$E$7/(1000*365)</f>
        <v>2.0024657534246577E-5</v>
      </c>
      <c r="F433" s="27">
        <f>(1-'I Disease Parameters'!$E$8)/'I Disease Parameters'!$E$10</f>
        <v>0.188</v>
      </c>
      <c r="G433" s="27">
        <f>'I Disease Parameters'!$E$8/'I Disease Parameters'!$E$11</f>
        <v>1.2E-2</v>
      </c>
      <c r="H433" s="27">
        <f>1/'I Disease Parameters'!$E$12</f>
        <v>0.05</v>
      </c>
      <c r="I433" s="27">
        <f>'I Disease Parameters'!$E$9/'I Disease Parameters'!$E$15</f>
        <v>0</v>
      </c>
      <c r="J433" s="83">
        <f t="shared" si="194"/>
        <v>7.7001263440561267</v>
      </c>
      <c r="K433" s="60">
        <f t="shared" si="195"/>
        <v>0.77001263449643809</v>
      </c>
      <c r="L433" s="30">
        <f t="shared" si="196"/>
        <v>0.46717576064062738</v>
      </c>
      <c r="M433" s="27">
        <f>J433/'I Disease Parameters'!$E$12</f>
        <v>0.38500631720280631</v>
      </c>
      <c r="N433" s="27">
        <f>K433/SQRT('I Disease Parameters'!$E$13*'I Disease Parameters'!$E$13)</f>
        <v>4.5294860852731655E-2</v>
      </c>
      <c r="O433" s="27">
        <f>L433/'I Disease Parameters'!$E$13</f>
        <v>2.7480927096507492E-2</v>
      </c>
      <c r="P433" s="27">
        <f>(1-L433)/'I Disease Parameters'!$E$14</f>
        <v>2.2201009973307193E-2</v>
      </c>
      <c r="Q433" s="19" t="str">
        <f t="shared" si="172"/>
        <v/>
      </c>
      <c r="R433" s="17" t="str">
        <f t="shared" si="173"/>
        <v/>
      </c>
      <c r="S433" s="17" t="str">
        <f t="shared" si="174"/>
        <v/>
      </c>
      <c r="T433" s="17" t="str">
        <f t="shared" si="175"/>
        <v/>
      </c>
      <c r="U433" s="17" t="str">
        <f t="shared" si="176"/>
        <v/>
      </c>
      <c r="V433" s="17" t="str">
        <f t="shared" si="177"/>
        <v/>
      </c>
      <c r="W433" s="17" t="str">
        <f t="shared" si="178"/>
        <v/>
      </c>
      <c r="X433" s="18" t="str">
        <f t="shared" si="169"/>
        <v/>
      </c>
      <c r="Y433" s="17" t="str">
        <f t="shared" si="179"/>
        <v/>
      </c>
      <c r="Z433" s="17" t="str">
        <f t="shared" si="180"/>
        <v/>
      </c>
      <c r="AA433" s="17" t="str">
        <f t="shared" si="181"/>
        <v/>
      </c>
      <c r="AB433" s="17" t="str">
        <f t="shared" si="182"/>
        <v/>
      </c>
      <c r="AC433" s="17" t="str">
        <f t="shared" si="183"/>
        <v/>
      </c>
      <c r="AD433" s="18" t="str">
        <f t="shared" si="184"/>
        <v/>
      </c>
      <c r="AE433" s="19" t="str">
        <f t="shared" si="185"/>
        <v/>
      </c>
      <c r="AF433" s="17" t="str">
        <f t="shared" si="186"/>
        <v/>
      </c>
      <c r="AG433" s="17" t="str">
        <f t="shared" si="187"/>
        <v/>
      </c>
      <c r="AH433" s="18" t="str">
        <f t="shared" si="188"/>
        <v/>
      </c>
      <c r="AI433" s="73"/>
      <c r="AJ433" s="74"/>
      <c r="AK433" s="74"/>
      <c r="AL433" s="73"/>
      <c r="AM433" s="74"/>
      <c r="AN433" s="74">
        <f t="shared" si="189"/>
        <v>2012</v>
      </c>
      <c r="AO433" s="19" t="str">
        <f t="shared" ca="1" si="190"/>
        <v>-</v>
      </c>
      <c r="AP433" s="17" t="str">
        <f ca="1">IF($C433&gt;=TODAY(),"-",100*(AO433-MIN(Fit_Error_Deaths))/(MAX(Fit_Error_Deaths)-MIN(Fit_Error_Deaths)))</f>
        <v>-</v>
      </c>
      <c r="AQ433" s="17" t="str">
        <f t="shared" ca="1" si="191"/>
        <v>-</v>
      </c>
      <c r="AR433" s="17" t="str">
        <f ca="1">IF($C433&gt;=TODAY(),"-",100*(AQ433-MIN(Fit_Error_LocalTransmission))/(MAX(Fit_Error_LocalTransmission)-MIN(Fit_Error_LocalTransmission)))</f>
        <v>-</v>
      </c>
      <c r="AS433" s="17" t="str">
        <f t="shared" ca="1" si="192"/>
        <v>-</v>
      </c>
      <c r="AT433" s="67" t="str">
        <f t="shared" ca="1" si="193"/>
        <v>-</v>
      </c>
    </row>
    <row r="434" spans="1:46" s="1" customFormat="1" ht="12" x14ac:dyDescent="0.35">
      <c r="A434" s="87"/>
      <c r="B434" s="40" t="str">
        <f t="shared" si="170"/>
        <v/>
      </c>
      <c r="C434" s="41" t="str">
        <f t="shared" si="171"/>
        <v/>
      </c>
      <c r="D434" s="28">
        <f>'I Disease Parameters'!$E$6/(1000*365)</f>
        <v>4.8197260273972601E-5</v>
      </c>
      <c r="E434" s="28">
        <f>'I Disease Parameters'!$E$7/(1000*365)</f>
        <v>2.0024657534246577E-5</v>
      </c>
      <c r="F434" s="27">
        <f>(1-'I Disease Parameters'!$E$8)/'I Disease Parameters'!$E$10</f>
        <v>0.188</v>
      </c>
      <c r="G434" s="27">
        <f>'I Disease Parameters'!$E$8/'I Disease Parameters'!$E$11</f>
        <v>1.2E-2</v>
      </c>
      <c r="H434" s="27">
        <f>1/'I Disease Parameters'!$E$12</f>
        <v>0.05</v>
      </c>
      <c r="I434" s="27">
        <f>'I Disease Parameters'!$E$9/'I Disease Parameters'!$E$15</f>
        <v>0</v>
      </c>
      <c r="J434" s="83">
        <f t="shared" si="194"/>
        <v>7.7001263440561267</v>
      </c>
      <c r="K434" s="60">
        <f t="shared" si="195"/>
        <v>0.77001263449643809</v>
      </c>
      <c r="L434" s="30">
        <f t="shared" si="196"/>
        <v>0.46717576064062738</v>
      </c>
      <c r="M434" s="27">
        <f>J434/'I Disease Parameters'!$E$12</f>
        <v>0.38500631720280631</v>
      </c>
      <c r="N434" s="27">
        <f>K434/SQRT('I Disease Parameters'!$E$13*'I Disease Parameters'!$E$13)</f>
        <v>4.5294860852731655E-2</v>
      </c>
      <c r="O434" s="27">
        <f>L434/'I Disease Parameters'!$E$13</f>
        <v>2.7480927096507492E-2</v>
      </c>
      <c r="P434" s="27">
        <f>(1-L434)/'I Disease Parameters'!$E$14</f>
        <v>2.2201009973307193E-2</v>
      </c>
      <c r="Q434" s="19" t="str">
        <f t="shared" si="172"/>
        <v/>
      </c>
      <c r="R434" s="17" t="str">
        <f t="shared" si="173"/>
        <v/>
      </c>
      <c r="S434" s="17" t="str">
        <f t="shared" si="174"/>
        <v/>
      </c>
      <c r="T434" s="17" t="str">
        <f t="shared" si="175"/>
        <v/>
      </c>
      <c r="U434" s="17" t="str">
        <f t="shared" si="176"/>
        <v/>
      </c>
      <c r="V434" s="17" t="str">
        <f t="shared" si="177"/>
        <v/>
      </c>
      <c r="W434" s="17" t="str">
        <f t="shared" si="178"/>
        <v/>
      </c>
      <c r="X434" s="18" t="str">
        <f t="shared" si="169"/>
        <v/>
      </c>
      <c r="Y434" s="17" t="str">
        <f t="shared" si="179"/>
        <v/>
      </c>
      <c r="Z434" s="17" t="str">
        <f t="shared" si="180"/>
        <v/>
      </c>
      <c r="AA434" s="17" t="str">
        <f t="shared" si="181"/>
        <v/>
      </c>
      <c r="AB434" s="17" t="str">
        <f t="shared" si="182"/>
        <v/>
      </c>
      <c r="AC434" s="17" t="str">
        <f t="shared" si="183"/>
        <v/>
      </c>
      <c r="AD434" s="18" t="str">
        <f t="shared" si="184"/>
        <v/>
      </c>
      <c r="AE434" s="19" t="str">
        <f t="shared" si="185"/>
        <v/>
      </c>
      <c r="AF434" s="17" t="str">
        <f t="shared" si="186"/>
        <v/>
      </c>
      <c r="AG434" s="17" t="str">
        <f t="shared" si="187"/>
        <v/>
      </c>
      <c r="AH434" s="18" t="str">
        <f t="shared" si="188"/>
        <v/>
      </c>
      <c r="AI434" s="73"/>
      <c r="AJ434" s="74"/>
      <c r="AK434" s="74"/>
      <c r="AL434" s="73"/>
      <c r="AM434" s="74"/>
      <c r="AN434" s="74">
        <f t="shared" si="189"/>
        <v>2012</v>
      </c>
      <c r="AO434" s="19" t="str">
        <f t="shared" ca="1" si="190"/>
        <v>-</v>
      </c>
      <c r="AP434" s="17" t="str">
        <f ca="1">IF($C434&gt;=TODAY(),"-",100*(AO434-MIN(Fit_Error_Deaths))/(MAX(Fit_Error_Deaths)-MIN(Fit_Error_Deaths)))</f>
        <v>-</v>
      </c>
      <c r="AQ434" s="17" t="str">
        <f t="shared" ca="1" si="191"/>
        <v>-</v>
      </c>
      <c r="AR434" s="17" t="str">
        <f ca="1">IF($C434&gt;=TODAY(),"-",100*(AQ434-MIN(Fit_Error_LocalTransmission))/(MAX(Fit_Error_LocalTransmission)-MIN(Fit_Error_LocalTransmission)))</f>
        <v>-</v>
      </c>
      <c r="AS434" s="17" t="str">
        <f t="shared" ca="1" si="192"/>
        <v>-</v>
      </c>
      <c r="AT434" s="67" t="str">
        <f t="shared" ca="1" si="193"/>
        <v>-</v>
      </c>
    </row>
    <row r="435" spans="1:46" s="1" customFormat="1" ht="12" x14ac:dyDescent="0.35">
      <c r="A435" s="87"/>
      <c r="B435" s="40" t="str">
        <f t="shared" si="170"/>
        <v/>
      </c>
      <c r="C435" s="41" t="str">
        <f t="shared" si="171"/>
        <v/>
      </c>
      <c r="D435" s="28">
        <f>'I Disease Parameters'!$E$6/(1000*365)</f>
        <v>4.8197260273972601E-5</v>
      </c>
      <c r="E435" s="28">
        <f>'I Disease Parameters'!$E$7/(1000*365)</f>
        <v>2.0024657534246577E-5</v>
      </c>
      <c r="F435" s="27">
        <f>(1-'I Disease Parameters'!$E$8)/'I Disease Parameters'!$E$10</f>
        <v>0.188</v>
      </c>
      <c r="G435" s="27">
        <f>'I Disease Parameters'!$E$8/'I Disease Parameters'!$E$11</f>
        <v>1.2E-2</v>
      </c>
      <c r="H435" s="27">
        <f>1/'I Disease Parameters'!$E$12</f>
        <v>0.05</v>
      </c>
      <c r="I435" s="27">
        <f>'I Disease Parameters'!$E$9/'I Disease Parameters'!$E$15</f>
        <v>0</v>
      </c>
      <c r="J435" s="83">
        <f t="shared" si="194"/>
        <v>7.7001263440561267</v>
      </c>
      <c r="K435" s="60">
        <f t="shared" si="195"/>
        <v>0.77001263449643809</v>
      </c>
      <c r="L435" s="30">
        <f t="shared" si="196"/>
        <v>0.46717576064062738</v>
      </c>
      <c r="M435" s="27">
        <f>J435/'I Disease Parameters'!$E$12</f>
        <v>0.38500631720280631</v>
      </c>
      <c r="N435" s="27">
        <f>K435/SQRT('I Disease Parameters'!$E$13*'I Disease Parameters'!$E$13)</f>
        <v>4.5294860852731655E-2</v>
      </c>
      <c r="O435" s="27">
        <f>L435/'I Disease Parameters'!$E$13</f>
        <v>2.7480927096507492E-2</v>
      </c>
      <c r="P435" s="27">
        <f>(1-L435)/'I Disease Parameters'!$E$14</f>
        <v>2.2201009973307193E-2</v>
      </c>
      <c r="Q435" s="19" t="str">
        <f t="shared" si="172"/>
        <v/>
      </c>
      <c r="R435" s="17" t="str">
        <f t="shared" si="173"/>
        <v/>
      </c>
      <c r="S435" s="17" t="str">
        <f t="shared" si="174"/>
        <v/>
      </c>
      <c r="T435" s="17" t="str">
        <f t="shared" si="175"/>
        <v/>
      </c>
      <c r="U435" s="17" t="str">
        <f t="shared" si="176"/>
        <v/>
      </c>
      <c r="V435" s="17" t="str">
        <f t="shared" si="177"/>
        <v/>
      </c>
      <c r="W435" s="17" t="str">
        <f t="shared" si="178"/>
        <v/>
      </c>
      <c r="X435" s="18" t="str">
        <f t="shared" si="169"/>
        <v/>
      </c>
      <c r="Y435" s="17" t="str">
        <f t="shared" si="179"/>
        <v/>
      </c>
      <c r="Z435" s="17" t="str">
        <f t="shared" si="180"/>
        <v/>
      </c>
      <c r="AA435" s="17" t="str">
        <f t="shared" si="181"/>
        <v/>
      </c>
      <c r="AB435" s="17" t="str">
        <f t="shared" si="182"/>
        <v/>
      </c>
      <c r="AC435" s="17" t="str">
        <f t="shared" si="183"/>
        <v/>
      </c>
      <c r="AD435" s="18" t="str">
        <f t="shared" si="184"/>
        <v/>
      </c>
      <c r="AE435" s="19" t="str">
        <f t="shared" si="185"/>
        <v/>
      </c>
      <c r="AF435" s="17" t="str">
        <f t="shared" si="186"/>
        <v/>
      </c>
      <c r="AG435" s="17" t="str">
        <f t="shared" si="187"/>
        <v/>
      </c>
      <c r="AH435" s="18" t="str">
        <f t="shared" si="188"/>
        <v/>
      </c>
      <c r="AI435" s="73"/>
      <c r="AJ435" s="74"/>
      <c r="AK435" s="74"/>
      <c r="AL435" s="73"/>
      <c r="AM435" s="74"/>
      <c r="AN435" s="74">
        <f t="shared" si="189"/>
        <v>2012</v>
      </c>
      <c r="AO435" s="19" t="str">
        <f t="shared" ca="1" si="190"/>
        <v>-</v>
      </c>
      <c r="AP435" s="17" t="str">
        <f ca="1">IF($C435&gt;=TODAY(),"-",100*(AO435-MIN(Fit_Error_Deaths))/(MAX(Fit_Error_Deaths)-MIN(Fit_Error_Deaths)))</f>
        <v>-</v>
      </c>
      <c r="AQ435" s="17" t="str">
        <f t="shared" ca="1" si="191"/>
        <v>-</v>
      </c>
      <c r="AR435" s="17" t="str">
        <f ca="1">IF($C435&gt;=TODAY(),"-",100*(AQ435-MIN(Fit_Error_LocalTransmission))/(MAX(Fit_Error_LocalTransmission)-MIN(Fit_Error_LocalTransmission)))</f>
        <v>-</v>
      </c>
      <c r="AS435" s="17" t="str">
        <f t="shared" ca="1" si="192"/>
        <v>-</v>
      </c>
      <c r="AT435" s="67" t="str">
        <f t="shared" ca="1" si="193"/>
        <v>-</v>
      </c>
    </row>
    <row r="436" spans="1:46" s="1" customFormat="1" ht="12" x14ac:dyDescent="0.35">
      <c r="A436" s="87"/>
      <c r="B436" s="40" t="str">
        <f t="shared" si="170"/>
        <v/>
      </c>
      <c r="C436" s="41" t="str">
        <f t="shared" si="171"/>
        <v/>
      </c>
      <c r="D436" s="28">
        <f>'I Disease Parameters'!$E$6/(1000*365)</f>
        <v>4.8197260273972601E-5</v>
      </c>
      <c r="E436" s="28">
        <f>'I Disease Parameters'!$E$7/(1000*365)</f>
        <v>2.0024657534246577E-5</v>
      </c>
      <c r="F436" s="27">
        <f>(1-'I Disease Parameters'!$E$8)/'I Disease Parameters'!$E$10</f>
        <v>0.188</v>
      </c>
      <c r="G436" s="27">
        <f>'I Disease Parameters'!$E$8/'I Disease Parameters'!$E$11</f>
        <v>1.2E-2</v>
      </c>
      <c r="H436" s="27">
        <f>1/'I Disease Parameters'!$E$12</f>
        <v>0.05</v>
      </c>
      <c r="I436" s="27">
        <f>'I Disease Parameters'!$E$9/'I Disease Parameters'!$E$15</f>
        <v>0</v>
      </c>
      <c r="J436" s="83">
        <f t="shared" si="194"/>
        <v>7.7001263440561267</v>
      </c>
      <c r="K436" s="60">
        <f t="shared" si="195"/>
        <v>0.77001263449643809</v>
      </c>
      <c r="L436" s="30">
        <f t="shared" si="196"/>
        <v>0.46717576064062738</v>
      </c>
      <c r="M436" s="27">
        <f>J436/'I Disease Parameters'!$E$12</f>
        <v>0.38500631720280631</v>
      </c>
      <c r="N436" s="27">
        <f>K436/SQRT('I Disease Parameters'!$E$13*'I Disease Parameters'!$E$13)</f>
        <v>4.5294860852731655E-2</v>
      </c>
      <c r="O436" s="27">
        <f>L436/'I Disease Parameters'!$E$13</f>
        <v>2.7480927096507492E-2</v>
      </c>
      <c r="P436" s="27">
        <f>(1-L436)/'I Disease Parameters'!$E$14</f>
        <v>2.2201009973307193E-2</v>
      </c>
      <c r="Q436" s="19" t="str">
        <f t="shared" si="172"/>
        <v/>
      </c>
      <c r="R436" s="17" t="str">
        <f t="shared" si="173"/>
        <v/>
      </c>
      <c r="S436" s="17" t="str">
        <f t="shared" si="174"/>
        <v/>
      </c>
      <c r="T436" s="17" t="str">
        <f t="shared" si="175"/>
        <v/>
      </c>
      <c r="U436" s="17" t="str">
        <f t="shared" si="176"/>
        <v/>
      </c>
      <c r="V436" s="17" t="str">
        <f t="shared" si="177"/>
        <v/>
      </c>
      <c r="W436" s="17" t="str">
        <f t="shared" si="178"/>
        <v/>
      </c>
      <c r="X436" s="18" t="str">
        <f t="shared" si="169"/>
        <v/>
      </c>
      <c r="Y436" s="17" t="str">
        <f t="shared" si="179"/>
        <v/>
      </c>
      <c r="Z436" s="17" t="str">
        <f t="shared" si="180"/>
        <v/>
      </c>
      <c r="AA436" s="17" t="str">
        <f t="shared" si="181"/>
        <v/>
      </c>
      <c r="AB436" s="17" t="str">
        <f t="shared" si="182"/>
        <v/>
      </c>
      <c r="AC436" s="17" t="str">
        <f t="shared" si="183"/>
        <v/>
      </c>
      <c r="AD436" s="18" t="str">
        <f t="shared" si="184"/>
        <v/>
      </c>
      <c r="AE436" s="19" t="str">
        <f t="shared" si="185"/>
        <v/>
      </c>
      <c r="AF436" s="17" t="str">
        <f t="shared" si="186"/>
        <v/>
      </c>
      <c r="AG436" s="17" t="str">
        <f t="shared" si="187"/>
        <v/>
      </c>
      <c r="AH436" s="18" t="str">
        <f t="shared" si="188"/>
        <v/>
      </c>
      <c r="AI436" s="73"/>
      <c r="AJ436" s="74"/>
      <c r="AK436" s="74"/>
      <c r="AL436" s="73"/>
      <c r="AM436" s="74"/>
      <c r="AN436" s="74">
        <f t="shared" si="189"/>
        <v>2012</v>
      </c>
      <c r="AO436" s="19" t="str">
        <f t="shared" ca="1" si="190"/>
        <v>-</v>
      </c>
      <c r="AP436" s="17" t="str">
        <f ca="1">IF($C436&gt;=TODAY(),"-",100*(AO436-MIN(Fit_Error_Deaths))/(MAX(Fit_Error_Deaths)-MIN(Fit_Error_Deaths)))</f>
        <v>-</v>
      </c>
      <c r="AQ436" s="17" t="str">
        <f t="shared" ca="1" si="191"/>
        <v>-</v>
      </c>
      <c r="AR436" s="17" t="str">
        <f ca="1">IF($C436&gt;=TODAY(),"-",100*(AQ436-MIN(Fit_Error_LocalTransmission))/(MAX(Fit_Error_LocalTransmission)-MIN(Fit_Error_LocalTransmission)))</f>
        <v>-</v>
      </c>
      <c r="AS436" s="17" t="str">
        <f t="shared" ca="1" si="192"/>
        <v>-</v>
      </c>
      <c r="AT436" s="67" t="str">
        <f t="shared" ca="1" si="193"/>
        <v>-</v>
      </c>
    </row>
    <row r="437" spans="1:46" s="1" customFormat="1" ht="12" x14ac:dyDescent="0.35">
      <c r="A437" s="87"/>
      <c r="B437" s="40" t="str">
        <f t="shared" si="170"/>
        <v/>
      </c>
      <c r="C437" s="41" t="str">
        <f t="shared" si="171"/>
        <v/>
      </c>
      <c r="D437" s="28">
        <f>'I Disease Parameters'!$E$6/(1000*365)</f>
        <v>4.8197260273972601E-5</v>
      </c>
      <c r="E437" s="28">
        <f>'I Disease Parameters'!$E$7/(1000*365)</f>
        <v>2.0024657534246577E-5</v>
      </c>
      <c r="F437" s="27">
        <f>(1-'I Disease Parameters'!$E$8)/'I Disease Parameters'!$E$10</f>
        <v>0.188</v>
      </c>
      <c r="G437" s="27">
        <f>'I Disease Parameters'!$E$8/'I Disease Parameters'!$E$11</f>
        <v>1.2E-2</v>
      </c>
      <c r="H437" s="27">
        <f>1/'I Disease Parameters'!$E$12</f>
        <v>0.05</v>
      </c>
      <c r="I437" s="27">
        <f>'I Disease Parameters'!$E$9/'I Disease Parameters'!$E$15</f>
        <v>0</v>
      </c>
      <c r="J437" s="83">
        <f t="shared" si="194"/>
        <v>7.7001263440561267</v>
      </c>
      <c r="K437" s="60">
        <f t="shared" si="195"/>
        <v>0.77001263449643809</v>
      </c>
      <c r="L437" s="30">
        <f t="shared" si="196"/>
        <v>0.46717576064062738</v>
      </c>
      <c r="M437" s="27">
        <f>J437/'I Disease Parameters'!$E$12</f>
        <v>0.38500631720280631</v>
      </c>
      <c r="N437" s="27">
        <f>K437/SQRT('I Disease Parameters'!$E$13*'I Disease Parameters'!$E$13)</f>
        <v>4.5294860852731655E-2</v>
      </c>
      <c r="O437" s="27">
        <f>L437/'I Disease Parameters'!$E$13</f>
        <v>2.7480927096507492E-2</v>
      </c>
      <c r="P437" s="27">
        <f>(1-L437)/'I Disease Parameters'!$E$14</f>
        <v>2.2201009973307193E-2</v>
      </c>
      <c r="Q437" s="19" t="str">
        <f t="shared" si="172"/>
        <v/>
      </c>
      <c r="R437" s="17" t="str">
        <f t="shared" si="173"/>
        <v/>
      </c>
      <c r="S437" s="17" t="str">
        <f t="shared" si="174"/>
        <v/>
      </c>
      <c r="T437" s="17" t="str">
        <f t="shared" si="175"/>
        <v/>
      </c>
      <c r="U437" s="17" t="str">
        <f t="shared" si="176"/>
        <v/>
      </c>
      <c r="V437" s="17" t="str">
        <f t="shared" si="177"/>
        <v/>
      </c>
      <c r="W437" s="17" t="str">
        <f t="shared" si="178"/>
        <v/>
      </c>
      <c r="X437" s="18" t="str">
        <f t="shared" si="169"/>
        <v/>
      </c>
      <c r="Y437" s="17" t="str">
        <f t="shared" si="179"/>
        <v/>
      </c>
      <c r="Z437" s="17" t="str">
        <f t="shared" si="180"/>
        <v/>
      </c>
      <c r="AA437" s="17" t="str">
        <f t="shared" si="181"/>
        <v/>
      </c>
      <c r="AB437" s="17" t="str">
        <f t="shared" si="182"/>
        <v/>
      </c>
      <c r="AC437" s="17" t="str">
        <f t="shared" si="183"/>
        <v/>
      </c>
      <c r="AD437" s="18" t="str">
        <f t="shared" si="184"/>
        <v/>
      </c>
      <c r="AE437" s="19" t="str">
        <f t="shared" si="185"/>
        <v/>
      </c>
      <c r="AF437" s="17" t="str">
        <f t="shared" si="186"/>
        <v/>
      </c>
      <c r="AG437" s="17" t="str">
        <f t="shared" si="187"/>
        <v/>
      </c>
      <c r="AH437" s="18" t="str">
        <f t="shared" si="188"/>
        <v/>
      </c>
      <c r="AI437" s="73"/>
      <c r="AJ437" s="74"/>
      <c r="AK437" s="74"/>
      <c r="AL437" s="73"/>
      <c r="AM437" s="74"/>
      <c r="AN437" s="74">
        <f t="shared" si="189"/>
        <v>2012</v>
      </c>
      <c r="AO437" s="19" t="str">
        <f t="shared" ca="1" si="190"/>
        <v>-</v>
      </c>
      <c r="AP437" s="17" t="str">
        <f ca="1">IF($C437&gt;=TODAY(),"-",100*(AO437-MIN(Fit_Error_Deaths))/(MAX(Fit_Error_Deaths)-MIN(Fit_Error_Deaths)))</f>
        <v>-</v>
      </c>
      <c r="AQ437" s="17" t="str">
        <f t="shared" ca="1" si="191"/>
        <v>-</v>
      </c>
      <c r="AR437" s="17" t="str">
        <f ca="1">IF($C437&gt;=TODAY(),"-",100*(AQ437-MIN(Fit_Error_LocalTransmission))/(MAX(Fit_Error_LocalTransmission)-MIN(Fit_Error_LocalTransmission)))</f>
        <v>-</v>
      </c>
      <c r="AS437" s="17" t="str">
        <f t="shared" ca="1" si="192"/>
        <v>-</v>
      </c>
      <c r="AT437" s="67" t="str">
        <f t="shared" ca="1" si="193"/>
        <v>-</v>
      </c>
    </row>
    <row r="438" spans="1:46" s="1" customFormat="1" ht="12" x14ac:dyDescent="0.35">
      <c r="A438" s="87"/>
      <c r="B438" s="40" t="str">
        <f t="shared" si="170"/>
        <v/>
      </c>
      <c r="C438" s="41" t="str">
        <f t="shared" si="171"/>
        <v/>
      </c>
      <c r="D438" s="28">
        <f>'I Disease Parameters'!$E$6/(1000*365)</f>
        <v>4.8197260273972601E-5</v>
      </c>
      <c r="E438" s="28">
        <f>'I Disease Parameters'!$E$7/(1000*365)</f>
        <v>2.0024657534246577E-5</v>
      </c>
      <c r="F438" s="27">
        <f>(1-'I Disease Parameters'!$E$8)/'I Disease Parameters'!$E$10</f>
        <v>0.188</v>
      </c>
      <c r="G438" s="27">
        <f>'I Disease Parameters'!$E$8/'I Disease Parameters'!$E$11</f>
        <v>1.2E-2</v>
      </c>
      <c r="H438" s="27">
        <f>1/'I Disease Parameters'!$E$12</f>
        <v>0.05</v>
      </c>
      <c r="I438" s="27">
        <f>'I Disease Parameters'!$E$9/'I Disease Parameters'!$E$15</f>
        <v>0</v>
      </c>
      <c r="J438" s="83">
        <f t="shared" si="194"/>
        <v>7.7001263440561267</v>
      </c>
      <c r="K438" s="60">
        <f t="shared" si="195"/>
        <v>0.77001263449643809</v>
      </c>
      <c r="L438" s="30">
        <f t="shared" si="196"/>
        <v>0.46717576064062738</v>
      </c>
      <c r="M438" s="27">
        <f>J438/'I Disease Parameters'!$E$12</f>
        <v>0.38500631720280631</v>
      </c>
      <c r="N438" s="27">
        <f>K438/SQRT('I Disease Parameters'!$E$13*'I Disease Parameters'!$E$13)</f>
        <v>4.5294860852731655E-2</v>
      </c>
      <c r="O438" s="27">
        <f>L438/'I Disease Parameters'!$E$13</f>
        <v>2.7480927096507492E-2</v>
      </c>
      <c r="P438" s="27">
        <f>(1-L438)/'I Disease Parameters'!$E$14</f>
        <v>2.2201009973307193E-2</v>
      </c>
      <c r="Q438" s="19" t="str">
        <f t="shared" si="172"/>
        <v/>
      </c>
      <c r="R438" s="17" t="str">
        <f t="shared" si="173"/>
        <v/>
      </c>
      <c r="S438" s="17" t="str">
        <f t="shared" si="174"/>
        <v/>
      </c>
      <c r="T438" s="17" t="str">
        <f t="shared" si="175"/>
        <v/>
      </c>
      <c r="U438" s="17" t="str">
        <f t="shared" si="176"/>
        <v/>
      </c>
      <c r="V438" s="17" t="str">
        <f t="shared" si="177"/>
        <v/>
      </c>
      <c r="W438" s="17" t="str">
        <f t="shared" si="178"/>
        <v/>
      </c>
      <c r="X438" s="18" t="str">
        <f t="shared" si="169"/>
        <v/>
      </c>
      <c r="Y438" s="17" t="str">
        <f t="shared" si="179"/>
        <v/>
      </c>
      <c r="Z438" s="17" t="str">
        <f t="shared" si="180"/>
        <v/>
      </c>
      <c r="AA438" s="17" t="str">
        <f t="shared" si="181"/>
        <v/>
      </c>
      <c r="AB438" s="17" t="str">
        <f t="shared" si="182"/>
        <v/>
      </c>
      <c r="AC438" s="17" t="str">
        <f t="shared" si="183"/>
        <v/>
      </c>
      <c r="AD438" s="18" t="str">
        <f t="shared" si="184"/>
        <v/>
      </c>
      <c r="AE438" s="19" t="str">
        <f t="shared" si="185"/>
        <v/>
      </c>
      <c r="AF438" s="17" t="str">
        <f t="shared" si="186"/>
        <v/>
      </c>
      <c r="AG438" s="17" t="str">
        <f t="shared" si="187"/>
        <v/>
      </c>
      <c r="AH438" s="18" t="str">
        <f t="shared" si="188"/>
        <v/>
      </c>
      <c r="AI438" s="73"/>
      <c r="AJ438" s="74"/>
      <c r="AK438" s="74"/>
      <c r="AL438" s="73"/>
      <c r="AM438" s="74"/>
      <c r="AN438" s="74">
        <f t="shared" si="189"/>
        <v>2012</v>
      </c>
      <c r="AO438" s="19" t="str">
        <f t="shared" ca="1" si="190"/>
        <v>-</v>
      </c>
      <c r="AP438" s="17" t="str">
        <f ca="1">IF($C438&gt;=TODAY(),"-",100*(AO438-MIN(Fit_Error_Deaths))/(MAX(Fit_Error_Deaths)-MIN(Fit_Error_Deaths)))</f>
        <v>-</v>
      </c>
      <c r="AQ438" s="17" t="str">
        <f t="shared" ca="1" si="191"/>
        <v>-</v>
      </c>
      <c r="AR438" s="17" t="str">
        <f ca="1">IF($C438&gt;=TODAY(),"-",100*(AQ438-MIN(Fit_Error_LocalTransmission))/(MAX(Fit_Error_LocalTransmission)-MIN(Fit_Error_LocalTransmission)))</f>
        <v>-</v>
      </c>
      <c r="AS438" s="17" t="str">
        <f t="shared" ca="1" si="192"/>
        <v>-</v>
      </c>
      <c r="AT438" s="67" t="str">
        <f t="shared" ca="1" si="193"/>
        <v>-</v>
      </c>
    </row>
    <row r="439" spans="1:46" s="1" customFormat="1" ht="12" x14ac:dyDescent="0.35">
      <c r="A439" s="87"/>
      <c r="B439" s="40" t="str">
        <f t="shared" si="170"/>
        <v/>
      </c>
      <c r="C439" s="41" t="str">
        <f t="shared" si="171"/>
        <v/>
      </c>
      <c r="D439" s="28">
        <f>'I Disease Parameters'!$E$6/(1000*365)</f>
        <v>4.8197260273972601E-5</v>
      </c>
      <c r="E439" s="28">
        <f>'I Disease Parameters'!$E$7/(1000*365)</f>
        <v>2.0024657534246577E-5</v>
      </c>
      <c r="F439" s="27">
        <f>(1-'I Disease Parameters'!$E$8)/'I Disease Parameters'!$E$10</f>
        <v>0.188</v>
      </c>
      <c r="G439" s="27">
        <f>'I Disease Parameters'!$E$8/'I Disease Parameters'!$E$11</f>
        <v>1.2E-2</v>
      </c>
      <c r="H439" s="27">
        <f>1/'I Disease Parameters'!$E$12</f>
        <v>0.05</v>
      </c>
      <c r="I439" s="27">
        <f>'I Disease Parameters'!$E$9/'I Disease Parameters'!$E$15</f>
        <v>0</v>
      </c>
      <c r="J439" s="83">
        <f t="shared" si="194"/>
        <v>7.7001263440561267</v>
      </c>
      <c r="K439" s="60">
        <f t="shared" si="195"/>
        <v>0.77001263449643809</v>
      </c>
      <c r="L439" s="30">
        <f t="shared" si="196"/>
        <v>0.46717576064062738</v>
      </c>
      <c r="M439" s="27">
        <f>J439/'I Disease Parameters'!$E$12</f>
        <v>0.38500631720280631</v>
      </c>
      <c r="N439" s="27">
        <f>K439/SQRT('I Disease Parameters'!$E$13*'I Disease Parameters'!$E$13)</f>
        <v>4.5294860852731655E-2</v>
      </c>
      <c r="O439" s="27">
        <f>L439/'I Disease Parameters'!$E$13</f>
        <v>2.7480927096507492E-2</v>
      </c>
      <c r="P439" s="27">
        <f>(1-L439)/'I Disease Parameters'!$E$14</f>
        <v>2.2201009973307193E-2</v>
      </c>
      <c r="Q439" s="19" t="str">
        <f t="shared" si="172"/>
        <v/>
      </c>
      <c r="R439" s="17" t="str">
        <f t="shared" si="173"/>
        <v/>
      </c>
      <c r="S439" s="17" t="str">
        <f t="shared" si="174"/>
        <v/>
      </c>
      <c r="T439" s="17" t="str">
        <f t="shared" si="175"/>
        <v/>
      </c>
      <c r="U439" s="17" t="str">
        <f t="shared" si="176"/>
        <v/>
      </c>
      <c r="V439" s="17" t="str">
        <f t="shared" si="177"/>
        <v/>
      </c>
      <c r="W439" s="17" t="str">
        <f t="shared" si="178"/>
        <v/>
      </c>
      <c r="X439" s="18" t="str">
        <f t="shared" si="169"/>
        <v/>
      </c>
      <c r="Y439" s="17" t="str">
        <f t="shared" si="179"/>
        <v/>
      </c>
      <c r="Z439" s="17" t="str">
        <f t="shared" si="180"/>
        <v/>
      </c>
      <c r="AA439" s="17" t="str">
        <f t="shared" si="181"/>
        <v/>
      </c>
      <c r="AB439" s="17" t="str">
        <f t="shared" si="182"/>
        <v/>
      </c>
      <c r="AC439" s="17" t="str">
        <f t="shared" si="183"/>
        <v/>
      </c>
      <c r="AD439" s="18" t="str">
        <f t="shared" si="184"/>
        <v/>
      </c>
      <c r="AE439" s="19" t="str">
        <f t="shared" si="185"/>
        <v/>
      </c>
      <c r="AF439" s="17" t="str">
        <f t="shared" si="186"/>
        <v/>
      </c>
      <c r="AG439" s="17" t="str">
        <f t="shared" si="187"/>
        <v/>
      </c>
      <c r="AH439" s="18" t="str">
        <f t="shared" si="188"/>
        <v/>
      </c>
      <c r="AI439" s="73"/>
      <c r="AJ439" s="74"/>
      <c r="AK439" s="74"/>
      <c r="AL439" s="73"/>
      <c r="AM439" s="74"/>
      <c r="AN439" s="74">
        <f t="shared" si="189"/>
        <v>2012</v>
      </c>
      <c r="AO439" s="19" t="str">
        <f t="shared" ca="1" si="190"/>
        <v>-</v>
      </c>
      <c r="AP439" s="17" t="str">
        <f ca="1">IF($C439&gt;=TODAY(),"-",100*(AO439-MIN(Fit_Error_Deaths))/(MAX(Fit_Error_Deaths)-MIN(Fit_Error_Deaths)))</f>
        <v>-</v>
      </c>
      <c r="AQ439" s="17" t="str">
        <f t="shared" ca="1" si="191"/>
        <v>-</v>
      </c>
      <c r="AR439" s="17" t="str">
        <f ca="1">IF($C439&gt;=TODAY(),"-",100*(AQ439-MIN(Fit_Error_LocalTransmission))/(MAX(Fit_Error_LocalTransmission)-MIN(Fit_Error_LocalTransmission)))</f>
        <v>-</v>
      </c>
      <c r="AS439" s="17" t="str">
        <f t="shared" ca="1" si="192"/>
        <v>-</v>
      </c>
      <c r="AT439" s="67" t="str">
        <f t="shared" ca="1" si="193"/>
        <v>-</v>
      </c>
    </row>
    <row r="440" spans="1:46" s="1" customFormat="1" ht="12" x14ac:dyDescent="0.35">
      <c r="A440" s="87"/>
      <c r="B440" s="40" t="str">
        <f t="shared" si="170"/>
        <v/>
      </c>
      <c r="C440" s="41" t="str">
        <f t="shared" si="171"/>
        <v/>
      </c>
      <c r="D440" s="28">
        <f>'I Disease Parameters'!$E$6/(1000*365)</f>
        <v>4.8197260273972601E-5</v>
      </c>
      <c r="E440" s="28">
        <f>'I Disease Parameters'!$E$7/(1000*365)</f>
        <v>2.0024657534246577E-5</v>
      </c>
      <c r="F440" s="27">
        <f>(1-'I Disease Parameters'!$E$8)/'I Disease Parameters'!$E$10</f>
        <v>0.188</v>
      </c>
      <c r="G440" s="27">
        <f>'I Disease Parameters'!$E$8/'I Disease Parameters'!$E$11</f>
        <v>1.2E-2</v>
      </c>
      <c r="H440" s="27">
        <f>1/'I Disease Parameters'!$E$12</f>
        <v>0.05</v>
      </c>
      <c r="I440" s="27">
        <f>'I Disease Parameters'!$E$9/'I Disease Parameters'!$E$15</f>
        <v>0</v>
      </c>
      <c r="J440" s="83">
        <f t="shared" si="194"/>
        <v>7.7001263440561267</v>
      </c>
      <c r="K440" s="60">
        <f t="shared" si="195"/>
        <v>0.77001263449643809</v>
      </c>
      <c r="L440" s="30">
        <f t="shared" si="196"/>
        <v>0.46717576064062738</v>
      </c>
      <c r="M440" s="27">
        <f>J440/'I Disease Parameters'!$E$12</f>
        <v>0.38500631720280631</v>
      </c>
      <c r="N440" s="27">
        <f>K440/SQRT('I Disease Parameters'!$E$13*'I Disease Parameters'!$E$13)</f>
        <v>4.5294860852731655E-2</v>
      </c>
      <c r="O440" s="27">
        <f>L440/'I Disease Parameters'!$E$13</f>
        <v>2.7480927096507492E-2</v>
      </c>
      <c r="P440" s="27">
        <f>(1-L440)/'I Disease Parameters'!$E$14</f>
        <v>2.2201009973307193E-2</v>
      </c>
      <c r="Q440" s="19" t="str">
        <f t="shared" si="172"/>
        <v/>
      </c>
      <c r="R440" s="17" t="str">
        <f t="shared" si="173"/>
        <v/>
      </c>
      <c r="S440" s="17" t="str">
        <f t="shared" si="174"/>
        <v/>
      </c>
      <c r="T440" s="17" t="str">
        <f t="shared" si="175"/>
        <v/>
      </c>
      <c r="U440" s="17" t="str">
        <f t="shared" si="176"/>
        <v/>
      </c>
      <c r="V440" s="17" t="str">
        <f t="shared" si="177"/>
        <v/>
      </c>
      <c r="W440" s="17" t="str">
        <f t="shared" si="178"/>
        <v/>
      </c>
      <c r="X440" s="18" t="str">
        <f t="shared" si="169"/>
        <v/>
      </c>
      <c r="Y440" s="17" t="str">
        <f t="shared" si="179"/>
        <v/>
      </c>
      <c r="Z440" s="17" t="str">
        <f t="shared" si="180"/>
        <v/>
      </c>
      <c r="AA440" s="17" t="str">
        <f t="shared" si="181"/>
        <v/>
      </c>
      <c r="AB440" s="17" t="str">
        <f t="shared" si="182"/>
        <v/>
      </c>
      <c r="AC440" s="17" t="str">
        <f t="shared" si="183"/>
        <v/>
      </c>
      <c r="AD440" s="18" t="str">
        <f t="shared" si="184"/>
        <v/>
      </c>
      <c r="AE440" s="19" t="str">
        <f t="shared" si="185"/>
        <v/>
      </c>
      <c r="AF440" s="17" t="str">
        <f t="shared" si="186"/>
        <v/>
      </c>
      <c r="AG440" s="17" t="str">
        <f t="shared" si="187"/>
        <v/>
      </c>
      <c r="AH440" s="18" t="str">
        <f t="shared" si="188"/>
        <v/>
      </c>
      <c r="AI440" s="73"/>
      <c r="AJ440" s="74"/>
      <c r="AK440" s="74"/>
      <c r="AL440" s="73"/>
      <c r="AM440" s="74"/>
      <c r="AN440" s="74">
        <f t="shared" si="189"/>
        <v>2012</v>
      </c>
      <c r="AO440" s="19" t="str">
        <f t="shared" ca="1" si="190"/>
        <v>-</v>
      </c>
      <c r="AP440" s="17" t="str">
        <f ca="1">IF($C440&gt;=TODAY(),"-",100*(AO440-MIN(Fit_Error_Deaths))/(MAX(Fit_Error_Deaths)-MIN(Fit_Error_Deaths)))</f>
        <v>-</v>
      </c>
      <c r="AQ440" s="17" t="str">
        <f t="shared" ca="1" si="191"/>
        <v>-</v>
      </c>
      <c r="AR440" s="17" t="str">
        <f ca="1">IF($C440&gt;=TODAY(),"-",100*(AQ440-MIN(Fit_Error_LocalTransmission))/(MAX(Fit_Error_LocalTransmission)-MIN(Fit_Error_LocalTransmission)))</f>
        <v>-</v>
      </c>
      <c r="AS440" s="17" t="str">
        <f t="shared" ca="1" si="192"/>
        <v>-</v>
      </c>
      <c r="AT440" s="67" t="str">
        <f t="shared" ca="1" si="193"/>
        <v>-</v>
      </c>
    </row>
    <row r="441" spans="1:46" s="1" customFormat="1" ht="12" x14ac:dyDescent="0.35">
      <c r="A441" s="87"/>
      <c r="B441" s="40" t="str">
        <f t="shared" si="170"/>
        <v/>
      </c>
      <c r="C441" s="41" t="str">
        <f t="shared" si="171"/>
        <v/>
      </c>
      <c r="D441" s="28">
        <f>'I Disease Parameters'!$E$6/(1000*365)</f>
        <v>4.8197260273972601E-5</v>
      </c>
      <c r="E441" s="28">
        <f>'I Disease Parameters'!$E$7/(1000*365)</f>
        <v>2.0024657534246577E-5</v>
      </c>
      <c r="F441" s="27">
        <f>(1-'I Disease Parameters'!$E$8)/'I Disease Parameters'!$E$10</f>
        <v>0.188</v>
      </c>
      <c r="G441" s="27">
        <f>'I Disease Parameters'!$E$8/'I Disease Parameters'!$E$11</f>
        <v>1.2E-2</v>
      </c>
      <c r="H441" s="27">
        <f>1/'I Disease Parameters'!$E$12</f>
        <v>0.05</v>
      </c>
      <c r="I441" s="27">
        <f>'I Disease Parameters'!$E$9/'I Disease Parameters'!$E$15</f>
        <v>0</v>
      </c>
      <c r="J441" s="83">
        <f t="shared" si="194"/>
        <v>7.7001263440561267</v>
      </c>
      <c r="K441" s="60">
        <f t="shared" si="195"/>
        <v>0.77001263449643809</v>
      </c>
      <c r="L441" s="30">
        <f t="shared" si="196"/>
        <v>0.46717576064062738</v>
      </c>
      <c r="M441" s="27">
        <f>J441/'I Disease Parameters'!$E$12</f>
        <v>0.38500631720280631</v>
      </c>
      <c r="N441" s="27">
        <f>K441/SQRT('I Disease Parameters'!$E$13*'I Disease Parameters'!$E$13)</f>
        <v>4.5294860852731655E-2</v>
      </c>
      <c r="O441" s="27">
        <f>L441/'I Disease Parameters'!$E$13</f>
        <v>2.7480927096507492E-2</v>
      </c>
      <c r="P441" s="27">
        <f>(1-L441)/'I Disease Parameters'!$E$14</f>
        <v>2.2201009973307193E-2</v>
      </c>
      <c r="Q441" s="19" t="str">
        <f t="shared" si="172"/>
        <v/>
      </c>
      <c r="R441" s="17" t="str">
        <f t="shared" si="173"/>
        <v/>
      </c>
      <c r="S441" s="17" t="str">
        <f t="shared" si="174"/>
        <v/>
      </c>
      <c r="T441" s="17" t="str">
        <f t="shared" si="175"/>
        <v/>
      </c>
      <c r="U441" s="17" t="str">
        <f t="shared" si="176"/>
        <v/>
      </c>
      <c r="V441" s="17" t="str">
        <f t="shared" si="177"/>
        <v/>
      </c>
      <c r="W441" s="17" t="str">
        <f t="shared" si="178"/>
        <v/>
      </c>
      <c r="X441" s="18" t="str">
        <f t="shared" si="169"/>
        <v/>
      </c>
      <c r="Y441" s="17" t="str">
        <f t="shared" si="179"/>
        <v/>
      </c>
      <c r="Z441" s="17" t="str">
        <f t="shared" si="180"/>
        <v/>
      </c>
      <c r="AA441" s="17" t="str">
        <f t="shared" si="181"/>
        <v/>
      </c>
      <c r="AB441" s="17" t="str">
        <f t="shared" si="182"/>
        <v/>
      </c>
      <c r="AC441" s="17" t="str">
        <f t="shared" si="183"/>
        <v/>
      </c>
      <c r="AD441" s="18" t="str">
        <f t="shared" si="184"/>
        <v/>
      </c>
      <c r="AE441" s="19" t="str">
        <f t="shared" si="185"/>
        <v/>
      </c>
      <c r="AF441" s="17" t="str">
        <f t="shared" si="186"/>
        <v/>
      </c>
      <c r="AG441" s="17" t="str">
        <f t="shared" si="187"/>
        <v/>
      </c>
      <c r="AH441" s="18" t="str">
        <f t="shared" si="188"/>
        <v/>
      </c>
      <c r="AI441" s="73"/>
      <c r="AJ441" s="74"/>
      <c r="AK441" s="74"/>
      <c r="AL441" s="73"/>
      <c r="AM441" s="74"/>
      <c r="AN441" s="74">
        <f t="shared" si="189"/>
        <v>2012</v>
      </c>
      <c r="AO441" s="19" t="str">
        <f t="shared" ca="1" si="190"/>
        <v>-</v>
      </c>
      <c r="AP441" s="17" t="str">
        <f ca="1">IF($C441&gt;=TODAY(),"-",100*(AO441-MIN(Fit_Error_Deaths))/(MAX(Fit_Error_Deaths)-MIN(Fit_Error_Deaths)))</f>
        <v>-</v>
      </c>
      <c r="AQ441" s="17" t="str">
        <f t="shared" ca="1" si="191"/>
        <v>-</v>
      </c>
      <c r="AR441" s="17" t="str">
        <f ca="1">IF($C441&gt;=TODAY(),"-",100*(AQ441-MIN(Fit_Error_LocalTransmission))/(MAX(Fit_Error_LocalTransmission)-MIN(Fit_Error_LocalTransmission)))</f>
        <v>-</v>
      </c>
      <c r="AS441" s="17" t="str">
        <f t="shared" ca="1" si="192"/>
        <v>-</v>
      </c>
      <c r="AT441" s="67" t="str">
        <f t="shared" ca="1" si="193"/>
        <v>-</v>
      </c>
    </row>
    <row r="442" spans="1:46" s="1" customFormat="1" ht="12" x14ac:dyDescent="0.35">
      <c r="A442" s="87"/>
      <c r="B442" s="40" t="str">
        <f t="shared" si="170"/>
        <v/>
      </c>
      <c r="C442" s="41" t="str">
        <f t="shared" si="171"/>
        <v/>
      </c>
      <c r="D442" s="28">
        <f>'I Disease Parameters'!$E$6/(1000*365)</f>
        <v>4.8197260273972601E-5</v>
      </c>
      <c r="E442" s="28">
        <f>'I Disease Parameters'!$E$7/(1000*365)</f>
        <v>2.0024657534246577E-5</v>
      </c>
      <c r="F442" s="27">
        <f>(1-'I Disease Parameters'!$E$8)/'I Disease Parameters'!$E$10</f>
        <v>0.188</v>
      </c>
      <c r="G442" s="27">
        <f>'I Disease Parameters'!$E$8/'I Disease Parameters'!$E$11</f>
        <v>1.2E-2</v>
      </c>
      <c r="H442" s="27">
        <f>1/'I Disease Parameters'!$E$12</f>
        <v>0.05</v>
      </c>
      <c r="I442" s="27">
        <f>'I Disease Parameters'!$E$9/'I Disease Parameters'!$E$15</f>
        <v>0</v>
      </c>
      <c r="J442" s="83">
        <f t="shared" si="194"/>
        <v>7.7001263440561267</v>
      </c>
      <c r="K442" s="60">
        <f t="shared" si="195"/>
        <v>0.77001263449643809</v>
      </c>
      <c r="L442" s="30">
        <f t="shared" si="196"/>
        <v>0.46717576064062738</v>
      </c>
      <c r="M442" s="27">
        <f>J442/'I Disease Parameters'!$E$12</f>
        <v>0.38500631720280631</v>
      </c>
      <c r="N442" s="27">
        <f>K442/SQRT('I Disease Parameters'!$E$13*'I Disease Parameters'!$E$13)</f>
        <v>4.5294860852731655E-2</v>
      </c>
      <c r="O442" s="27">
        <f>L442/'I Disease Parameters'!$E$13</f>
        <v>2.7480927096507492E-2</v>
      </c>
      <c r="P442" s="27">
        <f>(1-L442)/'I Disease Parameters'!$E$14</f>
        <v>2.2201009973307193E-2</v>
      </c>
      <c r="Q442" s="19" t="str">
        <f t="shared" si="172"/>
        <v/>
      </c>
      <c r="R442" s="17" t="str">
        <f t="shared" si="173"/>
        <v/>
      </c>
      <c r="S442" s="17" t="str">
        <f t="shared" si="174"/>
        <v/>
      </c>
      <c r="T442" s="17" t="str">
        <f t="shared" si="175"/>
        <v/>
      </c>
      <c r="U442" s="17" t="str">
        <f t="shared" si="176"/>
        <v/>
      </c>
      <c r="V442" s="17" t="str">
        <f t="shared" si="177"/>
        <v/>
      </c>
      <c r="W442" s="17" t="str">
        <f t="shared" si="178"/>
        <v/>
      </c>
      <c r="X442" s="18" t="str">
        <f t="shared" si="169"/>
        <v/>
      </c>
      <c r="Y442" s="17" t="str">
        <f t="shared" si="179"/>
        <v/>
      </c>
      <c r="Z442" s="17" t="str">
        <f t="shared" si="180"/>
        <v/>
      </c>
      <c r="AA442" s="17" t="str">
        <f t="shared" si="181"/>
        <v/>
      </c>
      <c r="AB442" s="17" t="str">
        <f t="shared" si="182"/>
        <v/>
      </c>
      <c r="AC442" s="17" t="str">
        <f t="shared" si="183"/>
        <v/>
      </c>
      <c r="AD442" s="18" t="str">
        <f t="shared" si="184"/>
        <v/>
      </c>
      <c r="AE442" s="19" t="str">
        <f t="shared" si="185"/>
        <v/>
      </c>
      <c r="AF442" s="17" t="str">
        <f t="shared" si="186"/>
        <v/>
      </c>
      <c r="AG442" s="17" t="str">
        <f t="shared" si="187"/>
        <v/>
      </c>
      <c r="AH442" s="18" t="str">
        <f t="shared" si="188"/>
        <v/>
      </c>
      <c r="AI442" s="73"/>
      <c r="AJ442" s="74"/>
      <c r="AK442" s="74"/>
      <c r="AL442" s="73"/>
      <c r="AM442" s="74"/>
      <c r="AN442" s="74">
        <f t="shared" si="189"/>
        <v>2012</v>
      </c>
      <c r="AO442" s="19" t="str">
        <f t="shared" ca="1" si="190"/>
        <v>-</v>
      </c>
      <c r="AP442" s="17" t="str">
        <f ca="1">IF($C442&gt;=TODAY(),"-",100*(AO442-MIN(Fit_Error_Deaths))/(MAX(Fit_Error_Deaths)-MIN(Fit_Error_Deaths)))</f>
        <v>-</v>
      </c>
      <c r="AQ442" s="17" t="str">
        <f t="shared" ca="1" si="191"/>
        <v>-</v>
      </c>
      <c r="AR442" s="17" t="str">
        <f ca="1">IF($C442&gt;=TODAY(),"-",100*(AQ442-MIN(Fit_Error_LocalTransmission))/(MAX(Fit_Error_LocalTransmission)-MIN(Fit_Error_LocalTransmission)))</f>
        <v>-</v>
      </c>
      <c r="AS442" s="17" t="str">
        <f t="shared" ca="1" si="192"/>
        <v>-</v>
      </c>
      <c r="AT442" s="67" t="str">
        <f t="shared" ca="1" si="193"/>
        <v>-</v>
      </c>
    </row>
    <row r="443" spans="1:46" s="1" customFormat="1" ht="12" x14ac:dyDescent="0.35">
      <c r="A443" s="87"/>
      <c r="B443" s="40" t="str">
        <f t="shared" si="170"/>
        <v/>
      </c>
      <c r="C443" s="41" t="str">
        <f t="shared" si="171"/>
        <v/>
      </c>
      <c r="D443" s="28">
        <f>'I Disease Parameters'!$E$6/(1000*365)</f>
        <v>4.8197260273972601E-5</v>
      </c>
      <c r="E443" s="28">
        <f>'I Disease Parameters'!$E$7/(1000*365)</f>
        <v>2.0024657534246577E-5</v>
      </c>
      <c r="F443" s="27">
        <f>(1-'I Disease Parameters'!$E$8)/'I Disease Parameters'!$E$10</f>
        <v>0.188</v>
      </c>
      <c r="G443" s="27">
        <f>'I Disease Parameters'!$E$8/'I Disease Parameters'!$E$11</f>
        <v>1.2E-2</v>
      </c>
      <c r="H443" s="27">
        <f>1/'I Disease Parameters'!$E$12</f>
        <v>0.05</v>
      </c>
      <c r="I443" s="27">
        <f>'I Disease Parameters'!$E$9/'I Disease Parameters'!$E$15</f>
        <v>0</v>
      </c>
      <c r="J443" s="83">
        <f t="shared" si="194"/>
        <v>7.7001263440561267</v>
      </c>
      <c r="K443" s="60">
        <f t="shared" si="195"/>
        <v>0.77001263449643809</v>
      </c>
      <c r="L443" s="30">
        <f t="shared" si="196"/>
        <v>0.46717576064062738</v>
      </c>
      <c r="M443" s="27">
        <f>J443/'I Disease Parameters'!$E$12</f>
        <v>0.38500631720280631</v>
      </c>
      <c r="N443" s="27">
        <f>K443/SQRT('I Disease Parameters'!$E$13*'I Disease Parameters'!$E$13)</f>
        <v>4.5294860852731655E-2</v>
      </c>
      <c r="O443" s="27">
        <f>L443/'I Disease Parameters'!$E$13</f>
        <v>2.7480927096507492E-2</v>
      </c>
      <c r="P443" s="27">
        <f>(1-L443)/'I Disease Parameters'!$E$14</f>
        <v>2.2201009973307193E-2</v>
      </c>
      <c r="Q443" s="19" t="str">
        <f t="shared" si="172"/>
        <v/>
      </c>
      <c r="R443" s="17" t="str">
        <f t="shared" si="173"/>
        <v/>
      </c>
      <c r="S443" s="17" t="str">
        <f t="shared" si="174"/>
        <v/>
      </c>
      <c r="T443" s="17" t="str">
        <f t="shared" si="175"/>
        <v/>
      </c>
      <c r="U443" s="17" t="str">
        <f t="shared" si="176"/>
        <v/>
      </c>
      <c r="V443" s="17" t="str">
        <f t="shared" si="177"/>
        <v/>
      </c>
      <c r="W443" s="17" t="str">
        <f t="shared" si="178"/>
        <v/>
      </c>
      <c r="X443" s="18" t="str">
        <f t="shared" si="169"/>
        <v/>
      </c>
      <c r="Y443" s="17" t="str">
        <f t="shared" si="179"/>
        <v/>
      </c>
      <c r="Z443" s="17" t="str">
        <f t="shared" si="180"/>
        <v/>
      </c>
      <c r="AA443" s="17" t="str">
        <f t="shared" si="181"/>
        <v/>
      </c>
      <c r="AB443" s="17" t="str">
        <f t="shared" si="182"/>
        <v/>
      </c>
      <c r="AC443" s="17" t="str">
        <f t="shared" si="183"/>
        <v/>
      </c>
      <c r="AD443" s="18" t="str">
        <f t="shared" si="184"/>
        <v/>
      </c>
      <c r="AE443" s="19" t="str">
        <f t="shared" si="185"/>
        <v/>
      </c>
      <c r="AF443" s="17" t="str">
        <f t="shared" si="186"/>
        <v/>
      </c>
      <c r="AG443" s="17" t="str">
        <f t="shared" si="187"/>
        <v/>
      </c>
      <c r="AH443" s="18" t="str">
        <f t="shared" si="188"/>
        <v/>
      </c>
      <c r="AI443" s="73"/>
      <c r="AJ443" s="74"/>
      <c r="AK443" s="74"/>
      <c r="AL443" s="73"/>
      <c r="AM443" s="74"/>
      <c r="AN443" s="74">
        <f t="shared" si="189"/>
        <v>2012</v>
      </c>
      <c r="AO443" s="19" t="str">
        <f t="shared" ca="1" si="190"/>
        <v>-</v>
      </c>
      <c r="AP443" s="17" t="str">
        <f ca="1">IF($C443&gt;=TODAY(),"-",100*(AO443-MIN(Fit_Error_Deaths))/(MAX(Fit_Error_Deaths)-MIN(Fit_Error_Deaths)))</f>
        <v>-</v>
      </c>
      <c r="AQ443" s="17" t="str">
        <f t="shared" ca="1" si="191"/>
        <v>-</v>
      </c>
      <c r="AR443" s="17" t="str">
        <f ca="1">IF($C443&gt;=TODAY(),"-",100*(AQ443-MIN(Fit_Error_LocalTransmission))/(MAX(Fit_Error_LocalTransmission)-MIN(Fit_Error_LocalTransmission)))</f>
        <v>-</v>
      </c>
      <c r="AS443" s="17" t="str">
        <f t="shared" ca="1" si="192"/>
        <v>-</v>
      </c>
      <c r="AT443" s="67" t="str">
        <f t="shared" ca="1" si="193"/>
        <v>-</v>
      </c>
    </row>
    <row r="444" spans="1:46" s="1" customFormat="1" ht="12" x14ac:dyDescent="0.35">
      <c r="A444" s="87"/>
      <c r="B444" s="40" t="str">
        <f t="shared" si="170"/>
        <v/>
      </c>
      <c r="C444" s="41" t="str">
        <f t="shared" si="171"/>
        <v/>
      </c>
      <c r="D444" s="28">
        <f>'I Disease Parameters'!$E$6/(1000*365)</f>
        <v>4.8197260273972601E-5</v>
      </c>
      <c r="E444" s="28">
        <f>'I Disease Parameters'!$E$7/(1000*365)</f>
        <v>2.0024657534246577E-5</v>
      </c>
      <c r="F444" s="27">
        <f>(1-'I Disease Parameters'!$E$8)/'I Disease Parameters'!$E$10</f>
        <v>0.188</v>
      </c>
      <c r="G444" s="27">
        <f>'I Disease Parameters'!$E$8/'I Disease Parameters'!$E$11</f>
        <v>1.2E-2</v>
      </c>
      <c r="H444" s="27">
        <f>1/'I Disease Parameters'!$E$12</f>
        <v>0.05</v>
      </c>
      <c r="I444" s="27">
        <f>'I Disease Parameters'!$E$9/'I Disease Parameters'!$E$15</f>
        <v>0</v>
      </c>
      <c r="J444" s="83">
        <f t="shared" si="194"/>
        <v>7.7001263440561267</v>
      </c>
      <c r="K444" s="60">
        <f t="shared" si="195"/>
        <v>0.77001263449643809</v>
      </c>
      <c r="L444" s="30">
        <f t="shared" si="196"/>
        <v>0.46717576064062738</v>
      </c>
      <c r="M444" s="27">
        <f>J444/'I Disease Parameters'!$E$12</f>
        <v>0.38500631720280631</v>
      </c>
      <c r="N444" s="27">
        <f>K444/SQRT('I Disease Parameters'!$E$13*'I Disease Parameters'!$E$13)</f>
        <v>4.5294860852731655E-2</v>
      </c>
      <c r="O444" s="27">
        <f>L444/'I Disease Parameters'!$E$13</f>
        <v>2.7480927096507492E-2</v>
      </c>
      <c r="P444" s="27">
        <f>(1-L444)/'I Disease Parameters'!$E$14</f>
        <v>2.2201009973307193E-2</v>
      </c>
      <c r="Q444" s="19" t="str">
        <f t="shared" si="172"/>
        <v/>
      </c>
      <c r="R444" s="17" t="str">
        <f t="shared" si="173"/>
        <v/>
      </c>
      <c r="S444" s="17" t="str">
        <f t="shared" si="174"/>
        <v/>
      </c>
      <c r="T444" s="17" t="str">
        <f t="shared" si="175"/>
        <v/>
      </c>
      <c r="U444" s="17" t="str">
        <f t="shared" si="176"/>
        <v/>
      </c>
      <c r="V444" s="17" t="str">
        <f t="shared" si="177"/>
        <v/>
      </c>
      <c r="W444" s="17" t="str">
        <f t="shared" si="178"/>
        <v/>
      </c>
      <c r="X444" s="18" t="str">
        <f t="shared" si="169"/>
        <v/>
      </c>
      <c r="Y444" s="17" t="str">
        <f t="shared" si="179"/>
        <v/>
      </c>
      <c r="Z444" s="17" t="str">
        <f t="shared" si="180"/>
        <v/>
      </c>
      <c r="AA444" s="17" t="str">
        <f t="shared" si="181"/>
        <v/>
      </c>
      <c r="AB444" s="17" t="str">
        <f t="shared" si="182"/>
        <v/>
      </c>
      <c r="AC444" s="17" t="str">
        <f t="shared" si="183"/>
        <v/>
      </c>
      <c r="AD444" s="18" t="str">
        <f t="shared" si="184"/>
        <v/>
      </c>
      <c r="AE444" s="19" t="str">
        <f t="shared" si="185"/>
        <v/>
      </c>
      <c r="AF444" s="17" t="str">
        <f t="shared" si="186"/>
        <v/>
      </c>
      <c r="AG444" s="17" t="str">
        <f t="shared" si="187"/>
        <v/>
      </c>
      <c r="AH444" s="18" t="str">
        <f t="shared" si="188"/>
        <v/>
      </c>
      <c r="AI444" s="73"/>
      <c r="AJ444" s="74"/>
      <c r="AK444" s="74"/>
      <c r="AL444" s="73"/>
      <c r="AM444" s="74"/>
      <c r="AN444" s="74">
        <f t="shared" si="189"/>
        <v>2012</v>
      </c>
      <c r="AO444" s="19" t="str">
        <f t="shared" ca="1" si="190"/>
        <v>-</v>
      </c>
      <c r="AP444" s="17" t="str">
        <f ca="1">IF($C444&gt;=TODAY(),"-",100*(AO444-MIN(Fit_Error_Deaths))/(MAX(Fit_Error_Deaths)-MIN(Fit_Error_Deaths)))</f>
        <v>-</v>
      </c>
      <c r="AQ444" s="17" t="str">
        <f t="shared" ca="1" si="191"/>
        <v>-</v>
      </c>
      <c r="AR444" s="17" t="str">
        <f ca="1">IF($C444&gt;=TODAY(),"-",100*(AQ444-MIN(Fit_Error_LocalTransmission))/(MAX(Fit_Error_LocalTransmission)-MIN(Fit_Error_LocalTransmission)))</f>
        <v>-</v>
      </c>
      <c r="AS444" s="17" t="str">
        <f t="shared" ca="1" si="192"/>
        <v>-</v>
      </c>
      <c r="AT444" s="67" t="str">
        <f t="shared" ca="1" si="193"/>
        <v>-</v>
      </c>
    </row>
    <row r="445" spans="1:46" s="1" customFormat="1" ht="12" x14ac:dyDescent="0.35">
      <c r="A445" s="87"/>
      <c r="B445" s="40" t="str">
        <f t="shared" si="170"/>
        <v/>
      </c>
      <c r="C445" s="41" t="str">
        <f t="shared" si="171"/>
        <v/>
      </c>
      <c r="D445" s="28">
        <f>'I Disease Parameters'!$E$6/(1000*365)</f>
        <v>4.8197260273972601E-5</v>
      </c>
      <c r="E445" s="28">
        <f>'I Disease Parameters'!$E$7/(1000*365)</f>
        <v>2.0024657534246577E-5</v>
      </c>
      <c r="F445" s="27">
        <f>(1-'I Disease Parameters'!$E$8)/'I Disease Parameters'!$E$10</f>
        <v>0.188</v>
      </c>
      <c r="G445" s="27">
        <f>'I Disease Parameters'!$E$8/'I Disease Parameters'!$E$11</f>
        <v>1.2E-2</v>
      </c>
      <c r="H445" s="27">
        <f>1/'I Disease Parameters'!$E$12</f>
        <v>0.05</v>
      </c>
      <c r="I445" s="27">
        <f>'I Disease Parameters'!$E$9/'I Disease Parameters'!$E$15</f>
        <v>0</v>
      </c>
      <c r="J445" s="83">
        <f t="shared" si="194"/>
        <v>7.7001263440561267</v>
      </c>
      <c r="K445" s="60">
        <f t="shared" si="195"/>
        <v>0.77001263449643809</v>
      </c>
      <c r="L445" s="30">
        <f t="shared" si="196"/>
        <v>0.46717576064062738</v>
      </c>
      <c r="M445" s="27">
        <f>J445/'I Disease Parameters'!$E$12</f>
        <v>0.38500631720280631</v>
      </c>
      <c r="N445" s="27">
        <f>K445/SQRT('I Disease Parameters'!$E$13*'I Disease Parameters'!$E$13)</f>
        <v>4.5294860852731655E-2</v>
      </c>
      <c r="O445" s="27">
        <f>L445/'I Disease Parameters'!$E$13</f>
        <v>2.7480927096507492E-2</v>
      </c>
      <c r="P445" s="27">
        <f>(1-L445)/'I Disease Parameters'!$E$14</f>
        <v>2.2201009973307193E-2</v>
      </c>
      <c r="Q445" s="19" t="str">
        <f t="shared" si="172"/>
        <v/>
      </c>
      <c r="R445" s="17" t="str">
        <f t="shared" si="173"/>
        <v/>
      </c>
      <c r="S445" s="17" t="str">
        <f t="shared" si="174"/>
        <v/>
      </c>
      <c r="T445" s="17" t="str">
        <f t="shared" si="175"/>
        <v/>
      </c>
      <c r="U445" s="17" t="str">
        <f t="shared" si="176"/>
        <v/>
      </c>
      <c r="V445" s="17" t="str">
        <f t="shared" si="177"/>
        <v/>
      </c>
      <c r="W445" s="17" t="str">
        <f t="shared" si="178"/>
        <v/>
      </c>
      <c r="X445" s="18" t="str">
        <f t="shared" si="169"/>
        <v/>
      </c>
      <c r="Y445" s="17" t="str">
        <f t="shared" si="179"/>
        <v/>
      </c>
      <c r="Z445" s="17" t="str">
        <f t="shared" si="180"/>
        <v/>
      </c>
      <c r="AA445" s="17" t="str">
        <f t="shared" si="181"/>
        <v/>
      </c>
      <c r="AB445" s="17" t="str">
        <f t="shared" si="182"/>
        <v/>
      </c>
      <c r="AC445" s="17" t="str">
        <f t="shared" si="183"/>
        <v/>
      </c>
      <c r="AD445" s="18" t="str">
        <f t="shared" si="184"/>
        <v/>
      </c>
      <c r="AE445" s="19" t="str">
        <f t="shared" si="185"/>
        <v/>
      </c>
      <c r="AF445" s="17" t="str">
        <f t="shared" si="186"/>
        <v/>
      </c>
      <c r="AG445" s="17" t="str">
        <f t="shared" si="187"/>
        <v/>
      </c>
      <c r="AH445" s="18" t="str">
        <f t="shared" si="188"/>
        <v/>
      </c>
      <c r="AI445" s="73"/>
      <c r="AJ445" s="74"/>
      <c r="AK445" s="74"/>
      <c r="AL445" s="73"/>
      <c r="AM445" s="74"/>
      <c r="AN445" s="74">
        <f t="shared" si="189"/>
        <v>2012</v>
      </c>
      <c r="AO445" s="19" t="str">
        <f t="shared" ca="1" si="190"/>
        <v>-</v>
      </c>
      <c r="AP445" s="17" t="str">
        <f ca="1">IF($C445&gt;=TODAY(),"-",100*(AO445-MIN(Fit_Error_Deaths))/(MAX(Fit_Error_Deaths)-MIN(Fit_Error_Deaths)))</f>
        <v>-</v>
      </c>
      <c r="AQ445" s="17" t="str">
        <f t="shared" ca="1" si="191"/>
        <v>-</v>
      </c>
      <c r="AR445" s="17" t="str">
        <f ca="1">IF($C445&gt;=TODAY(),"-",100*(AQ445-MIN(Fit_Error_LocalTransmission))/(MAX(Fit_Error_LocalTransmission)-MIN(Fit_Error_LocalTransmission)))</f>
        <v>-</v>
      </c>
      <c r="AS445" s="17" t="str">
        <f t="shared" ca="1" si="192"/>
        <v>-</v>
      </c>
      <c r="AT445" s="67" t="str">
        <f t="shared" ca="1" si="193"/>
        <v>-</v>
      </c>
    </row>
    <row r="446" spans="1:46" s="1" customFormat="1" ht="12" x14ac:dyDescent="0.35">
      <c r="A446" s="87"/>
      <c r="B446" s="40" t="str">
        <f t="shared" si="170"/>
        <v/>
      </c>
      <c r="C446" s="41" t="str">
        <f t="shared" si="171"/>
        <v/>
      </c>
      <c r="D446" s="28">
        <f>'I Disease Parameters'!$E$6/(1000*365)</f>
        <v>4.8197260273972601E-5</v>
      </c>
      <c r="E446" s="28">
        <f>'I Disease Parameters'!$E$7/(1000*365)</f>
        <v>2.0024657534246577E-5</v>
      </c>
      <c r="F446" s="27">
        <f>(1-'I Disease Parameters'!$E$8)/'I Disease Parameters'!$E$10</f>
        <v>0.188</v>
      </c>
      <c r="G446" s="27">
        <f>'I Disease Parameters'!$E$8/'I Disease Parameters'!$E$11</f>
        <v>1.2E-2</v>
      </c>
      <c r="H446" s="27">
        <f>1/'I Disease Parameters'!$E$12</f>
        <v>0.05</v>
      </c>
      <c r="I446" s="27">
        <f>'I Disease Parameters'!$E$9/'I Disease Parameters'!$E$15</f>
        <v>0</v>
      </c>
      <c r="J446" s="83">
        <f t="shared" si="194"/>
        <v>7.7001263440561267</v>
      </c>
      <c r="K446" s="60">
        <f t="shared" si="195"/>
        <v>0.77001263449643809</v>
      </c>
      <c r="L446" s="30">
        <f t="shared" si="196"/>
        <v>0.46717576064062738</v>
      </c>
      <c r="M446" s="27">
        <f>J446/'I Disease Parameters'!$E$12</f>
        <v>0.38500631720280631</v>
      </c>
      <c r="N446" s="27">
        <f>K446/SQRT('I Disease Parameters'!$E$13*'I Disease Parameters'!$E$13)</f>
        <v>4.5294860852731655E-2</v>
      </c>
      <c r="O446" s="27">
        <f>L446/'I Disease Parameters'!$E$13</f>
        <v>2.7480927096507492E-2</v>
      </c>
      <c r="P446" s="27">
        <f>(1-L446)/'I Disease Parameters'!$E$14</f>
        <v>2.2201009973307193E-2</v>
      </c>
      <c r="Q446" s="19" t="str">
        <f t="shared" si="172"/>
        <v/>
      </c>
      <c r="R446" s="17" t="str">
        <f t="shared" si="173"/>
        <v/>
      </c>
      <c r="S446" s="17" t="str">
        <f t="shared" si="174"/>
        <v/>
      </c>
      <c r="T446" s="17" t="str">
        <f t="shared" si="175"/>
        <v/>
      </c>
      <c r="U446" s="17" t="str">
        <f t="shared" si="176"/>
        <v/>
      </c>
      <c r="V446" s="17" t="str">
        <f t="shared" si="177"/>
        <v/>
      </c>
      <c r="W446" s="17" t="str">
        <f t="shared" si="178"/>
        <v/>
      </c>
      <c r="X446" s="18" t="str">
        <f t="shared" si="169"/>
        <v/>
      </c>
      <c r="Y446" s="17" t="str">
        <f t="shared" si="179"/>
        <v/>
      </c>
      <c r="Z446" s="17" t="str">
        <f t="shared" si="180"/>
        <v/>
      </c>
      <c r="AA446" s="17" t="str">
        <f t="shared" si="181"/>
        <v/>
      </c>
      <c r="AB446" s="17" t="str">
        <f t="shared" si="182"/>
        <v/>
      </c>
      <c r="AC446" s="17" t="str">
        <f t="shared" si="183"/>
        <v/>
      </c>
      <c r="AD446" s="18" t="str">
        <f t="shared" si="184"/>
        <v/>
      </c>
      <c r="AE446" s="19" t="str">
        <f t="shared" si="185"/>
        <v/>
      </c>
      <c r="AF446" s="17" t="str">
        <f t="shared" si="186"/>
        <v/>
      </c>
      <c r="AG446" s="17" t="str">
        <f t="shared" si="187"/>
        <v/>
      </c>
      <c r="AH446" s="18" t="str">
        <f t="shared" si="188"/>
        <v/>
      </c>
      <c r="AI446" s="73"/>
      <c r="AJ446" s="74"/>
      <c r="AK446" s="74"/>
      <c r="AL446" s="73"/>
      <c r="AM446" s="74"/>
      <c r="AN446" s="74">
        <f t="shared" si="189"/>
        <v>2012</v>
      </c>
      <c r="AO446" s="19" t="str">
        <f t="shared" ca="1" si="190"/>
        <v>-</v>
      </c>
      <c r="AP446" s="17" t="str">
        <f ca="1">IF($C446&gt;=TODAY(),"-",100*(AO446-MIN(Fit_Error_Deaths))/(MAX(Fit_Error_Deaths)-MIN(Fit_Error_Deaths)))</f>
        <v>-</v>
      </c>
      <c r="AQ446" s="17" t="str">
        <f t="shared" ca="1" si="191"/>
        <v>-</v>
      </c>
      <c r="AR446" s="17" t="str">
        <f ca="1">IF($C446&gt;=TODAY(),"-",100*(AQ446-MIN(Fit_Error_LocalTransmission))/(MAX(Fit_Error_LocalTransmission)-MIN(Fit_Error_LocalTransmission)))</f>
        <v>-</v>
      </c>
      <c r="AS446" s="17" t="str">
        <f t="shared" ca="1" si="192"/>
        <v>-</v>
      </c>
      <c r="AT446" s="67" t="str">
        <f t="shared" ca="1" si="193"/>
        <v>-</v>
      </c>
    </row>
    <row r="447" spans="1:46" s="1" customFormat="1" ht="12" x14ac:dyDescent="0.35">
      <c r="A447" s="87"/>
      <c r="B447" s="40" t="str">
        <f t="shared" si="170"/>
        <v/>
      </c>
      <c r="C447" s="41" t="str">
        <f t="shared" si="171"/>
        <v/>
      </c>
      <c r="D447" s="28">
        <f>'I Disease Parameters'!$E$6/(1000*365)</f>
        <v>4.8197260273972601E-5</v>
      </c>
      <c r="E447" s="28">
        <f>'I Disease Parameters'!$E$7/(1000*365)</f>
        <v>2.0024657534246577E-5</v>
      </c>
      <c r="F447" s="27">
        <f>(1-'I Disease Parameters'!$E$8)/'I Disease Parameters'!$E$10</f>
        <v>0.188</v>
      </c>
      <c r="G447" s="27">
        <f>'I Disease Parameters'!$E$8/'I Disease Parameters'!$E$11</f>
        <v>1.2E-2</v>
      </c>
      <c r="H447" s="27">
        <f>1/'I Disease Parameters'!$E$12</f>
        <v>0.05</v>
      </c>
      <c r="I447" s="27">
        <f>'I Disease Parameters'!$E$9/'I Disease Parameters'!$E$15</f>
        <v>0</v>
      </c>
      <c r="J447" s="83">
        <f t="shared" si="194"/>
        <v>7.7001263440561267</v>
      </c>
      <c r="K447" s="60">
        <f t="shared" si="195"/>
        <v>0.77001263449643809</v>
      </c>
      <c r="L447" s="30">
        <f t="shared" si="196"/>
        <v>0.46717576064062738</v>
      </c>
      <c r="M447" s="27">
        <f>J447/'I Disease Parameters'!$E$12</f>
        <v>0.38500631720280631</v>
      </c>
      <c r="N447" s="27">
        <f>K447/SQRT('I Disease Parameters'!$E$13*'I Disease Parameters'!$E$13)</f>
        <v>4.5294860852731655E-2</v>
      </c>
      <c r="O447" s="27">
        <f>L447/'I Disease Parameters'!$E$13</f>
        <v>2.7480927096507492E-2</v>
      </c>
      <c r="P447" s="27">
        <f>(1-L447)/'I Disease Parameters'!$E$14</f>
        <v>2.2201009973307193E-2</v>
      </c>
      <c r="Q447" s="19" t="str">
        <f t="shared" si="172"/>
        <v/>
      </c>
      <c r="R447" s="17" t="str">
        <f t="shared" si="173"/>
        <v/>
      </c>
      <c r="S447" s="17" t="str">
        <f t="shared" si="174"/>
        <v/>
      </c>
      <c r="T447" s="17" t="str">
        <f t="shared" si="175"/>
        <v/>
      </c>
      <c r="U447" s="17" t="str">
        <f t="shared" si="176"/>
        <v/>
      </c>
      <c r="V447" s="17" t="str">
        <f t="shared" si="177"/>
        <v/>
      </c>
      <c r="W447" s="17" t="str">
        <f t="shared" si="178"/>
        <v/>
      </c>
      <c r="X447" s="18" t="str">
        <f t="shared" si="169"/>
        <v/>
      </c>
      <c r="Y447" s="17" t="str">
        <f t="shared" si="179"/>
        <v/>
      </c>
      <c r="Z447" s="17" t="str">
        <f t="shared" si="180"/>
        <v/>
      </c>
      <c r="AA447" s="17" t="str">
        <f t="shared" si="181"/>
        <v/>
      </c>
      <c r="AB447" s="17" t="str">
        <f t="shared" si="182"/>
        <v/>
      </c>
      <c r="AC447" s="17" t="str">
        <f t="shared" si="183"/>
        <v/>
      </c>
      <c r="AD447" s="18" t="str">
        <f t="shared" si="184"/>
        <v/>
      </c>
      <c r="AE447" s="19" t="str">
        <f t="shared" si="185"/>
        <v/>
      </c>
      <c r="AF447" s="17" t="str">
        <f t="shared" si="186"/>
        <v/>
      </c>
      <c r="AG447" s="17" t="str">
        <f t="shared" si="187"/>
        <v/>
      </c>
      <c r="AH447" s="18" t="str">
        <f t="shared" si="188"/>
        <v/>
      </c>
      <c r="AI447" s="73"/>
      <c r="AJ447" s="74"/>
      <c r="AK447" s="74"/>
      <c r="AL447" s="73"/>
      <c r="AM447" s="74"/>
      <c r="AN447" s="74">
        <f t="shared" si="189"/>
        <v>2012</v>
      </c>
      <c r="AO447" s="19" t="str">
        <f t="shared" ca="1" si="190"/>
        <v>-</v>
      </c>
      <c r="AP447" s="17" t="str">
        <f ca="1">IF($C447&gt;=TODAY(),"-",100*(AO447-MIN(Fit_Error_Deaths))/(MAX(Fit_Error_Deaths)-MIN(Fit_Error_Deaths)))</f>
        <v>-</v>
      </c>
      <c r="AQ447" s="17" t="str">
        <f t="shared" ca="1" si="191"/>
        <v>-</v>
      </c>
      <c r="AR447" s="17" t="str">
        <f ca="1">IF($C447&gt;=TODAY(),"-",100*(AQ447-MIN(Fit_Error_LocalTransmission))/(MAX(Fit_Error_LocalTransmission)-MIN(Fit_Error_LocalTransmission)))</f>
        <v>-</v>
      </c>
      <c r="AS447" s="17" t="str">
        <f t="shared" ca="1" si="192"/>
        <v>-</v>
      </c>
      <c r="AT447" s="67" t="str">
        <f t="shared" ca="1" si="193"/>
        <v>-</v>
      </c>
    </row>
    <row r="448" spans="1:46" s="1" customFormat="1" ht="12" x14ac:dyDescent="0.35">
      <c r="A448" s="87"/>
      <c r="B448" s="40" t="str">
        <f t="shared" si="170"/>
        <v/>
      </c>
      <c r="C448" s="41" t="str">
        <f t="shared" si="171"/>
        <v/>
      </c>
      <c r="D448" s="28">
        <f>'I Disease Parameters'!$E$6/(1000*365)</f>
        <v>4.8197260273972601E-5</v>
      </c>
      <c r="E448" s="28">
        <f>'I Disease Parameters'!$E$7/(1000*365)</f>
        <v>2.0024657534246577E-5</v>
      </c>
      <c r="F448" s="27">
        <f>(1-'I Disease Parameters'!$E$8)/'I Disease Parameters'!$E$10</f>
        <v>0.188</v>
      </c>
      <c r="G448" s="27">
        <f>'I Disease Parameters'!$E$8/'I Disease Parameters'!$E$11</f>
        <v>1.2E-2</v>
      </c>
      <c r="H448" s="27">
        <f>1/'I Disease Parameters'!$E$12</f>
        <v>0.05</v>
      </c>
      <c r="I448" s="27">
        <f>'I Disease Parameters'!$E$9/'I Disease Parameters'!$E$15</f>
        <v>0</v>
      </c>
      <c r="J448" s="83">
        <f t="shared" si="194"/>
        <v>7.7001263440561267</v>
      </c>
      <c r="K448" s="60">
        <f t="shared" si="195"/>
        <v>0.77001263449643809</v>
      </c>
      <c r="L448" s="30">
        <f t="shared" si="196"/>
        <v>0.46717576064062738</v>
      </c>
      <c r="M448" s="27">
        <f>J448/'I Disease Parameters'!$E$12</f>
        <v>0.38500631720280631</v>
      </c>
      <c r="N448" s="27">
        <f>K448/SQRT('I Disease Parameters'!$E$13*'I Disease Parameters'!$E$13)</f>
        <v>4.5294860852731655E-2</v>
      </c>
      <c r="O448" s="27">
        <f>L448/'I Disease Parameters'!$E$13</f>
        <v>2.7480927096507492E-2</v>
      </c>
      <c r="P448" s="27">
        <f>(1-L448)/'I Disease Parameters'!$E$14</f>
        <v>2.2201009973307193E-2</v>
      </c>
      <c r="Q448" s="19" t="str">
        <f t="shared" si="172"/>
        <v/>
      </c>
      <c r="R448" s="17" t="str">
        <f t="shared" si="173"/>
        <v/>
      </c>
      <c r="S448" s="17" t="str">
        <f t="shared" si="174"/>
        <v/>
      </c>
      <c r="T448" s="17" t="str">
        <f t="shared" si="175"/>
        <v/>
      </c>
      <c r="U448" s="17" t="str">
        <f t="shared" si="176"/>
        <v/>
      </c>
      <c r="V448" s="17" t="str">
        <f t="shared" si="177"/>
        <v/>
      </c>
      <c r="W448" s="17" t="str">
        <f t="shared" si="178"/>
        <v/>
      </c>
      <c r="X448" s="18" t="str">
        <f t="shared" si="169"/>
        <v/>
      </c>
      <c r="Y448" s="17" t="str">
        <f t="shared" si="179"/>
        <v/>
      </c>
      <c r="Z448" s="17" t="str">
        <f t="shared" si="180"/>
        <v/>
      </c>
      <c r="AA448" s="17" t="str">
        <f t="shared" si="181"/>
        <v/>
      </c>
      <c r="AB448" s="17" t="str">
        <f t="shared" si="182"/>
        <v/>
      </c>
      <c r="AC448" s="17" t="str">
        <f t="shared" si="183"/>
        <v/>
      </c>
      <c r="AD448" s="18" t="str">
        <f t="shared" si="184"/>
        <v/>
      </c>
      <c r="AE448" s="19" t="str">
        <f t="shared" si="185"/>
        <v/>
      </c>
      <c r="AF448" s="17" t="str">
        <f t="shared" si="186"/>
        <v/>
      </c>
      <c r="AG448" s="17" t="str">
        <f t="shared" si="187"/>
        <v/>
      </c>
      <c r="AH448" s="18" t="str">
        <f t="shared" si="188"/>
        <v/>
      </c>
      <c r="AI448" s="73"/>
      <c r="AJ448" s="74"/>
      <c r="AK448" s="74"/>
      <c r="AL448" s="73"/>
      <c r="AM448" s="74"/>
      <c r="AN448" s="74">
        <f t="shared" si="189"/>
        <v>2012</v>
      </c>
      <c r="AO448" s="19" t="str">
        <f t="shared" ca="1" si="190"/>
        <v>-</v>
      </c>
      <c r="AP448" s="17" t="str">
        <f ca="1">IF($C448&gt;=TODAY(),"-",100*(AO448-MIN(Fit_Error_Deaths))/(MAX(Fit_Error_Deaths)-MIN(Fit_Error_Deaths)))</f>
        <v>-</v>
      </c>
      <c r="AQ448" s="17" t="str">
        <f t="shared" ca="1" si="191"/>
        <v>-</v>
      </c>
      <c r="AR448" s="17" t="str">
        <f ca="1">IF($C448&gt;=TODAY(),"-",100*(AQ448-MIN(Fit_Error_LocalTransmission))/(MAX(Fit_Error_LocalTransmission)-MIN(Fit_Error_LocalTransmission)))</f>
        <v>-</v>
      </c>
      <c r="AS448" s="17" t="str">
        <f t="shared" ca="1" si="192"/>
        <v>-</v>
      </c>
      <c r="AT448" s="67" t="str">
        <f t="shared" ca="1" si="193"/>
        <v>-</v>
      </c>
    </row>
    <row r="449" spans="1:46" s="1" customFormat="1" ht="12" x14ac:dyDescent="0.35">
      <c r="A449" s="87"/>
      <c r="B449" s="40" t="str">
        <f t="shared" si="170"/>
        <v/>
      </c>
      <c r="C449" s="41" t="str">
        <f t="shared" si="171"/>
        <v/>
      </c>
      <c r="D449" s="28">
        <f>'I Disease Parameters'!$E$6/(1000*365)</f>
        <v>4.8197260273972601E-5</v>
      </c>
      <c r="E449" s="28">
        <f>'I Disease Parameters'!$E$7/(1000*365)</f>
        <v>2.0024657534246577E-5</v>
      </c>
      <c r="F449" s="27">
        <f>(1-'I Disease Parameters'!$E$8)/'I Disease Parameters'!$E$10</f>
        <v>0.188</v>
      </c>
      <c r="G449" s="27">
        <f>'I Disease Parameters'!$E$8/'I Disease Parameters'!$E$11</f>
        <v>1.2E-2</v>
      </c>
      <c r="H449" s="27">
        <f>1/'I Disease Parameters'!$E$12</f>
        <v>0.05</v>
      </c>
      <c r="I449" s="27">
        <f>'I Disease Parameters'!$E$9/'I Disease Parameters'!$E$15</f>
        <v>0</v>
      </c>
      <c r="J449" s="83">
        <f t="shared" si="194"/>
        <v>7.7001263440561267</v>
      </c>
      <c r="K449" s="60">
        <f t="shared" si="195"/>
        <v>0.77001263449643809</v>
      </c>
      <c r="L449" s="30">
        <f t="shared" si="196"/>
        <v>0.46717576064062738</v>
      </c>
      <c r="M449" s="27">
        <f>J449/'I Disease Parameters'!$E$12</f>
        <v>0.38500631720280631</v>
      </c>
      <c r="N449" s="27">
        <f>K449/SQRT('I Disease Parameters'!$E$13*'I Disease Parameters'!$E$13)</f>
        <v>4.5294860852731655E-2</v>
      </c>
      <c r="O449" s="27">
        <f>L449/'I Disease Parameters'!$E$13</f>
        <v>2.7480927096507492E-2</v>
      </c>
      <c r="P449" s="27">
        <f>(1-L449)/'I Disease Parameters'!$E$14</f>
        <v>2.2201009973307193E-2</v>
      </c>
      <c r="Q449" s="19" t="str">
        <f t="shared" si="172"/>
        <v/>
      </c>
      <c r="R449" s="17" t="str">
        <f t="shared" si="173"/>
        <v/>
      </c>
      <c r="S449" s="17" t="str">
        <f t="shared" si="174"/>
        <v/>
      </c>
      <c r="T449" s="17" t="str">
        <f t="shared" si="175"/>
        <v/>
      </c>
      <c r="U449" s="17" t="str">
        <f t="shared" si="176"/>
        <v/>
      </c>
      <c r="V449" s="17" t="str">
        <f t="shared" si="177"/>
        <v/>
      </c>
      <c r="W449" s="17" t="str">
        <f t="shared" si="178"/>
        <v/>
      </c>
      <c r="X449" s="18" t="str">
        <f t="shared" si="169"/>
        <v/>
      </c>
      <c r="Y449" s="17" t="str">
        <f t="shared" si="179"/>
        <v/>
      </c>
      <c r="Z449" s="17" t="str">
        <f t="shared" si="180"/>
        <v/>
      </c>
      <c r="AA449" s="17" t="str">
        <f t="shared" si="181"/>
        <v/>
      </c>
      <c r="AB449" s="17" t="str">
        <f t="shared" si="182"/>
        <v/>
      </c>
      <c r="AC449" s="17" t="str">
        <f t="shared" si="183"/>
        <v/>
      </c>
      <c r="AD449" s="18" t="str">
        <f t="shared" si="184"/>
        <v/>
      </c>
      <c r="AE449" s="19" t="str">
        <f t="shared" si="185"/>
        <v/>
      </c>
      <c r="AF449" s="17" t="str">
        <f t="shared" si="186"/>
        <v/>
      </c>
      <c r="AG449" s="17" t="str">
        <f t="shared" si="187"/>
        <v/>
      </c>
      <c r="AH449" s="18" t="str">
        <f t="shared" si="188"/>
        <v/>
      </c>
      <c r="AI449" s="73"/>
      <c r="AJ449" s="74"/>
      <c r="AK449" s="74"/>
      <c r="AL449" s="73"/>
      <c r="AM449" s="74"/>
      <c r="AN449" s="74">
        <f t="shared" si="189"/>
        <v>2012</v>
      </c>
      <c r="AO449" s="19" t="str">
        <f t="shared" ca="1" si="190"/>
        <v>-</v>
      </c>
      <c r="AP449" s="17" t="str">
        <f ca="1">IF($C449&gt;=TODAY(),"-",100*(AO449-MIN(Fit_Error_Deaths))/(MAX(Fit_Error_Deaths)-MIN(Fit_Error_Deaths)))</f>
        <v>-</v>
      </c>
      <c r="AQ449" s="17" t="str">
        <f t="shared" ca="1" si="191"/>
        <v>-</v>
      </c>
      <c r="AR449" s="17" t="str">
        <f ca="1">IF($C449&gt;=TODAY(),"-",100*(AQ449-MIN(Fit_Error_LocalTransmission))/(MAX(Fit_Error_LocalTransmission)-MIN(Fit_Error_LocalTransmission)))</f>
        <v>-</v>
      </c>
      <c r="AS449" s="17" t="str">
        <f t="shared" ca="1" si="192"/>
        <v>-</v>
      </c>
      <c r="AT449" s="67" t="str">
        <f t="shared" ca="1" si="193"/>
        <v>-</v>
      </c>
    </row>
    <row r="450" spans="1:46" s="1" customFormat="1" ht="12" x14ac:dyDescent="0.35">
      <c r="A450" s="87"/>
      <c r="B450" s="40" t="str">
        <f t="shared" si="170"/>
        <v/>
      </c>
      <c r="C450" s="41" t="str">
        <f t="shared" si="171"/>
        <v/>
      </c>
      <c r="D450" s="28">
        <f>'I Disease Parameters'!$E$6/(1000*365)</f>
        <v>4.8197260273972601E-5</v>
      </c>
      <c r="E450" s="28">
        <f>'I Disease Parameters'!$E$7/(1000*365)</f>
        <v>2.0024657534246577E-5</v>
      </c>
      <c r="F450" s="27">
        <f>(1-'I Disease Parameters'!$E$8)/'I Disease Parameters'!$E$10</f>
        <v>0.188</v>
      </c>
      <c r="G450" s="27">
        <f>'I Disease Parameters'!$E$8/'I Disease Parameters'!$E$11</f>
        <v>1.2E-2</v>
      </c>
      <c r="H450" s="27">
        <f>1/'I Disease Parameters'!$E$12</f>
        <v>0.05</v>
      </c>
      <c r="I450" s="27">
        <f>'I Disease Parameters'!$E$9/'I Disease Parameters'!$E$15</f>
        <v>0</v>
      </c>
      <c r="J450" s="83">
        <f t="shared" si="194"/>
        <v>7.7001263440561267</v>
      </c>
      <c r="K450" s="60">
        <f t="shared" si="195"/>
        <v>0.77001263449643809</v>
      </c>
      <c r="L450" s="30">
        <f t="shared" si="196"/>
        <v>0.46717576064062738</v>
      </c>
      <c r="M450" s="27">
        <f>J450/'I Disease Parameters'!$E$12</f>
        <v>0.38500631720280631</v>
      </c>
      <c r="N450" s="27">
        <f>K450/SQRT('I Disease Parameters'!$E$13*'I Disease Parameters'!$E$13)</f>
        <v>4.5294860852731655E-2</v>
      </c>
      <c r="O450" s="27">
        <f>L450/'I Disease Parameters'!$E$13</f>
        <v>2.7480927096507492E-2</v>
      </c>
      <c r="P450" s="27">
        <f>(1-L450)/'I Disease Parameters'!$E$14</f>
        <v>2.2201009973307193E-2</v>
      </c>
      <c r="Q450" s="19" t="str">
        <f t="shared" si="172"/>
        <v/>
      </c>
      <c r="R450" s="17" t="str">
        <f t="shared" si="173"/>
        <v/>
      </c>
      <c r="S450" s="17" t="str">
        <f t="shared" si="174"/>
        <v/>
      </c>
      <c r="T450" s="17" t="str">
        <f t="shared" si="175"/>
        <v/>
      </c>
      <c r="U450" s="17" t="str">
        <f t="shared" si="176"/>
        <v/>
      </c>
      <c r="V450" s="17" t="str">
        <f t="shared" si="177"/>
        <v/>
      </c>
      <c r="W450" s="17" t="str">
        <f t="shared" si="178"/>
        <v/>
      </c>
      <c r="X450" s="18" t="str">
        <f t="shared" si="169"/>
        <v/>
      </c>
      <c r="Y450" s="17" t="str">
        <f t="shared" si="179"/>
        <v/>
      </c>
      <c r="Z450" s="17" t="str">
        <f t="shared" si="180"/>
        <v/>
      </c>
      <c r="AA450" s="17" t="str">
        <f t="shared" si="181"/>
        <v/>
      </c>
      <c r="AB450" s="17" t="str">
        <f t="shared" si="182"/>
        <v/>
      </c>
      <c r="AC450" s="17" t="str">
        <f t="shared" si="183"/>
        <v/>
      </c>
      <c r="AD450" s="18" t="str">
        <f t="shared" si="184"/>
        <v/>
      </c>
      <c r="AE450" s="19" t="str">
        <f t="shared" si="185"/>
        <v/>
      </c>
      <c r="AF450" s="17" t="str">
        <f t="shared" si="186"/>
        <v/>
      </c>
      <c r="AG450" s="17" t="str">
        <f t="shared" si="187"/>
        <v/>
      </c>
      <c r="AH450" s="18" t="str">
        <f t="shared" si="188"/>
        <v/>
      </c>
      <c r="AI450" s="73"/>
      <c r="AJ450" s="74"/>
      <c r="AK450" s="74"/>
      <c r="AL450" s="73"/>
      <c r="AM450" s="74"/>
      <c r="AN450" s="74">
        <f t="shared" si="189"/>
        <v>2012</v>
      </c>
      <c r="AO450" s="19" t="str">
        <f t="shared" ca="1" si="190"/>
        <v>-</v>
      </c>
      <c r="AP450" s="17" t="str">
        <f ca="1">IF($C450&gt;=TODAY(),"-",100*(AO450-MIN(Fit_Error_Deaths))/(MAX(Fit_Error_Deaths)-MIN(Fit_Error_Deaths)))</f>
        <v>-</v>
      </c>
      <c r="AQ450" s="17" t="str">
        <f t="shared" ca="1" si="191"/>
        <v>-</v>
      </c>
      <c r="AR450" s="17" t="str">
        <f ca="1">IF($C450&gt;=TODAY(),"-",100*(AQ450-MIN(Fit_Error_LocalTransmission))/(MAX(Fit_Error_LocalTransmission)-MIN(Fit_Error_LocalTransmission)))</f>
        <v>-</v>
      </c>
      <c r="AS450" s="17" t="str">
        <f t="shared" ca="1" si="192"/>
        <v>-</v>
      </c>
      <c r="AT450" s="67" t="str">
        <f t="shared" ca="1" si="193"/>
        <v>-</v>
      </c>
    </row>
    <row r="451" spans="1:46" s="1" customFormat="1" ht="12" x14ac:dyDescent="0.35">
      <c r="A451" s="87"/>
      <c r="B451" s="40" t="str">
        <f t="shared" si="170"/>
        <v/>
      </c>
      <c r="C451" s="41" t="str">
        <f t="shared" si="171"/>
        <v/>
      </c>
      <c r="D451" s="28">
        <f>'I Disease Parameters'!$E$6/(1000*365)</f>
        <v>4.8197260273972601E-5</v>
      </c>
      <c r="E451" s="28">
        <f>'I Disease Parameters'!$E$7/(1000*365)</f>
        <v>2.0024657534246577E-5</v>
      </c>
      <c r="F451" s="27">
        <f>(1-'I Disease Parameters'!$E$8)/'I Disease Parameters'!$E$10</f>
        <v>0.188</v>
      </c>
      <c r="G451" s="27">
        <f>'I Disease Parameters'!$E$8/'I Disease Parameters'!$E$11</f>
        <v>1.2E-2</v>
      </c>
      <c r="H451" s="27">
        <f>1/'I Disease Parameters'!$E$12</f>
        <v>0.05</v>
      </c>
      <c r="I451" s="27">
        <f>'I Disease Parameters'!$E$9/'I Disease Parameters'!$E$15</f>
        <v>0</v>
      </c>
      <c r="J451" s="83">
        <f t="shared" si="194"/>
        <v>7.7001263440561267</v>
      </c>
      <c r="K451" s="60">
        <f t="shared" si="195"/>
        <v>0.77001263449643809</v>
      </c>
      <c r="L451" s="30">
        <f t="shared" si="196"/>
        <v>0.46717576064062738</v>
      </c>
      <c r="M451" s="27">
        <f>J451/'I Disease Parameters'!$E$12</f>
        <v>0.38500631720280631</v>
      </c>
      <c r="N451" s="27">
        <f>K451/SQRT('I Disease Parameters'!$E$13*'I Disease Parameters'!$E$13)</f>
        <v>4.5294860852731655E-2</v>
      </c>
      <c r="O451" s="27">
        <f>L451/'I Disease Parameters'!$E$13</f>
        <v>2.7480927096507492E-2</v>
      </c>
      <c r="P451" s="27">
        <f>(1-L451)/'I Disease Parameters'!$E$14</f>
        <v>2.2201009973307193E-2</v>
      </c>
      <c r="Q451" s="19" t="str">
        <f t="shared" si="172"/>
        <v/>
      </c>
      <c r="R451" s="17" t="str">
        <f t="shared" si="173"/>
        <v/>
      </c>
      <c r="S451" s="17" t="str">
        <f t="shared" si="174"/>
        <v/>
      </c>
      <c r="T451" s="17" t="str">
        <f t="shared" si="175"/>
        <v/>
      </c>
      <c r="U451" s="17" t="str">
        <f t="shared" si="176"/>
        <v/>
      </c>
      <c r="V451" s="17" t="str">
        <f t="shared" si="177"/>
        <v/>
      </c>
      <c r="W451" s="17" t="str">
        <f t="shared" si="178"/>
        <v/>
      </c>
      <c r="X451" s="18" t="str">
        <f t="shared" si="169"/>
        <v/>
      </c>
      <c r="Y451" s="17" t="str">
        <f t="shared" si="179"/>
        <v/>
      </c>
      <c r="Z451" s="17" t="str">
        <f t="shared" si="180"/>
        <v/>
      </c>
      <c r="AA451" s="17" t="str">
        <f t="shared" si="181"/>
        <v/>
      </c>
      <c r="AB451" s="17" t="str">
        <f t="shared" si="182"/>
        <v/>
      </c>
      <c r="AC451" s="17" t="str">
        <f t="shared" si="183"/>
        <v/>
      </c>
      <c r="AD451" s="18" t="str">
        <f t="shared" si="184"/>
        <v/>
      </c>
      <c r="AE451" s="19" t="str">
        <f t="shared" si="185"/>
        <v/>
      </c>
      <c r="AF451" s="17" t="str">
        <f t="shared" si="186"/>
        <v/>
      </c>
      <c r="AG451" s="17" t="str">
        <f t="shared" si="187"/>
        <v/>
      </c>
      <c r="AH451" s="18" t="str">
        <f t="shared" si="188"/>
        <v/>
      </c>
      <c r="AI451" s="73"/>
      <c r="AJ451" s="74"/>
      <c r="AK451" s="74"/>
      <c r="AL451" s="73"/>
      <c r="AM451" s="74"/>
      <c r="AN451" s="74">
        <f t="shared" si="189"/>
        <v>2012</v>
      </c>
      <c r="AO451" s="19" t="str">
        <f t="shared" ca="1" si="190"/>
        <v>-</v>
      </c>
      <c r="AP451" s="17" t="str">
        <f ca="1">IF($C451&gt;=TODAY(),"-",100*(AO451-MIN(Fit_Error_Deaths))/(MAX(Fit_Error_Deaths)-MIN(Fit_Error_Deaths)))</f>
        <v>-</v>
      </c>
      <c r="AQ451" s="17" t="str">
        <f t="shared" ca="1" si="191"/>
        <v>-</v>
      </c>
      <c r="AR451" s="17" t="str">
        <f ca="1">IF($C451&gt;=TODAY(),"-",100*(AQ451-MIN(Fit_Error_LocalTransmission))/(MAX(Fit_Error_LocalTransmission)-MIN(Fit_Error_LocalTransmission)))</f>
        <v>-</v>
      </c>
      <c r="AS451" s="17" t="str">
        <f t="shared" ca="1" si="192"/>
        <v>-</v>
      </c>
      <c r="AT451" s="67" t="str">
        <f t="shared" ca="1" si="193"/>
        <v>-</v>
      </c>
    </row>
    <row r="452" spans="1:46" s="1" customFormat="1" ht="12" x14ac:dyDescent="0.35">
      <c r="A452" s="87"/>
      <c r="B452" s="40" t="str">
        <f t="shared" si="170"/>
        <v/>
      </c>
      <c r="C452" s="41" t="str">
        <f t="shared" si="171"/>
        <v/>
      </c>
      <c r="D452" s="28">
        <f>'I Disease Parameters'!$E$6/(1000*365)</f>
        <v>4.8197260273972601E-5</v>
      </c>
      <c r="E452" s="28">
        <f>'I Disease Parameters'!$E$7/(1000*365)</f>
        <v>2.0024657534246577E-5</v>
      </c>
      <c r="F452" s="27">
        <f>(1-'I Disease Parameters'!$E$8)/'I Disease Parameters'!$E$10</f>
        <v>0.188</v>
      </c>
      <c r="G452" s="27">
        <f>'I Disease Parameters'!$E$8/'I Disease Parameters'!$E$11</f>
        <v>1.2E-2</v>
      </c>
      <c r="H452" s="27">
        <f>1/'I Disease Parameters'!$E$12</f>
        <v>0.05</v>
      </c>
      <c r="I452" s="27">
        <f>'I Disease Parameters'!$E$9/'I Disease Parameters'!$E$15</f>
        <v>0</v>
      </c>
      <c r="J452" s="83">
        <f t="shared" si="194"/>
        <v>7.7001263440561267</v>
      </c>
      <c r="K452" s="60">
        <f t="shared" si="195"/>
        <v>0.77001263449643809</v>
      </c>
      <c r="L452" s="30">
        <f t="shared" si="196"/>
        <v>0.46717576064062738</v>
      </c>
      <c r="M452" s="27">
        <f>J452/'I Disease Parameters'!$E$12</f>
        <v>0.38500631720280631</v>
      </c>
      <c r="N452" s="27">
        <f>K452/SQRT('I Disease Parameters'!$E$13*'I Disease Parameters'!$E$13)</f>
        <v>4.5294860852731655E-2</v>
      </c>
      <c r="O452" s="27">
        <f>L452/'I Disease Parameters'!$E$13</f>
        <v>2.7480927096507492E-2</v>
      </c>
      <c r="P452" s="27">
        <f>(1-L452)/'I Disease Parameters'!$E$14</f>
        <v>2.2201009973307193E-2</v>
      </c>
      <c r="Q452" s="19" t="str">
        <f t="shared" si="172"/>
        <v/>
      </c>
      <c r="R452" s="17" t="str">
        <f t="shared" si="173"/>
        <v/>
      </c>
      <c r="S452" s="17" t="str">
        <f t="shared" si="174"/>
        <v/>
      </c>
      <c r="T452" s="17" t="str">
        <f t="shared" si="175"/>
        <v/>
      </c>
      <c r="U452" s="17" t="str">
        <f t="shared" si="176"/>
        <v/>
      </c>
      <c r="V452" s="17" t="str">
        <f t="shared" si="177"/>
        <v/>
      </c>
      <c r="W452" s="17" t="str">
        <f t="shared" si="178"/>
        <v/>
      </c>
      <c r="X452" s="18" t="str">
        <f t="shared" ref="X452:X515" si="197">IF($B452&gt;$C$1,"",MAX(View_T_C))</f>
        <v/>
      </c>
      <c r="Y452" s="17" t="str">
        <f t="shared" si="179"/>
        <v/>
      </c>
      <c r="Z452" s="17" t="str">
        <f t="shared" si="180"/>
        <v/>
      </c>
      <c r="AA452" s="17" t="str">
        <f t="shared" si="181"/>
        <v/>
      </c>
      <c r="AB452" s="17" t="str">
        <f t="shared" si="182"/>
        <v/>
      </c>
      <c r="AC452" s="17" t="str">
        <f t="shared" si="183"/>
        <v/>
      </c>
      <c r="AD452" s="18" t="str">
        <f t="shared" si="184"/>
        <v/>
      </c>
      <c r="AE452" s="19" t="str">
        <f t="shared" si="185"/>
        <v/>
      </c>
      <c r="AF452" s="17" t="str">
        <f t="shared" si="186"/>
        <v/>
      </c>
      <c r="AG452" s="17" t="str">
        <f t="shared" si="187"/>
        <v/>
      </c>
      <c r="AH452" s="18" t="str">
        <f t="shared" si="188"/>
        <v/>
      </c>
      <c r="AI452" s="73"/>
      <c r="AJ452" s="74"/>
      <c r="AK452" s="74"/>
      <c r="AL452" s="73"/>
      <c r="AM452" s="74"/>
      <c r="AN452" s="74">
        <f t="shared" si="189"/>
        <v>2012</v>
      </c>
      <c r="AO452" s="19" t="str">
        <f t="shared" ca="1" si="190"/>
        <v>-</v>
      </c>
      <c r="AP452" s="17" t="str">
        <f ca="1">IF($C452&gt;=TODAY(),"-",100*(AO452-MIN(Fit_Error_Deaths))/(MAX(Fit_Error_Deaths)-MIN(Fit_Error_Deaths)))</f>
        <v>-</v>
      </c>
      <c r="AQ452" s="17" t="str">
        <f t="shared" ca="1" si="191"/>
        <v>-</v>
      </c>
      <c r="AR452" s="17" t="str">
        <f ca="1">IF($C452&gt;=TODAY(),"-",100*(AQ452-MIN(Fit_Error_LocalTransmission))/(MAX(Fit_Error_LocalTransmission)-MIN(Fit_Error_LocalTransmission)))</f>
        <v>-</v>
      </c>
      <c r="AS452" s="17" t="str">
        <f t="shared" ca="1" si="192"/>
        <v>-</v>
      </c>
      <c r="AT452" s="67" t="str">
        <f t="shared" ca="1" si="193"/>
        <v>-</v>
      </c>
    </row>
    <row r="453" spans="1:46" s="1" customFormat="1" ht="12" x14ac:dyDescent="0.35">
      <c r="A453" s="87"/>
      <c r="B453" s="40" t="str">
        <f t="shared" ref="B453:B516" si="198">IF($B452&gt;=$C$1,"",B452+1)</f>
        <v/>
      </c>
      <c r="C453" s="41" t="str">
        <f t="shared" ref="C453:C516" si="199">IF($B453&gt;$C$1,"",C452+1)</f>
        <v/>
      </c>
      <c r="D453" s="28">
        <f>'I Disease Parameters'!$E$6/(1000*365)</f>
        <v>4.8197260273972601E-5</v>
      </c>
      <c r="E453" s="28">
        <f>'I Disease Parameters'!$E$7/(1000*365)</f>
        <v>2.0024657534246577E-5</v>
      </c>
      <c r="F453" s="27">
        <f>(1-'I Disease Parameters'!$E$8)/'I Disease Parameters'!$E$10</f>
        <v>0.188</v>
      </c>
      <c r="G453" s="27">
        <f>'I Disease Parameters'!$E$8/'I Disease Parameters'!$E$11</f>
        <v>1.2E-2</v>
      </c>
      <c r="H453" s="27">
        <f>1/'I Disease Parameters'!$E$12</f>
        <v>0.05</v>
      </c>
      <c r="I453" s="27">
        <f>'I Disease Parameters'!$E$9/'I Disease Parameters'!$E$15</f>
        <v>0</v>
      </c>
      <c r="J453" s="83">
        <f t="shared" si="194"/>
        <v>7.7001263440561267</v>
      </c>
      <c r="K453" s="60">
        <f t="shared" si="195"/>
        <v>0.77001263449643809</v>
      </c>
      <c r="L453" s="30">
        <f t="shared" si="196"/>
        <v>0.46717576064062738</v>
      </c>
      <c r="M453" s="27">
        <f>J453/'I Disease Parameters'!$E$12</f>
        <v>0.38500631720280631</v>
      </c>
      <c r="N453" s="27">
        <f>K453/SQRT('I Disease Parameters'!$E$13*'I Disease Parameters'!$E$13)</f>
        <v>4.5294860852731655E-2</v>
      </c>
      <c r="O453" s="27">
        <f>L453/'I Disease Parameters'!$E$13</f>
        <v>2.7480927096507492E-2</v>
      </c>
      <c r="P453" s="27">
        <f>(1-L453)/'I Disease Parameters'!$E$14</f>
        <v>2.2201009973307193E-2</v>
      </c>
      <c r="Q453" s="19" t="str">
        <f t="shared" ref="Q453:Q516" si="200">IF($B453&gt;$C$1,"",Q452+p_0*$W452+p_9*$U452-p_1*$Q452-p_2*$Q452*($S452/$W452)-p_3*$Q452*($T452/$W452))</f>
        <v/>
      </c>
      <c r="R453" s="17" t="str">
        <f t="shared" ref="R453:R516" si="201">IF($B453&gt;$C$1,"",R452+p_2*$Q452*($S452/$W452)+p_3*$Q452*($T452/$W452) - p_1*$R452- p_4*$R452 - p_5*$R452+AI452)</f>
        <v/>
      </c>
      <c r="S453" s="17" t="str">
        <f t="shared" ref="S453:S516" si="202">IF($B453&gt;$C$1,"",S452+p_4*$R452-p_1*$S452-p_6*$S452+AJ452)</f>
        <v/>
      </c>
      <c r="T453" s="17" t="str">
        <f t="shared" ref="T453:T516" si="203">IF($B453&gt;$C$1,"",T452+p_5*$R452-p_1*$T452-p_7*$T452-p_8*$T452+AK452)</f>
        <v/>
      </c>
      <c r="U453" s="17" t="str">
        <f t="shared" ref="U453:U516" si="204">IF($B453&gt;$C$1,"",U452+p_7*$T452+p_6*$S452-p_1*$U452-p_9*$U452)</f>
        <v/>
      </c>
      <c r="V453" s="17" t="str">
        <f t="shared" ref="V453:V516" si="205">IF($B453&gt;$C$1,"",V452+p_8*$T452)</f>
        <v/>
      </c>
      <c r="W453" s="17" t="str">
        <f t="shared" ref="W453:W516" si="206">IF($B453&gt;$C$1,"",SUM($Q453:$U453))</f>
        <v/>
      </c>
      <c r="X453" s="18" t="str">
        <f t="shared" si="197"/>
        <v/>
      </c>
      <c r="Y453" s="17" t="str">
        <f t="shared" ref="Y453:Y516" si="207">IF($B453&gt;$C$1,"",Q453-Q452)</f>
        <v/>
      </c>
      <c r="Z453" s="17" t="str">
        <f t="shared" ref="Z453:Z516" si="208">IF($B453&gt;$C$1,"",R453-R452)</f>
        <v/>
      </c>
      <c r="AA453" s="17" t="str">
        <f t="shared" ref="AA453:AA516" si="209">IF($B453&gt;$C$1,"",S453-S452)</f>
        <v/>
      </c>
      <c r="AB453" s="17" t="str">
        <f t="shared" ref="AB453:AB516" si="210">IF($B453&gt;$C$1,"",T453-T452)</f>
        <v/>
      </c>
      <c r="AC453" s="17" t="str">
        <f t="shared" ref="AC453:AC516" si="211">IF($B453&gt;$C$1,"",U453-U452)</f>
        <v/>
      </c>
      <c r="AD453" s="18" t="str">
        <f t="shared" ref="AD453:AD516" si="212">IF($B453&gt;$C$1,"",V453-V452)</f>
        <v/>
      </c>
      <c r="AE453" s="19" t="str">
        <f t="shared" ref="AE453:AE516" si="213">IF($B453&gt;$C$1,"",p_2*$Q452*($S452/$W452)+p_3*$Q452*($T452/$W452))</f>
        <v/>
      </c>
      <c r="AF453" s="17" t="str">
        <f t="shared" ref="AF453:AF516" si="214">IF($B453&gt;$C$1,"",p_4*$R452)</f>
        <v/>
      </c>
      <c r="AG453" s="17" t="str">
        <f t="shared" ref="AG453:AG516" si="215">IF($B453&gt;$C$1,"",p_5*$R452)</f>
        <v/>
      </c>
      <c r="AH453" s="18" t="str">
        <f t="shared" si="188"/>
        <v/>
      </c>
      <c r="AI453" s="73"/>
      <c r="AJ453" s="74"/>
      <c r="AK453" s="74"/>
      <c r="AL453" s="73"/>
      <c r="AM453" s="74"/>
      <c r="AN453" s="74">
        <f t="shared" si="189"/>
        <v>2012</v>
      </c>
      <c r="AO453" s="19" t="str">
        <f t="shared" ca="1" si="190"/>
        <v>-</v>
      </c>
      <c r="AP453" s="17" t="str">
        <f ca="1">IF($C453&gt;=TODAY(),"-",100*(AO453-MIN(Fit_Error_Deaths))/(MAX(Fit_Error_Deaths)-MIN(Fit_Error_Deaths)))</f>
        <v>-</v>
      </c>
      <c r="AQ453" s="17" t="str">
        <f t="shared" ca="1" si="191"/>
        <v>-</v>
      </c>
      <c r="AR453" s="17" t="str">
        <f ca="1">IF($C453&gt;=TODAY(),"-",100*(AQ453-MIN(Fit_Error_LocalTransmission))/(MAX(Fit_Error_LocalTransmission)-MIN(Fit_Error_LocalTransmission)))</f>
        <v>-</v>
      </c>
      <c r="AS453" s="17" t="str">
        <f t="shared" ca="1" si="192"/>
        <v>-</v>
      </c>
      <c r="AT453" s="67" t="str">
        <f t="shared" ca="1" si="193"/>
        <v>-</v>
      </c>
    </row>
    <row r="454" spans="1:46" s="1" customFormat="1" ht="12" x14ac:dyDescent="0.35">
      <c r="A454" s="87"/>
      <c r="B454" s="40" t="str">
        <f t="shared" si="198"/>
        <v/>
      </c>
      <c r="C454" s="41" t="str">
        <f t="shared" si="199"/>
        <v/>
      </c>
      <c r="D454" s="28">
        <f>'I Disease Parameters'!$E$6/(1000*365)</f>
        <v>4.8197260273972601E-5</v>
      </c>
      <c r="E454" s="28">
        <f>'I Disease Parameters'!$E$7/(1000*365)</f>
        <v>2.0024657534246577E-5</v>
      </c>
      <c r="F454" s="27">
        <f>(1-'I Disease Parameters'!$E$8)/'I Disease Parameters'!$E$10</f>
        <v>0.188</v>
      </c>
      <c r="G454" s="27">
        <f>'I Disease Parameters'!$E$8/'I Disease Parameters'!$E$11</f>
        <v>1.2E-2</v>
      </c>
      <c r="H454" s="27">
        <f>1/'I Disease Parameters'!$E$12</f>
        <v>0.05</v>
      </c>
      <c r="I454" s="27">
        <f>'I Disease Parameters'!$E$9/'I Disease Parameters'!$E$15</f>
        <v>0</v>
      </c>
      <c r="J454" s="83">
        <f t="shared" si="194"/>
        <v>7.7001263440561267</v>
      </c>
      <c r="K454" s="60">
        <f t="shared" si="195"/>
        <v>0.77001263449643809</v>
      </c>
      <c r="L454" s="30">
        <f t="shared" si="196"/>
        <v>0.46717576064062738</v>
      </c>
      <c r="M454" s="27">
        <f>J454/'I Disease Parameters'!$E$12</f>
        <v>0.38500631720280631</v>
      </c>
      <c r="N454" s="27">
        <f>K454/SQRT('I Disease Parameters'!$E$13*'I Disease Parameters'!$E$13)</f>
        <v>4.5294860852731655E-2</v>
      </c>
      <c r="O454" s="27">
        <f>L454/'I Disease Parameters'!$E$13</f>
        <v>2.7480927096507492E-2</v>
      </c>
      <c r="P454" s="27">
        <f>(1-L454)/'I Disease Parameters'!$E$14</f>
        <v>2.2201009973307193E-2</v>
      </c>
      <c r="Q454" s="19" t="str">
        <f t="shared" si="200"/>
        <v/>
      </c>
      <c r="R454" s="17" t="str">
        <f t="shared" si="201"/>
        <v/>
      </c>
      <c r="S454" s="17" t="str">
        <f t="shared" si="202"/>
        <v/>
      </c>
      <c r="T454" s="17" t="str">
        <f t="shared" si="203"/>
        <v/>
      </c>
      <c r="U454" s="17" t="str">
        <f t="shared" si="204"/>
        <v/>
      </c>
      <c r="V454" s="17" t="str">
        <f t="shared" si="205"/>
        <v/>
      </c>
      <c r="W454" s="17" t="str">
        <f t="shared" si="206"/>
        <v/>
      </c>
      <c r="X454" s="18" t="str">
        <f t="shared" si="197"/>
        <v/>
      </c>
      <c r="Y454" s="17" t="str">
        <f t="shared" si="207"/>
        <v/>
      </c>
      <c r="Z454" s="17" t="str">
        <f t="shared" si="208"/>
        <v/>
      </c>
      <c r="AA454" s="17" t="str">
        <f t="shared" si="209"/>
        <v/>
      </c>
      <c r="AB454" s="17" t="str">
        <f t="shared" si="210"/>
        <v/>
      </c>
      <c r="AC454" s="17" t="str">
        <f t="shared" si="211"/>
        <v/>
      </c>
      <c r="AD454" s="18" t="str">
        <f t="shared" si="212"/>
        <v/>
      </c>
      <c r="AE454" s="19" t="str">
        <f t="shared" si="213"/>
        <v/>
      </c>
      <c r="AF454" s="17" t="str">
        <f t="shared" si="214"/>
        <v/>
      </c>
      <c r="AG454" s="17" t="str">
        <f t="shared" si="215"/>
        <v/>
      </c>
      <c r="AH454" s="18" t="str">
        <f t="shared" ref="AH454:AH517" si="216">IF($B454&gt;$C$1,"",AG454+AF454)</f>
        <v/>
      </c>
      <c r="AI454" s="73"/>
      <c r="AJ454" s="74"/>
      <c r="AK454" s="74"/>
      <c r="AL454" s="73"/>
      <c r="AM454" s="74"/>
      <c r="AN454" s="74">
        <f t="shared" ref="AN454:AN517" si="217">AM454+AN453</f>
        <v>2012</v>
      </c>
      <c r="AO454" s="19" t="str">
        <f t="shared" ref="AO454:AO517" ca="1" si="218">IF($C454&gt;=TODAY(),"-",(AL454-AD454)^2)</f>
        <v>-</v>
      </c>
      <c r="AP454" s="17" t="str">
        <f ca="1">IF($C454&gt;=TODAY(),"-",100*(AO454-MIN(Fit_Error_Deaths))/(MAX(Fit_Error_Deaths)-MIN(Fit_Error_Deaths)))</f>
        <v>-</v>
      </c>
      <c r="AQ454" s="17" t="str">
        <f t="shared" ref="AQ454:AQ517" ca="1" si="219">IF($C454&gt;=TODAY(),"-",(AM454-AH454)^2)</f>
        <v>-</v>
      </c>
      <c r="AR454" s="17" t="str">
        <f ca="1">IF($C454&gt;=TODAY(),"-",100*(AQ454-MIN(Fit_Error_LocalTransmission))/(MAX(Fit_Error_LocalTransmission)-MIN(Fit_Error_LocalTransmission)))</f>
        <v>-</v>
      </c>
      <c r="AS454" s="17" t="str">
        <f t="shared" ref="AS454:AS517" ca="1" si="220">IF($C454&gt;=TODAY(),"-",AP454*$AO$2+AR454*$AQ$2)</f>
        <v>-</v>
      </c>
      <c r="AT454" s="67" t="str">
        <f t="shared" ref="AT454:AT517" ca="1" si="221">IF($C454&gt;=TODAY(),"-",($AT$2)^((TODAY()-C454-1)))</f>
        <v>-</v>
      </c>
    </row>
    <row r="455" spans="1:46" s="1" customFormat="1" ht="12" x14ac:dyDescent="0.35">
      <c r="A455" s="87"/>
      <c r="B455" s="40" t="str">
        <f t="shared" si="198"/>
        <v/>
      </c>
      <c r="C455" s="41" t="str">
        <f t="shared" si="199"/>
        <v/>
      </c>
      <c r="D455" s="28">
        <f>'I Disease Parameters'!$E$6/(1000*365)</f>
        <v>4.8197260273972601E-5</v>
      </c>
      <c r="E455" s="28">
        <f>'I Disease Parameters'!$E$7/(1000*365)</f>
        <v>2.0024657534246577E-5</v>
      </c>
      <c r="F455" s="27">
        <f>(1-'I Disease Parameters'!$E$8)/'I Disease Parameters'!$E$10</f>
        <v>0.188</v>
      </c>
      <c r="G455" s="27">
        <f>'I Disease Parameters'!$E$8/'I Disease Parameters'!$E$11</f>
        <v>1.2E-2</v>
      </c>
      <c r="H455" s="27">
        <f>1/'I Disease Parameters'!$E$12</f>
        <v>0.05</v>
      </c>
      <c r="I455" s="27">
        <f>'I Disease Parameters'!$E$9/'I Disease Parameters'!$E$15</f>
        <v>0</v>
      </c>
      <c r="J455" s="83">
        <f t="shared" ref="J455:J518" si="222">J454</f>
        <v>7.7001263440561267</v>
      </c>
      <c r="K455" s="60">
        <f t="shared" ref="K455:K518" si="223">K454</f>
        <v>0.77001263449643809</v>
      </c>
      <c r="L455" s="30">
        <f t="shared" ref="L455:L518" si="224">L454</f>
        <v>0.46717576064062738</v>
      </c>
      <c r="M455" s="27">
        <f>J455/'I Disease Parameters'!$E$12</f>
        <v>0.38500631720280631</v>
      </c>
      <c r="N455" s="27">
        <f>K455/SQRT('I Disease Parameters'!$E$13*'I Disease Parameters'!$E$13)</f>
        <v>4.5294860852731655E-2</v>
      </c>
      <c r="O455" s="27">
        <f>L455/'I Disease Parameters'!$E$13</f>
        <v>2.7480927096507492E-2</v>
      </c>
      <c r="P455" s="27">
        <f>(1-L455)/'I Disease Parameters'!$E$14</f>
        <v>2.2201009973307193E-2</v>
      </c>
      <c r="Q455" s="19" t="str">
        <f t="shared" si="200"/>
        <v/>
      </c>
      <c r="R455" s="17" t="str">
        <f t="shared" si="201"/>
        <v/>
      </c>
      <c r="S455" s="17" t="str">
        <f t="shared" si="202"/>
        <v/>
      </c>
      <c r="T455" s="17" t="str">
        <f t="shared" si="203"/>
        <v/>
      </c>
      <c r="U455" s="17" t="str">
        <f t="shared" si="204"/>
        <v/>
      </c>
      <c r="V455" s="17" t="str">
        <f t="shared" si="205"/>
        <v/>
      </c>
      <c r="W455" s="17" t="str">
        <f t="shared" si="206"/>
        <v/>
      </c>
      <c r="X455" s="18" t="str">
        <f t="shared" si="197"/>
        <v/>
      </c>
      <c r="Y455" s="17" t="str">
        <f t="shared" si="207"/>
        <v/>
      </c>
      <c r="Z455" s="17" t="str">
        <f t="shared" si="208"/>
        <v/>
      </c>
      <c r="AA455" s="17" t="str">
        <f t="shared" si="209"/>
        <v/>
      </c>
      <c r="AB455" s="17" t="str">
        <f t="shared" si="210"/>
        <v/>
      </c>
      <c r="AC455" s="17" t="str">
        <f t="shared" si="211"/>
        <v/>
      </c>
      <c r="AD455" s="18" t="str">
        <f t="shared" si="212"/>
        <v/>
      </c>
      <c r="AE455" s="19" t="str">
        <f t="shared" si="213"/>
        <v/>
      </c>
      <c r="AF455" s="17" t="str">
        <f t="shared" si="214"/>
        <v/>
      </c>
      <c r="AG455" s="17" t="str">
        <f t="shared" si="215"/>
        <v/>
      </c>
      <c r="AH455" s="18" t="str">
        <f t="shared" si="216"/>
        <v/>
      </c>
      <c r="AI455" s="73"/>
      <c r="AJ455" s="74"/>
      <c r="AK455" s="74"/>
      <c r="AL455" s="73"/>
      <c r="AM455" s="74"/>
      <c r="AN455" s="74">
        <f t="shared" si="217"/>
        <v>2012</v>
      </c>
      <c r="AO455" s="19" t="str">
        <f t="shared" ca="1" si="218"/>
        <v>-</v>
      </c>
      <c r="AP455" s="17" t="str">
        <f ca="1">IF($C455&gt;=TODAY(),"-",100*(AO455-MIN(Fit_Error_Deaths))/(MAX(Fit_Error_Deaths)-MIN(Fit_Error_Deaths)))</f>
        <v>-</v>
      </c>
      <c r="AQ455" s="17" t="str">
        <f t="shared" ca="1" si="219"/>
        <v>-</v>
      </c>
      <c r="AR455" s="17" t="str">
        <f ca="1">IF($C455&gt;=TODAY(),"-",100*(AQ455-MIN(Fit_Error_LocalTransmission))/(MAX(Fit_Error_LocalTransmission)-MIN(Fit_Error_LocalTransmission)))</f>
        <v>-</v>
      </c>
      <c r="AS455" s="17" t="str">
        <f t="shared" ca="1" si="220"/>
        <v>-</v>
      </c>
      <c r="AT455" s="67" t="str">
        <f t="shared" ca="1" si="221"/>
        <v>-</v>
      </c>
    </row>
    <row r="456" spans="1:46" s="1" customFormat="1" ht="12" x14ac:dyDescent="0.35">
      <c r="A456" s="87"/>
      <c r="B456" s="40" t="str">
        <f t="shared" si="198"/>
        <v/>
      </c>
      <c r="C456" s="41" t="str">
        <f t="shared" si="199"/>
        <v/>
      </c>
      <c r="D456" s="28">
        <f>'I Disease Parameters'!$E$6/(1000*365)</f>
        <v>4.8197260273972601E-5</v>
      </c>
      <c r="E456" s="28">
        <f>'I Disease Parameters'!$E$7/(1000*365)</f>
        <v>2.0024657534246577E-5</v>
      </c>
      <c r="F456" s="27">
        <f>(1-'I Disease Parameters'!$E$8)/'I Disease Parameters'!$E$10</f>
        <v>0.188</v>
      </c>
      <c r="G456" s="27">
        <f>'I Disease Parameters'!$E$8/'I Disease Parameters'!$E$11</f>
        <v>1.2E-2</v>
      </c>
      <c r="H456" s="27">
        <f>1/'I Disease Parameters'!$E$12</f>
        <v>0.05</v>
      </c>
      <c r="I456" s="27">
        <f>'I Disease Parameters'!$E$9/'I Disease Parameters'!$E$15</f>
        <v>0</v>
      </c>
      <c r="J456" s="83">
        <f t="shared" si="222"/>
        <v>7.7001263440561267</v>
      </c>
      <c r="K456" s="60">
        <f t="shared" si="223"/>
        <v>0.77001263449643809</v>
      </c>
      <c r="L456" s="30">
        <f t="shared" si="224"/>
        <v>0.46717576064062738</v>
      </c>
      <c r="M456" s="27">
        <f>J456/'I Disease Parameters'!$E$12</f>
        <v>0.38500631720280631</v>
      </c>
      <c r="N456" s="27">
        <f>K456/SQRT('I Disease Parameters'!$E$13*'I Disease Parameters'!$E$13)</f>
        <v>4.5294860852731655E-2</v>
      </c>
      <c r="O456" s="27">
        <f>L456/'I Disease Parameters'!$E$13</f>
        <v>2.7480927096507492E-2</v>
      </c>
      <c r="P456" s="27">
        <f>(1-L456)/'I Disease Parameters'!$E$14</f>
        <v>2.2201009973307193E-2</v>
      </c>
      <c r="Q456" s="19" t="str">
        <f t="shared" si="200"/>
        <v/>
      </c>
      <c r="R456" s="17" t="str">
        <f t="shared" si="201"/>
        <v/>
      </c>
      <c r="S456" s="17" t="str">
        <f t="shared" si="202"/>
        <v/>
      </c>
      <c r="T456" s="17" t="str">
        <f t="shared" si="203"/>
        <v/>
      </c>
      <c r="U456" s="17" t="str">
        <f t="shared" si="204"/>
        <v/>
      </c>
      <c r="V456" s="17" t="str">
        <f t="shared" si="205"/>
        <v/>
      </c>
      <c r="W456" s="17" t="str">
        <f t="shared" si="206"/>
        <v/>
      </c>
      <c r="X456" s="18" t="str">
        <f t="shared" si="197"/>
        <v/>
      </c>
      <c r="Y456" s="17" t="str">
        <f t="shared" si="207"/>
        <v/>
      </c>
      <c r="Z456" s="17" t="str">
        <f t="shared" si="208"/>
        <v/>
      </c>
      <c r="AA456" s="17" t="str">
        <f t="shared" si="209"/>
        <v/>
      </c>
      <c r="AB456" s="17" t="str">
        <f t="shared" si="210"/>
        <v/>
      </c>
      <c r="AC456" s="17" t="str">
        <f t="shared" si="211"/>
        <v/>
      </c>
      <c r="AD456" s="18" t="str">
        <f t="shared" si="212"/>
        <v/>
      </c>
      <c r="AE456" s="19" t="str">
        <f t="shared" si="213"/>
        <v/>
      </c>
      <c r="AF456" s="17" t="str">
        <f t="shared" si="214"/>
        <v/>
      </c>
      <c r="AG456" s="17" t="str">
        <f t="shared" si="215"/>
        <v/>
      </c>
      <c r="AH456" s="18" t="str">
        <f t="shared" si="216"/>
        <v/>
      </c>
      <c r="AI456" s="73"/>
      <c r="AJ456" s="74"/>
      <c r="AK456" s="74"/>
      <c r="AL456" s="73"/>
      <c r="AM456" s="74"/>
      <c r="AN456" s="74">
        <f t="shared" si="217"/>
        <v>2012</v>
      </c>
      <c r="AO456" s="19" t="str">
        <f t="shared" ca="1" si="218"/>
        <v>-</v>
      </c>
      <c r="AP456" s="17" t="str">
        <f ca="1">IF($C456&gt;=TODAY(),"-",100*(AO456-MIN(Fit_Error_Deaths))/(MAX(Fit_Error_Deaths)-MIN(Fit_Error_Deaths)))</f>
        <v>-</v>
      </c>
      <c r="AQ456" s="17" t="str">
        <f t="shared" ca="1" si="219"/>
        <v>-</v>
      </c>
      <c r="AR456" s="17" t="str">
        <f ca="1">IF($C456&gt;=TODAY(),"-",100*(AQ456-MIN(Fit_Error_LocalTransmission))/(MAX(Fit_Error_LocalTransmission)-MIN(Fit_Error_LocalTransmission)))</f>
        <v>-</v>
      </c>
      <c r="AS456" s="17" t="str">
        <f t="shared" ca="1" si="220"/>
        <v>-</v>
      </c>
      <c r="AT456" s="67" t="str">
        <f t="shared" ca="1" si="221"/>
        <v>-</v>
      </c>
    </row>
    <row r="457" spans="1:46" s="1" customFormat="1" ht="12" x14ac:dyDescent="0.35">
      <c r="A457" s="87"/>
      <c r="B457" s="40" t="str">
        <f t="shared" si="198"/>
        <v/>
      </c>
      <c r="C457" s="41" t="str">
        <f t="shared" si="199"/>
        <v/>
      </c>
      <c r="D457" s="28">
        <f>'I Disease Parameters'!$E$6/(1000*365)</f>
        <v>4.8197260273972601E-5</v>
      </c>
      <c r="E457" s="28">
        <f>'I Disease Parameters'!$E$7/(1000*365)</f>
        <v>2.0024657534246577E-5</v>
      </c>
      <c r="F457" s="27">
        <f>(1-'I Disease Parameters'!$E$8)/'I Disease Parameters'!$E$10</f>
        <v>0.188</v>
      </c>
      <c r="G457" s="27">
        <f>'I Disease Parameters'!$E$8/'I Disease Parameters'!$E$11</f>
        <v>1.2E-2</v>
      </c>
      <c r="H457" s="27">
        <f>1/'I Disease Parameters'!$E$12</f>
        <v>0.05</v>
      </c>
      <c r="I457" s="27">
        <f>'I Disease Parameters'!$E$9/'I Disease Parameters'!$E$15</f>
        <v>0</v>
      </c>
      <c r="J457" s="83">
        <f t="shared" si="222"/>
        <v>7.7001263440561267</v>
      </c>
      <c r="K457" s="60">
        <f t="shared" si="223"/>
        <v>0.77001263449643809</v>
      </c>
      <c r="L457" s="30">
        <f t="shared" si="224"/>
        <v>0.46717576064062738</v>
      </c>
      <c r="M457" s="27">
        <f>J457/'I Disease Parameters'!$E$12</f>
        <v>0.38500631720280631</v>
      </c>
      <c r="N457" s="27">
        <f>K457/SQRT('I Disease Parameters'!$E$13*'I Disease Parameters'!$E$13)</f>
        <v>4.5294860852731655E-2</v>
      </c>
      <c r="O457" s="27">
        <f>L457/'I Disease Parameters'!$E$13</f>
        <v>2.7480927096507492E-2</v>
      </c>
      <c r="P457" s="27">
        <f>(1-L457)/'I Disease Parameters'!$E$14</f>
        <v>2.2201009973307193E-2</v>
      </c>
      <c r="Q457" s="19" t="str">
        <f t="shared" si="200"/>
        <v/>
      </c>
      <c r="R457" s="17" t="str">
        <f t="shared" si="201"/>
        <v/>
      </c>
      <c r="S457" s="17" t="str">
        <f t="shared" si="202"/>
        <v/>
      </c>
      <c r="T457" s="17" t="str">
        <f t="shared" si="203"/>
        <v/>
      </c>
      <c r="U457" s="17" t="str">
        <f t="shared" si="204"/>
        <v/>
      </c>
      <c r="V457" s="17" t="str">
        <f t="shared" si="205"/>
        <v/>
      </c>
      <c r="W457" s="17" t="str">
        <f t="shared" si="206"/>
        <v/>
      </c>
      <c r="X457" s="18" t="str">
        <f t="shared" si="197"/>
        <v/>
      </c>
      <c r="Y457" s="17" t="str">
        <f t="shared" si="207"/>
        <v/>
      </c>
      <c r="Z457" s="17" t="str">
        <f t="shared" si="208"/>
        <v/>
      </c>
      <c r="AA457" s="17" t="str">
        <f t="shared" si="209"/>
        <v/>
      </c>
      <c r="AB457" s="17" t="str">
        <f t="shared" si="210"/>
        <v/>
      </c>
      <c r="AC457" s="17" t="str">
        <f t="shared" si="211"/>
        <v/>
      </c>
      <c r="AD457" s="18" t="str">
        <f t="shared" si="212"/>
        <v/>
      </c>
      <c r="AE457" s="19" t="str">
        <f t="shared" si="213"/>
        <v/>
      </c>
      <c r="AF457" s="17" t="str">
        <f t="shared" si="214"/>
        <v/>
      </c>
      <c r="AG457" s="17" t="str">
        <f t="shared" si="215"/>
        <v/>
      </c>
      <c r="AH457" s="18" t="str">
        <f t="shared" si="216"/>
        <v/>
      </c>
      <c r="AI457" s="73"/>
      <c r="AJ457" s="74"/>
      <c r="AK457" s="74"/>
      <c r="AL457" s="73"/>
      <c r="AM457" s="74"/>
      <c r="AN457" s="74">
        <f t="shared" si="217"/>
        <v>2012</v>
      </c>
      <c r="AO457" s="19" t="str">
        <f t="shared" ca="1" si="218"/>
        <v>-</v>
      </c>
      <c r="AP457" s="17" t="str">
        <f ca="1">IF($C457&gt;=TODAY(),"-",100*(AO457-MIN(Fit_Error_Deaths))/(MAX(Fit_Error_Deaths)-MIN(Fit_Error_Deaths)))</f>
        <v>-</v>
      </c>
      <c r="AQ457" s="17" t="str">
        <f t="shared" ca="1" si="219"/>
        <v>-</v>
      </c>
      <c r="AR457" s="17" t="str">
        <f ca="1">IF($C457&gt;=TODAY(),"-",100*(AQ457-MIN(Fit_Error_LocalTransmission))/(MAX(Fit_Error_LocalTransmission)-MIN(Fit_Error_LocalTransmission)))</f>
        <v>-</v>
      </c>
      <c r="AS457" s="17" t="str">
        <f t="shared" ca="1" si="220"/>
        <v>-</v>
      </c>
      <c r="AT457" s="67" t="str">
        <f t="shared" ca="1" si="221"/>
        <v>-</v>
      </c>
    </row>
    <row r="458" spans="1:46" s="1" customFormat="1" ht="12" x14ac:dyDescent="0.35">
      <c r="A458" s="87"/>
      <c r="B458" s="40" t="str">
        <f t="shared" si="198"/>
        <v/>
      </c>
      <c r="C458" s="41" t="str">
        <f t="shared" si="199"/>
        <v/>
      </c>
      <c r="D458" s="28">
        <f>'I Disease Parameters'!$E$6/(1000*365)</f>
        <v>4.8197260273972601E-5</v>
      </c>
      <c r="E458" s="28">
        <f>'I Disease Parameters'!$E$7/(1000*365)</f>
        <v>2.0024657534246577E-5</v>
      </c>
      <c r="F458" s="27">
        <f>(1-'I Disease Parameters'!$E$8)/'I Disease Parameters'!$E$10</f>
        <v>0.188</v>
      </c>
      <c r="G458" s="27">
        <f>'I Disease Parameters'!$E$8/'I Disease Parameters'!$E$11</f>
        <v>1.2E-2</v>
      </c>
      <c r="H458" s="27">
        <f>1/'I Disease Parameters'!$E$12</f>
        <v>0.05</v>
      </c>
      <c r="I458" s="27">
        <f>'I Disease Parameters'!$E$9/'I Disease Parameters'!$E$15</f>
        <v>0</v>
      </c>
      <c r="J458" s="83">
        <f t="shared" si="222"/>
        <v>7.7001263440561267</v>
      </c>
      <c r="K458" s="60">
        <f t="shared" si="223"/>
        <v>0.77001263449643809</v>
      </c>
      <c r="L458" s="30">
        <f t="shared" si="224"/>
        <v>0.46717576064062738</v>
      </c>
      <c r="M458" s="27">
        <f>J458/'I Disease Parameters'!$E$12</f>
        <v>0.38500631720280631</v>
      </c>
      <c r="N458" s="27">
        <f>K458/SQRT('I Disease Parameters'!$E$13*'I Disease Parameters'!$E$13)</f>
        <v>4.5294860852731655E-2</v>
      </c>
      <c r="O458" s="27">
        <f>L458/'I Disease Parameters'!$E$13</f>
        <v>2.7480927096507492E-2</v>
      </c>
      <c r="P458" s="27">
        <f>(1-L458)/'I Disease Parameters'!$E$14</f>
        <v>2.2201009973307193E-2</v>
      </c>
      <c r="Q458" s="19" t="str">
        <f t="shared" si="200"/>
        <v/>
      </c>
      <c r="R458" s="17" t="str">
        <f t="shared" si="201"/>
        <v/>
      </c>
      <c r="S458" s="17" t="str">
        <f t="shared" si="202"/>
        <v/>
      </c>
      <c r="T458" s="17" t="str">
        <f t="shared" si="203"/>
        <v/>
      </c>
      <c r="U458" s="17" t="str">
        <f t="shared" si="204"/>
        <v/>
      </c>
      <c r="V458" s="17" t="str">
        <f t="shared" si="205"/>
        <v/>
      </c>
      <c r="W458" s="17" t="str">
        <f t="shared" si="206"/>
        <v/>
      </c>
      <c r="X458" s="18" t="str">
        <f t="shared" si="197"/>
        <v/>
      </c>
      <c r="Y458" s="17" t="str">
        <f t="shared" si="207"/>
        <v/>
      </c>
      <c r="Z458" s="17" t="str">
        <f t="shared" si="208"/>
        <v/>
      </c>
      <c r="AA458" s="17" t="str">
        <f t="shared" si="209"/>
        <v/>
      </c>
      <c r="AB458" s="17" t="str">
        <f t="shared" si="210"/>
        <v/>
      </c>
      <c r="AC458" s="17" t="str">
        <f t="shared" si="211"/>
        <v/>
      </c>
      <c r="AD458" s="18" t="str">
        <f t="shared" si="212"/>
        <v/>
      </c>
      <c r="AE458" s="19" t="str">
        <f t="shared" si="213"/>
        <v/>
      </c>
      <c r="AF458" s="17" t="str">
        <f t="shared" si="214"/>
        <v/>
      </c>
      <c r="AG458" s="17" t="str">
        <f t="shared" si="215"/>
        <v/>
      </c>
      <c r="AH458" s="18" t="str">
        <f t="shared" si="216"/>
        <v/>
      </c>
      <c r="AI458" s="73"/>
      <c r="AJ458" s="74"/>
      <c r="AK458" s="74"/>
      <c r="AL458" s="73"/>
      <c r="AM458" s="74"/>
      <c r="AN458" s="74">
        <f t="shared" si="217"/>
        <v>2012</v>
      </c>
      <c r="AO458" s="19" t="str">
        <f t="shared" ca="1" si="218"/>
        <v>-</v>
      </c>
      <c r="AP458" s="17" t="str">
        <f ca="1">IF($C458&gt;=TODAY(),"-",100*(AO458-MIN(Fit_Error_Deaths))/(MAX(Fit_Error_Deaths)-MIN(Fit_Error_Deaths)))</f>
        <v>-</v>
      </c>
      <c r="AQ458" s="17" t="str">
        <f t="shared" ca="1" si="219"/>
        <v>-</v>
      </c>
      <c r="AR458" s="17" t="str">
        <f ca="1">IF($C458&gt;=TODAY(),"-",100*(AQ458-MIN(Fit_Error_LocalTransmission))/(MAX(Fit_Error_LocalTransmission)-MIN(Fit_Error_LocalTransmission)))</f>
        <v>-</v>
      </c>
      <c r="AS458" s="17" t="str">
        <f t="shared" ca="1" si="220"/>
        <v>-</v>
      </c>
      <c r="AT458" s="67" t="str">
        <f t="shared" ca="1" si="221"/>
        <v>-</v>
      </c>
    </row>
    <row r="459" spans="1:46" s="1" customFormat="1" ht="12" x14ac:dyDescent="0.35">
      <c r="A459" s="87"/>
      <c r="B459" s="40" t="str">
        <f t="shared" si="198"/>
        <v/>
      </c>
      <c r="C459" s="41" t="str">
        <f t="shared" si="199"/>
        <v/>
      </c>
      <c r="D459" s="28">
        <f>'I Disease Parameters'!$E$6/(1000*365)</f>
        <v>4.8197260273972601E-5</v>
      </c>
      <c r="E459" s="28">
        <f>'I Disease Parameters'!$E$7/(1000*365)</f>
        <v>2.0024657534246577E-5</v>
      </c>
      <c r="F459" s="27">
        <f>(1-'I Disease Parameters'!$E$8)/'I Disease Parameters'!$E$10</f>
        <v>0.188</v>
      </c>
      <c r="G459" s="27">
        <f>'I Disease Parameters'!$E$8/'I Disease Parameters'!$E$11</f>
        <v>1.2E-2</v>
      </c>
      <c r="H459" s="27">
        <f>1/'I Disease Parameters'!$E$12</f>
        <v>0.05</v>
      </c>
      <c r="I459" s="27">
        <f>'I Disease Parameters'!$E$9/'I Disease Parameters'!$E$15</f>
        <v>0</v>
      </c>
      <c r="J459" s="83">
        <f t="shared" si="222"/>
        <v>7.7001263440561267</v>
      </c>
      <c r="K459" s="60">
        <f t="shared" si="223"/>
        <v>0.77001263449643809</v>
      </c>
      <c r="L459" s="30">
        <f t="shared" si="224"/>
        <v>0.46717576064062738</v>
      </c>
      <c r="M459" s="27">
        <f>J459/'I Disease Parameters'!$E$12</f>
        <v>0.38500631720280631</v>
      </c>
      <c r="N459" s="27">
        <f>K459/SQRT('I Disease Parameters'!$E$13*'I Disease Parameters'!$E$13)</f>
        <v>4.5294860852731655E-2</v>
      </c>
      <c r="O459" s="27">
        <f>L459/'I Disease Parameters'!$E$13</f>
        <v>2.7480927096507492E-2</v>
      </c>
      <c r="P459" s="27">
        <f>(1-L459)/'I Disease Parameters'!$E$14</f>
        <v>2.2201009973307193E-2</v>
      </c>
      <c r="Q459" s="19" t="str">
        <f t="shared" si="200"/>
        <v/>
      </c>
      <c r="R459" s="17" t="str">
        <f t="shared" si="201"/>
        <v/>
      </c>
      <c r="S459" s="17" t="str">
        <f t="shared" si="202"/>
        <v/>
      </c>
      <c r="T459" s="17" t="str">
        <f t="shared" si="203"/>
        <v/>
      </c>
      <c r="U459" s="17" t="str">
        <f t="shared" si="204"/>
        <v/>
      </c>
      <c r="V459" s="17" t="str">
        <f t="shared" si="205"/>
        <v/>
      </c>
      <c r="W459" s="17" t="str">
        <f t="shared" si="206"/>
        <v/>
      </c>
      <c r="X459" s="18" t="str">
        <f t="shared" si="197"/>
        <v/>
      </c>
      <c r="Y459" s="17" t="str">
        <f t="shared" si="207"/>
        <v/>
      </c>
      <c r="Z459" s="17" t="str">
        <f t="shared" si="208"/>
        <v/>
      </c>
      <c r="AA459" s="17" t="str">
        <f t="shared" si="209"/>
        <v/>
      </c>
      <c r="AB459" s="17" t="str">
        <f t="shared" si="210"/>
        <v/>
      </c>
      <c r="AC459" s="17" t="str">
        <f t="shared" si="211"/>
        <v/>
      </c>
      <c r="AD459" s="18" t="str">
        <f t="shared" si="212"/>
        <v/>
      </c>
      <c r="AE459" s="19" t="str">
        <f t="shared" si="213"/>
        <v/>
      </c>
      <c r="AF459" s="17" t="str">
        <f t="shared" si="214"/>
        <v/>
      </c>
      <c r="AG459" s="17" t="str">
        <f t="shared" si="215"/>
        <v/>
      </c>
      <c r="AH459" s="18" t="str">
        <f t="shared" si="216"/>
        <v/>
      </c>
      <c r="AI459" s="73"/>
      <c r="AJ459" s="74"/>
      <c r="AK459" s="74"/>
      <c r="AL459" s="73"/>
      <c r="AM459" s="74"/>
      <c r="AN459" s="74">
        <f t="shared" si="217"/>
        <v>2012</v>
      </c>
      <c r="AO459" s="19" t="str">
        <f t="shared" ca="1" si="218"/>
        <v>-</v>
      </c>
      <c r="AP459" s="17" t="str">
        <f ca="1">IF($C459&gt;=TODAY(),"-",100*(AO459-MIN(Fit_Error_Deaths))/(MAX(Fit_Error_Deaths)-MIN(Fit_Error_Deaths)))</f>
        <v>-</v>
      </c>
      <c r="AQ459" s="17" t="str">
        <f t="shared" ca="1" si="219"/>
        <v>-</v>
      </c>
      <c r="AR459" s="17" t="str">
        <f ca="1">IF($C459&gt;=TODAY(),"-",100*(AQ459-MIN(Fit_Error_LocalTransmission))/(MAX(Fit_Error_LocalTransmission)-MIN(Fit_Error_LocalTransmission)))</f>
        <v>-</v>
      </c>
      <c r="AS459" s="17" t="str">
        <f t="shared" ca="1" si="220"/>
        <v>-</v>
      </c>
      <c r="AT459" s="67" t="str">
        <f t="shared" ca="1" si="221"/>
        <v>-</v>
      </c>
    </row>
    <row r="460" spans="1:46" s="1" customFormat="1" ht="12" x14ac:dyDescent="0.35">
      <c r="A460" s="87"/>
      <c r="B460" s="40" t="str">
        <f t="shared" si="198"/>
        <v/>
      </c>
      <c r="C460" s="41" t="str">
        <f t="shared" si="199"/>
        <v/>
      </c>
      <c r="D460" s="28">
        <f>'I Disease Parameters'!$E$6/(1000*365)</f>
        <v>4.8197260273972601E-5</v>
      </c>
      <c r="E460" s="28">
        <f>'I Disease Parameters'!$E$7/(1000*365)</f>
        <v>2.0024657534246577E-5</v>
      </c>
      <c r="F460" s="27">
        <f>(1-'I Disease Parameters'!$E$8)/'I Disease Parameters'!$E$10</f>
        <v>0.188</v>
      </c>
      <c r="G460" s="27">
        <f>'I Disease Parameters'!$E$8/'I Disease Parameters'!$E$11</f>
        <v>1.2E-2</v>
      </c>
      <c r="H460" s="27">
        <f>1/'I Disease Parameters'!$E$12</f>
        <v>0.05</v>
      </c>
      <c r="I460" s="27">
        <f>'I Disease Parameters'!$E$9/'I Disease Parameters'!$E$15</f>
        <v>0</v>
      </c>
      <c r="J460" s="83">
        <f t="shared" si="222"/>
        <v>7.7001263440561267</v>
      </c>
      <c r="K460" s="60">
        <f t="shared" si="223"/>
        <v>0.77001263449643809</v>
      </c>
      <c r="L460" s="30">
        <f t="shared" si="224"/>
        <v>0.46717576064062738</v>
      </c>
      <c r="M460" s="27">
        <f>J460/'I Disease Parameters'!$E$12</f>
        <v>0.38500631720280631</v>
      </c>
      <c r="N460" s="27">
        <f>K460/SQRT('I Disease Parameters'!$E$13*'I Disease Parameters'!$E$13)</f>
        <v>4.5294860852731655E-2</v>
      </c>
      <c r="O460" s="27">
        <f>L460/'I Disease Parameters'!$E$13</f>
        <v>2.7480927096507492E-2</v>
      </c>
      <c r="P460" s="27">
        <f>(1-L460)/'I Disease Parameters'!$E$14</f>
        <v>2.2201009973307193E-2</v>
      </c>
      <c r="Q460" s="19" t="str">
        <f t="shared" si="200"/>
        <v/>
      </c>
      <c r="R460" s="17" t="str">
        <f t="shared" si="201"/>
        <v/>
      </c>
      <c r="S460" s="17" t="str">
        <f t="shared" si="202"/>
        <v/>
      </c>
      <c r="T460" s="17" t="str">
        <f t="shared" si="203"/>
        <v/>
      </c>
      <c r="U460" s="17" t="str">
        <f t="shared" si="204"/>
        <v/>
      </c>
      <c r="V460" s="17" t="str">
        <f t="shared" si="205"/>
        <v/>
      </c>
      <c r="W460" s="17" t="str">
        <f t="shared" si="206"/>
        <v/>
      </c>
      <c r="X460" s="18" t="str">
        <f t="shared" si="197"/>
        <v/>
      </c>
      <c r="Y460" s="17" t="str">
        <f t="shared" si="207"/>
        <v/>
      </c>
      <c r="Z460" s="17" t="str">
        <f t="shared" si="208"/>
        <v/>
      </c>
      <c r="AA460" s="17" t="str">
        <f t="shared" si="209"/>
        <v/>
      </c>
      <c r="AB460" s="17" t="str">
        <f t="shared" si="210"/>
        <v/>
      </c>
      <c r="AC460" s="17" t="str">
        <f t="shared" si="211"/>
        <v/>
      </c>
      <c r="AD460" s="18" t="str">
        <f t="shared" si="212"/>
        <v/>
      </c>
      <c r="AE460" s="19" t="str">
        <f t="shared" si="213"/>
        <v/>
      </c>
      <c r="AF460" s="17" t="str">
        <f t="shared" si="214"/>
        <v/>
      </c>
      <c r="AG460" s="17" t="str">
        <f t="shared" si="215"/>
        <v/>
      </c>
      <c r="AH460" s="18" t="str">
        <f t="shared" si="216"/>
        <v/>
      </c>
      <c r="AI460" s="73"/>
      <c r="AJ460" s="74"/>
      <c r="AK460" s="74"/>
      <c r="AL460" s="73"/>
      <c r="AM460" s="74"/>
      <c r="AN460" s="74">
        <f t="shared" si="217"/>
        <v>2012</v>
      </c>
      <c r="AO460" s="19" t="str">
        <f t="shared" ca="1" si="218"/>
        <v>-</v>
      </c>
      <c r="AP460" s="17" t="str">
        <f ca="1">IF($C460&gt;=TODAY(),"-",100*(AO460-MIN(Fit_Error_Deaths))/(MAX(Fit_Error_Deaths)-MIN(Fit_Error_Deaths)))</f>
        <v>-</v>
      </c>
      <c r="AQ460" s="17" t="str">
        <f t="shared" ca="1" si="219"/>
        <v>-</v>
      </c>
      <c r="AR460" s="17" t="str">
        <f ca="1">IF($C460&gt;=TODAY(),"-",100*(AQ460-MIN(Fit_Error_LocalTransmission))/(MAX(Fit_Error_LocalTransmission)-MIN(Fit_Error_LocalTransmission)))</f>
        <v>-</v>
      </c>
      <c r="AS460" s="17" t="str">
        <f t="shared" ca="1" si="220"/>
        <v>-</v>
      </c>
      <c r="AT460" s="67" t="str">
        <f t="shared" ca="1" si="221"/>
        <v>-</v>
      </c>
    </row>
    <row r="461" spans="1:46" s="1" customFormat="1" ht="12" x14ac:dyDescent="0.35">
      <c r="A461" s="87"/>
      <c r="B461" s="40" t="str">
        <f t="shared" si="198"/>
        <v/>
      </c>
      <c r="C461" s="41" t="str">
        <f t="shared" si="199"/>
        <v/>
      </c>
      <c r="D461" s="28">
        <f>'I Disease Parameters'!$E$6/(1000*365)</f>
        <v>4.8197260273972601E-5</v>
      </c>
      <c r="E461" s="28">
        <f>'I Disease Parameters'!$E$7/(1000*365)</f>
        <v>2.0024657534246577E-5</v>
      </c>
      <c r="F461" s="27">
        <f>(1-'I Disease Parameters'!$E$8)/'I Disease Parameters'!$E$10</f>
        <v>0.188</v>
      </c>
      <c r="G461" s="27">
        <f>'I Disease Parameters'!$E$8/'I Disease Parameters'!$E$11</f>
        <v>1.2E-2</v>
      </c>
      <c r="H461" s="27">
        <f>1/'I Disease Parameters'!$E$12</f>
        <v>0.05</v>
      </c>
      <c r="I461" s="27">
        <f>'I Disease Parameters'!$E$9/'I Disease Parameters'!$E$15</f>
        <v>0</v>
      </c>
      <c r="J461" s="83">
        <f t="shared" si="222"/>
        <v>7.7001263440561267</v>
      </c>
      <c r="K461" s="60">
        <f t="shared" si="223"/>
        <v>0.77001263449643809</v>
      </c>
      <c r="L461" s="30">
        <f t="shared" si="224"/>
        <v>0.46717576064062738</v>
      </c>
      <c r="M461" s="27">
        <f>J461/'I Disease Parameters'!$E$12</f>
        <v>0.38500631720280631</v>
      </c>
      <c r="N461" s="27">
        <f>K461/SQRT('I Disease Parameters'!$E$13*'I Disease Parameters'!$E$13)</f>
        <v>4.5294860852731655E-2</v>
      </c>
      <c r="O461" s="27">
        <f>L461/'I Disease Parameters'!$E$13</f>
        <v>2.7480927096507492E-2</v>
      </c>
      <c r="P461" s="27">
        <f>(1-L461)/'I Disease Parameters'!$E$14</f>
        <v>2.2201009973307193E-2</v>
      </c>
      <c r="Q461" s="19" t="str">
        <f t="shared" si="200"/>
        <v/>
      </c>
      <c r="R461" s="17" t="str">
        <f t="shared" si="201"/>
        <v/>
      </c>
      <c r="S461" s="17" t="str">
        <f t="shared" si="202"/>
        <v/>
      </c>
      <c r="T461" s="17" t="str">
        <f t="shared" si="203"/>
        <v/>
      </c>
      <c r="U461" s="17" t="str">
        <f t="shared" si="204"/>
        <v/>
      </c>
      <c r="V461" s="17" t="str">
        <f t="shared" si="205"/>
        <v/>
      </c>
      <c r="W461" s="17" t="str">
        <f t="shared" si="206"/>
        <v/>
      </c>
      <c r="X461" s="18" t="str">
        <f t="shared" si="197"/>
        <v/>
      </c>
      <c r="Y461" s="17" t="str">
        <f t="shared" si="207"/>
        <v/>
      </c>
      <c r="Z461" s="17" t="str">
        <f t="shared" si="208"/>
        <v/>
      </c>
      <c r="AA461" s="17" t="str">
        <f t="shared" si="209"/>
        <v/>
      </c>
      <c r="AB461" s="17" t="str">
        <f t="shared" si="210"/>
        <v/>
      </c>
      <c r="AC461" s="17" t="str">
        <f t="shared" si="211"/>
        <v/>
      </c>
      <c r="AD461" s="18" t="str">
        <f t="shared" si="212"/>
        <v/>
      </c>
      <c r="AE461" s="19" t="str">
        <f t="shared" si="213"/>
        <v/>
      </c>
      <c r="AF461" s="17" t="str">
        <f t="shared" si="214"/>
        <v/>
      </c>
      <c r="AG461" s="17" t="str">
        <f t="shared" si="215"/>
        <v/>
      </c>
      <c r="AH461" s="18" t="str">
        <f t="shared" si="216"/>
        <v/>
      </c>
      <c r="AI461" s="73"/>
      <c r="AJ461" s="74"/>
      <c r="AK461" s="74"/>
      <c r="AL461" s="73"/>
      <c r="AM461" s="74"/>
      <c r="AN461" s="74">
        <f t="shared" si="217"/>
        <v>2012</v>
      </c>
      <c r="AO461" s="19" t="str">
        <f t="shared" ca="1" si="218"/>
        <v>-</v>
      </c>
      <c r="AP461" s="17" t="str">
        <f ca="1">IF($C461&gt;=TODAY(),"-",100*(AO461-MIN(Fit_Error_Deaths))/(MAX(Fit_Error_Deaths)-MIN(Fit_Error_Deaths)))</f>
        <v>-</v>
      </c>
      <c r="AQ461" s="17" t="str">
        <f t="shared" ca="1" si="219"/>
        <v>-</v>
      </c>
      <c r="AR461" s="17" t="str">
        <f ca="1">IF($C461&gt;=TODAY(),"-",100*(AQ461-MIN(Fit_Error_LocalTransmission))/(MAX(Fit_Error_LocalTransmission)-MIN(Fit_Error_LocalTransmission)))</f>
        <v>-</v>
      </c>
      <c r="AS461" s="17" t="str">
        <f t="shared" ca="1" si="220"/>
        <v>-</v>
      </c>
      <c r="AT461" s="67" t="str">
        <f t="shared" ca="1" si="221"/>
        <v>-</v>
      </c>
    </row>
    <row r="462" spans="1:46" s="1" customFormat="1" ht="12" x14ac:dyDescent="0.35">
      <c r="A462" s="87"/>
      <c r="B462" s="40" t="str">
        <f t="shared" si="198"/>
        <v/>
      </c>
      <c r="C462" s="41" t="str">
        <f t="shared" si="199"/>
        <v/>
      </c>
      <c r="D462" s="28">
        <f>'I Disease Parameters'!$E$6/(1000*365)</f>
        <v>4.8197260273972601E-5</v>
      </c>
      <c r="E462" s="28">
        <f>'I Disease Parameters'!$E$7/(1000*365)</f>
        <v>2.0024657534246577E-5</v>
      </c>
      <c r="F462" s="27">
        <f>(1-'I Disease Parameters'!$E$8)/'I Disease Parameters'!$E$10</f>
        <v>0.188</v>
      </c>
      <c r="G462" s="27">
        <f>'I Disease Parameters'!$E$8/'I Disease Parameters'!$E$11</f>
        <v>1.2E-2</v>
      </c>
      <c r="H462" s="27">
        <f>1/'I Disease Parameters'!$E$12</f>
        <v>0.05</v>
      </c>
      <c r="I462" s="27">
        <f>'I Disease Parameters'!$E$9/'I Disease Parameters'!$E$15</f>
        <v>0</v>
      </c>
      <c r="J462" s="83">
        <f t="shared" si="222"/>
        <v>7.7001263440561267</v>
      </c>
      <c r="K462" s="60">
        <f t="shared" si="223"/>
        <v>0.77001263449643809</v>
      </c>
      <c r="L462" s="30">
        <f t="shared" si="224"/>
        <v>0.46717576064062738</v>
      </c>
      <c r="M462" s="27">
        <f>J462/'I Disease Parameters'!$E$12</f>
        <v>0.38500631720280631</v>
      </c>
      <c r="N462" s="27">
        <f>K462/SQRT('I Disease Parameters'!$E$13*'I Disease Parameters'!$E$13)</f>
        <v>4.5294860852731655E-2</v>
      </c>
      <c r="O462" s="27">
        <f>L462/'I Disease Parameters'!$E$13</f>
        <v>2.7480927096507492E-2</v>
      </c>
      <c r="P462" s="27">
        <f>(1-L462)/'I Disease Parameters'!$E$14</f>
        <v>2.2201009973307193E-2</v>
      </c>
      <c r="Q462" s="19" t="str">
        <f t="shared" si="200"/>
        <v/>
      </c>
      <c r="R462" s="17" t="str">
        <f t="shared" si="201"/>
        <v/>
      </c>
      <c r="S462" s="17" t="str">
        <f t="shared" si="202"/>
        <v/>
      </c>
      <c r="T462" s="17" t="str">
        <f t="shared" si="203"/>
        <v/>
      </c>
      <c r="U462" s="17" t="str">
        <f t="shared" si="204"/>
        <v/>
      </c>
      <c r="V462" s="17" t="str">
        <f t="shared" si="205"/>
        <v/>
      </c>
      <c r="W462" s="17" t="str">
        <f t="shared" si="206"/>
        <v/>
      </c>
      <c r="X462" s="18" t="str">
        <f t="shared" si="197"/>
        <v/>
      </c>
      <c r="Y462" s="17" t="str">
        <f t="shared" si="207"/>
        <v/>
      </c>
      <c r="Z462" s="17" t="str">
        <f t="shared" si="208"/>
        <v/>
      </c>
      <c r="AA462" s="17" t="str">
        <f t="shared" si="209"/>
        <v/>
      </c>
      <c r="AB462" s="17" t="str">
        <f t="shared" si="210"/>
        <v/>
      </c>
      <c r="AC462" s="17" t="str">
        <f t="shared" si="211"/>
        <v/>
      </c>
      <c r="AD462" s="18" t="str">
        <f t="shared" si="212"/>
        <v/>
      </c>
      <c r="AE462" s="19" t="str">
        <f t="shared" si="213"/>
        <v/>
      </c>
      <c r="AF462" s="17" t="str">
        <f t="shared" si="214"/>
        <v/>
      </c>
      <c r="AG462" s="17" t="str">
        <f t="shared" si="215"/>
        <v/>
      </c>
      <c r="AH462" s="18" t="str">
        <f t="shared" si="216"/>
        <v/>
      </c>
      <c r="AI462" s="73"/>
      <c r="AJ462" s="74"/>
      <c r="AK462" s="74"/>
      <c r="AL462" s="73"/>
      <c r="AM462" s="74"/>
      <c r="AN462" s="74">
        <f t="shared" si="217"/>
        <v>2012</v>
      </c>
      <c r="AO462" s="19" t="str">
        <f t="shared" ca="1" si="218"/>
        <v>-</v>
      </c>
      <c r="AP462" s="17" t="str">
        <f ca="1">IF($C462&gt;=TODAY(),"-",100*(AO462-MIN(Fit_Error_Deaths))/(MAX(Fit_Error_Deaths)-MIN(Fit_Error_Deaths)))</f>
        <v>-</v>
      </c>
      <c r="AQ462" s="17" t="str">
        <f t="shared" ca="1" si="219"/>
        <v>-</v>
      </c>
      <c r="AR462" s="17" t="str">
        <f ca="1">IF($C462&gt;=TODAY(),"-",100*(AQ462-MIN(Fit_Error_LocalTransmission))/(MAX(Fit_Error_LocalTransmission)-MIN(Fit_Error_LocalTransmission)))</f>
        <v>-</v>
      </c>
      <c r="AS462" s="17" t="str">
        <f t="shared" ca="1" si="220"/>
        <v>-</v>
      </c>
      <c r="AT462" s="67" t="str">
        <f t="shared" ca="1" si="221"/>
        <v>-</v>
      </c>
    </row>
    <row r="463" spans="1:46" s="1" customFormat="1" ht="12" x14ac:dyDescent="0.35">
      <c r="A463" s="87"/>
      <c r="B463" s="40" t="str">
        <f t="shared" si="198"/>
        <v/>
      </c>
      <c r="C463" s="41" t="str">
        <f t="shared" si="199"/>
        <v/>
      </c>
      <c r="D463" s="28">
        <f>'I Disease Parameters'!$E$6/(1000*365)</f>
        <v>4.8197260273972601E-5</v>
      </c>
      <c r="E463" s="28">
        <f>'I Disease Parameters'!$E$7/(1000*365)</f>
        <v>2.0024657534246577E-5</v>
      </c>
      <c r="F463" s="27">
        <f>(1-'I Disease Parameters'!$E$8)/'I Disease Parameters'!$E$10</f>
        <v>0.188</v>
      </c>
      <c r="G463" s="27">
        <f>'I Disease Parameters'!$E$8/'I Disease Parameters'!$E$11</f>
        <v>1.2E-2</v>
      </c>
      <c r="H463" s="27">
        <f>1/'I Disease Parameters'!$E$12</f>
        <v>0.05</v>
      </c>
      <c r="I463" s="27">
        <f>'I Disease Parameters'!$E$9/'I Disease Parameters'!$E$15</f>
        <v>0</v>
      </c>
      <c r="J463" s="83">
        <f t="shared" si="222"/>
        <v>7.7001263440561267</v>
      </c>
      <c r="K463" s="60">
        <f t="shared" si="223"/>
        <v>0.77001263449643809</v>
      </c>
      <c r="L463" s="30">
        <f t="shared" si="224"/>
        <v>0.46717576064062738</v>
      </c>
      <c r="M463" s="27">
        <f>J463/'I Disease Parameters'!$E$12</f>
        <v>0.38500631720280631</v>
      </c>
      <c r="N463" s="27">
        <f>K463/SQRT('I Disease Parameters'!$E$13*'I Disease Parameters'!$E$13)</f>
        <v>4.5294860852731655E-2</v>
      </c>
      <c r="O463" s="27">
        <f>L463/'I Disease Parameters'!$E$13</f>
        <v>2.7480927096507492E-2</v>
      </c>
      <c r="P463" s="27">
        <f>(1-L463)/'I Disease Parameters'!$E$14</f>
        <v>2.2201009973307193E-2</v>
      </c>
      <c r="Q463" s="19" t="str">
        <f t="shared" si="200"/>
        <v/>
      </c>
      <c r="R463" s="17" t="str">
        <f t="shared" si="201"/>
        <v/>
      </c>
      <c r="S463" s="17" t="str">
        <f t="shared" si="202"/>
        <v/>
      </c>
      <c r="T463" s="17" t="str">
        <f t="shared" si="203"/>
        <v/>
      </c>
      <c r="U463" s="17" t="str">
        <f t="shared" si="204"/>
        <v/>
      </c>
      <c r="V463" s="17" t="str">
        <f t="shared" si="205"/>
        <v/>
      </c>
      <c r="W463" s="17" t="str">
        <f t="shared" si="206"/>
        <v/>
      </c>
      <c r="X463" s="18" t="str">
        <f t="shared" si="197"/>
        <v/>
      </c>
      <c r="Y463" s="17" t="str">
        <f t="shared" si="207"/>
        <v/>
      </c>
      <c r="Z463" s="17" t="str">
        <f t="shared" si="208"/>
        <v/>
      </c>
      <c r="AA463" s="17" t="str">
        <f t="shared" si="209"/>
        <v/>
      </c>
      <c r="AB463" s="17" t="str">
        <f t="shared" si="210"/>
        <v/>
      </c>
      <c r="AC463" s="17" t="str">
        <f t="shared" si="211"/>
        <v/>
      </c>
      <c r="AD463" s="18" t="str">
        <f t="shared" si="212"/>
        <v/>
      </c>
      <c r="AE463" s="19" t="str">
        <f t="shared" si="213"/>
        <v/>
      </c>
      <c r="AF463" s="17" t="str">
        <f t="shared" si="214"/>
        <v/>
      </c>
      <c r="AG463" s="17" t="str">
        <f t="shared" si="215"/>
        <v/>
      </c>
      <c r="AH463" s="18" t="str">
        <f t="shared" si="216"/>
        <v/>
      </c>
      <c r="AI463" s="73"/>
      <c r="AJ463" s="74"/>
      <c r="AK463" s="74"/>
      <c r="AL463" s="73"/>
      <c r="AM463" s="74"/>
      <c r="AN463" s="74">
        <f t="shared" si="217"/>
        <v>2012</v>
      </c>
      <c r="AO463" s="19" t="str">
        <f t="shared" ca="1" si="218"/>
        <v>-</v>
      </c>
      <c r="AP463" s="17" t="str">
        <f ca="1">IF($C463&gt;=TODAY(),"-",100*(AO463-MIN(Fit_Error_Deaths))/(MAX(Fit_Error_Deaths)-MIN(Fit_Error_Deaths)))</f>
        <v>-</v>
      </c>
      <c r="AQ463" s="17" t="str">
        <f t="shared" ca="1" si="219"/>
        <v>-</v>
      </c>
      <c r="AR463" s="17" t="str">
        <f ca="1">IF($C463&gt;=TODAY(),"-",100*(AQ463-MIN(Fit_Error_LocalTransmission))/(MAX(Fit_Error_LocalTransmission)-MIN(Fit_Error_LocalTransmission)))</f>
        <v>-</v>
      </c>
      <c r="AS463" s="17" t="str">
        <f t="shared" ca="1" si="220"/>
        <v>-</v>
      </c>
      <c r="AT463" s="67" t="str">
        <f t="shared" ca="1" si="221"/>
        <v>-</v>
      </c>
    </row>
    <row r="464" spans="1:46" s="1" customFormat="1" ht="12" x14ac:dyDescent="0.35">
      <c r="A464" s="87"/>
      <c r="B464" s="40" t="str">
        <f t="shared" si="198"/>
        <v/>
      </c>
      <c r="C464" s="41" t="str">
        <f t="shared" si="199"/>
        <v/>
      </c>
      <c r="D464" s="28">
        <f>'I Disease Parameters'!$E$6/(1000*365)</f>
        <v>4.8197260273972601E-5</v>
      </c>
      <c r="E464" s="28">
        <f>'I Disease Parameters'!$E$7/(1000*365)</f>
        <v>2.0024657534246577E-5</v>
      </c>
      <c r="F464" s="27">
        <f>(1-'I Disease Parameters'!$E$8)/'I Disease Parameters'!$E$10</f>
        <v>0.188</v>
      </c>
      <c r="G464" s="27">
        <f>'I Disease Parameters'!$E$8/'I Disease Parameters'!$E$11</f>
        <v>1.2E-2</v>
      </c>
      <c r="H464" s="27">
        <f>1/'I Disease Parameters'!$E$12</f>
        <v>0.05</v>
      </c>
      <c r="I464" s="27">
        <f>'I Disease Parameters'!$E$9/'I Disease Parameters'!$E$15</f>
        <v>0</v>
      </c>
      <c r="J464" s="83">
        <f t="shared" si="222"/>
        <v>7.7001263440561267</v>
      </c>
      <c r="K464" s="60">
        <f t="shared" si="223"/>
        <v>0.77001263449643809</v>
      </c>
      <c r="L464" s="30">
        <f t="shared" si="224"/>
        <v>0.46717576064062738</v>
      </c>
      <c r="M464" s="27">
        <f>J464/'I Disease Parameters'!$E$12</f>
        <v>0.38500631720280631</v>
      </c>
      <c r="N464" s="27">
        <f>K464/SQRT('I Disease Parameters'!$E$13*'I Disease Parameters'!$E$13)</f>
        <v>4.5294860852731655E-2</v>
      </c>
      <c r="O464" s="27">
        <f>L464/'I Disease Parameters'!$E$13</f>
        <v>2.7480927096507492E-2</v>
      </c>
      <c r="P464" s="27">
        <f>(1-L464)/'I Disease Parameters'!$E$14</f>
        <v>2.2201009973307193E-2</v>
      </c>
      <c r="Q464" s="19" t="str">
        <f t="shared" si="200"/>
        <v/>
      </c>
      <c r="R464" s="17" t="str">
        <f t="shared" si="201"/>
        <v/>
      </c>
      <c r="S464" s="17" t="str">
        <f t="shared" si="202"/>
        <v/>
      </c>
      <c r="T464" s="17" t="str">
        <f t="shared" si="203"/>
        <v/>
      </c>
      <c r="U464" s="17" t="str">
        <f t="shared" si="204"/>
        <v/>
      </c>
      <c r="V464" s="17" t="str">
        <f t="shared" si="205"/>
        <v/>
      </c>
      <c r="W464" s="17" t="str">
        <f t="shared" si="206"/>
        <v/>
      </c>
      <c r="X464" s="18" t="str">
        <f t="shared" si="197"/>
        <v/>
      </c>
      <c r="Y464" s="17" t="str">
        <f t="shared" si="207"/>
        <v/>
      </c>
      <c r="Z464" s="17" t="str">
        <f t="shared" si="208"/>
        <v/>
      </c>
      <c r="AA464" s="17" t="str">
        <f t="shared" si="209"/>
        <v/>
      </c>
      <c r="AB464" s="17" t="str">
        <f t="shared" si="210"/>
        <v/>
      </c>
      <c r="AC464" s="17" t="str">
        <f t="shared" si="211"/>
        <v/>
      </c>
      <c r="AD464" s="18" t="str">
        <f t="shared" si="212"/>
        <v/>
      </c>
      <c r="AE464" s="19" t="str">
        <f t="shared" si="213"/>
        <v/>
      </c>
      <c r="AF464" s="17" t="str">
        <f t="shared" si="214"/>
        <v/>
      </c>
      <c r="AG464" s="17" t="str">
        <f t="shared" si="215"/>
        <v/>
      </c>
      <c r="AH464" s="18" t="str">
        <f t="shared" si="216"/>
        <v/>
      </c>
      <c r="AI464" s="73"/>
      <c r="AJ464" s="74"/>
      <c r="AK464" s="74"/>
      <c r="AL464" s="73"/>
      <c r="AM464" s="74"/>
      <c r="AN464" s="74">
        <f t="shared" si="217"/>
        <v>2012</v>
      </c>
      <c r="AO464" s="19" t="str">
        <f t="shared" ca="1" si="218"/>
        <v>-</v>
      </c>
      <c r="AP464" s="17" t="str">
        <f ca="1">IF($C464&gt;=TODAY(),"-",100*(AO464-MIN(Fit_Error_Deaths))/(MAX(Fit_Error_Deaths)-MIN(Fit_Error_Deaths)))</f>
        <v>-</v>
      </c>
      <c r="AQ464" s="17" t="str">
        <f t="shared" ca="1" si="219"/>
        <v>-</v>
      </c>
      <c r="AR464" s="17" t="str">
        <f ca="1">IF($C464&gt;=TODAY(),"-",100*(AQ464-MIN(Fit_Error_LocalTransmission))/(MAX(Fit_Error_LocalTransmission)-MIN(Fit_Error_LocalTransmission)))</f>
        <v>-</v>
      </c>
      <c r="AS464" s="17" t="str">
        <f t="shared" ca="1" si="220"/>
        <v>-</v>
      </c>
      <c r="AT464" s="67" t="str">
        <f t="shared" ca="1" si="221"/>
        <v>-</v>
      </c>
    </row>
    <row r="465" spans="1:46" s="1" customFormat="1" ht="12" x14ac:dyDescent="0.35">
      <c r="A465" s="87"/>
      <c r="B465" s="40" t="str">
        <f t="shared" si="198"/>
        <v/>
      </c>
      <c r="C465" s="41" t="str">
        <f t="shared" si="199"/>
        <v/>
      </c>
      <c r="D465" s="28">
        <f>'I Disease Parameters'!$E$6/(1000*365)</f>
        <v>4.8197260273972601E-5</v>
      </c>
      <c r="E465" s="28">
        <f>'I Disease Parameters'!$E$7/(1000*365)</f>
        <v>2.0024657534246577E-5</v>
      </c>
      <c r="F465" s="27">
        <f>(1-'I Disease Parameters'!$E$8)/'I Disease Parameters'!$E$10</f>
        <v>0.188</v>
      </c>
      <c r="G465" s="27">
        <f>'I Disease Parameters'!$E$8/'I Disease Parameters'!$E$11</f>
        <v>1.2E-2</v>
      </c>
      <c r="H465" s="27">
        <f>1/'I Disease Parameters'!$E$12</f>
        <v>0.05</v>
      </c>
      <c r="I465" s="27">
        <f>'I Disease Parameters'!$E$9/'I Disease Parameters'!$E$15</f>
        <v>0</v>
      </c>
      <c r="J465" s="83">
        <f t="shared" si="222"/>
        <v>7.7001263440561267</v>
      </c>
      <c r="K465" s="60">
        <f t="shared" si="223"/>
        <v>0.77001263449643809</v>
      </c>
      <c r="L465" s="30">
        <f t="shared" si="224"/>
        <v>0.46717576064062738</v>
      </c>
      <c r="M465" s="27">
        <f>J465/'I Disease Parameters'!$E$12</f>
        <v>0.38500631720280631</v>
      </c>
      <c r="N465" s="27">
        <f>K465/SQRT('I Disease Parameters'!$E$13*'I Disease Parameters'!$E$13)</f>
        <v>4.5294860852731655E-2</v>
      </c>
      <c r="O465" s="27">
        <f>L465/'I Disease Parameters'!$E$13</f>
        <v>2.7480927096507492E-2</v>
      </c>
      <c r="P465" s="27">
        <f>(1-L465)/'I Disease Parameters'!$E$14</f>
        <v>2.2201009973307193E-2</v>
      </c>
      <c r="Q465" s="19" t="str">
        <f t="shared" si="200"/>
        <v/>
      </c>
      <c r="R465" s="17" t="str">
        <f t="shared" si="201"/>
        <v/>
      </c>
      <c r="S465" s="17" t="str">
        <f t="shared" si="202"/>
        <v/>
      </c>
      <c r="T465" s="17" t="str">
        <f t="shared" si="203"/>
        <v/>
      </c>
      <c r="U465" s="17" t="str">
        <f t="shared" si="204"/>
        <v/>
      </c>
      <c r="V465" s="17" t="str">
        <f t="shared" si="205"/>
        <v/>
      </c>
      <c r="W465" s="17" t="str">
        <f t="shared" si="206"/>
        <v/>
      </c>
      <c r="X465" s="18" t="str">
        <f t="shared" si="197"/>
        <v/>
      </c>
      <c r="Y465" s="17" t="str">
        <f t="shared" si="207"/>
        <v/>
      </c>
      <c r="Z465" s="17" t="str">
        <f t="shared" si="208"/>
        <v/>
      </c>
      <c r="AA465" s="17" t="str">
        <f t="shared" si="209"/>
        <v/>
      </c>
      <c r="AB465" s="17" t="str">
        <f t="shared" si="210"/>
        <v/>
      </c>
      <c r="AC465" s="17" t="str">
        <f t="shared" si="211"/>
        <v/>
      </c>
      <c r="AD465" s="18" t="str">
        <f t="shared" si="212"/>
        <v/>
      </c>
      <c r="AE465" s="19" t="str">
        <f t="shared" si="213"/>
        <v/>
      </c>
      <c r="AF465" s="17" t="str">
        <f t="shared" si="214"/>
        <v/>
      </c>
      <c r="AG465" s="17" t="str">
        <f t="shared" si="215"/>
        <v/>
      </c>
      <c r="AH465" s="18" t="str">
        <f t="shared" si="216"/>
        <v/>
      </c>
      <c r="AI465" s="73"/>
      <c r="AJ465" s="74"/>
      <c r="AK465" s="74"/>
      <c r="AL465" s="73"/>
      <c r="AM465" s="74"/>
      <c r="AN465" s="74">
        <f t="shared" si="217"/>
        <v>2012</v>
      </c>
      <c r="AO465" s="19" t="str">
        <f t="shared" ca="1" si="218"/>
        <v>-</v>
      </c>
      <c r="AP465" s="17" t="str">
        <f ca="1">IF($C465&gt;=TODAY(),"-",100*(AO465-MIN(Fit_Error_Deaths))/(MAX(Fit_Error_Deaths)-MIN(Fit_Error_Deaths)))</f>
        <v>-</v>
      </c>
      <c r="AQ465" s="17" t="str">
        <f t="shared" ca="1" si="219"/>
        <v>-</v>
      </c>
      <c r="AR465" s="17" t="str">
        <f ca="1">IF($C465&gt;=TODAY(),"-",100*(AQ465-MIN(Fit_Error_LocalTransmission))/(MAX(Fit_Error_LocalTransmission)-MIN(Fit_Error_LocalTransmission)))</f>
        <v>-</v>
      </c>
      <c r="AS465" s="17" t="str">
        <f t="shared" ca="1" si="220"/>
        <v>-</v>
      </c>
      <c r="AT465" s="67" t="str">
        <f t="shared" ca="1" si="221"/>
        <v>-</v>
      </c>
    </row>
    <row r="466" spans="1:46" s="1" customFormat="1" ht="12" x14ac:dyDescent="0.35">
      <c r="A466" s="87"/>
      <c r="B466" s="40" t="str">
        <f t="shared" si="198"/>
        <v/>
      </c>
      <c r="C466" s="41" t="str">
        <f t="shared" si="199"/>
        <v/>
      </c>
      <c r="D466" s="28">
        <f>'I Disease Parameters'!$E$6/(1000*365)</f>
        <v>4.8197260273972601E-5</v>
      </c>
      <c r="E466" s="28">
        <f>'I Disease Parameters'!$E$7/(1000*365)</f>
        <v>2.0024657534246577E-5</v>
      </c>
      <c r="F466" s="27">
        <f>(1-'I Disease Parameters'!$E$8)/'I Disease Parameters'!$E$10</f>
        <v>0.188</v>
      </c>
      <c r="G466" s="27">
        <f>'I Disease Parameters'!$E$8/'I Disease Parameters'!$E$11</f>
        <v>1.2E-2</v>
      </c>
      <c r="H466" s="27">
        <f>1/'I Disease Parameters'!$E$12</f>
        <v>0.05</v>
      </c>
      <c r="I466" s="27">
        <f>'I Disease Parameters'!$E$9/'I Disease Parameters'!$E$15</f>
        <v>0</v>
      </c>
      <c r="J466" s="83">
        <f t="shared" si="222"/>
        <v>7.7001263440561267</v>
      </c>
      <c r="K466" s="60">
        <f t="shared" si="223"/>
        <v>0.77001263449643809</v>
      </c>
      <c r="L466" s="30">
        <f t="shared" si="224"/>
        <v>0.46717576064062738</v>
      </c>
      <c r="M466" s="27">
        <f>J466/'I Disease Parameters'!$E$12</f>
        <v>0.38500631720280631</v>
      </c>
      <c r="N466" s="27">
        <f>K466/SQRT('I Disease Parameters'!$E$13*'I Disease Parameters'!$E$13)</f>
        <v>4.5294860852731655E-2</v>
      </c>
      <c r="O466" s="27">
        <f>L466/'I Disease Parameters'!$E$13</f>
        <v>2.7480927096507492E-2</v>
      </c>
      <c r="P466" s="27">
        <f>(1-L466)/'I Disease Parameters'!$E$14</f>
        <v>2.2201009973307193E-2</v>
      </c>
      <c r="Q466" s="19" t="str">
        <f t="shared" si="200"/>
        <v/>
      </c>
      <c r="R466" s="17" t="str">
        <f t="shared" si="201"/>
        <v/>
      </c>
      <c r="S466" s="17" t="str">
        <f t="shared" si="202"/>
        <v/>
      </c>
      <c r="T466" s="17" t="str">
        <f t="shared" si="203"/>
        <v/>
      </c>
      <c r="U466" s="17" t="str">
        <f t="shared" si="204"/>
        <v/>
      </c>
      <c r="V466" s="17" t="str">
        <f t="shared" si="205"/>
        <v/>
      </c>
      <c r="W466" s="17" t="str">
        <f t="shared" si="206"/>
        <v/>
      </c>
      <c r="X466" s="18" t="str">
        <f t="shared" si="197"/>
        <v/>
      </c>
      <c r="Y466" s="17" t="str">
        <f t="shared" si="207"/>
        <v/>
      </c>
      <c r="Z466" s="17" t="str">
        <f t="shared" si="208"/>
        <v/>
      </c>
      <c r="AA466" s="17" t="str">
        <f t="shared" si="209"/>
        <v/>
      </c>
      <c r="AB466" s="17" t="str">
        <f t="shared" si="210"/>
        <v/>
      </c>
      <c r="AC466" s="17" t="str">
        <f t="shared" si="211"/>
        <v/>
      </c>
      <c r="AD466" s="18" t="str">
        <f t="shared" si="212"/>
        <v/>
      </c>
      <c r="AE466" s="19" t="str">
        <f t="shared" si="213"/>
        <v/>
      </c>
      <c r="AF466" s="17" t="str">
        <f t="shared" si="214"/>
        <v/>
      </c>
      <c r="AG466" s="17" t="str">
        <f t="shared" si="215"/>
        <v/>
      </c>
      <c r="AH466" s="18" t="str">
        <f t="shared" si="216"/>
        <v/>
      </c>
      <c r="AI466" s="73"/>
      <c r="AJ466" s="74"/>
      <c r="AK466" s="74"/>
      <c r="AL466" s="73"/>
      <c r="AM466" s="74"/>
      <c r="AN466" s="74">
        <f t="shared" si="217"/>
        <v>2012</v>
      </c>
      <c r="AO466" s="19" t="str">
        <f t="shared" ca="1" si="218"/>
        <v>-</v>
      </c>
      <c r="AP466" s="17" t="str">
        <f ca="1">IF($C466&gt;=TODAY(),"-",100*(AO466-MIN(Fit_Error_Deaths))/(MAX(Fit_Error_Deaths)-MIN(Fit_Error_Deaths)))</f>
        <v>-</v>
      </c>
      <c r="AQ466" s="17" t="str">
        <f t="shared" ca="1" si="219"/>
        <v>-</v>
      </c>
      <c r="AR466" s="17" t="str">
        <f ca="1">IF($C466&gt;=TODAY(),"-",100*(AQ466-MIN(Fit_Error_LocalTransmission))/(MAX(Fit_Error_LocalTransmission)-MIN(Fit_Error_LocalTransmission)))</f>
        <v>-</v>
      </c>
      <c r="AS466" s="17" t="str">
        <f t="shared" ca="1" si="220"/>
        <v>-</v>
      </c>
      <c r="AT466" s="67" t="str">
        <f t="shared" ca="1" si="221"/>
        <v>-</v>
      </c>
    </row>
    <row r="467" spans="1:46" s="1" customFormat="1" ht="12" x14ac:dyDescent="0.35">
      <c r="A467" s="87"/>
      <c r="B467" s="40" t="str">
        <f t="shared" si="198"/>
        <v/>
      </c>
      <c r="C467" s="41" t="str">
        <f t="shared" si="199"/>
        <v/>
      </c>
      <c r="D467" s="28">
        <f>'I Disease Parameters'!$E$6/(1000*365)</f>
        <v>4.8197260273972601E-5</v>
      </c>
      <c r="E467" s="28">
        <f>'I Disease Parameters'!$E$7/(1000*365)</f>
        <v>2.0024657534246577E-5</v>
      </c>
      <c r="F467" s="27">
        <f>(1-'I Disease Parameters'!$E$8)/'I Disease Parameters'!$E$10</f>
        <v>0.188</v>
      </c>
      <c r="G467" s="27">
        <f>'I Disease Parameters'!$E$8/'I Disease Parameters'!$E$11</f>
        <v>1.2E-2</v>
      </c>
      <c r="H467" s="27">
        <f>1/'I Disease Parameters'!$E$12</f>
        <v>0.05</v>
      </c>
      <c r="I467" s="27">
        <f>'I Disease Parameters'!$E$9/'I Disease Parameters'!$E$15</f>
        <v>0</v>
      </c>
      <c r="J467" s="83">
        <f t="shared" si="222"/>
        <v>7.7001263440561267</v>
      </c>
      <c r="K467" s="60">
        <f t="shared" si="223"/>
        <v>0.77001263449643809</v>
      </c>
      <c r="L467" s="30">
        <f t="shared" si="224"/>
        <v>0.46717576064062738</v>
      </c>
      <c r="M467" s="27">
        <f>J467/'I Disease Parameters'!$E$12</f>
        <v>0.38500631720280631</v>
      </c>
      <c r="N467" s="27">
        <f>K467/SQRT('I Disease Parameters'!$E$13*'I Disease Parameters'!$E$13)</f>
        <v>4.5294860852731655E-2</v>
      </c>
      <c r="O467" s="27">
        <f>L467/'I Disease Parameters'!$E$13</f>
        <v>2.7480927096507492E-2</v>
      </c>
      <c r="P467" s="27">
        <f>(1-L467)/'I Disease Parameters'!$E$14</f>
        <v>2.2201009973307193E-2</v>
      </c>
      <c r="Q467" s="19" t="str">
        <f t="shared" si="200"/>
        <v/>
      </c>
      <c r="R467" s="17" t="str">
        <f t="shared" si="201"/>
        <v/>
      </c>
      <c r="S467" s="17" t="str">
        <f t="shared" si="202"/>
        <v/>
      </c>
      <c r="T467" s="17" t="str">
        <f t="shared" si="203"/>
        <v/>
      </c>
      <c r="U467" s="17" t="str">
        <f t="shared" si="204"/>
        <v/>
      </c>
      <c r="V467" s="17" t="str">
        <f t="shared" si="205"/>
        <v/>
      </c>
      <c r="W467" s="17" t="str">
        <f t="shared" si="206"/>
        <v/>
      </c>
      <c r="X467" s="18" t="str">
        <f t="shared" si="197"/>
        <v/>
      </c>
      <c r="Y467" s="17" t="str">
        <f t="shared" si="207"/>
        <v/>
      </c>
      <c r="Z467" s="17" t="str">
        <f t="shared" si="208"/>
        <v/>
      </c>
      <c r="AA467" s="17" t="str">
        <f t="shared" si="209"/>
        <v/>
      </c>
      <c r="AB467" s="17" t="str">
        <f t="shared" si="210"/>
        <v/>
      </c>
      <c r="AC467" s="17" t="str">
        <f t="shared" si="211"/>
        <v/>
      </c>
      <c r="AD467" s="18" t="str">
        <f t="shared" si="212"/>
        <v/>
      </c>
      <c r="AE467" s="19" t="str">
        <f t="shared" si="213"/>
        <v/>
      </c>
      <c r="AF467" s="17" t="str">
        <f t="shared" si="214"/>
        <v/>
      </c>
      <c r="AG467" s="17" t="str">
        <f t="shared" si="215"/>
        <v/>
      </c>
      <c r="AH467" s="18" t="str">
        <f t="shared" si="216"/>
        <v/>
      </c>
      <c r="AI467" s="73"/>
      <c r="AJ467" s="74"/>
      <c r="AK467" s="74"/>
      <c r="AL467" s="73"/>
      <c r="AM467" s="74"/>
      <c r="AN467" s="74">
        <f t="shared" si="217"/>
        <v>2012</v>
      </c>
      <c r="AO467" s="19" t="str">
        <f t="shared" ca="1" si="218"/>
        <v>-</v>
      </c>
      <c r="AP467" s="17" t="str">
        <f ca="1">IF($C467&gt;=TODAY(),"-",100*(AO467-MIN(Fit_Error_Deaths))/(MAX(Fit_Error_Deaths)-MIN(Fit_Error_Deaths)))</f>
        <v>-</v>
      </c>
      <c r="AQ467" s="17" t="str">
        <f t="shared" ca="1" si="219"/>
        <v>-</v>
      </c>
      <c r="AR467" s="17" t="str">
        <f ca="1">IF($C467&gt;=TODAY(),"-",100*(AQ467-MIN(Fit_Error_LocalTransmission))/(MAX(Fit_Error_LocalTransmission)-MIN(Fit_Error_LocalTransmission)))</f>
        <v>-</v>
      </c>
      <c r="AS467" s="17" t="str">
        <f t="shared" ca="1" si="220"/>
        <v>-</v>
      </c>
      <c r="AT467" s="67" t="str">
        <f t="shared" ca="1" si="221"/>
        <v>-</v>
      </c>
    </row>
    <row r="468" spans="1:46" s="1" customFormat="1" ht="12" x14ac:dyDescent="0.35">
      <c r="A468" s="87"/>
      <c r="B468" s="40" t="str">
        <f t="shared" si="198"/>
        <v/>
      </c>
      <c r="C468" s="41" t="str">
        <f t="shared" si="199"/>
        <v/>
      </c>
      <c r="D468" s="28">
        <f>'I Disease Parameters'!$E$6/(1000*365)</f>
        <v>4.8197260273972601E-5</v>
      </c>
      <c r="E468" s="28">
        <f>'I Disease Parameters'!$E$7/(1000*365)</f>
        <v>2.0024657534246577E-5</v>
      </c>
      <c r="F468" s="27">
        <f>(1-'I Disease Parameters'!$E$8)/'I Disease Parameters'!$E$10</f>
        <v>0.188</v>
      </c>
      <c r="G468" s="27">
        <f>'I Disease Parameters'!$E$8/'I Disease Parameters'!$E$11</f>
        <v>1.2E-2</v>
      </c>
      <c r="H468" s="27">
        <f>1/'I Disease Parameters'!$E$12</f>
        <v>0.05</v>
      </c>
      <c r="I468" s="27">
        <f>'I Disease Parameters'!$E$9/'I Disease Parameters'!$E$15</f>
        <v>0</v>
      </c>
      <c r="J468" s="83">
        <f t="shared" si="222"/>
        <v>7.7001263440561267</v>
      </c>
      <c r="K468" s="60">
        <f t="shared" si="223"/>
        <v>0.77001263449643809</v>
      </c>
      <c r="L468" s="30">
        <f t="shared" si="224"/>
        <v>0.46717576064062738</v>
      </c>
      <c r="M468" s="27">
        <f>J468/'I Disease Parameters'!$E$12</f>
        <v>0.38500631720280631</v>
      </c>
      <c r="N468" s="27">
        <f>K468/SQRT('I Disease Parameters'!$E$13*'I Disease Parameters'!$E$13)</f>
        <v>4.5294860852731655E-2</v>
      </c>
      <c r="O468" s="27">
        <f>L468/'I Disease Parameters'!$E$13</f>
        <v>2.7480927096507492E-2</v>
      </c>
      <c r="P468" s="27">
        <f>(1-L468)/'I Disease Parameters'!$E$14</f>
        <v>2.2201009973307193E-2</v>
      </c>
      <c r="Q468" s="19" t="str">
        <f t="shared" si="200"/>
        <v/>
      </c>
      <c r="R468" s="17" t="str">
        <f t="shared" si="201"/>
        <v/>
      </c>
      <c r="S468" s="17" t="str">
        <f t="shared" si="202"/>
        <v/>
      </c>
      <c r="T468" s="17" t="str">
        <f t="shared" si="203"/>
        <v/>
      </c>
      <c r="U468" s="17" t="str">
        <f t="shared" si="204"/>
        <v/>
      </c>
      <c r="V468" s="17" t="str">
        <f t="shared" si="205"/>
        <v/>
      </c>
      <c r="W468" s="17" t="str">
        <f t="shared" si="206"/>
        <v/>
      </c>
      <c r="X468" s="18" t="str">
        <f t="shared" si="197"/>
        <v/>
      </c>
      <c r="Y468" s="17" t="str">
        <f t="shared" si="207"/>
        <v/>
      </c>
      <c r="Z468" s="17" t="str">
        <f t="shared" si="208"/>
        <v/>
      </c>
      <c r="AA468" s="17" t="str">
        <f t="shared" si="209"/>
        <v/>
      </c>
      <c r="AB468" s="17" t="str">
        <f t="shared" si="210"/>
        <v/>
      </c>
      <c r="AC468" s="17" t="str">
        <f t="shared" si="211"/>
        <v/>
      </c>
      <c r="AD468" s="18" t="str">
        <f t="shared" si="212"/>
        <v/>
      </c>
      <c r="AE468" s="19" t="str">
        <f t="shared" si="213"/>
        <v/>
      </c>
      <c r="AF468" s="17" t="str">
        <f t="shared" si="214"/>
        <v/>
      </c>
      <c r="AG468" s="17" t="str">
        <f t="shared" si="215"/>
        <v/>
      </c>
      <c r="AH468" s="18" t="str">
        <f t="shared" si="216"/>
        <v/>
      </c>
      <c r="AI468" s="73"/>
      <c r="AJ468" s="74"/>
      <c r="AK468" s="74"/>
      <c r="AL468" s="73"/>
      <c r="AM468" s="74"/>
      <c r="AN468" s="74">
        <f t="shared" si="217"/>
        <v>2012</v>
      </c>
      <c r="AO468" s="19" t="str">
        <f t="shared" ca="1" si="218"/>
        <v>-</v>
      </c>
      <c r="AP468" s="17" t="str">
        <f ca="1">IF($C468&gt;=TODAY(),"-",100*(AO468-MIN(Fit_Error_Deaths))/(MAX(Fit_Error_Deaths)-MIN(Fit_Error_Deaths)))</f>
        <v>-</v>
      </c>
      <c r="AQ468" s="17" t="str">
        <f t="shared" ca="1" si="219"/>
        <v>-</v>
      </c>
      <c r="AR468" s="17" t="str">
        <f ca="1">IF($C468&gt;=TODAY(),"-",100*(AQ468-MIN(Fit_Error_LocalTransmission))/(MAX(Fit_Error_LocalTransmission)-MIN(Fit_Error_LocalTransmission)))</f>
        <v>-</v>
      </c>
      <c r="AS468" s="17" t="str">
        <f t="shared" ca="1" si="220"/>
        <v>-</v>
      </c>
      <c r="AT468" s="67" t="str">
        <f t="shared" ca="1" si="221"/>
        <v>-</v>
      </c>
    </row>
    <row r="469" spans="1:46" s="1" customFormat="1" ht="12" x14ac:dyDescent="0.35">
      <c r="A469" s="87"/>
      <c r="B469" s="40" t="str">
        <f t="shared" si="198"/>
        <v/>
      </c>
      <c r="C469" s="41" t="str">
        <f t="shared" si="199"/>
        <v/>
      </c>
      <c r="D469" s="28">
        <f>'I Disease Parameters'!$E$6/(1000*365)</f>
        <v>4.8197260273972601E-5</v>
      </c>
      <c r="E469" s="28">
        <f>'I Disease Parameters'!$E$7/(1000*365)</f>
        <v>2.0024657534246577E-5</v>
      </c>
      <c r="F469" s="27">
        <f>(1-'I Disease Parameters'!$E$8)/'I Disease Parameters'!$E$10</f>
        <v>0.188</v>
      </c>
      <c r="G469" s="27">
        <f>'I Disease Parameters'!$E$8/'I Disease Parameters'!$E$11</f>
        <v>1.2E-2</v>
      </c>
      <c r="H469" s="27">
        <f>1/'I Disease Parameters'!$E$12</f>
        <v>0.05</v>
      </c>
      <c r="I469" s="27">
        <f>'I Disease Parameters'!$E$9/'I Disease Parameters'!$E$15</f>
        <v>0</v>
      </c>
      <c r="J469" s="83">
        <f t="shared" si="222"/>
        <v>7.7001263440561267</v>
      </c>
      <c r="K469" s="60">
        <f t="shared" si="223"/>
        <v>0.77001263449643809</v>
      </c>
      <c r="L469" s="30">
        <f t="shared" si="224"/>
        <v>0.46717576064062738</v>
      </c>
      <c r="M469" s="27">
        <f>J469/'I Disease Parameters'!$E$12</f>
        <v>0.38500631720280631</v>
      </c>
      <c r="N469" s="27">
        <f>K469/SQRT('I Disease Parameters'!$E$13*'I Disease Parameters'!$E$13)</f>
        <v>4.5294860852731655E-2</v>
      </c>
      <c r="O469" s="27">
        <f>L469/'I Disease Parameters'!$E$13</f>
        <v>2.7480927096507492E-2</v>
      </c>
      <c r="P469" s="27">
        <f>(1-L469)/'I Disease Parameters'!$E$14</f>
        <v>2.2201009973307193E-2</v>
      </c>
      <c r="Q469" s="19" t="str">
        <f t="shared" si="200"/>
        <v/>
      </c>
      <c r="R469" s="17" t="str">
        <f t="shared" si="201"/>
        <v/>
      </c>
      <c r="S469" s="17" t="str">
        <f t="shared" si="202"/>
        <v/>
      </c>
      <c r="T469" s="17" t="str">
        <f t="shared" si="203"/>
        <v/>
      </c>
      <c r="U469" s="17" t="str">
        <f t="shared" si="204"/>
        <v/>
      </c>
      <c r="V469" s="17" t="str">
        <f t="shared" si="205"/>
        <v/>
      </c>
      <c r="W469" s="17" t="str">
        <f t="shared" si="206"/>
        <v/>
      </c>
      <c r="X469" s="18" t="str">
        <f t="shared" si="197"/>
        <v/>
      </c>
      <c r="Y469" s="17" t="str">
        <f t="shared" si="207"/>
        <v/>
      </c>
      <c r="Z469" s="17" t="str">
        <f t="shared" si="208"/>
        <v/>
      </c>
      <c r="AA469" s="17" t="str">
        <f t="shared" si="209"/>
        <v/>
      </c>
      <c r="AB469" s="17" t="str">
        <f t="shared" si="210"/>
        <v/>
      </c>
      <c r="AC469" s="17" t="str">
        <f t="shared" si="211"/>
        <v/>
      </c>
      <c r="AD469" s="18" t="str">
        <f t="shared" si="212"/>
        <v/>
      </c>
      <c r="AE469" s="19" t="str">
        <f t="shared" si="213"/>
        <v/>
      </c>
      <c r="AF469" s="17" t="str">
        <f t="shared" si="214"/>
        <v/>
      </c>
      <c r="AG469" s="17" t="str">
        <f t="shared" si="215"/>
        <v/>
      </c>
      <c r="AH469" s="18" t="str">
        <f t="shared" si="216"/>
        <v/>
      </c>
      <c r="AI469" s="73"/>
      <c r="AJ469" s="74"/>
      <c r="AK469" s="74"/>
      <c r="AL469" s="73"/>
      <c r="AM469" s="74"/>
      <c r="AN469" s="74">
        <f t="shared" si="217"/>
        <v>2012</v>
      </c>
      <c r="AO469" s="19" t="str">
        <f t="shared" ca="1" si="218"/>
        <v>-</v>
      </c>
      <c r="AP469" s="17" t="str">
        <f ca="1">IF($C469&gt;=TODAY(),"-",100*(AO469-MIN(Fit_Error_Deaths))/(MAX(Fit_Error_Deaths)-MIN(Fit_Error_Deaths)))</f>
        <v>-</v>
      </c>
      <c r="AQ469" s="17" t="str">
        <f t="shared" ca="1" si="219"/>
        <v>-</v>
      </c>
      <c r="AR469" s="17" t="str">
        <f ca="1">IF($C469&gt;=TODAY(),"-",100*(AQ469-MIN(Fit_Error_LocalTransmission))/(MAX(Fit_Error_LocalTransmission)-MIN(Fit_Error_LocalTransmission)))</f>
        <v>-</v>
      </c>
      <c r="AS469" s="17" t="str">
        <f t="shared" ca="1" si="220"/>
        <v>-</v>
      </c>
      <c r="AT469" s="67" t="str">
        <f t="shared" ca="1" si="221"/>
        <v>-</v>
      </c>
    </row>
    <row r="470" spans="1:46" s="1" customFormat="1" ht="12" x14ac:dyDescent="0.35">
      <c r="A470" s="87"/>
      <c r="B470" s="40" t="str">
        <f t="shared" si="198"/>
        <v/>
      </c>
      <c r="C470" s="41" t="str">
        <f t="shared" si="199"/>
        <v/>
      </c>
      <c r="D470" s="28">
        <f>'I Disease Parameters'!$E$6/(1000*365)</f>
        <v>4.8197260273972601E-5</v>
      </c>
      <c r="E470" s="28">
        <f>'I Disease Parameters'!$E$7/(1000*365)</f>
        <v>2.0024657534246577E-5</v>
      </c>
      <c r="F470" s="27">
        <f>(1-'I Disease Parameters'!$E$8)/'I Disease Parameters'!$E$10</f>
        <v>0.188</v>
      </c>
      <c r="G470" s="27">
        <f>'I Disease Parameters'!$E$8/'I Disease Parameters'!$E$11</f>
        <v>1.2E-2</v>
      </c>
      <c r="H470" s="27">
        <f>1/'I Disease Parameters'!$E$12</f>
        <v>0.05</v>
      </c>
      <c r="I470" s="27">
        <f>'I Disease Parameters'!$E$9/'I Disease Parameters'!$E$15</f>
        <v>0</v>
      </c>
      <c r="J470" s="83">
        <f t="shared" si="222"/>
        <v>7.7001263440561267</v>
      </c>
      <c r="K470" s="60">
        <f t="shared" si="223"/>
        <v>0.77001263449643809</v>
      </c>
      <c r="L470" s="30">
        <f t="shared" si="224"/>
        <v>0.46717576064062738</v>
      </c>
      <c r="M470" s="27">
        <f>J470/'I Disease Parameters'!$E$12</f>
        <v>0.38500631720280631</v>
      </c>
      <c r="N470" s="27">
        <f>K470/SQRT('I Disease Parameters'!$E$13*'I Disease Parameters'!$E$13)</f>
        <v>4.5294860852731655E-2</v>
      </c>
      <c r="O470" s="27">
        <f>L470/'I Disease Parameters'!$E$13</f>
        <v>2.7480927096507492E-2</v>
      </c>
      <c r="P470" s="27">
        <f>(1-L470)/'I Disease Parameters'!$E$14</f>
        <v>2.2201009973307193E-2</v>
      </c>
      <c r="Q470" s="19" t="str">
        <f t="shared" si="200"/>
        <v/>
      </c>
      <c r="R470" s="17" t="str">
        <f t="shared" si="201"/>
        <v/>
      </c>
      <c r="S470" s="17" t="str">
        <f t="shared" si="202"/>
        <v/>
      </c>
      <c r="T470" s="17" t="str">
        <f t="shared" si="203"/>
        <v/>
      </c>
      <c r="U470" s="17" t="str">
        <f t="shared" si="204"/>
        <v/>
      </c>
      <c r="V470" s="17" t="str">
        <f t="shared" si="205"/>
        <v/>
      </c>
      <c r="W470" s="17" t="str">
        <f t="shared" si="206"/>
        <v/>
      </c>
      <c r="X470" s="18" t="str">
        <f t="shared" si="197"/>
        <v/>
      </c>
      <c r="Y470" s="17" t="str">
        <f t="shared" si="207"/>
        <v/>
      </c>
      <c r="Z470" s="17" t="str">
        <f t="shared" si="208"/>
        <v/>
      </c>
      <c r="AA470" s="17" t="str">
        <f t="shared" si="209"/>
        <v/>
      </c>
      <c r="AB470" s="17" t="str">
        <f t="shared" si="210"/>
        <v/>
      </c>
      <c r="AC470" s="17" t="str">
        <f t="shared" si="211"/>
        <v/>
      </c>
      <c r="AD470" s="18" t="str">
        <f t="shared" si="212"/>
        <v/>
      </c>
      <c r="AE470" s="19" t="str">
        <f t="shared" si="213"/>
        <v/>
      </c>
      <c r="AF470" s="17" t="str">
        <f t="shared" si="214"/>
        <v/>
      </c>
      <c r="AG470" s="17" t="str">
        <f t="shared" si="215"/>
        <v/>
      </c>
      <c r="AH470" s="18" t="str">
        <f t="shared" si="216"/>
        <v/>
      </c>
      <c r="AI470" s="73"/>
      <c r="AJ470" s="74"/>
      <c r="AK470" s="74"/>
      <c r="AL470" s="73"/>
      <c r="AM470" s="74"/>
      <c r="AN470" s="74">
        <f t="shared" si="217"/>
        <v>2012</v>
      </c>
      <c r="AO470" s="19" t="str">
        <f t="shared" ca="1" si="218"/>
        <v>-</v>
      </c>
      <c r="AP470" s="17" t="str">
        <f ca="1">IF($C470&gt;=TODAY(),"-",100*(AO470-MIN(Fit_Error_Deaths))/(MAX(Fit_Error_Deaths)-MIN(Fit_Error_Deaths)))</f>
        <v>-</v>
      </c>
      <c r="AQ470" s="17" t="str">
        <f t="shared" ca="1" si="219"/>
        <v>-</v>
      </c>
      <c r="AR470" s="17" t="str">
        <f ca="1">IF($C470&gt;=TODAY(),"-",100*(AQ470-MIN(Fit_Error_LocalTransmission))/(MAX(Fit_Error_LocalTransmission)-MIN(Fit_Error_LocalTransmission)))</f>
        <v>-</v>
      </c>
      <c r="AS470" s="17" t="str">
        <f t="shared" ca="1" si="220"/>
        <v>-</v>
      </c>
      <c r="AT470" s="67" t="str">
        <f t="shared" ca="1" si="221"/>
        <v>-</v>
      </c>
    </row>
    <row r="471" spans="1:46" s="1" customFormat="1" ht="12" x14ac:dyDescent="0.35">
      <c r="A471" s="87"/>
      <c r="B471" s="40" t="str">
        <f t="shared" si="198"/>
        <v/>
      </c>
      <c r="C471" s="41" t="str">
        <f t="shared" si="199"/>
        <v/>
      </c>
      <c r="D471" s="28">
        <f>'I Disease Parameters'!$E$6/(1000*365)</f>
        <v>4.8197260273972601E-5</v>
      </c>
      <c r="E471" s="28">
        <f>'I Disease Parameters'!$E$7/(1000*365)</f>
        <v>2.0024657534246577E-5</v>
      </c>
      <c r="F471" s="27">
        <f>(1-'I Disease Parameters'!$E$8)/'I Disease Parameters'!$E$10</f>
        <v>0.188</v>
      </c>
      <c r="G471" s="27">
        <f>'I Disease Parameters'!$E$8/'I Disease Parameters'!$E$11</f>
        <v>1.2E-2</v>
      </c>
      <c r="H471" s="27">
        <f>1/'I Disease Parameters'!$E$12</f>
        <v>0.05</v>
      </c>
      <c r="I471" s="27">
        <f>'I Disease Parameters'!$E$9/'I Disease Parameters'!$E$15</f>
        <v>0</v>
      </c>
      <c r="J471" s="83">
        <f t="shared" si="222"/>
        <v>7.7001263440561267</v>
      </c>
      <c r="K471" s="60">
        <f t="shared" si="223"/>
        <v>0.77001263449643809</v>
      </c>
      <c r="L471" s="30">
        <f t="shared" si="224"/>
        <v>0.46717576064062738</v>
      </c>
      <c r="M471" s="27">
        <f>J471/'I Disease Parameters'!$E$12</f>
        <v>0.38500631720280631</v>
      </c>
      <c r="N471" s="27">
        <f>K471/SQRT('I Disease Parameters'!$E$13*'I Disease Parameters'!$E$13)</f>
        <v>4.5294860852731655E-2</v>
      </c>
      <c r="O471" s="27">
        <f>L471/'I Disease Parameters'!$E$13</f>
        <v>2.7480927096507492E-2</v>
      </c>
      <c r="P471" s="27">
        <f>(1-L471)/'I Disease Parameters'!$E$14</f>
        <v>2.2201009973307193E-2</v>
      </c>
      <c r="Q471" s="19" t="str">
        <f t="shared" si="200"/>
        <v/>
      </c>
      <c r="R471" s="17" t="str">
        <f t="shared" si="201"/>
        <v/>
      </c>
      <c r="S471" s="17" t="str">
        <f t="shared" si="202"/>
        <v/>
      </c>
      <c r="T471" s="17" t="str">
        <f t="shared" si="203"/>
        <v/>
      </c>
      <c r="U471" s="17" t="str">
        <f t="shared" si="204"/>
        <v/>
      </c>
      <c r="V471" s="17" t="str">
        <f t="shared" si="205"/>
        <v/>
      </c>
      <c r="W471" s="17" t="str">
        <f t="shared" si="206"/>
        <v/>
      </c>
      <c r="X471" s="18" t="str">
        <f t="shared" si="197"/>
        <v/>
      </c>
      <c r="Y471" s="17" t="str">
        <f t="shared" si="207"/>
        <v/>
      </c>
      <c r="Z471" s="17" t="str">
        <f t="shared" si="208"/>
        <v/>
      </c>
      <c r="AA471" s="17" t="str">
        <f t="shared" si="209"/>
        <v/>
      </c>
      <c r="AB471" s="17" t="str">
        <f t="shared" si="210"/>
        <v/>
      </c>
      <c r="AC471" s="17" t="str">
        <f t="shared" si="211"/>
        <v/>
      </c>
      <c r="AD471" s="18" t="str">
        <f t="shared" si="212"/>
        <v/>
      </c>
      <c r="AE471" s="19" t="str">
        <f t="shared" si="213"/>
        <v/>
      </c>
      <c r="AF471" s="17" t="str">
        <f t="shared" si="214"/>
        <v/>
      </c>
      <c r="AG471" s="17" t="str">
        <f t="shared" si="215"/>
        <v/>
      </c>
      <c r="AH471" s="18" t="str">
        <f t="shared" si="216"/>
        <v/>
      </c>
      <c r="AI471" s="73"/>
      <c r="AJ471" s="74"/>
      <c r="AK471" s="74"/>
      <c r="AL471" s="73"/>
      <c r="AM471" s="74"/>
      <c r="AN471" s="74">
        <f t="shared" si="217"/>
        <v>2012</v>
      </c>
      <c r="AO471" s="19" t="str">
        <f t="shared" ca="1" si="218"/>
        <v>-</v>
      </c>
      <c r="AP471" s="17" t="str">
        <f ca="1">IF($C471&gt;=TODAY(),"-",100*(AO471-MIN(Fit_Error_Deaths))/(MAX(Fit_Error_Deaths)-MIN(Fit_Error_Deaths)))</f>
        <v>-</v>
      </c>
      <c r="AQ471" s="17" t="str">
        <f t="shared" ca="1" si="219"/>
        <v>-</v>
      </c>
      <c r="AR471" s="17" t="str">
        <f ca="1">IF($C471&gt;=TODAY(),"-",100*(AQ471-MIN(Fit_Error_LocalTransmission))/(MAX(Fit_Error_LocalTransmission)-MIN(Fit_Error_LocalTransmission)))</f>
        <v>-</v>
      </c>
      <c r="AS471" s="17" t="str">
        <f t="shared" ca="1" si="220"/>
        <v>-</v>
      </c>
      <c r="AT471" s="67" t="str">
        <f t="shared" ca="1" si="221"/>
        <v>-</v>
      </c>
    </row>
    <row r="472" spans="1:46" s="1" customFormat="1" ht="12" x14ac:dyDescent="0.35">
      <c r="A472" s="87"/>
      <c r="B472" s="40" t="str">
        <f t="shared" si="198"/>
        <v/>
      </c>
      <c r="C472" s="41" t="str">
        <f t="shared" si="199"/>
        <v/>
      </c>
      <c r="D472" s="28">
        <f>'I Disease Parameters'!$E$6/(1000*365)</f>
        <v>4.8197260273972601E-5</v>
      </c>
      <c r="E472" s="28">
        <f>'I Disease Parameters'!$E$7/(1000*365)</f>
        <v>2.0024657534246577E-5</v>
      </c>
      <c r="F472" s="27">
        <f>(1-'I Disease Parameters'!$E$8)/'I Disease Parameters'!$E$10</f>
        <v>0.188</v>
      </c>
      <c r="G472" s="27">
        <f>'I Disease Parameters'!$E$8/'I Disease Parameters'!$E$11</f>
        <v>1.2E-2</v>
      </c>
      <c r="H472" s="27">
        <f>1/'I Disease Parameters'!$E$12</f>
        <v>0.05</v>
      </c>
      <c r="I472" s="27">
        <f>'I Disease Parameters'!$E$9/'I Disease Parameters'!$E$15</f>
        <v>0</v>
      </c>
      <c r="J472" s="83">
        <f t="shared" si="222"/>
        <v>7.7001263440561267</v>
      </c>
      <c r="K472" s="60">
        <f t="shared" si="223"/>
        <v>0.77001263449643809</v>
      </c>
      <c r="L472" s="30">
        <f t="shared" si="224"/>
        <v>0.46717576064062738</v>
      </c>
      <c r="M472" s="27">
        <f>J472/'I Disease Parameters'!$E$12</f>
        <v>0.38500631720280631</v>
      </c>
      <c r="N472" s="27">
        <f>K472/SQRT('I Disease Parameters'!$E$13*'I Disease Parameters'!$E$13)</f>
        <v>4.5294860852731655E-2</v>
      </c>
      <c r="O472" s="27">
        <f>L472/'I Disease Parameters'!$E$13</f>
        <v>2.7480927096507492E-2</v>
      </c>
      <c r="P472" s="27">
        <f>(1-L472)/'I Disease Parameters'!$E$14</f>
        <v>2.2201009973307193E-2</v>
      </c>
      <c r="Q472" s="19" t="str">
        <f t="shared" si="200"/>
        <v/>
      </c>
      <c r="R472" s="17" t="str">
        <f t="shared" si="201"/>
        <v/>
      </c>
      <c r="S472" s="17" t="str">
        <f t="shared" si="202"/>
        <v/>
      </c>
      <c r="T472" s="17" t="str">
        <f t="shared" si="203"/>
        <v/>
      </c>
      <c r="U472" s="17" t="str">
        <f t="shared" si="204"/>
        <v/>
      </c>
      <c r="V472" s="17" t="str">
        <f t="shared" si="205"/>
        <v/>
      </c>
      <c r="W472" s="17" t="str">
        <f t="shared" si="206"/>
        <v/>
      </c>
      <c r="X472" s="18" t="str">
        <f t="shared" si="197"/>
        <v/>
      </c>
      <c r="Y472" s="17" t="str">
        <f t="shared" si="207"/>
        <v/>
      </c>
      <c r="Z472" s="17" t="str">
        <f t="shared" si="208"/>
        <v/>
      </c>
      <c r="AA472" s="17" t="str">
        <f t="shared" si="209"/>
        <v/>
      </c>
      <c r="AB472" s="17" t="str">
        <f t="shared" si="210"/>
        <v/>
      </c>
      <c r="AC472" s="17" t="str">
        <f t="shared" si="211"/>
        <v/>
      </c>
      <c r="AD472" s="18" t="str">
        <f t="shared" si="212"/>
        <v/>
      </c>
      <c r="AE472" s="19" t="str">
        <f t="shared" si="213"/>
        <v/>
      </c>
      <c r="AF472" s="17" t="str">
        <f t="shared" si="214"/>
        <v/>
      </c>
      <c r="AG472" s="17" t="str">
        <f t="shared" si="215"/>
        <v/>
      </c>
      <c r="AH472" s="18" t="str">
        <f t="shared" si="216"/>
        <v/>
      </c>
      <c r="AI472" s="73"/>
      <c r="AJ472" s="74"/>
      <c r="AK472" s="74"/>
      <c r="AL472" s="73"/>
      <c r="AM472" s="74"/>
      <c r="AN472" s="74">
        <f t="shared" si="217"/>
        <v>2012</v>
      </c>
      <c r="AO472" s="19" t="str">
        <f t="shared" ca="1" si="218"/>
        <v>-</v>
      </c>
      <c r="AP472" s="17" t="str">
        <f ca="1">IF($C472&gt;=TODAY(),"-",100*(AO472-MIN(Fit_Error_Deaths))/(MAX(Fit_Error_Deaths)-MIN(Fit_Error_Deaths)))</f>
        <v>-</v>
      </c>
      <c r="AQ472" s="17" t="str">
        <f t="shared" ca="1" si="219"/>
        <v>-</v>
      </c>
      <c r="AR472" s="17" t="str">
        <f ca="1">IF($C472&gt;=TODAY(),"-",100*(AQ472-MIN(Fit_Error_LocalTransmission))/(MAX(Fit_Error_LocalTransmission)-MIN(Fit_Error_LocalTransmission)))</f>
        <v>-</v>
      </c>
      <c r="AS472" s="17" t="str">
        <f t="shared" ca="1" si="220"/>
        <v>-</v>
      </c>
      <c r="AT472" s="67" t="str">
        <f t="shared" ca="1" si="221"/>
        <v>-</v>
      </c>
    </row>
    <row r="473" spans="1:46" s="1" customFormat="1" ht="12" x14ac:dyDescent="0.35">
      <c r="A473" s="87"/>
      <c r="B473" s="40" t="str">
        <f t="shared" si="198"/>
        <v/>
      </c>
      <c r="C473" s="41" t="str">
        <f t="shared" si="199"/>
        <v/>
      </c>
      <c r="D473" s="28">
        <f>'I Disease Parameters'!$E$6/(1000*365)</f>
        <v>4.8197260273972601E-5</v>
      </c>
      <c r="E473" s="28">
        <f>'I Disease Parameters'!$E$7/(1000*365)</f>
        <v>2.0024657534246577E-5</v>
      </c>
      <c r="F473" s="27">
        <f>(1-'I Disease Parameters'!$E$8)/'I Disease Parameters'!$E$10</f>
        <v>0.188</v>
      </c>
      <c r="G473" s="27">
        <f>'I Disease Parameters'!$E$8/'I Disease Parameters'!$E$11</f>
        <v>1.2E-2</v>
      </c>
      <c r="H473" s="27">
        <f>1/'I Disease Parameters'!$E$12</f>
        <v>0.05</v>
      </c>
      <c r="I473" s="27">
        <f>'I Disease Parameters'!$E$9/'I Disease Parameters'!$E$15</f>
        <v>0</v>
      </c>
      <c r="J473" s="83">
        <f t="shared" si="222"/>
        <v>7.7001263440561267</v>
      </c>
      <c r="K473" s="60">
        <f t="shared" si="223"/>
        <v>0.77001263449643809</v>
      </c>
      <c r="L473" s="30">
        <f t="shared" si="224"/>
        <v>0.46717576064062738</v>
      </c>
      <c r="M473" s="27">
        <f>J473/'I Disease Parameters'!$E$12</f>
        <v>0.38500631720280631</v>
      </c>
      <c r="N473" s="27">
        <f>K473/SQRT('I Disease Parameters'!$E$13*'I Disease Parameters'!$E$13)</f>
        <v>4.5294860852731655E-2</v>
      </c>
      <c r="O473" s="27">
        <f>L473/'I Disease Parameters'!$E$13</f>
        <v>2.7480927096507492E-2</v>
      </c>
      <c r="P473" s="27">
        <f>(1-L473)/'I Disease Parameters'!$E$14</f>
        <v>2.2201009973307193E-2</v>
      </c>
      <c r="Q473" s="19" t="str">
        <f t="shared" si="200"/>
        <v/>
      </c>
      <c r="R473" s="17" t="str">
        <f t="shared" si="201"/>
        <v/>
      </c>
      <c r="S473" s="17" t="str">
        <f t="shared" si="202"/>
        <v/>
      </c>
      <c r="T473" s="17" t="str">
        <f t="shared" si="203"/>
        <v/>
      </c>
      <c r="U473" s="17" t="str">
        <f t="shared" si="204"/>
        <v/>
      </c>
      <c r="V473" s="17" t="str">
        <f t="shared" si="205"/>
        <v/>
      </c>
      <c r="W473" s="17" t="str">
        <f t="shared" si="206"/>
        <v/>
      </c>
      <c r="X473" s="18" t="str">
        <f t="shared" si="197"/>
        <v/>
      </c>
      <c r="Y473" s="17" t="str">
        <f t="shared" si="207"/>
        <v/>
      </c>
      <c r="Z473" s="17" t="str">
        <f t="shared" si="208"/>
        <v/>
      </c>
      <c r="AA473" s="17" t="str">
        <f t="shared" si="209"/>
        <v/>
      </c>
      <c r="AB473" s="17" t="str">
        <f t="shared" si="210"/>
        <v/>
      </c>
      <c r="AC473" s="17" t="str">
        <f t="shared" si="211"/>
        <v/>
      </c>
      <c r="AD473" s="18" t="str">
        <f t="shared" si="212"/>
        <v/>
      </c>
      <c r="AE473" s="19" t="str">
        <f t="shared" si="213"/>
        <v/>
      </c>
      <c r="AF473" s="17" t="str">
        <f t="shared" si="214"/>
        <v/>
      </c>
      <c r="AG473" s="17" t="str">
        <f t="shared" si="215"/>
        <v/>
      </c>
      <c r="AH473" s="18" t="str">
        <f t="shared" si="216"/>
        <v/>
      </c>
      <c r="AI473" s="73"/>
      <c r="AJ473" s="74"/>
      <c r="AK473" s="74"/>
      <c r="AL473" s="73"/>
      <c r="AM473" s="74"/>
      <c r="AN473" s="74">
        <f t="shared" si="217"/>
        <v>2012</v>
      </c>
      <c r="AO473" s="19" t="str">
        <f t="shared" ca="1" si="218"/>
        <v>-</v>
      </c>
      <c r="AP473" s="17" t="str">
        <f ca="1">IF($C473&gt;=TODAY(),"-",100*(AO473-MIN(Fit_Error_Deaths))/(MAX(Fit_Error_Deaths)-MIN(Fit_Error_Deaths)))</f>
        <v>-</v>
      </c>
      <c r="AQ473" s="17" t="str">
        <f t="shared" ca="1" si="219"/>
        <v>-</v>
      </c>
      <c r="AR473" s="17" t="str">
        <f ca="1">IF($C473&gt;=TODAY(),"-",100*(AQ473-MIN(Fit_Error_LocalTransmission))/(MAX(Fit_Error_LocalTransmission)-MIN(Fit_Error_LocalTransmission)))</f>
        <v>-</v>
      </c>
      <c r="AS473" s="17" t="str">
        <f t="shared" ca="1" si="220"/>
        <v>-</v>
      </c>
      <c r="AT473" s="67" t="str">
        <f t="shared" ca="1" si="221"/>
        <v>-</v>
      </c>
    </row>
    <row r="474" spans="1:46" s="1" customFormat="1" ht="12" x14ac:dyDescent="0.35">
      <c r="A474" s="87"/>
      <c r="B474" s="40" t="str">
        <f t="shared" si="198"/>
        <v/>
      </c>
      <c r="C474" s="41" t="str">
        <f t="shared" si="199"/>
        <v/>
      </c>
      <c r="D474" s="28">
        <f>'I Disease Parameters'!$E$6/(1000*365)</f>
        <v>4.8197260273972601E-5</v>
      </c>
      <c r="E474" s="28">
        <f>'I Disease Parameters'!$E$7/(1000*365)</f>
        <v>2.0024657534246577E-5</v>
      </c>
      <c r="F474" s="27">
        <f>(1-'I Disease Parameters'!$E$8)/'I Disease Parameters'!$E$10</f>
        <v>0.188</v>
      </c>
      <c r="G474" s="27">
        <f>'I Disease Parameters'!$E$8/'I Disease Parameters'!$E$11</f>
        <v>1.2E-2</v>
      </c>
      <c r="H474" s="27">
        <f>1/'I Disease Parameters'!$E$12</f>
        <v>0.05</v>
      </c>
      <c r="I474" s="27">
        <f>'I Disease Parameters'!$E$9/'I Disease Parameters'!$E$15</f>
        <v>0</v>
      </c>
      <c r="J474" s="83">
        <f t="shared" si="222"/>
        <v>7.7001263440561267</v>
      </c>
      <c r="K474" s="60">
        <f t="shared" si="223"/>
        <v>0.77001263449643809</v>
      </c>
      <c r="L474" s="30">
        <f t="shared" si="224"/>
        <v>0.46717576064062738</v>
      </c>
      <c r="M474" s="27">
        <f>J474/'I Disease Parameters'!$E$12</f>
        <v>0.38500631720280631</v>
      </c>
      <c r="N474" s="27">
        <f>K474/SQRT('I Disease Parameters'!$E$13*'I Disease Parameters'!$E$13)</f>
        <v>4.5294860852731655E-2</v>
      </c>
      <c r="O474" s="27">
        <f>L474/'I Disease Parameters'!$E$13</f>
        <v>2.7480927096507492E-2</v>
      </c>
      <c r="P474" s="27">
        <f>(1-L474)/'I Disease Parameters'!$E$14</f>
        <v>2.2201009973307193E-2</v>
      </c>
      <c r="Q474" s="19" t="str">
        <f t="shared" si="200"/>
        <v/>
      </c>
      <c r="R474" s="17" t="str">
        <f t="shared" si="201"/>
        <v/>
      </c>
      <c r="S474" s="17" t="str">
        <f t="shared" si="202"/>
        <v/>
      </c>
      <c r="T474" s="17" t="str">
        <f t="shared" si="203"/>
        <v/>
      </c>
      <c r="U474" s="17" t="str">
        <f t="shared" si="204"/>
        <v/>
      </c>
      <c r="V474" s="17" t="str">
        <f t="shared" si="205"/>
        <v/>
      </c>
      <c r="W474" s="17" t="str">
        <f t="shared" si="206"/>
        <v/>
      </c>
      <c r="X474" s="18" t="str">
        <f t="shared" si="197"/>
        <v/>
      </c>
      <c r="Y474" s="17" t="str">
        <f t="shared" si="207"/>
        <v/>
      </c>
      <c r="Z474" s="17" t="str">
        <f t="shared" si="208"/>
        <v/>
      </c>
      <c r="AA474" s="17" t="str">
        <f t="shared" si="209"/>
        <v/>
      </c>
      <c r="AB474" s="17" t="str">
        <f t="shared" si="210"/>
        <v/>
      </c>
      <c r="AC474" s="17" t="str">
        <f t="shared" si="211"/>
        <v/>
      </c>
      <c r="AD474" s="18" t="str">
        <f t="shared" si="212"/>
        <v/>
      </c>
      <c r="AE474" s="19" t="str">
        <f t="shared" si="213"/>
        <v/>
      </c>
      <c r="AF474" s="17" t="str">
        <f t="shared" si="214"/>
        <v/>
      </c>
      <c r="AG474" s="17" t="str">
        <f t="shared" si="215"/>
        <v/>
      </c>
      <c r="AH474" s="18" t="str">
        <f t="shared" si="216"/>
        <v/>
      </c>
      <c r="AI474" s="73"/>
      <c r="AJ474" s="74"/>
      <c r="AK474" s="74"/>
      <c r="AL474" s="73"/>
      <c r="AM474" s="74"/>
      <c r="AN474" s="74">
        <f t="shared" si="217"/>
        <v>2012</v>
      </c>
      <c r="AO474" s="19" t="str">
        <f t="shared" ca="1" si="218"/>
        <v>-</v>
      </c>
      <c r="AP474" s="17" t="str">
        <f ca="1">IF($C474&gt;=TODAY(),"-",100*(AO474-MIN(Fit_Error_Deaths))/(MAX(Fit_Error_Deaths)-MIN(Fit_Error_Deaths)))</f>
        <v>-</v>
      </c>
      <c r="AQ474" s="17" t="str">
        <f t="shared" ca="1" si="219"/>
        <v>-</v>
      </c>
      <c r="AR474" s="17" t="str">
        <f ca="1">IF($C474&gt;=TODAY(),"-",100*(AQ474-MIN(Fit_Error_LocalTransmission))/(MAX(Fit_Error_LocalTransmission)-MIN(Fit_Error_LocalTransmission)))</f>
        <v>-</v>
      </c>
      <c r="AS474" s="17" t="str">
        <f t="shared" ca="1" si="220"/>
        <v>-</v>
      </c>
      <c r="AT474" s="67" t="str">
        <f t="shared" ca="1" si="221"/>
        <v>-</v>
      </c>
    </row>
    <row r="475" spans="1:46" s="1" customFormat="1" ht="12" x14ac:dyDescent="0.35">
      <c r="A475" s="87"/>
      <c r="B475" s="40" t="str">
        <f t="shared" si="198"/>
        <v/>
      </c>
      <c r="C475" s="41" t="str">
        <f t="shared" si="199"/>
        <v/>
      </c>
      <c r="D475" s="28">
        <f>'I Disease Parameters'!$E$6/(1000*365)</f>
        <v>4.8197260273972601E-5</v>
      </c>
      <c r="E475" s="28">
        <f>'I Disease Parameters'!$E$7/(1000*365)</f>
        <v>2.0024657534246577E-5</v>
      </c>
      <c r="F475" s="27">
        <f>(1-'I Disease Parameters'!$E$8)/'I Disease Parameters'!$E$10</f>
        <v>0.188</v>
      </c>
      <c r="G475" s="27">
        <f>'I Disease Parameters'!$E$8/'I Disease Parameters'!$E$11</f>
        <v>1.2E-2</v>
      </c>
      <c r="H475" s="27">
        <f>1/'I Disease Parameters'!$E$12</f>
        <v>0.05</v>
      </c>
      <c r="I475" s="27">
        <f>'I Disease Parameters'!$E$9/'I Disease Parameters'!$E$15</f>
        <v>0</v>
      </c>
      <c r="J475" s="83">
        <f t="shared" si="222"/>
        <v>7.7001263440561267</v>
      </c>
      <c r="K475" s="60">
        <f t="shared" si="223"/>
        <v>0.77001263449643809</v>
      </c>
      <c r="L475" s="30">
        <f t="shared" si="224"/>
        <v>0.46717576064062738</v>
      </c>
      <c r="M475" s="27">
        <f>J475/'I Disease Parameters'!$E$12</f>
        <v>0.38500631720280631</v>
      </c>
      <c r="N475" s="27">
        <f>K475/SQRT('I Disease Parameters'!$E$13*'I Disease Parameters'!$E$13)</f>
        <v>4.5294860852731655E-2</v>
      </c>
      <c r="O475" s="27">
        <f>L475/'I Disease Parameters'!$E$13</f>
        <v>2.7480927096507492E-2</v>
      </c>
      <c r="P475" s="27">
        <f>(1-L475)/'I Disease Parameters'!$E$14</f>
        <v>2.2201009973307193E-2</v>
      </c>
      <c r="Q475" s="19" t="str">
        <f t="shared" si="200"/>
        <v/>
      </c>
      <c r="R475" s="17" t="str">
        <f t="shared" si="201"/>
        <v/>
      </c>
      <c r="S475" s="17" t="str">
        <f t="shared" si="202"/>
        <v/>
      </c>
      <c r="T475" s="17" t="str">
        <f t="shared" si="203"/>
        <v/>
      </c>
      <c r="U475" s="17" t="str">
        <f t="shared" si="204"/>
        <v/>
      </c>
      <c r="V475" s="17" t="str">
        <f t="shared" si="205"/>
        <v/>
      </c>
      <c r="W475" s="17" t="str">
        <f t="shared" si="206"/>
        <v/>
      </c>
      <c r="X475" s="18" t="str">
        <f t="shared" si="197"/>
        <v/>
      </c>
      <c r="Y475" s="17" t="str">
        <f t="shared" si="207"/>
        <v/>
      </c>
      <c r="Z475" s="17" t="str">
        <f t="shared" si="208"/>
        <v/>
      </c>
      <c r="AA475" s="17" t="str">
        <f t="shared" si="209"/>
        <v/>
      </c>
      <c r="AB475" s="17" t="str">
        <f t="shared" si="210"/>
        <v/>
      </c>
      <c r="AC475" s="17" t="str">
        <f t="shared" si="211"/>
        <v/>
      </c>
      <c r="AD475" s="18" t="str">
        <f t="shared" si="212"/>
        <v/>
      </c>
      <c r="AE475" s="19" t="str">
        <f t="shared" si="213"/>
        <v/>
      </c>
      <c r="AF475" s="17" t="str">
        <f t="shared" si="214"/>
        <v/>
      </c>
      <c r="AG475" s="17" t="str">
        <f t="shared" si="215"/>
        <v/>
      </c>
      <c r="AH475" s="18" t="str">
        <f t="shared" si="216"/>
        <v/>
      </c>
      <c r="AI475" s="73"/>
      <c r="AJ475" s="74"/>
      <c r="AK475" s="74"/>
      <c r="AL475" s="73"/>
      <c r="AM475" s="74"/>
      <c r="AN475" s="74">
        <f t="shared" si="217"/>
        <v>2012</v>
      </c>
      <c r="AO475" s="19" t="str">
        <f t="shared" ca="1" si="218"/>
        <v>-</v>
      </c>
      <c r="AP475" s="17" t="str">
        <f ca="1">IF($C475&gt;=TODAY(),"-",100*(AO475-MIN(Fit_Error_Deaths))/(MAX(Fit_Error_Deaths)-MIN(Fit_Error_Deaths)))</f>
        <v>-</v>
      </c>
      <c r="AQ475" s="17" t="str">
        <f t="shared" ca="1" si="219"/>
        <v>-</v>
      </c>
      <c r="AR475" s="17" t="str">
        <f ca="1">IF($C475&gt;=TODAY(),"-",100*(AQ475-MIN(Fit_Error_LocalTransmission))/(MAX(Fit_Error_LocalTransmission)-MIN(Fit_Error_LocalTransmission)))</f>
        <v>-</v>
      </c>
      <c r="AS475" s="17" t="str">
        <f t="shared" ca="1" si="220"/>
        <v>-</v>
      </c>
      <c r="AT475" s="67" t="str">
        <f t="shared" ca="1" si="221"/>
        <v>-</v>
      </c>
    </row>
    <row r="476" spans="1:46" s="1" customFormat="1" ht="12" x14ac:dyDescent="0.35">
      <c r="A476" s="87"/>
      <c r="B476" s="40" t="str">
        <f t="shared" si="198"/>
        <v/>
      </c>
      <c r="C476" s="41" t="str">
        <f t="shared" si="199"/>
        <v/>
      </c>
      <c r="D476" s="28">
        <f>'I Disease Parameters'!$E$6/(1000*365)</f>
        <v>4.8197260273972601E-5</v>
      </c>
      <c r="E476" s="28">
        <f>'I Disease Parameters'!$E$7/(1000*365)</f>
        <v>2.0024657534246577E-5</v>
      </c>
      <c r="F476" s="27">
        <f>(1-'I Disease Parameters'!$E$8)/'I Disease Parameters'!$E$10</f>
        <v>0.188</v>
      </c>
      <c r="G476" s="27">
        <f>'I Disease Parameters'!$E$8/'I Disease Parameters'!$E$11</f>
        <v>1.2E-2</v>
      </c>
      <c r="H476" s="27">
        <f>1/'I Disease Parameters'!$E$12</f>
        <v>0.05</v>
      </c>
      <c r="I476" s="27">
        <f>'I Disease Parameters'!$E$9/'I Disease Parameters'!$E$15</f>
        <v>0</v>
      </c>
      <c r="J476" s="83">
        <f t="shared" si="222"/>
        <v>7.7001263440561267</v>
      </c>
      <c r="K476" s="60">
        <f t="shared" si="223"/>
        <v>0.77001263449643809</v>
      </c>
      <c r="L476" s="30">
        <f t="shared" si="224"/>
        <v>0.46717576064062738</v>
      </c>
      <c r="M476" s="27">
        <f>J476/'I Disease Parameters'!$E$12</f>
        <v>0.38500631720280631</v>
      </c>
      <c r="N476" s="27">
        <f>K476/SQRT('I Disease Parameters'!$E$13*'I Disease Parameters'!$E$13)</f>
        <v>4.5294860852731655E-2</v>
      </c>
      <c r="O476" s="27">
        <f>L476/'I Disease Parameters'!$E$13</f>
        <v>2.7480927096507492E-2</v>
      </c>
      <c r="P476" s="27">
        <f>(1-L476)/'I Disease Parameters'!$E$14</f>
        <v>2.2201009973307193E-2</v>
      </c>
      <c r="Q476" s="19" t="str">
        <f t="shared" si="200"/>
        <v/>
      </c>
      <c r="R476" s="17" t="str">
        <f t="shared" si="201"/>
        <v/>
      </c>
      <c r="S476" s="17" t="str">
        <f t="shared" si="202"/>
        <v/>
      </c>
      <c r="T476" s="17" t="str">
        <f t="shared" si="203"/>
        <v/>
      </c>
      <c r="U476" s="17" t="str">
        <f t="shared" si="204"/>
        <v/>
      </c>
      <c r="V476" s="17" t="str">
        <f t="shared" si="205"/>
        <v/>
      </c>
      <c r="W476" s="17" t="str">
        <f t="shared" si="206"/>
        <v/>
      </c>
      <c r="X476" s="18" t="str">
        <f t="shared" si="197"/>
        <v/>
      </c>
      <c r="Y476" s="17" t="str">
        <f t="shared" si="207"/>
        <v/>
      </c>
      <c r="Z476" s="17" t="str">
        <f t="shared" si="208"/>
        <v/>
      </c>
      <c r="AA476" s="17" t="str">
        <f t="shared" si="209"/>
        <v/>
      </c>
      <c r="AB476" s="17" t="str">
        <f t="shared" si="210"/>
        <v/>
      </c>
      <c r="AC476" s="17" t="str">
        <f t="shared" si="211"/>
        <v/>
      </c>
      <c r="AD476" s="18" t="str">
        <f t="shared" si="212"/>
        <v/>
      </c>
      <c r="AE476" s="19" t="str">
        <f t="shared" si="213"/>
        <v/>
      </c>
      <c r="AF476" s="17" t="str">
        <f t="shared" si="214"/>
        <v/>
      </c>
      <c r="AG476" s="17" t="str">
        <f t="shared" si="215"/>
        <v/>
      </c>
      <c r="AH476" s="18" t="str">
        <f t="shared" si="216"/>
        <v/>
      </c>
      <c r="AI476" s="73"/>
      <c r="AJ476" s="74"/>
      <c r="AK476" s="74"/>
      <c r="AL476" s="73"/>
      <c r="AM476" s="74"/>
      <c r="AN476" s="74">
        <f t="shared" si="217"/>
        <v>2012</v>
      </c>
      <c r="AO476" s="19" t="str">
        <f t="shared" ca="1" si="218"/>
        <v>-</v>
      </c>
      <c r="AP476" s="17" t="str">
        <f ca="1">IF($C476&gt;=TODAY(),"-",100*(AO476-MIN(Fit_Error_Deaths))/(MAX(Fit_Error_Deaths)-MIN(Fit_Error_Deaths)))</f>
        <v>-</v>
      </c>
      <c r="AQ476" s="17" t="str">
        <f t="shared" ca="1" si="219"/>
        <v>-</v>
      </c>
      <c r="AR476" s="17" t="str">
        <f ca="1">IF($C476&gt;=TODAY(),"-",100*(AQ476-MIN(Fit_Error_LocalTransmission))/(MAX(Fit_Error_LocalTransmission)-MIN(Fit_Error_LocalTransmission)))</f>
        <v>-</v>
      </c>
      <c r="AS476" s="17" t="str">
        <f t="shared" ca="1" si="220"/>
        <v>-</v>
      </c>
      <c r="AT476" s="67" t="str">
        <f t="shared" ca="1" si="221"/>
        <v>-</v>
      </c>
    </row>
    <row r="477" spans="1:46" s="1" customFormat="1" ht="12" x14ac:dyDescent="0.35">
      <c r="A477" s="87"/>
      <c r="B477" s="40" t="str">
        <f t="shared" si="198"/>
        <v/>
      </c>
      <c r="C477" s="41" t="str">
        <f t="shared" si="199"/>
        <v/>
      </c>
      <c r="D477" s="28">
        <f>'I Disease Parameters'!$E$6/(1000*365)</f>
        <v>4.8197260273972601E-5</v>
      </c>
      <c r="E477" s="28">
        <f>'I Disease Parameters'!$E$7/(1000*365)</f>
        <v>2.0024657534246577E-5</v>
      </c>
      <c r="F477" s="27">
        <f>(1-'I Disease Parameters'!$E$8)/'I Disease Parameters'!$E$10</f>
        <v>0.188</v>
      </c>
      <c r="G477" s="27">
        <f>'I Disease Parameters'!$E$8/'I Disease Parameters'!$E$11</f>
        <v>1.2E-2</v>
      </c>
      <c r="H477" s="27">
        <f>1/'I Disease Parameters'!$E$12</f>
        <v>0.05</v>
      </c>
      <c r="I477" s="27">
        <f>'I Disease Parameters'!$E$9/'I Disease Parameters'!$E$15</f>
        <v>0</v>
      </c>
      <c r="J477" s="83">
        <f t="shared" si="222"/>
        <v>7.7001263440561267</v>
      </c>
      <c r="K477" s="60">
        <f t="shared" si="223"/>
        <v>0.77001263449643809</v>
      </c>
      <c r="L477" s="30">
        <f t="shared" si="224"/>
        <v>0.46717576064062738</v>
      </c>
      <c r="M477" s="27">
        <f>J477/'I Disease Parameters'!$E$12</f>
        <v>0.38500631720280631</v>
      </c>
      <c r="N477" s="27">
        <f>K477/SQRT('I Disease Parameters'!$E$13*'I Disease Parameters'!$E$13)</f>
        <v>4.5294860852731655E-2</v>
      </c>
      <c r="O477" s="27">
        <f>L477/'I Disease Parameters'!$E$13</f>
        <v>2.7480927096507492E-2</v>
      </c>
      <c r="P477" s="27">
        <f>(1-L477)/'I Disease Parameters'!$E$14</f>
        <v>2.2201009973307193E-2</v>
      </c>
      <c r="Q477" s="19" t="str">
        <f t="shared" si="200"/>
        <v/>
      </c>
      <c r="R477" s="17" t="str">
        <f t="shared" si="201"/>
        <v/>
      </c>
      <c r="S477" s="17" t="str">
        <f t="shared" si="202"/>
        <v/>
      </c>
      <c r="T477" s="17" t="str">
        <f t="shared" si="203"/>
        <v/>
      </c>
      <c r="U477" s="17" t="str">
        <f t="shared" si="204"/>
        <v/>
      </c>
      <c r="V477" s="17" t="str">
        <f t="shared" si="205"/>
        <v/>
      </c>
      <c r="W477" s="17" t="str">
        <f t="shared" si="206"/>
        <v/>
      </c>
      <c r="X477" s="18" t="str">
        <f t="shared" si="197"/>
        <v/>
      </c>
      <c r="Y477" s="17" t="str">
        <f t="shared" si="207"/>
        <v/>
      </c>
      <c r="Z477" s="17" t="str">
        <f t="shared" si="208"/>
        <v/>
      </c>
      <c r="AA477" s="17" t="str">
        <f t="shared" si="209"/>
        <v/>
      </c>
      <c r="AB477" s="17" t="str">
        <f t="shared" si="210"/>
        <v/>
      </c>
      <c r="AC477" s="17" t="str">
        <f t="shared" si="211"/>
        <v/>
      </c>
      <c r="AD477" s="18" t="str">
        <f t="shared" si="212"/>
        <v/>
      </c>
      <c r="AE477" s="19" t="str">
        <f t="shared" si="213"/>
        <v/>
      </c>
      <c r="AF477" s="17" t="str">
        <f t="shared" si="214"/>
        <v/>
      </c>
      <c r="AG477" s="17" t="str">
        <f t="shared" si="215"/>
        <v/>
      </c>
      <c r="AH477" s="18" t="str">
        <f t="shared" si="216"/>
        <v/>
      </c>
      <c r="AI477" s="73"/>
      <c r="AJ477" s="74"/>
      <c r="AK477" s="74"/>
      <c r="AL477" s="73"/>
      <c r="AM477" s="74"/>
      <c r="AN477" s="74">
        <f t="shared" si="217"/>
        <v>2012</v>
      </c>
      <c r="AO477" s="19" t="str">
        <f t="shared" ca="1" si="218"/>
        <v>-</v>
      </c>
      <c r="AP477" s="17" t="str">
        <f ca="1">IF($C477&gt;=TODAY(),"-",100*(AO477-MIN(Fit_Error_Deaths))/(MAX(Fit_Error_Deaths)-MIN(Fit_Error_Deaths)))</f>
        <v>-</v>
      </c>
      <c r="AQ477" s="17" t="str">
        <f t="shared" ca="1" si="219"/>
        <v>-</v>
      </c>
      <c r="AR477" s="17" t="str">
        <f ca="1">IF($C477&gt;=TODAY(),"-",100*(AQ477-MIN(Fit_Error_LocalTransmission))/(MAX(Fit_Error_LocalTransmission)-MIN(Fit_Error_LocalTransmission)))</f>
        <v>-</v>
      </c>
      <c r="AS477" s="17" t="str">
        <f t="shared" ca="1" si="220"/>
        <v>-</v>
      </c>
      <c r="AT477" s="67" t="str">
        <f t="shared" ca="1" si="221"/>
        <v>-</v>
      </c>
    </row>
    <row r="478" spans="1:46" s="1" customFormat="1" ht="12" x14ac:dyDescent="0.35">
      <c r="A478" s="87"/>
      <c r="B478" s="40" t="str">
        <f t="shared" si="198"/>
        <v/>
      </c>
      <c r="C478" s="41" t="str">
        <f t="shared" si="199"/>
        <v/>
      </c>
      <c r="D478" s="28">
        <f>'I Disease Parameters'!$E$6/(1000*365)</f>
        <v>4.8197260273972601E-5</v>
      </c>
      <c r="E478" s="28">
        <f>'I Disease Parameters'!$E$7/(1000*365)</f>
        <v>2.0024657534246577E-5</v>
      </c>
      <c r="F478" s="27">
        <f>(1-'I Disease Parameters'!$E$8)/'I Disease Parameters'!$E$10</f>
        <v>0.188</v>
      </c>
      <c r="G478" s="27">
        <f>'I Disease Parameters'!$E$8/'I Disease Parameters'!$E$11</f>
        <v>1.2E-2</v>
      </c>
      <c r="H478" s="27">
        <f>1/'I Disease Parameters'!$E$12</f>
        <v>0.05</v>
      </c>
      <c r="I478" s="27">
        <f>'I Disease Parameters'!$E$9/'I Disease Parameters'!$E$15</f>
        <v>0</v>
      </c>
      <c r="J478" s="83">
        <f t="shared" si="222"/>
        <v>7.7001263440561267</v>
      </c>
      <c r="K478" s="60">
        <f t="shared" si="223"/>
        <v>0.77001263449643809</v>
      </c>
      <c r="L478" s="30">
        <f t="shared" si="224"/>
        <v>0.46717576064062738</v>
      </c>
      <c r="M478" s="27">
        <f>J478/'I Disease Parameters'!$E$12</f>
        <v>0.38500631720280631</v>
      </c>
      <c r="N478" s="27">
        <f>K478/SQRT('I Disease Parameters'!$E$13*'I Disease Parameters'!$E$13)</f>
        <v>4.5294860852731655E-2</v>
      </c>
      <c r="O478" s="27">
        <f>L478/'I Disease Parameters'!$E$13</f>
        <v>2.7480927096507492E-2</v>
      </c>
      <c r="P478" s="27">
        <f>(1-L478)/'I Disease Parameters'!$E$14</f>
        <v>2.2201009973307193E-2</v>
      </c>
      <c r="Q478" s="19" t="str">
        <f t="shared" si="200"/>
        <v/>
      </c>
      <c r="R478" s="17" t="str">
        <f t="shared" si="201"/>
        <v/>
      </c>
      <c r="S478" s="17" t="str">
        <f t="shared" si="202"/>
        <v/>
      </c>
      <c r="T478" s="17" t="str">
        <f t="shared" si="203"/>
        <v/>
      </c>
      <c r="U478" s="17" t="str">
        <f t="shared" si="204"/>
        <v/>
      </c>
      <c r="V478" s="17" t="str">
        <f t="shared" si="205"/>
        <v/>
      </c>
      <c r="W478" s="17" t="str">
        <f t="shared" si="206"/>
        <v/>
      </c>
      <c r="X478" s="18" t="str">
        <f t="shared" si="197"/>
        <v/>
      </c>
      <c r="Y478" s="17" t="str">
        <f t="shared" si="207"/>
        <v/>
      </c>
      <c r="Z478" s="17" t="str">
        <f t="shared" si="208"/>
        <v/>
      </c>
      <c r="AA478" s="17" t="str">
        <f t="shared" si="209"/>
        <v/>
      </c>
      <c r="AB478" s="17" t="str">
        <f t="shared" si="210"/>
        <v/>
      </c>
      <c r="AC478" s="17" t="str">
        <f t="shared" si="211"/>
        <v/>
      </c>
      <c r="AD478" s="18" t="str">
        <f t="shared" si="212"/>
        <v/>
      </c>
      <c r="AE478" s="19" t="str">
        <f t="shared" si="213"/>
        <v/>
      </c>
      <c r="AF478" s="17" t="str">
        <f t="shared" si="214"/>
        <v/>
      </c>
      <c r="AG478" s="17" t="str">
        <f t="shared" si="215"/>
        <v/>
      </c>
      <c r="AH478" s="18" t="str">
        <f t="shared" si="216"/>
        <v/>
      </c>
      <c r="AI478" s="73"/>
      <c r="AJ478" s="74"/>
      <c r="AK478" s="74"/>
      <c r="AL478" s="73"/>
      <c r="AM478" s="74"/>
      <c r="AN478" s="74">
        <f t="shared" si="217"/>
        <v>2012</v>
      </c>
      <c r="AO478" s="19" t="str">
        <f t="shared" ca="1" si="218"/>
        <v>-</v>
      </c>
      <c r="AP478" s="17" t="str">
        <f ca="1">IF($C478&gt;=TODAY(),"-",100*(AO478-MIN(Fit_Error_Deaths))/(MAX(Fit_Error_Deaths)-MIN(Fit_Error_Deaths)))</f>
        <v>-</v>
      </c>
      <c r="AQ478" s="17" t="str">
        <f t="shared" ca="1" si="219"/>
        <v>-</v>
      </c>
      <c r="AR478" s="17" t="str">
        <f ca="1">IF($C478&gt;=TODAY(),"-",100*(AQ478-MIN(Fit_Error_LocalTransmission))/(MAX(Fit_Error_LocalTransmission)-MIN(Fit_Error_LocalTransmission)))</f>
        <v>-</v>
      </c>
      <c r="AS478" s="17" t="str">
        <f t="shared" ca="1" si="220"/>
        <v>-</v>
      </c>
      <c r="AT478" s="67" t="str">
        <f t="shared" ca="1" si="221"/>
        <v>-</v>
      </c>
    </row>
    <row r="479" spans="1:46" s="1" customFormat="1" ht="12" x14ac:dyDescent="0.35">
      <c r="A479" s="87"/>
      <c r="B479" s="40" t="str">
        <f t="shared" si="198"/>
        <v/>
      </c>
      <c r="C479" s="41" t="str">
        <f t="shared" si="199"/>
        <v/>
      </c>
      <c r="D479" s="28">
        <f>'I Disease Parameters'!$E$6/(1000*365)</f>
        <v>4.8197260273972601E-5</v>
      </c>
      <c r="E479" s="28">
        <f>'I Disease Parameters'!$E$7/(1000*365)</f>
        <v>2.0024657534246577E-5</v>
      </c>
      <c r="F479" s="27">
        <f>(1-'I Disease Parameters'!$E$8)/'I Disease Parameters'!$E$10</f>
        <v>0.188</v>
      </c>
      <c r="G479" s="27">
        <f>'I Disease Parameters'!$E$8/'I Disease Parameters'!$E$11</f>
        <v>1.2E-2</v>
      </c>
      <c r="H479" s="27">
        <f>1/'I Disease Parameters'!$E$12</f>
        <v>0.05</v>
      </c>
      <c r="I479" s="27">
        <f>'I Disease Parameters'!$E$9/'I Disease Parameters'!$E$15</f>
        <v>0</v>
      </c>
      <c r="J479" s="83">
        <f t="shared" si="222"/>
        <v>7.7001263440561267</v>
      </c>
      <c r="K479" s="60">
        <f t="shared" si="223"/>
        <v>0.77001263449643809</v>
      </c>
      <c r="L479" s="30">
        <f t="shared" si="224"/>
        <v>0.46717576064062738</v>
      </c>
      <c r="M479" s="27">
        <f>J479/'I Disease Parameters'!$E$12</f>
        <v>0.38500631720280631</v>
      </c>
      <c r="N479" s="27">
        <f>K479/SQRT('I Disease Parameters'!$E$13*'I Disease Parameters'!$E$13)</f>
        <v>4.5294860852731655E-2</v>
      </c>
      <c r="O479" s="27">
        <f>L479/'I Disease Parameters'!$E$13</f>
        <v>2.7480927096507492E-2</v>
      </c>
      <c r="P479" s="27">
        <f>(1-L479)/'I Disease Parameters'!$E$14</f>
        <v>2.2201009973307193E-2</v>
      </c>
      <c r="Q479" s="19" t="str">
        <f t="shared" si="200"/>
        <v/>
      </c>
      <c r="R479" s="17" t="str">
        <f t="shared" si="201"/>
        <v/>
      </c>
      <c r="S479" s="17" t="str">
        <f t="shared" si="202"/>
        <v/>
      </c>
      <c r="T479" s="17" t="str">
        <f t="shared" si="203"/>
        <v/>
      </c>
      <c r="U479" s="17" t="str">
        <f t="shared" si="204"/>
        <v/>
      </c>
      <c r="V479" s="17" t="str">
        <f t="shared" si="205"/>
        <v/>
      </c>
      <c r="W479" s="17" t="str">
        <f t="shared" si="206"/>
        <v/>
      </c>
      <c r="X479" s="18" t="str">
        <f t="shared" si="197"/>
        <v/>
      </c>
      <c r="Y479" s="17" t="str">
        <f t="shared" si="207"/>
        <v/>
      </c>
      <c r="Z479" s="17" t="str">
        <f t="shared" si="208"/>
        <v/>
      </c>
      <c r="AA479" s="17" t="str">
        <f t="shared" si="209"/>
        <v/>
      </c>
      <c r="AB479" s="17" t="str">
        <f t="shared" si="210"/>
        <v/>
      </c>
      <c r="AC479" s="17" t="str">
        <f t="shared" si="211"/>
        <v/>
      </c>
      <c r="AD479" s="18" t="str">
        <f t="shared" si="212"/>
        <v/>
      </c>
      <c r="AE479" s="19" t="str">
        <f t="shared" si="213"/>
        <v/>
      </c>
      <c r="AF479" s="17" t="str">
        <f t="shared" si="214"/>
        <v/>
      </c>
      <c r="AG479" s="17" t="str">
        <f t="shared" si="215"/>
        <v/>
      </c>
      <c r="AH479" s="18" t="str">
        <f t="shared" si="216"/>
        <v/>
      </c>
      <c r="AI479" s="73"/>
      <c r="AJ479" s="74"/>
      <c r="AK479" s="74"/>
      <c r="AL479" s="73"/>
      <c r="AM479" s="74"/>
      <c r="AN479" s="74">
        <f t="shared" si="217"/>
        <v>2012</v>
      </c>
      <c r="AO479" s="19" t="str">
        <f t="shared" ca="1" si="218"/>
        <v>-</v>
      </c>
      <c r="AP479" s="17" t="str">
        <f ca="1">IF($C479&gt;=TODAY(),"-",100*(AO479-MIN(Fit_Error_Deaths))/(MAX(Fit_Error_Deaths)-MIN(Fit_Error_Deaths)))</f>
        <v>-</v>
      </c>
      <c r="AQ479" s="17" t="str">
        <f t="shared" ca="1" si="219"/>
        <v>-</v>
      </c>
      <c r="AR479" s="17" t="str">
        <f ca="1">IF($C479&gt;=TODAY(),"-",100*(AQ479-MIN(Fit_Error_LocalTransmission))/(MAX(Fit_Error_LocalTransmission)-MIN(Fit_Error_LocalTransmission)))</f>
        <v>-</v>
      </c>
      <c r="AS479" s="17" t="str">
        <f t="shared" ca="1" si="220"/>
        <v>-</v>
      </c>
      <c r="AT479" s="67" t="str">
        <f t="shared" ca="1" si="221"/>
        <v>-</v>
      </c>
    </row>
    <row r="480" spans="1:46" s="1" customFormat="1" ht="12" x14ac:dyDescent="0.35">
      <c r="A480" s="87"/>
      <c r="B480" s="40" t="str">
        <f t="shared" si="198"/>
        <v/>
      </c>
      <c r="C480" s="41" t="str">
        <f t="shared" si="199"/>
        <v/>
      </c>
      <c r="D480" s="28">
        <f>'I Disease Parameters'!$E$6/(1000*365)</f>
        <v>4.8197260273972601E-5</v>
      </c>
      <c r="E480" s="28">
        <f>'I Disease Parameters'!$E$7/(1000*365)</f>
        <v>2.0024657534246577E-5</v>
      </c>
      <c r="F480" s="27">
        <f>(1-'I Disease Parameters'!$E$8)/'I Disease Parameters'!$E$10</f>
        <v>0.188</v>
      </c>
      <c r="G480" s="27">
        <f>'I Disease Parameters'!$E$8/'I Disease Parameters'!$E$11</f>
        <v>1.2E-2</v>
      </c>
      <c r="H480" s="27">
        <f>1/'I Disease Parameters'!$E$12</f>
        <v>0.05</v>
      </c>
      <c r="I480" s="27">
        <f>'I Disease Parameters'!$E$9/'I Disease Parameters'!$E$15</f>
        <v>0</v>
      </c>
      <c r="J480" s="83">
        <f t="shared" si="222"/>
        <v>7.7001263440561267</v>
      </c>
      <c r="K480" s="60">
        <f t="shared" si="223"/>
        <v>0.77001263449643809</v>
      </c>
      <c r="L480" s="30">
        <f t="shared" si="224"/>
        <v>0.46717576064062738</v>
      </c>
      <c r="M480" s="27">
        <f>J480/'I Disease Parameters'!$E$12</f>
        <v>0.38500631720280631</v>
      </c>
      <c r="N480" s="27">
        <f>K480/SQRT('I Disease Parameters'!$E$13*'I Disease Parameters'!$E$13)</f>
        <v>4.5294860852731655E-2</v>
      </c>
      <c r="O480" s="27">
        <f>L480/'I Disease Parameters'!$E$13</f>
        <v>2.7480927096507492E-2</v>
      </c>
      <c r="P480" s="27">
        <f>(1-L480)/'I Disease Parameters'!$E$14</f>
        <v>2.2201009973307193E-2</v>
      </c>
      <c r="Q480" s="19" t="str">
        <f t="shared" si="200"/>
        <v/>
      </c>
      <c r="R480" s="17" t="str">
        <f t="shared" si="201"/>
        <v/>
      </c>
      <c r="S480" s="17" t="str">
        <f t="shared" si="202"/>
        <v/>
      </c>
      <c r="T480" s="17" t="str">
        <f t="shared" si="203"/>
        <v/>
      </c>
      <c r="U480" s="17" t="str">
        <f t="shared" si="204"/>
        <v/>
      </c>
      <c r="V480" s="17" t="str">
        <f t="shared" si="205"/>
        <v/>
      </c>
      <c r="W480" s="17" t="str">
        <f t="shared" si="206"/>
        <v/>
      </c>
      <c r="X480" s="18" t="str">
        <f t="shared" si="197"/>
        <v/>
      </c>
      <c r="Y480" s="17" t="str">
        <f t="shared" si="207"/>
        <v/>
      </c>
      <c r="Z480" s="17" t="str">
        <f t="shared" si="208"/>
        <v/>
      </c>
      <c r="AA480" s="17" t="str">
        <f t="shared" si="209"/>
        <v/>
      </c>
      <c r="AB480" s="17" t="str">
        <f t="shared" si="210"/>
        <v/>
      </c>
      <c r="AC480" s="17" t="str">
        <f t="shared" si="211"/>
        <v/>
      </c>
      <c r="AD480" s="18" t="str">
        <f t="shared" si="212"/>
        <v/>
      </c>
      <c r="AE480" s="19" t="str">
        <f t="shared" si="213"/>
        <v/>
      </c>
      <c r="AF480" s="17" t="str">
        <f t="shared" si="214"/>
        <v/>
      </c>
      <c r="AG480" s="17" t="str">
        <f t="shared" si="215"/>
        <v/>
      </c>
      <c r="AH480" s="18" t="str">
        <f t="shared" si="216"/>
        <v/>
      </c>
      <c r="AI480" s="73"/>
      <c r="AJ480" s="74"/>
      <c r="AK480" s="74"/>
      <c r="AL480" s="73"/>
      <c r="AM480" s="74"/>
      <c r="AN480" s="74">
        <f t="shared" si="217"/>
        <v>2012</v>
      </c>
      <c r="AO480" s="19" t="str">
        <f t="shared" ca="1" si="218"/>
        <v>-</v>
      </c>
      <c r="AP480" s="17" t="str">
        <f ca="1">IF($C480&gt;=TODAY(),"-",100*(AO480-MIN(Fit_Error_Deaths))/(MAX(Fit_Error_Deaths)-MIN(Fit_Error_Deaths)))</f>
        <v>-</v>
      </c>
      <c r="AQ480" s="17" t="str">
        <f t="shared" ca="1" si="219"/>
        <v>-</v>
      </c>
      <c r="AR480" s="17" t="str">
        <f ca="1">IF($C480&gt;=TODAY(),"-",100*(AQ480-MIN(Fit_Error_LocalTransmission))/(MAX(Fit_Error_LocalTransmission)-MIN(Fit_Error_LocalTransmission)))</f>
        <v>-</v>
      </c>
      <c r="AS480" s="17" t="str">
        <f t="shared" ca="1" si="220"/>
        <v>-</v>
      </c>
      <c r="AT480" s="67" t="str">
        <f t="shared" ca="1" si="221"/>
        <v>-</v>
      </c>
    </row>
    <row r="481" spans="1:46" s="1" customFormat="1" ht="12" x14ac:dyDescent="0.35">
      <c r="A481" s="87"/>
      <c r="B481" s="40" t="str">
        <f t="shared" si="198"/>
        <v/>
      </c>
      <c r="C481" s="41" t="str">
        <f t="shared" si="199"/>
        <v/>
      </c>
      <c r="D481" s="28">
        <f>'I Disease Parameters'!$E$6/(1000*365)</f>
        <v>4.8197260273972601E-5</v>
      </c>
      <c r="E481" s="28">
        <f>'I Disease Parameters'!$E$7/(1000*365)</f>
        <v>2.0024657534246577E-5</v>
      </c>
      <c r="F481" s="27">
        <f>(1-'I Disease Parameters'!$E$8)/'I Disease Parameters'!$E$10</f>
        <v>0.188</v>
      </c>
      <c r="G481" s="27">
        <f>'I Disease Parameters'!$E$8/'I Disease Parameters'!$E$11</f>
        <v>1.2E-2</v>
      </c>
      <c r="H481" s="27">
        <f>1/'I Disease Parameters'!$E$12</f>
        <v>0.05</v>
      </c>
      <c r="I481" s="27">
        <f>'I Disease Parameters'!$E$9/'I Disease Parameters'!$E$15</f>
        <v>0</v>
      </c>
      <c r="J481" s="83">
        <f t="shared" si="222"/>
        <v>7.7001263440561267</v>
      </c>
      <c r="K481" s="60">
        <f t="shared" si="223"/>
        <v>0.77001263449643809</v>
      </c>
      <c r="L481" s="30">
        <f t="shared" si="224"/>
        <v>0.46717576064062738</v>
      </c>
      <c r="M481" s="27">
        <f>J481/'I Disease Parameters'!$E$12</f>
        <v>0.38500631720280631</v>
      </c>
      <c r="N481" s="27">
        <f>K481/SQRT('I Disease Parameters'!$E$13*'I Disease Parameters'!$E$13)</f>
        <v>4.5294860852731655E-2</v>
      </c>
      <c r="O481" s="27">
        <f>L481/'I Disease Parameters'!$E$13</f>
        <v>2.7480927096507492E-2</v>
      </c>
      <c r="P481" s="27">
        <f>(1-L481)/'I Disease Parameters'!$E$14</f>
        <v>2.2201009973307193E-2</v>
      </c>
      <c r="Q481" s="19" t="str">
        <f t="shared" si="200"/>
        <v/>
      </c>
      <c r="R481" s="17" t="str">
        <f t="shared" si="201"/>
        <v/>
      </c>
      <c r="S481" s="17" t="str">
        <f t="shared" si="202"/>
        <v/>
      </c>
      <c r="T481" s="17" t="str">
        <f t="shared" si="203"/>
        <v/>
      </c>
      <c r="U481" s="17" t="str">
        <f t="shared" si="204"/>
        <v/>
      </c>
      <c r="V481" s="17" t="str">
        <f t="shared" si="205"/>
        <v/>
      </c>
      <c r="W481" s="17" t="str">
        <f t="shared" si="206"/>
        <v/>
      </c>
      <c r="X481" s="18" t="str">
        <f t="shared" si="197"/>
        <v/>
      </c>
      <c r="Y481" s="17" t="str">
        <f t="shared" si="207"/>
        <v/>
      </c>
      <c r="Z481" s="17" t="str">
        <f t="shared" si="208"/>
        <v/>
      </c>
      <c r="AA481" s="17" t="str">
        <f t="shared" si="209"/>
        <v/>
      </c>
      <c r="AB481" s="17" t="str">
        <f t="shared" si="210"/>
        <v/>
      </c>
      <c r="AC481" s="17" t="str">
        <f t="shared" si="211"/>
        <v/>
      </c>
      <c r="AD481" s="18" t="str">
        <f t="shared" si="212"/>
        <v/>
      </c>
      <c r="AE481" s="19" t="str">
        <f t="shared" si="213"/>
        <v/>
      </c>
      <c r="AF481" s="17" t="str">
        <f t="shared" si="214"/>
        <v/>
      </c>
      <c r="AG481" s="17" t="str">
        <f t="shared" si="215"/>
        <v/>
      </c>
      <c r="AH481" s="18" t="str">
        <f t="shared" si="216"/>
        <v/>
      </c>
      <c r="AI481" s="73"/>
      <c r="AJ481" s="74"/>
      <c r="AK481" s="74"/>
      <c r="AL481" s="73"/>
      <c r="AM481" s="74"/>
      <c r="AN481" s="74">
        <f t="shared" si="217"/>
        <v>2012</v>
      </c>
      <c r="AO481" s="19" t="str">
        <f t="shared" ca="1" si="218"/>
        <v>-</v>
      </c>
      <c r="AP481" s="17" t="str">
        <f ca="1">IF($C481&gt;=TODAY(),"-",100*(AO481-MIN(Fit_Error_Deaths))/(MAX(Fit_Error_Deaths)-MIN(Fit_Error_Deaths)))</f>
        <v>-</v>
      </c>
      <c r="AQ481" s="17" t="str">
        <f t="shared" ca="1" si="219"/>
        <v>-</v>
      </c>
      <c r="AR481" s="17" t="str">
        <f ca="1">IF($C481&gt;=TODAY(),"-",100*(AQ481-MIN(Fit_Error_LocalTransmission))/(MAX(Fit_Error_LocalTransmission)-MIN(Fit_Error_LocalTransmission)))</f>
        <v>-</v>
      </c>
      <c r="AS481" s="17" t="str">
        <f t="shared" ca="1" si="220"/>
        <v>-</v>
      </c>
      <c r="AT481" s="67" t="str">
        <f t="shared" ca="1" si="221"/>
        <v>-</v>
      </c>
    </row>
    <row r="482" spans="1:46" s="1" customFormat="1" ht="12" x14ac:dyDescent="0.35">
      <c r="A482" s="87"/>
      <c r="B482" s="40" t="str">
        <f t="shared" si="198"/>
        <v/>
      </c>
      <c r="C482" s="41" t="str">
        <f t="shared" si="199"/>
        <v/>
      </c>
      <c r="D482" s="28">
        <f>'I Disease Parameters'!$E$6/(1000*365)</f>
        <v>4.8197260273972601E-5</v>
      </c>
      <c r="E482" s="28">
        <f>'I Disease Parameters'!$E$7/(1000*365)</f>
        <v>2.0024657534246577E-5</v>
      </c>
      <c r="F482" s="27">
        <f>(1-'I Disease Parameters'!$E$8)/'I Disease Parameters'!$E$10</f>
        <v>0.188</v>
      </c>
      <c r="G482" s="27">
        <f>'I Disease Parameters'!$E$8/'I Disease Parameters'!$E$11</f>
        <v>1.2E-2</v>
      </c>
      <c r="H482" s="27">
        <f>1/'I Disease Parameters'!$E$12</f>
        <v>0.05</v>
      </c>
      <c r="I482" s="27">
        <f>'I Disease Parameters'!$E$9/'I Disease Parameters'!$E$15</f>
        <v>0</v>
      </c>
      <c r="J482" s="83">
        <f t="shared" si="222"/>
        <v>7.7001263440561267</v>
      </c>
      <c r="K482" s="60">
        <f t="shared" si="223"/>
        <v>0.77001263449643809</v>
      </c>
      <c r="L482" s="30">
        <f t="shared" si="224"/>
        <v>0.46717576064062738</v>
      </c>
      <c r="M482" s="27">
        <f>J482/'I Disease Parameters'!$E$12</f>
        <v>0.38500631720280631</v>
      </c>
      <c r="N482" s="27">
        <f>K482/SQRT('I Disease Parameters'!$E$13*'I Disease Parameters'!$E$13)</f>
        <v>4.5294860852731655E-2</v>
      </c>
      <c r="O482" s="27">
        <f>L482/'I Disease Parameters'!$E$13</f>
        <v>2.7480927096507492E-2</v>
      </c>
      <c r="P482" s="27">
        <f>(1-L482)/'I Disease Parameters'!$E$14</f>
        <v>2.2201009973307193E-2</v>
      </c>
      <c r="Q482" s="19" t="str">
        <f t="shared" si="200"/>
        <v/>
      </c>
      <c r="R482" s="17" t="str">
        <f t="shared" si="201"/>
        <v/>
      </c>
      <c r="S482" s="17" t="str">
        <f t="shared" si="202"/>
        <v/>
      </c>
      <c r="T482" s="17" t="str">
        <f t="shared" si="203"/>
        <v/>
      </c>
      <c r="U482" s="17" t="str">
        <f t="shared" si="204"/>
        <v/>
      </c>
      <c r="V482" s="17" t="str">
        <f t="shared" si="205"/>
        <v/>
      </c>
      <c r="W482" s="17" t="str">
        <f t="shared" si="206"/>
        <v/>
      </c>
      <c r="X482" s="18" t="str">
        <f t="shared" si="197"/>
        <v/>
      </c>
      <c r="Y482" s="17" t="str">
        <f t="shared" si="207"/>
        <v/>
      </c>
      <c r="Z482" s="17" t="str">
        <f t="shared" si="208"/>
        <v/>
      </c>
      <c r="AA482" s="17" t="str">
        <f t="shared" si="209"/>
        <v/>
      </c>
      <c r="AB482" s="17" t="str">
        <f t="shared" si="210"/>
        <v/>
      </c>
      <c r="AC482" s="17" t="str">
        <f t="shared" si="211"/>
        <v/>
      </c>
      <c r="AD482" s="18" t="str">
        <f t="shared" si="212"/>
        <v/>
      </c>
      <c r="AE482" s="19" t="str">
        <f t="shared" si="213"/>
        <v/>
      </c>
      <c r="AF482" s="17" t="str">
        <f t="shared" si="214"/>
        <v/>
      </c>
      <c r="AG482" s="17" t="str">
        <f t="shared" si="215"/>
        <v/>
      </c>
      <c r="AH482" s="18" t="str">
        <f t="shared" si="216"/>
        <v/>
      </c>
      <c r="AI482" s="73"/>
      <c r="AJ482" s="74"/>
      <c r="AK482" s="74"/>
      <c r="AL482" s="73"/>
      <c r="AM482" s="74"/>
      <c r="AN482" s="74">
        <f t="shared" si="217"/>
        <v>2012</v>
      </c>
      <c r="AO482" s="19" t="str">
        <f t="shared" ca="1" si="218"/>
        <v>-</v>
      </c>
      <c r="AP482" s="17" t="str">
        <f ca="1">IF($C482&gt;=TODAY(),"-",100*(AO482-MIN(Fit_Error_Deaths))/(MAX(Fit_Error_Deaths)-MIN(Fit_Error_Deaths)))</f>
        <v>-</v>
      </c>
      <c r="AQ482" s="17" t="str">
        <f t="shared" ca="1" si="219"/>
        <v>-</v>
      </c>
      <c r="AR482" s="17" t="str">
        <f ca="1">IF($C482&gt;=TODAY(),"-",100*(AQ482-MIN(Fit_Error_LocalTransmission))/(MAX(Fit_Error_LocalTransmission)-MIN(Fit_Error_LocalTransmission)))</f>
        <v>-</v>
      </c>
      <c r="AS482" s="17" t="str">
        <f t="shared" ca="1" si="220"/>
        <v>-</v>
      </c>
      <c r="AT482" s="67" t="str">
        <f t="shared" ca="1" si="221"/>
        <v>-</v>
      </c>
    </row>
    <row r="483" spans="1:46" s="1" customFormat="1" ht="12" x14ac:dyDescent="0.35">
      <c r="A483" s="87"/>
      <c r="B483" s="40" t="str">
        <f t="shared" si="198"/>
        <v/>
      </c>
      <c r="C483" s="41" t="str">
        <f t="shared" si="199"/>
        <v/>
      </c>
      <c r="D483" s="28">
        <f>'I Disease Parameters'!$E$6/(1000*365)</f>
        <v>4.8197260273972601E-5</v>
      </c>
      <c r="E483" s="28">
        <f>'I Disease Parameters'!$E$7/(1000*365)</f>
        <v>2.0024657534246577E-5</v>
      </c>
      <c r="F483" s="27">
        <f>(1-'I Disease Parameters'!$E$8)/'I Disease Parameters'!$E$10</f>
        <v>0.188</v>
      </c>
      <c r="G483" s="27">
        <f>'I Disease Parameters'!$E$8/'I Disease Parameters'!$E$11</f>
        <v>1.2E-2</v>
      </c>
      <c r="H483" s="27">
        <f>1/'I Disease Parameters'!$E$12</f>
        <v>0.05</v>
      </c>
      <c r="I483" s="27">
        <f>'I Disease Parameters'!$E$9/'I Disease Parameters'!$E$15</f>
        <v>0</v>
      </c>
      <c r="J483" s="83">
        <f t="shared" si="222"/>
        <v>7.7001263440561267</v>
      </c>
      <c r="K483" s="60">
        <f t="shared" si="223"/>
        <v>0.77001263449643809</v>
      </c>
      <c r="L483" s="30">
        <f t="shared" si="224"/>
        <v>0.46717576064062738</v>
      </c>
      <c r="M483" s="27">
        <f>J483/'I Disease Parameters'!$E$12</f>
        <v>0.38500631720280631</v>
      </c>
      <c r="N483" s="27">
        <f>K483/SQRT('I Disease Parameters'!$E$13*'I Disease Parameters'!$E$13)</f>
        <v>4.5294860852731655E-2</v>
      </c>
      <c r="O483" s="27">
        <f>L483/'I Disease Parameters'!$E$13</f>
        <v>2.7480927096507492E-2</v>
      </c>
      <c r="P483" s="27">
        <f>(1-L483)/'I Disease Parameters'!$E$14</f>
        <v>2.2201009973307193E-2</v>
      </c>
      <c r="Q483" s="19" t="str">
        <f t="shared" si="200"/>
        <v/>
      </c>
      <c r="R483" s="17" t="str">
        <f t="shared" si="201"/>
        <v/>
      </c>
      <c r="S483" s="17" t="str">
        <f t="shared" si="202"/>
        <v/>
      </c>
      <c r="T483" s="17" t="str">
        <f t="shared" si="203"/>
        <v/>
      </c>
      <c r="U483" s="17" t="str">
        <f t="shared" si="204"/>
        <v/>
      </c>
      <c r="V483" s="17" t="str">
        <f t="shared" si="205"/>
        <v/>
      </c>
      <c r="W483" s="17" t="str">
        <f t="shared" si="206"/>
        <v/>
      </c>
      <c r="X483" s="18" t="str">
        <f t="shared" si="197"/>
        <v/>
      </c>
      <c r="Y483" s="17" t="str">
        <f t="shared" si="207"/>
        <v/>
      </c>
      <c r="Z483" s="17" t="str">
        <f t="shared" si="208"/>
        <v/>
      </c>
      <c r="AA483" s="17" t="str">
        <f t="shared" si="209"/>
        <v/>
      </c>
      <c r="AB483" s="17" t="str">
        <f t="shared" si="210"/>
        <v/>
      </c>
      <c r="AC483" s="17" t="str">
        <f t="shared" si="211"/>
        <v/>
      </c>
      <c r="AD483" s="18" t="str">
        <f t="shared" si="212"/>
        <v/>
      </c>
      <c r="AE483" s="19" t="str">
        <f t="shared" si="213"/>
        <v/>
      </c>
      <c r="AF483" s="17" t="str">
        <f t="shared" si="214"/>
        <v/>
      </c>
      <c r="AG483" s="17" t="str">
        <f t="shared" si="215"/>
        <v/>
      </c>
      <c r="AH483" s="18" t="str">
        <f t="shared" si="216"/>
        <v/>
      </c>
      <c r="AI483" s="73"/>
      <c r="AJ483" s="74"/>
      <c r="AK483" s="74"/>
      <c r="AL483" s="73"/>
      <c r="AM483" s="74"/>
      <c r="AN483" s="74">
        <f t="shared" si="217"/>
        <v>2012</v>
      </c>
      <c r="AO483" s="19" t="str">
        <f t="shared" ca="1" si="218"/>
        <v>-</v>
      </c>
      <c r="AP483" s="17" t="str">
        <f ca="1">IF($C483&gt;=TODAY(),"-",100*(AO483-MIN(Fit_Error_Deaths))/(MAX(Fit_Error_Deaths)-MIN(Fit_Error_Deaths)))</f>
        <v>-</v>
      </c>
      <c r="AQ483" s="17" t="str">
        <f t="shared" ca="1" si="219"/>
        <v>-</v>
      </c>
      <c r="AR483" s="17" t="str">
        <f ca="1">IF($C483&gt;=TODAY(),"-",100*(AQ483-MIN(Fit_Error_LocalTransmission))/(MAX(Fit_Error_LocalTransmission)-MIN(Fit_Error_LocalTransmission)))</f>
        <v>-</v>
      </c>
      <c r="AS483" s="17" t="str">
        <f t="shared" ca="1" si="220"/>
        <v>-</v>
      </c>
      <c r="AT483" s="67" t="str">
        <f t="shared" ca="1" si="221"/>
        <v>-</v>
      </c>
    </row>
    <row r="484" spans="1:46" s="1" customFormat="1" ht="12" x14ac:dyDescent="0.35">
      <c r="A484" s="87"/>
      <c r="B484" s="40" t="str">
        <f t="shared" si="198"/>
        <v/>
      </c>
      <c r="C484" s="41" t="str">
        <f t="shared" si="199"/>
        <v/>
      </c>
      <c r="D484" s="28">
        <f>'I Disease Parameters'!$E$6/(1000*365)</f>
        <v>4.8197260273972601E-5</v>
      </c>
      <c r="E484" s="28">
        <f>'I Disease Parameters'!$E$7/(1000*365)</f>
        <v>2.0024657534246577E-5</v>
      </c>
      <c r="F484" s="27">
        <f>(1-'I Disease Parameters'!$E$8)/'I Disease Parameters'!$E$10</f>
        <v>0.188</v>
      </c>
      <c r="G484" s="27">
        <f>'I Disease Parameters'!$E$8/'I Disease Parameters'!$E$11</f>
        <v>1.2E-2</v>
      </c>
      <c r="H484" s="27">
        <f>1/'I Disease Parameters'!$E$12</f>
        <v>0.05</v>
      </c>
      <c r="I484" s="27">
        <f>'I Disease Parameters'!$E$9/'I Disease Parameters'!$E$15</f>
        <v>0</v>
      </c>
      <c r="J484" s="83">
        <f t="shared" si="222"/>
        <v>7.7001263440561267</v>
      </c>
      <c r="K484" s="60">
        <f t="shared" si="223"/>
        <v>0.77001263449643809</v>
      </c>
      <c r="L484" s="30">
        <f t="shared" si="224"/>
        <v>0.46717576064062738</v>
      </c>
      <c r="M484" s="27">
        <f>J484/'I Disease Parameters'!$E$12</f>
        <v>0.38500631720280631</v>
      </c>
      <c r="N484" s="27">
        <f>K484/SQRT('I Disease Parameters'!$E$13*'I Disease Parameters'!$E$13)</f>
        <v>4.5294860852731655E-2</v>
      </c>
      <c r="O484" s="27">
        <f>L484/'I Disease Parameters'!$E$13</f>
        <v>2.7480927096507492E-2</v>
      </c>
      <c r="P484" s="27">
        <f>(1-L484)/'I Disease Parameters'!$E$14</f>
        <v>2.2201009973307193E-2</v>
      </c>
      <c r="Q484" s="19" t="str">
        <f t="shared" si="200"/>
        <v/>
      </c>
      <c r="R484" s="17" t="str">
        <f t="shared" si="201"/>
        <v/>
      </c>
      <c r="S484" s="17" t="str">
        <f t="shared" si="202"/>
        <v/>
      </c>
      <c r="T484" s="17" t="str">
        <f t="shared" si="203"/>
        <v/>
      </c>
      <c r="U484" s="17" t="str">
        <f t="shared" si="204"/>
        <v/>
      </c>
      <c r="V484" s="17" t="str">
        <f t="shared" si="205"/>
        <v/>
      </c>
      <c r="W484" s="17" t="str">
        <f t="shared" si="206"/>
        <v/>
      </c>
      <c r="X484" s="18" t="str">
        <f t="shared" si="197"/>
        <v/>
      </c>
      <c r="Y484" s="17" t="str">
        <f t="shared" si="207"/>
        <v/>
      </c>
      <c r="Z484" s="17" t="str">
        <f t="shared" si="208"/>
        <v/>
      </c>
      <c r="AA484" s="17" t="str">
        <f t="shared" si="209"/>
        <v/>
      </c>
      <c r="AB484" s="17" t="str">
        <f t="shared" si="210"/>
        <v/>
      </c>
      <c r="AC484" s="17" t="str">
        <f t="shared" si="211"/>
        <v/>
      </c>
      <c r="AD484" s="18" t="str">
        <f t="shared" si="212"/>
        <v/>
      </c>
      <c r="AE484" s="19" t="str">
        <f t="shared" si="213"/>
        <v/>
      </c>
      <c r="AF484" s="17" t="str">
        <f t="shared" si="214"/>
        <v/>
      </c>
      <c r="AG484" s="17" t="str">
        <f t="shared" si="215"/>
        <v/>
      </c>
      <c r="AH484" s="18" t="str">
        <f t="shared" si="216"/>
        <v/>
      </c>
      <c r="AI484" s="73"/>
      <c r="AJ484" s="74"/>
      <c r="AK484" s="74"/>
      <c r="AL484" s="73"/>
      <c r="AM484" s="74"/>
      <c r="AN484" s="74">
        <f t="shared" si="217"/>
        <v>2012</v>
      </c>
      <c r="AO484" s="19" t="str">
        <f t="shared" ca="1" si="218"/>
        <v>-</v>
      </c>
      <c r="AP484" s="17" t="str">
        <f ca="1">IF($C484&gt;=TODAY(),"-",100*(AO484-MIN(Fit_Error_Deaths))/(MAX(Fit_Error_Deaths)-MIN(Fit_Error_Deaths)))</f>
        <v>-</v>
      </c>
      <c r="AQ484" s="17" t="str">
        <f t="shared" ca="1" si="219"/>
        <v>-</v>
      </c>
      <c r="AR484" s="17" t="str">
        <f ca="1">IF($C484&gt;=TODAY(),"-",100*(AQ484-MIN(Fit_Error_LocalTransmission))/(MAX(Fit_Error_LocalTransmission)-MIN(Fit_Error_LocalTransmission)))</f>
        <v>-</v>
      </c>
      <c r="AS484" s="17" t="str">
        <f t="shared" ca="1" si="220"/>
        <v>-</v>
      </c>
      <c r="AT484" s="67" t="str">
        <f t="shared" ca="1" si="221"/>
        <v>-</v>
      </c>
    </row>
    <row r="485" spans="1:46" s="1" customFormat="1" ht="12" x14ac:dyDescent="0.35">
      <c r="A485" s="87"/>
      <c r="B485" s="40" t="str">
        <f t="shared" si="198"/>
        <v/>
      </c>
      <c r="C485" s="41" t="str">
        <f t="shared" si="199"/>
        <v/>
      </c>
      <c r="D485" s="28">
        <f>'I Disease Parameters'!$E$6/(1000*365)</f>
        <v>4.8197260273972601E-5</v>
      </c>
      <c r="E485" s="28">
        <f>'I Disease Parameters'!$E$7/(1000*365)</f>
        <v>2.0024657534246577E-5</v>
      </c>
      <c r="F485" s="27">
        <f>(1-'I Disease Parameters'!$E$8)/'I Disease Parameters'!$E$10</f>
        <v>0.188</v>
      </c>
      <c r="G485" s="27">
        <f>'I Disease Parameters'!$E$8/'I Disease Parameters'!$E$11</f>
        <v>1.2E-2</v>
      </c>
      <c r="H485" s="27">
        <f>1/'I Disease Parameters'!$E$12</f>
        <v>0.05</v>
      </c>
      <c r="I485" s="27">
        <f>'I Disease Parameters'!$E$9/'I Disease Parameters'!$E$15</f>
        <v>0</v>
      </c>
      <c r="J485" s="83">
        <f t="shared" si="222"/>
        <v>7.7001263440561267</v>
      </c>
      <c r="K485" s="60">
        <f t="shared" si="223"/>
        <v>0.77001263449643809</v>
      </c>
      <c r="L485" s="30">
        <f t="shared" si="224"/>
        <v>0.46717576064062738</v>
      </c>
      <c r="M485" s="27">
        <f>J485/'I Disease Parameters'!$E$12</f>
        <v>0.38500631720280631</v>
      </c>
      <c r="N485" s="27">
        <f>K485/SQRT('I Disease Parameters'!$E$13*'I Disease Parameters'!$E$13)</f>
        <v>4.5294860852731655E-2</v>
      </c>
      <c r="O485" s="27">
        <f>L485/'I Disease Parameters'!$E$13</f>
        <v>2.7480927096507492E-2</v>
      </c>
      <c r="P485" s="27">
        <f>(1-L485)/'I Disease Parameters'!$E$14</f>
        <v>2.2201009973307193E-2</v>
      </c>
      <c r="Q485" s="19" t="str">
        <f t="shared" si="200"/>
        <v/>
      </c>
      <c r="R485" s="17" t="str">
        <f t="shared" si="201"/>
        <v/>
      </c>
      <c r="S485" s="17" t="str">
        <f t="shared" si="202"/>
        <v/>
      </c>
      <c r="T485" s="17" t="str">
        <f t="shared" si="203"/>
        <v/>
      </c>
      <c r="U485" s="17" t="str">
        <f t="shared" si="204"/>
        <v/>
      </c>
      <c r="V485" s="17" t="str">
        <f t="shared" si="205"/>
        <v/>
      </c>
      <c r="W485" s="17" t="str">
        <f t="shared" si="206"/>
        <v/>
      </c>
      <c r="X485" s="18" t="str">
        <f t="shared" si="197"/>
        <v/>
      </c>
      <c r="Y485" s="17" t="str">
        <f t="shared" si="207"/>
        <v/>
      </c>
      <c r="Z485" s="17" t="str">
        <f t="shared" si="208"/>
        <v/>
      </c>
      <c r="AA485" s="17" t="str">
        <f t="shared" si="209"/>
        <v/>
      </c>
      <c r="AB485" s="17" t="str">
        <f t="shared" si="210"/>
        <v/>
      </c>
      <c r="AC485" s="17" t="str">
        <f t="shared" si="211"/>
        <v/>
      </c>
      <c r="AD485" s="18" t="str">
        <f t="shared" si="212"/>
        <v/>
      </c>
      <c r="AE485" s="19" t="str">
        <f t="shared" si="213"/>
        <v/>
      </c>
      <c r="AF485" s="17" t="str">
        <f t="shared" si="214"/>
        <v/>
      </c>
      <c r="AG485" s="17" t="str">
        <f t="shared" si="215"/>
        <v/>
      </c>
      <c r="AH485" s="18" t="str">
        <f t="shared" si="216"/>
        <v/>
      </c>
      <c r="AI485" s="73"/>
      <c r="AJ485" s="74"/>
      <c r="AK485" s="74"/>
      <c r="AL485" s="73"/>
      <c r="AM485" s="74"/>
      <c r="AN485" s="74">
        <f t="shared" si="217"/>
        <v>2012</v>
      </c>
      <c r="AO485" s="19" t="str">
        <f t="shared" ca="1" si="218"/>
        <v>-</v>
      </c>
      <c r="AP485" s="17" t="str">
        <f ca="1">IF($C485&gt;=TODAY(),"-",100*(AO485-MIN(Fit_Error_Deaths))/(MAX(Fit_Error_Deaths)-MIN(Fit_Error_Deaths)))</f>
        <v>-</v>
      </c>
      <c r="AQ485" s="17" t="str">
        <f t="shared" ca="1" si="219"/>
        <v>-</v>
      </c>
      <c r="AR485" s="17" t="str">
        <f ca="1">IF($C485&gt;=TODAY(),"-",100*(AQ485-MIN(Fit_Error_LocalTransmission))/(MAX(Fit_Error_LocalTransmission)-MIN(Fit_Error_LocalTransmission)))</f>
        <v>-</v>
      </c>
      <c r="AS485" s="17" t="str">
        <f t="shared" ca="1" si="220"/>
        <v>-</v>
      </c>
      <c r="AT485" s="67" t="str">
        <f t="shared" ca="1" si="221"/>
        <v>-</v>
      </c>
    </row>
    <row r="486" spans="1:46" s="1" customFormat="1" ht="12" x14ac:dyDescent="0.35">
      <c r="A486" s="87"/>
      <c r="B486" s="40" t="str">
        <f t="shared" si="198"/>
        <v/>
      </c>
      <c r="C486" s="41" t="str">
        <f t="shared" si="199"/>
        <v/>
      </c>
      <c r="D486" s="28">
        <f>'I Disease Parameters'!$E$6/(1000*365)</f>
        <v>4.8197260273972601E-5</v>
      </c>
      <c r="E486" s="28">
        <f>'I Disease Parameters'!$E$7/(1000*365)</f>
        <v>2.0024657534246577E-5</v>
      </c>
      <c r="F486" s="27">
        <f>(1-'I Disease Parameters'!$E$8)/'I Disease Parameters'!$E$10</f>
        <v>0.188</v>
      </c>
      <c r="G486" s="27">
        <f>'I Disease Parameters'!$E$8/'I Disease Parameters'!$E$11</f>
        <v>1.2E-2</v>
      </c>
      <c r="H486" s="27">
        <f>1/'I Disease Parameters'!$E$12</f>
        <v>0.05</v>
      </c>
      <c r="I486" s="27">
        <f>'I Disease Parameters'!$E$9/'I Disease Parameters'!$E$15</f>
        <v>0</v>
      </c>
      <c r="J486" s="83">
        <f t="shared" si="222"/>
        <v>7.7001263440561267</v>
      </c>
      <c r="K486" s="60">
        <f t="shared" si="223"/>
        <v>0.77001263449643809</v>
      </c>
      <c r="L486" s="30">
        <f t="shared" si="224"/>
        <v>0.46717576064062738</v>
      </c>
      <c r="M486" s="27">
        <f>J486/'I Disease Parameters'!$E$12</f>
        <v>0.38500631720280631</v>
      </c>
      <c r="N486" s="27">
        <f>K486/SQRT('I Disease Parameters'!$E$13*'I Disease Parameters'!$E$13)</f>
        <v>4.5294860852731655E-2</v>
      </c>
      <c r="O486" s="27">
        <f>L486/'I Disease Parameters'!$E$13</f>
        <v>2.7480927096507492E-2</v>
      </c>
      <c r="P486" s="27">
        <f>(1-L486)/'I Disease Parameters'!$E$14</f>
        <v>2.2201009973307193E-2</v>
      </c>
      <c r="Q486" s="19" t="str">
        <f t="shared" si="200"/>
        <v/>
      </c>
      <c r="R486" s="17" t="str">
        <f t="shared" si="201"/>
        <v/>
      </c>
      <c r="S486" s="17" t="str">
        <f t="shared" si="202"/>
        <v/>
      </c>
      <c r="T486" s="17" t="str">
        <f t="shared" si="203"/>
        <v/>
      </c>
      <c r="U486" s="17" t="str">
        <f t="shared" si="204"/>
        <v/>
      </c>
      <c r="V486" s="17" t="str">
        <f t="shared" si="205"/>
        <v/>
      </c>
      <c r="W486" s="17" t="str">
        <f t="shared" si="206"/>
        <v/>
      </c>
      <c r="X486" s="18" t="str">
        <f t="shared" si="197"/>
        <v/>
      </c>
      <c r="Y486" s="17" t="str">
        <f t="shared" si="207"/>
        <v/>
      </c>
      <c r="Z486" s="17" t="str">
        <f t="shared" si="208"/>
        <v/>
      </c>
      <c r="AA486" s="17" t="str">
        <f t="shared" si="209"/>
        <v/>
      </c>
      <c r="AB486" s="17" t="str">
        <f t="shared" si="210"/>
        <v/>
      </c>
      <c r="AC486" s="17" t="str">
        <f t="shared" si="211"/>
        <v/>
      </c>
      <c r="AD486" s="18" t="str">
        <f t="shared" si="212"/>
        <v/>
      </c>
      <c r="AE486" s="19" t="str">
        <f t="shared" si="213"/>
        <v/>
      </c>
      <c r="AF486" s="17" t="str">
        <f t="shared" si="214"/>
        <v/>
      </c>
      <c r="AG486" s="17" t="str">
        <f t="shared" si="215"/>
        <v/>
      </c>
      <c r="AH486" s="18" t="str">
        <f t="shared" si="216"/>
        <v/>
      </c>
      <c r="AI486" s="73"/>
      <c r="AJ486" s="74"/>
      <c r="AK486" s="74"/>
      <c r="AL486" s="73"/>
      <c r="AM486" s="74"/>
      <c r="AN486" s="74">
        <f t="shared" si="217"/>
        <v>2012</v>
      </c>
      <c r="AO486" s="19" t="str">
        <f t="shared" ca="1" si="218"/>
        <v>-</v>
      </c>
      <c r="AP486" s="17" t="str">
        <f ca="1">IF($C486&gt;=TODAY(),"-",100*(AO486-MIN(Fit_Error_Deaths))/(MAX(Fit_Error_Deaths)-MIN(Fit_Error_Deaths)))</f>
        <v>-</v>
      </c>
      <c r="AQ486" s="17" t="str">
        <f t="shared" ca="1" si="219"/>
        <v>-</v>
      </c>
      <c r="AR486" s="17" t="str">
        <f ca="1">IF($C486&gt;=TODAY(),"-",100*(AQ486-MIN(Fit_Error_LocalTransmission))/(MAX(Fit_Error_LocalTransmission)-MIN(Fit_Error_LocalTransmission)))</f>
        <v>-</v>
      </c>
      <c r="AS486" s="17" t="str">
        <f t="shared" ca="1" si="220"/>
        <v>-</v>
      </c>
      <c r="AT486" s="67" t="str">
        <f t="shared" ca="1" si="221"/>
        <v>-</v>
      </c>
    </row>
    <row r="487" spans="1:46" s="1" customFormat="1" ht="12" x14ac:dyDescent="0.35">
      <c r="A487" s="87"/>
      <c r="B487" s="40" t="str">
        <f t="shared" si="198"/>
        <v/>
      </c>
      <c r="C487" s="41" t="str">
        <f t="shared" si="199"/>
        <v/>
      </c>
      <c r="D487" s="28">
        <f>'I Disease Parameters'!$E$6/(1000*365)</f>
        <v>4.8197260273972601E-5</v>
      </c>
      <c r="E487" s="28">
        <f>'I Disease Parameters'!$E$7/(1000*365)</f>
        <v>2.0024657534246577E-5</v>
      </c>
      <c r="F487" s="27">
        <f>(1-'I Disease Parameters'!$E$8)/'I Disease Parameters'!$E$10</f>
        <v>0.188</v>
      </c>
      <c r="G487" s="27">
        <f>'I Disease Parameters'!$E$8/'I Disease Parameters'!$E$11</f>
        <v>1.2E-2</v>
      </c>
      <c r="H487" s="27">
        <f>1/'I Disease Parameters'!$E$12</f>
        <v>0.05</v>
      </c>
      <c r="I487" s="27">
        <f>'I Disease Parameters'!$E$9/'I Disease Parameters'!$E$15</f>
        <v>0</v>
      </c>
      <c r="J487" s="83">
        <f t="shared" si="222"/>
        <v>7.7001263440561267</v>
      </c>
      <c r="K487" s="60">
        <f t="shared" si="223"/>
        <v>0.77001263449643809</v>
      </c>
      <c r="L487" s="30">
        <f t="shared" si="224"/>
        <v>0.46717576064062738</v>
      </c>
      <c r="M487" s="27">
        <f>J487/'I Disease Parameters'!$E$12</f>
        <v>0.38500631720280631</v>
      </c>
      <c r="N487" s="27">
        <f>K487/SQRT('I Disease Parameters'!$E$13*'I Disease Parameters'!$E$13)</f>
        <v>4.5294860852731655E-2</v>
      </c>
      <c r="O487" s="27">
        <f>L487/'I Disease Parameters'!$E$13</f>
        <v>2.7480927096507492E-2</v>
      </c>
      <c r="P487" s="27">
        <f>(1-L487)/'I Disease Parameters'!$E$14</f>
        <v>2.2201009973307193E-2</v>
      </c>
      <c r="Q487" s="19" t="str">
        <f t="shared" si="200"/>
        <v/>
      </c>
      <c r="R487" s="17" t="str">
        <f t="shared" si="201"/>
        <v/>
      </c>
      <c r="S487" s="17" t="str">
        <f t="shared" si="202"/>
        <v/>
      </c>
      <c r="T487" s="17" t="str">
        <f t="shared" si="203"/>
        <v/>
      </c>
      <c r="U487" s="17" t="str">
        <f t="shared" si="204"/>
        <v/>
      </c>
      <c r="V487" s="17" t="str">
        <f t="shared" si="205"/>
        <v/>
      </c>
      <c r="W487" s="17" t="str">
        <f t="shared" si="206"/>
        <v/>
      </c>
      <c r="X487" s="18" t="str">
        <f t="shared" si="197"/>
        <v/>
      </c>
      <c r="Y487" s="17" t="str">
        <f t="shared" si="207"/>
        <v/>
      </c>
      <c r="Z487" s="17" t="str">
        <f t="shared" si="208"/>
        <v/>
      </c>
      <c r="AA487" s="17" t="str">
        <f t="shared" si="209"/>
        <v/>
      </c>
      <c r="AB487" s="17" t="str">
        <f t="shared" si="210"/>
        <v/>
      </c>
      <c r="AC487" s="17" t="str">
        <f t="shared" si="211"/>
        <v/>
      </c>
      <c r="AD487" s="18" t="str">
        <f t="shared" si="212"/>
        <v/>
      </c>
      <c r="AE487" s="19" t="str">
        <f t="shared" si="213"/>
        <v/>
      </c>
      <c r="AF487" s="17" t="str">
        <f t="shared" si="214"/>
        <v/>
      </c>
      <c r="AG487" s="17" t="str">
        <f t="shared" si="215"/>
        <v/>
      </c>
      <c r="AH487" s="18" t="str">
        <f t="shared" si="216"/>
        <v/>
      </c>
      <c r="AI487" s="73"/>
      <c r="AJ487" s="74"/>
      <c r="AK487" s="74"/>
      <c r="AL487" s="73"/>
      <c r="AM487" s="74"/>
      <c r="AN487" s="74">
        <f t="shared" si="217"/>
        <v>2012</v>
      </c>
      <c r="AO487" s="19" t="str">
        <f t="shared" ca="1" si="218"/>
        <v>-</v>
      </c>
      <c r="AP487" s="17" t="str">
        <f ca="1">IF($C487&gt;=TODAY(),"-",100*(AO487-MIN(Fit_Error_Deaths))/(MAX(Fit_Error_Deaths)-MIN(Fit_Error_Deaths)))</f>
        <v>-</v>
      </c>
      <c r="AQ487" s="17" t="str">
        <f t="shared" ca="1" si="219"/>
        <v>-</v>
      </c>
      <c r="AR487" s="17" t="str">
        <f ca="1">IF($C487&gt;=TODAY(),"-",100*(AQ487-MIN(Fit_Error_LocalTransmission))/(MAX(Fit_Error_LocalTransmission)-MIN(Fit_Error_LocalTransmission)))</f>
        <v>-</v>
      </c>
      <c r="AS487" s="17" t="str">
        <f t="shared" ca="1" si="220"/>
        <v>-</v>
      </c>
      <c r="AT487" s="67" t="str">
        <f t="shared" ca="1" si="221"/>
        <v>-</v>
      </c>
    </row>
    <row r="488" spans="1:46" s="1" customFormat="1" ht="12" x14ac:dyDescent="0.35">
      <c r="A488" s="87"/>
      <c r="B488" s="40" t="str">
        <f t="shared" si="198"/>
        <v/>
      </c>
      <c r="C488" s="41" t="str">
        <f t="shared" si="199"/>
        <v/>
      </c>
      <c r="D488" s="28">
        <f>'I Disease Parameters'!$E$6/(1000*365)</f>
        <v>4.8197260273972601E-5</v>
      </c>
      <c r="E488" s="28">
        <f>'I Disease Parameters'!$E$7/(1000*365)</f>
        <v>2.0024657534246577E-5</v>
      </c>
      <c r="F488" s="27">
        <f>(1-'I Disease Parameters'!$E$8)/'I Disease Parameters'!$E$10</f>
        <v>0.188</v>
      </c>
      <c r="G488" s="27">
        <f>'I Disease Parameters'!$E$8/'I Disease Parameters'!$E$11</f>
        <v>1.2E-2</v>
      </c>
      <c r="H488" s="27">
        <f>1/'I Disease Parameters'!$E$12</f>
        <v>0.05</v>
      </c>
      <c r="I488" s="27">
        <f>'I Disease Parameters'!$E$9/'I Disease Parameters'!$E$15</f>
        <v>0</v>
      </c>
      <c r="J488" s="83">
        <f t="shared" si="222"/>
        <v>7.7001263440561267</v>
      </c>
      <c r="K488" s="60">
        <f t="shared" si="223"/>
        <v>0.77001263449643809</v>
      </c>
      <c r="L488" s="30">
        <f t="shared" si="224"/>
        <v>0.46717576064062738</v>
      </c>
      <c r="M488" s="27">
        <f>J488/'I Disease Parameters'!$E$12</f>
        <v>0.38500631720280631</v>
      </c>
      <c r="N488" s="27">
        <f>K488/SQRT('I Disease Parameters'!$E$13*'I Disease Parameters'!$E$13)</f>
        <v>4.5294860852731655E-2</v>
      </c>
      <c r="O488" s="27">
        <f>L488/'I Disease Parameters'!$E$13</f>
        <v>2.7480927096507492E-2</v>
      </c>
      <c r="P488" s="27">
        <f>(1-L488)/'I Disease Parameters'!$E$14</f>
        <v>2.2201009973307193E-2</v>
      </c>
      <c r="Q488" s="19" t="str">
        <f t="shared" si="200"/>
        <v/>
      </c>
      <c r="R488" s="17" t="str">
        <f t="shared" si="201"/>
        <v/>
      </c>
      <c r="S488" s="17" t="str">
        <f t="shared" si="202"/>
        <v/>
      </c>
      <c r="T488" s="17" t="str">
        <f t="shared" si="203"/>
        <v/>
      </c>
      <c r="U488" s="17" t="str">
        <f t="shared" si="204"/>
        <v/>
      </c>
      <c r="V488" s="17" t="str">
        <f t="shared" si="205"/>
        <v/>
      </c>
      <c r="W488" s="17" t="str">
        <f t="shared" si="206"/>
        <v/>
      </c>
      <c r="X488" s="18" t="str">
        <f t="shared" si="197"/>
        <v/>
      </c>
      <c r="Y488" s="17" t="str">
        <f t="shared" si="207"/>
        <v/>
      </c>
      <c r="Z488" s="17" t="str">
        <f t="shared" si="208"/>
        <v/>
      </c>
      <c r="AA488" s="17" t="str">
        <f t="shared" si="209"/>
        <v/>
      </c>
      <c r="AB488" s="17" t="str">
        <f t="shared" si="210"/>
        <v/>
      </c>
      <c r="AC488" s="17" t="str">
        <f t="shared" si="211"/>
        <v/>
      </c>
      <c r="AD488" s="18" t="str">
        <f t="shared" si="212"/>
        <v/>
      </c>
      <c r="AE488" s="19" t="str">
        <f t="shared" si="213"/>
        <v/>
      </c>
      <c r="AF488" s="17" t="str">
        <f t="shared" si="214"/>
        <v/>
      </c>
      <c r="AG488" s="17" t="str">
        <f t="shared" si="215"/>
        <v/>
      </c>
      <c r="AH488" s="18" t="str">
        <f t="shared" si="216"/>
        <v/>
      </c>
      <c r="AI488" s="73"/>
      <c r="AJ488" s="74"/>
      <c r="AK488" s="74"/>
      <c r="AL488" s="73"/>
      <c r="AM488" s="74"/>
      <c r="AN488" s="74">
        <f t="shared" si="217"/>
        <v>2012</v>
      </c>
      <c r="AO488" s="19" t="str">
        <f t="shared" ca="1" si="218"/>
        <v>-</v>
      </c>
      <c r="AP488" s="17" t="str">
        <f ca="1">IF($C488&gt;=TODAY(),"-",100*(AO488-MIN(Fit_Error_Deaths))/(MAX(Fit_Error_Deaths)-MIN(Fit_Error_Deaths)))</f>
        <v>-</v>
      </c>
      <c r="AQ488" s="17" t="str">
        <f t="shared" ca="1" si="219"/>
        <v>-</v>
      </c>
      <c r="AR488" s="17" t="str">
        <f ca="1">IF($C488&gt;=TODAY(),"-",100*(AQ488-MIN(Fit_Error_LocalTransmission))/(MAX(Fit_Error_LocalTransmission)-MIN(Fit_Error_LocalTransmission)))</f>
        <v>-</v>
      </c>
      <c r="AS488" s="17" t="str">
        <f t="shared" ca="1" si="220"/>
        <v>-</v>
      </c>
      <c r="AT488" s="67" t="str">
        <f t="shared" ca="1" si="221"/>
        <v>-</v>
      </c>
    </row>
    <row r="489" spans="1:46" s="1" customFormat="1" ht="12" x14ac:dyDescent="0.35">
      <c r="A489" s="87"/>
      <c r="B489" s="40" t="str">
        <f t="shared" si="198"/>
        <v/>
      </c>
      <c r="C489" s="41" t="str">
        <f t="shared" si="199"/>
        <v/>
      </c>
      <c r="D489" s="28">
        <f>'I Disease Parameters'!$E$6/(1000*365)</f>
        <v>4.8197260273972601E-5</v>
      </c>
      <c r="E489" s="28">
        <f>'I Disease Parameters'!$E$7/(1000*365)</f>
        <v>2.0024657534246577E-5</v>
      </c>
      <c r="F489" s="27">
        <f>(1-'I Disease Parameters'!$E$8)/'I Disease Parameters'!$E$10</f>
        <v>0.188</v>
      </c>
      <c r="G489" s="27">
        <f>'I Disease Parameters'!$E$8/'I Disease Parameters'!$E$11</f>
        <v>1.2E-2</v>
      </c>
      <c r="H489" s="27">
        <f>1/'I Disease Parameters'!$E$12</f>
        <v>0.05</v>
      </c>
      <c r="I489" s="27">
        <f>'I Disease Parameters'!$E$9/'I Disease Parameters'!$E$15</f>
        <v>0</v>
      </c>
      <c r="J489" s="83">
        <f t="shared" si="222"/>
        <v>7.7001263440561267</v>
      </c>
      <c r="K489" s="60">
        <f t="shared" si="223"/>
        <v>0.77001263449643809</v>
      </c>
      <c r="L489" s="30">
        <f t="shared" si="224"/>
        <v>0.46717576064062738</v>
      </c>
      <c r="M489" s="27">
        <f>J489/'I Disease Parameters'!$E$12</f>
        <v>0.38500631720280631</v>
      </c>
      <c r="N489" s="27">
        <f>K489/SQRT('I Disease Parameters'!$E$13*'I Disease Parameters'!$E$13)</f>
        <v>4.5294860852731655E-2</v>
      </c>
      <c r="O489" s="27">
        <f>L489/'I Disease Parameters'!$E$13</f>
        <v>2.7480927096507492E-2</v>
      </c>
      <c r="P489" s="27">
        <f>(1-L489)/'I Disease Parameters'!$E$14</f>
        <v>2.2201009973307193E-2</v>
      </c>
      <c r="Q489" s="19" t="str">
        <f t="shared" si="200"/>
        <v/>
      </c>
      <c r="R489" s="17" t="str">
        <f t="shared" si="201"/>
        <v/>
      </c>
      <c r="S489" s="17" t="str">
        <f t="shared" si="202"/>
        <v/>
      </c>
      <c r="T489" s="17" t="str">
        <f t="shared" si="203"/>
        <v/>
      </c>
      <c r="U489" s="17" t="str">
        <f t="shared" si="204"/>
        <v/>
      </c>
      <c r="V489" s="17" t="str">
        <f t="shared" si="205"/>
        <v/>
      </c>
      <c r="W489" s="17" t="str">
        <f t="shared" si="206"/>
        <v/>
      </c>
      <c r="X489" s="18" t="str">
        <f t="shared" si="197"/>
        <v/>
      </c>
      <c r="Y489" s="17" t="str">
        <f t="shared" si="207"/>
        <v/>
      </c>
      <c r="Z489" s="17" t="str">
        <f t="shared" si="208"/>
        <v/>
      </c>
      <c r="AA489" s="17" t="str">
        <f t="shared" si="209"/>
        <v/>
      </c>
      <c r="AB489" s="17" t="str">
        <f t="shared" si="210"/>
        <v/>
      </c>
      <c r="AC489" s="17" t="str">
        <f t="shared" si="211"/>
        <v/>
      </c>
      <c r="AD489" s="18" t="str">
        <f t="shared" si="212"/>
        <v/>
      </c>
      <c r="AE489" s="19" t="str">
        <f t="shared" si="213"/>
        <v/>
      </c>
      <c r="AF489" s="17" t="str">
        <f t="shared" si="214"/>
        <v/>
      </c>
      <c r="AG489" s="17" t="str">
        <f t="shared" si="215"/>
        <v/>
      </c>
      <c r="AH489" s="18" t="str">
        <f t="shared" si="216"/>
        <v/>
      </c>
      <c r="AI489" s="73"/>
      <c r="AJ489" s="74"/>
      <c r="AK489" s="74"/>
      <c r="AL489" s="73"/>
      <c r="AM489" s="74"/>
      <c r="AN489" s="74">
        <f t="shared" si="217"/>
        <v>2012</v>
      </c>
      <c r="AO489" s="19" t="str">
        <f t="shared" ca="1" si="218"/>
        <v>-</v>
      </c>
      <c r="AP489" s="17" t="str">
        <f ca="1">IF($C489&gt;=TODAY(),"-",100*(AO489-MIN(Fit_Error_Deaths))/(MAX(Fit_Error_Deaths)-MIN(Fit_Error_Deaths)))</f>
        <v>-</v>
      </c>
      <c r="AQ489" s="17" t="str">
        <f t="shared" ca="1" si="219"/>
        <v>-</v>
      </c>
      <c r="AR489" s="17" t="str">
        <f ca="1">IF($C489&gt;=TODAY(),"-",100*(AQ489-MIN(Fit_Error_LocalTransmission))/(MAX(Fit_Error_LocalTransmission)-MIN(Fit_Error_LocalTransmission)))</f>
        <v>-</v>
      </c>
      <c r="AS489" s="17" t="str">
        <f t="shared" ca="1" si="220"/>
        <v>-</v>
      </c>
      <c r="AT489" s="67" t="str">
        <f t="shared" ca="1" si="221"/>
        <v>-</v>
      </c>
    </row>
    <row r="490" spans="1:46" s="1" customFormat="1" ht="12" x14ac:dyDescent="0.35">
      <c r="A490" s="87"/>
      <c r="B490" s="40" t="str">
        <f t="shared" si="198"/>
        <v/>
      </c>
      <c r="C490" s="41" t="str">
        <f t="shared" si="199"/>
        <v/>
      </c>
      <c r="D490" s="28">
        <f>'I Disease Parameters'!$E$6/(1000*365)</f>
        <v>4.8197260273972601E-5</v>
      </c>
      <c r="E490" s="28">
        <f>'I Disease Parameters'!$E$7/(1000*365)</f>
        <v>2.0024657534246577E-5</v>
      </c>
      <c r="F490" s="27">
        <f>(1-'I Disease Parameters'!$E$8)/'I Disease Parameters'!$E$10</f>
        <v>0.188</v>
      </c>
      <c r="G490" s="27">
        <f>'I Disease Parameters'!$E$8/'I Disease Parameters'!$E$11</f>
        <v>1.2E-2</v>
      </c>
      <c r="H490" s="27">
        <f>1/'I Disease Parameters'!$E$12</f>
        <v>0.05</v>
      </c>
      <c r="I490" s="27">
        <f>'I Disease Parameters'!$E$9/'I Disease Parameters'!$E$15</f>
        <v>0</v>
      </c>
      <c r="J490" s="83">
        <f t="shared" si="222"/>
        <v>7.7001263440561267</v>
      </c>
      <c r="K490" s="60">
        <f t="shared" si="223"/>
        <v>0.77001263449643809</v>
      </c>
      <c r="L490" s="30">
        <f t="shared" si="224"/>
        <v>0.46717576064062738</v>
      </c>
      <c r="M490" s="27">
        <f>J490/'I Disease Parameters'!$E$12</f>
        <v>0.38500631720280631</v>
      </c>
      <c r="N490" s="27">
        <f>K490/SQRT('I Disease Parameters'!$E$13*'I Disease Parameters'!$E$13)</f>
        <v>4.5294860852731655E-2</v>
      </c>
      <c r="O490" s="27">
        <f>L490/'I Disease Parameters'!$E$13</f>
        <v>2.7480927096507492E-2</v>
      </c>
      <c r="P490" s="27">
        <f>(1-L490)/'I Disease Parameters'!$E$14</f>
        <v>2.2201009973307193E-2</v>
      </c>
      <c r="Q490" s="19" t="str">
        <f t="shared" si="200"/>
        <v/>
      </c>
      <c r="R490" s="17" t="str">
        <f t="shared" si="201"/>
        <v/>
      </c>
      <c r="S490" s="17" t="str">
        <f t="shared" si="202"/>
        <v/>
      </c>
      <c r="T490" s="17" t="str">
        <f t="shared" si="203"/>
        <v/>
      </c>
      <c r="U490" s="17" t="str">
        <f t="shared" si="204"/>
        <v/>
      </c>
      <c r="V490" s="17" t="str">
        <f t="shared" si="205"/>
        <v/>
      </c>
      <c r="W490" s="17" t="str">
        <f t="shared" si="206"/>
        <v/>
      </c>
      <c r="X490" s="18" t="str">
        <f t="shared" si="197"/>
        <v/>
      </c>
      <c r="Y490" s="17" t="str">
        <f t="shared" si="207"/>
        <v/>
      </c>
      <c r="Z490" s="17" t="str">
        <f t="shared" si="208"/>
        <v/>
      </c>
      <c r="AA490" s="17" t="str">
        <f t="shared" si="209"/>
        <v/>
      </c>
      <c r="AB490" s="17" t="str">
        <f t="shared" si="210"/>
        <v/>
      </c>
      <c r="AC490" s="17" t="str">
        <f t="shared" si="211"/>
        <v/>
      </c>
      <c r="AD490" s="18" t="str">
        <f t="shared" si="212"/>
        <v/>
      </c>
      <c r="AE490" s="19" t="str">
        <f t="shared" si="213"/>
        <v/>
      </c>
      <c r="AF490" s="17" t="str">
        <f t="shared" si="214"/>
        <v/>
      </c>
      <c r="AG490" s="17" t="str">
        <f t="shared" si="215"/>
        <v/>
      </c>
      <c r="AH490" s="18" t="str">
        <f t="shared" si="216"/>
        <v/>
      </c>
      <c r="AI490" s="73"/>
      <c r="AJ490" s="74"/>
      <c r="AK490" s="74"/>
      <c r="AL490" s="73"/>
      <c r="AM490" s="74"/>
      <c r="AN490" s="74">
        <f t="shared" si="217"/>
        <v>2012</v>
      </c>
      <c r="AO490" s="19" t="str">
        <f t="shared" ca="1" si="218"/>
        <v>-</v>
      </c>
      <c r="AP490" s="17" t="str">
        <f ca="1">IF($C490&gt;=TODAY(),"-",100*(AO490-MIN(Fit_Error_Deaths))/(MAX(Fit_Error_Deaths)-MIN(Fit_Error_Deaths)))</f>
        <v>-</v>
      </c>
      <c r="AQ490" s="17" t="str">
        <f t="shared" ca="1" si="219"/>
        <v>-</v>
      </c>
      <c r="AR490" s="17" t="str">
        <f ca="1">IF($C490&gt;=TODAY(),"-",100*(AQ490-MIN(Fit_Error_LocalTransmission))/(MAX(Fit_Error_LocalTransmission)-MIN(Fit_Error_LocalTransmission)))</f>
        <v>-</v>
      </c>
      <c r="AS490" s="17" t="str">
        <f t="shared" ca="1" si="220"/>
        <v>-</v>
      </c>
      <c r="AT490" s="67" t="str">
        <f t="shared" ca="1" si="221"/>
        <v>-</v>
      </c>
    </row>
    <row r="491" spans="1:46" s="1" customFormat="1" ht="12" x14ac:dyDescent="0.35">
      <c r="A491" s="87"/>
      <c r="B491" s="40" t="str">
        <f t="shared" si="198"/>
        <v/>
      </c>
      <c r="C491" s="41" t="str">
        <f t="shared" si="199"/>
        <v/>
      </c>
      <c r="D491" s="28">
        <f>'I Disease Parameters'!$E$6/(1000*365)</f>
        <v>4.8197260273972601E-5</v>
      </c>
      <c r="E491" s="28">
        <f>'I Disease Parameters'!$E$7/(1000*365)</f>
        <v>2.0024657534246577E-5</v>
      </c>
      <c r="F491" s="27">
        <f>(1-'I Disease Parameters'!$E$8)/'I Disease Parameters'!$E$10</f>
        <v>0.188</v>
      </c>
      <c r="G491" s="27">
        <f>'I Disease Parameters'!$E$8/'I Disease Parameters'!$E$11</f>
        <v>1.2E-2</v>
      </c>
      <c r="H491" s="27">
        <f>1/'I Disease Parameters'!$E$12</f>
        <v>0.05</v>
      </c>
      <c r="I491" s="27">
        <f>'I Disease Parameters'!$E$9/'I Disease Parameters'!$E$15</f>
        <v>0</v>
      </c>
      <c r="J491" s="83">
        <f t="shared" si="222"/>
        <v>7.7001263440561267</v>
      </c>
      <c r="K491" s="60">
        <f t="shared" si="223"/>
        <v>0.77001263449643809</v>
      </c>
      <c r="L491" s="30">
        <f t="shared" si="224"/>
        <v>0.46717576064062738</v>
      </c>
      <c r="M491" s="27">
        <f>J491/'I Disease Parameters'!$E$12</f>
        <v>0.38500631720280631</v>
      </c>
      <c r="N491" s="27">
        <f>K491/SQRT('I Disease Parameters'!$E$13*'I Disease Parameters'!$E$13)</f>
        <v>4.5294860852731655E-2</v>
      </c>
      <c r="O491" s="27">
        <f>L491/'I Disease Parameters'!$E$13</f>
        <v>2.7480927096507492E-2</v>
      </c>
      <c r="P491" s="27">
        <f>(1-L491)/'I Disease Parameters'!$E$14</f>
        <v>2.2201009973307193E-2</v>
      </c>
      <c r="Q491" s="19" t="str">
        <f t="shared" si="200"/>
        <v/>
      </c>
      <c r="R491" s="17" t="str">
        <f t="shared" si="201"/>
        <v/>
      </c>
      <c r="S491" s="17" t="str">
        <f t="shared" si="202"/>
        <v/>
      </c>
      <c r="T491" s="17" t="str">
        <f t="shared" si="203"/>
        <v/>
      </c>
      <c r="U491" s="17" t="str">
        <f t="shared" si="204"/>
        <v/>
      </c>
      <c r="V491" s="17" t="str">
        <f t="shared" si="205"/>
        <v/>
      </c>
      <c r="W491" s="17" t="str">
        <f t="shared" si="206"/>
        <v/>
      </c>
      <c r="X491" s="18" t="str">
        <f t="shared" si="197"/>
        <v/>
      </c>
      <c r="Y491" s="17" t="str">
        <f t="shared" si="207"/>
        <v/>
      </c>
      <c r="Z491" s="17" t="str">
        <f t="shared" si="208"/>
        <v/>
      </c>
      <c r="AA491" s="17" t="str">
        <f t="shared" si="209"/>
        <v/>
      </c>
      <c r="AB491" s="17" t="str">
        <f t="shared" si="210"/>
        <v/>
      </c>
      <c r="AC491" s="17" t="str">
        <f t="shared" si="211"/>
        <v/>
      </c>
      <c r="AD491" s="18" t="str">
        <f t="shared" si="212"/>
        <v/>
      </c>
      <c r="AE491" s="19" t="str">
        <f t="shared" si="213"/>
        <v/>
      </c>
      <c r="AF491" s="17" t="str">
        <f t="shared" si="214"/>
        <v/>
      </c>
      <c r="AG491" s="17" t="str">
        <f t="shared" si="215"/>
        <v/>
      </c>
      <c r="AH491" s="18" t="str">
        <f t="shared" si="216"/>
        <v/>
      </c>
      <c r="AI491" s="73"/>
      <c r="AJ491" s="74"/>
      <c r="AK491" s="74"/>
      <c r="AL491" s="73"/>
      <c r="AM491" s="74"/>
      <c r="AN491" s="74">
        <f t="shared" si="217"/>
        <v>2012</v>
      </c>
      <c r="AO491" s="19" t="str">
        <f t="shared" ca="1" si="218"/>
        <v>-</v>
      </c>
      <c r="AP491" s="17" t="str">
        <f ca="1">IF($C491&gt;=TODAY(),"-",100*(AO491-MIN(Fit_Error_Deaths))/(MAX(Fit_Error_Deaths)-MIN(Fit_Error_Deaths)))</f>
        <v>-</v>
      </c>
      <c r="AQ491" s="17" t="str">
        <f t="shared" ca="1" si="219"/>
        <v>-</v>
      </c>
      <c r="AR491" s="17" t="str">
        <f ca="1">IF($C491&gt;=TODAY(),"-",100*(AQ491-MIN(Fit_Error_LocalTransmission))/(MAX(Fit_Error_LocalTransmission)-MIN(Fit_Error_LocalTransmission)))</f>
        <v>-</v>
      </c>
      <c r="AS491" s="17" t="str">
        <f t="shared" ca="1" si="220"/>
        <v>-</v>
      </c>
      <c r="AT491" s="67" t="str">
        <f t="shared" ca="1" si="221"/>
        <v>-</v>
      </c>
    </row>
    <row r="492" spans="1:46" s="1" customFormat="1" ht="12" x14ac:dyDescent="0.35">
      <c r="A492" s="87"/>
      <c r="B492" s="40" t="str">
        <f t="shared" si="198"/>
        <v/>
      </c>
      <c r="C492" s="41" t="str">
        <f t="shared" si="199"/>
        <v/>
      </c>
      <c r="D492" s="28">
        <f>'I Disease Parameters'!$E$6/(1000*365)</f>
        <v>4.8197260273972601E-5</v>
      </c>
      <c r="E492" s="28">
        <f>'I Disease Parameters'!$E$7/(1000*365)</f>
        <v>2.0024657534246577E-5</v>
      </c>
      <c r="F492" s="27">
        <f>(1-'I Disease Parameters'!$E$8)/'I Disease Parameters'!$E$10</f>
        <v>0.188</v>
      </c>
      <c r="G492" s="27">
        <f>'I Disease Parameters'!$E$8/'I Disease Parameters'!$E$11</f>
        <v>1.2E-2</v>
      </c>
      <c r="H492" s="27">
        <f>1/'I Disease Parameters'!$E$12</f>
        <v>0.05</v>
      </c>
      <c r="I492" s="27">
        <f>'I Disease Parameters'!$E$9/'I Disease Parameters'!$E$15</f>
        <v>0</v>
      </c>
      <c r="J492" s="83">
        <f t="shared" si="222"/>
        <v>7.7001263440561267</v>
      </c>
      <c r="K492" s="60">
        <f t="shared" si="223"/>
        <v>0.77001263449643809</v>
      </c>
      <c r="L492" s="30">
        <f t="shared" si="224"/>
        <v>0.46717576064062738</v>
      </c>
      <c r="M492" s="27">
        <f>J492/'I Disease Parameters'!$E$12</f>
        <v>0.38500631720280631</v>
      </c>
      <c r="N492" s="27">
        <f>K492/SQRT('I Disease Parameters'!$E$13*'I Disease Parameters'!$E$13)</f>
        <v>4.5294860852731655E-2</v>
      </c>
      <c r="O492" s="27">
        <f>L492/'I Disease Parameters'!$E$13</f>
        <v>2.7480927096507492E-2</v>
      </c>
      <c r="P492" s="27">
        <f>(1-L492)/'I Disease Parameters'!$E$14</f>
        <v>2.2201009973307193E-2</v>
      </c>
      <c r="Q492" s="19" t="str">
        <f t="shared" si="200"/>
        <v/>
      </c>
      <c r="R492" s="17" t="str">
        <f t="shared" si="201"/>
        <v/>
      </c>
      <c r="S492" s="17" t="str">
        <f t="shared" si="202"/>
        <v/>
      </c>
      <c r="T492" s="17" t="str">
        <f t="shared" si="203"/>
        <v/>
      </c>
      <c r="U492" s="17" t="str">
        <f t="shared" si="204"/>
        <v/>
      </c>
      <c r="V492" s="17" t="str">
        <f t="shared" si="205"/>
        <v/>
      </c>
      <c r="W492" s="17" t="str">
        <f t="shared" si="206"/>
        <v/>
      </c>
      <c r="X492" s="18" t="str">
        <f t="shared" si="197"/>
        <v/>
      </c>
      <c r="Y492" s="17" t="str">
        <f t="shared" si="207"/>
        <v/>
      </c>
      <c r="Z492" s="17" t="str">
        <f t="shared" si="208"/>
        <v/>
      </c>
      <c r="AA492" s="17" t="str">
        <f t="shared" si="209"/>
        <v/>
      </c>
      <c r="AB492" s="17" t="str">
        <f t="shared" si="210"/>
        <v/>
      </c>
      <c r="AC492" s="17" t="str">
        <f t="shared" si="211"/>
        <v/>
      </c>
      <c r="AD492" s="18" t="str">
        <f t="shared" si="212"/>
        <v/>
      </c>
      <c r="AE492" s="19" t="str">
        <f t="shared" si="213"/>
        <v/>
      </c>
      <c r="AF492" s="17" t="str">
        <f t="shared" si="214"/>
        <v/>
      </c>
      <c r="AG492" s="17" t="str">
        <f t="shared" si="215"/>
        <v/>
      </c>
      <c r="AH492" s="18" t="str">
        <f t="shared" si="216"/>
        <v/>
      </c>
      <c r="AI492" s="73"/>
      <c r="AJ492" s="74"/>
      <c r="AK492" s="74"/>
      <c r="AL492" s="73"/>
      <c r="AM492" s="74"/>
      <c r="AN492" s="74">
        <f t="shared" si="217"/>
        <v>2012</v>
      </c>
      <c r="AO492" s="19" t="str">
        <f t="shared" ca="1" si="218"/>
        <v>-</v>
      </c>
      <c r="AP492" s="17" t="str">
        <f ca="1">IF($C492&gt;=TODAY(),"-",100*(AO492-MIN(Fit_Error_Deaths))/(MAX(Fit_Error_Deaths)-MIN(Fit_Error_Deaths)))</f>
        <v>-</v>
      </c>
      <c r="AQ492" s="17" t="str">
        <f t="shared" ca="1" si="219"/>
        <v>-</v>
      </c>
      <c r="AR492" s="17" t="str">
        <f ca="1">IF($C492&gt;=TODAY(),"-",100*(AQ492-MIN(Fit_Error_LocalTransmission))/(MAX(Fit_Error_LocalTransmission)-MIN(Fit_Error_LocalTransmission)))</f>
        <v>-</v>
      </c>
      <c r="AS492" s="17" t="str">
        <f t="shared" ca="1" si="220"/>
        <v>-</v>
      </c>
      <c r="AT492" s="67" t="str">
        <f t="shared" ca="1" si="221"/>
        <v>-</v>
      </c>
    </row>
    <row r="493" spans="1:46" s="1" customFormat="1" ht="12" x14ac:dyDescent="0.35">
      <c r="A493" s="87"/>
      <c r="B493" s="40" t="str">
        <f t="shared" si="198"/>
        <v/>
      </c>
      <c r="C493" s="41" t="str">
        <f t="shared" si="199"/>
        <v/>
      </c>
      <c r="D493" s="28">
        <f>'I Disease Parameters'!$E$6/(1000*365)</f>
        <v>4.8197260273972601E-5</v>
      </c>
      <c r="E493" s="28">
        <f>'I Disease Parameters'!$E$7/(1000*365)</f>
        <v>2.0024657534246577E-5</v>
      </c>
      <c r="F493" s="27">
        <f>(1-'I Disease Parameters'!$E$8)/'I Disease Parameters'!$E$10</f>
        <v>0.188</v>
      </c>
      <c r="G493" s="27">
        <f>'I Disease Parameters'!$E$8/'I Disease Parameters'!$E$11</f>
        <v>1.2E-2</v>
      </c>
      <c r="H493" s="27">
        <f>1/'I Disease Parameters'!$E$12</f>
        <v>0.05</v>
      </c>
      <c r="I493" s="27">
        <f>'I Disease Parameters'!$E$9/'I Disease Parameters'!$E$15</f>
        <v>0</v>
      </c>
      <c r="J493" s="83">
        <f t="shared" si="222"/>
        <v>7.7001263440561267</v>
      </c>
      <c r="K493" s="60">
        <f t="shared" si="223"/>
        <v>0.77001263449643809</v>
      </c>
      <c r="L493" s="30">
        <f t="shared" si="224"/>
        <v>0.46717576064062738</v>
      </c>
      <c r="M493" s="27">
        <f>J493/'I Disease Parameters'!$E$12</f>
        <v>0.38500631720280631</v>
      </c>
      <c r="N493" s="27">
        <f>K493/SQRT('I Disease Parameters'!$E$13*'I Disease Parameters'!$E$13)</f>
        <v>4.5294860852731655E-2</v>
      </c>
      <c r="O493" s="27">
        <f>L493/'I Disease Parameters'!$E$13</f>
        <v>2.7480927096507492E-2</v>
      </c>
      <c r="P493" s="27">
        <f>(1-L493)/'I Disease Parameters'!$E$14</f>
        <v>2.2201009973307193E-2</v>
      </c>
      <c r="Q493" s="19" t="str">
        <f t="shared" si="200"/>
        <v/>
      </c>
      <c r="R493" s="17" t="str">
        <f t="shared" si="201"/>
        <v/>
      </c>
      <c r="S493" s="17" t="str">
        <f t="shared" si="202"/>
        <v/>
      </c>
      <c r="T493" s="17" t="str">
        <f t="shared" si="203"/>
        <v/>
      </c>
      <c r="U493" s="17" t="str">
        <f t="shared" si="204"/>
        <v/>
      </c>
      <c r="V493" s="17" t="str">
        <f t="shared" si="205"/>
        <v/>
      </c>
      <c r="W493" s="17" t="str">
        <f t="shared" si="206"/>
        <v/>
      </c>
      <c r="X493" s="18" t="str">
        <f t="shared" si="197"/>
        <v/>
      </c>
      <c r="Y493" s="17" t="str">
        <f t="shared" si="207"/>
        <v/>
      </c>
      <c r="Z493" s="17" t="str">
        <f t="shared" si="208"/>
        <v/>
      </c>
      <c r="AA493" s="17" t="str">
        <f t="shared" si="209"/>
        <v/>
      </c>
      <c r="AB493" s="17" t="str">
        <f t="shared" si="210"/>
        <v/>
      </c>
      <c r="AC493" s="17" t="str">
        <f t="shared" si="211"/>
        <v/>
      </c>
      <c r="AD493" s="18" t="str">
        <f t="shared" si="212"/>
        <v/>
      </c>
      <c r="AE493" s="19" t="str">
        <f t="shared" si="213"/>
        <v/>
      </c>
      <c r="AF493" s="17" t="str">
        <f t="shared" si="214"/>
        <v/>
      </c>
      <c r="AG493" s="17" t="str">
        <f t="shared" si="215"/>
        <v/>
      </c>
      <c r="AH493" s="18" t="str">
        <f t="shared" si="216"/>
        <v/>
      </c>
      <c r="AI493" s="73"/>
      <c r="AJ493" s="74"/>
      <c r="AK493" s="74"/>
      <c r="AL493" s="73"/>
      <c r="AM493" s="74"/>
      <c r="AN493" s="74">
        <f t="shared" si="217"/>
        <v>2012</v>
      </c>
      <c r="AO493" s="19" t="str">
        <f t="shared" ca="1" si="218"/>
        <v>-</v>
      </c>
      <c r="AP493" s="17" t="str">
        <f ca="1">IF($C493&gt;=TODAY(),"-",100*(AO493-MIN(Fit_Error_Deaths))/(MAX(Fit_Error_Deaths)-MIN(Fit_Error_Deaths)))</f>
        <v>-</v>
      </c>
      <c r="AQ493" s="17" t="str">
        <f t="shared" ca="1" si="219"/>
        <v>-</v>
      </c>
      <c r="AR493" s="17" t="str">
        <f ca="1">IF($C493&gt;=TODAY(),"-",100*(AQ493-MIN(Fit_Error_LocalTransmission))/(MAX(Fit_Error_LocalTransmission)-MIN(Fit_Error_LocalTransmission)))</f>
        <v>-</v>
      </c>
      <c r="AS493" s="17" t="str">
        <f t="shared" ca="1" si="220"/>
        <v>-</v>
      </c>
      <c r="AT493" s="67" t="str">
        <f t="shared" ca="1" si="221"/>
        <v>-</v>
      </c>
    </row>
    <row r="494" spans="1:46" s="1" customFormat="1" ht="12" x14ac:dyDescent="0.35">
      <c r="A494" s="87"/>
      <c r="B494" s="40" t="str">
        <f t="shared" si="198"/>
        <v/>
      </c>
      <c r="C494" s="41" t="str">
        <f t="shared" si="199"/>
        <v/>
      </c>
      <c r="D494" s="28">
        <f>'I Disease Parameters'!$E$6/(1000*365)</f>
        <v>4.8197260273972601E-5</v>
      </c>
      <c r="E494" s="28">
        <f>'I Disease Parameters'!$E$7/(1000*365)</f>
        <v>2.0024657534246577E-5</v>
      </c>
      <c r="F494" s="27">
        <f>(1-'I Disease Parameters'!$E$8)/'I Disease Parameters'!$E$10</f>
        <v>0.188</v>
      </c>
      <c r="G494" s="27">
        <f>'I Disease Parameters'!$E$8/'I Disease Parameters'!$E$11</f>
        <v>1.2E-2</v>
      </c>
      <c r="H494" s="27">
        <f>1/'I Disease Parameters'!$E$12</f>
        <v>0.05</v>
      </c>
      <c r="I494" s="27">
        <f>'I Disease Parameters'!$E$9/'I Disease Parameters'!$E$15</f>
        <v>0</v>
      </c>
      <c r="J494" s="83">
        <f t="shared" si="222"/>
        <v>7.7001263440561267</v>
      </c>
      <c r="K494" s="60">
        <f t="shared" si="223"/>
        <v>0.77001263449643809</v>
      </c>
      <c r="L494" s="30">
        <f t="shared" si="224"/>
        <v>0.46717576064062738</v>
      </c>
      <c r="M494" s="27">
        <f>J494/'I Disease Parameters'!$E$12</f>
        <v>0.38500631720280631</v>
      </c>
      <c r="N494" s="27">
        <f>K494/SQRT('I Disease Parameters'!$E$13*'I Disease Parameters'!$E$13)</f>
        <v>4.5294860852731655E-2</v>
      </c>
      <c r="O494" s="27">
        <f>L494/'I Disease Parameters'!$E$13</f>
        <v>2.7480927096507492E-2</v>
      </c>
      <c r="P494" s="27">
        <f>(1-L494)/'I Disease Parameters'!$E$14</f>
        <v>2.2201009973307193E-2</v>
      </c>
      <c r="Q494" s="19" t="str">
        <f t="shared" si="200"/>
        <v/>
      </c>
      <c r="R494" s="17" t="str">
        <f t="shared" si="201"/>
        <v/>
      </c>
      <c r="S494" s="17" t="str">
        <f t="shared" si="202"/>
        <v/>
      </c>
      <c r="T494" s="17" t="str">
        <f t="shared" si="203"/>
        <v/>
      </c>
      <c r="U494" s="17" t="str">
        <f t="shared" si="204"/>
        <v/>
      </c>
      <c r="V494" s="17" t="str">
        <f t="shared" si="205"/>
        <v/>
      </c>
      <c r="W494" s="17" t="str">
        <f t="shared" si="206"/>
        <v/>
      </c>
      <c r="X494" s="18" t="str">
        <f t="shared" si="197"/>
        <v/>
      </c>
      <c r="Y494" s="17" t="str">
        <f t="shared" si="207"/>
        <v/>
      </c>
      <c r="Z494" s="17" t="str">
        <f t="shared" si="208"/>
        <v/>
      </c>
      <c r="AA494" s="17" t="str">
        <f t="shared" si="209"/>
        <v/>
      </c>
      <c r="AB494" s="17" t="str">
        <f t="shared" si="210"/>
        <v/>
      </c>
      <c r="AC494" s="17" t="str">
        <f t="shared" si="211"/>
        <v/>
      </c>
      <c r="AD494" s="18" t="str">
        <f t="shared" si="212"/>
        <v/>
      </c>
      <c r="AE494" s="19" t="str">
        <f t="shared" si="213"/>
        <v/>
      </c>
      <c r="AF494" s="17" t="str">
        <f t="shared" si="214"/>
        <v/>
      </c>
      <c r="AG494" s="17" t="str">
        <f t="shared" si="215"/>
        <v/>
      </c>
      <c r="AH494" s="18" t="str">
        <f t="shared" si="216"/>
        <v/>
      </c>
      <c r="AI494" s="73"/>
      <c r="AJ494" s="74"/>
      <c r="AK494" s="74"/>
      <c r="AL494" s="73"/>
      <c r="AM494" s="74"/>
      <c r="AN494" s="74">
        <f t="shared" si="217"/>
        <v>2012</v>
      </c>
      <c r="AO494" s="19" t="str">
        <f t="shared" ca="1" si="218"/>
        <v>-</v>
      </c>
      <c r="AP494" s="17" t="str">
        <f ca="1">IF($C494&gt;=TODAY(),"-",100*(AO494-MIN(Fit_Error_Deaths))/(MAX(Fit_Error_Deaths)-MIN(Fit_Error_Deaths)))</f>
        <v>-</v>
      </c>
      <c r="AQ494" s="17" t="str">
        <f t="shared" ca="1" si="219"/>
        <v>-</v>
      </c>
      <c r="AR494" s="17" t="str">
        <f ca="1">IF($C494&gt;=TODAY(),"-",100*(AQ494-MIN(Fit_Error_LocalTransmission))/(MAX(Fit_Error_LocalTransmission)-MIN(Fit_Error_LocalTransmission)))</f>
        <v>-</v>
      </c>
      <c r="AS494" s="17" t="str">
        <f t="shared" ca="1" si="220"/>
        <v>-</v>
      </c>
      <c r="AT494" s="67" t="str">
        <f t="shared" ca="1" si="221"/>
        <v>-</v>
      </c>
    </row>
    <row r="495" spans="1:46" s="1" customFormat="1" ht="12" x14ac:dyDescent="0.35">
      <c r="A495" s="87"/>
      <c r="B495" s="40" t="str">
        <f t="shared" si="198"/>
        <v/>
      </c>
      <c r="C495" s="41" t="str">
        <f t="shared" si="199"/>
        <v/>
      </c>
      <c r="D495" s="28">
        <f>'I Disease Parameters'!$E$6/(1000*365)</f>
        <v>4.8197260273972601E-5</v>
      </c>
      <c r="E495" s="28">
        <f>'I Disease Parameters'!$E$7/(1000*365)</f>
        <v>2.0024657534246577E-5</v>
      </c>
      <c r="F495" s="27">
        <f>(1-'I Disease Parameters'!$E$8)/'I Disease Parameters'!$E$10</f>
        <v>0.188</v>
      </c>
      <c r="G495" s="27">
        <f>'I Disease Parameters'!$E$8/'I Disease Parameters'!$E$11</f>
        <v>1.2E-2</v>
      </c>
      <c r="H495" s="27">
        <f>1/'I Disease Parameters'!$E$12</f>
        <v>0.05</v>
      </c>
      <c r="I495" s="27">
        <f>'I Disease Parameters'!$E$9/'I Disease Parameters'!$E$15</f>
        <v>0</v>
      </c>
      <c r="J495" s="83">
        <f t="shared" si="222"/>
        <v>7.7001263440561267</v>
      </c>
      <c r="K495" s="60">
        <f t="shared" si="223"/>
        <v>0.77001263449643809</v>
      </c>
      <c r="L495" s="30">
        <f t="shared" si="224"/>
        <v>0.46717576064062738</v>
      </c>
      <c r="M495" s="27">
        <f>J495/'I Disease Parameters'!$E$12</f>
        <v>0.38500631720280631</v>
      </c>
      <c r="N495" s="27">
        <f>K495/SQRT('I Disease Parameters'!$E$13*'I Disease Parameters'!$E$13)</f>
        <v>4.5294860852731655E-2</v>
      </c>
      <c r="O495" s="27">
        <f>L495/'I Disease Parameters'!$E$13</f>
        <v>2.7480927096507492E-2</v>
      </c>
      <c r="P495" s="27">
        <f>(1-L495)/'I Disease Parameters'!$E$14</f>
        <v>2.2201009973307193E-2</v>
      </c>
      <c r="Q495" s="19" t="str">
        <f t="shared" si="200"/>
        <v/>
      </c>
      <c r="R495" s="17" t="str">
        <f t="shared" si="201"/>
        <v/>
      </c>
      <c r="S495" s="17" t="str">
        <f t="shared" si="202"/>
        <v/>
      </c>
      <c r="T495" s="17" t="str">
        <f t="shared" si="203"/>
        <v/>
      </c>
      <c r="U495" s="17" t="str">
        <f t="shared" si="204"/>
        <v/>
      </c>
      <c r="V495" s="17" t="str">
        <f t="shared" si="205"/>
        <v/>
      </c>
      <c r="W495" s="17" t="str">
        <f t="shared" si="206"/>
        <v/>
      </c>
      <c r="X495" s="18" t="str">
        <f t="shared" si="197"/>
        <v/>
      </c>
      <c r="Y495" s="17" t="str">
        <f t="shared" si="207"/>
        <v/>
      </c>
      <c r="Z495" s="17" t="str">
        <f t="shared" si="208"/>
        <v/>
      </c>
      <c r="AA495" s="17" t="str">
        <f t="shared" si="209"/>
        <v/>
      </c>
      <c r="AB495" s="17" t="str">
        <f t="shared" si="210"/>
        <v/>
      </c>
      <c r="AC495" s="17" t="str">
        <f t="shared" si="211"/>
        <v/>
      </c>
      <c r="AD495" s="18" t="str">
        <f t="shared" si="212"/>
        <v/>
      </c>
      <c r="AE495" s="19" t="str">
        <f t="shared" si="213"/>
        <v/>
      </c>
      <c r="AF495" s="17" t="str">
        <f t="shared" si="214"/>
        <v/>
      </c>
      <c r="AG495" s="17" t="str">
        <f t="shared" si="215"/>
        <v/>
      </c>
      <c r="AH495" s="18" t="str">
        <f t="shared" si="216"/>
        <v/>
      </c>
      <c r="AI495" s="73"/>
      <c r="AJ495" s="74"/>
      <c r="AK495" s="74"/>
      <c r="AL495" s="73"/>
      <c r="AM495" s="74"/>
      <c r="AN495" s="74">
        <f t="shared" si="217"/>
        <v>2012</v>
      </c>
      <c r="AO495" s="19" t="str">
        <f t="shared" ca="1" si="218"/>
        <v>-</v>
      </c>
      <c r="AP495" s="17" t="str">
        <f ca="1">IF($C495&gt;=TODAY(),"-",100*(AO495-MIN(Fit_Error_Deaths))/(MAX(Fit_Error_Deaths)-MIN(Fit_Error_Deaths)))</f>
        <v>-</v>
      </c>
      <c r="AQ495" s="17" t="str">
        <f t="shared" ca="1" si="219"/>
        <v>-</v>
      </c>
      <c r="AR495" s="17" t="str">
        <f ca="1">IF($C495&gt;=TODAY(),"-",100*(AQ495-MIN(Fit_Error_LocalTransmission))/(MAX(Fit_Error_LocalTransmission)-MIN(Fit_Error_LocalTransmission)))</f>
        <v>-</v>
      </c>
      <c r="AS495" s="17" t="str">
        <f t="shared" ca="1" si="220"/>
        <v>-</v>
      </c>
      <c r="AT495" s="67" t="str">
        <f t="shared" ca="1" si="221"/>
        <v>-</v>
      </c>
    </row>
    <row r="496" spans="1:46" s="1" customFormat="1" ht="12" x14ac:dyDescent="0.35">
      <c r="A496" s="87"/>
      <c r="B496" s="40" t="str">
        <f t="shared" si="198"/>
        <v/>
      </c>
      <c r="C496" s="41" t="str">
        <f t="shared" si="199"/>
        <v/>
      </c>
      <c r="D496" s="28">
        <f>'I Disease Parameters'!$E$6/(1000*365)</f>
        <v>4.8197260273972601E-5</v>
      </c>
      <c r="E496" s="28">
        <f>'I Disease Parameters'!$E$7/(1000*365)</f>
        <v>2.0024657534246577E-5</v>
      </c>
      <c r="F496" s="27">
        <f>(1-'I Disease Parameters'!$E$8)/'I Disease Parameters'!$E$10</f>
        <v>0.188</v>
      </c>
      <c r="G496" s="27">
        <f>'I Disease Parameters'!$E$8/'I Disease Parameters'!$E$11</f>
        <v>1.2E-2</v>
      </c>
      <c r="H496" s="27">
        <f>1/'I Disease Parameters'!$E$12</f>
        <v>0.05</v>
      </c>
      <c r="I496" s="27">
        <f>'I Disease Parameters'!$E$9/'I Disease Parameters'!$E$15</f>
        <v>0</v>
      </c>
      <c r="J496" s="83">
        <f t="shared" si="222"/>
        <v>7.7001263440561267</v>
      </c>
      <c r="K496" s="60">
        <f t="shared" si="223"/>
        <v>0.77001263449643809</v>
      </c>
      <c r="L496" s="30">
        <f t="shared" si="224"/>
        <v>0.46717576064062738</v>
      </c>
      <c r="M496" s="27">
        <f>J496/'I Disease Parameters'!$E$12</f>
        <v>0.38500631720280631</v>
      </c>
      <c r="N496" s="27">
        <f>K496/SQRT('I Disease Parameters'!$E$13*'I Disease Parameters'!$E$13)</f>
        <v>4.5294860852731655E-2</v>
      </c>
      <c r="O496" s="27">
        <f>L496/'I Disease Parameters'!$E$13</f>
        <v>2.7480927096507492E-2</v>
      </c>
      <c r="P496" s="27">
        <f>(1-L496)/'I Disease Parameters'!$E$14</f>
        <v>2.2201009973307193E-2</v>
      </c>
      <c r="Q496" s="19" t="str">
        <f t="shared" si="200"/>
        <v/>
      </c>
      <c r="R496" s="17" t="str">
        <f t="shared" si="201"/>
        <v/>
      </c>
      <c r="S496" s="17" t="str">
        <f t="shared" si="202"/>
        <v/>
      </c>
      <c r="T496" s="17" t="str">
        <f t="shared" si="203"/>
        <v/>
      </c>
      <c r="U496" s="17" t="str">
        <f t="shared" si="204"/>
        <v/>
      </c>
      <c r="V496" s="17" t="str">
        <f t="shared" si="205"/>
        <v/>
      </c>
      <c r="W496" s="17" t="str">
        <f t="shared" si="206"/>
        <v/>
      </c>
      <c r="X496" s="18" t="str">
        <f t="shared" si="197"/>
        <v/>
      </c>
      <c r="Y496" s="17" t="str">
        <f t="shared" si="207"/>
        <v/>
      </c>
      <c r="Z496" s="17" t="str">
        <f t="shared" si="208"/>
        <v/>
      </c>
      <c r="AA496" s="17" t="str">
        <f t="shared" si="209"/>
        <v/>
      </c>
      <c r="AB496" s="17" t="str">
        <f t="shared" si="210"/>
        <v/>
      </c>
      <c r="AC496" s="17" t="str">
        <f t="shared" si="211"/>
        <v/>
      </c>
      <c r="AD496" s="18" t="str">
        <f t="shared" si="212"/>
        <v/>
      </c>
      <c r="AE496" s="19" t="str">
        <f t="shared" si="213"/>
        <v/>
      </c>
      <c r="AF496" s="17" t="str">
        <f t="shared" si="214"/>
        <v/>
      </c>
      <c r="AG496" s="17" t="str">
        <f t="shared" si="215"/>
        <v/>
      </c>
      <c r="AH496" s="18" t="str">
        <f t="shared" si="216"/>
        <v/>
      </c>
      <c r="AI496" s="73"/>
      <c r="AJ496" s="74"/>
      <c r="AK496" s="74"/>
      <c r="AL496" s="73"/>
      <c r="AM496" s="74"/>
      <c r="AN496" s="74">
        <f t="shared" si="217"/>
        <v>2012</v>
      </c>
      <c r="AO496" s="19" t="str">
        <f t="shared" ca="1" si="218"/>
        <v>-</v>
      </c>
      <c r="AP496" s="17" t="str">
        <f ca="1">IF($C496&gt;=TODAY(),"-",100*(AO496-MIN(Fit_Error_Deaths))/(MAX(Fit_Error_Deaths)-MIN(Fit_Error_Deaths)))</f>
        <v>-</v>
      </c>
      <c r="AQ496" s="17" t="str">
        <f t="shared" ca="1" si="219"/>
        <v>-</v>
      </c>
      <c r="AR496" s="17" t="str">
        <f ca="1">IF($C496&gt;=TODAY(),"-",100*(AQ496-MIN(Fit_Error_LocalTransmission))/(MAX(Fit_Error_LocalTransmission)-MIN(Fit_Error_LocalTransmission)))</f>
        <v>-</v>
      </c>
      <c r="AS496" s="17" t="str">
        <f t="shared" ca="1" si="220"/>
        <v>-</v>
      </c>
      <c r="AT496" s="67" t="str">
        <f t="shared" ca="1" si="221"/>
        <v>-</v>
      </c>
    </row>
    <row r="497" spans="1:46" s="1" customFormat="1" ht="12" x14ac:dyDescent="0.35">
      <c r="A497" s="87"/>
      <c r="B497" s="40" t="str">
        <f t="shared" si="198"/>
        <v/>
      </c>
      <c r="C497" s="41" t="str">
        <f t="shared" si="199"/>
        <v/>
      </c>
      <c r="D497" s="28">
        <f>'I Disease Parameters'!$E$6/(1000*365)</f>
        <v>4.8197260273972601E-5</v>
      </c>
      <c r="E497" s="28">
        <f>'I Disease Parameters'!$E$7/(1000*365)</f>
        <v>2.0024657534246577E-5</v>
      </c>
      <c r="F497" s="27">
        <f>(1-'I Disease Parameters'!$E$8)/'I Disease Parameters'!$E$10</f>
        <v>0.188</v>
      </c>
      <c r="G497" s="27">
        <f>'I Disease Parameters'!$E$8/'I Disease Parameters'!$E$11</f>
        <v>1.2E-2</v>
      </c>
      <c r="H497" s="27">
        <f>1/'I Disease Parameters'!$E$12</f>
        <v>0.05</v>
      </c>
      <c r="I497" s="27">
        <f>'I Disease Parameters'!$E$9/'I Disease Parameters'!$E$15</f>
        <v>0</v>
      </c>
      <c r="J497" s="83">
        <f t="shared" si="222"/>
        <v>7.7001263440561267</v>
      </c>
      <c r="K497" s="60">
        <f t="shared" si="223"/>
        <v>0.77001263449643809</v>
      </c>
      <c r="L497" s="30">
        <f t="shared" si="224"/>
        <v>0.46717576064062738</v>
      </c>
      <c r="M497" s="27">
        <f>J497/'I Disease Parameters'!$E$12</f>
        <v>0.38500631720280631</v>
      </c>
      <c r="N497" s="27">
        <f>K497/SQRT('I Disease Parameters'!$E$13*'I Disease Parameters'!$E$13)</f>
        <v>4.5294860852731655E-2</v>
      </c>
      <c r="O497" s="27">
        <f>L497/'I Disease Parameters'!$E$13</f>
        <v>2.7480927096507492E-2</v>
      </c>
      <c r="P497" s="27">
        <f>(1-L497)/'I Disease Parameters'!$E$14</f>
        <v>2.2201009973307193E-2</v>
      </c>
      <c r="Q497" s="19" t="str">
        <f t="shared" si="200"/>
        <v/>
      </c>
      <c r="R497" s="17" t="str">
        <f t="shared" si="201"/>
        <v/>
      </c>
      <c r="S497" s="17" t="str">
        <f t="shared" si="202"/>
        <v/>
      </c>
      <c r="T497" s="17" t="str">
        <f t="shared" si="203"/>
        <v/>
      </c>
      <c r="U497" s="17" t="str">
        <f t="shared" si="204"/>
        <v/>
      </c>
      <c r="V497" s="17" t="str">
        <f t="shared" si="205"/>
        <v/>
      </c>
      <c r="W497" s="17" t="str">
        <f t="shared" si="206"/>
        <v/>
      </c>
      <c r="X497" s="18" t="str">
        <f t="shared" si="197"/>
        <v/>
      </c>
      <c r="Y497" s="17" t="str">
        <f t="shared" si="207"/>
        <v/>
      </c>
      <c r="Z497" s="17" t="str">
        <f t="shared" si="208"/>
        <v/>
      </c>
      <c r="AA497" s="17" t="str">
        <f t="shared" si="209"/>
        <v/>
      </c>
      <c r="AB497" s="17" t="str">
        <f t="shared" si="210"/>
        <v/>
      </c>
      <c r="AC497" s="17" t="str">
        <f t="shared" si="211"/>
        <v/>
      </c>
      <c r="AD497" s="18" t="str">
        <f t="shared" si="212"/>
        <v/>
      </c>
      <c r="AE497" s="19" t="str">
        <f t="shared" si="213"/>
        <v/>
      </c>
      <c r="AF497" s="17" t="str">
        <f t="shared" si="214"/>
        <v/>
      </c>
      <c r="AG497" s="17" t="str">
        <f t="shared" si="215"/>
        <v/>
      </c>
      <c r="AH497" s="18" t="str">
        <f t="shared" si="216"/>
        <v/>
      </c>
      <c r="AI497" s="73"/>
      <c r="AJ497" s="74"/>
      <c r="AK497" s="74"/>
      <c r="AL497" s="73"/>
      <c r="AM497" s="74"/>
      <c r="AN497" s="74">
        <f t="shared" si="217"/>
        <v>2012</v>
      </c>
      <c r="AO497" s="19" t="str">
        <f t="shared" ca="1" si="218"/>
        <v>-</v>
      </c>
      <c r="AP497" s="17" t="str">
        <f ca="1">IF($C497&gt;=TODAY(),"-",100*(AO497-MIN(Fit_Error_Deaths))/(MAX(Fit_Error_Deaths)-MIN(Fit_Error_Deaths)))</f>
        <v>-</v>
      </c>
      <c r="AQ497" s="17" t="str">
        <f t="shared" ca="1" si="219"/>
        <v>-</v>
      </c>
      <c r="AR497" s="17" t="str">
        <f ca="1">IF($C497&gt;=TODAY(),"-",100*(AQ497-MIN(Fit_Error_LocalTransmission))/(MAX(Fit_Error_LocalTransmission)-MIN(Fit_Error_LocalTransmission)))</f>
        <v>-</v>
      </c>
      <c r="AS497" s="17" t="str">
        <f t="shared" ca="1" si="220"/>
        <v>-</v>
      </c>
      <c r="AT497" s="67" t="str">
        <f t="shared" ca="1" si="221"/>
        <v>-</v>
      </c>
    </row>
    <row r="498" spans="1:46" s="1" customFormat="1" ht="12" x14ac:dyDescent="0.35">
      <c r="A498" s="87"/>
      <c r="B498" s="40" t="str">
        <f t="shared" si="198"/>
        <v/>
      </c>
      <c r="C498" s="41" t="str">
        <f t="shared" si="199"/>
        <v/>
      </c>
      <c r="D498" s="28">
        <f>'I Disease Parameters'!$E$6/(1000*365)</f>
        <v>4.8197260273972601E-5</v>
      </c>
      <c r="E498" s="28">
        <f>'I Disease Parameters'!$E$7/(1000*365)</f>
        <v>2.0024657534246577E-5</v>
      </c>
      <c r="F498" s="27">
        <f>(1-'I Disease Parameters'!$E$8)/'I Disease Parameters'!$E$10</f>
        <v>0.188</v>
      </c>
      <c r="G498" s="27">
        <f>'I Disease Parameters'!$E$8/'I Disease Parameters'!$E$11</f>
        <v>1.2E-2</v>
      </c>
      <c r="H498" s="27">
        <f>1/'I Disease Parameters'!$E$12</f>
        <v>0.05</v>
      </c>
      <c r="I498" s="27">
        <f>'I Disease Parameters'!$E$9/'I Disease Parameters'!$E$15</f>
        <v>0</v>
      </c>
      <c r="J498" s="83">
        <f t="shared" si="222"/>
        <v>7.7001263440561267</v>
      </c>
      <c r="K498" s="60">
        <f t="shared" si="223"/>
        <v>0.77001263449643809</v>
      </c>
      <c r="L498" s="30">
        <f t="shared" si="224"/>
        <v>0.46717576064062738</v>
      </c>
      <c r="M498" s="27">
        <f>J498/'I Disease Parameters'!$E$12</f>
        <v>0.38500631720280631</v>
      </c>
      <c r="N498" s="27">
        <f>K498/SQRT('I Disease Parameters'!$E$13*'I Disease Parameters'!$E$13)</f>
        <v>4.5294860852731655E-2</v>
      </c>
      <c r="O498" s="27">
        <f>L498/'I Disease Parameters'!$E$13</f>
        <v>2.7480927096507492E-2</v>
      </c>
      <c r="P498" s="27">
        <f>(1-L498)/'I Disease Parameters'!$E$14</f>
        <v>2.2201009973307193E-2</v>
      </c>
      <c r="Q498" s="19" t="str">
        <f t="shared" si="200"/>
        <v/>
      </c>
      <c r="R498" s="17" t="str">
        <f t="shared" si="201"/>
        <v/>
      </c>
      <c r="S498" s="17" t="str">
        <f t="shared" si="202"/>
        <v/>
      </c>
      <c r="T498" s="17" t="str">
        <f t="shared" si="203"/>
        <v/>
      </c>
      <c r="U498" s="17" t="str">
        <f t="shared" si="204"/>
        <v/>
      </c>
      <c r="V498" s="17" t="str">
        <f t="shared" si="205"/>
        <v/>
      </c>
      <c r="W498" s="17" t="str">
        <f t="shared" si="206"/>
        <v/>
      </c>
      <c r="X498" s="18" t="str">
        <f t="shared" si="197"/>
        <v/>
      </c>
      <c r="Y498" s="17" t="str">
        <f t="shared" si="207"/>
        <v/>
      </c>
      <c r="Z498" s="17" t="str">
        <f t="shared" si="208"/>
        <v/>
      </c>
      <c r="AA498" s="17" t="str">
        <f t="shared" si="209"/>
        <v/>
      </c>
      <c r="AB498" s="17" t="str">
        <f t="shared" si="210"/>
        <v/>
      </c>
      <c r="AC498" s="17" t="str">
        <f t="shared" si="211"/>
        <v/>
      </c>
      <c r="AD498" s="18" t="str">
        <f t="shared" si="212"/>
        <v/>
      </c>
      <c r="AE498" s="19" t="str">
        <f t="shared" si="213"/>
        <v/>
      </c>
      <c r="AF498" s="17" t="str">
        <f t="shared" si="214"/>
        <v/>
      </c>
      <c r="AG498" s="17" t="str">
        <f t="shared" si="215"/>
        <v/>
      </c>
      <c r="AH498" s="18" t="str">
        <f t="shared" si="216"/>
        <v/>
      </c>
      <c r="AI498" s="73"/>
      <c r="AJ498" s="74"/>
      <c r="AK498" s="74"/>
      <c r="AL498" s="73"/>
      <c r="AM498" s="74"/>
      <c r="AN498" s="74">
        <f t="shared" si="217"/>
        <v>2012</v>
      </c>
      <c r="AO498" s="19" t="str">
        <f t="shared" ca="1" si="218"/>
        <v>-</v>
      </c>
      <c r="AP498" s="17" t="str">
        <f ca="1">IF($C498&gt;=TODAY(),"-",100*(AO498-MIN(Fit_Error_Deaths))/(MAX(Fit_Error_Deaths)-MIN(Fit_Error_Deaths)))</f>
        <v>-</v>
      </c>
      <c r="AQ498" s="17" t="str">
        <f t="shared" ca="1" si="219"/>
        <v>-</v>
      </c>
      <c r="AR498" s="17" t="str">
        <f ca="1">IF($C498&gt;=TODAY(),"-",100*(AQ498-MIN(Fit_Error_LocalTransmission))/(MAX(Fit_Error_LocalTransmission)-MIN(Fit_Error_LocalTransmission)))</f>
        <v>-</v>
      </c>
      <c r="AS498" s="17" t="str">
        <f t="shared" ca="1" si="220"/>
        <v>-</v>
      </c>
      <c r="AT498" s="67" t="str">
        <f t="shared" ca="1" si="221"/>
        <v>-</v>
      </c>
    </row>
    <row r="499" spans="1:46" s="1" customFormat="1" ht="12" x14ac:dyDescent="0.35">
      <c r="A499" s="87"/>
      <c r="B499" s="40" t="str">
        <f t="shared" si="198"/>
        <v/>
      </c>
      <c r="C499" s="41" t="str">
        <f t="shared" si="199"/>
        <v/>
      </c>
      <c r="D499" s="28">
        <f>'I Disease Parameters'!$E$6/(1000*365)</f>
        <v>4.8197260273972601E-5</v>
      </c>
      <c r="E499" s="28">
        <f>'I Disease Parameters'!$E$7/(1000*365)</f>
        <v>2.0024657534246577E-5</v>
      </c>
      <c r="F499" s="27">
        <f>(1-'I Disease Parameters'!$E$8)/'I Disease Parameters'!$E$10</f>
        <v>0.188</v>
      </c>
      <c r="G499" s="27">
        <f>'I Disease Parameters'!$E$8/'I Disease Parameters'!$E$11</f>
        <v>1.2E-2</v>
      </c>
      <c r="H499" s="27">
        <f>1/'I Disease Parameters'!$E$12</f>
        <v>0.05</v>
      </c>
      <c r="I499" s="27">
        <f>'I Disease Parameters'!$E$9/'I Disease Parameters'!$E$15</f>
        <v>0</v>
      </c>
      <c r="J499" s="83">
        <f t="shared" si="222"/>
        <v>7.7001263440561267</v>
      </c>
      <c r="K499" s="60">
        <f t="shared" si="223"/>
        <v>0.77001263449643809</v>
      </c>
      <c r="L499" s="30">
        <f t="shared" si="224"/>
        <v>0.46717576064062738</v>
      </c>
      <c r="M499" s="27">
        <f>J499/'I Disease Parameters'!$E$12</f>
        <v>0.38500631720280631</v>
      </c>
      <c r="N499" s="27">
        <f>K499/SQRT('I Disease Parameters'!$E$13*'I Disease Parameters'!$E$13)</f>
        <v>4.5294860852731655E-2</v>
      </c>
      <c r="O499" s="27">
        <f>L499/'I Disease Parameters'!$E$13</f>
        <v>2.7480927096507492E-2</v>
      </c>
      <c r="P499" s="27">
        <f>(1-L499)/'I Disease Parameters'!$E$14</f>
        <v>2.2201009973307193E-2</v>
      </c>
      <c r="Q499" s="19" t="str">
        <f t="shared" si="200"/>
        <v/>
      </c>
      <c r="R499" s="17" t="str">
        <f t="shared" si="201"/>
        <v/>
      </c>
      <c r="S499" s="17" t="str">
        <f t="shared" si="202"/>
        <v/>
      </c>
      <c r="T499" s="17" t="str">
        <f t="shared" si="203"/>
        <v/>
      </c>
      <c r="U499" s="17" t="str">
        <f t="shared" si="204"/>
        <v/>
      </c>
      <c r="V499" s="17" t="str">
        <f t="shared" si="205"/>
        <v/>
      </c>
      <c r="W499" s="17" t="str">
        <f t="shared" si="206"/>
        <v/>
      </c>
      <c r="X499" s="18" t="str">
        <f t="shared" si="197"/>
        <v/>
      </c>
      <c r="Y499" s="17" t="str">
        <f t="shared" si="207"/>
        <v/>
      </c>
      <c r="Z499" s="17" t="str">
        <f t="shared" si="208"/>
        <v/>
      </c>
      <c r="AA499" s="17" t="str">
        <f t="shared" si="209"/>
        <v/>
      </c>
      <c r="AB499" s="17" t="str">
        <f t="shared" si="210"/>
        <v/>
      </c>
      <c r="AC499" s="17" t="str">
        <f t="shared" si="211"/>
        <v/>
      </c>
      <c r="AD499" s="18" t="str">
        <f t="shared" si="212"/>
        <v/>
      </c>
      <c r="AE499" s="19" t="str">
        <f t="shared" si="213"/>
        <v/>
      </c>
      <c r="AF499" s="17" t="str">
        <f t="shared" si="214"/>
        <v/>
      </c>
      <c r="AG499" s="17" t="str">
        <f t="shared" si="215"/>
        <v/>
      </c>
      <c r="AH499" s="18" t="str">
        <f t="shared" si="216"/>
        <v/>
      </c>
      <c r="AI499" s="73"/>
      <c r="AJ499" s="74"/>
      <c r="AK499" s="74"/>
      <c r="AL499" s="73"/>
      <c r="AM499" s="74"/>
      <c r="AN499" s="74">
        <f t="shared" si="217"/>
        <v>2012</v>
      </c>
      <c r="AO499" s="19" t="str">
        <f t="shared" ca="1" si="218"/>
        <v>-</v>
      </c>
      <c r="AP499" s="17" t="str">
        <f ca="1">IF($C499&gt;=TODAY(),"-",100*(AO499-MIN(Fit_Error_Deaths))/(MAX(Fit_Error_Deaths)-MIN(Fit_Error_Deaths)))</f>
        <v>-</v>
      </c>
      <c r="AQ499" s="17" t="str">
        <f t="shared" ca="1" si="219"/>
        <v>-</v>
      </c>
      <c r="AR499" s="17" t="str">
        <f ca="1">IF($C499&gt;=TODAY(),"-",100*(AQ499-MIN(Fit_Error_LocalTransmission))/(MAX(Fit_Error_LocalTransmission)-MIN(Fit_Error_LocalTransmission)))</f>
        <v>-</v>
      </c>
      <c r="AS499" s="17" t="str">
        <f t="shared" ca="1" si="220"/>
        <v>-</v>
      </c>
      <c r="AT499" s="67" t="str">
        <f t="shared" ca="1" si="221"/>
        <v>-</v>
      </c>
    </row>
    <row r="500" spans="1:46" s="1" customFormat="1" ht="12" x14ac:dyDescent="0.35">
      <c r="A500" s="87"/>
      <c r="B500" s="40" t="str">
        <f t="shared" si="198"/>
        <v/>
      </c>
      <c r="C500" s="41" t="str">
        <f t="shared" si="199"/>
        <v/>
      </c>
      <c r="D500" s="28">
        <f>'I Disease Parameters'!$E$6/(1000*365)</f>
        <v>4.8197260273972601E-5</v>
      </c>
      <c r="E500" s="28">
        <f>'I Disease Parameters'!$E$7/(1000*365)</f>
        <v>2.0024657534246577E-5</v>
      </c>
      <c r="F500" s="27">
        <f>(1-'I Disease Parameters'!$E$8)/'I Disease Parameters'!$E$10</f>
        <v>0.188</v>
      </c>
      <c r="G500" s="27">
        <f>'I Disease Parameters'!$E$8/'I Disease Parameters'!$E$11</f>
        <v>1.2E-2</v>
      </c>
      <c r="H500" s="27">
        <f>1/'I Disease Parameters'!$E$12</f>
        <v>0.05</v>
      </c>
      <c r="I500" s="27">
        <f>'I Disease Parameters'!$E$9/'I Disease Parameters'!$E$15</f>
        <v>0</v>
      </c>
      <c r="J500" s="83">
        <f t="shared" si="222"/>
        <v>7.7001263440561267</v>
      </c>
      <c r="K500" s="60">
        <f t="shared" si="223"/>
        <v>0.77001263449643809</v>
      </c>
      <c r="L500" s="30">
        <f t="shared" si="224"/>
        <v>0.46717576064062738</v>
      </c>
      <c r="M500" s="27">
        <f>J500/'I Disease Parameters'!$E$12</f>
        <v>0.38500631720280631</v>
      </c>
      <c r="N500" s="27">
        <f>K500/SQRT('I Disease Parameters'!$E$13*'I Disease Parameters'!$E$13)</f>
        <v>4.5294860852731655E-2</v>
      </c>
      <c r="O500" s="27">
        <f>L500/'I Disease Parameters'!$E$13</f>
        <v>2.7480927096507492E-2</v>
      </c>
      <c r="P500" s="27">
        <f>(1-L500)/'I Disease Parameters'!$E$14</f>
        <v>2.2201009973307193E-2</v>
      </c>
      <c r="Q500" s="19" t="str">
        <f t="shared" si="200"/>
        <v/>
      </c>
      <c r="R500" s="17" t="str">
        <f t="shared" si="201"/>
        <v/>
      </c>
      <c r="S500" s="17" t="str">
        <f t="shared" si="202"/>
        <v/>
      </c>
      <c r="T500" s="17" t="str">
        <f t="shared" si="203"/>
        <v/>
      </c>
      <c r="U500" s="17" t="str">
        <f t="shared" si="204"/>
        <v/>
      </c>
      <c r="V500" s="17" t="str">
        <f t="shared" si="205"/>
        <v/>
      </c>
      <c r="W500" s="17" t="str">
        <f t="shared" si="206"/>
        <v/>
      </c>
      <c r="X500" s="18" t="str">
        <f t="shared" si="197"/>
        <v/>
      </c>
      <c r="Y500" s="17" t="str">
        <f t="shared" si="207"/>
        <v/>
      </c>
      <c r="Z500" s="17" t="str">
        <f t="shared" si="208"/>
        <v/>
      </c>
      <c r="AA500" s="17" t="str">
        <f t="shared" si="209"/>
        <v/>
      </c>
      <c r="AB500" s="17" t="str">
        <f t="shared" si="210"/>
        <v/>
      </c>
      <c r="AC500" s="17" t="str">
        <f t="shared" si="211"/>
        <v/>
      </c>
      <c r="AD500" s="18" t="str">
        <f t="shared" si="212"/>
        <v/>
      </c>
      <c r="AE500" s="19" t="str">
        <f t="shared" si="213"/>
        <v/>
      </c>
      <c r="AF500" s="17" t="str">
        <f t="shared" si="214"/>
        <v/>
      </c>
      <c r="AG500" s="17" t="str">
        <f t="shared" si="215"/>
        <v/>
      </c>
      <c r="AH500" s="18" t="str">
        <f t="shared" si="216"/>
        <v/>
      </c>
      <c r="AI500" s="73"/>
      <c r="AJ500" s="74"/>
      <c r="AK500" s="74"/>
      <c r="AL500" s="73"/>
      <c r="AM500" s="74"/>
      <c r="AN500" s="74">
        <f t="shared" si="217"/>
        <v>2012</v>
      </c>
      <c r="AO500" s="19" t="str">
        <f t="shared" ca="1" si="218"/>
        <v>-</v>
      </c>
      <c r="AP500" s="17" t="str">
        <f ca="1">IF($C500&gt;=TODAY(),"-",100*(AO500-MIN(Fit_Error_Deaths))/(MAX(Fit_Error_Deaths)-MIN(Fit_Error_Deaths)))</f>
        <v>-</v>
      </c>
      <c r="AQ500" s="17" t="str">
        <f t="shared" ca="1" si="219"/>
        <v>-</v>
      </c>
      <c r="AR500" s="17" t="str">
        <f ca="1">IF($C500&gt;=TODAY(),"-",100*(AQ500-MIN(Fit_Error_LocalTransmission))/(MAX(Fit_Error_LocalTransmission)-MIN(Fit_Error_LocalTransmission)))</f>
        <v>-</v>
      </c>
      <c r="AS500" s="17" t="str">
        <f t="shared" ca="1" si="220"/>
        <v>-</v>
      </c>
      <c r="AT500" s="67" t="str">
        <f t="shared" ca="1" si="221"/>
        <v>-</v>
      </c>
    </row>
    <row r="501" spans="1:46" s="1" customFormat="1" ht="12" x14ac:dyDescent="0.35">
      <c r="A501" s="87"/>
      <c r="B501" s="40" t="str">
        <f t="shared" si="198"/>
        <v/>
      </c>
      <c r="C501" s="41" t="str">
        <f t="shared" si="199"/>
        <v/>
      </c>
      <c r="D501" s="28">
        <f>'I Disease Parameters'!$E$6/(1000*365)</f>
        <v>4.8197260273972601E-5</v>
      </c>
      <c r="E501" s="28">
        <f>'I Disease Parameters'!$E$7/(1000*365)</f>
        <v>2.0024657534246577E-5</v>
      </c>
      <c r="F501" s="27">
        <f>(1-'I Disease Parameters'!$E$8)/'I Disease Parameters'!$E$10</f>
        <v>0.188</v>
      </c>
      <c r="G501" s="27">
        <f>'I Disease Parameters'!$E$8/'I Disease Parameters'!$E$11</f>
        <v>1.2E-2</v>
      </c>
      <c r="H501" s="27">
        <f>1/'I Disease Parameters'!$E$12</f>
        <v>0.05</v>
      </c>
      <c r="I501" s="27">
        <f>'I Disease Parameters'!$E$9/'I Disease Parameters'!$E$15</f>
        <v>0</v>
      </c>
      <c r="J501" s="83">
        <f t="shared" si="222"/>
        <v>7.7001263440561267</v>
      </c>
      <c r="K501" s="60">
        <f t="shared" si="223"/>
        <v>0.77001263449643809</v>
      </c>
      <c r="L501" s="30">
        <f t="shared" si="224"/>
        <v>0.46717576064062738</v>
      </c>
      <c r="M501" s="27">
        <f>J501/'I Disease Parameters'!$E$12</f>
        <v>0.38500631720280631</v>
      </c>
      <c r="N501" s="27">
        <f>K501/SQRT('I Disease Parameters'!$E$13*'I Disease Parameters'!$E$13)</f>
        <v>4.5294860852731655E-2</v>
      </c>
      <c r="O501" s="27">
        <f>L501/'I Disease Parameters'!$E$13</f>
        <v>2.7480927096507492E-2</v>
      </c>
      <c r="P501" s="27">
        <f>(1-L501)/'I Disease Parameters'!$E$14</f>
        <v>2.2201009973307193E-2</v>
      </c>
      <c r="Q501" s="19" t="str">
        <f t="shared" si="200"/>
        <v/>
      </c>
      <c r="R501" s="17" t="str">
        <f t="shared" si="201"/>
        <v/>
      </c>
      <c r="S501" s="17" t="str">
        <f t="shared" si="202"/>
        <v/>
      </c>
      <c r="T501" s="17" t="str">
        <f t="shared" si="203"/>
        <v/>
      </c>
      <c r="U501" s="17" t="str">
        <f t="shared" si="204"/>
        <v/>
      </c>
      <c r="V501" s="17" t="str">
        <f t="shared" si="205"/>
        <v/>
      </c>
      <c r="W501" s="17" t="str">
        <f t="shared" si="206"/>
        <v/>
      </c>
      <c r="X501" s="18" t="str">
        <f t="shared" si="197"/>
        <v/>
      </c>
      <c r="Y501" s="17" t="str">
        <f t="shared" si="207"/>
        <v/>
      </c>
      <c r="Z501" s="17" t="str">
        <f t="shared" si="208"/>
        <v/>
      </c>
      <c r="AA501" s="17" t="str">
        <f t="shared" si="209"/>
        <v/>
      </c>
      <c r="AB501" s="17" t="str">
        <f t="shared" si="210"/>
        <v/>
      </c>
      <c r="AC501" s="17" t="str">
        <f t="shared" si="211"/>
        <v/>
      </c>
      <c r="AD501" s="18" t="str">
        <f t="shared" si="212"/>
        <v/>
      </c>
      <c r="AE501" s="19" t="str">
        <f t="shared" si="213"/>
        <v/>
      </c>
      <c r="AF501" s="17" t="str">
        <f t="shared" si="214"/>
        <v/>
      </c>
      <c r="AG501" s="17" t="str">
        <f t="shared" si="215"/>
        <v/>
      </c>
      <c r="AH501" s="18" t="str">
        <f t="shared" si="216"/>
        <v/>
      </c>
      <c r="AI501" s="73"/>
      <c r="AJ501" s="74"/>
      <c r="AK501" s="74"/>
      <c r="AL501" s="73"/>
      <c r="AM501" s="74"/>
      <c r="AN501" s="74">
        <f t="shared" si="217"/>
        <v>2012</v>
      </c>
      <c r="AO501" s="19" t="str">
        <f t="shared" ca="1" si="218"/>
        <v>-</v>
      </c>
      <c r="AP501" s="17" t="str">
        <f ca="1">IF($C501&gt;=TODAY(),"-",100*(AO501-MIN(Fit_Error_Deaths))/(MAX(Fit_Error_Deaths)-MIN(Fit_Error_Deaths)))</f>
        <v>-</v>
      </c>
      <c r="AQ501" s="17" t="str">
        <f t="shared" ca="1" si="219"/>
        <v>-</v>
      </c>
      <c r="AR501" s="17" t="str">
        <f ca="1">IF($C501&gt;=TODAY(),"-",100*(AQ501-MIN(Fit_Error_LocalTransmission))/(MAX(Fit_Error_LocalTransmission)-MIN(Fit_Error_LocalTransmission)))</f>
        <v>-</v>
      </c>
      <c r="AS501" s="17" t="str">
        <f t="shared" ca="1" si="220"/>
        <v>-</v>
      </c>
      <c r="AT501" s="67" t="str">
        <f t="shared" ca="1" si="221"/>
        <v>-</v>
      </c>
    </row>
    <row r="502" spans="1:46" s="1" customFormat="1" ht="12" x14ac:dyDescent="0.35">
      <c r="A502" s="87"/>
      <c r="B502" s="40" t="str">
        <f t="shared" si="198"/>
        <v/>
      </c>
      <c r="C502" s="41" t="str">
        <f t="shared" si="199"/>
        <v/>
      </c>
      <c r="D502" s="28">
        <f>'I Disease Parameters'!$E$6/(1000*365)</f>
        <v>4.8197260273972601E-5</v>
      </c>
      <c r="E502" s="28">
        <f>'I Disease Parameters'!$E$7/(1000*365)</f>
        <v>2.0024657534246577E-5</v>
      </c>
      <c r="F502" s="27">
        <f>(1-'I Disease Parameters'!$E$8)/'I Disease Parameters'!$E$10</f>
        <v>0.188</v>
      </c>
      <c r="G502" s="27">
        <f>'I Disease Parameters'!$E$8/'I Disease Parameters'!$E$11</f>
        <v>1.2E-2</v>
      </c>
      <c r="H502" s="27">
        <f>1/'I Disease Parameters'!$E$12</f>
        <v>0.05</v>
      </c>
      <c r="I502" s="27">
        <f>'I Disease Parameters'!$E$9/'I Disease Parameters'!$E$15</f>
        <v>0</v>
      </c>
      <c r="J502" s="83">
        <f t="shared" si="222"/>
        <v>7.7001263440561267</v>
      </c>
      <c r="K502" s="60">
        <f t="shared" si="223"/>
        <v>0.77001263449643809</v>
      </c>
      <c r="L502" s="30">
        <f t="shared" si="224"/>
        <v>0.46717576064062738</v>
      </c>
      <c r="M502" s="27">
        <f>J502/'I Disease Parameters'!$E$12</f>
        <v>0.38500631720280631</v>
      </c>
      <c r="N502" s="27">
        <f>K502/SQRT('I Disease Parameters'!$E$13*'I Disease Parameters'!$E$13)</f>
        <v>4.5294860852731655E-2</v>
      </c>
      <c r="O502" s="27">
        <f>L502/'I Disease Parameters'!$E$13</f>
        <v>2.7480927096507492E-2</v>
      </c>
      <c r="P502" s="27">
        <f>(1-L502)/'I Disease Parameters'!$E$14</f>
        <v>2.2201009973307193E-2</v>
      </c>
      <c r="Q502" s="19" t="str">
        <f t="shared" si="200"/>
        <v/>
      </c>
      <c r="R502" s="17" t="str">
        <f t="shared" si="201"/>
        <v/>
      </c>
      <c r="S502" s="17" t="str">
        <f t="shared" si="202"/>
        <v/>
      </c>
      <c r="T502" s="17" t="str">
        <f t="shared" si="203"/>
        <v/>
      </c>
      <c r="U502" s="17" t="str">
        <f t="shared" si="204"/>
        <v/>
      </c>
      <c r="V502" s="17" t="str">
        <f t="shared" si="205"/>
        <v/>
      </c>
      <c r="W502" s="17" t="str">
        <f t="shared" si="206"/>
        <v/>
      </c>
      <c r="X502" s="18" t="str">
        <f t="shared" si="197"/>
        <v/>
      </c>
      <c r="Y502" s="17" t="str">
        <f t="shared" si="207"/>
        <v/>
      </c>
      <c r="Z502" s="17" t="str">
        <f t="shared" si="208"/>
        <v/>
      </c>
      <c r="AA502" s="17" t="str">
        <f t="shared" si="209"/>
        <v/>
      </c>
      <c r="AB502" s="17" t="str">
        <f t="shared" si="210"/>
        <v/>
      </c>
      <c r="AC502" s="17" t="str">
        <f t="shared" si="211"/>
        <v/>
      </c>
      <c r="AD502" s="18" t="str">
        <f t="shared" si="212"/>
        <v/>
      </c>
      <c r="AE502" s="19" t="str">
        <f t="shared" si="213"/>
        <v/>
      </c>
      <c r="AF502" s="17" t="str">
        <f t="shared" si="214"/>
        <v/>
      </c>
      <c r="AG502" s="17" t="str">
        <f t="shared" si="215"/>
        <v/>
      </c>
      <c r="AH502" s="18" t="str">
        <f t="shared" si="216"/>
        <v/>
      </c>
      <c r="AI502" s="73"/>
      <c r="AJ502" s="74"/>
      <c r="AK502" s="74"/>
      <c r="AL502" s="73"/>
      <c r="AM502" s="74"/>
      <c r="AN502" s="74">
        <f t="shared" si="217"/>
        <v>2012</v>
      </c>
      <c r="AO502" s="19" t="str">
        <f t="shared" ca="1" si="218"/>
        <v>-</v>
      </c>
      <c r="AP502" s="17" t="str">
        <f ca="1">IF($C502&gt;=TODAY(),"-",100*(AO502-MIN(Fit_Error_Deaths))/(MAX(Fit_Error_Deaths)-MIN(Fit_Error_Deaths)))</f>
        <v>-</v>
      </c>
      <c r="AQ502" s="17" t="str">
        <f t="shared" ca="1" si="219"/>
        <v>-</v>
      </c>
      <c r="AR502" s="17" t="str">
        <f ca="1">IF($C502&gt;=TODAY(),"-",100*(AQ502-MIN(Fit_Error_LocalTransmission))/(MAX(Fit_Error_LocalTransmission)-MIN(Fit_Error_LocalTransmission)))</f>
        <v>-</v>
      </c>
      <c r="AS502" s="17" t="str">
        <f t="shared" ca="1" si="220"/>
        <v>-</v>
      </c>
      <c r="AT502" s="67" t="str">
        <f t="shared" ca="1" si="221"/>
        <v>-</v>
      </c>
    </row>
    <row r="503" spans="1:46" s="1" customFormat="1" ht="12" x14ac:dyDescent="0.35">
      <c r="A503" s="87"/>
      <c r="B503" s="40" t="str">
        <f t="shared" si="198"/>
        <v/>
      </c>
      <c r="C503" s="41" t="str">
        <f t="shared" si="199"/>
        <v/>
      </c>
      <c r="D503" s="28">
        <f>'I Disease Parameters'!$E$6/(1000*365)</f>
        <v>4.8197260273972601E-5</v>
      </c>
      <c r="E503" s="28">
        <f>'I Disease Parameters'!$E$7/(1000*365)</f>
        <v>2.0024657534246577E-5</v>
      </c>
      <c r="F503" s="27">
        <f>(1-'I Disease Parameters'!$E$8)/'I Disease Parameters'!$E$10</f>
        <v>0.188</v>
      </c>
      <c r="G503" s="27">
        <f>'I Disease Parameters'!$E$8/'I Disease Parameters'!$E$11</f>
        <v>1.2E-2</v>
      </c>
      <c r="H503" s="27">
        <f>1/'I Disease Parameters'!$E$12</f>
        <v>0.05</v>
      </c>
      <c r="I503" s="27">
        <f>'I Disease Parameters'!$E$9/'I Disease Parameters'!$E$15</f>
        <v>0</v>
      </c>
      <c r="J503" s="83">
        <f t="shared" si="222"/>
        <v>7.7001263440561267</v>
      </c>
      <c r="K503" s="60">
        <f t="shared" si="223"/>
        <v>0.77001263449643809</v>
      </c>
      <c r="L503" s="30">
        <f t="shared" si="224"/>
        <v>0.46717576064062738</v>
      </c>
      <c r="M503" s="27">
        <f>J503/'I Disease Parameters'!$E$12</f>
        <v>0.38500631720280631</v>
      </c>
      <c r="N503" s="27">
        <f>K503/SQRT('I Disease Parameters'!$E$13*'I Disease Parameters'!$E$13)</f>
        <v>4.5294860852731655E-2</v>
      </c>
      <c r="O503" s="27">
        <f>L503/'I Disease Parameters'!$E$13</f>
        <v>2.7480927096507492E-2</v>
      </c>
      <c r="P503" s="27">
        <f>(1-L503)/'I Disease Parameters'!$E$14</f>
        <v>2.2201009973307193E-2</v>
      </c>
      <c r="Q503" s="19" t="str">
        <f t="shared" si="200"/>
        <v/>
      </c>
      <c r="R503" s="17" t="str">
        <f t="shared" si="201"/>
        <v/>
      </c>
      <c r="S503" s="17" t="str">
        <f t="shared" si="202"/>
        <v/>
      </c>
      <c r="T503" s="17" t="str">
        <f t="shared" si="203"/>
        <v/>
      </c>
      <c r="U503" s="17" t="str">
        <f t="shared" si="204"/>
        <v/>
      </c>
      <c r="V503" s="17" t="str">
        <f t="shared" si="205"/>
        <v/>
      </c>
      <c r="W503" s="17" t="str">
        <f t="shared" si="206"/>
        <v/>
      </c>
      <c r="X503" s="18" t="str">
        <f t="shared" si="197"/>
        <v/>
      </c>
      <c r="Y503" s="17" t="str">
        <f t="shared" si="207"/>
        <v/>
      </c>
      <c r="Z503" s="17" t="str">
        <f t="shared" si="208"/>
        <v/>
      </c>
      <c r="AA503" s="17" t="str">
        <f t="shared" si="209"/>
        <v/>
      </c>
      <c r="AB503" s="17" t="str">
        <f t="shared" si="210"/>
        <v/>
      </c>
      <c r="AC503" s="17" t="str">
        <f t="shared" si="211"/>
        <v/>
      </c>
      <c r="AD503" s="18" t="str">
        <f t="shared" si="212"/>
        <v/>
      </c>
      <c r="AE503" s="19" t="str">
        <f t="shared" si="213"/>
        <v/>
      </c>
      <c r="AF503" s="17" t="str">
        <f t="shared" si="214"/>
        <v/>
      </c>
      <c r="AG503" s="17" t="str">
        <f t="shared" si="215"/>
        <v/>
      </c>
      <c r="AH503" s="18" t="str">
        <f t="shared" si="216"/>
        <v/>
      </c>
      <c r="AI503" s="73"/>
      <c r="AJ503" s="74"/>
      <c r="AK503" s="74"/>
      <c r="AL503" s="73"/>
      <c r="AM503" s="74"/>
      <c r="AN503" s="74">
        <f t="shared" si="217"/>
        <v>2012</v>
      </c>
      <c r="AO503" s="19" t="str">
        <f t="shared" ca="1" si="218"/>
        <v>-</v>
      </c>
      <c r="AP503" s="17" t="str">
        <f ca="1">IF($C503&gt;=TODAY(),"-",100*(AO503-MIN(Fit_Error_Deaths))/(MAX(Fit_Error_Deaths)-MIN(Fit_Error_Deaths)))</f>
        <v>-</v>
      </c>
      <c r="AQ503" s="17" t="str">
        <f t="shared" ca="1" si="219"/>
        <v>-</v>
      </c>
      <c r="AR503" s="17" t="str">
        <f ca="1">IF($C503&gt;=TODAY(),"-",100*(AQ503-MIN(Fit_Error_LocalTransmission))/(MAX(Fit_Error_LocalTransmission)-MIN(Fit_Error_LocalTransmission)))</f>
        <v>-</v>
      </c>
      <c r="AS503" s="17" t="str">
        <f t="shared" ca="1" si="220"/>
        <v>-</v>
      </c>
      <c r="AT503" s="67" t="str">
        <f t="shared" ca="1" si="221"/>
        <v>-</v>
      </c>
    </row>
    <row r="504" spans="1:46" s="1" customFormat="1" ht="12" x14ac:dyDescent="0.35">
      <c r="A504" s="87"/>
      <c r="B504" s="40" t="str">
        <f t="shared" si="198"/>
        <v/>
      </c>
      <c r="C504" s="41" t="str">
        <f t="shared" si="199"/>
        <v/>
      </c>
      <c r="D504" s="28">
        <f>'I Disease Parameters'!$E$6/(1000*365)</f>
        <v>4.8197260273972601E-5</v>
      </c>
      <c r="E504" s="28">
        <f>'I Disease Parameters'!$E$7/(1000*365)</f>
        <v>2.0024657534246577E-5</v>
      </c>
      <c r="F504" s="27">
        <f>(1-'I Disease Parameters'!$E$8)/'I Disease Parameters'!$E$10</f>
        <v>0.188</v>
      </c>
      <c r="G504" s="27">
        <f>'I Disease Parameters'!$E$8/'I Disease Parameters'!$E$11</f>
        <v>1.2E-2</v>
      </c>
      <c r="H504" s="27">
        <f>1/'I Disease Parameters'!$E$12</f>
        <v>0.05</v>
      </c>
      <c r="I504" s="27">
        <f>'I Disease Parameters'!$E$9/'I Disease Parameters'!$E$15</f>
        <v>0</v>
      </c>
      <c r="J504" s="83">
        <f t="shared" si="222"/>
        <v>7.7001263440561267</v>
      </c>
      <c r="K504" s="60">
        <f t="shared" si="223"/>
        <v>0.77001263449643809</v>
      </c>
      <c r="L504" s="30">
        <f t="shared" si="224"/>
        <v>0.46717576064062738</v>
      </c>
      <c r="M504" s="27">
        <f>J504/'I Disease Parameters'!$E$12</f>
        <v>0.38500631720280631</v>
      </c>
      <c r="N504" s="27">
        <f>K504/SQRT('I Disease Parameters'!$E$13*'I Disease Parameters'!$E$13)</f>
        <v>4.5294860852731655E-2</v>
      </c>
      <c r="O504" s="27">
        <f>L504/'I Disease Parameters'!$E$13</f>
        <v>2.7480927096507492E-2</v>
      </c>
      <c r="P504" s="27">
        <f>(1-L504)/'I Disease Parameters'!$E$14</f>
        <v>2.2201009973307193E-2</v>
      </c>
      <c r="Q504" s="19" t="str">
        <f t="shared" si="200"/>
        <v/>
      </c>
      <c r="R504" s="17" t="str">
        <f t="shared" si="201"/>
        <v/>
      </c>
      <c r="S504" s="17" t="str">
        <f t="shared" si="202"/>
        <v/>
      </c>
      <c r="T504" s="17" t="str">
        <f t="shared" si="203"/>
        <v/>
      </c>
      <c r="U504" s="17" t="str">
        <f t="shared" si="204"/>
        <v/>
      </c>
      <c r="V504" s="17" t="str">
        <f t="shared" si="205"/>
        <v/>
      </c>
      <c r="W504" s="17" t="str">
        <f t="shared" si="206"/>
        <v/>
      </c>
      <c r="X504" s="18" t="str">
        <f t="shared" si="197"/>
        <v/>
      </c>
      <c r="Y504" s="17" t="str">
        <f t="shared" si="207"/>
        <v/>
      </c>
      <c r="Z504" s="17" t="str">
        <f t="shared" si="208"/>
        <v/>
      </c>
      <c r="AA504" s="17" t="str">
        <f t="shared" si="209"/>
        <v/>
      </c>
      <c r="AB504" s="17" t="str">
        <f t="shared" si="210"/>
        <v/>
      </c>
      <c r="AC504" s="17" t="str">
        <f t="shared" si="211"/>
        <v/>
      </c>
      <c r="AD504" s="18" t="str">
        <f t="shared" si="212"/>
        <v/>
      </c>
      <c r="AE504" s="19" t="str">
        <f t="shared" si="213"/>
        <v/>
      </c>
      <c r="AF504" s="17" t="str">
        <f t="shared" si="214"/>
        <v/>
      </c>
      <c r="AG504" s="17" t="str">
        <f t="shared" si="215"/>
        <v/>
      </c>
      <c r="AH504" s="18" t="str">
        <f t="shared" si="216"/>
        <v/>
      </c>
      <c r="AI504" s="73"/>
      <c r="AJ504" s="74"/>
      <c r="AK504" s="74"/>
      <c r="AL504" s="73"/>
      <c r="AM504" s="74"/>
      <c r="AN504" s="74">
        <f t="shared" si="217"/>
        <v>2012</v>
      </c>
      <c r="AO504" s="19" t="str">
        <f t="shared" ca="1" si="218"/>
        <v>-</v>
      </c>
      <c r="AP504" s="17" t="str">
        <f ca="1">IF($C504&gt;=TODAY(),"-",100*(AO504-MIN(Fit_Error_Deaths))/(MAX(Fit_Error_Deaths)-MIN(Fit_Error_Deaths)))</f>
        <v>-</v>
      </c>
      <c r="AQ504" s="17" t="str">
        <f t="shared" ca="1" si="219"/>
        <v>-</v>
      </c>
      <c r="AR504" s="17" t="str">
        <f ca="1">IF($C504&gt;=TODAY(),"-",100*(AQ504-MIN(Fit_Error_LocalTransmission))/(MAX(Fit_Error_LocalTransmission)-MIN(Fit_Error_LocalTransmission)))</f>
        <v>-</v>
      </c>
      <c r="AS504" s="17" t="str">
        <f t="shared" ca="1" si="220"/>
        <v>-</v>
      </c>
      <c r="AT504" s="67" t="str">
        <f t="shared" ca="1" si="221"/>
        <v>-</v>
      </c>
    </row>
    <row r="505" spans="1:46" s="1" customFormat="1" ht="12" x14ac:dyDescent="0.35">
      <c r="A505" s="87"/>
      <c r="B505" s="40" t="str">
        <f t="shared" si="198"/>
        <v/>
      </c>
      <c r="C505" s="41" t="str">
        <f t="shared" si="199"/>
        <v/>
      </c>
      <c r="D505" s="28">
        <f>'I Disease Parameters'!$E$6/(1000*365)</f>
        <v>4.8197260273972601E-5</v>
      </c>
      <c r="E505" s="28">
        <f>'I Disease Parameters'!$E$7/(1000*365)</f>
        <v>2.0024657534246577E-5</v>
      </c>
      <c r="F505" s="27">
        <f>(1-'I Disease Parameters'!$E$8)/'I Disease Parameters'!$E$10</f>
        <v>0.188</v>
      </c>
      <c r="G505" s="27">
        <f>'I Disease Parameters'!$E$8/'I Disease Parameters'!$E$11</f>
        <v>1.2E-2</v>
      </c>
      <c r="H505" s="27">
        <f>1/'I Disease Parameters'!$E$12</f>
        <v>0.05</v>
      </c>
      <c r="I505" s="27">
        <f>'I Disease Parameters'!$E$9/'I Disease Parameters'!$E$15</f>
        <v>0</v>
      </c>
      <c r="J505" s="83">
        <f t="shared" si="222"/>
        <v>7.7001263440561267</v>
      </c>
      <c r="K505" s="60">
        <f t="shared" si="223"/>
        <v>0.77001263449643809</v>
      </c>
      <c r="L505" s="30">
        <f t="shared" si="224"/>
        <v>0.46717576064062738</v>
      </c>
      <c r="M505" s="27">
        <f>J505/'I Disease Parameters'!$E$12</f>
        <v>0.38500631720280631</v>
      </c>
      <c r="N505" s="27">
        <f>K505/SQRT('I Disease Parameters'!$E$13*'I Disease Parameters'!$E$13)</f>
        <v>4.5294860852731655E-2</v>
      </c>
      <c r="O505" s="27">
        <f>L505/'I Disease Parameters'!$E$13</f>
        <v>2.7480927096507492E-2</v>
      </c>
      <c r="P505" s="27">
        <f>(1-L505)/'I Disease Parameters'!$E$14</f>
        <v>2.2201009973307193E-2</v>
      </c>
      <c r="Q505" s="19" t="str">
        <f t="shared" si="200"/>
        <v/>
      </c>
      <c r="R505" s="17" t="str">
        <f t="shared" si="201"/>
        <v/>
      </c>
      <c r="S505" s="17" t="str">
        <f t="shared" si="202"/>
        <v/>
      </c>
      <c r="T505" s="17" t="str">
        <f t="shared" si="203"/>
        <v/>
      </c>
      <c r="U505" s="17" t="str">
        <f t="shared" si="204"/>
        <v/>
      </c>
      <c r="V505" s="17" t="str">
        <f t="shared" si="205"/>
        <v/>
      </c>
      <c r="W505" s="17" t="str">
        <f t="shared" si="206"/>
        <v/>
      </c>
      <c r="X505" s="18" t="str">
        <f t="shared" si="197"/>
        <v/>
      </c>
      <c r="Y505" s="17" t="str">
        <f t="shared" si="207"/>
        <v/>
      </c>
      <c r="Z505" s="17" t="str">
        <f t="shared" si="208"/>
        <v/>
      </c>
      <c r="AA505" s="17" t="str">
        <f t="shared" si="209"/>
        <v/>
      </c>
      <c r="AB505" s="17" t="str">
        <f t="shared" si="210"/>
        <v/>
      </c>
      <c r="AC505" s="17" t="str">
        <f t="shared" si="211"/>
        <v/>
      </c>
      <c r="AD505" s="18" t="str">
        <f t="shared" si="212"/>
        <v/>
      </c>
      <c r="AE505" s="19" t="str">
        <f t="shared" si="213"/>
        <v/>
      </c>
      <c r="AF505" s="17" t="str">
        <f t="shared" si="214"/>
        <v/>
      </c>
      <c r="AG505" s="17" t="str">
        <f t="shared" si="215"/>
        <v/>
      </c>
      <c r="AH505" s="18" t="str">
        <f t="shared" si="216"/>
        <v/>
      </c>
      <c r="AI505" s="73"/>
      <c r="AJ505" s="74"/>
      <c r="AK505" s="74"/>
      <c r="AL505" s="73"/>
      <c r="AM505" s="74"/>
      <c r="AN505" s="74">
        <f t="shared" si="217"/>
        <v>2012</v>
      </c>
      <c r="AO505" s="19" t="str">
        <f t="shared" ca="1" si="218"/>
        <v>-</v>
      </c>
      <c r="AP505" s="17" t="str">
        <f ca="1">IF($C505&gt;=TODAY(),"-",100*(AO505-MIN(Fit_Error_Deaths))/(MAX(Fit_Error_Deaths)-MIN(Fit_Error_Deaths)))</f>
        <v>-</v>
      </c>
      <c r="AQ505" s="17" t="str">
        <f t="shared" ca="1" si="219"/>
        <v>-</v>
      </c>
      <c r="AR505" s="17" t="str">
        <f ca="1">IF($C505&gt;=TODAY(),"-",100*(AQ505-MIN(Fit_Error_LocalTransmission))/(MAX(Fit_Error_LocalTransmission)-MIN(Fit_Error_LocalTransmission)))</f>
        <v>-</v>
      </c>
      <c r="AS505" s="17" t="str">
        <f t="shared" ca="1" si="220"/>
        <v>-</v>
      </c>
      <c r="AT505" s="67" t="str">
        <f t="shared" ca="1" si="221"/>
        <v>-</v>
      </c>
    </row>
    <row r="506" spans="1:46" s="1" customFormat="1" ht="12" x14ac:dyDescent="0.35">
      <c r="A506" s="87"/>
      <c r="B506" s="40" t="str">
        <f t="shared" si="198"/>
        <v/>
      </c>
      <c r="C506" s="41" t="str">
        <f t="shared" si="199"/>
        <v/>
      </c>
      <c r="D506" s="28">
        <f>'I Disease Parameters'!$E$6/(1000*365)</f>
        <v>4.8197260273972601E-5</v>
      </c>
      <c r="E506" s="28">
        <f>'I Disease Parameters'!$E$7/(1000*365)</f>
        <v>2.0024657534246577E-5</v>
      </c>
      <c r="F506" s="27">
        <f>(1-'I Disease Parameters'!$E$8)/'I Disease Parameters'!$E$10</f>
        <v>0.188</v>
      </c>
      <c r="G506" s="27">
        <f>'I Disease Parameters'!$E$8/'I Disease Parameters'!$E$11</f>
        <v>1.2E-2</v>
      </c>
      <c r="H506" s="27">
        <f>1/'I Disease Parameters'!$E$12</f>
        <v>0.05</v>
      </c>
      <c r="I506" s="27">
        <f>'I Disease Parameters'!$E$9/'I Disease Parameters'!$E$15</f>
        <v>0</v>
      </c>
      <c r="J506" s="83">
        <f t="shared" si="222"/>
        <v>7.7001263440561267</v>
      </c>
      <c r="K506" s="60">
        <f t="shared" si="223"/>
        <v>0.77001263449643809</v>
      </c>
      <c r="L506" s="30">
        <f t="shared" si="224"/>
        <v>0.46717576064062738</v>
      </c>
      <c r="M506" s="27">
        <f>J506/'I Disease Parameters'!$E$12</f>
        <v>0.38500631720280631</v>
      </c>
      <c r="N506" s="27">
        <f>K506/SQRT('I Disease Parameters'!$E$13*'I Disease Parameters'!$E$13)</f>
        <v>4.5294860852731655E-2</v>
      </c>
      <c r="O506" s="27">
        <f>L506/'I Disease Parameters'!$E$13</f>
        <v>2.7480927096507492E-2</v>
      </c>
      <c r="P506" s="27">
        <f>(1-L506)/'I Disease Parameters'!$E$14</f>
        <v>2.2201009973307193E-2</v>
      </c>
      <c r="Q506" s="19" t="str">
        <f t="shared" si="200"/>
        <v/>
      </c>
      <c r="R506" s="17" t="str">
        <f t="shared" si="201"/>
        <v/>
      </c>
      <c r="S506" s="17" t="str">
        <f t="shared" si="202"/>
        <v/>
      </c>
      <c r="T506" s="17" t="str">
        <f t="shared" si="203"/>
        <v/>
      </c>
      <c r="U506" s="17" t="str">
        <f t="shared" si="204"/>
        <v/>
      </c>
      <c r="V506" s="17" t="str">
        <f t="shared" si="205"/>
        <v/>
      </c>
      <c r="W506" s="17" t="str">
        <f t="shared" si="206"/>
        <v/>
      </c>
      <c r="X506" s="18" t="str">
        <f t="shared" si="197"/>
        <v/>
      </c>
      <c r="Y506" s="17" t="str">
        <f t="shared" si="207"/>
        <v/>
      </c>
      <c r="Z506" s="17" t="str">
        <f t="shared" si="208"/>
        <v/>
      </c>
      <c r="AA506" s="17" t="str">
        <f t="shared" si="209"/>
        <v/>
      </c>
      <c r="AB506" s="17" t="str">
        <f t="shared" si="210"/>
        <v/>
      </c>
      <c r="AC506" s="17" t="str">
        <f t="shared" si="211"/>
        <v/>
      </c>
      <c r="AD506" s="18" t="str">
        <f t="shared" si="212"/>
        <v/>
      </c>
      <c r="AE506" s="19" t="str">
        <f t="shared" si="213"/>
        <v/>
      </c>
      <c r="AF506" s="17" t="str">
        <f t="shared" si="214"/>
        <v/>
      </c>
      <c r="AG506" s="17" t="str">
        <f t="shared" si="215"/>
        <v/>
      </c>
      <c r="AH506" s="18" t="str">
        <f t="shared" si="216"/>
        <v/>
      </c>
      <c r="AI506" s="73"/>
      <c r="AJ506" s="74"/>
      <c r="AK506" s="74"/>
      <c r="AL506" s="73"/>
      <c r="AM506" s="74"/>
      <c r="AN506" s="74">
        <f t="shared" si="217"/>
        <v>2012</v>
      </c>
      <c r="AO506" s="19" t="str">
        <f t="shared" ca="1" si="218"/>
        <v>-</v>
      </c>
      <c r="AP506" s="17" t="str">
        <f ca="1">IF($C506&gt;=TODAY(),"-",100*(AO506-MIN(Fit_Error_Deaths))/(MAX(Fit_Error_Deaths)-MIN(Fit_Error_Deaths)))</f>
        <v>-</v>
      </c>
      <c r="AQ506" s="17" t="str">
        <f t="shared" ca="1" si="219"/>
        <v>-</v>
      </c>
      <c r="AR506" s="17" t="str">
        <f ca="1">IF($C506&gt;=TODAY(),"-",100*(AQ506-MIN(Fit_Error_LocalTransmission))/(MAX(Fit_Error_LocalTransmission)-MIN(Fit_Error_LocalTransmission)))</f>
        <v>-</v>
      </c>
      <c r="AS506" s="17" t="str">
        <f t="shared" ca="1" si="220"/>
        <v>-</v>
      </c>
      <c r="AT506" s="67" t="str">
        <f t="shared" ca="1" si="221"/>
        <v>-</v>
      </c>
    </row>
    <row r="507" spans="1:46" s="1" customFormat="1" ht="12" x14ac:dyDescent="0.35">
      <c r="A507" s="87"/>
      <c r="B507" s="40" t="str">
        <f t="shared" si="198"/>
        <v/>
      </c>
      <c r="C507" s="41" t="str">
        <f t="shared" si="199"/>
        <v/>
      </c>
      <c r="D507" s="28">
        <f>'I Disease Parameters'!$E$6/(1000*365)</f>
        <v>4.8197260273972601E-5</v>
      </c>
      <c r="E507" s="28">
        <f>'I Disease Parameters'!$E$7/(1000*365)</f>
        <v>2.0024657534246577E-5</v>
      </c>
      <c r="F507" s="27">
        <f>(1-'I Disease Parameters'!$E$8)/'I Disease Parameters'!$E$10</f>
        <v>0.188</v>
      </c>
      <c r="G507" s="27">
        <f>'I Disease Parameters'!$E$8/'I Disease Parameters'!$E$11</f>
        <v>1.2E-2</v>
      </c>
      <c r="H507" s="27">
        <f>1/'I Disease Parameters'!$E$12</f>
        <v>0.05</v>
      </c>
      <c r="I507" s="27">
        <f>'I Disease Parameters'!$E$9/'I Disease Parameters'!$E$15</f>
        <v>0</v>
      </c>
      <c r="J507" s="83">
        <f t="shared" si="222"/>
        <v>7.7001263440561267</v>
      </c>
      <c r="K507" s="60">
        <f t="shared" si="223"/>
        <v>0.77001263449643809</v>
      </c>
      <c r="L507" s="30">
        <f t="shared" si="224"/>
        <v>0.46717576064062738</v>
      </c>
      <c r="M507" s="27">
        <f>J507/'I Disease Parameters'!$E$12</f>
        <v>0.38500631720280631</v>
      </c>
      <c r="N507" s="27">
        <f>K507/SQRT('I Disease Parameters'!$E$13*'I Disease Parameters'!$E$13)</f>
        <v>4.5294860852731655E-2</v>
      </c>
      <c r="O507" s="27">
        <f>L507/'I Disease Parameters'!$E$13</f>
        <v>2.7480927096507492E-2</v>
      </c>
      <c r="P507" s="27">
        <f>(1-L507)/'I Disease Parameters'!$E$14</f>
        <v>2.2201009973307193E-2</v>
      </c>
      <c r="Q507" s="19" t="str">
        <f t="shared" si="200"/>
        <v/>
      </c>
      <c r="R507" s="17" t="str">
        <f t="shared" si="201"/>
        <v/>
      </c>
      <c r="S507" s="17" t="str">
        <f t="shared" si="202"/>
        <v/>
      </c>
      <c r="T507" s="17" t="str">
        <f t="shared" si="203"/>
        <v/>
      </c>
      <c r="U507" s="17" t="str">
        <f t="shared" si="204"/>
        <v/>
      </c>
      <c r="V507" s="17" t="str">
        <f t="shared" si="205"/>
        <v/>
      </c>
      <c r="W507" s="17" t="str">
        <f t="shared" si="206"/>
        <v/>
      </c>
      <c r="X507" s="18" t="str">
        <f t="shared" si="197"/>
        <v/>
      </c>
      <c r="Y507" s="17" t="str">
        <f t="shared" si="207"/>
        <v/>
      </c>
      <c r="Z507" s="17" t="str">
        <f t="shared" si="208"/>
        <v/>
      </c>
      <c r="AA507" s="17" t="str">
        <f t="shared" si="209"/>
        <v/>
      </c>
      <c r="AB507" s="17" t="str">
        <f t="shared" si="210"/>
        <v/>
      </c>
      <c r="AC507" s="17" t="str">
        <f t="shared" si="211"/>
        <v/>
      </c>
      <c r="AD507" s="18" t="str">
        <f t="shared" si="212"/>
        <v/>
      </c>
      <c r="AE507" s="19" t="str">
        <f t="shared" si="213"/>
        <v/>
      </c>
      <c r="AF507" s="17" t="str">
        <f t="shared" si="214"/>
        <v/>
      </c>
      <c r="AG507" s="17" t="str">
        <f t="shared" si="215"/>
        <v/>
      </c>
      <c r="AH507" s="18" t="str">
        <f t="shared" si="216"/>
        <v/>
      </c>
      <c r="AI507" s="73"/>
      <c r="AJ507" s="74"/>
      <c r="AK507" s="74"/>
      <c r="AL507" s="73"/>
      <c r="AM507" s="74"/>
      <c r="AN507" s="74">
        <f t="shared" si="217"/>
        <v>2012</v>
      </c>
      <c r="AO507" s="19" t="str">
        <f t="shared" ca="1" si="218"/>
        <v>-</v>
      </c>
      <c r="AP507" s="17" t="str">
        <f ca="1">IF($C507&gt;=TODAY(),"-",100*(AO507-MIN(Fit_Error_Deaths))/(MAX(Fit_Error_Deaths)-MIN(Fit_Error_Deaths)))</f>
        <v>-</v>
      </c>
      <c r="AQ507" s="17" t="str">
        <f t="shared" ca="1" si="219"/>
        <v>-</v>
      </c>
      <c r="AR507" s="17" t="str">
        <f ca="1">IF($C507&gt;=TODAY(),"-",100*(AQ507-MIN(Fit_Error_LocalTransmission))/(MAX(Fit_Error_LocalTransmission)-MIN(Fit_Error_LocalTransmission)))</f>
        <v>-</v>
      </c>
      <c r="AS507" s="17" t="str">
        <f t="shared" ca="1" si="220"/>
        <v>-</v>
      </c>
      <c r="AT507" s="67" t="str">
        <f t="shared" ca="1" si="221"/>
        <v>-</v>
      </c>
    </row>
    <row r="508" spans="1:46" s="1" customFormat="1" ht="12" x14ac:dyDescent="0.35">
      <c r="A508" s="87"/>
      <c r="B508" s="40" t="str">
        <f t="shared" si="198"/>
        <v/>
      </c>
      <c r="C508" s="41" t="str">
        <f t="shared" si="199"/>
        <v/>
      </c>
      <c r="D508" s="28">
        <f>'I Disease Parameters'!$E$6/(1000*365)</f>
        <v>4.8197260273972601E-5</v>
      </c>
      <c r="E508" s="28">
        <f>'I Disease Parameters'!$E$7/(1000*365)</f>
        <v>2.0024657534246577E-5</v>
      </c>
      <c r="F508" s="27">
        <f>(1-'I Disease Parameters'!$E$8)/'I Disease Parameters'!$E$10</f>
        <v>0.188</v>
      </c>
      <c r="G508" s="27">
        <f>'I Disease Parameters'!$E$8/'I Disease Parameters'!$E$11</f>
        <v>1.2E-2</v>
      </c>
      <c r="H508" s="27">
        <f>1/'I Disease Parameters'!$E$12</f>
        <v>0.05</v>
      </c>
      <c r="I508" s="27">
        <f>'I Disease Parameters'!$E$9/'I Disease Parameters'!$E$15</f>
        <v>0</v>
      </c>
      <c r="J508" s="83">
        <f t="shared" si="222"/>
        <v>7.7001263440561267</v>
      </c>
      <c r="K508" s="60">
        <f t="shared" si="223"/>
        <v>0.77001263449643809</v>
      </c>
      <c r="L508" s="30">
        <f t="shared" si="224"/>
        <v>0.46717576064062738</v>
      </c>
      <c r="M508" s="27">
        <f>J508/'I Disease Parameters'!$E$12</f>
        <v>0.38500631720280631</v>
      </c>
      <c r="N508" s="27">
        <f>K508/SQRT('I Disease Parameters'!$E$13*'I Disease Parameters'!$E$13)</f>
        <v>4.5294860852731655E-2</v>
      </c>
      <c r="O508" s="27">
        <f>L508/'I Disease Parameters'!$E$13</f>
        <v>2.7480927096507492E-2</v>
      </c>
      <c r="P508" s="27">
        <f>(1-L508)/'I Disease Parameters'!$E$14</f>
        <v>2.2201009973307193E-2</v>
      </c>
      <c r="Q508" s="19" t="str">
        <f t="shared" si="200"/>
        <v/>
      </c>
      <c r="R508" s="17" t="str">
        <f t="shared" si="201"/>
        <v/>
      </c>
      <c r="S508" s="17" t="str">
        <f t="shared" si="202"/>
        <v/>
      </c>
      <c r="T508" s="17" t="str">
        <f t="shared" si="203"/>
        <v/>
      </c>
      <c r="U508" s="17" t="str">
        <f t="shared" si="204"/>
        <v/>
      </c>
      <c r="V508" s="17" t="str">
        <f t="shared" si="205"/>
        <v/>
      </c>
      <c r="W508" s="17" t="str">
        <f t="shared" si="206"/>
        <v/>
      </c>
      <c r="X508" s="18" t="str">
        <f t="shared" si="197"/>
        <v/>
      </c>
      <c r="Y508" s="17" t="str">
        <f t="shared" si="207"/>
        <v/>
      </c>
      <c r="Z508" s="17" t="str">
        <f t="shared" si="208"/>
        <v/>
      </c>
      <c r="AA508" s="17" t="str">
        <f t="shared" si="209"/>
        <v/>
      </c>
      <c r="AB508" s="17" t="str">
        <f t="shared" si="210"/>
        <v/>
      </c>
      <c r="AC508" s="17" t="str">
        <f t="shared" si="211"/>
        <v/>
      </c>
      <c r="AD508" s="18" t="str">
        <f t="shared" si="212"/>
        <v/>
      </c>
      <c r="AE508" s="19" t="str">
        <f t="shared" si="213"/>
        <v/>
      </c>
      <c r="AF508" s="17" t="str">
        <f t="shared" si="214"/>
        <v/>
      </c>
      <c r="AG508" s="17" t="str">
        <f t="shared" si="215"/>
        <v/>
      </c>
      <c r="AH508" s="18" t="str">
        <f t="shared" si="216"/>
        <v/>
      </c>
      <c r="AI508" s="73"/>
      <c r="AJ508" s="74"/>
      <c r="AK508" s="74"/>
      <c r="AL508" s="73"/>
      <c r="AM508" s="74"/>
      <c r="AN508" s="74">
        <f t="shared" si="217"/>
        <v>2012</v>
      </c>
      <c r="AO508" s="19" t="str">
        <f t="shared" ca="1" si="218"/>
        <v>-</v>
      </c>
      <c r="AP508" s="17" t="str">
        <f ca="1">IF($C508&gt;=TODAY(),"-",100*(AO508-MIN(Fit_Error_Deaths))/(MAX(Fit_Error_Deaths)-MIN(Fit_Error_Deaths)))</f>
        <v>-</v>
      </c>
      <c r="AQ508" s="17" t="str">
        <f t="shared" ca="1" si="219"/>
        <v>-</v>
      </c>
      <c r="AR508" s="17" t="str">
        <f ca="1">IF($C508&gt;=TODAY(),"-",100*(AQ508-MIN(Fit_Error_LocalTransmission))/(MAX(Fit_Error_LocalTransmission)-MIN(Fit_Error_LocalTransmission)))</f>
        <v>-</v>
      </c>
      <c r="AS508" s="17" t="str">
        <f t="shared" ca="1" si="220"/>
        <v>-</v>
      </c>
      <c r="AT508" s="67" t="str">
        <f t="shared" ca="1" si="221"/>
        <v>-</v>
      </c>
    </row>
    <row r="509" spans="1:46" s="1" customFormat="1" ht="12" x14ac:dyDescent="0.35">
      <c r="A509" s="87"/>
      <c r="B509" s="40" t="str">
        <f t="shared" si="198"/>
        <v/>
      </c>
      <c r="C509" s="41" t="str">
        <f t="shared" si="199"/>
        <v/>
      </c>
      <c r="D509" s="28">
        <f>'I Disease Parameters'!$E$6/(1000*365)</f>
        <v>4.8197260273972601E-5</v>
      </c>
      <c r="E509" s="28">
        <f>'I Disease Parameters'!$E$7/(1000*365)</f>
        <v>2.0024657534246577E-5</v>
      </c>
      <c r="F509" s="27">
        <f>(1-'I Disease Parameters'!$E$8)/'I Disease Parameters'!$E$10</f>
        <v>0.188</v>
      </c>
      <c r="G509" s="27">
        <f>'I Disease Parameters'!$E$8/'I Disease Parameters'!$E$11</f>
        <v>1.2E-2</v>
      </c>
      <c r="H509" s="27">
        <f>1/'I Disease Parameters'!$E$12</f>
        <v>0.05</v>
      </c>
      <c r="I509" s="27">
        <f>'I Disease Parameters'!$E$9/'I Disease Parameters'!$E$15</f>
        <v>0</v>
      </c>
      <c r="J509" s="83">
        <f t="shared" si="222"/>
        <v>7.7001263440561267</v>
      </c>
      <c r="K509" s="60">
        <f t="shared" si="223"/>
        <v>0.77001263449643809</v>
      </c>
      <c r="L509" s="30">
        <f t="shared" si="224"/>
        <v>0.46717576064062738</v>
      </c>
      <c r="M509" s="27">
        <f>J509/'I Disease Parameters'!$E$12</f>
        <v>0.38500631720280631</v>
      </c>
      <c r="N509" s="27">
        <f>K509/SQRT('I Disease Parameters'!$E$13*'I Disease Parameters'!$E$13)</f>
        <v>4.5294860852731655E-2</v>
      </c>
      <c r="O509" s="27">
        <f>L509/'I Disease Parameters'!$E$13</f>
        <v>2.7480927096507492E-2</v>
      </c>
      <c r="P509" s="27">
        <f>(1-L509)/'I Disease Parameters'!$E$14</f>
        <v>2.2201009973307193E-2</v>
      </c>
      <c r="Q509" s="19" t="str">
        <f t="shared" si="200"/>
        <v/>
      </c>
      <c r="R509" s="17" t="str">
        <f t="shared" si="201"/>
        <v/>
      </c>
      <c r="S509" s="17" t="str">
        <f t="shared" si="202"/>
        <v/>
      </c>
      <c r="T509" s="17" t="str">
        <f t="shared" si="203"/>
        <v/>
      </c>
      <c r="U509" s="17" t="str">
        <f t="shared" si="204"/>
        <v/>
      </c>
      <c r="V509" s="17" t="str">
        <f t="shared" si="205"/>
        <v/>
      </c>
      <c r="W509" s="17" t="str">
        <f t="shared" si="206"/>
        <v/>
      </c>
      <c r="X509" s="18" t="str">
        <f t="shared" si="197"/>
        <v/>
      </c>
      <c r="Y509" s="17" t="str">
        <f t="shared" si="207"/>
        <v/>
      </c>
      <c r="Z509" s="17" t="str">
        <f t="shared" si="208"/>
        <v/>
      </c>
      <c r="AA509" s="17" t="str">
        <f t="shared" si="209"/>
        <v/>
      </c>
      <c r="AB509" s="17" t="str">
        <f t="shared" si="210"/>
        <v/>
      </c>
      <c r="AC509" s="17" t="str">
        <f t="shared" si="211"/>
        <v/>
      </c>
      <c r="AD509" s="18" t="str">
        <f t="shared" si="212"/>
        <v/>
      </c>
      <c r="AE509" s="19" t="str">
        <f t="shared" si="213"/>
        <v/>
      </c>
      <c r="AF509" s="17" t="str">
        <f t="shared" si="214"/>
        <v/>
      </c>
      <c r="AG509" s="17" t="str">
        <f t="shared" si="215"/>
        <v/>
      </c>
      <c r="AH509" s="18" t="str">
        <f t="shared" si="216"/>
        <v/>
      </c>
      <c r="AI509" s="73"/>
      <c r="AJ509" s="74"/>
      <c r="AK509" s="74"/>
      <c r="AL509" s="73"/>
      <c r="AM509" s="74"/>
      <c r="AN509" s="74">
        <f t="shared" si="217"/>
        <v>2012</v>
      </c>
      <c r="AO509" s="19" t="str">
        <f t="shared" ca="1" si="218"/>
        <v>-</v>
      </c>
      <c r="AP509" s="17" t="str">
        <f ca="1">IF($C509&gt;=TODAY(),"-",100*(AO509-MIN(Fit_Error_Deaths))/(MAX(Fit_Error_Deaths)-MIN(Fit_Error_Deaths)))</f>
        <v>-</v>
      </c>
      <c r="AQ509" s="17" t="str">
        <f t="shared" ca="1" si="219"/>
        <v>-</v>
      </c>
      <c r="AR509" s="17" t="str">
        <f ca="1">IF($C509&gt;=TODAY(),"-",100*(AQ509-MIN(Fit_Error_LocalTransmission))/(MAX(Fit_Error_LocalTransmission)-MIN(Fit_Error_LocalTransmission)))</f>
        <v>-</v>
      </c>
      <c r="AS509" s="17" t="str">
        <f t="shared" ca="1" si="220"/>
        <v>-</v>
      </c>
      <c r="AT509" s="67" t="str">
        <f t="shared" ca="1" si="221"/>
        <v>-</v>
      </c>
    </row>
    <row r="510" spans="1:46" s="1" customFormat="1" ht="12" x14ac:dyDescent="0.35">
      <c r="A510" s="87"/>
      <c r="B510" s="40" t="str">
        <f t="shared" si="198"/>
        <v/>
      </c>
      <c r="C510" s="41" t="str">
        <f t="shared" si="199"/>
        <v/>
      </c>
      <c r="D510" s="28">
        <f>'I Disease Parameters'!$E$6/(1000*365)</f>
        <v>4.8197260273972601E-5</v>
      </c>
      <c r="E510" s="28">
        <f>'I Disease Parameters'!$E$7/(1000*365)</f>
        <v>2.0024657534246577E-5</v>
      </c>
      <c r="F510" s="27">
        <f>(1-'I Disease Parameters'!$E$8)/'I Disease Parameters'!$E$10</f>
        <v>0.188</v>
      </c>
      <c r="G510" s="27">
        <f>'I Disease Parameters'!$E$8/'I Disease Parameters'!$E$11</f>
        <v>1.2E-2</v>
      </c>
      <c r="H510" s="27">
        <f>1/'I Disease Parameters'!$E$12</f>
        <v>0.05</v>
      </c>
      <c r="I510" s="27">
        <f>'I Disease Parameters'!$E$9/'I Disease Parameters'!$E$15</f>
        <v>0</v>
      </c>
      <c r="J510" s="83">
        <f t="shared" si="222"/>
        <v>7.7001263440561267</v>
      </c>
      <c r="K510" s="60">
        <f t="shared" si="223"/>
        <v>0.77001263449643809</v>
      </c>
      <c r="L510" s="30">
        <f t="shared" si="224"/>
        <v>0.46717576064062738</v>
      </c>
      <c r="M510" s="27">
        <f>J510/'I Disease Parameters'!$E$12</f>
        <v>0.38500631720280631</v>
      </c>
      <c r="N510" s="27">
        <f>K510/SQRT('I Disease Parameters'!$E$13*'I Disease Parameters'!$E$13)</f>
        <v>4.5294860852731655E-2</v>
      </c>
      <c r="O510" s="27">
        <f>L510/'I Disease Parameters'!$E$13</f>
        <v>2.7480927096507492E-2</v>
      </c>
      <c r="P510" s="27">
        <f>(1-L510)/'I Disease Parameters'!$E$14</f>
        <v>2.2201009973307193E-2</v>
      </c>
      <c r="Q510" s="19" t="str">
        <f t="shared" si="200"/>
        <v/>
      </c>
      <c r="R510" s="17" t="str">
        <f t="shared" si="201"/>
        <v/>
      </c>
      <c r="S510" s="17" t="str">
        <f t="shared" si="202"/>
        <v/>
      </c>
      <c r="T510" s="17" t="str">
        <f t="shared" si="203"/>
        <v/>
      </c>
      <c r="U510" s="17" t="str">
        <f t="shared" si="204"/>
        <v/>
      </c>
      <c r="V510" s="17" t="str">
        <f t="shared" si="205"/>
        <v/>
      </c>
      <c r="W510" s="17" t="str">
        <f t="shared" si="206"/>
        <v/>
      </c>
      <c r="X510" s="18" t="str">
        <f t="shared" si="197"/>
        <v/>
      </c>
      <c r="Y510" s="17" t="str">
        <f t="shared" si="207"/>
        <v/>
      </c>
      <c r="Z510" s="17" t="str">
        <f t="shared" si="208"/>
        <v/>
      </c>
      <c r="AA510" s="17" t="str">
        <f t="shared" si="209"/>
        <v/>
      </c>
      <c r="AB510" s="17" t="str">
        <f t="shared" si="210"/>
        <v/>
      </c>
      <c r="AC510" s="17" t="str">
        <f t="shared" si="211"/>
        <v/>
      </c>
      <c r="AD510" s="18" t="str">
        <f t="shared" si="212"/>
        <v/>
      </c>
      <c r="AE510" s="19" t="str">
        <f t="shared" si="213"/>
        <v/>
      </c>
      <c r="AF510" s="17" t="str">
        <f t="shared" si="214"/>
        <v/>
      </c>
      <c r="AG510" s="17" t="str">
        <f t="shared" si="215"/>
        <v/>
      </c>
      <c r="AH510" s="18" t="str">
        <f t="shared" si="216"/>
        <v/>
      </c>
      <c r="AI510" s="73"/>
      <c r="AJ510" s="74"/>
      <c r="AK510" s="74"/>
      <c r="AL510" s="73"/>
      <c r="AM510" s="74"/>
      <c r="AN510" s="74">
        <f t="shared" si="217"/>
        <v>2012</v>
      </c>
      <c r="AO510" s="19" t="str">
        <f t="shared" ca="1" si="218"/>
        <v>-</v>
      </c>
      <c r="AP510" s="17" t="str">
        <f ca="1">IF($C510&gt;=TODAY(),"-",100*(AO510-MIN(Fit_Error_Deaths))/(MAX(Fit_Error_Deaths)-MIN(Fit_Error_Deaths)))</f>
        <v>-</v>
      </c>
      <c r="AQ510" s="17" t="str">
        <f t="shared" ca="1" si="219"/>
        <v>-</v>
      </c>
      <c r="AR510" s="17" t="str">
        <f ca="1">IF($C510&gt;=TODAY(),"-",100*(AQ510-MIN(Fit_Error_LocalTransmission))/(MAX(Fit_Error_LocalTransmission)-MIN(Fit_Error_LocalTransmission)))</f>
        <v>-</v>
      </c>
      <c r="AS510" s="17" t="str">
        <f t="shared" ca="1" si="220"/>
        <v>-</v>
      </c>
      <c r="AT510" s="67" t="str">
        <f t="shared" ca="1" si="221"/>
        <v>-</v>
      </c>
    </row>
    <row r="511" spans="1:46" s="1" customFormat="1" ht="12" x14ac:dyDescent="0.35">
      <c r="A511" s="87"/>
      <c r="B511" s="40" t="str">
        <f t="shared" si="198"/>
        <v/>
      </c>
      <c r="C511" s="41" t="str">
        <f t="shared" si="199"/>
        <v/>
      </c>
      <c r="D511" s="28">
        <f>'I Disease Parameters'!$E$6/(1000*365)</f>
        <v>4.8197260273972601E-5</v>
      </c>
      <c r="E511" s="28">
        <f>'I Disease Parameters'!$E$7/(1000*365)</f>
        <v>2.0024657534246577E-5</v>
      </c>
      <c r="F511" s="27">
        <f>(1-'I Disease Parameters'!$E$8)/'I Disease Parameters'!$E$10</f>
        <v>0.188</v>
      </c>
      <c r="G511" s="27">
        <f>'I Disease Parameters'!$E$8/'I Disease Parameters'!$E$11</f>
        <v>1.2E-2</v>
      </c>
      <c r="H511" s="27">
        <f>1/'I Disease Parameters'!$E$12</f>
        <v>0.05</v>
      </c>
      <c r="I511" s="27">
        <f>'I Disease Parameters'!$E$9/'I Disease Parameters'!$E$15</f>
        <v>0</v>
      </c>
      <c r="J511" s="83">
        <f t="shared" si="222"/>
        <v>7.7001263440561267</v>
      </c>
      <c r="K511" s="60">
        <f t="shared" si="223"/>
        <v>0.77001263449643809</v>
      </c>
      <c r="L511" s="30">
        <f t="shared" si="224"/>
        <v>0.46717576064062738</v>
      </c>
      <c r="M511" s="27">
        <f>J511/'I Disease Parameters'!$E$12</f>
        <v>0.38500631720280631</v>
      </c>
      <c r="N511" s="27">
        <f>K511/SQRT('I Disease Parameters'!$E$13*'I Disease Parameters'!$E$13)</f>
        <v>4.5294860852731655E-2</v>
      </c>
      <c r="O511" s="27">
        <f>L511/'I Disease Parameters'!$E$13</f>
        <v>2.7480927096507492E-2</v>
      </c>
      <c r="P511" s="27">
        <f>(1-L511)/'I Disease Parameters'!$E$14</f>
        <v>2.2201009973307193E-2</v>
      </c>
      <c r="Q511" s="19" t="str">
        <f t="shared" si="200"/>
        <v/>
      </c>
      <c r="R511" s="17" t="str">
        <f t="shared" si="201"/>
        <v/>
      </c>
      <c r="S511" s="17" t="str">
        <f t="shared" si="202"/>
        <v/>
      </c>
      <c r="T511" s="17" t="str">
        <f t="shared" si="203"/>
        <v/>
      </c>
      <c r="U511" s="17" t="str">
        <f t="shared" si="204"/>
        <v/>
      </c>
      <c r="V511" s="17" t="str">
        <f t="shared" si="205"/>
        <v/>
      </c>
      <c r="W511" s="17" t="str">
        <f t="shared" si="206"/>
        <v/>
      </c>
      <c r="X511" s="18" t="str">
        <f t="shared" si="197"/>
        <v/>
      </c>
      <c r="Y511" s="17" t="str">
        <f t="shared" si="207"/>
        <v/>
      </c>
      <c r="Z511" s="17" t="str">
        <f t="shared" si="208"/>
        <v/>
      </c>
      <c r="AA511" s="17" t="str">
        <f t="shared" si="209"/>
        <v/>
      </c>
      <c r="AB511" s="17" t="str">
        <f t="shared" si="210"/>
        <v/>
      </c>
      <c r="AC511" s="17" t="str">
        <f t="shared" si="211"/>
        <v/>
      </c>
      <c r="AD511" s="18" t="str">
        <f t="shared" si="212"/>
        <v/>
      </c>
      <c r="AE511" s="19" t="str">
        <f t="shared" si="213"/>
        <v/>
      </c>
      <c r="AF511" s="17" t="str">
        <f t="shared" si="214"/>
        <v/>
      </c>
      <c r="AG511" s="17" t="str">
        <f t="shared" si="215"/>
        <v/>
      </c>
      <c r="AH511" s="18" t="str">
        <f t="shared" si="216"/>
        <v/>
      </c>
      <c r="AI511" s="73"/>
      <c r="AJ511" s="74"/>
      <c r="AK511" s="74"/>
      <c r="AL511" s="73"/>
      <c r="AM511" s="74"/>
      <c r="AN511" s="74">
        <f t="shared" si="217"/>
        <v>2012</v>
      </c>
      <c r="AO511" s="19" t="str">
        <f t="shared" ca="1" si="218"/>
        <v>-</v>
      </c>
      <c r="AP511" s="17" t="str">
        <f ca="1">IF($C511&gt;=TODAY(),"-",100*(AO511-MIN(Fit_Error_Deaths))/(MAX(Fit_Error_Deaths)-MIN(Fit_Error_Deaths)))</f>
        <v>-</v>
      </c>
      <c r="AQ511" s="17" t="str">
        <f t="shared" ca="1" si="219"/>
        <v>-</v>
      </c>
      <c r="AR511" s="17" t="str">
        <f ca="1">IF($C511&gt;=TODAY(),"-",100*(AQ511-MIN(Fit_Error_LocalTransmission))/(MAX(Fit_Error_LocalTransmission)-MIN(Fit_Error_LocalTransmission)))</f>
        <v>-</v>
      </c>
      <c r="AS511" s="17" t="str">
        <f t="shared" ca="1" si="220"/>
        <v>-</v>
      </c>
      <c r="AT511" s="67" t="str">
        <f t="shared" ca="1" si="221"/>
        <v>-</v>
      </c>
    </row>
    <row r="512" spans="1:46" s="1" customFormat="1" ht="12" x14ac:dyDescent="0.35">
      <c r="A512" s="87"/>
      <c r="B512" s="40" t="str">
        <f t="shared" si="198"/>
        <v/>
      </c>
      <c r="C512" s="41" t="str">
        <f t="shared" si="199"/>
        <v/>
      </c>
      <c r="D512" s="28">
        <f>'I Disease Parameters'!$E$6/(1000*365)</f>
        <v>4.8197260273972601E-5</v>
      </c>
      <c r="E512" s="28">
        <f>'I Disease Parameters'!$E$7/(1000*365)</f>
        <v>2.0024657534246577E-5</v>
      </c>
      <c r="F512" s="27">
        <f>(1-'I Disease Parameters'!$E$8)/'I Disease Parameters'!$E$10</f>
        <v>0.188</v>
      </c>
      <c r="G512" s="27">
        <f>'I Disease Parameters'!$E$8/'I Disease Parameters'!$E$11</f>
        <v>1.2E-2</v>
      </c>
      <c r="H512" s="27">
        <f>1/'I Disease Parameters'!$E$12</f>
        <v>0.05</v>
      </c>
      <c r="I512" s="27">
        <f>'I Disease Parameters'!$E$9/'I Disease Parameters'!$E$15</f>
        <v>0</v>
      </c>
      <c r="J512" s="83">
        <f t="shared" si="222"/>
        <v>7.7001263440561267</v>
      </c>
      <c r="K512" s="60">
        <f t="shared" si="223"/>
        <v>0.77001263449643809</v>
      </c>
      <c r="L512" s="30">
        <f t="shared" si="224"/>
        <v>0.46717576064062738</v>
      </c>
      <c r="M512" s="27">
        <f>J512/'I Disease Parameters'!$E$12</f>
        <v>0.38500631720280631</v>
      </c>
      <c r="N512" s="27">
        <f>K512/SQRT('I Disease Parameters'!$E$13*'I Disease Parameters'!$E$13)</f>
        <v>4.5294860852731655E-2</v>
      </c>
      <c r="O512" s="27">
        <f>L512/'I Disease Parameters'!$E$13</f>
        <v>2.7480927096507492E-2</v>
      </c>
      <c r="P512" s="27">
        <f>(1-L512)/'I Disease Parameters'!$E$14</f>
        <v>2.2201009973307193E-2</v>
      </c>
      <c r="Q512" s="19" t="str">
        <f t="shared" si="200"/>
        <v/>
      </c>
      <c r="R512" s="17" t="str">
        <f t="shared" si="201"/>
        <v/>
      </c>
      <c r="S512" s="17" t="str">
        <f t="shared" si="202"/>
        <v/>
      </c>
      <c r="T512" s="17" t="str">
        <f t="shared" si="203"/>
        <v/>
      </c>
      <c r="U512" s="17" t="str">
        <f t="shared" si="204"/>
        <v/>
      </c>
      <c r="V512" s="17" t="str">
        <f t="shared" si="205"/>
        <v/>
      </c>
      <c r="W512" s="17" t="str">
        <f t="shared" si="206"/>
        <v/>
      </c>
      <c r="X512" s="18" t="str">
        <f t="shared" si="197"/>
        <v/>
      </c>
      <c r="Y512" s="17" t="str">
        <f t="shared" si="207"/>
        <v/>
      </c>
      <c r="Z512" s="17" t="str">
        <f t="shared" si="208"/>
        <v/>
      </c>
      <c r="AA512" s="17" t="str">
        <f t="shared" si="209"/>
        <v/>
      </c>
      <c r="AB512" s="17" t="str">
        <f t="shared" si="210"/>
        <v/>
      </c>
      <c r="AC512" s="17" t="str">
        <f t="shared" si="211"/>
        <v/>
      </c>
      <c r="AD512" s="18" t="str">
        <f t="shared" si="212"/>
        <v/>
      </c>
      <c r="AE512" s="19" t="str">
        <f t="shared" si="213"/>
        <v/>
      </c>
      <c r="AF512" s="17" t="str">
        <f t="shared" si="214"/>
        <v/>
      </c>
      <c r="AG512" s="17" t="str">
        <f t="shared" si="215"/>
        <v/>
      </c>
      <c r="AH512" s="18" t="str">
        <f t="shared" si="216"/>
        <v/>
      </c>
      <c r="AI512" s="73"/>
      <c r="AJ512" s="74"/>
      <c r="AK512" s="74"/>
      <c r="AL512" s="73"/>
      <c r="AM512" s="74"/>
      <c r="AN512" s="74">
        <f t="shared" si="217"/>
        <v>2012</v>
      </c>
      <c r="AO512" s="19" t="str">
        <f t="shared" ca="1" si="218"/>
        <v>-</v>
      </c>
      <c r="AP512" s="17" t="str">
        <f ca="1">IF($C512&gt;=TODAY(),"-",100*(AO512-MIN(Fit_Error_Deaths))/(MAX(Fit_Error_Deaths)-MIN(Fit_Error_Deaths)))</f>
        <v>-</v>
      </c>
      <c r="AQ512" s="17" t="str">
        <f t="shared" ca="1" si="219"/>
        <v>-</v>
      </c>
      <c r="AR512" s="17" t="str">
        <f ca="1">IF($C512&gt;=TODAY(),"-",100*(AQ512-MIN(Fit_Error_LocalTransmission))/(MAX(Fit_Error_LocalTransmission)-MIN(Fit_Error_LocalTransmission)))</f>
        <v>-</v>
      </c>
      <c r="AS512" s="17" t="str">
        <f t="shared" ca="1" si="220"/>
        <v>-</v>
      </c>
      <c r="AT512" s="67" t="str">
        <f t="shared" ca="1" si="221"/>
        <v>-</v>
      </c>
    </row>
    <row r="513" spans="1:46" s="1" customFormat="1" ht="12" x14ac:dyDescent="0.35">
      <c r="A513" s="87"/>
      <c r="B513" s="40" t="str">
        <f t="shared" si="198"/>
        <v/>
      </c>
      <c r="C513" s="41" t="str">
        <f t="shared" si="199"/>
        <v/>
      </c>
      <c r="D513" s="28">
        <f>'I Disease Parameters'!$E$6/(1000*365)</f>
        <v>4.8197260273972601E-5</v>
      </c>
      <c r="E513" s="28">
        <f>'I Disease Parameters'!$E$7/(1000*365)</f>
        <v>2.0024657534246577E-5</v>
      </c>
      <c r="F513" s="27">
        <f>(1-'I Disease Parameters'!$E$8)/'I Disease Parameters'!$E$10</f>
        <v>0.188</v>
      </c>
      <c r="G513" s="27">
        <f>'I Disease Parameters'!$E$8/'I Disease Parameters'!$E$11</f>
        <v>1.2E-2</v>
      </c>
      <c r="H513" s="27">
        <f>1/'I Disease Parameters'!$E$12</f>
        <v>0.05</v>
      </c>
      <c r="I513" s="27">
        <f>'I Disease Parameters'!$E$9/'I Disease Parameters'!$E$15</f>
        <v>0</v>
      </c>
      <c r="J513" s="83">
        <f t="shared" si="222"/>
        <v>7.7001263440561267</v>
      </c>
      <c r="K513" s="60">
        <f t="shared" si="223"/>
        <v>0.77001263449643809</v>
      </c>
      <c r="L513" s="30">
        <f t="shared" si="224"/>
        <v>0.46717576064062738</v>
      </c>
      <c r="M513" s="27">
        <f>J513/'I Disease Parameters'!$E$12</f>
        <v>0.38500631720280631</v>
      </c>
      <c r="N513" s="27">
        <f>K513/SQRT('I Disease Parameters'!$E$13*'I Disease Parameters'!$E$13)</f>
        <v>4.5294860852731655E-2</v>
      </c>
      <c r="O513" s="27">
        <f>L513/'I Disease Parameters'!$E$13</f>
        <v>2.7480927096507492E-2</v>
      </c>
      <c r="P513" s="27">
        <f>(1-L513)/'I Disease Parameters'!$E$14</f>
        <v>2.2201009973307193E-2</v>
      </c>
      <c r="Q513" s="19" t="str">
        <f t="shared" si="200"/>
        <v/>
      </c>
      <c r="R513" s="17" t="str">
        <f t="shared" si="201"/>
        <v/>
      </c>
      <c r="S513" s="17" t="str">
        <f t="shared" si="202"/>
        <v/>
      </c>
      <c r="T513" s="17" t="str">
        <f t="shared" si="203"/>
        <v/>
      </c>
      <c r="U513" s="17" t="str">
        <f t="shared" si="204"/>
        <v/>
      </c>
      <c r="V513" s="17" t="str">
        <f t="shared" si="205"/>
        <v/>
      </c>
      <c r="W513" s="17" t="str">
        <f t="shared" si="206"/>
        <v/>
      </c>
      <c r="X513" s="18" t="str">
        <f t="shared" si="197"/>
        <v/>
      </c>
      <c r="Y513" s="17" t="str">
        <f t="shared" si="207"/>
        <v/>
      </c>
      <c r="Z513" s="17" t="str">
        <f t="shared" si="208"/>
        <v/>
      </c>
      <c r="AA513" s="17" t="str">
        <f t="shared" si="209"/>
        <v/>
      </c>
      <c r="AB513" s="17" t="str">
        <f t="shared" si="210"/>
        <v/>
      </c>
      <c r="AC513" s="17" t="str">
        <f t="shared" si="211"/>
        <v/>
      </c>
      <c r="AD513" s="18" t="str">
        <f t="shared" si="212"/>
        <v/>
      </c>
      <c r="AE513" s="19" t="str">
        <f t="shared" si="213"/>
        <v/>
      </c>
      <c r="AF513" s="17" t="str">
        <f t="shared" si="214"/>
        <v/>
      </c>
      <c r="AG513" s="17" t="str">
        <f t="shared" si="215"/>
        <v/>
      </c>
      <c r="AH513" s="18" t="str">
        <f t="shared" si="216"/>
        <v/>
      </c>
      <c r="AI513" s="73"/>
      <c r="AJ513" s="74"/>
      <c r="AK513" s="74"/>
      <c r="AL513" s="73"/>
      <c r="AM513" s="74"/>
      <c r="AN513" s="74">
        <f t="shared" si="217"/>
        <v>2012</v>
      </c>
      <c r="AO513" s="19" t="str">
        <f t="shared" ca="1" si="218"/>
        <v>-</v>
      </c>
      <c r="AP513" s="17" t="str">
        <f ca="1">IF($C513&gt;=TODAY(),"-",100*(AO513-MIN(Fit_Error_Deaths))/(MAX(Fit_Error_Deaths)-MIN(Fit_Error_Deaths)))</f>
        <v>-</v>
      </c>
      <c r="AQ513" s="17" t="str">
        <f t="shared" ca="1" si="219"/>
        <v>-</v>
      </c>
      <c r="AR513" s="17" t="str">
        <f ca="1">IF($C513&gt;=TODAY(),"-",100*(AQ513-MIN(Fit_Error_LocalTransmission))/(MAX(Fit_Error_LocalTransmission)-MIN(Fit_Error_LocalTransmission)))</f>
        <v>-</v>
      </c>
      <c r="AS513" s="17" t="str">
        <f t="shared" ca="1" si="220"/>
        <v>-</v>
      </c>
      <c r="AT513" s="67" t="str">
        <f t="shared" ca="1" si="221"/>
        <v>-</v>
      </c>
    </row>
    <row r="514" spans="1:46" s="1" customFormat="1" ht="12" x14ac:dyDescent="0.35">
      <c r="A514" s="87"/>
      <c r="B514" s="40" t="str">
        <f t="shared" si="198"/>
        <v/>
      </c>
      <c r="C514" s="41" t="str">
        <f t="shared" si="199"/>
        <v/>
      </c>
      <c r="D514" s="28">
        <f>'I Disease Parameters'!$E$6/(1000*365)</f>
        <v>4.8197260273972601E-5</v>
      </c>
      <c r="E514" s="28">
        <f>'I Disease Parameters'!$E$7/(1000*365)</f>
        <v>2.0024657534246577E-5</v>
      </c>
      <c r="F514" s="27">
        <f>(1-'I Disease Parameters'!$E$8)/'I Disease Parameters'!$E$10</f>
        <v>0.188</v>
      </c>
      <c r="G514" s="27">
        <f>'I Disease Parameters'!$E$8/'I Disease Parameters'!$E$11</f>
        <v>1.2E-2</v>
      </c>
      <c r="H514" s="27">
        <f>1/'I Disease Parameters'!$E$12</f>
        <v>0.05</v>
      </c>
      <c r="I514" s="27">
        <f>'I Disease Parameters'!$E$9/'I Disease Parameters'!$E$15</f>
        <v>0</v>
      </c>
      <c r="J514" s="83">
        <f t="shared" si="222"/>
        <v>7.7001263440561267</v>
      </c>
      <c r="K514" s="60">
        <f t="shared" si="223"/>
        <v>0.77001263449643809</v>
      </c>
      <c r="L514" s="30">
        <f t="shared" si="224"/>
        <v>0.46717576064062738</v>
      </c>
      <c r="M514" s="27">
        <f>J514/'I Disease Parameters'!$E$12</f>
        <v>0.38500631720280631</v>
      </c>
      <c r="N514" s="27">
        <f>K514/SQRT('I Disease Parameters'!$E$13*'I Disease Parameters'!$E$13)</f>
        <v>4.5294860852731655E-2</v>
      </c>
      <c r="O514" s="27">
        <f>L514/'I Disease Parameters'!$E$13</f>
        <v>2.7480927096507492E-2</v>
      </c>
      <c r="P514" s="27">
        <f>(1-L514)/'I Disease Parameters'!$E$14</f>
        <v>2.2201009973307193E-2</v>
      </c>
      <c r="Q514" s="19" t="str">
        <f t="shared" si="200"/>
        <v/>
      </c>
      <c r="R514" s="17" t="str">
        <f t="shared" si="201"/>
        <v/>
      </c>
      <c r="S514" s="17" t="str">
        <f t="shared" si="202"/>
        <v/>
      </c>
      <c r="T514" s="17" t="str">
        <f t="shared" si="203"/>
        <v/>
      </c>
      <c r="U514" s="17" t="str">
        <f t="shared" si="204"/>
        <v/>
      </c>
      <c r="V514" s="17" t="str">
        <f t="shared" si="205"/>
        <v/>
      </c>
      <c r="W514" s="17" t="str">
        <f t="shared" si="206"/>
        <v/>
      </c>
      <c r="X514" s="18" t="str">
        <f t="shared" si="197"/>
        <v/>
      </c>
      <c r="Y514" s="17" t="str">
        <f t="shared" si="207"/>
        <v/>
      </c>
      <c r="Z514" s="17" t="str">
        <f t="shared" si="208"/>
        <v/>
      </c>
      <c r="AA514" s="17" t="str">
        <f t="shared" si="209"/>
        <v/>
      </c>
      <c r="AB514" s="17" t="str">
        <f t="shared" si="210"/>
        <v/>
      </c>
      <c r="AC514" s="17" t="str">
        <f t="shared" si="211"/>
        <v/>
      </c>
      <c r="AD514" s="18" t="str">
        <f t="shared" si="212"/>
        <v/>
      </c>
      <c r="AE514" s="19" t="str">
        <f t="shared" si="213"/>
        <v/>
      </c>
      <c r="AF514" s="17" t="str">
        <f t="shared" si="214"/>
        <v/>
      </c>
      <c r="AG514" s="17" t="str">
        <f t="shared" si="215"/>
        <v/>
      </c>
      <c r="AH514" s="18" t="str">
        <f t="shared" si="216"/>
        <v/>
      </c>
      <c r="AI514" s="73"/>
      <c r="AJ514" s="74"/>
      <c r="AK514" s="74"/>
      <c r="AL514" s="73"/>
      <c r="AM514" s="74"/>
      <c r="AN514" s="74">
        <f t="shared" si="217"/>
        <v>2012</v>
      </c>
      <c r="AO514" s="19" t="str">
        <f t="shared" ca="1" si="218"/>
        <v>-</v>
      </c>
      <c r="AP514" s="17" t="str">
        <f ca="1">IF($C514&gt;=TODAY(),"-",100*(AO514-MIN(Fit_Error_Deaths))/(MAX(Fit_Error_Deaths)-MIN(Fit_Error_Deaths)))</f>
        <v>-</v>
      </c>
      <c r="AQ514" s="17" t="str">
        <f t="shared" ca="1" si="219"/>
        <v>-</v>
      </c>
      <c r="AR514" s="17" t="str">
        <f ca="1">IF($C514&gt;=TODAY(),"-",100*(AQ514-MIN(Fit_Error_LocalTransmission))/(MAX(Fit_Error_LocalTransmission)-MIN(Fit_Error_LocalTransmission)))</f>
        <v>-</v>
      </c>
      <c r="AS514" s="17" t="str">
        <f t="shared" ca="1" si="220"/>
        <v>-</v>
      </c>
      <c r="AT514" s="67" t="str">
        <f t="shared" ca="1" si="221"/>
        <v>-</v>
      </c>
    </row>
    <row r="515" spans="1:46" s="1" customFormat="1" ht="12" x14ac:dyDescent="0.35">
      <c r="A515" s="87"/>
      <c r="B515" s="40" t="str">
        <f t="shared" si="198"/>
        <v/>
      </c>
      <c r="C515" s="41" t="str">
        <f t="shared" si="199"/>
        <v/>
      </c>
      <c r="D515" s="28">
        <f>'I Disease Parameters'!$E$6/(1000*365)</f>
        <v>4.8197260273972601E-5</v>
      </c>
      <c r="E515" s="28">
        <f>'I Disease Parameters'!$E$7/(1000*365)</f>
        <v>2.0024657534246577E-5</v>
      </c>
      <c r="F515" s="27">
        <f>(1-'I Disease Parameters'!$E$8)/'I Disease Parameters'!$E$10</f>
        <v>0.188</v>
      </c>
      <c r="G515" s="27">
        <f>'I Disease Parameters'!$E$8/'I Disease Parameters'!$E$11</f>
        <v>1.2E-2</v>
      </c>
      <c r="H515" s="27">
        <f>1/'I Disease Parameters'!$E$12</f>
        <v>0.05</v>
      </c>
      <c r="I515" s="27">
        <f>'I Disease Parameters'!$E$9/'I Disease Parameters'!$E$15</f>
        <v>0</v>
      </c>
      <c r="J515" s="83">
        <f t="shared" si="222"/>
        <v>7.7001263440561267</v>
      </c>
      <c r="K515" s="60">
        <f t="shared" si="223"/>
        <v>0.77001263449643809</v>
      </c>
      <c r="L515" s="30">
        <f t="shared" si="224"/>
        <v>0.46717576064062738</v>
      </c>
      <c r="M515" s="27">
        <f>J515/'I Disease Parameters'!$E$12</f>
        <v>0.38500631720280631</v>
      </c>
      <c r="N515" s="27">
        <f>K515/SQRT('I Disease Parameters'!$E$13*'I Disease Parameters'!$E$13)</f>
        <v>4.5294860852731655E-2</v>
      </c>
      <c r="O515" s="27">
        <f>L515/'I Disease Parameters'!$E$13</f>
        <v>2.7480927096507492E-2</v>
      </c>
      <c r="P515" s="27">
        <f>(1-L515)/'I Disease Parameters'!$E$14</f>
        <v>2.2201009973307193E-2</v>
      </c>
      <c r="Q515" s="19" t="str">
        <f t="shared" si="200"/>
        <v/>
      </c>
      <c r="R515" s="17" t="str">
        <f t="shared" si="201"/>
        <v/>
      </c>
      <c r="S515" s="17" t="str">
        <f t="shared" si="202"/>
        <v/>
      </c>
      <c r="T515" s="17" t="str">
        <f t="shared" si="203"/>
        <v/>
      </c>
      <c r="U515" s="17" t="str">
        <f t="shared" si="204"/>
        <v/>
      </c>
      <c r="V515" s="17" t="str">
        <f t="shared" si="205"/>
        <v/>
      </c>
      <c r="W515" s="17" t="str">
        <f t="shared" si="206"/>
        <v/>
      </c>
      <c r="X515" s="18" t="str">
        <f t="shared" si="197"/>
        <v/>
      </c>
      <c r="Y515" s="17" t="str">
        <f t="shared" si="207"/>
        <v/>
      </c>
      <c r="Z515" s="17" t="str">
        <f t="shared" si="208"/>
        <v/>
      </c>
      <c r="AA515" s="17" t="str">
        <f t="shared" si="209"/>
        <v/>
      </c>
      <c r="AB515" s="17" t="str">
        <f t="shared" si="210"/>
        <v/>
      </c>
      <c r="AC515" s="17" t="str">
        <f t="shared" si="211"/>
        <v/>
      </c>
      <c r="AD515" s="18" t="str">
        <f t="shared" si="212"/>
        <v/>
      </c>
      <c r="AE515" s="19" t="str">
        <f t="shared" si="213"/>
        <v/>
      </c>
      <c r="AF515" s="17" t="str">
        <f t="shared" si="214"/>
        <v/>
      </c>
      <c r="AG515" s="17" t="str">
        <f t="shared" si="215"/>
        <v/>
      </c>
      <c r="AH515" s="18" t="str">
        <f t="shared" si="216"/>
        <v/>
      </c>
      <c r="AI515" s="73"/>
      <c r="AJ515" s="74"/>
      <c r="AK515" s="74"/>
      <c r="AL515" s="73"/>
      <c r="AM515" s="74"/>
      <c r="AN515" s="74">
        <f t="shared" si="217"/>
        <v>2012</v>
      </c>
      <c r="AO515" s="19" t="str">
        <f t="shared" ca="1" si="218"/>
        <v>-</v>
      </c>
      <c r="AP515" s="17" t="str">
        <f ca="1">IF($C515&gt;=TODAY(),"-",100*(AO515-MIN(Fit_Error_Deaths))/(MAX(Fit_Error_Deaths)-MIN(Fit_Error_Deaths)))</f>
        <v>-</v>
      </c>
      <c r="AQ515" s="17" t="str">
        <f t="shared" ca="1" si="219"/>
        <v>-</v>
      </c>
      <c r="AR515" s="17" t="str">
        <f ca="1">IF($C515&gt;=TODAY(),"-",100*(AQ515-MIN(Fit_Error_LocalTransmission))/(MAX(Fit_Error_LocalTransmission)-MIN(Fit_Error_LocalTransmission)))</f>
        <v>-</v>
      </c>
      <c r="AS515" s="17" t="str">
        <f t="shared" ca="1" si="220"/>
        <v>-</v>
      </c>
      <c r="AT515" s="67" t="str">
        <f t="shared" ca="1" si="221"/>
        <v>-</v>
      </c>
    </row>
    <row r="516" spans="1:46" s="1" customFormat="1" ht="12" x14ac:dyDescent="0.35">
      <c r="A516" s="87"/>
      <c r="B516" s="40" t="str">
        <f t="shared" si="198"/>
        <v/>
      </c>
      <c r="C516" s="41" t="str">
        <f t="shared" si="199"/>
        <v/>
      </c>
      <c r="D516" s="28">
        <f>'I Disease Parameters'!$E$6/(1000*365)</f>
        <v>4.8197260273972601E-5</v>
      </c>
      <c r="E516" s="28">
        <f>'I Disease Parameters'!$E$7/(1000*365)</f>
        <v>2.0024657534246577E-5</v>
      </c>
      <c r="F516" s="27">
        <f>(1-'I Disease Parameters'!$E$8)/'I Disease Parameters'!$E$10</f>
        <v>0.188</v>
      </c>
      <c r="G516" s="27">
        <f>'I Disease Parameters'!$E$8/'I Disease Parameters'!$E$11</f>
        <v>1.2E-2</v>
      </c>
      <c r="H516" s="27">
        <f>1/'I Disease Parameters'!$E$12</f>
        <v>0.05</v>
      </c>
      <c r="I516" s="27">
        <f>'I Disease Parameters'!$E$9/'I Disease Parameters'!$E$15</f>
        <v>0</v>
      </c>
      <c r="J516" s="83">
        <f t="shared" si="222"/>
        <v>7.7001263440561267</v>
      </c>
      <c r="K516" s="60">
        <f t="shared" si="223"/>
        <v>0.77001263449643809</v>
      </c>
      <c r="L516" s="30">
        <f t="shared" si="224"/>
        <v>0.46717576064062738</v>
      </c>
      <c r="M516" s="27">
        <f>J516/'I Disease Parameters'!$E$12</f>
        <v>0.38500631720280631</v>
      </c>
      <c r="N516" s="27">
        <f>K516/SQRT('I Disease Parameters'!$E$13*'I Disease Parameters'!$E$13)</f>
        <v>4.5294860852731655E-2</v>
      </c>
      <c r="O516" s="27">
        <f>L516/'I Disease Parameters'!$E$13</f>
        <v>2.7480927096507492E-2</v>
      </c>
      <c r="P516" s="27">
        <f>(1-L516)/'I Disease Parameters'!$E$14</f>
        <v>2.2201009973307193E-2</v>
      </c>
      <c r="Q516" s="19" t="str">
        <f t="shared" si="200"/>
        <v/>
      </c>
      <c r="R516" s="17" t="str">
        <f t="shared" si="201"/>
        <v/>
      </c>
      <c r="S516" s="17" t="str">
        <f t="shared" si="202"/>
        <v/>
      </c>
      <c r="T516" s="17" t="str">
        <f t="shared" si="203"/>
        <v/>
      </c>
      <c r="U516" s="17" t="str">
        <f t="shared" si="204"/>
        <v/>
      </c>
      <c r="V516" s="17" t="str">
        <f t="shared" si="205"/>
        <v/>
      </c>
      <c r="W516" s="17" t="str">
        <f t="shared" si="206"/>
        <v/>
      </c>
      <c r="X516" s="18" t="str">
        <f t="shared" ref="X516:X579" si="225">IF($B516&gt;$C$1,"",MAX(View_T_C))</f>
        <v/>
      </c>
      <c r="Y516" s="17" t="str">
        <f t="shared" si="207"/>
        <v/>
      </c>
      <c r="Z516" s="17" t="str">
        <f t="shared" si="208"/>
        <v/>
      </c>
      <c r="AA516" s="17" t="str">
        <f t="shared" si="209"/>
        <v/>
      </c>
      <c r="AB516" s="17" t="str">
        <f t="shared" si="210"/>
        <v/>
      </c>
      <c r="AC516" s="17" t="str">
        <f t="shared" si="211"/>
        <v/>
      </c>
      <c r="AD516" s="18" t="str">
        <f t="shared" si="212"/>
        <v/>
      </c>
      <c r="AE516" s="19" t="str">
        <f t="shared" si="213"/>
        <v/>
      </c>
      <c r="AF516" s="17" t="str">
        <f t="shared" si="214"/>
        <v/>
      </c>
      <c r="AG516" s="17" t="str">
        <f t="shared" si="215"/>
        <v/>
      </c>
      <c r="AH516" s="18" t="str">
        <f t="shared" si="216"/>
        <v/>
      </c>
      <c r="AI516" s="73"/>
      <c r="AJ516" s="74"/>
      <c r="AK516" s="74"/>
      <c r="AL516" s="73"/>
      <c r="AM516" s="74"/>
      <c r="AN516" s="74">
        <f t="shared" si="217"/>
        <v>2012</v>
      </c>
      <c r="AO516" s="19" t="str">
        <f t="shared" ca="1" si="218"/>
        <v>-</v>
      </c>
      <c r="AP516" s="17" t="str">
        <f ca="1">IF($C516&gt;=TODAY(),"-",100*(AO516-MIN(Fit_Error_Deaths))/(MAX(Fit_Error_Deaths)-MIN(Fit_Error_Deaths)))</f>
        <v>-</v>
      </c>
      <c r="AQ516" s="17" t="str">
        <f t="shared" ca="1" si="219"/>
        <v>-</v>
      </c>
      <c r="AR516" s="17" t="str">
        <f ca="1">IF($C516&gt;=TODAY(),"-",100*(AQ516-MIN(Fit_Error_LocalTransmission))/(MAX(Fit_Error_LocalTransmission)-MIN(Fit_Error_LocalTransmission)))</f>
        <v>-</v>
      </c>
      <c r="AS516" s="17" t="str">
        <f t="shared" ca="1" si="220"/>
        <v>-</v>
      </c>
      <c r="AT516" s="67" t="str">
        <f t="shared" ca="1" si="221"/>
        <v>-</v>
      </c>
    </row>
    <row r="517" spans="1:46" s="1" customFormat="1" ht="12" x14ac:dyDescent="0.35">
      <c r="A517" s="87"/>
      <c r="B517" s="40" t="str">
        <f t="shared" ref="B517:B580" si="226">IF($B516&gt;=$C$1,"",B516+1)</f>
        <v/>
      </c>
      <c r="C517" s="41" t="str">
        <f t="shared" ref="C517:C580" si="227">IF($B517&gt;$C$1,"",C516+1)</f>
        <v/>
      </c>
      <c r="D517" s="28">
        <f>'I Disease Parameters'!$E$6/(1000*365)</f>
        <v>4.8197260273972601E-5</v>
      </c>
      <c r="E517" s="28">
        <f>'I Disease Parameters'!$E$7/(1000*365)</f>
        <v>2.0024657534246577E-5</v>
      </c>
      <c r="F517" s="27">
        <f>(1-'I Disease Parameters'!$E$8)/'I Disease Parameters'!$E$10</f>
        <v>0.188</v>
      </c>
      <c r="G517" s="27">
        <f>'I Disease Parameters'!$E$8/'I Disease Parameters'!$E$11</f>
        <v>1.2E-2</v>
      </c>
      <c r="H517" s="27">
        <f>1/'I Disease Parameters'!$E$12</f>
        <v>0.05</v>
      </c>
      <c r="I517" s="27">
        <f>'I Disease Parameters'!$E$9/'I Disease Parameters'!$E$15</f>
        <v>0</v>
      </c>
      <c r="J517" s="83">
        <f t="shared" si="222"/>
        <v>7.7001263440561267</v>
      </c>
      <c r="K517" s="60">
        <f t="shared" si="223"/>
        <v>0.77001263449643809</v>
      </c>
      <c r="L517" s="30">
        <f t="shared" si="224"/>
        <v>0.46717576064062738</v>
      </c>
      <c r="M517" s="27">
        <f>J517/'I Disease Parameters'!$E$12</f>
        <v>0.38500631720280631</v>
      </c>
      <c r="N517" s="27">
        <f>K517/SQRT('I Disease Parameters'!$E$13*'I Disease Parameters'!$E$13)</f>
        <v>4.5294860852731655E-2</v>
      </c>
      <c r="O517" s="27">
        <f>L517/'I Disease Parameters'!$E$13</f>
        <v>2.7480927096507492E-2</v>
      </c>
      <c r="P517" s="27">
        <f>(1-L517)/'I Disease Parameters'!$E$14</f>
        <v>2.2201009973307193E-2</v>
      </c>
      <c r="Q517" s="19" t="str">
        <f t="shared" ref="Q517:Q580" si="228">IF($B517&gt;$C$1,"",Q516+p_0*$W516+p_9*$U516-p_1*$Q516-p_2*$Q516*($S516/$W516)-p_3*$Q516*($T516/$W516))</f>
        <v/>
      </c>
      <c r="R517" s="17" t="str">
        <f t="shared" ref="R517:R580" si="229">IF($B517&gt;$C$1,"",R516+p_2*$Q516*($S516/$W516)+p_3*$Q516*($T516/$W516) - p_1*$R516- p_4*$R516 - p_5*$R516+AI516)</f>
        <v/>
      </c>
      <c r="S517" s="17" t="str">
        <f t="shared" ref="S517:S580" si="230">IF($B517&gt;$C$1,"",S516+p_4*$R516-p_1*$S516-p_6*$S516+AJ516)</f>
        <v/>
      </c>
      <c r="T517" s="17" t="str">
        <f t="shared" ref="T517:T580" si="231">IF($B517&gt;$C$1,"",T516+p_5*$R516-p_1*$T516-p_7*$T516-p_8*$T516+AK516)</f>
        <v/>
      </c>
      <c r="U517" s="17" t="str">
        <f t="shared" ref="U517:U580" si="232">IF($B517&gt;$C$1,"",U516+p_7*$T516+p_6*$S516-p_1*$U516-p_9*$U516)</f>
        <v/>
      </c>
      <c r="V517" s="17" t="str">
        <f t="shared" ref="V517:V580" si="233">IF($B517&gt;$C$1,"",V516+p_8*$T516)</f>
        <v/>
      </c>
      <c r="W517" s="17" t="str">
        <f t="shared" ref="W517:W580" si="234">IF($B517&gt;$C$1,"",SUM($Q517:$U517))</f>
        <v/>
      </c>
      <c r="X517" s="18" t="str">
        <f t="shared" si="225"/>
        <v/>
      </c>
      <c r="Y517" s="17" t="str">
        <f t="shared" ref="Y517:Y580" si="235">IF($B517&gt;$C$1,"",Q517-Q516)</f>
        <v/>
      </c>
      <c r="Z517" s="17" t="str">
        <f t="shared" ref="Z517:Z580" si="236">IF($B517&gt;$C$1,"",R517-R516)</f>
        <v/>
      </c>
      <c r="AA517" s="17" t="str">
        <f t="shared" ref="AA517:AA580" si="237">IF($B517&gt;$C$1,"",S517-S516)</f>
        <v/>
      </c>
      <c r="AB517" s="17" t="str">
        <f t="shared" ref="AB517:AB580" si="238">IF($B517&gt;$C$1,"",T517-T516)</f>
        <v/>
      </c>
      <c r="AC517" s="17" t="str">
        <f t="shared" ref="AC517:AC580" si="239">IF($B517&gt;$C$1,"",U517-U516)</f>
        <v/>
      </c>
      <c r="AD517" s="18" t="str">
        <f t="shared" ref="AD517:AD580" si="240">IF($B517&gt;$C$1,"",V517-V516)</f>
        <v/>
      </c>
      <c r="AE517" s="19" t="str">
        <f t="shared" ref="AE517:AE580" si="241">IF($B517&gt;$C$1,"",p_2*$Q516*($S516/$W516)+p_3*$Q516*($T516/$W516))</f>
        <v/>
      </c>
      <c r="AF517" s="17" t="str">
        <f t="shared" ref="AF517:AF580" si="242">IF($B517&gt;$C$1,"",p_4*$R516)</f>
        <v/>
      </c>
      <c r="AG517" s="17" t="str">
        <f t="shared" ref="AG517:AG580" si="243">IF($B517&gt;$C$1,"",p_5*$R516)</f>
        <v/>
      </c>
      <c r="AH517" s="18" t="str">
        <f t="shared" si="216"/>
        <v/>
      </c>
      <c r="AI517" s="73"/>
      <c r="AJ517" s="74"/>
      <c r="AK517" s="74"/>
      <c r="AL517" s="73"/>
      <c r="AM517" s="74"/>
      <c r="AN517" s="74">
        <f t="shared" si="217"/>
        <v>2012</v>
      </c>
      <c r="AO517" s="19" t="str">
        <f t="shared" ca="1" si="218"/>
        <v>-</v>
      </c>
      <c r="AP517" s="17" t="str">
        <f ca="1">IF($C517&gt;=TODAY(),"-",100*(AO517-MIN(Fit_Error_Deaths))/(MAX(Fit_Error_Deaths)-MIN(Fit_Error_Deaths)))</f>
        <v>-</v>
      </c>
      <c r="AQ517" s="17" t="str">
        <f t="shared" ca="1" si="219"/>
        <v>-</v>
      </c>
      <c r="AR517" s="17" t="str">
        <f ca="1">IF($C517&gt;=TODAY(),"-",100*(AQ517-MIN(Fit_Error_LocalTransmission))/(MAX(Fit_Error_LocalTransmission)-MIN(Fit_Error_LocalTransmission)))</f>
        <v>-</v>
      </c>
      <c r="AS517" s="17" t="str">
        <f t="shared" ca="1" si="220"/>
        <v>-</v>
      </c>
      <c r="AT517" s="67" t="str">
        <f t="shared" ca="1" si="221"/>
        <v>-</v>
      </c>
    </row>
    <row r="518" spans="1:46" s="1" customFormat="1" ht="12" x14ac:dyDescent="0.35">
      <c r="A518" s="87"/>
      <c r="B518" s="40" t="str">
        <f t="shared" si="226"/>
        <v/>
      </c>
      <c r="C518" s="41" t="str">
        <f t="shared" si="227"/>
        <v/>
      </c>
      <c r="D518" s="28">
        <f>'I Disease Parameters'!$E$6/(1000*365)</f>
        <v>4.8197260273972601E-5</v>
      </c>
      <c r="E518" s="28">
        <f>'I Disease Parameters'!$E$7/(1000*365)</f>
        <v>2.0024657534246577E-5</v>
      </c>
      <c r="F518" s="27">
        <f>(1-'I Disease Parameters'!$E$8)/'I Disease Parameters'!$E$10</f>
        <v>0.188</v>
      </c>
      <c r="G518" s="27">
        <f>'I Disease Parameters'!$E$8/'I Disease Parameters'!$E$11</f>
        <v>1.2E-2</v>
      </c>
      <c r="H518" s="27">
        <f>1/'I Disease Parameters'!$E$12</f>
        <v>0.05</v>
      </c>
      <c r="I518" s="27">
        <f>'I Disease Parameters'!$E$9/'I Disease Parameters'!$E$15</f>
        <v>0</v>
      </c>
      <c r="J518" s="83">
        <f t="shared" si="222"/>
        <v>7.7001263440561267</v>
      </c>
      <c r="K518" s="60">
        <f t="shared" si="223"/>
        <v>0.77001263449643809</v>
      </c>
      <c r="L518" s="30">
        <f t="shared" si="224"/>
        <v>0.46717576064062738</v>
      </c>
      <c r="M518" s="27">
        <f>J518/'I Disease Parameters'!$E$12</f>
        <v>0.38500631720280631</v>
      </c>
      <c r="N518" s="27">
        <f>K518/SQRT('I Disease Parameters'!$E$13*'I Disease Parameters'!$E$13)</f>
        <v>4.5294860852731655E-2</v>
      </c>
      <c r="O518" s="27">
        <f>L518/'I Disease Parameters'!$E$13</f>
        <v>2.7480927096507492E-2</v>
      </c>
      <c r="P518" s="27">
        <f>(1-L518)/'I Disease Parameters'!$E$14</f>
        <v>2.2201009973307193E-2</v>
      </c>
      <c r="Q518" s="19" t="str">
        <f t="shared" si="228"/>
        <v/>
      </c>
      <c r="R518" s="17" t="str">
        <f t="shared" si="229"/>
        <v/>
      </c>
      <c r="S518" s="17" t="str">
        <f t="shared" si="230"/>
        <v/>
      </c>
      <c r="T518" s="17" t="str">
        <f t="shared" si="231"/>
        <v/>
      </c>
      <c r="U518" s="17" t="str">
        <f t="shared" si="232"/>
        <v/>
      </c>
      <c r="V518" s="17" t="str">
        <f t="shared" si="233"/>
        <v/>
      </c>
      <c r="W518" s="17" t="str">
        <f t="shared" si="234"/>
        <v/>
      </c>
      <c r="X518" s="18" t="str">
        <f t="shared" si="225"/>
        <v/>
      </c>
      <c r="Y518" s="17" t="str">
        <f t="shared" si="235"/>
        <v/>
      </c>
      <c r="Z518" s="17" t="str">
        <f t="shared" si="236"/>
        <v/>
      </c>
      <c r="AA518" s="17" t="str">
        <f t="shared" si="237"/>
        <v/>
      </c>
      <c r="AB518" s="17" t="str">
        <f t="shared" si="238"/>
        <v/>
      </c>
      <c r="AC518" s="17" t="str">
        <f t="shared" si="239"/>
        <v/>
      </c>
      <c r="AD518" s="18" t="str">
        <f t="shared" si="240"/>
        <v/>
      </c>
      <c r="AE518" s="19" t="str">
        <f t="shared" si="241"/>
        <v/>
      </c>
      <c r="AF518" s="17" t="str">
        <f t="shared" si="242"/>
        <v/>
      </c>
      <c r="AG518" s="17" t="str">
        <f t="shared" si="243"/>
        <v/>
      </c>
      <c r="AH518" s="18" t="str">
        <f t="shared" ref="AH518:AH581" si="244">IF($B518&gt;$C$1,"",AG518+AF518)</f>
        <v/>
      </c>
      <c r="AI518" s="73"/>
      <c r="AJ518" s="74"/>
      <c r="AK518" s="74"/>
      <c r="AL518" s="73"/>
      <c r="AM518" s="74"/>
      <c r="AN518" s="74">
        <f t="shared" ref="AN518:AN581" si="245">AM518+AN517</f>
        <v>2012</v>
      </c>
      <c r="AO518" s="19" t="str">
        <f t="shared" ref="AO518:AO581" ca="1" si="246">IF($C518&gt;=TODAY(),"-",(AL518-AD518)^2)</f>
        <v>-</v>
      </c>
      <c r="AP518" s="17" t="str">
        <f ca="1">IF($C518&gt;=TODAY(),"-",100*(AO518-MIN(Fit_Error_Deaths))/(MAX(Fit_Error_Deaths)-MIN(Fit_Error_Deaths)))</f>
        <v>-</v>
      </c>
      <c r="AQ518" s="17" t="str">
        <f t="shared" ref="AQ518:AQ581" ca="1" si="247">IF($C518&gt;=TODAY(),"-",(AM518-AH518)^2)</f>
        <v>-</v>
      </c>
      <c r="AR518" s="17" t="str">
        <f ca="1">IF($C518&gt;=TODAY(),"-",100*(AQ518-MIN(Fit_Error_LocalTransmission))/(MAX(Fit_Error_LocalTransmission)-MIN(Fit_Error_LocalTransmission)))</f>
        <v>-</v>
      </c>
      <c r="AS518" s="17" t="str">
        <f t="shared" ref="AS518:AS581" ca="1" si="248">IF($C518&gt;=TODAY(),"-",AP518*$AO$2+AR518*$AQ$2)</f>
        <v>-</v>
      </c>
      <c r="AT518" s="67" t="str">
        <f t="shared" ref="AT518:AT581" ca="1" si="249">IF($C518&gt;=TODAY(),"-",($AT$2)^((TODAY()-C518-1)))</f>
        <v>-</v>
      </c>
    </row>
    <row r="519" spans="1:46" s="1" customFormat="1" ht="12" x14ac:dyDescent="0.35">
      <c r="A519" s="87"/>
      <c r="B519" s="40" t="str">
        <f t="shared" si="226"/>
        <v/>
      </c>
      <c r="C519" s="41" t="str">
        <f t="shared" si="227"/>
        <v/>
      </c>
      <c r="D519" s="28">
        <f>'I Disease Parameters'!$E$6/(1000*365)</f>
        <v>4.8197260273972601E-5</v>
      </c>
      <c r="E519" s="28">
        <f>'I Disease Parameters'!$E$7/(1000*365)</f>
        <v>2.0024657534246577E-5</v>
      </c>
      <c r="F519" s="27">
        <f>(1-'I Disease Parameters'!$E$8)/'I Disease Parameters'!$E$10</f>
        <v>0.188</v>
      </c>
      <c r="G519" s="27">
        <f>'I Disease Parameters'!$E$8/'I Disease Parameters'!$E$11</f>
        <v>1.2E-2</v>
      </c>
      <c r="H519" s="27">
        <f>1/'I Disease Parameters'!$E$12</f>
        <v>0.05</v>
      </c>
      <c r="I519" s="27">
        <f>'I Disease Parameters'!$E$9/'I Disease Parameters'!$E$15</f>
        <v>0</v>
      </c>
      <c r="J519" s="83">
        <f t="shared" ref="J519:J582" si="250">J518</f>
        <v>7.7001263440561267</v>
      </c>
      <c r="K519" s="60">
        <f t="shared" ref="K519:K582" si="251">K518</f>
        <v>0.77001263449643809</v>
      </c>
      <c r="L519" s="30">
        <f t="shared" ref="L519:L582" si="252">L518</f>
        <v>0.46717576064062738</v>
      </c>
      <c r="M519" s="27">
        <f>J519/'I Disease Parameters'!$E$12</f>
        <v>0.38500631720280631</v>
      </c>
      <c r="N519" s="27">
        <f>K519/SQRT('I Disease Parameters'!$E$13*'I Disease Parameters'!$E$13)</f>
        <v>4.5294860852731655E-2</v>
      </c>
      <c r="O519" s="27">
        <f>L519/'I Disease Parameters'!$E$13</f>
        <v>2.7480927096507492E-2</v>
      </c>
      <c r="P519" s="27">
        <f>(1-L519)/'I Disease Parameters'!$E$14</f>
        <v>2.2201009973307193E-2</v>
      </c>
      <c r="Q519" s="19" t="str">
        <f t="shared" si="228"/>
        <v/>
      </c>
      <c r="R519" s="17" t="str">
        <f t="shared" si="229"/>
        <v/>
      </c>
      <c r="S519" s="17" t="str">
        <f t="shared" si="230"/>
        <v/>
      </c>
      <c r="T519" s="17" t="str">
        <f t="shared" si="231"/>
        <v/>
      </c>
      <c r="U519" s="17" t="str">
        <f t="shared" si="232"/>
        <v/>
      </c>
      <c r="V519" s="17" t="str">
        <f t="shared" si="233"/>
        <v/>
      </c>
      <c r="W519" s="17" t="str">
        <f t="shared" si="234"/>
        <v/>
      </c>
      <c r="X519" s="18" t="str">
        <f t="shared" si="225"/>
        <v/>
      </c>
      <c r="Y519" s="17" t="str">
        <f t="shared" si="235"/>
        <v/>
      </c>
      <c r="Z519" s="17" t="str">
        <f t="shared" si="236"/>
        <v/>
      </c>
      <c r="AA519" s="17" t="str">
        <f t="shared" si="237"/>
        <v/>
      </c>
      <c r="AB519" s="17" t="str">
        <f t="shared" si="238"/>
        <v/>
      </c>
      <c r="AC519" s="17" t="str">
        <f t="shared" si="239"/>
        <v/>
      </c>
      <c r="AD519" s="18" t="str">
        <f t="shared" si="240"/>
        <v/>
      </c>
      <c r="AE519" s="19" t="str">
        <f t="shared" si="241"/>
        <v/>
      </c>
      <c r="AF519" s="17" t="str">
        <f t="shared" si="242"/>
        <v/>
      </c>
      <c r="AG519" s="17" t="str">
        <f t="shared" si="243"/>
        <v/>
      </c>
      <c r="AH519" s="18" t="str">
        <f t="shared" si="244"/>
        <v/>
      </c>
      <c r="AI519" s="73"/>
      <c r="AJ519" s="74"/>
      <c r="AK519" s="74"/>
      <c r="AL519" s="73"/>
      <c r="AM519" s="74"/>
      <c r="AN519" s="74">
        <f t="shared" si="245"/>
        <v>2012</v>
      </c>
      <c r="AO519" s="19" t="str">
        <f t="shared" ca="1" si="246"/>
        <v>-</v>
      </c>
      <c r="AP519" s="17" t="str">
        <f ca="1">IF($C519&gt;=TODAY(),"-",100*(AO519-MIN(Fit_Error_Deaths))/(MAX(Fit_Error_Deaths)-MIN(Fit_Error_Deaths)))</f>
        <v>-</v>
      </c>
      <c r="AQ519" s="17" t="str">
        <f t="shared" ca="1" si="247"/>
        <v>-</v>
      </c>
      <c r="AR519" s="17" t="str">
        <f ca="1">IF($C519&gt;=TODAY(),"-",100*(AQ519-MIN(Fit_Error_LocalTransmission))/(MAX(Fit_Error_LocalTransmission)-MIN(Fit_Error_LocalTransmission)))</f>
        <v>-</v>
      </c>
      <c r="AS519" s="17" t="str">
        <f t="shared" ca="1" si="248"/>
        <v>-</v>
      </c>
      <c r="AT519" s="67" t="str">
        <f t="shared" ca="1" si="249"/>
        <v>-</v>
      </c>
    </row>
    <row r="520" spans="1:46" s="1" customFormat="1" ht="12" x14ac:dyDescent="0.35">
      <c r="A520" s="87"/>
      <c r="B520" s="40" t="str">
        <f t="shared" si="226"/>
        <v/>
      </c>
      <c r="C520" s="41" t="str">
        <f t="shared" si="227"/>
        <v/>
      </c>
      <c r="D520" s="28">
        <f>'I Disease Parameters'!$E$6/(1000*365)</f>
        <v>4.8197260273972601E-5</v>
      </c>
      <c r="E520" s="28">
        <f>'I Disease Parameters'!$E$7/(1000*365)</f>
        <v>2.0024657534246577E-5</v>
      </c>
      <c r="F520" s="27">
        <f>(1-'I Disease Parameters'!$E$8)/'I Disease Parameters'!$E$10</f>
        <v>0.188</v>
      </c>
      <c r="G520" s="27">
        <f>'I Disease Parameters'!$E$8/'I Disease Parameters'!$E$11</f>
        <v>1.2E-2</v>
      </c>
      <c r="H520" s="27">
        <f>1/'I Disease Parameters'!$E$12</f>
        <v>0.05</v>
      </c>
      <c r="I520" s="27">
        <f>'I Disease Parameters'!$E$9/'I Disease Parameters'!$E$15</f>
        <v>0</v>
      </c>
      <c r="J520" s="83">
        <f t="shared" si="250"/>
        <v>7.7001263440561267</v>
      </c>
      <c r="K520" s="60">
        <f t="shared" si="251"/>
        <v>0.77001263449643809</v>
      </c>
      <c r="L520" s="30">
        <f t="shared" si="252"/>
        <v>0.46717576064062738</v>
      </c>
      <c r="M520" s="27">
        <f>J520/'I Disease Parameters'!$E$12</f>
        <v>0.38500631720280631</v>
      </c>
      <c r="N520" s="27">
        <f>K520/SQRT('I Disease Parameters'!$E$13*'I Disease Parameters'!$E$13)</f>
        <v>4.5294860852731655E-2</v>
      </c>
      <c r="O520" s="27">
        <f>L520/'I Disease Parameters'!$E$13</f>
        <v>2.7480927096507492E-2</v>
      </c>
      <c r="P520" s="27">
        <f>(1-L520)/'I Disease Parameters'!$E$14</f>
        <v>2.2201009973307193E-2</v>
      </c>
      <c r="Q520" s="19" t="str">
        <f t="shared" si="228"/>
        <v/>
      </c>
      <c r="R520" s="17" t="str">
        <f t="shared" si="229"/>
        <v/>
      </c>
      <c r="S520" s="17" t="str">
        <f t="shared" si="230"/>
        <v/>
      </c>
      <c r="T520" s="17" t="str">
        <f t="shared" si="231"/>
        <v/>
      </c>
      <c r="U520" s="17" t="str">
        <f t="shared" si="232"/>
        <v/>
      </c>
      <c r="V520" s="17" t="str">
        <f t="shared" si="233"/>
        <v/>
      </c>
      <c r="W520" s="17" t="str">
        <f t="shared" si="234"/>
        <v/>
      </c>
      <c r="X520" s="18" t="str">
        <f t="shared" si="225"/>
        <v/>
      </c>
      <c r="Y520" s="17" t="str">
        <f t="shared" si="235"/>
        <v/>
      </c>
      <c r="Z520" s="17" t="str">
        <f t="shared" si="236"/>
        <v/>
      </c>
      <c r="AA520" s="17" t="str">
        <f t="shared" si="237"/>
        <v/>
      </c>
      <c r="AB520" s="17" t="str">
        <f t="shared" si="238"/>
        <v/>
      </c>
      <c r="AC520" s="17" t="str">
        <f t="shared" si="239"/>
        <v/>
      </c>
      <c r="AD520" s="18" t="str">
        <f t="shared" si="240"/>
        <v/>
      </c>
      <c r="AE520" s="19" t="str">
        <f t="shared" si="241"/>
        <v/>
      </c>
      <c r="AF520" s="17" t="str">
        <f t="shared" si="242"/>
        <v/>
      </c>
      <c r="AG520" s="17" t="str">
        <f t="shared" si="243"/>
        <v/>
      </c>
      <c r="AH520" s="18" t="str">
        <f t="shared" si="244"/>
        <v/>
      </c>
      <c r="AI520" s="73"/>
      <c r="AJ520" s="74"/>
      <c r="AK520" s="74"/>
      <c r="AL520" s="73"/>
      <c r="AM520" s="74"/>
      <c r="AN520" s="74">
        <f t="shared" si="245"/>
        <v>2012</v>
      </c>
      <c r="AO520" s="19" t="str">
        <f t="shared" ca="1" si="246"/>
        <v>-</v>
      </c>
      <c r="AP520" s="17" t="str">
        <f ca="1">IF($C520&gt;=TODAY(),"-",100*(AO520-MIN(Fit_Error_Deaths))/(MAX(Fit_Error_Deaths)-MIN(Fit_Error_Deaths)))</f>
        <v>-</v>
      </c>
      <c r="AQ520" s="17" t="str">
        <f t="shared" ca="1" si="247"/>
        <v>-</v>
      </c>
      <c r="AR520" s="17" t="str">
        <f ca="1">IF($C520&gt;=TODAY(),"-",100*(AQ520-MIN(Fit_Error_LocalTransmission))/(MAX(Fit_Error_LocalTransmission)-MIN(Fit_Error_LocalTransmission)))</f>
        <v>-</v>
      </c>
      <c r="AS520" s="17" t="str">
        <f t="shared" ca="1" si="248"/>
        <v>-</v>
      </c>
      <c r="AT520" s="67" t="str">
        <f t="shared" ca="1" si="249"/>
        <v>-</v>
      </c>
    </row>
    <row r="521" spans="1:46" s="1" customFormat="1" ht="12" x14ac:dyDescent="0.35">
      <c r="A521" s="87"/>
      <c r="B521" s="40" t="str">
        <f t="shared" si="226"/>
        <v/>
      </c>
      <c r="C521" s="41" t="str">
        <f t="shared" si="227"/>
        <v/>
      </c>
      <c r="D521" s="28">
        <f>'I Disease Parameters'!$E$6/(1000*365)</f>
        <v>4.8197260273972601E-5</v>
      </c>
      <c r="E521" s="28">
        <f>'I Disease Parameters'!$E$7/(1000*365)</f>
        <v>2.0024657534246577E-5</v>
      </c>
      <c r="F521" s="27">
        <f>(1-'I Disease Parameters'!$E$8)/'I Disease Parameters'!$E$10</f>
        <v>0.188</v>
      </c>
      <c r="G521" s="27">
        <f>'I Disease Parameters'!$E$8/'I Disease Parameters'!$E$11</f>
        <v>1.2E-2</v>
      </c>
      <c r="H521" s="27">
        <f>1/'I Disease Parameters'!$E$12</f>
        <v>0.05</v>
      </c>
      <c r="I521" s="27">
        <f>'I Disease Parameters'!$E$9/'I Disease Parameters'!$E$15</f>
        <v>0</v>
      </c>
      <c r="J521" s="83">
        <f t="shared" si="250"/>
        <v>7.7001263440561267</v>
      </c>
      <c r="K521" s="60">
        <f t="shared" si="251"/>
        <v>0.77001263449643809</v>
      </c>
      <c r="L521" s="30">
        <f t="shared" si="252"/>
        <v>0.46717576064062738</v>
      </c>
      <c r="M521" s="27">
        <f>J521/'I Disease Parameters'!$E$12</f>
        <v>0.38500631720280631</v>
      </c>
      <c r="N521" s="27">
        <f>K521/SQRT('I Disease Parameters'!$E$13*'I Disease Parameters'!$E$13)</f>
        <v>4.5294860852731655E-2</v>
      </c>
      <c r="O521" s="27">
        <f>L521/'I Disease Parameters'!$E$13</f>
        <v>2.7480927096507492E-2</v>
      </c>
      <c r="P521" s="27">
        <f>(1-L521)/'I Disease Parameters'!$E$14</f>
        <v>2.2201009973307193E-2</v>
      </c>
      <c r="Q521" s="19" t="str">
        <f t="shared" si="228"/>
        <v/>
      </c>
      <c r="R521" s="17" t="str">
        <f t="shared" si="229"/>
        <v/>
      </c>
      <c r="S521" s="17" t="str">
        <f t="shared" si="230"/>
        <v/>
      </c>
      <c r="T521" s="17" t="str">
        <f t="shared" si="231"/>
        <v/>
      </c>
      <c r="U521" s="17" t="str">
        <f t="shared" si="232"/>
        <v/>
      </c>
      <c r="V521" s="17" t="str">
        <f t="shared" si="233"/>
        <v/>
      </c>
      <c r="W521" s="17" t="str">
        <f t="shared" si="234"/>
        <v/>
      </c>
      <c r="X521" s="18" t="str">
        <f t="shared" si="225"/>
        <v/>
      </c>
      <c r="Y521" s="17" t="str">
        <f t="shared" si="235"/>
        <v/>
      </c>
      <c r="Z521" s="17" t="str">
        <f t="shared" si="236"/>
        <v/>
      </c>
      <c r="AA521" s="17" t="str">
        <f t="shared" si="237"/>
        <v/>
      </c>
      <c r="AB521" s="17" t="str">
        <f t="shared" si="238"/>
        <v/>
      </c>
      <c r="AC521" s="17" t="str">
        <f t="shared" si="239"/>
        <v/>
      </c>
      <c r="AD521" s="18" t="str">
        <f t="shared" si="240"/>
        <v/>
      </c>
      <c r="AE521" s="19" t="str">
        <f t="shared" si="241"/>
        <v/>
      </c>
      <c r="AF521" s="17" t="str">
        <f t="shared" si="242"/>
        <v/>
      </c>
      <c r="AG521" s="17" t="str">
        <f t="shared" si="243"/>
        <v/>
      </c>
      <c r="AH521" s="18" t="str">
        <f t="shared" si="244"/>
        <v/>
      </c>
      <c r="AI521" s="73"/>
      <c r="AJ521" s="74"/>
      <c r="AK521" s="74"/>
      <c r="AL521" s="73"/>
      <c r="AM521" s="74"/>
      <c r="AN521" s="74">
        <f t="shared" si="245"/>
        <v>2012</v>
      </c>
      <c r="AO521" s="19" t="str">
        <f t="shared" ca="1" si="246"/>
        <v>-</v>
      </c>
      <c r="AP521" s="17" t="str">
        <f ca="1">IF($C521&gt;=TODAY(),"-",100*(AO521-MIN(Fit_Error_Deaths))/(MAX(Fit_Error_Deaths)-MIN(Fit_Error_Deaths)))</f>
        <v>-</v>
      </c>
      <c r="AQ521" s="17" t="str">
        <f t="shared" ca="1" si="247"/>
        <v>-</v>
      </c>
      <c r="AR521" s="17" t="str">
        <f ca="1">IF($C521&gt;=TODAY(),"-",100*(AQ521-MIN(Fit_Error_LocalTransmission))/(MAX(Fit_Error_LocalTransmission)-MIN(Fit_Error_LocalTransmission)))</f>
        <v>-</v>
      </c>
      <c r="AS521" s="17" t="str">
        <f t="shared" ca="1" si="248"/>
        <v>-</v>
      </c>
      <c r="AT521" s="67" t="str">
        <f t="shared" ca="1" si="249"/>
        <v>-</v>
      </c>
    </row>
    <row r="522" spans="1:46" s="1" customFormat="1" ht="12" x14ac:dyDescent="0.35">
      <c r="A522" s="87"/>
      <c r="B522" s="40" t="str">
        <f t="shared" si="226"/>
        <v/>
      </c>
      <c r="C522" s="41" t="str">
        <f t="shared" si="227"/>
        <v/>
      </c>
      <c r="D522" s="28">
        <f>'I Disease Parameters'!$E$6/(1000*365)</f>
        <v>4.8197260273972601E-5</v>
      </c>
      <c r="E522" s="28">
        <f>'I Disease Parameters'!$E$7/(1000*365)</f>
        <v>2.0024657534246577E-5</v>
      </c>
      <c r="F522" s="27">
        <f>(1-'I Disease Parameters'!$E$8)/'I Disease Parameters'!$E$10</f>
        <v>0.188</v>
      </c>
      <c r="G522" s="27">
        <f>'I Disease Parameters'!$E$8/'I Disease Parameters'!$E$11</f>
        <v>1.2E-2</v>
      </c>
      <c r="H522" s="27">
        <f>1/'I Disease Parameters'!$E$12</f>
        <v>0.05</v>
      </c>
      <c r="I522" s="27">
        <f>'I Disease Parameters'!$E$9/'I Disease Parameters'!$E$15</f>
        <v>0</v>
      </c>
      <c r="J522" s="83">
        <f t="shared" si="250"/>
        <v>7.7001263440561267</v>
      </c>
      <c r="K522" s="60">
        <f t="shared" si="251"/>
        <v>0.77001263449643809</v>
      </c>
      <c r="L522" s="30">
        <f t="shared" si="252"/>
        <v>0.46717576064062738</v>
      </c>
      <c r="M522" s="27">
        <f>J522/'I Disease Parameters'!$E$12</f>
        <v>0.38500631720280631</v>
      </c>
      <c r="N522" s="27">
        <f>K522/SQRT('I Disease Parameters'!$E$13*'I Disease Parameters'!$E$13)</f>
        <v>4.5294860852731655E-2</v>
      </c>
      <c r="O522" s="27">
        <f>L522/'I Disease Parameters'!$E$13</f>
        <v>2.7480927096507492E-2</v>
      </c>
      <c r="P522" s="27">
        <f>(1-L522)/'I Disease Parameters'!$E$14</f>
        <v>2.2201009973307193E-2</v>
      </c>
      <c r="Q522" s="19" t="str">
        <f t="shared" si="228"/>
        <v/>
      </c>
      <c r="R522" s="17" t="str">
        <f t="shared" si="229"/>
        <v/>
      </c>
      <c r="S522" s="17" t="str">
        <f t="shared" si="230"/>
        <v/>
      </c>
      <c r="T522" s="17" t="str">
        <f t="shared" si="231"/>
        <v/>
      </c>
      <c r="U522" s="17" t="str">
        <f t="shared" si="232"/>
        <v/>
      </c>
      <c r="V522" s="17" t="str">
        <f t="shared" si="233"/>
        <v/>
      </c>
      <c r="W522" s="17" t="str">
        <f t="shared" si="234"/>
        <v/>
      </c>
      <c r="X522" s="18" t="str">
        <f t="shared" si="225"/>
        <v/>
      </c>
      <c r="Y522" s="17" t="str">
        <f t="shared" si="235"/>
        <v/>
      </c>
      <c r="Z522" s="17" t="str">
        <f t="shared" si="236"/>
        <v/>
      </c>
      <c r="AA522" s="17" t="str">
        <f t="shared" si="237"/>
        <v/>
      </c>
      <c r="AB522" s="17" t="str">
        <f t="shared" si="238"/>
        <v/>
      </c>
      <c r="AC522" s="17" t="str">
        <f t="shared" si="239"/>
        <v/>
      </c>
      <c r="AD522" s="18" t="str">
        <f t="shared" si="240"/>
        <v/>
      </c>
      <c r="AE522" s="19" t="str">
        <f t="shared" si="241"/>
        <v/>
      </c>
      <c r="AF522" s="17" t="str">
        <f t="shared" si="242"/>
        <v/>
      </c>
      <c r="AG522" s="17" t="str">
        <f t="shared" si="243"/>
        <v/>
      </c>
      <c r="AH522" s="18" t="str">
        <f t="shared" si="244"/>
        <v/>
      </c>
      <c r="AI522" s="73"/>
      <c r="AJ522" s="74"/>
      <c r="AK522" s="74"/>
      <c r="AL522" s="73"/>
      <c r="AM522" s="74"/>
      <c r="AN522" s="74">
        <f t="shared" si="245"/>
        <v>2012</v>
      </c>
      <c r="AO522" s="19" t="str">
        <f t="shared" ca="1" si="246"/>
        <v>-</v>
      </c>
      <c r="AP522" s="17" t="str">
        <f ca="1">IF($C522&gt;=TODAY(),"-",100*(AO522-MIN(Fit_Error_Deaths))/(MAX(Fit_Error_Deaths)-MIN(Fit_Error_Deaths)))</f>
        <v>-</v>
      </c>
      <c r="AQ522" s="17" t="str">
        <f t="shared" ca="1" si="247"/>
        <v>-</v>
      </c>
      <c r="AR522" s="17" t="str">
        <f ca="1">IF($C522&gt;=TODAY(),"-",100*(AQ522-MIN(Fit_Error_LocalTransmission))/(MAX(Fit_Error_LocalTransmission)-MIN(Fit_Error_LocalTransmission)))</f>
        <v>-</v>
      </c>
      <c r="AS522" s="17" t="str">
        <f t="shared" ca="1" si="248"/>
        <v>-</v>
      </c>
      <c r="AT522" s="67" t="str">
        <f t="shared" ca="1" si="249"/>
        <v>-</v>
      </c>
    </row>
    <row r="523" spans="1:46" s="1" customFormat="1" ht="12" x14ac:dyDescent="0.35">
      <c r="A523" s="87"/>
      <c r="B523" s="40" t="str">
        <f t="shared" si="226"/>
        <v/>
      </c>
      <c r="C523" s="41" t="str">
        <f t="shared" si="227"/>
        <v/>
      </c>
      <c r="D523" s="28">
        <f>'I Disease Parameters'!$E$6/(1000*365)</f>
        <v>4.8197260273972601E-5</v>
      </c>
      <c r="E523" s="28">
        <f>'I Disease Parameters'!$E$7/(1000*365)</f>
        <v>2.0024657534246577E-5</v>
      </c>
      <c r="F523" s="27">
        <f>(1-'I Disease Parameters'!$E$8)/'I Disease Parameters'!$E$10</f>
        <v>0.188</v>
      </c>
      <c r="G523" s="27">
        <f>'I Disease Parameters'!$E$8/'I Disease Parameters'!$E$11</f>
        <v>1.2E-2</v>
      </c>
      <c r="H523" s="27">
        <f>1/'I Disease Parameters'!$E$12</f>
        <v>0.05</v>
      </c>
      <c r="I523" s="27">
        <f>'I Disease Parameters'!$E$9/'I Disease Parameters'!$E$15</f>
        <v>0</v>
      </c>
      <c r="J523" s="83">
        <f t="shared" si="250"/>
        <v>7.7001263440561267</v>
      </c>
      <c r="K523" s="60">
        <f t="shared" si="251"/>
        <v>0.77001263449643809</v>
      </c>
      <c r="L523" s="30">
        <f t="shared" si="252"/>
        <v>0.46717576064062738</v>
      </c>
      <c r="M523" s="27">
        <f>J523/'I Disease Parameters'!$E$12</f>
        <v>0.38500631720280631</v>
      </c>
      <c r="N523" s="27">
        <f>K523/SQRT('I Disease Parameters'!$E$13*'I Disease Parameters'!$E$13)</f>
        <v>4.5294860852731655E-2</v>
      </c>
      <c r="O523" s="27">
        <f>L523/'I Disease Parameters'!$E$13</f>
        <v>2.7480927096507492E-2</v>
      </c>
      <c r="P523" s="27">
        <f>(1-L523)/'I Disease Parameters'!$E$14</f>
        <v>2.2201009973307193E-2</v>
      </c>
      <c r="Q523" s="19" t="str">
        <f t="shared" si="228"/>
        <v/>
      </c>
      <c r="R523" s="17" t="str">
        <f t="shared" si="229"/>
        <v/>
      </c>
      <c r="S523" s="17" t="str">
        <f t="shared" si="230"/>
        <v/>
      </c>
      <c r="T523" s="17" t="str">
        <f t="shared" si="231"/>
        <v/>
      </c>
      <c r="U523" s="17" t="str">
        <f t="shared" si="232"/>
        <v/>
      </c>
      <c r="V523" s="17" t="str">
        <f t="shared" si="233"/>
        <v/>
      </c>
      <c r="W523" s="17" t="str">
        <f t="shared" si="234"/>
        <v/>
      </c>
      <c r="X523" s="18" t="str">
        <f t="shared" si="225"/>
        <v/>
      </c>
      <c r="Y523" s="17" t="str">
        <f t="shared" si="235"/>
        <v/>
      </c>
      <c r="Z523" s="17" t="str">
        <f t="shared" si="236"/>
        <v/>
      </c>
      <c r="AA523" s="17" t="str">
        <f t="shared" si="237"/>
        <v/>
      </c>
      <c r="AB523" s="17" t="str">
        <f t="shared" si="238"/>
        <v/>
      </c>
      <c r="AC523" s="17" t="str">
        <f t="shared" si="239"/>
        <v/>
      </c>
      <c r="AD523" s="18" t="str">
        <f t="shared" si="240"/>
        <v/>
      </c>
      <c r="AE523" s="19" t="str">
        <f t="shared" si="241"/>
        <v/>
      </c>
      <c r="AF523" s="17" t="str">
        <f t="shared" si="242"/>
        <v/>
      </c>
      <c r="AG523" s="17" t="str">
        <f t="shared" si="243"/>
        <v/>
      </c>
      <c r="AH523" s="18" t="str">
        <f t="shared" si="244"/>
        <v/>
      </c>
      <c r="AI523" s="73"/>
      <c r="AJ523" s="74"/>
      <c r="AK523" s="74"/>
      <c r="AL523" s="73"/>
      <c r="AM523" s="74"/>
      <c r="AN523" s="74">
        <f t="shared" si="245"/>
        <v>2012</v>
      </c>
      <c r="AO523" s="19" t="str">
        <f t="shared" ca="1" si="246"/>
        <v>-</v>
      </c>
      <c r="AP523" s="17" t="str">
        <f ca="1">IF($C523&gt;=TODAY(),"-",100*(AO523-MIN(Fit_Error_Deaths))/(MAX(Fit_Error_Deaths)-MIN(Fit_Error_Deaths)))</f>
        <v>-</v>
      </c>
      <c r="AQ523" s="17" t="str">
        <f t="shared" ca="1" si="247"/>
        <v>-</v>
      </c>
      <c r="AR523" s="17" t="str">
        <f ca="1">IF($C523&gt;=TODAY(),"-",100*(AQ523-MIN(Fit_Error_LocalTransmission))/(MAX(Fit_Error_LocalTransmission)-MIN(Fit_Error_LocalTransmission)))</f>
        <v>-</v>
      </c>
      <c r="AS523" s="17" t="str">
        <f t="shared" ca="1" si="248"/>
        <v>-</v>
      </c>
      <c r="AT523" s="67" t="str">
        <f t="shared" ca="1" si="249"/>
        <v>-</v>
      </c>
    </row>
    <row r="524" spans="1:46" s="1" customFormat="1" ht="12" x14ac:dyDescent="0.35">
      <c r="A524" s="87"/>
      <c r="B524" s="40" t="str">
        <f t="shared" si="226"/>
        <v/>
      </c>
      <c r="C524" s="41" t="str">
        <f t="shared" si="227"/>
        <v/>
      </c>
      <c r="D524" s="28">
        <f>'I Disease Parameters'!$E$6/(1000*365)</f>
        <v>4.8197260273972601E-5</v>
      </c>
      <c r="E524" s="28">
        <f>'I Disease Parameters'!$E$7/(1000*365)</f>
        <v>2.0024657534246577E-5</v>
      </c>
      <c r="F524" s="27">
        <f>(1-'I Disease Parameters'!$E$8)/'I Disease Parameters'!$E$10</f>
        <v>0.188</v>
      </c>
      <c r="G524" s="27">
        <f>'I Disease Parameters'!$E$8/'I Disease Parameters'!$E$11</f>
        <v>1.2E-2</v>
      </c>
      <c r="H524" s="27">
        <f>1/'I Disease Parameters'!$E$12</f>
        <v>0.05</v>
      </c>
      <c r="I524" s="27">
        <f>'I Disease Parameters'!$E$9/'I Disease Parameters'!$E$15</f>
        <v>0</v>
      </c>
      <c r="J524" s="83">
        <f t="shared" si="250"/>
        <v>7.7001263440561267</v>
      </c>
      <c r="K524" s="60">
        <f t="shared" si="251"/>
        <v>0.77001263449643809</v>
      </c>
      <c r="L524" s="30">
        <f t="shared" si="252"/>
        <v>0.46717576064062738</v>
      </c>
      <c r="M524" s="27">
        <f>J524/'I Disease Parameters'!$E$12</f>
        <v>0.38500631720280631</v>
      </c>
      <c r="N524" s="27">
        <f>K524/SQRT('I Disease Parameters'!$E$13*'I Disease Parameters'!$E$13)</f>
        <v>4.5294860852731655E-2</v>
      </c>
      <c r="O524" s="27">
        <f>L524/'I Disease Parameters'!$E$13</f>
        <v>2.7480927096507492E-2</v>
      </c>
      <c r="P524" s="27">
        <f>(1-L524)/'I Disease Parameters'!$E$14</f>
        <v>2.2201009973307193E-2</v>
      </c>
      <c r="Q524" s="19" t="str">
        <f t="shared" si="228"/>
        <v/>
      </c>
      <c r="R524" s="17" t="str">
        <f t="shared" si="229"/>
        <v/>
      </c>
      <c r="S524" s="17" t="str">
        <f t="shared" si="230"/>
        <v/>
      </c>
      <c r="T524" s="17" t="str">
        <f t="shared" si="231"/>
        <v/>
      </c>
      <c r="U524" s="17" t="str">
        <f t="shared" si="232"/>
        <v/>
      </c>
      <c r="V524" s="17" t="str">
        <f t="shared" si="233"/>
        <v/>
      </c>
      <c r="W524" s="17" t="str">
        <f t="shared" si="234"/>
        <v/>
      </c>
      <c r="X524" s="18" t="str">
        <f t="shared" si="225"/>
        <v/>
      </c>
      <c r="Y524" s="17" t="str">
        <f t="shared" si="235"/>
        <v/>
      </c>
      <c r="Z524" s="17" t="str">
        <f t="shared" si="236"/>
        <v/>
      </c>
      <c r="AA524" s="17" t="str">
        <f t="shared" si="237"/>
        <v/>
      </c>
      <c r="AB524" s="17" t="str">
        <f t="shared" si="238"/>
        <v/>
      </c>
      <c r="AC524" s="17" t="str">
        <f t="shared" si="239"/>
        <v/>
      </c>
      <c r="AD524" s="18" t="str">
        <f t="shared" si="240"/>
        <v/>
      </c>
      <c r="AE524" s="19" t="str">
        <f t="shared" si="241"/>
        <v/>
      </c>
      <c r="AF524" s="17" t="str">
        <f t="shared" si="242"/>
        <v/>
      </c>
      <c r="AG524" s="17" t="str">
        <f t="shared" si="243"/>
        <v/>
      </c>
      <c r="AH524" s="18" t="str">
        <f t="shared" si="244"/>
        <v/>
      </c>
      <c r="AI524" s="73"/>
      <c r="AJ524" s="74"/>
      <c r="AK524" s="74"/>
      <c r="AL524" s="73"/>
      <c r="AM524" s="74"/>
      <c r="AN524" s="74">
        <f t="shared" si="245"/>
        <v>2012</v>
      </c>
      <c r="AO524" s="19" t="str">
        <f t="shared" ca="1" si="246"/>
        <v>-</v>
      </c>
      <c r="AP524" s="17" t="str">
        <f ca="1">IF($C524&gt;=TODAY(),"-",100*(AO524-MIN(Fit_Error_Deaths))/(MAX(Fit_Error_Deaths)-MIN(Fit_Error_Deaths)))</f>
        <v>-</v>
      </c>
      <c r="AQ524" s="17" t="str">
        <f t="shared" ca="1" si="247"/>
        <v>-</v>
      </c>
      <c r="AR524" s="17" t="str">
        <f ca="1">IF($C524&gt;=TODAY(),"-",100*(AQ524-MIN(Fit_Error_LocalTransmission))/(MAX(Fit_Error_LocalTransmission)-MIN(Fit_Error_LocalTransmission)))</f>
        <v>-</v>
      </c>
      <c r="AS524" s="17" t="str">
        <f t="shared" ca="1" si="248"/>
        <v>-</v>
      </c>
      <c r="AT524" s="67" t="str">
        <f t="shared" ca="1" si="249"/>
        <v>-</v>
      </c>
    </row>
    <row r="525" spans="1:46" s="1" customFormat="1" ht="12" x14ac:dyDescent="0.35">
      <c r="A525" s="87"/>
      <c r="B525" s="40" t="str">
        <f t="shared" si="226"/>
        <v/>
      </c>
      <c r="C525" s="41" t="str">
        <f t="shared" si="227"/>
        <v/>
      </c>
      <c r="D525" s="28">
        <f>'I Disease Parameters'!$E$6/(1000*365)</f>
        <v>4.8197260273972601E-5</v>
      </c>
      <c r="E525" s="28">
        <f>'I Disease Parameters'!$E$7/(1000*365)</f>
        <v>2.0024657534246577E-5</v>
      </c>
      <c r="F525" s="27">
        <f>(1-'I Disease Parameters'!$E$8)/'I Disease Parameters'!$E$10</f>
        <v>0.188</v>
      </c>
      <c r="G525" s="27">
        <f>'I Disease Parameters'!$E$8/'I Disease Parameters'!$E$11</f>
        <v>1.2E-2</v>
      </c>
      <c r="H525" s="27">
        <f>1/'I Disease Parameters'!$E$12</f>
        <v>0.05</v>
      </c>
      <c r="I525" s="27">
        <f>'I Disease Parameters'!$E$9/'I Disease Parameters'!$E$15</f>
        <v>0</v>
      </c>
      <c r="J525" s="83">
        <f t="shared" si="250"/>
        <v>7.7001263440561267</v>
      </c>
      <c r="K525" s="60">
        <f t="shared" si="251"/>
        <v>0.77001263449643809</v>
      </c>
      <c r="L525" s="30">
        <f t="shared" si="252"/>
        <v>0.46717576064062738</v>
      </c>
      <c r="M525" s="27">
        <f>J525/'I Disease Parameters'!$E$12</f>
        <v>0.38500631720280631</v>
      </c>
      <c r="N525" s="27">
        <f>K525/SQRT('I Disease Parameters'!$E$13*'I Disease Parameters'!$E$13)</f>
        <v>4.5294860852731655E-2</v>
      </c>
      <c r="O525" s="27">
        <f>L525/'I Disease Parameters'!$E$13</f>
        <v>2.7480927096507492E-2</v>
      </c>
      <c r="P525" s="27">
        <f>(1-L525)/'I Disease Parameters'!$E$14</f>
        <v>2.2201009973307193E-2</v>
      </c>
      <c r="Q525" s="19" t="str">
        <f t="shared" si="228"/>
        <v/>
      </c>
      <c r="R525" s="17" t="str">
        <f t="shared" si="229"/>
        <v/>
      </c>
      <c r="S525" s="17" t="str">
        <f t="shared" si="230"/>
        <v/>
      </c>
      <c r="T525" s="17" t="str">
        <f t="shared" si="231"/>
        <v/>
      </c>
      <c r="U525" s="17" t="str">
        <f t="shared" si="232"/>
        <v/>
      </c>
      <c r="V525" s="17" t="str">
        <f t="shared" si="233"/>
        <v/>
      </c>
      <c r="W525" s="17" t="str">
        <f t="shared" si="234"/>
        <v/>
      </c>
      <c r="X525" s="18" t="str">
        <f t="shared" si="225"/>
        <v/>
      </c>
      <c r="Y525" s="17" t="str">
        <f t="shared" si="235"/>
        <v/>
      </c>
      <c r="Z525" s="17" t="str">
        <f t="shared" si="236"/>
        <v/>
      </c>
      <c r="AA525" s="17" t="str">
        <f t="shared" si="237"/>
        <v/>
      </c>
      <c r="AB525" s="17" t="str">
        <f t="shared" si="238"/>
        <v/>
      </c>
      <c r="AC525" s="17" t="str">
        <f t="shared" si="239"/>
        <v/>
      </c>
      <c r="AD525" s="18" t="str">
        <f t="shared" si="240"/>
        <v/>
      </c>
      <c r="AE525" s="19" t="str">
        <f t="shared" si="241"/>
        <v/>
      </c>
      <c r="AF525" s="17" t="str">
        <f t="shared" si="242"/>
        <v/>
      </c>
      <c r="AG525" s="17" t="str">
        <f t="shared" si="243"/>
        <v/>
      </c>
      <c r="AH525" s="18" t="str">
        <f t="shared" si="244"/>
        <v/>
      </c>
      <c r="AI525" s="73"/>
      <c r="AJ525" s="74"/>
      <c r="AK525" s="74"/>
      <c r="AL525" s="73"/>
      <c r="AM525" s="74"/>
      <c r="AN525" s="74">
        <f t="shared" si="245"/>
        <v>2012</v>
      </c>
      <c r="AO525" s="19" t="str">
        <f t="shared" ca="1" si="246"/>
        <v>-</v>
      </c>
      <c r="AP525" s="17" t="str">
        <f ca="1">IF($C525&gt;=TODAY(),"-",100*(AO525-MIN(Fit_Error_Deaths))/(MAX(Fit_Error_Deaths)-MIN(Fit_Error_Deaths)))</f>
        <v>-</v>
      </c>
      <c r="AQ525" s="17" t="str">
        <f t="shared" ca="1" si="247"/>
        <v>-</v>
      </c>
      <c r="AR525" s="17" t="str">
        <f ca="1">IF($C525&gt;=TODAY(),"-",100*(AQ525-MIN(Fit_Error_LocalTransmission))/(MAX(Fit_Error_LocalTransmission)-MIN(Fit_Error_LocalTransmission)))</f>
        <v>-</v>
      </c>
      <c r="AS525" s="17" t="str">
        <f t="shared" ca="1" si="248"/>
        <v>-</v>
      </c>
      <c r="AT525" s="67" t="str">
        <f t="shared" ca="1" si="249"/>
        <v>-</v>
      </c>
    </row>
    <row r="526" spans="1:46" s="1" customFormat="1" ht="12" x14ac:dyDescent="0.35">
      <c r="A526" s="87"/>
      <c r="B526" s="40" t="str">
        <f t="shared" si="226"/>
        <v/>
      </c>
      <c r="C526" s="41" t="str">
        <f t="shared" si="227"/>
        <v/>
      </c>
      <c r="D526" s="28">
        <f>'I Disease Parameters'!$E$6/(1000*365)</f>
        <v>4.8197260273972601E-5</v>
      </c>
      <c r="E526" s="28">
        <f>'I Disease Parameters'!$E$7/(1000*365)</f>
        <v>2.0024657534246577E-5</v>
      </c>
      <c r="F526" s="27">
        <f>(1-'I Disease Parameters'!$E$8)/'I Disease Parameters'!$E$10</f>
        <v>0.188</v>
      </c>
      <c r="G526" s="27">
        <f>'I Disease Parameters'!$E$8/'I Disease Parameters'!$E$11</f>
        <v>1.2E-2</v>
      </c>
      <c r="H526" s="27">
        <f>1/'I Disease Parameters'!$E$12</f>
        <v>0.05</v>
      </c>
      <c r="I526" s="27">
        <f>'I Disease Parameters'!$E$9/'I Disease Parameters'!$E$15</f>
        <v>0</v>
      </c>
      <c r="J526" s="83">
        <f t="shared" si="250"/>
        <v>7.7001263440561267</v>
      </c>
      <c r="K526" s="60">
        <f t="shared" si="251"/>
        <v>0.77001263449643809</v>
      </c>
      <c r="L526" s="30">
        <f t="shared" si="252"/>
        <v>0.46717576064062738</v>
      </c>
      <c r="M526" s="27">
        <f>J526/'I Disease Parameters'!$E$12</f>
        <v>0.38500631720280631</v>
      </c>
      <c r="N526" s="27">
        <f>K526/SQRT('I Disease Parameters'!$E$13*'I Disease Parameters'!$E$13)</f>
        <v>4.5294860852731655E-2</v>
      </c>
      <c r="O526" s="27">
        <f>L526/'I Disease Parameters'!$E$13</f>
        <v>2.7480927096507492E-2</v>
      </c>
      <c r="P526" s="27">
        <f>(1-L526)/'I Disease Parameters'!$E$14</f>
        <v>2.2201009973307193E-2</v>
      </c>
      <c r="Q526" s="19" t="str">
        <f t="shared" si="228"/>
        <v/>
      </c>
      <c r="R526" s="17" t="str">
        <f t="shared" si="229"/>
        <v/>
      </c>
      <c r="S526" s="17" t="str">
        <f t="shared" si="230"/>
        <v/>
      </c>
      <c r="T526" s="17" t="str">
        <f t="shared" si="231"/>
        <v/>
      </c>
      <c r="U526" s="17" t="str">
        <f t="shared" si="232"/>
        <v/>
      </c>
      <c r="V526" s="17" t="str">
        <f t="shared" si="233"/>
        <v/>
      </c>
      <c r="W526" s="17" t="str">
        <f t="shared" si="234"/>
        <v/>
      </c>
      <c r="X526" s="18" t="str">
        <f t="shared" si="225"/>
        <v/>
      </c>
      <c r="Y526" s="17" t="str">
        <f t="shared" si="235"/>
        <v/>
      </c>
      <c r="Z526" s="17" t="str">
        <f t="shared" si="236"/>
        <v/>
      </c>
      <c r="AA526" s="17" t="str">
        <f t="shared" si="237"/>
        <v/>
      </c>
      <c r="AB526" s="17" t="str">
        <f t="shared" si="238"/>
        <v/>
      </c>
      <c r="AC526" s="17" t="str">
        <f t="shared" si="239"/>
        <v/>
      </c>
      <c r="AD526" s="18" t="str">
        <f t="shared" si="240"/>
        <v/>
      </c>
      <c r="AE526" s="19" t="str">
        <f t="shared" si="241"/>
        <v/>
      </c>
      <c r="AF526" s="17" t="str">
        <f t="shared" si="242"/>
        <v/>
      </c>
      <c r="AG526" s="17" t="str">
        <f t="shared" si="243"/>
        <v/>
      </c>
      <c r="AH526" s="18" t="str">
        <f t="shared" si="244"/>
        <v/>
      </c>
      <c r="AI526" s="73"/>
      <c r="AJ526" s="74"/>
      <c r="AK526" s="74"/>
      <c r="AL526" s="73"/>
      <c r="AM526" s="74"/>
      <c r="AN526" s="74">
        <f t="shared" si="245"/>
        <v>2012</v>
      </c>
      <c r="AO526" s="19" t="str">
        <f t="shared" ca="1" si="246"/>
        <v>-</v>
      </c>
      <c r="AP526" s="17" t="str">
        <f ca="1">IF($C526&gt;=TODAY(),"-",100*(AO526-MIN(Fit_Error_Deaths))/(MAX(Fit_Error_Deaths)-MIN(Fit_Error_Deaths)))</f>
        <v>-</v>
      </c>
      <c r="AQ526" s="17" t="str">
        <f t="shared" ca="1" si="247"/>
        <v>-</v>
      </c>
      <c r="AR526" s="17" t="str">
        <f ca="1">IF($C526&gt;=TODAY(),"-",100*(AQ526-MIN(Fit_Error_LocalTransmission))/(MAX(Fit_Error_LocalTransmission)-MIN(Fit_Error_LocalTransmission)))</f>
        <v>-</v>
      </c>
      <c r="AS526" s="17" t="str">
        <f t="shared" ca="1" si="248"/>
        <v>-</v>
      </c>
      <c r="AT526" s="67" t="str">
        <f t="shared" ca="1" si="249"/>
        <v>-</v>
      </c>
    </row>
    <row r="527" spans="1:46" s="1" customFormat="1" ht="12" x14ac:dyDescent="0.35">
      <c r="A527" s="87"/>
      <c r="B527" s="40" t="str">
        <f t="shared" si="226"/>
        <v/>
      </c>
      <c r="C527" s="41" t="str">
        <f t="shared" si="227"/>
        <v/>
      </c>
      <c r="D527" s="28">
        <f>'I Disease Parameters'!$E$6/(1000*365)</f>
        <v>4.8197260273972601E-5</v>
      </c>
      <c r="E527" s="28">
        <f>'I Disease Parameters'!$E$7/(1000*365)</f>
        <v>2.0024657534246577E-5</v>
      </c>
      <c r="F527" s="27">
        <f>(1-'I Disease Parameters'!$E$8)/'I Disease Parameters'!$E$10</f>
        <v>0.188</v>
      </c>
      <c r="G527" s="27">
        <f>'I Disease Parameters'!$E$8/'I Disease Parameters'!$E$11</f>
        <v>1.2E-2</v>
      </c>
      <c r="H527" s="27">
        <f>1/'I Disease Parameters'!$E$12</f>
        <v>0.05</v>
      </c>
      <c r="I527" s="27">
        <f>'I Disease Parameters'!$E$9/'I Disease Parameters'!$E$15</f>
        <v>0</v>
      </c>
      <c r="J527" s="83">
        <f t="shared" si="250"/>
        <v>7.7001263440561267</v>
      </c>
      <c r="K527" s="60">
        <f t="shared" si="251"/>
        <v>0.77001263449643809</v>
      </c>
      <c r="L527" s="30">
        <f t="shared" si="252"/>
        <v>0.46717576064062738</v>
      </c>
      <c r="M527" s="27">
        <f>J527/'I Disease Parameters'!$E$12</f>
        <v>0.38500631720280631</v>
      </c>
      <c r="N527" s="27">
        <f>K527/SQRT('I Disease Parameters'!$E$13*'I Disease Parameters'!$E$13)</f>
        <v>4.5294860852731655E-2</v>
      </c>
      <c r="O527" s="27">
        <f>L527/'I Disease Parameters'!$E$13</f>
        <v>2.7480927096507492E-2</v>
      </c>
      <c r="P527" s="27">
        <f>(1-L527)/'I Disease Parameters'!$E$14</f>
        <v>2.2201009973307193E-2</v>
      </c>
      <c r="Q527" s="19" t="str">
        <f t="shared" si="228"/>
        <v/>
      </c>
      <c r="R527" s="17" t="str">
        <f t="shared" si="229"/>
        <v/>
      </c>
      <c r="S527" s="17" t="str">
        <f t="shared" si="230"/>
        <v/>
      </c>
      <c r="T527" s="17" t="str">
        <f t="shared" si="231"/>
        <v/>
      </c>
      <c r="U527" s="17" t="str">
        <f t="shared" si="232"/>
        <v/>
      </c>
      <c r="V527" s="17" t="str">
        <f t="shared" si="233"/>
        <v/>
      </c>
      <c r="W527" s="17" t="str">
        <f t="shared" si="234"/>
        <v/>
      </c>
      <c r="X527" s="18" t="str">
        <f t="shared" si="225"/>
        <v/>
      </c>
      <c r="Y527" s="17" t="str">
        <f t="shared" si="235"/>
        <v/>
      </c>
      <c r="Z527" s="17" t="str">
        <f t="shared" si="236"/>
        <v/>
      </c>
      <c r="AA527" s="17" t="str">
        <f t="shared" si="237"/>
        <v/>
      </c>
      <c r="AB527" s="17" t="str">
        <f t="shared" si="238"/>
        <v/>
      </c>
      <c r="AC527" s="17" t="str">
        <f t="shared" si="239"/>
        <v/>
      </c>
      <c r="AD527" s="18" t="str">
        <f t="shared" si="240"/>
        <v/>
      </c>
      <c r="AE527" s="19" t="str">
        <f t="shared" si="241"/>
        <v/>
      </c>
      <c r="AF527" s="17" t="str">
        <f t="shared" si="242"/>
        <v/>
      </c>
      <c r="AG527" s="17" t="str">
        <f t="shared" si="243"/>
        <v/>
      </c>
      <c r="AH527" s="18" t="str">
        <f t="shared" si="244"/>
        <v/>
      </c>
      <c r="AI527" s="73"/>
      <c r="AJ527" s="74"/>
      <c r="AK527" s="74"/>
      <c r="AL527" s="73"/>
      <c r="AM527" s="74"/>
      <c r="AN527" s="74">
        <f t="shared" si="245"/>
        <v>2012</v>
      </c>
      <c r="AO527" s="19" t="str">
        <f t="shared" ca="1" si="246"/>
        <v>-</v>
      </c>
      <c r="AP527" s="17" t="str">
        <f ca="1">IF($C527&gt;=TODAY(),"-",100*(AO527-MIN(Fit_Error_Deaths))/(MAX(Fit_Error_Deaths)-MIN(Fit_Error_Deaths)))</f>
        <v>-</v>
      </c>
      <c r="AQ527" s="17" t="str">
        <f t="shared" ca="1" si="247"/>
        <v>-</v>
      </c>
      <c r="AR527" s="17" t="str">
        <f ca="1">IF($C527&gt;=TODAY(),"-",100*(AQ527-MIN(Fit_Error_LocalTransmission))/(MAX(Fit_Error_LocalTransmission)-MIN(Fit_Error_LocalTransmission)))</f>
        <v>-</v>
      </c>
      <c r="AS527" s="17" t="str">
        <f t="shared" ca="1" si="248"/>
        <v>-</v>
      </c>
      <c r="AT527" s="67" t="str">
        <f t="shared" ca="1" si="249"/>
        <v>-</v>
      </c>
    </row>
    <row r="528" spans="1:46" s="1" customFormat="1" ht="12" x14ac:dyDescent="0.35">
      <c r="A528" s="87"/>
      <c r="B528" s="40" t="str">
        <f t="shared" si="226"/>
        <v/>
      </c>
      <c r="C528" s="41" t="str">
        <f t="shared" si="227"/>
        <v/>
      </c>
      <c r="D528" s="28">
        <f>'I Disease Parameters'!$E$6/(1000*365)</f>
        <v>4.8197260273972601E-5</v>
      </c>
      <c r="E528" s="28">
        <f>'I Disease Parameters'!$E$7/(1000*365)</f>
        <v>2.0024657534246577E-5</v>
      </c>
      <c r="F528" s="27">
        <f>(1-'I Disease Parameters'!$E$8)/'I Disease Parameters'!$E$10</f>
        <v>0.188</v>
      </c>
      <c r="G528" s="27">
        <f>'I Disease Parameters'!$E$8/'I Disease Parameters'!$E$11</f>
        <v>1.2E-2</v>
      </c>
      <c r="H528" s="27">
        <f>1/'I Disease Parameters'!$E$12</f>
        <v>0.05</v>
      </c>
      <c r="I528" s="27">
        <f>'I Disease Parameters'!$E$9/'I Disease Parameters'!$E$15</f>
        <v>0</v>
      </c>
      <c r="J528" s="83">
        <f t="shared" si="250"/>
        <v>7.7001263440561267</v>
      </c>
      <c r="K528" s="60">
        <f t="shared" si="251"/>
        <v>0.77001263449643809</v>
      </c>
      <c r="L528" s="30">
        <f t="shared" si="252"/>
        <v>0.46717576064062738</v>
      </c>
      <c r="M528" s="27">
        <f>J528/'I Disease Parameters'!$E$12</f>
        <v>0.38500631720280631</v>
      </c>
      <c r="N528" s="27">
        <f>K528/SQRT('I Disease Parameters'!$E$13*'I Disease Parameters'!$E$13)</f>
        <v>4.5294860852731655E-2</v>
      </c>
      <c r="O528" s="27">
        <f>L528/'I Disease Parameters'!$E$13</f>
        <v>2.7480927096507492E-2</v>
      </c>
      <c r="P528" s="27">
        <f>(1-L528)/'I Disease Parameters'!$E$14</f>
        <v>2.2201009973307193E-2</v>
      </c>
      <c r="Q528" s="19" t="str">
        <f t="shared" si="228"/>
        <v/>
      </c>
      <c r="R528" s="17" t="str">
        <f t="shared" si="229"/>
        <v/>
      </c>
      <c r="S528" s="17" t="str">
        <f t="shared" si="230"/>
        <v/>
      </c>
      <c r="T528" s="17" t="str">
        <f t="shared" si="231"/>
        <v/>
      </c>
      <c r="U528" s="17" t="str">
        <f t="shared" si="232"/>
        <v/>
      </c>
      <c r="V528" s="17" t="str">
        <f t="shared" si="233"/>
        <v/>
      </c>
      <c r="W528" s="17" t="str">
        <f t="shared" si="234"/>
        <v/>
      </c>
      <c r="X528" s="18" t="str">
        <f t="shared" si="225"/>
        <v/>
      </c>
      <c r="Y528" s="17" t="str">
        <f t="shared" si="235"/>
        <v/>
      </c>
      <c r="Z528" s="17" t="str">
        <f t="shared" si="236"/>
        <v/>
      </c>
      <c r="AA528" s="17" t="str">
        <f t="shared" si="237"/>
        <v/>
      </c>
      <c r="AB528" s="17" t="str">
        <f t="shared" si="238"/>
        <v/>
      </c>
      <c r="AC528" s="17" t="str">
        <f t="shared" si="239"/>
        <v/>
      </c>
      <c r="AD528" s="18" t="str">
        <f t="shared" si="240"/>
        <v/>
      </c>
      <c r="AE528" s="19" t="str">
        <f t="shared" si="241"/>
        <v/>
      </c>
      <c r="AF528" s="17" t="str">
        <f t="shared" si="242"/>
        <v/>
      </c>
      <c r="AG528" s="17" t="str">
        <f t="shared" si="243"/>
        <v/>
      </c>
      <c r="AH528" s="18" t="str">
        <f t="shared" si="244"/>
        <v/>
      </c>
      <c r="AI528" s="73"/>
      <c r="AJ528" s="74"/>
      <c r="AK528" s="74"/>
      <c r="AL528" s="73"/>
      <c r="AM528" s="74"/>
      <c r="AN528" s="74">
        <f t="shared" si="245"/>
        <v>2012</v>
      </c>
      <c r="AO528" s="19" t="str">
        <f t="shared" ca="1" si="246"/>
        <v>-</v>
      </c>
      <c r="AP528" s="17" t="str">
        <f ca="1">IF($C528&gt;=TODAY(),"-",100*(AO528-MIN(Fit_Error_Deaths))/(MAX(Fit_Error_Deaths)-MIN(Fit_Error_Deaths)))</f>
        <v>-</v>
      </c>
      <c r="AQ528" s="17" t="str">
        <f t="shared" ca="1" si="247"/>
        <v>-</v>
      </c>
      <c r="AR528" s="17" t="str">
        <f ca="1">IF($C528&gt;=TODAY(),"-",100*(AQ528-MIN(Fit_Error_LocalTransmission))/(MAX(Fit_Error_LocalTransmission)-MIN(Fit_Error_LocalTransmission)))</f>
        <v>-</v>
      </c>
      <c r="AS528" s="17" t="str">
        <f t="shared" ca="1" si="248"/>
        <v>-</v>
      </c>
      <c r="AT528" s="67" t="str">
        <f t="shared" ca="1" si="249"/>
        <v>-</v>
      </c>
    </row>
    <row r="529" spans="1:46" s="1" customFormat="1" ht="12" x14ac:dyDescent="0.35">
      <c r="A529" s="87"/>
      <c r="B529" s="40" t="str">
        <f t="shared" si="226"/>
        <v/>
      </c>
      <c r="C529" s="41" t="str">
        <f t="shared" si="227"/>
        <v/>
      </c>
      <c r="D529" s="28">
        <f>'I Disease Parameters'!$E$6/(1000*365)</f>
        <v>4.8197260273972601E-5</v>
      </c>
      <c r="E529" s="28">
        <f>'I Disease Parameters'!$E$7/(1000*365)</f>
        <v>2.0024657534246577E-5</v>
      </c>
      <c r="F529" s="27">
        <f>(1-'I Disease Parameters'!$E$8)/'I Disease Parameters'!$E$10</f>
        <v>0.188</v>
      </c>
      <c r="G529" s="27">
        <f>'I Disease Parameters'!$E$8/'I Disease Parameters'!$E$11</f>
        <v>1.2E-2</v>
      </c>
      <c r="H529" s="27">
        <f>1/'I Disease Parameters'!$E$12</f>
        <v>0.05</v>
      </c>
      <c r="I529" s="27">
        <f>'I Disease Parameters'!$E$9/'I Disease Parameters'!$E$15</f>
        <v>0</v>
      </c>
      <c r="J529" s="83">
        <f t="shared" si="250"/>
        <v>7.7001263440561267</v>
      </c>
      <c r="K529" s="60">
        <f t="shared" si="251"/>
        <v>0.77001263449643809</v>
      </c>
      <c r="L529" s="30">
        <f t="shared" si="252"/>
        <v>0.46717576064062738</v>
      </c>
      <c r="M529" s="27">
        <f>J529/'I Disease Parameters'!$E$12</f>
        <v>0.38500631720280631</v>
      </c>
      <c r="N529" s="27">
        <f>K529/SQRT('I Disease Parameters'!$E$13*'I Disease Parameters'!$E$13)</f>
        <v>4.5294860852731655E-2</v>
      </c>
      <c r="O529" s="27">
        <f>L529/'I Disease Parameters'!$E$13</f>
        <v>2.7480927096507492E-2</v>
      </c>
      <c r="P529" s="27">
        <f>(1-L529)/'I Disease Parameters'!$E$14</f>
        <v>2.2201009973307193E-2</v>
      </c>
      <c r="Q529" s="19" t="str">
        <f t="shared" si="228"/>
        <v/>
      </c>
      <c r="R529" s="17" t="str">
        <f t="shared" si="229"/>
        <v/>
      </c>
      <c r="S529" s="17" t="str">
        <f t="shared" si="230"/>
        <v/>
      </c>
      <c r="T529" s="17" t="str">
        <f t="shared" si="231"/>
        <v/>
      </c>
      <c r="U529" s="17" t="str">
        <f t="shared" si="232"/>
        <v/>
      </c>
      <c r="V529" s="17" t="str">
        <f t="shared" si="233"/>
        <v/>
      </c>
      <c r="W529" s="17" t="str">
        <f t="shared" si="234"/>
        <v/>
      </c>
      <c r="X529" s="18" t="str">
        <f t="shared" si="225"/>
        <v/>
      </c>
      <c r="Y529" s="17" t="str">
        <f t="shared" si="235"/>
        <v/>
      </c>
      <c r="Z529" s="17" t="str">
        <f t="shared" si="236"/>
        <v/>
      </c>
      <c r="AA529" s="17" t="str">
        <f t="shared" si="237"/>
        <v/>
      </c>
      <c r="AB529" s="17" t="str">
        <f t="shared" si="238"/>
        <v/>
      </c>
      <c r="AC529" s="17" t="str">
        <f t="shared" si="239"/>
        <v/>
      </c>
      <c r="AD529" s="18" t="str">
        <f t="shared" si="240"/>
        <v/>
      </c>
      <c r="AE529" s="19" t="str">
        <f t="shared" si="241"/>
        <v/>
      </c>
      <c r="AF529" s="17" t="str">
        <f t="shared" si="242"/>
        <v/>
      </c>
      <c r="AG529" s="17" t="str">
        <f t="shared" si="243"/>
        <v/>
      </c>
      <c r="AH529" s="18" t="str">
        <f t="shared" si="244"/>
        <v/>
      </c>
      <c r="AI529" s="73"/>
      <c r="AJ529" s="74"/>
      <c r="AK529" s="74"/>
      <c r="AL529" s="73"/>
      <c r="AM529" s="74"/>
      <c r="AN529" s="74">
        <f t="shared" si="245"/>
        <v>2012</v>
      </c>
      <c r="AO529" s="19" t="str">
        <f t="shared" ca="1" si="246"/>
        <v>-</v>
      </c>
      <c r="AP529" s="17" t="str">
        <f ca="1">IF($C529&gt;=TODAY(),"-",100*(AO529-MIN(Fit_Error_Deaths))/(MAX(Fit_Error_Deaths)-MIN(Fit_Error_Deaths)))</f>
        <v>-</v>
      </c>
      <c r="AQ529" s="17" t="str">
        <f t="shared" ca="1" si="247"/>
        <v>-</v>
      </c>
      <c r="AR529" s="17" t="str">
        <f ca="1">IF($C529&gt;=TODAY(),"-",100*(AQ529-MIN(Fit_Error_LocalTransmission))/(MAX(Fit_Error_LocalTransmission)-MIN(Fit_Error_LocalTransmission)))</f>
        <v>-</v>
      </c>
      <c r="AS529" s="17" t="str">
        <f t="shared" ca="1" si="248"/>
        <v>-</v>
      </c>
      <c r="AT529" s="67" t="str">
        <f t="shared" ca="1" si="249"/>
        <v>-</v>
      </c>
    </row>
    <row r="530" spans="1:46" s="1" customFormat="1" ht="12" x14ac:dyDescent="0.35">
      <c r="A530" s="87"/>
      <c r="B530" s="40" t="str">
        <f t="shared" si="226"/>
        <v/>
      </c>
      <c r="C530" s="41" t="str">
        <f t="shared" si="227"/>
        <v/>
      </c>
      <c r="D530" s="28">
        <f>'I Disease Parameters'!$E$6/(1000*365)</f>
        <v>4.8197260273972601E-5</v>
      </c>
      <c r="E530" s="28">
        <f>'I Disease Parameters'!$E$7/(1000*365)</f>
        <v>2.0024657534246577E-5</v>
      </c>
      <c r="F530" s="27">
        <f>(1-'I Disease Parameters'!$E$8)/'I Disease Parameters'!$E$10</f>
        <v>0.188</v>
      </c>
      <c r="G530" s="27">
        <f>'I Disease Parameters'!$E$8/'I Disease Parameters'!$E$11</f>
        <v>1.2E-2</v>
      </c>
      <c r="H530" s="27">
        <f>1/'I Disease Parameters'!$E$12</f>
        <v>0.05</v>
      </c>
      <c r="I530" s="27">
        <f>'I Disease Parameters'!$E$9/'I Disease Parameters'!$E$15</f>
        <v>0</v>
      </c>
      <c r="J530" s="83">
        <f t="shared" si="250"/>
        <v>7.7001263440561267</v>
      </c>
      <c r="K530" s="60">
        <f t="shared" si="251"/>
        <v>0.77001263449643809</v>
      </c>
      <c r="L530" s="30">
        <f t="shared" si="252"/>
        <v>0.46717576064062738</v>
      </c>
      <c r="M530" s="27">
        <f>J530/'I Disease Parameters'!$E$12</f>
        <v>0.38500631720280631</v>
      </c>
      <c r="N530" s="27">
        <f>K530/SQRT('I Disease Parameters'!$E$13*'I Disease Parameters'!$E$13)</f>
        <v>4.5294860852731655E-2</v>
      </c>
      <c r="O530" s="27">
        <f>L530/'I Disease Parameters'!$E$13</f>
        <v>2.7480927096507492E-2</v>
      </c>
      <c r="P530" s="27">
        <f>(1-L530)/'I Disease Parameters'!$E$14</f>
        <v>2.2201009973307193E-2</v>
      </c>
      <c r="Q530" s="19" t="str">
        <f t="shared" si="228"/>
        <v/>
      </c>
      <c r="R530" s="17" t="str">
        <f t="shared" si="229"/>
        <v/>
      </c>
      <c r="S530" s="17" t="str">
        <f t="shared" si="230"/>
        <v/>
      </c>
      <c r="T530" s="17" t="str">
        <f t="shared" si="231"/>
        <v/>
      </c>
      <c r="U530" s="17" t="str">
        <f t="shared" si="232"/>
        <v/>
      </c>
      <c r="V530" s="17" t="str">
        <f t="shared" si="233"/>
        <v/>
      </c>
      <c r="W530" s="17" t="str">
        <f t="shared" si="234"/>
        <v/>
      </c>
      <c r="X530" s="18" t="str">
        <f t="shared" si="225"/>
        <v/>
      </c>
      <c r="Y530" s="17" t="str">
        <f t="shared" si="235"/>
        <v/>
      </c>
      <c r="Z530" s="17" t="str">
        <f t="shared" si="236"/>
        <v/>
      </c>
      <c r="AA530" s="17" t="str">
        <f t="shared" si="237"/>
        <v/>
      </c>
      <c r="AB530" s="17" t="str">
        <f t="shared" si="238"/>
        <v/>
      </c>
      <c r="AC530" s="17" t="str">
        <f t="shared" si="239"/>
        <v/>
      </c>
      <c r="AD530" s="18" t="str">
        <f t="shared" si="240"/>
        <v/>
      </c>
      <c r="AE530" s="19" t="str">
        <f t="shared" si="241"/>
        <v/>
      </c>
      <c r="AF530" s="17" t="str">
        <f t="shared" si="242"/>
        <v/>
      </c>
      <c r="AG530" s="17" t="str">
        <f t="shared" si="243"/>
        <v/>
      </c>
      <c r="AH530" s="18" t="str">
        <f t="shared" si="244"/>
        <v/>
      </c>
      <c r="AI530" s="73"/>
      <c r="AJ530" s="74"/>
      <c r="AK530" s="74"/>
      <c r="AL530" s="73"/>
      <c r="AM530" s="74"/>
      <c r="AN530" s="74">
        <f t="shared" si="245"/>
        <v>2012</v>
      </c>
      <c r="AO530" s="19" t="str">
        <f t="shared" ca="1" si="246"/>
        <v>-</v>
      </c>
      <c r="AP530" s="17" t="str">
        <f ca="1">IF($C530&gt;=TODAY(),"-",100*(AO530-MIN(Fit_Error_Deaths))/(MAX(Fit_Error_Deaths)-MIN(Fit_Error_Deaths)))</f>
        <v>-</v>
      </c>
      <c r="AQ530" s="17" t="str">
        <f t="shared" ca="1" si="247"/>
        <v>-</v>
      </c>
      <c r="AR530" s="17" t="str">
        <f ca="1">IF($C530&gt;=TODAY(),"-",100*(AQ530-MIN(Fit_Error_LocalTransmission))/(MAX(Fit_Error_LocalTransmission)-MIN(Fit_Error_LocalTransmission)))</f>
        <v>-</v>
      </c>
      <c r="AS530" s="17" t="str">
        <f t="shared" ca="1" si="248"/>
        <v>-</v>
      </c>
      <c r="AT530" s="67" t="str">
        <f t="shared" ca="1" si="249"/>
        <v>-</v>
      </c>
    </row>
    <row r="531" spans="1:46" s="1" customFormat="1" ht="12" x14ac:dyDescent="0.35">
      <c r="A531" s="87"/>
      <c r="B531" s="40" t="str">
        <f t="shared" si="226"/>
        <v/>
      </c>
      <c r="C531" s="41" t="str">
        <f t="shared" si="227"/>
        <v/>
      </c>
      <c r="D531" s="28">
        <f>'I Disease Parameters'!$E$6/(1000*365)</f>
        <v>4.8197260273972601E-5</v>
      </c>
      <c r="E531" s="28">
        <f>'I Disease Parameters'!$E$7/(1000*365)</f>
        <v>2.0024657534246577E-5</v>
      </c>
      <c r="F531" s="27">
        <f>(1-'I Disease Parameters'!$E$8)/'I Disease Parameters'!$E$10</f>
        <v>0.188</v>
      </c>
      <c r="G531" s="27">
        <f>'I Disease Parameters'!$E$8/'I Disease Parameters'!$E$11</f>
        <v>1.2E-2</v>
      </c>
      <c r="H531" s="27">
        <f>1/'I Disease Parameters'!$E$12</f>
        <v>0.05</v>
      </c>
      <c r="I531" s="27">
        <f>'I Disease Parameters'!$E$9/'I Disease Parameters'!$E$15</f>
        <v>0</v>
      </c>
      <c r="J531" s="83">
        <f t="shared" si="250"/>
        <v>7.7001263440561267</v>
      </c>
      <c r="K531" s="60">
        <f t="shared" si="251"/>
        <v>0.77001263449643809</v>
      </c>
      <c r="L531" s="30">
        <f t="shared" si="252"/>
        <v>0.46717576064062738</v>
      </c>
      <c r="M531" s="27">
        <f>J531/'I Disease Parameters'!$E$12</f>
        <v>0.38500631720280631</v>
      </c>
      <c r="N531" s="27">
        <f>K531/SQRT('I Disease Parameters'!$E$13*'I Disease Parameters'!$E$13)</f>
        <v>4.5294860852731655E-2</v>
      </c>
      <c r="O531" s="27">
        <f>L531/'I Disease Parameters'!$E$13</f>
        <v>2.7480927096507492E-2</v>
      </c>
      <c r="P531" s="27">
        <f>(1-L531)/'I Disease Parameters'!$E$14</f>
        <v>2.2201009973307193E-2</v>
      </c>
      <c r="Q531" s="19" t="str">
        <f t="shared" si="228"/>
        <v/>
      </c>
      <c r="R531" s="17" t="str">
        <f t="shared" si="229"/>
        <v/>
      </c>
      <c r="S531" s="17" t="str">
        <f t="shared" si="230"/>
        <v/>
      </c>
      <c r="T531" s="17" t="str">
        <f t="shared" si="231"/>
        <v/>
      </c>
      <c r="U531" s="17" t="str">
        <f t="shared" si="232"/>
        <v/>
      </c>
      <c r="V531" s="17" t="str">
        <f t="shared" si="233"/>
        <v/>
      </c>
      <c r="W531" s="17" t="str">
        <f t="shared" si="234"/>
        <v/>
      </c>
      <c r="X531" s="18" t="str">
        <f t="shared" si="225"/>
        <v/>
      </c>
      <c r="Y531" s="17" t="str">
        <f t="shared" si="235"/>
        <v/>
      </c>
      <c r="Z531" s="17" t="str">
        <f t="shared" si="236"/>
        <v/>
      </c>
      <c r="AA531" s="17" t="str">
        <f t="shared" si="237"/>
        <v/>
      </c>
      <c r="AB531" s="17" t="str">
        <f t="shared" si="238"/>
        <v/>
      </c>
      <c r="AC531" s="17" t="str">
        <f t="shared" si="239"/>
        <v/>
      </c>
      <c r="AD531" s="18" t="str">
        <f t="shared" si="240"/>
        <v/>
      </c>
      <c r="AE531" s="19" t="str">
        <f t="shared" si="241"/>
        <v/>
      </c>
      <c r="AF531" s="17" t="str">
        <f t="shared" si="242"/>
        <v/>
      </c>
      <c r="AG531" s="17" t="str">
        <f t="shared" si="243"/>
        <v/>
      </c>
      <c r="AH531" s="18" t="str">
        <f t="shared" si="244"/>
        <v/>
      </c>
      <c r="AI531" s="73"/>
      <c r="AJ531" s="74"/>
      <c r="AK531" s="74"/>
      <c r="AL531" s="73"/>
      <c r="AM531" s="74"/>
      <c r="AN531" s="74">
        <f t="shared" si="245"/>
        <v>2012</v>
      </c>
      <c r="AO531" s="19" t="str">
        <f t="shared" ca="1" si="246"/>
        <v>-</v>
      </c>
      <c r="AP531" s="17" t="str">
        <f ca="1">IF($C531&gt;=TODAY(),"-",100*(AO531-MIN(Fit_Error_Deaths))/(MAX(Fit_Error_Deaths)-MIN(Fit_Error_Deaths)))</f>
        <v>-</v>
      </c>
      <c r="AQ531" s="17" t="str">
        <f t="shared" ca="1" si="247"/>
        <v>-</v>
      </c>
      <c r="AR531" s="17" t="str">
        <f ca="1">IF($C531&gt;=TODAY(),"-",100*(AQ531-MIN(Fit_Error_LocalTransmission))/(MAX(Fit_Error_LocalTransmission)-MIN(Fit_Error_LocalTransmission)))</f>
        <v>-</v>
      </c>
      <c r="AS531" s="17" t="str">
        <f t="shared" ca="1" si="248"/>
        <v>-</v>
      </c>
      <c r="AT531" s="67" t="str">
        <f t="shared" ca="1" si="249"/>
        <v>-</v>
      </c>
    </row>
    <row r="532" spans="1:46" s="1" customFormat="1" ht="12" x14ac:dyDescent="0.35">
      <c r="A532" s="87"/>
      <c r="B532" s="40" t="str">
        <f t="shared" si="226"/>
        <v/>
      </c>
      <c r="C532" s="41" t="str">
        <f t="shared" si="227"/>
        <v/>
      </c>
      <c r="D532" s="28">
        <f>'I Disease Parameters'!$E$6/(1000*365)</f>
        <v>4.8197260273972601E-5</v>
      </c>
      <c r="E532" s="28">
        <f>'I Disease Parameters'!$E$7/(1000*365)</f>
        <v>2.0024657534246577E-5</v>
      </c>
      <c r="F532" s="27">
        <f>(1-'I Disease Parameters'!$E$8)/'I Disease Parameters'!$E$10</f>
        <v>0.188</v>
      </c>
      <c r="G532" s="27">
        <f>'I Disease Parameters'!$E$8/'I Disease Parameters'!$E$11</f>
        <v>1.2E-2</v>
      </c>
      <c r="H532" s="27">
        <f>1/'I Disease Parameters'!$E$12</f>
        <v>0.05</v>
      </c>
      <c r="I532" s="27">
        <f>'I Disease Parameters'!$E$9/'I Disease Parameters'!$E$15</f>
        <v>0</v>
      </c>
      <c r="J532" s="83">
        <f t="shared" si="250"/>
        <v>7.7001263440561267</v>
      </c>
      <c r="K532" s="60">
        <f t="shared" si="251"/>
        <v>0.77001263449643809</v>
      </c>
      <c r="L532" s="30">
        <f t="shared" si="252"/>
        <v>0.46717576064062738</v>
      </c>
      <c r="M532" s="27">
        <f>J532/'I Disease Parameters'!$E$12</f>
        <v>0.38500631720280631</v>
      </c>
      <c r="N532" s="27">
        <f>K532/SQRT('I Disease Parameters'!$E$13*'I Disease Parameters'!$E$13)</f>
        <v>4.5294860852731655E-2</v>
      </c>
      <c r="O532" s="27">
        <f>L532/'I Disease Parameters'!$E$13</f>
        <v>2.7480927096507492E-2</v>
      </c>
      <c r="P532" s="27">
        <f>(1-L532)/'I Disease Parameters'!$E$14</f>
        <v>2.2201009973307193E-2</v>
      </c>
      <c r="Q532" s="19" t="str">
        <f t="shared" si="228"/>
        <v/>
      </c>
      <c r="R532" s="17" t="str">
        <f t="shared" si="229"/>
        <v/>
      </c>
      <c r="S532" s="17" t="str">
        <f t="shared" si="230"/>
        <v/>
      </c>
      <c r="T532" s="17" t="str">
        <f t="shared" si="231"/>
        <v/>
      </c>
      <c r="U532" s="17" t="str">
        <f t="shared" si="232"/>
        <v/>
      </c>
      <c r="V532" s="17" t="str">
        <f t="shared" si="233"/>
        <v/>
      </c>
      <c r="W532" s="17" t="str">
        <f t="shared" si="234"/>
        <v/>
      </c>
      <c r="X532" s="18" t="str">
        <f t="shared" si="225"/>
        <v/>
      </c>
      <c r="Y532" s="17" t="str">
        <f t="shared" si="235"/>
        <v/>
      </c>
      <c r="Z532" s="17" t="str">
        <f t="shared" si="236"/>
        <v/>
      </c>
      <c r="AA532" s="17" t="str">
        <f t="shared" si="237"/>
        <v/>
      </c>
      <c r="AB532" s="17" t="str">
        <f t="shared" si="238"/>
        <v/>
      </c>
      <c r="AC532" s="17" t="str">
        <f t="shared" si="239"/>
        <v/>
      </c>
      <c r="AD532" s="18" t="str">
        <f t="shared" si="240"/>
        <v/>
      </c>
      <c r="AE532" s="19" t="str">
        <f t="shared" si="241"/>
        <v/>
      </c>
      <c r="AF532" s="17" t="str">
        <f t="shared" si="242"/>
        <v/>
      </c>
      <c r="AG532" s="17" t="str">
        <f t="shared" si="243"/>
        <v/>
      </c>
      <c r="AH532" s="18" t="str">
        <f t="shared" si="244"/>
        <v/>
      </c>
      <c r="AI532" s="73"/>
      <c r="AJ532" s="74"/>
      <c r="AK532" s="74"/>
      <c r="AL532" s="73"/>
      <c r="AM532" s="74"/>
      <c r="AN532" s="74">
        <f t="shared" si="245"/>
        <v>2012</v>
      </c>
      <c r="AO532" s="19" t="str">
        <f t="shared" ca="1" si="246"/>
        <v>-</v>
      </c>
      <c r="AP532" s="17" t="str">
        <f ca="1">IF($C532&gt;=TODAY(),"-",100*(AO532-MIN(Fit_Error_Deaths))/(MAX(Fit_Error_Deaths)-MIN(Fit_Error_Deaths)))</f>
        <v>-</v>
      </c>
      <c r="AQ532" s="17" t="str">
        <f t="shared" ca="1" si="247"/>
        <v>-</v>
      </c>
      <c r="AR532" s="17" t="str">
        <f ca="1">IF($C532&gt;=TODAY(),"-",100*(AQ532-MIN(Fit_Error_LocalTransmission))/(MAX(Fit_Error_LocalTransmission)-MIN(Fit_Error_LocalTransmission)))</f>
        <v>-</v>
      </c>
      <c r="AS532" s="17" t="str">
        <f t="shared" ca="1" si="248"/>
        <v>-</v>
      </c>
      <c r="AT532" s="67" t="str">
        <f t="shared" ca="1" si="249"/>
        <v>-</v>
      </c>
    </row>
    <row r="533" spans="1:46" s="1" customFormat="1" ht="12" x14ac:dyDescent="0.35">
      <c r="A533" s="87"/>
      <c r="B533" s="40" t="str">
        <f t="shared" si="226"/>
        <v/>
      </c>
      <c r="C533" s="41" t="str">
        <f t="shared" si="227"/>
        <v/>
      </c>
      <c r="D533" s="28">
        <f>'I Disease Parameters'!$E$6/(1000*365)</f>
        <v>4.8197260273972601E-5</v>
      </c>
      <c r="E533" s="28">
        <f>'I Disease Parameters'!$E$7/(1000*365)</f>
        <v>2.0024657534246577E-5</v>
      </c>
      <c r="F533" s="27">
        <f>(1-'I Disease Parameters'!$E$8)/'I Disease Parameters'!$E$10</f>
        <v>0.188</v>
      </c>
      <c r="G533" s="27">
        <f>'I Disease Parameters'!$E$8/'I Disease Parameters'!$E$11</f>
        <v>1.2E-2</v>
      </c>
      <c r="H533" s="27">
        <f>1/'I Disease Parameters'!$E$12</f>
        <v>0.05</v>
      </c>
      <c r="I533" s="27">
        <f>'I Disease Parameters'!$E$9/'I Disease Parameters'!$E$15</f>
        <v>0</v>
      </c>
      <c r="J533" s="83">
        <f t="shared" si="250"/>
        <v>7.7001263440561267</v>
      </c>
      <c r="K533" s="60">
        <f t="shared" si="251"/>
        <v>0.77001263449643809</v>
      </c>
      <c r="L533" s="30">
        <f t="shared" si="252"/>
        <v>0.46717576064062738</v>
      </c>
      <c r="M533" s="27">
        <f>J533/'I Disease Parameters'!$E$12</f>
        <v>0.38500631720280631</v>
      </c>
      <c r="N533" s="27">
        <f>K533/SQRT('I Disease Parameters'!$E$13*'I Disease Parameters'!$E$13)</f>
        <v>4.5294860852731655E-2</v>
      </c>
      <c r="O533" s="27">
        <f>L533/'I Disease Parameters'!$E$13</f>
        <v>2.7480927096507492E-2</v>
      </c>
      <c r="P533" s="27">
        <f>(1-L533)/'I Disease Parameters'!$E$14</f>
        <v>2.2201009973307193E-2</v>
      </c>
      <c r="Q533" s="19" t="str">
        <f t="shared" si="228"/>
        <v/>
      </c>
      <c r="R533" s="17" t="str">
        <f t="shared" si="229"/>
        <v/>
      </c>
      <c r="S533" s="17" t="str">
        <f t="shared" si="230"/>
        <v/>
      </c>
      <c r="T533" s="17" t="str">
        <f t="shared" si="231"/>
        <v/>
      </c>
      <c r="U533" s="17" t="str">
        <f t="shared" si="232"/>
        <v/>
      </c>
      <c r="V533" s="17" t="str">
        <f t="shared" si="233"/>
        <v/>
      </c>
      <c r="W533" s="17" t="str">
        <f t="shared" si="234"/>
        <v/>
      </c>
      <c r="X533" s="18" t="str">
        <f t="shared" si="225"/>
        <v/>
      </c>
      <c r="Y533" s="17" t="str">
        <f t="shared" si="235"/>
        <v/>
      </c>
      <c r="Z533" s="17" t="str">
        <f t="shared" si="236"/>
        <v/>
      </c>
      <c r="AA533" s="17" t="str">
        <f t="shared" si="237"/>
        <v/>
      </c>
      <c r="AB533" s="17" t="str">
        <f t="shared" si="238"/>
        <v/>
      </c>
      <c r="AC533" s="17" t="str">
        <f t="shared" si="239"/>
        <v/>
      </c>
      <c r="AD533" s="18" t="str">
        <f t="shared" si="240"/>
        <v/>
      </c>
      <c r="AE533" s="19" t="str">
        <f t="shared" si="241"/>
        <v/>
      </c>
      <c r="AF533" s="17" t="str">
        <f t="shared" si="242"/>
        <v/>
      </c>
      <c r="AG533" s="17" t="str">
        <f t="shared" si="243"/>
        <v/>
      </c>
      <c r="AH533" s="18" t="str">
        <f t="shared" si="244"/>
        <v/>
      </c>
      <c r="AI533" s="73"/>
      <c r="AJ533" s="74"/>
      <c r="AK533" s="74"/>
      <c r="AL533" s="73"/>
      <c r="AM533" s="74"/>
      <c r="AN533" s="74">
        <f t="shared" si="245"/>
        <v>2012</v>
      </c>
      <c r="AO533" s="19" t="str">
        <f t="shared" ca="1" si="246"/>
        <v>-</v>
      </c>
      <c r="AP533" s="17" t="str">
        <f ca="1">IF($C533&gt;=TODAY(),"-",100*(AO533-MIN(Fit_Error_Deaths))/(MAX(Fit_Error_Deaths)-MIN(Fit_Error_Deaths)))</f>
        <v>-</v>
      </c>
      <c r="AQ533" s="17" t="str">
        <f t="shared" ca="1" si="247"/>
        <v>-</v>
      </c>
      <c r="AR533" s="17" t="str">
        <f ca="1">IF($C533&gt;=TODAY(),"-",100*(AQ533-MIN(Fit_Error_LocalTransmission))/(MAX(Fit_Error_LocalTransmission)-MIN(Fit_Error_LocalTransmission)))</f>
        <v>-</v>
      </c>
      <c r="AS533" s="17" t="str">
        <f t="shared" ca="1" si="248"/>
        <v>-</v>
      </c>
      <c r="AT533" s="67" t="str">
        <f t="shared" ca="1" si="249"/>
        <v>-</v>
      </c>
    </row>
    <row r="534" spans="1:46" s="1" customFormat="1" ht="12" x14ac:dyDescent="0.35">
      <c r="A534" s="87"/>
      <c r="B534" s="40" t="str">
        <f t="shared" si="226"/>
        <v/>
      </c>
      <c r="C534" s="41" t="str">
        <f t="shared" si="227"/>
        <v/>
      </c>
      <c r="D534" s="28">
        <f>'I Disease Parameters'!$E$6/(1000*365)</f>
        <v>4.8197260273972601E-5</v>
      </c>
      <c r="E534" s="28">
        <f>'I Disease Parameters'!$E$7/(1000*365)</f>
        <v>2.0024657534246577E-5</v>
      </c>
      <c r="F534" s="27">
        <f>(1-'I Disease Parameters'!$E$8)/'I Disease Parameters'!$E$10</f>
        <v>0.188</v>
      </c>
      <c r="G534" s="27">
        <f>'I Disease Parameters'!$E$8/'I Disease Parameters'!$E$11</f>
        <v>1.2E-2</v>
      </c>
      <c r="H534" s="27">
        <f>1/'I Disease Parameters'!$E$12</f>
        <v>0.05</v>
      </c>
      <c r="I534" s="27">
        <f>'I Disease Parameters'!$E$9/'I Disease Parameters'!$E$15</f>
        <v>0</v>
      </c>
      <c r="J534" s="83">
        <f t="shared" si="250"/>
        <v>7.7001263440561267</v>
      </c>
      <c r="K534" s="60">
        <f t="shared" si="251"/>
        <v>0.77001263449643809</v>
      </c>
      <c r="L534" s="30">
        <f t="shared" si="252"/>
        <v>0.46717576064062738</v>
      </c>
      <c r="M534" s="27">
        <f>J534/'I Disease Parameters'!$E$12</f>
        <v>0.38500631720280631</v>
      </c>
      <c r="N534" s="27">
        <f>K534/SQRT('I Disease Parameters'!$E$13*'I Disease Parameters'!$E$13)</f>
        <v>4.5294860852731655E-2</v>
      </c>
      <c r="O534" s="27">
        <f>L534/'I Disease Parameters'!$E$13</f>
        <v>2.7480927096507492E-2</v>
      </c>
      <c r="P534" s="27">
        <f>(1-L534)/'I Disease Parameters'!$E$14</f>
        <v>2.2201009973307193E-2</v>
      </c>
      <c r="Q534" s="19" t="str">
        <f t="shared" si="228"/>
        <v/>
      </c>
      <c r="R534" s="17" t="str">
        <f t="shared" si="229"/>
        <v/>
      </c>
      <c r="S534" s="17" t="str">
        <f t="shared" si="230"/>
        <v/>
      </c>
      <c r="T534" s="17" t="str">
        <f t="shared" si="231"/>
        <v/>
      </c>
      <c r="U534" s="17" t="str">
        <f t="shared" si="232"/>
        <v/>
      </c>
      <c r="V534" s="17" t="str">
        <f t="shared" si="233"/>
        <v/>
      </c>
      <c r="W534" s="17" t="str">
        <f t="shared" si="234"/>
        <v/>
      </c>
      <c r="X534" s="18" t="str">
        <f t="shared" si="225"/>
        <v/>
      </c>
      <c r="Y534" s="17" t="str">
        <f t="shared" si="235"/>
        <v/>
      </c>
      <c r="Z534" s="17" t="str">
        <f t="shared" si="236"/>
        <v/>
      </c>
      <c r="AA534" s="17" t="str">
        <f t="shared" si="237"/>
        <v/>
      </c>
      <c r="AB534" s="17" t="str">
        <f t="shared" si="238"/>
        <v/>
      </c>
      <c r="AC534" s="17" t="str">
        <f t="shared" si="239"/>
        <v/>
      </c>
      <c r="AD534" s="18" t="str">
        <f t="shared" si="240"/>
        <v/>
      </c>
      <c r="AE534" s="19" t="str">
        <f t="shared" si="241"/>
        <v/>
      </c>
      <c r="AF534" s="17" t="str">
        <f t="shared" si="242"/>
        <v/>
      </c>
      <c r="AG534" s="17" t="str">
        <f t="shared" si="243"/>
        <v/>
      </c>
      <c r="AH534" s="18" t="str">
        <f t="shared" si="244"/>
        <v/>
      </c>
      <c r="AI534" s="73"/>
      <c r="AJ534" s="74"/>
      <c r="AK534" s="74"/>
      <c r="AL534" s="73"/>
      <c r="AM534" s="74"/>
      <c r="AN534" s="74">
        <f t="shared" si="245"/>
        <v>2012</v>
      </c>
      <c r="AO534" s="19" t="str">
        <f t="shared" ca="1" si="246"/>
        <v>-</v>
      </c>
      <c r="AP534" s="17" t="str">
        <f ca="1">IF($C534&gt;=TODAY(),"-",100*(AO534-MIN(Fit_Error_Deaths))/(MAX(Fit_Error_Deaths)-MIN(Fit_Error_Deaths)))</f>
        <v>-</v>
      </c>
      <c r="AQ534" s="17" t="str">
        <f t="shared" ca="1" si="247"/>
        <v>-</v>
      </c>
      <c r="AR534" s="17" t="str">
        <f ca="1">IF($C534&gt;=TODAY(),"-",100*(AQ534-MIN(Fit_Error_LocalTransmission))/(MAX(Fit_Error_LocalTransmission)-MIN(Fit_Error_LocalTransmission)))</f>
        <v>-</v>
      </c>
      <c r="AS534" s="17" t="str">
        <f t="shared" ca="1" si="248"/>
        <v>-</v>
      </c>
      <c r="AT534" s="67" t="str">
        <f t="shared" ca="1" si="249"/>
        <v>-</v>
      </c>
    </row>
    <row r="535" spans="1:46" s="1" customFormat="1" ht="12" x14ac:dyDescent="0.35">
      <c r="A535" s="87"/>
      <c r="B535" s="40" t="str">
        <f t="shared" si="226"/>
        <v/>
      </c>
      <c r="C535" s="41" t="str">
        <f t="shared" si="227"/>
        <v/>
      </c>
      <c r="D535" s="28">
        <f>'I Disease Parameters'!$E$6/(1000*365)</f>
        <v>4.8197260273972601E-5</v>
      </c>
      <c r="E535" s="28">
        <f>'I Disease Parameters'!$E$7/(1000*365)</f>
        <v>2.0024657534246577E-5</v>
      </c>
      <c r="F535" s="27">
        <f>(1-'I Disease Parameters'!$E$8)/'I Disease Parameters'!$E$10</f>
        <v>0.188</v>
      </c>
      <c r="G535" s="27">
        <f>'I Disease Parameters'!$E$8/'I Disease Parameters'!$E$11</f>
        <v>1.2E-2</v>
      </c>
      <c r="H535" s="27">
        <f>1/'I Disease Parameters'!$E$12</f>
        <v>0.05</v>
      </c>
      <c r="I535" s="27">
        <f>'I Disease Parameters'!$E$9/'I Disease Parameters'!$E$15</f>
        <v>0</v>
      </c>
      <c r="J535" s="83">
        <f t="shared" si="250"/>
        <v>7.7001263440561267</v>
      </c>
      <c r="K535" s="60">
        <f t="shared" si="251"/>
        <v>0.77001263449643809</v>
      </c>
      <c r="L535" s="30">
        <f t="shared" si="252"/>
        <v>0.46717576064062738</v>
      </c>
      <c r="M535" s="27">
        <f>J535/'I Disease Parameters'!$E$12</f>
        <v>0.38500631720280631</v>
      </c>
      <c r="N535" s="27">
        <f>K535/SQRT('I Disease Parameters'!$E$13*'I Disease Parameters'!$E$13)</f>
        <v>4.5294860852731655E-2</v>
      </c>
      <c r="O535" s="27">
        <f>L535/'I Disease Parameters'!$E$13</f>
        <v>2.7480927096507492E-2</v>
      </c>
      <c r="P535" s="27">
        <f>(1-L535)/'I Disease Parameters'!$E$14</f>
        <v>2.2201009973307193E-2</v>
      </c>
      <c r="Q535" s="19" t="str">
        <f t="shared" si="228"/>
        <v/>
      </c>
      <c r="R535" s="17" t="str">
        <f t="shared" si="229"/>
        <v/>
      </c>
      <c r="S535" s="17" t="str">
        <f t="shared" si="230"/>
        <v/>
      </c>
      <c r="T535" s="17" t="str">
        <f t="shared" si="231"/>
        <v/>
      </c>
      <c r="U535" s="17" t="str">
        <f t="shared" si="232"/>
        <v/>
      </c>
      <c r="V535" s="17" t="str">
        <f t="shared" si="233"/>
        <v/>
      </c>
      <c r="W535" s="17" t="str">
        <f t="shared" si="234"/>
        <v/>
      </c>
      <c r="X535" s="18" t="str">
        <f t="shared" si="225"/>
        <v/>
      </c>
      <c r="Y535" s="17" t="str">
        <f t="shared" si="235"/>
        <v/>
      </c>
      <c r="Z535" s="17" t="str">
        <f t="shared" si="236"/>
        <v/>
      </c>
      <c r="AA535" s="17" t="str">
        <f t="shared" si="237"/>
        <v/>
      </c>
      <c r="AB535" s="17" t="str">
        <f t="shared" si="238"/>
        <v/>
      </c>
      <c r="AC535" s="17" t="str">
        <f t="shared" si="239"/>
        <v/>
      </c>
      <c r="AD535" s="18" t="str">
        <f t="shared" si="240"/>
        <v/>
      </c>
      <c r="AE535" s="19" t="str">
        <f t="shared" si="241"/>
        <v/>
      </c>
      <c r="AF535" s="17" t="str">
        <f t="shared" si="242"/>
        <v/>
      </c>
      <c r="AG535" s="17" t="str">
        <f t="shared" si="243"/>
        <v/>
      </c>
      <c r="AH535" s="18" t="str">
        <f t="shared" si="244"/>
        <v/>
      </c>
      <c r="AI535" s="73"/>
      <c r="AJ535" s="74"/>
      <c r="AK535" s="74"/>
      <c r="AL535" s="73"/>
      <c r="AM535" s="74"/>
      <c r="AN535" s="74">
        <f t="shared" si="245"/>
        <v>2012</v>
      </c>
      <c r="AO535" s="19" t="str">
        <f t="shared" ca="1" si="246"/>
        <v>-</v>
      </c>
      <c r="AP535" s="17" t="str">
        <f ca="1">IF($C535&gt;=TODAY(),"-",100*(AO535-MIN(Fit_Error_Deaths))/(MAX(Fit_Error_Deaths)-MIN(Fit_Error_Deaths)))</f>
        <v>-</v>
      </c>
      <c r="AQ535" s="17" t="str">
        <f t="shared" ca="1" si="247"/>
        <v>-</v>
      </c>
      <c r="AR535" s="17" t="str">
        <f ca="1">IF($C535&gt;=TODAY(),"-",100*(AQ535-MIN(Fit_Error_LocalTransmission))/(MAX(Fit_Error_LocalTransmission)-MIN(Fit_Error_LocalTransmission)))</f>
        <v>-</v>
      </c>
      <c r="AS535" s="17" t="str">
        <f t="shared" ca="1" si="248"/>
        <v>-</v>
      </c>
      <c r="AT535" s="67" t="str">
        <f t="shared" ca="1" si="249"/>
        <v>-</v>
      </c>
    </row>
    <row r="536" spans="1:46" s="1" customFormat="1" ht="12" x14ac:dyDescent="0.35">
      <c r="A536" s="87"/>
      <c r="B536" s="40" t="str">
        <f t="shared" si="226"/>
        <v/>
      </c>
      <c r="C536" s="41" t="str">
        <f t="shared" si="227"/>
        <v/>
      </c>
      <c r="D536" s="28">
        <f>'I Disease Parameters'!$E$6/(1000*365)</f>
        <v>4.8197260273972601E-5</v>
      </c>
      <c r="E536" s="28">
        <f>'I Disease Parameters'!$E$7/(1000*365)</f>
        <v>2.0024657534246577E-5</v>
      </c>
      <c r="F536" s="27">
        <f>(1-'I Disease Parameters'!$E$8)/'I Disease Parameters'!$E$10</f>
        <v>0.188</v>
      </c>
      <c r="G536" s="27">
        <f>'I Disease Parameters'!$E$8/'I Disease Parameters'!$E$11</f>
        <v>1.2E-2</v>
      </c>
      <c r="H536" s="27">
        <f>1/'I Disease Parameters'!$E$12</f>
        <v>0.05</v>
      </c>
      <c r="I536" s="27">
        <f>'I Disease Parameters'!$E$9/'I Disease Parameters'!$E$15</f>
        <v>0</v>
      </c>
      <c r="J536" s="83">
        <f t="shared" si="250"/>
        <v>7.7001263440561267</v>
      </c>
      <c r="K536" s="60">
        <f t="shared" si="251"/>
        <v>0.77001263449643809</v>
      </c>
      <c r="L536" s="30">
        <f t="shared" si="252"/>
        <v>0.46717576064062738</v>
      </c>
      <c r="M536" s="27">
        <f>J536/'I Disease Parameters'!$E$12</f>
        <v>0.38500631720280631</v>
      </c>
      <c r="N536" s="27">
        <f>K536/SQRT('I Disease Parameters'!$E$13*'I Disease Parameters'!$E$13)</f>
        <v>4.5294860852731655E-2</v>
      </c>
      <c r="O536" s="27">
        <f>L536/'I Disease Parameters'!$E$13</f>
        <v>2.7480927096507492E-2</v>
      </c>
      <c r="P536" s="27">
        <f>(1-L536)/'I Disease Parameters'!$E$14</f>
        <v>2.2201009973307193E-2</v>
      </c>
      <c r="Q536" s="19" t="str">
        <f t="shared" si="228"/>
        <v/>
      </c>
      <c r="R536" s="17" t="str">
        <f t="shared" si="229"/>
        <v/>
      </c>
      <c r="S536" s="17" t="str">
        <f t="shared" si="230"/>
        <v/>
      </c>
      <c r="T536" s="17" t="str">
        <f t="shared" si="231"/>
        <v/>
      </c>
      <c r="U536" s="17" t="str">
        <f t="shared" si="232"/>
        <v/>
      </c>
      <c r="V536" s="17" t="str">
        <f t="shared" si="233"/>
        <v/>
      </c>
      <c r="W536" s="17" t="str">
        <f t="shared" si="234"/>
        <v/>
      </c>
      <c r="X536" s="18" t="str">
        <f t="shared" si="225"/>
        <v/>
      </c>
      <c r="Y536" s="17" t="str">
        <f t="shared" si="235"/>
        <v/>
      </c>
      <c r="Z536" s="17" t="str">
        <f t="shared" si="236"/>
        <v/>
      </c>
      <c r="AA536" s="17" t="str">
        <f t="shared" si="237"/>
        <v/>
      </c>
      <c r="AB536" s="17" t="str">
        <f t="shared" si="238"/>
        <v/>
      </c>
      <c r="AC536" s="17" t="str">
        <f t="shared" si="239"/>
        <v/>
      </c>
      <c r="AD536" s="18" t="str">
        <f t="shared" si="240"/>
        <v/>
      </c>
      <c r="AE536" s="19" t="str">
        <f t="shared" si="241"/>
        <v/>
      </c>
      <c r="AF536" s="17" t="str">
        <f t="shared" si="242"/>
        <v/>
      </c>
      <c r="AG536" s="17" t="str">
        <f t="shared" si="243"/>
        <v/>
      </c>
      <c r="AH536" s="18" t="str">
        <f t="shared" si="244"/>
        <v/>
      </c>
      <c r="AI536" s="73"/>
      <c r="AJ536" s="74"/>
      <c r="AK536" s="74"/>
      <c r="AL536" s="73"/>
      <c r="AM536" s="74"/>
      <c r="AN536" s="74">
        <f t="shared" si="245"/>
        <v>2012</v>
      </c>
      <c r="AO536" s="19" t="str">
        <f t="shared" ca="1" si="246"/>
        <v>-</v>
      </c>
      <c r="AP536" s="17" t="str">
        <f ca="1">IF($C536&gt;=TODAY(),"-",100*(AO536-MIN(Fit_Error_Deaths))/(MAX(Fit_Error_Deaths)-MIN(Fit_Error_Deaths)))</f>
        <v>-</v>
      </c>
      <c r="AQ536" s="17" t="str">
        <f t="shared" ca="1" si="247"/>
        <v>-</v>
      </c>
      <c r="AR536" s="17" t="str">
        <f ca="1">IF($C536&gt;=TODAY(),"-",100*(AQ536-MIN(Fit_Error_LocalTransmission))/(MAX(Fit_Error_LocalTransmission)-MIN(Fit_Error_LocalTransmission)))</f>
        <v>-</v>
      </c>
      <c r="AS536" s="17" t="str">
        <f t="shared" ca="1" si="248"/>
        <v>-</v>
      </c>
      <c r="AT536" s="67" t="str">
        <f t="shared" ca="1" si="249"/>
        <v>-</v>
      </c>
    </row>
    <row r="537" spans="1:46" s="1" customFormat="1" ht="12" x14ac:dyDescent="0.35">
      <c r="A537" s="87"/>
      <c r="B537" s="40" t="str">
        <f t="shared" si="226"/>
        <v/>
      </c>
      <c r="C537" s="41" t="str">
        <f t="shared" si="227"/>
        <v/>
      </c>
      <c r="D537" s="28">
        <f>'I Disease Parameters'!$E$6/(1000*365)</f>
        <v>4.8197260273972601E-5</v>
      </c>
      <c r="E537" s="28">
        <f>'I Disease Parameters'!$E$7/(1000*365)</f>
        <v>2.0024657534246577E-5</v>
      </c>
      <c r="F537" s="27">
        <f>(1-'I Disease Parameters'!$E$8)/'I Disease Parameters'!$E$10</f>
        <v>0.188</v>
      </c>
      <c r="G537" s="27">
        <f>'I Disease Parameters'!$E$8/'I Disease Parameters'!$E$11</f>
        <v>1.2E-2</v>
      </c>
      <c r="H537" s="27">
        <f>1/'I Disease Parameters'!$E$12</f>
        <v>0.05</v>
      </c>
      <c r="I537" s="27">
        <f>'I Disease Parameters'!$E$9/'I Disease Parameters'!$E$15</f>
        <v>0</v>
      </c>
      <c r="J537" s="83">
        <f t="shared" si="250"/>
        <v>7.7001263440561267</v>
      </c>
      <c r="K537" s="60">
        <f t="shared" si="251"/>
        <v>0.77001263449643809</v>
      </c>
      <c r="L537" s="30">
        <f t="shared" si="252"/>
        <v>0.46717576064062738</v>
      </c>
      <c r="M537" s="27">
        <f>J537/'I Disease Parameters'!$E$12</f>
        <v>0.38500631720280631</v>
      </c>
      <c r="N537" s="27">
        <f>K537/SQRT('I Disease Parameters'!$E$13*'I Disease Parameters'!$E$13)</f>
        <v>4.5294860852731655E-2</v>
      </c>
      <c r="O537" s="27">
        <f>L537/'I Disease Parameters'!$E$13</f>
        <v>2.7480927096507492E-2</v>
      </c>
      <c r="P537" s="27">
        <f>(1-L537)/'I Disease Parameters'!$E$14</f>
        <v>2.2201009973307193E-2</v>
      </c>
      <c r="Q537" s="19" t="str">
        <f t="shared" si="228"/>
        <v/>
      </c>
      <c r="R537" s="17" t="str">
        <f t="shared" si="229"/>
        <v/>
      </c>
      <c r="S537" s="17" t="str">
        <f t="shared" si="230"/>
        <v/>
      </c>
      <c r="T537" s="17" t="str">
        <f t="shared" si="231"/>
        <v/>
      </c>
      <c r="U537" s="17" t="str">
        <f t="shared" si="232"/>
        <v/>
      </c>
      <c r="V537" s="17" t="str">
        <f t="shared" si="233"/>
        <v/>
      </c>
      <c r="W537" s="17" t="str">
        <f t="shared" si="234"/>
        <v/>
      </c>
      <c r="X537" s="18" t="str">
        <f t="shared" si="225"/>
        <v/>
      </c>
      <c r="Y537" s="17" t="str">
        <f t="shared" si="235"/>
        <v/>
      </c>
      <c r="Z537" s="17" t="str">
        <f t="shared" si="236"/>
        <v/>
      </c>
      <c r="AA537" s="17" t="str">
        <f t="shared" si="237"/>
        <v/>
      </c>
      <c r="AB537" s="17" t="str">
        <f t="shared" si="238"/>
        <v/>
      </c>
      <c r="AC537" s="17" t="str">
        <f t="shared" si="239"/>
        <v/>
      </c>
      <c r="AD537" s="18" t="str">
        <f t="shared" si="240"/>
        <v/>
      </c>
      <c r="AE537" s="19" t="str">
        <f t="shared" si="241"/>
        <v/>
      </c>
      <c r="AF537" s="17" t="str">
        <f t="shared" si="242"/>
        <v/>
      </c>
      <c r="AG537" s="17" t="str">
        <f t="shared" si="243"/>
        <v/>
      </c>
      <c r="AH537" s="18" t="str">
        <f t="shared" si="244"/>
        <v/>
      </c>
      <c r="AI537" s="73"/>
      <c r="AJ537" s="74"/>
      <c r="AK537" s="74"/>
      <c r="AL537" s="73"/>
      <c r="AM537" s="74"/>
      <c r="AN537" s="74">
        <f t="shared" si="245"/>
        <v>2012</v>
      </c>
      <c r="AO537" s="19" t="str">
        <f t="shared" ca="1" si="246"/>
        <v>-</v>
      </c>
      <c r="AP537" s="17" t="str">
        <f ca="1">IF($C537&gt;=TODAY(),"-",100*(AO537-MIN(Fit_Error_Deaths))/(MAX(Fit_Error_Deaths)-MIN(Fit_Error_Deaths)))</f>
        <v>-</v>
      </c>
      <c r="AQ537" s="17" t="str">
        <f t="shared" ca="1" si="247"/>
        <v>-</v>
      </c>
      <c r="AR537" s="17" t="str">
        <f ca="1">IF($C537&gt;=TODAY(),"-",100*(AQ537-MIN(Fit_Error_LocalTransmission))/(MAX(Fit_Error_LocalTransmission)-MIN(Fit_Error_LocalTransmission)))</f>
        <v>-</v>
      </c>
      <c r="AS537" s="17" t="str">
        <f t="shared" ca="1" si="248"/>
        <v>-</v>
      </c>
      <c r="AT537" s="67" t="str">
        <f t="shared" ca="1" si="249"/>
        <v>-</v>
      </c>
    </row>
    <row r="538" spans="1:46" s="1" customFormat="1" ht="12" x14ac:dyDescent="0.35">
      <c r="A538" s="87"/>
      <c r="B538" s="40" t="str">
        <f t="shared" si="226"/>
        <v/>
      </c>
      <c r="C538" s="41" t="str">
        <f t="shared" si="227"/>
        <v/>
      </c>
      <c r="D538" s="28">
        <f>'I Disease Parameters'!$E$6/(1000*365)</f>
        <v>4.8197260273972601E-5</v>
      </c>
      <c r="E538" s="28">
        <f>'I Disease Parameters'!$E$7/(1000*365)</f>
        <v>2.0024657534246577E-5</v>
      </c>
      <c r="F538" s="27">
        <f>(1-'I Disease Parameters'!$E$8)/'I Disease Parameters'!$E$10</f>
        <v>0.188</v>
      </c>
      <c r="G538" s="27">
        <f>'I Disease Parameters'!$E$8/'I Disease Parameters'!$E$11</f>
        <v>1.2E-2</v>
      </c>
      <c r="H538" s="27">
        <f>1/'I Disease Parameters'!$E$12</f>
        <v>0.05</v>
      </c>
      <c r="I538" s="27">
        <f>'I Disease Parameters'!$E$9/'I Disease Parameters'!$E$15</f>
        <v>0</v>
      </c>
      <c r="J538" s="83">
        <f t="shared" si="250"/>
        <v>7.7001263440561267</v>
      </c>
      <c r="K538" s="60">
        <f t="shared" si="251"/>
        <v>0.77001263449643809</v>
      </c>
      <c r="L538" s="30">
        <f t="shared" si="252"/>
        <v>0.46717576064062738</v>
      </c>
      <c r="M538" s="27">
        <f>J538/'I Disease Parameters'!$E$12</f>
        <v>0.38500631720280631</v>
      </c>
      <c r="N538" s="27">
        <f>K538/SQRT('I Disease Parameters'!$E$13*'I Disease Parameters'!$E$13)</f>
        <v>4.5294860852731655E-2</v>
      </c>
      <c r="O538" s="27">
        <f>L538/'I Disease Parameters'!$E$13</f>
        <v>2.7480927096507492E-2</v>
      </c>
      <c r="P538" s="27">
        <f>(1-L538)/'I Disease Parameters'!$E$14</f>
        <v>2.2201009973307193E-2</v>
      </c>
      <c r="Q538" s="19" t="str">
        <f t="shared" si="228"/>
        <v/>
      </c>
      <c r="R538" s="17" t="str">
        <f t="shared" si="229"/>
        <v/>
      </c>
      <c r="S538" s="17" t="str">
        <f t="shared" si="230"/>
        <v/>
      </c>
      <c r="T538" s="17" t="str">
        <f t="shared" si="231"/>
        <v/>
      </c>
      <c r="U538" s="17" t="str">
        <f t="shared" si="232"/>
        <v/>
      </c>
      <c r="V538" s="17" t="str">
        <f t="shared" si="233"/>
        <v/>
      </c>
      <c r="W538" s="17" t="str">
        <f t="shared" si="234"/>
        <v/>
      </c>
      <c r="X538" s="18" t="str">
        <f t="shared" si="225"/>
        <v/>
      </c>
      <c r="Y538" s="17" t="str">
        <f t="shared" si="235"/>
        <v/>
      </c>
      <c r="Z538" s="17" t="str">
        <f t="shared" si="236"/>
        <v/>
      </c>
      <c r="AA538" s="17" t="str">
        <f t="shared" si="237"/>
        <v/>
      </c>
      <c r="AB538" s="17" t="str">
        <f t="shared" si="238"/>
        <v/>
      </c>
      <c r="AC538" s="17" t="str">
        <f t="shared" si="239"/>
        <v/>
      </c>
      <c r="AD538" s="18" t="str">
        <f t="shared" si="240"/>
        <v/>
      </c>
      <c r="AE538" s="19" t="str">
        <f t="shared" si="241"/>
        <v/>
      </c>
      <c r="AF538" s="17" t="str">
        <f t="shared" si="242"/>
        <v/>
      </c>
      <c r="AG538" s="17" t="str">
        <f t="shared" si="243"/>
        <v/>
      </c>
      <c r="AH538" s="18" t="str">
        <f t="shared" si="244"/>
        <v/>
      </c>
      <c r="AI538" s="73"/>
      <c r="AJ538" s="74"/>
      <c r="AK538" s="74"/>
      <c r="AL538" s="73"/>
      <c r="AM538" s="74"/>
      <c r="AN538" s="74">
        <f t="shared" si="245"/>
        <v>2012</v>
      </c>
      <c r="AO538" s="19" t="str">
        <f t="shared" ca="1" si="246"/>
        <v>-</v>
      </c>
      <c r="AP538" s="17" t="str">
        <f ca="1">IF($C538&gt;=TODAY(),"-",100*(AO538-MIN(Fit_Error_Deaths))/(MAX(Fit_Error_Deaths)-MIN(Fit_Error_Deaths)))</f>
        <v>-</v>
      </c>
      <c r="AQ538" s="17" t="str">
        <f t="shared" ca="1" si="247"/>
        <v>-</v>
      </c>
      <c r="AR538" s="17" t="str">
        <f ca="1">IF($C538&gt;=TODAY(),"-",100*(AQ538-MIN(Fit_Error_LocalTransmission))/(MAX(Fit_Error_LocalTransmission)-MIN(Fit_Error_LocalTransmission)))</f>
        <v>-</v>
      </c>
      <c r="AS538" s="17" t="str">
        <f t="shared" ca="1" si="248"/>
        <v>-</v>
      </c>
      <c r="AT538" s="67" t="str">
        <f t="shared" ca="1" si="249"/>
        <v>-</v>
      </c>
    </row>
    <row r="539" spans="1:46" s="1" customFormat="1" ht="12" x14ac:dyDescent="0.35">
      <c r="A539" s="87"/>
      <c r="B539" s="40" t="str">
        <f t="shared" si="226"/>
        <v/>
      </c>
      <c r="C539" s="41" t="str">
        <f t="shared" si="227"/>
        <v/>
      </c>
      <c r="D539" s="28">
        <f>'I Disease Parameters'!$E$6/(1000*365)</f>
        <v>4.8197260273972601E-5</v>
      </c>
      <c r="E539" s="28">
        <f>'I Disease Parameters'!$E$7/(1000*365)</f>
        <v>2.0024657534246577E-5</v>
      </c>
      <c r="F539" s="27">
        <f>(1-'I Disease Parameters'!$E$8)/'I Disease Parameters'!$E$10</f>
        <v>0.188</v>
      </c>
      <c r="G539" s="27">
        <f>'I Disease Parameters'!$E$8/'I Disease Parameters'!$E$11</f>
        <v>1.2E-2</v>
      </c>
      <c r="H539" s="27">
        <f>1/'I Disease Parameters'!$E$12</f>
        <v>0.05</v>
      </c>
      <c r="I539" s="27">
        <f>'I Disease Parameters'!$E$9/'I Disease Parameters'!$E$15</f>
        <v>0</v>
      </c>
      <c r="J539" s="83">
        <f t="shared" si="250"/>
        <v>7.7001263440561267</v>
      </c>
      <c r="K539" s="60">
        <f t="shared" si="251"/>
        <v>0.77001263449643809</v>
      </c>
      <c r="L539" s="30">
        <f t="shared" si="252"/>
        <v>0.46717576064062738</v>
      </c>
      <c r="M539" s="27">
        <f>J539/'I Disease Parameters'!$E$12</f>
        <v>0.38500631720280631</v>
      </c>
      <c r="N539" s="27">
        <f>K539/SQRT('I Disease Parameters'!$E$13*'I Disease Parameters'!$E$13)</f>
        <v>4.5294860852731655E-2</v>
      </c>
      <c r="O539" s="27">
        <f>L539/'I Disease Parameters'!$E$13</f>
        <v>2.7480927096507492E-2</v>
      </c>
      <c r="P539" s="27">
        <f>(1-L539)/'I Disease Parameters'!$E$14</f>
        <v>2.2201009973307193E-2</v>
      </c>
      <c r="Q539" s="19" t="str">
        <f t="shared" si="228"/>
        <v/>
      </c>
      <c r="R539" s="17" t="str">
        <f t="shared" si="229"/>
        <v/>
      </c>
      <c r="S539" s="17" t="str">
        <f t="shared" si="230"/>
        <v/>
      </c>
      <c r="T539" s="17" t="str">
        <f t="shared" si="231"/>
        <v/>
      </c>
      <c r="U539" s="17" t="str">
        <f t="shared" si="232"/>
        <v/>
      </c>
      <c r="V539" s="17" t="str">
        <f t="shared" si="233"/>
        <v/>
      </c>
      <c r="W539" s="17" t="str">
        <f t="shared" si="234"/>
        <v/>
      </c>
      <c r="X539" s="18" t="str">
        <f t="shared" si="225"/>
        <v/>
      </c>
      <c r="Y539" s="17" t="str">
        <f t="shared" si="235"/>
        <v/>
      </c>
      <c r="Z539" s="17" t="str">
        <f t="shared" si="236"/>
        <v/>
      </c>
      <c r="AA539" s="17" t="str">
        <f t="shared" si="237"/>
        <v/>
      </c>
      <c r="AB539" s="17" t="str">
        <f t="shared" si="238"/>
        <v/>
      </c>
      <c r="AC539" s="17" t="str">
        <f t="shared" si="239"/>
        <v/>
      </c>
      <c r="AD539" s="18" t="str">
        <f t="shared" si="240"/>
        <v/>
      </c>
      <c r="AE539" s="19" t="str">
        <f t="shared" si="241"/>
        <v/>
      </c>
      <c r="AF539" s="17" t="str">
        <f t="shared" si="242"/>
        <v/>
      </c>
      <c r="AG539" s="17" t="str">
        <f t="shared" si="243"/>
        <v/>
      </c>
      <c r="AH539" s="18" t="str">
        <f t="shared" si="244"/>
        <v/>
      </c>
      <c r="AI539" s="73"/>
      <c r="AJ539" s="74"/>
      <c r="AK539" s="74"/>
      <c r="AL539" s="73"/>
      <c r="AM539" s="74"/>
      <c r="AN539" s="74">
        <f t="shared" si="245"/>
        <v>2012</v>
      </c>
      <c r="AO539" s="19" t="str">
        <f t="shared" ca="1" si="246"/>
        <v>-</v>
      </c>
      <c r="AP539" s="17" t="str">
        <f ca="1">IF($C539&gt;=TODAY(),"-",100*(AO539-MIN(Fit_Error_Deaths))/(MAX(Fit_Error_Deaths)-MIN(Fit_Error_Deaths)))</f>
        <v>-</v>
      </c>
      <c r="AQ539" s="17" t="str">
        <f t="shared" ca="1" si="247"/>
        <v>-</v>
      </c>
      <c r="AR539" s="17" t="str">
        <f ca="1">IF($C539&gt;=TODAY(),"-",100*(AQ539-MIN(Fit_Error_LocalTransmission))/(MAX(Fit_Error_LocalTransmission)-MIN(Fit_Error_LocalTransmission)))</f>
        <v>-</v>
      </c>
      <c r="AS539" s="17" t="str">
        <f t="shared" ca="1" si="248"/>
        <v>-</v>
      </c>
      <c r="AT539" s="67" t="str">
        <f t="shared" ca="1" si="249"/>
        <v>-</v>
      </c>
    </row>
    <row r="540" spans="1:46" s="1" customFormat="1" ht="12" x14ac:dyDescent="0.35">
      <c r="A540" s="87"/>
      <c r="B540" s="40" t="str">
        <f t="shared" si="226"/>
        <v/>
      </c>
      <c r="C540" s="41" t="str">
        <f t="shared" si="227"/>
        <v/>
      </c>
      <c r="D540" s="28">
        <f>'I Disease Parameters'!$E$6/(1000*365)</f>
        <v>4.8197260273972601E-5</v>
      </c>
      <c r="E540" s="28">
        <f>'I Disease Parameters'!$E$7/(1000*365)</f>
        <v>2.0024657534246577E-5</v>
      </c>
      <c r="F540" s="27">
        <f>(1-'I Disease Parameters'!$E$8)/'I Disease Parameters'!$E$10</f>
        <v>0.188</v>
      </c>
      <c r="G540" s="27">
        <f>'I Disease Parameters'!$E$8/'I Disease Parameters'!$E$11</f>
        <v>1.2E-2</v>
      </c>
      <c r="H540" s="27">
        <f>1/'I Disease Parameters'!$E$12</f>
        <v>0.05</v>
      </c>
      <c r="I540" s="27">
        <f>'I Disease Parameters'!$E$9/'I Disease Parameters'!$E$15</f>
        <v>0</v>
      </c>
      <c r="J540" s="83">
        <f t="shared" si="250"/>
        <v>7.7001263440561267</v>
      </c>
      <c r="K540" s="60">
        <f t="shared" si="251"/>
        <v>0.77001263449643809</v>
      </c>
      <c r="L540" s="30">
        <f t="shared" si="252"/>
        <v>0.46717576064062738</v>
      </c>
      <c r="M540" s="27">
        <f>J540/'I Disease Parameters'!$E$12</f>
        <v>0.38500631720280631</v>
      </c>
      <c r="N540" s="27">
        <f>K540/SQRT('I Disease Parameters'!$E$13*'I Disease Parameters'!$E$13)</f>
        <v>4.5294860852731655E-2</v>
      </c>
      <c r="O540" s="27">
        <f>L540/'I Disease Parameters'!$E$13</f>
        <v>2.7480927096507492E-2</v>
      </c>
      <c r="P540" s="27">
        <f>(1-L540)/'I Disease Parameters'!$E$14</f>
        <v>2.2201009973307193E-2</v>
      </c>
      <c r="Q540" s="19" t="str">
        <f t="shared" si="228"/>
        <v/>
      </c>
      <c r="R540" s="17" t="str">
        <f t="shared" si="229"/>
        <v/>
      </c>
      <c r="S540" s="17" t="str">
        <f t="shared" si="230"/>
        <v/>
      </c>
      <c r="T540" s="17" t="str">
        <f t="shared" si="231"/>
        <v/>
      </c>
      <c r="U540" s="17" t="str">
        <f t="shared" si="232"/>
        <v/>
      </c>
      <c r="V540" s="17" t="str">
        <f t="shared" si="233"/>
        <v/>
      </c>
      <c r="W540" s="17" t="str">
        <f t="shared" si="234"/>
        <v/>
      </c>
      <c r="X540" s="18" t="str">
        <f t="shared" si="225"/>
        <v/>
      </c>
      <c r="Y540" s="17" t="str">
        <f t="shared" si="235"/>
        <v/>
      </c>
      <c r="Z540" s="17" t="str">
        <f t="shared" si="236"/>
        <v/>
      </c>
      <c r="AA540" s="17" t="str">
        <f t="shared" si="237"/>
        <v/>
      </c>
      <c r="AB540" s="17" t="str">
        <f t="shared" si="238"/>
        <v/>
      </c>
      <c r="AC540" s="17" t="str">
        <f t="shared" si="239"/>
        <v/>
      </c>
      <c r="AD540" s="18" t="str">
        <f t="shared" si="240"/>
        <v/>
      </c>
      <c r="AE540" s="19" t="str">
        <f t="shared" si="241"/>
        <v/>
      </c>
      <c r="AF540" s="17" t="str">
        <f t="shared" si="242"/>
        <v/>
      </c>
      <c r="AG540" s="17" t="str">
        <f t="shared" si="243"/>
        <v/>
      </c>
      <c r="AH540" s="18" t="str">
        <f t="shared" si="244"/>
        <v/>
      </c>
      <c r="AI540" s="73"/>
      <c r="AJ540" s="74"/>
      <c r="AK540" s="74"/>
      <c r="AL540" s="73"/>
      <c r="AM540" s="74"/>
      <c r="AN540" s="74">
        <f t="shared" si="245"/>
        <v>2012</v>
      </c>
      <c r="AO540" s="19" t="str">
        <f t="shared" ca="1" si="246"/>
        <v>-</v>
      </c>
      <c r="AP540" s="17" t="str">
        <f ca="1">IF($C540&gt;=TODAY(),"-",100*(AO540-MIN(Fit_Error_Deaths))/(MAX(Fit_Error_Deaths)-MIN(Fit_Error_Deaths)))</f>
        <v>-</v>
      </c>
      <c r="AQ540" s="17" t="str">
        <f t="shared" ca="1" si="247"/>
        <v>-</v>
      </c>
      <c r="AR540" s="17" t="str">
        <f ca="1">IF($C540&gt;=TODAY(),"-",100*(AQ540-MIN(Fit_Error_LocalTransmission))/(MAX(Fit_Error_LocalTransmission)-MIN(Fit_Error_LocalTransmission)))</f>
        <v>-</v>
      </c>
      <c r="AS540" s="17" t="str">
        <f t="shared" ca="1" si="248"/>
        <v>-</v>
      </c>
      <c r="AT540" s="67" t="str">
        <f t="shared" ca="1" si="249"/>
        <v>-</v>
      </c>
    </row>
    <row r="541" spans="1:46" s="1" customFormat="1" ht="12" x14ac:dyDescent="0.35">
      <c r="A541" s="87"/>
      <c r="B541" s="40" t="str">
        <f t="shared" si="226"/>
        <v/>
      </c>
      <c r="C541" s="41" t="str">
        <f t="shared" si="227"/>
        <v/>
      </c>
      <c r="D541" s="28">
        <f>'I Disease Parameters'!$E$6/(1000*365)</f>
        <v>4.8197260273972601E-5</v>
      </c>
      <c r="E541" s="28">
        <f>'I Disease Parameters'!$E$7/(1000*365)</f>
        <v>2.0024657534246577E-5</v>
      </c>
      <c r="F541" s="27">
        <f>(1-'I Disease Parameters'!$E$8)/'I Disease Parameters'!$E$10</f>
        <v>0.188</v>
      </c>
      <c r="G541" s="27">
        <f>'I Disease Parameters'!$E$8/'I Disease Parameters'!$E$11</f>
        <v>1.2E-2</v>
      </c>
      <c r="H541" s="27">
        <f>1/'I Disease Parameters'!$E$12</f>
        <v>0.05</v>
      </c>
      <c r="I541" s="27">
        <f>'I Disease Parameters'!$E$9/'I Disease Parameters'!$E$15</f>
        <v>0</v>
      </c>
      <c r="J541" s="83">
        <f t="shared" si="250"/>
        <v>7.7001263440561267</v>
      </c>
      <c r="K541" s="60">
        <f t="shared" si="251"/>
        <v>0.77001263449643809</v>
      </c>
      <c r="L541" s="30">
        <f t="shared" si="252"/>
        <v>0.46717576064062738</v>
      </c>
      <c r="M541" s="27">
        <f>J541/'I Disease Parameters'!$E$12</f>
        <v>0.38500631720280631</v>
      </c>
      <c r="N541" s="27">
        <f>K541/SQRT('I Disease Parameters'!$E$13*'I Disease Parameters'!$E$13)</f>
        <v>4.5294860852731655E-2</v>
      </c>
      <c r="O541" s="27">
        <f>L541/'I Disease Parameters'!$E$13</f>
        <v>2.7480927096507492E-2</v>
      </c>
      <c r="P541" s="27">
        <f>(1-L541)/'I Disease Parameters'!$E$14</f>
        <v>2.2201009973307193E-2</v>
      </c>
      <c r="Q541" s="19" t="str">
        <f t="shared" si="228"/>
        <v/>
      </c>
      <c r="R541" s="17" t="str">
        <f t="shared" si="229"/>
        <v/>
      </c>
      <c r="S541" s="17" t="str">
        <f t="shared" si="230"/>
        <v/>
      </c>
      <c r="T541" s="17" t="str">
        <f t="shared" si="231"/>
        <v/>
      </c>
      <c r="U541" s="17" t="str">
        <f t="shared" si="232"/>
        <v/>
      </c>
      <c r="V541" s="17" t="str">
        <f t="shared" si="233"/>
        <v/>
      </c>
      <c r="W541" s="17" t="str">
        <f t="shared" si="234"/>
        <v/>
      </c>
      <c r="X541" s="18" t="str">
        <f t="shared" si="225"/>
        <v/>
      </c>
      <c r="Y541" s="17" t="str">
        <f t="shared" si="235"/>
        <v/>
      </c>
      <c r="Z541" s="17" t="str">
        <f t="shared" si="236"/>
        <v/>
      </c>
      <c r="AA541" s="17" t="str">
        <f t="shared" si="237"/>
        <v/>
      </c>
      <c r="AB541" s="17" t="str">
        <f t="shared" si="238"/>
        <v/>
      </c>
      <c r="AC541" s="17" t="str">
        <f t="shared" si="239"/>
        <v/>
      </c>
      <c r="AD541" s="18" t="str">
        <f t="shared" si="240"/>
        <v/>
      </c>
      <c r="AE541" s="19" t="str">
        <f t="shared" si="241"/>
        <v/>
      </c>
      <c r="AF541" s="17" t="str">
        <f t="shared" si="242"/>
        <v/>
      </c>
      <c r="AG541" s="17" t="str">
        <f t="shared" si="243"/>
        <v/>
      </c>
      <c r="AH541" s="18" t="str">
        <f t="shared" si="244"/>
        <v/>
      </c>
      <c r="AI541" s="73"/>
      <c r="AJ541" s="74"/>
      <c r="AK541" s="74"/>
      <c r="AL541" s="73"/>
      <c r="AM541" s="74"/>
      <c r="AN541" s="74">
        <f t="shared" si="245"/>
        <v>2012</v>
      </c>
      <c r="AO541" s="19" t="str">
        <f t="shared" ca="1" si="246"/>
        <v>-</v>
      </c>
      <c r="AP541" s="17" t="str">
        <f ca="1">IF($C541&gt;=TODAY(),"-",100*(AO541-MIN(Fit_Error_Deaths))/(MAX(Fit_Error_Deaths)-MIN(Fit_Error_Deaths)))</f>
        <v>-</v>
      </c>
      <c r="AQ541" s="17" t="str">
        <f t="shared" ca="1" si="247"/>
        <v>-</v>
      </c>
      <c r="AR541" s="17" t="str">
        <f ca="1">IF($C541&gt;=TODAY(),"-",100*(AQ541-MIN(Fit_Error_LocalTransmission))/(MAX(Fit_Error_LocalTransmission)-MIN(Fit_Error_LocalTransmission)))</f>
        <v>-</v>
      </c>
      <c r="AS541" s="17" t="str">
        <f t="shared" ca="1" si="248"/>
        <v>-</v>
      </c>
      <c r="AT541" s="67" t="str">
        <f t="shared" ca="1" si="249"/>
        <v>-</v>
      </c>
    </row>
    <row r="542" spans="1:46" s="1" customFormat="1" ht="12" x14ac:dyDescent="0.35">
      <c r="A542" s="87"/>
      <c r="B542" s="40" t="str">
        <f t="shared" si="226"/>
        <v/>
      </c>
      <c r="C542" s="41" t="str">
        <f t="shared" si="227"/>
        <v/>
      </c>
      <c r="D542" s="28">
        <f>'I Disease Parameters'!$E$6/(1000*365)</f>
        <v>4.8197260273972601E-5</v>
      </c>
      <c r="E542" s="28">
        <f>'I Disease Parameters'!$E$7/(1000*365)</f>
        <v>2.0024657534246577E-5</v>
      </c>
      <c r="F542" s="27">
        <f>(1-'I Disease Parameters'!$E$8)/'I Disease Parameters'!$E$10</f>
        <v>0.188</v>
      </c>
      <c r="G542" s="27">
        <f>'I Disease Parameters'!$E$8/'I Disease Parameters'!$E$11</f>
        <v>1.2E-2</v>
      </c>
      <c r="H542" s="27">
        <f>1/'I Disease Parameters'!$E$12</f>
        <v>0.05</v>
      </c>
      <c r="I542" s="27">
        <f>'I Disease Parameters'!$E$9/'I Disease Parameters'!$E$15</f>
        <v>0</v>
      </c>
      <c r="J542" s="83">
        <f t="shared" si="250"/>
        <v>7.7001263440561267</v>
      </c>
      <c r="K542" s="60">
        <f t="shared" si="251"/>
        <v>0.77001263449643809</v>
      </c>
      <c r="L542" s="30">
        <f t="shared" si="252"/>
        <v>0.46717576064062738</v>
      </c>
      <c r="M542" s="27">
        <f>J542/'I Disease Parameters'!$E$12</f>
        <v>0.38500631720280631</v>
      </c>
      <c r="N542" s="27">
        <f>K542/SQRT('I Disease Parameters'!$E$13*'I Disease Parameters'!$E$13)</f>
        <v>4.5294860852731655E-2</v>
      </c>
      <c r="O542" s="27">
        <f>L542/'I Disease Parameters'!$E$13</f>
        <v>2.7480927096507492E-2</v>
      </c>
      <c r="P542" s="27">
        <f>(1-L542)/'I Disease Parameters'!$E$14</f>
        <v>2.2201009973307193E-2</v>
      </c>
      <c r="Q542" s="19" t="str">
        <f t="shared" si="228"/>
        <v/>
      </c>
      <c r="R542" s="17" t="str">
        <f t="shared" si="229"/>
        <v/>
      </c>
      <c r="S542" s="17" t="str">
        <f t="shared" si="230"/>
        <v/>
      </c>
      <c r="T542" s="17" t="str">
        <f t="shared" si="231"/>
        <v/>
      </c>
      <c r="U542" s="17" t="str">
        <f t="shared" si="232"/>
        <v/>
      </c>
      <c r="V542" s="17" t="str">
        <f t="shared" si="233"/>
        <v/>
      </c>
      <c r="W542" s="17" t="str">
        <f t="shared" si="234"/>
        <v/>
      </c>
      <c r="X542" s="18" t="str">
        <f t="shared" si="225"/>
        <v/>
      </c>
      <c r="Y542" s="17" t="str">
        <f t="shared" si="235"/>
        <v/>
      </c>
      <c r="Z542" s="17" t="str">
        <f t="shared" si="236"/>
        <v/>
      </c>
      <c r="AA542" s="17" t="str">
        <f t="shared" si="237"/>
        <v/>
      </c>
      <c r="AB542" s="17" t="str">
        <f t="shared" si="238"/>
        <v/>
      </c>
      <c r="AC542" s="17" t="str">
        <f t="shared" si="239"/>
        <v/>
      </c>
      <c r="AD542" s="18" t="str">
        <f t="shared" si="240"/>
        <v/>
      </c>
      <c r="AE542" s="19" t="str">
        <f t="shared" si="241"/>
        <v/>
      </c>
      <c r="AF542" s="17" t="str">
        <f t="shared" si="242"/>
        <v/>
      </c>
      <c r="AG542" s="17" t="str">
        <f t="shared" si="243"/>
        <v/>
      </c>
      <c r="AH542" s="18" t="str">
        <f t="shared" si="244"/>
        <v/>
      </c>
      <c r="AI542" s="73"/>
      <c r="AJ542" s="74"/>
      <c r="AK542" s="74"/>
      <c r="AL542" s="73"/>
      <c r="AM542" s="74"/>
      <c r="AN542" s="74">
        <f t="shared" si="245"/>
        <v>2012</v>
      </c>
      <c r="AO542" s="19" t="str">
        <f t="shared" ca="1" si="246"/>
        <v>-</v>
      </c>
      <c r="AP542" s="17" t="str">
        <f ca="1">IF($C542&gt;=TODAY(),"-",100*(AO542-MIN(Fit_Error_Deaths))/(MAX(Fit_Error_Deaths)-MIN(Fit_Error_Deaths)))</f>
        <v>-</v>
      </c>
      <c r="AQ542" s="17" t="str">
        <f t="shared" ca="1" si="247"/>
        <v>-</v>
      </c>
      <c r="AR542" s="17" t="str">
        <f ca="1">IF($C542&gt;=TODAY(),"-",100*(AQ542-MIN(Fit_Error_LocalTransmission))/(MAX(Fit_Error_LocalTransmission)-MIN(Fit_Error_LocalTransmission)))</f>
        <v>-</v>
      </c>
      <c r="AS542" s="17" t="str">
        <f t="shared" ca="1" si="248"/>
        <v>-</v>
      </c>
      <c r="AT542" s="67" t="str">
        <f t="shared" ca="1" si="249"/>
        <v>-</v>
      </c>
    </row>
    <row r="543" spans="1:46" s="1" customFormat="1" ht="12" x14ac:dyDescent="0.35">
      <c r="A543" s="87"/>
      <c r="B543" s="40" t="str">
        <f t="shared" si="226"/>
        <v/>
      </c>
      <c r="C543" s="41" t="str">
        <f t="shared" si="227"/>
        <v/>
      </c>
      <c r="D543" s="28">
        <f>'I Disease Parameters'!$E$6/(1000*365)</f>
        <v>4.8197260273972601E-5</v>
      </c>
      <c r="E543" s="28">
        <f>'I Disease Parameters'!$E$7/(1000*365)</f>
        <v>2.0024657534246577E-5</v>
      </c>
      <c r="F543" s="27">
        <f>(1-'I Disease Parameters'!$E$8)/'I Disease Parameters'!$E$10</f>
        <v>0.188</v>
      </c>
      <c r="G543" s="27">
        <f>'I Disease Parameters'!$E$8/'I Disease Parameters'!$E$11</f>
        <v>1.2E-2</v>
      </c>
      <c r="H543" s="27">
        <f>1/'I Disease Parameters'!$E$12</f>
        <v>0.05</v>
      </c>
      <c r="I543" s="27">
        <f>'I Disease Parameters'!$E$9/'I Disease Parameters'!$E$15</f>
        <v>0</v>
      </c>
      <c r="J543" s="83">
        <f t="shared" si="250"/>
        <v>7.7001263440561267</v>
      </c>
      <c r="K543" s="60">
        <f t="shared" si="251"/>
        <v>0.77001263449643809</v>
      </c>
      <c r="L543" s="30">
        <f t="shared" si="252"/>
        <v>0.46717576064062738</v>
      </c>
      <c r="M543" s="27">
        <f>J543/'I Disease Parameters'!$E$12</f>
        <v>0.38500631720280631</v>
      </c>
      <c r="N543" s="27">
        <f>K543/SQRT('I Disease Parameters'!$E$13*'I Disease Parameters'!$E$13)</f>
        <v>4.5294860852731655E-2</v>
      </c>
      <c r="O543" s="27">
        <f>L543/'I Disease Parameters'!$E$13</f>
        <v>2.7480927096507492E-2</v>
      </c>
      <c r="P543" s="27">
        <f>(1-L543)/'I Disease Parameters'!$E$14</f>
        <v>2.2201009973307193E-2</v>
      </c>
      <c r="Q543" s="19" t="str">
        <f t="shared" si="228"/>
        <v/>
      </c>
      <c r="R543" s="17" t="str">
        <f t="shared" si="229"/>
        <v/>
      </c>
      <c r="S543" s="17" t="str">
        <f t="shared" si="230"/>
        <v/>
      </c>
      <c r="T543" s="17" t="str">
        <f t="shared" si="231"/>
        <v/>
      </c>
      <c r="U543" s="17" t="str">
        <f t="shared" si="232"/>
        <v/>
      </c>
      <c r="V543" s="17" t="str">
        <f t="shared" si="233"/>
        <v/>
      </c>
      <c r="W543" s="17" t="str">
        <f t="shared" si="234"/>
        <v/>
      </c>
      <c r="X543" s="18" t="str">
        <f t="shared" si="225"/>
        <v/>
      </c>
      <c r="Y543" s="17" t="str">
        <f t="shared" si="235"/>
        <v/>
      </c>
      <c r="Z543" s="17" t="str">
        <f t="shared" si="236"/>
        <v/>
      </c>
      <c r="AA543" s="17" t="str">
        <f t="shared" si="237"/>
        <v/>
      </c>
      <c r="AB543" s="17" t="str">
        <f t="shared" si="238"/>
        <v/>
      </c>
      <c r="AC543" s="17" t="str">
        <f t="shared" si="239"/>
        <v/>
      </c>
      <c r="AD543" s="18" t="str">
        <f t="shared" si="240"/>
        <v/>
      </c>
      <c r="AE543" s="19" t="str">
        <f t="shared" si="241"/>
        <v/>
      </c>
      <c r="AF543" s="17" t="str">
        <f t="shared" si="242"/>
        <v/>
      </c>
      <c r="AG543" s="17" t="str">
        <f t="shared" si="243"/>
        <v/>
      </c>
      <c r="AH543" s="18" t="str">
        <f t="shared" si="244"/>
        <v/>
      </c>
      <c r="AI543" s="73"/>
      <c r="AJ543" s="74"/>
      <c r="AK543" s="74"/>
      <c r="AL543" s="73"/>
      <c r="AM543" s="74"/>
      <c r="AN543" s="74">
        <f t="shared" si="245"/>
        <v>2012</v>
      </c>
      <c r="AO543" s="19" t="str">
        <f t="shared" ca="1" si="246"/>
        <v>-</v>
      </c>
      <c r="AP543" s="17" t="str">
        <f ca="1">IF($C543&gt;=TODAY(),"-",100*(AO543-MIN(Fit_Error_Deaths))/(MAX(Fit_Error_Deaths)-MIN(Fit_Error_Deaths)))</f>
        <v>-</v>
      </c>
      <c r="AQ543" s="17" t="str">
        <f t="shared" ca="1" si="247"/>
        <v>-</v>
      </c>
      <c r="AR543" s="17" t="str">
        <f ca="1">IF($C543&gt;=TODAY(),"-",100*(AQ543-MIN(Fit_Error_LocalTransmission))/(MAX(Fit_Error_LocalTransmission)-MIN(Fit_Error_LocalTransmission)))</f>
        <v>-</v>
      </c>
      <c r="AS543" s="17" t="str">
        <f t="shared" ca="1" si="248"/>
        <v>-</v>
      </c>
      <c r="AT543" s="67" t="str">
        <f t="shared" ca="1" si="249"/>
        <v>-</v>
      </c>
    </row>
    <row r="544" spans="1:46" s="1" customFormat="1" ht="12" x14ac:dyDescent="0.35">
      <c r="A544" s="87"/>
      <c r="B544" s="40" t="str">
        <f t="shared" si="226"/>
        <v/>
      </c>
      <c r="C544" s="41" t="str">
        <f t="shared" si="227"/>
        <v/>
      </c>
      <c r="D544" s="28">
        <f>'I Disease Parameters'!$E$6/(1000*365)</f>
        <v>4.8197260273972601E-5</v>
      </c>
      <c r="E544" s="28">
        <f>'I Disease Parameters'!$E$7/(1000*365)</f>
        <v>2.0024657534246577E-5</v>
      </c>
      <c r="F544" s="27">
        <f>(1-'I Disease Parameters'!$E$8)/'I Disease Parameters'!$E$10</f>
        <v>0.188</v>
      </c>
      <c r="G544" s="27">
        <f>'I Disease Parameters'!$E$8/'I Disease Parameters'!$E$11</f>
        <v>1.2E-2</v>
      </c>
      <c r="H544" s="27">
        <f>1/'I Disease Parameters'!$E$12</f>
        <v>0.05</v>
      </c>
      <c r="I544" s="27">
        <f>'I Disease Parameters'!$E$9/'I Disease Parameters'!$E$15</f>
        <v>0</v>
      </c>
      <c r="J544" s="83">
        <f t="shared" si="250"/>
        <v>7.7001263440561267</v>
      </c>
      <c r="K544" s="60">
        <f t="shared" si="251"/>
        <v>0.77001263449643809</v>
      </c>
      <c r="L544" s="30">
        <f t="shared" si="252"/>
        <v>0.46717576064062738</v>
      </c>
      <c r="M544" s="27">
        <f>J544/'I Disease Parameters'!$E$12</f>
        <v>0.38500631720280631</v>
      </c>
      <c r="N544" s="27">
        <f>K544/SQRT('I Disease Parameters'!$E$13*'I Disease Parameters'!$E$13)</f>
        <v>4.5294860852731655E-2</v>
      </c>
      <c r="O544" s="27">
        <f>L544/'I Disease Parameters'!$E$13</f>
        <v>2.7480927096507492E-2</v>
      </c>
      <c r="P544" s="27">
        <f>(1-L544)/'I Disease Parameters'!$E$14</f>
        <v>2.2201009973307193E-2</v>
      </c>
      <c r="Q544" s="19" t="str">
        <f t="shared" si="228"/>
        <v/>
      </c>
      <c r="R544" s="17" t="str">
        <f t="shared" si="229"/>
        <v/>
      </c>
      <c r="S544" s="17" t="str">
        <f t="shared" si="230"/>
        <v/>
      </c>
      <c r="T544" s="17" t="str">
        <f t="shared" si="231"/>
        <v/>
      </c>
      <c r="U544" s="17" t="str">
        <f t="shared" si="232"/>
        <v/>
      </c>
      <c r="V544" s="17" t="str">
        <f t="shared" si="233"/>
        <v/>
      </c>
      <c r="W544" s="17" t="str">
        <f t="shared" si="234"/>
        <v/>
      </c>
      <c r="X544" s="18" t="str">
        <f t="shared" si="225"/>
        <v/>
      </c>
      <c r="Y544" s="17" t="str">
        <f t="shared" si="235"/>
        <v/>
      </c>
      <c r="Z544" s="17" t="str">
        <f t="shared" si="236"/>
        <v/>
      </c>
      <c r="AA544" s="17" t="str">
        <f t="shared" si="237"/>
        <v/>
      </c>
      <c r="AB544" s="17" t="str">
        <f t="shared" si="238"/>
        <v/>
      </c>
      <c r="AC544" s="17" t="str">
        <f t="shared" si="239"/>
        <v/>
      </c>
      <c r="AD544" s="18" t="str">
        <f t="shared" si="240"/>
        <v/>
      </c>
      <c r="AE544" s="19" t="str">
        <f t="shared" si="241"/>
        <v/>
      </c>
      <c r="AF544" s="17" t="str">
        <f t="shared" si="242"/>
        <v/>
      </c>
      <c r="AG544" s="17" t="str">
        <f t="shared" si="243"/>
        <v/>
      </c>
      <c r="AH544" s="18" t="str">
        <f t="shared" si="244"/>
        <v/>
      </c>
      <c r="AI544" s="73"/>
      <c r="AJ544" s="74"/>
      <c r="AK544" s="74"/>
      <c r="AL544" s="73"/>
      <c r="AM544" s="74"/>
      <c r="AN544" s="74">
        <f t="shared" si="245"/>
        <v>2012</v>
      </c>
      <c r="AO544" s="19" t="str">
        <f t="shared" ca="1" si="246"/>
        <v>-</v>
      </c>
      <c r="AP544" s="17" t="str">
        <f ca="1">IF($C544&gt;=TODAY(),"-",100*(AO544-MIN(Fit_Error_Deaths))/(MAX(Fit_Error_Deaths)-MIN(Fit_Error_Deaths)))</f>
        <v>-</v>
      </c>
      <c r="AQ544" s="17" t="str">
        <f t="shared" ca="1" si="247"/>
        <v>-</v>
      </c>
      <c r="AR544" s="17" t="str">
        <f ca="1">IF($C544&gt;=TODAY(),"-",100*(AQ544-MIN(Fit_Error_LocalTransmission))/(MAX(Fit_Error_LocalTransmission)-MIN(Fit_Error_LocalTransmission)))</f>
        <v>-</v>
      </c>
      <c r="AS544" s="17" t="str">
        <f t="shared" ca="1" si="248"/>
        <v>-</v>
      </c>
      <c r="AT544" s="67" t="str">
        <f t="shared" ca="1" si="249"/>
        <v>-</v>
      </c>
    </row>
    <row r="545" spans="1:46" s="1" customFormat="1" ht="12" x14ac:dyDescent="0.35">
      <c r="A545" s="87"/>
      <c r="B545" s="40" t="str">
        <f t="shared" si="226"/>
        <v/>
      </c>
      <c r="C545" s="41" t="str">
        <f t="shared" si="227"/>
        <v/>
      </c>
      <c r="D545" s="28">
        <f>'I Disease Parameters'!$E$6/(1000*365)</f>
        <v>4.8197260273972601E-5</v>
      </c>
      <c r="E545" s="28">
        <f>'I Disease Parameters'!$E$7/(1000*365)</f>
        <v>2.0024657534246577E-5</v>
      </c>
      <c r="F545" s="27">
        <f>(1-'I Disease Parameters'!$E$8)/'I Disease Parameters'!$E$10</f>
        <v>0.188</v>
      </c>
      <c r="G545" s="27">
        <f>'I Disease Parameters'!$E$8/'I Disease Parameters'!$E$11</f>
        <v>1.2E-2</v>
      </c>
      <c r="H545" s="27">
        <f>1/'I Disease Parameters'!$E$12</f>
        <v>0.05</v>
      </c>
      <c r="I545" s="27">
        <f>'I Disease Parameters'!$E$9/'I Disease Parameters'!$E$15</f>
        <v>0</v>
      </c>
      <c r="J545" s="83">
        <f t="shared" si="250"/>
        <v>7.7001263440561267</v>
      </c>
      <c r="K545" s="60">
        <f t="shared" si="251"/>
        <v>0.77001263449643809</v>
      </c>
      <c r="L545" s="30">
        <f t="shared" si="252"/>
        <v>0.46717576064062738</v>
      </c>
      <c r="M545" s="27">
        <f>J545/'I Disease Parameters'!$E$12</f>
        <v>0.38500631720280631</v>
      </c>
      <c r="N545" s="27">
        <f>K545/SQRT('I Disease Parameters'!$E$13*'I Disease Parameters'!$E$13)</f>
        <v>4.5294860852731655E-2</v>
      </c>
      <c r="O545" s="27">
        <f>L545/'I Disease Parameters'!$E$13</f>
        <v>2.7480927096507492E-2</v>
      </c>
      <c r="P545" s="27">
        <f>(1-L545)/'I Disease Parameters'!$E$14</f>
        <v>2.2201009973307193E-2</v>
      </c>
      <c r="Q545" s="19" t="str">
        <f t="shared" si="228"/>
        <v/>
      </c>
      <c r="R545" s="17" t="str">
        <f t="shared" si="229"/>
        <v/>
      </c>
      <c r="S545" s="17" t="str">
        <f t="shared" si="230"/>
        <v/>
      </c>
      <c r="T545" s="17" t="str">
        <f t="shared" si="231"/>
        <v/>
      </c>
      <c r="U545" s="17" t="str">
        <f t="shared" si="232"/>
        <v/>
      </c>
      <c r="V545" s="17" t="str">
        <f t="shared" si="233"/>
        <v/>
      </c>
      <c r="W545" s="17" t="str">
        <f t="shared" si="234"/>
        <v/>
      </c>
      <c r="X545" s="18" t="str">
        <f t="shared" si="225"/>
        <v/>
      </c>
      <c r="Y545" s="17" t="str">
        <f t="shared" si="235"/>
        <v/>
      </c>
      <c r="Z545" s="17" t="str">
        <f t="shared" si="236"/>
        <v/>
      </c>
      <c r="AA545" s="17" t="str">
        <f t="shared" si="237"/>
        <v/>
      </c>
      <c r="AB545" s="17" t="str">
        <f t="shared" si="238"/>
        <v/>
      </c>
      <c r="AC545" s="17" t="str">
        <f t="shared" si="239"/>
        <v/>
      </c>
      <c r="AD545" s="18" t="str">
        <f t="shared" si="240"/>
        <v/>
      </c>
      <c r="AE545" s="19" t="str">
        <f t="shared" si="241"/>
        <v/>
      </c>
      <c r="AF545" s="17" t="str">
        <f t="shared" si="242"/>
        <v/>
      </c>
      <c r="AG545" s="17" t="str">
        <f t="shared" si="243"/>
        <v/>
      </c>
      <c r="AH545" s="18" t="str">
        <f t="shared" si="244"/>
        <v/>
      </c>
      <c r="AI545" s="73"/>
      <c r="AJ545" s="74"/>
      <c r="AK545" s="74"/>
      <c r="AL545" s="73"/>
      <c r="AM545" s="74"/>
      <c r="AN545" s="74">
        <f t="shared" si="245"/>
        <v>2012</v>
      </c>
      <c r="AO545" s="19" t="str">
        <f t="shared" ca="1" si="246"/>
        <v>-</v>
      </c>
      <c r="AP545" s="17" t="str">
        <f ca="1">IF($C545&gt;=TODAY(),"-",100*(AO545-MIN(Fit_Error_Deaths))/(MAX(Fit_Error_Deaths)-MIN(Fit_Error_Deaths)))</f>
        <v>-</v>
      </c>
      <c r="AQ545" s="17" t="str">
        <f t="shared" ca="1" si="247"/>
        <v>-</v>
      </c>
      <c r="AR545" s="17" t="str">
        <f ca="1">IF($C545&gt;=TODAY(),"-",100*(AQ545-MIN(Fit_Error_LocalTransmission))/(MAX(Fit_Error_LocalTransmission)-MIN(Fit_Error_LocalTransmission)))</f>
        <v>-</v>
      </c>
      <c r="AS545" s="17" t="str">
        <f t="shared" ca="1" si="248"/>
        <v>-</v>
      </c>
      <c r="AT545" s="67" t="str">
        <f t="shared" ca="1" si="249"/>
        <v>-</v>
      </c>
    </row>
    <row r="546" spans="1:46" s="1" customFormat="1" ht="12" x14ac:dyDescent="0.35">
      <c r="A546" s="87"/>
      <c r="B546" s="40" t="str">
        <f t="shared" si="226"/>
        <v/>
      </c>
      <c r="C546" s="41" t="str">
        <f t="shared" si="227"/>
        <v/>
      </c>
      <c r="D546" s="28">
        <f>'I Disease Parameters'!$E$6/(1000*365)</f>
        <v>4.8197260273972601E-5</v>
      </c>
      <c r="E546" s="28">
        <f>'I Disease Parameters'!$E$7/(1000*365)</f>
        <v>2.0024657534246577E-5</v>
      </c>
      <c r="F546" s="27">
        <f>(1-'I Disease Parameters'!$E$8)/'I Disease Parameters'!$E$10</f>
        <v>0.188</v>
      </c>
      <c r="G546" s="27">
        <f>'I Disease Parameters'!$E$8/'I Disease Parameters'!$E$11</f>
        <v>1.2E-2</v>
      </c>
      <c r="H546" s="27">
        <f>1/'I Disease Parameters'!$E$12</f>
        <v>0.05</v>
      </c>
      <c r="I546" s="27">
        <f>'I Disease Parameters'!$E$9/'I Disease Parameters'!$E$15</f>
        <v>0</v>
      </c>
      <c r="J546" s="83">
        <f t="shared" si="250"/>
        <v>7.7001263440561267</v>
      </c>
      <c r="K546" s="60">
        <f t="shared" si="251"/>
        <v>0.77001263449643809</v>
      </c>
      <c r="L546" s="30">
        <f t="shared" si="252"/>
        <v>0.46717576064062738</v>
      </c>
      <c r="M546" s="27">
        <f>J546/'I Disease Parameters'!$E$12</f>
        <v>0.38500631720280631</v>
      </c>
      <c r="N546" s="27">
        <f>K546/SQRT('I Disease Parameters'!$E$13*'I Disease Parameters'!$E$13)</f>
        <v>4.5294860852731655E-2</v>
      </c>
      <c r="O546" s="27">
        <f>L546/'I Disease Parameters'!$E$13</f>
        <v>2.7480927096507492E-2</v>
      </c>
      <c r="P546" s="27">
        <f>(1-L546)/'I Disease Parameters'!$E$14</f>
        <v>2.2201009973307193E-2</v>
      </c>
      <c r="Q546" s="19" t="str">
        <f t="shared" si="228"/>
        <v/>
      </c>
      <c r="R546" s="17" t="str">
        <f t="shared" si="229"/>
        <v/>
      </c>
      <c r="S546" s="17" t="str">
        <f t="shared" si="230"/>
        <v/>
      </c>
      <c r="T546" s="17" t="str">
        <f t="shared" si="231"/>
        <v/>
      </c>
      <c r="U546" s="17" t="str">
        <f t="shared" si="232"/>
        <v/>
      </c>
      <c r="V546" s="17" t="str">
        <f t="shared" si="233"/>
        <v/>
      </c>
      <c r="W546" s="17" t="str">
        <f t="shared" si="234"/>
        <v/>
      </c>
      <c r="X546" s="18" t="str">
        <f t="shared" si="225"/>
        <v/>
      </c>
      <c r="Y546" s="17" t="str">
        <f t="shared" si="235"/>
        <v/>
      </c>
      <c r="Z546" s="17" t="str">
        <f t="shared" si="236"/>
        <v/>
      </c>
      <c r="AA546" s="17" t="str">
        <f t="shared" si="237"/>
        <v/>
      </c>
      <c r="AB546" s="17" t="str">
        <f t="shared" si="238"/>
        <v/>
      </c>
      <c r="AC546" s="17" t="str">
        <f t="shared" si="239"/>
        <v/>
      </c>
      <c r="AD546" s="18" t="str">
        <f t="shared" si="240"/>
        <v/>
      </c>
      <c r="AE546" s="19" t="str">
        <f t="shared" si="241"/>
        <v/>
      </c>
      <c r="AF546" s="17" t="str">
        <f t="shared" si="242"/>
        <v/>
      </c>
      <c r="AG546" s="17" t="str">
        <f t="shared" si="243"/>
        <v/>
      </c>
      <c r="AH546" s="18" t="str">
        <f t="shared" si="244"/>
        <v/>
      </c>
      <c r="AI546" s="73"/>
      <c r="AJ546" s="74"/>
      <c r="AK546" s="74"/>
      <c r="AL546" s="73"/>
      <c r="AM546" s="74"/>
      <c r="AN546" s="74">
        <f t="shared" si="245"/>
        <v>2012</v>
      </c>
      <c r="AO546" s="19" t="str">
        <f t="shared" ca="1" si="246"/>
        <v>-</v>
      </c>
      <c r="AP546" s="17" t="str">
        <f ca="1">IF($C546&gt;=TODAY(),"-",100*(AO546-MIN(Fit_Error_Deaths))/(MAX(Fit_Error_Deaths)-MIN(Fit_Error_Deaths)))</f>
        <v>-</v>
      </c>
      <c r="AQ546" s="17" t="str">
        <f t="shared" ca="1" si="247"/>
        <v>-</v>
      </c>
      <c r="AR546" s="17" t="str">
        <f ca="1">IF($C546&gt;=TODAY(),"-",100*(AQ546-MIN(Fit_Error_LocalTransmission))/(MAX(Fit_Error_LocalTransmission)-MIN(Fit_Error_LocalTransmission)))</f>
        <v>-</v>
      </c>
      <c r="AS546" s="17" t="str">
        <f t="shared" ca="1" si="248"/>
        <v>-</v>
      </c>
      <c r="AT546" s="67" t="str">
        <f t="shared" ca="1" si="249"/>
        <v>-</v>
      </c>
    </row>
    <row r="547" spans="1:46" s="1" customFormat="1" ht="12" x14ac:dyDescent="0.35">
      <c r="A547" s="87"/>
      <c r="B547" s="40" t="str">
        <f t="shared" si="226"/>
        <v/>
      </c>
      <c r="C547" s="41" t="str">
        <f t="shared" si="227"/>
        <v/>
      </c>
      <c r="D547" s="28">
        <f>'I Disease Parameters'!$E$6/(1000*365)</f>
        <v>4.8197260273972601E-5</v>
      </c>
      <c r="E547" s="28">
        <f>'I Disease Parameters'!$E$7/(1000*365)</f>
        <v>2.0024657534246577E-5</v>
      </c>
      <c r="F547" s="27">
        <f>(1-'I Disease Parameters'!$E$8)/'I Disease Parameters'!$E$10</f>
        <v>0.188</v>
      </c>
      <c r="G547" s="27">
        <f>'I Disease Parameters'!$E$8/'I Disease Parameters'!$E$11</f>
        <v>1.2E-2</v>
      </c>
      <c r="H547" s="27">
        <f>1/'I Disease Parameters'!$E$12</f>
        <v>0.05</v>
      </c>
      <c r="I547" s="27">
        <f>'I Disease Parameters'!$E$9/'I Disease Parameters'!$E$15</f>
        <v>0</v>
      </c>
      <c r="J547" s="83">
        <f t="shared" si="250"/>
        <v>7.7001263440561267</v>
      </c>
      <c r="K547" s="60">
        <f t="shared" si="251"/>
        <v>0.77001263449643809</v>
      </c>
      <c r="L547" s="30">
        <f t="shared" si="252"/>
        <v>0.46717576064062738</v>
      </c>
      <c r="M547" s="27">
        <f>J547/'I Disease Parameters'!$E$12</f>
        <v>0.38500631720280631</v>
      </c>
      <c r="N547" s="27">
        <f>K547/SQRT('I Disease Parameters'!$E$13*'I Disease Parameters'!$E$13)</f>
        <v>4.5294860852731655E-2</v>
      </c>
      <c r="O547" s="27">
        <f>L547/'I Disease Parameters'!$E$13</f>
        <v>2.7480927096507492E-2</v>
      </c>
      <c r="P547" s="27">
        <f>(1-L547)/'I Disease Parameters'!$E$14</f>
        <v>2.2201009973307193E-2</v>
      </c>
      <c r="Q547" s="19" t="str">
        <f t="shared" si="228"/>
        <v/>
      </c>
      <c r="R547" s="17" t="str">
        <f t="shared" si="229"/>
        <v/>
      </c>
      <c r="S547" s="17" t="str">
        <f t="shared" si="230"/>
        <v/>
      </c>
      <c r="T547" s="17" t="str">
        <f t="shared" si="231"/>
        <v/>
      </c>
      <c r="U547" s="17" t="str">
        <f t="shared" si="232"/>
        <v/>
      </c>
      <c r="V547" s="17" t="str">
        <f t="shared" si="233"/>
        <v/>
      </c>
      <c r="W547" s="17" t="str">
        <f t="shared" si="234"/>
        <v/>
      </c>
      <c r="X547" s="18" t="str">
        <f t="shared" si="225"/>
        <v/>
      </c>
      <c r="Y547" s="17" t="str">
        <f t="shared" si="235"/>
        <v/>
      </c>
      <c r="Z547" s="17" t="str">
        <f t="shared" si="236"/>
        <v/>
      </c>
      <c r="AA547" s="17" t="str">
        <f t="shared" si="237"/>
        <v/>
      </c>
      <c r="AB547" s="17" t="str">
        <f t="shared" si="238"/>
        <v/>
      </c>
      <c r="AC547" s="17" t="str">
        <f t="shared" si="239"/>
        <v/>
      </c>
      <c r="AD547" s="18" t="str">
        <f t="shared" si="240"/>
        <v/>
      </c>
      <c r="AE547" s="19" t="str">
        <f t="shared" si="241"/>
        <v/>
      </c>
      <c r="AF547" s="17" t="str">
        <f t="shared" si="242"/>
        <v/>
      </c>
      <c r="AG547" s="17" t="str">
        <f t="shared" si="243"/>
        <v/>
      </c>
      <c r="AH547" s="18" t="str">
        <f t="shared" si="244"/>
        <v/>
      </c>
      <c r="AI547" s="73"/>
      <c r="AJ547" s="74"/>
      <c r="AK547" s="74"/>
      <c r="AL547" s="73"/>
      <c r="AM547" s="74"/>
      <c r="AN547" s="74">
        <f t="shared" si="245"/>
        <v>2012</v>
      </c>
      <c r="AO547" s="19" t="str">
        <f t="shared" ca="1" si="246"/>
        <v>-</v>
      </c>
      <c r="AP547" s="17" t="str">
        <f ca="1">IF($C547&gt;=TODAY(),"-",100*(AO547-MIN(Fit_Error_Deaths))/(MAX(Fit_Error_Deaths)-MIN(Fit_Error_Deaths)))</f>
        <v>-</v>
      </c>
      <c r="AQ547" s="17" t="str">
        <f t="shared" ca="1" si="247"/>
        <v>-</v>
      </c>
      <c r="AR547" s="17" t="str">
        <f ca="1">IF($C547&gt;=TODAY(),"-",100*(AQ547-MIN(Fit_Error_LocalTransmission))/(MAX(Fit_Error_LocalTransmission)-MIN(Fit_Error_LocalTransmission)))</f>
        <v>-</v>
      </c>
      <c r="AS547" s="17" t="str">
        <f t="shared" ca="1" si="248"/>
        <v>-</v>
      </c>
      <c r="AT547" s="67" t="str">
        <f t="shared" ca="1" si="249"/>
        <v>-</v>
      </c>
    </row>
    <row r="548" spans="1:46" s="1" customFormat="1" ht="12" x14ac:dyDescent="0.35">
      <c r="A548" s="87"/>
      <c r="B548" s="40" t="str">
        <f t="shared" si="226"/>
        <v/>
      </c>
      <c r="C548" s="41" t="str">
        <f t="shared" si="227"/>
        <v/>
      </c>
      <c r="D548" s="28">
        <f>'I Disease Parameters'!$E$6/(1000*365)</f>
        <v>4.8197260273972601E-5</v>
      </c>
      <c r="E548" s="28">
        <f>'I Disease Parameters'!$E$7/(1000*365)</f>
        <v>2.0024657534246577E-5</v>
      </c>
      <c r="F548" s="27">
        <f>(1-'I Disease Parameters'!$E$8)/'I Disease Parameters'!$E$10</f>
        <v>0.188</v>
      </c>
      <c r="G548" s="27">
        <f>'I Disease Parameters'!$E$8/'I Disease Parameters'!$E$11</f>
        <v>1.2E-2</v>
      </c>
      <c r="H548" s="27">
        <f>1/'I Disease Parameters'!$E$12</f>
        <v>0.05</v>
      </c>
      <c r="I548" s="27">
        <f>'I Disease Parameters'!$E$9/'I Disease Parameters'!$E$15</f>
        <v>0</v>
      </c>
      <c r="J548" s="83">
        <f t="shared" si="250"/>
        <v>7.7001263440561267</v>
      </c>
      <c r="K548" s="60">
        <f t="shared" si="251"/>
        <v>0.77001263449643809</v>
      </c>
      <c r="L548" s="30">
        <f t="shared" si="252"/>
        <v>0.46717576064062738</v>
      </c>
      <c r="M548" s="27">
        <f>J548/'I Disease Parameters'!$E$12</f>
        <v>0.38500631720280631</v>
      </c>
      <c r="N548" s="27">
        <f>K548/SQRT('I Disease Parameters'!$E$13*'I Disease Parameters'!$E$13)</f>
        <v>4.5294860852731655E-2</v>
      </c>
      <c r="O548" s="27">
        <f>L548/'I Disease Parameters'!$E$13</f>
        <v>2.7480927096507492E-2</v>
      </c>
      <c r="P548" s="27">
        <f>(1-L548)/'I Disease Parameters'!$E$14</f>
        <v>2.2201009973307193E-2</v>
      </c>
      <c r="Q548" s="19" t="str">
        <f t="shared" si="228"/>
        <v/>
      </c>
      <c r="R548" s="17" t="str">
        <f t="shared" si="229"/>
        <v/>
      </c>
      <c r="S548" s="17" t="str">
        <f t="shared" si="230"/>
        <v/>
      </c>
      <c r="T548" s="17" t="str">
        <f t="shared" si="231"/>
        <v/>
      </c>
      <c r="U548" s="17" t="str">
        <f t="shared" si="232"/>
        <v/>
      </c>
      <c r="V548" s="17" t="str">
        <f t="shared" si="233"/>
        <v/>
      </c>
      <c r="W548" s="17" t="str">
        <f t="shared" si="234"/>
        <v/>
      </c>
      <c r="X548" s="18" t="str">
        <f t="shared" si="225"/>
        <v/>
      </c>
      <c r="Y548" s="17" t="str">
        <f t="shared" si="235"/>
        <v/>
      </c>
      <c r="Z548" s="17" t="str">
        <f t="shared" si="236"/>
        <v/>
      </c>
      <c r="AA548" s="17" t="str">
        <f t="shared" si="237"/>
        <v/>
      </c>
      <c r="AB548" s="17" t="str">
        <f t="shared" si="238"/>
        <v/>
      </c>
      <c r="AC548" s="17" t="str">
        <f t="shared" si="239"/>
        <v/>
      </c>
      <c r="AD548" s="18" t="str">
        <f t="shared" si="240"/>
        <v/>
      </c>
      <c r="AE548" s="19" t="str">
        <f t="shared" si="241"/>
        <v/>
      </c>
      <c r="AF548" s="17" t="str">
        <f t="shared" si="242"/>
        <v/>
      </c>
      <c r="AG548" s="17" t="str">
        <f t="shared" si="243"/>
        <v/>
      </c>
      <c r="AH548" s="18" t="str">
        <f t="shared" si="244"/>
        <v/>
      </c>
      <c r="AI548" s="73"/>
      <c r="AJ548" s="74"/>
      <c r="AK548" s="74"/>
      <c r="AL548" s="73"/>
      <c r="AM548" s="74"/>
      <c r="AN548" s="74">
        <f t="shared" si="245"/>
        <v>2012</v>
      </c>
      <c r="AO548" s="19" t="str">
        <f t="shared" ca="1" si="246"/>
        <v>-</v>
      </c>
      <c r="AP548" s="17" t="str">
        <f ca="1">IF($C548&gt;=TODAY(),"-",100*(AO548-MIN(Fit_Error_Deaths))/(MAX(Fit_Error_Deaths)-MIN(Fit_Error_Deaths)))</f>
        <v>-</v>
      </c>
      <c r="AQ548" s="17" t="str">
        <f t="shared" ca="1" si="247"/>
        <v>-</v>
      </c>
      <c r="AR548" s="17" t="str">
        <f ca="1">IF($C548&gt;=TODAY(),"-",100*(AQ548-MIN(Fit_Error_LocalTransmission))/(MAX(Fit_Error_LocalTransmission)-MIN(Fit_Error_LocalTransmission)))</f>
        <v>-</v>
      </c>
      <c r="AS548" s="17" t="str">
        <f t="shared" ca="1" si="248"/>
        <v>-</v>
      </c>
      <c r="AT548" s="67" t="str">
        <f t="shared" ca="1" si="249"/>
        <v>-</v>
      </c>
    </row>
    <row r="549" spans="1:46" s="1" customFormat="1" ht="12" x14ac:dyDescent="0.35">
      <c r="A549" s="87"/>
      <c r="B549" s="40" t="str">
        <f t="shared" si="226"/>
        <v/>
      </c>
      <c r="C549" s="41" t="str">
        <f t="shared" si="227"/>
        <v/>
      </c>
      <c r="D549" s="28">
        <f>'I Disease Parameters'!$E$6/(1000*365)</f>
        <v>4.8197260273972601E-5</v>
      </c>
      <c r="E549" s="28">
        <f>'I Disease Parameters'!$E$7/(1000*365)</f>
        <v>2.0024657534246577E-5</v>
      </c>
      <c r="F549" s="27">
        <f>(1-'I Disease Parameters'!$E$8)/'I Disease Parameters'!$E$10</f>
        <v>0.188</v>
      </c>
      <c r="G549" s="27">
        <f>'I Disease Parameters'!$E$8/'I Disease Parameters'!$E$11</f>
        <v>1.2E-2</v>
      </c>
      <c r="H549" s="27">
        <f>1/'I Disease Parameters'!$E$12</f>
        <v>0.05</v>
      </c>
      <c r="I549" s="27">
        <f>'I Disease Parameters'!$E$9/'I Disease Parameters'!$E$15</f>
        <v>0</v>
      </c>
      <c r="J549" s="83">
        <f t="shared" si="250"/>
        <v>7.7001263440561267</v>
      </c>
      <c r="K549" s="60">
        <f t="shared" si="251"/>
        <v>0.77001263449643809</v>
      </c>
      <c r="L549" s="30">
        <f t="shared" si="252"/>
        <v>0.46717576064062738</v>
      </c>
      <c r="M549" s="27">
        <f>J549/'I Disease Parameters'!$E$12</f>
        <v>0.38500631720280631</v>
      </c>
      <c r="N549" s="27">
        <f>K549/SQRT('I Disease Parameters'!$E$13*'I Disease Parameters'!$E$13)</f>
        <v>4.5294860852731655E-2</v>
      </c>
      <c r="O549" s="27">
        <f>L549/'I Disease Parameters'!$E$13</f>
        <v>2.7480927096507492E-2</v>
      </c>
      <c r="P549" s="27">
        <f>(1-L549)/'I Disease Parameters'!$E$14</f>
        <v>2.2201009973307193E-2</v>
      </c>
      <c r="Q549" s="19" t="str">
        <f t="shared" si="228"/>
        <v/>
      </c>
      <c r="R549" s="17" t="str">
        <f t="shared" si="229"/>
        <v/>
      </c>
      <c r="S549" s="17" t="str">
        <f t="shared" si="230"/>
        <v/>
      </c>
      <c r="T549" s="17" t="str">
        <f t="shared" si="231"/>
        <v/>
      </c>
      <c r="U549" s="17" t="str">
        <f t="shared" si="232"/>
        <v/>
      </c>
      <c r="V549" s="17" t="str">
        <f t="shared" si="233"/>
        <v/>
      </c>
      <c r="W549" s="17" t="str">
        <f t="shared" si="234"/>
        <v/>
      </c>
      <c r="X549" s="18" t="str">
        <f t="shared" si="225"/>
        <v/>
      </c>
      <c r="Y549" s="17" t="str">
        <f t="shared" si="235"/>
        <v/>
      </c>
      <c r="Z549" s="17" t="str">
        <f t="shared" si="236"/>
        <v/>
      </c>
      <c r="AA549" s="17" t="str">
        <f t="shared" si="237"/>
        <v/>
      </c>
      <c r="AB549" s="17" t="str">
        <f t="shared" si="238"/>
        <v/>
      </c>
      <c r="AC549" s="17" t="str">
        <f t="shared" si="239"/>
        <v/>
      </c>
      <c r="AD549" s="18" t="str">
        <f t="shared" si="240"/>
        <v/>
      </c>
      <c r="AE549" s="19" t="str">
        <f t="shared" si="241"/>
        <v/>
      </c>
      <c r="AF549" s="17" t="str">
        <f t="shared" si="242"/>
        <v/>
      </c>
      <c r="AG549" s="17" t="str">
        <f t="shared" si="243"/>
        <v/>
      </c>
      <c r="AH549" s="18" t="str">
        <f t="shared" si="244"/>
        <v/>
      </c>
      <c r="AI549" s="73"/>
      <c r="AJ549" s="74"/>
      <c r="AK549" s="74"/>
      <c r="AL549" s="73"/>
      <c r="AM549" s="74"/>
      <c r="AN549" s="74">
        <f t="shared" si="245"/>
        <v>2012</v>
      </c>
      <c r="AO549" s="19" t="str">
        <f t="shared" ca="1" si="246"/>
        <v>-</v>
      </c>
      <c r="AP549" s="17" t="str">
        <f ca="1">IF($C549&gt;=TODAY(),"-",100*(AO549-MIN(Fit_Error_Deaths))/(MAX(Fit_Error_Deaths)-MIN(Fit_Error_Deaths)))</f>
        <v>-</v>
      </c>
      <c r="AQ549" s="17" t="str">
        <f t="shared" ca="1" si="247"/>
        <v>-</v>
      </c>
      <c r="AR549" s="17" t="str">
        <f ca="1">IF($C549&gt;=TODAY(),"-",100*(AQ549-MIN(Fit_Error_LocalTransmission))/(MAX(Fit_Error_LocalTransmission)-MIN(Fit_Error_LocalTransmission)))</f>
        <v>-</v>
      </c>
      <c r="AS549" s="17" t="str">
        <f t="shared" ca="1" si="248"/>
        <v>-</v>
      </c>
      <c r="AT549" s="67" t="str">
        <f t="shared" ca="1" si="249"/>
        <v>-</v>
      </c>
    </row>
    <row r="550" spans="1:46" s="1" customFormat="1" ht="12" x14ac:dyDescent="0.35">
      <c r="A550" s="87"/>
      <c r="B550" s="40" t="str">
        <f t="shared" si="226"/>
        <v/>
      </c>
      <c r="C550" s="41" t="str">
        <f t="shared" si="227"/>
        <v/>
      </c>
      <c r="D550" s="28">
        <f>'I Disease Parameters'!$E$6/(1000*365)</f>
        <v>4.8197260273972601E-5</v>
      </c>
      <c r="E550" s="28">
        <f>'I Disease Parameters'!$E$7/(1000*365)</f>
        <v>2.0024657534246577E-5</v>
      </c>
      <c r="F550" s="27">
        <f>(1-'I Disease Parameters'!$E$8)/'I Disease Parameters'!$E$10</f>
        <v>0.188</v>
      </c>
      <c r="G550" s="27">
        <f>'I Disease Parameters'!$E$8/'I Disease Parameters'!$E$11</f>
        <v>1.2E-2</v>
      </c>
      <c r="H550" s="27">
        <f>1/'I Disease Parameters'!$E$12</f>
        <v>0.05</v>
      </c>
      <c r="I550" s="27">
        <f>'I Disease Parameters'!$E$9/'I Disease Parameters'!$E$15</f>
        <v>0</v>
      </c>
      <c r="J550" s="83">
        <f t="shared" si="250"/>
        <v>7.7001263440561267</v>
      </c>
      <c r="K550" s="60">
        <f t="shared" si="251"/>
        <v>0.77001263449643809</v>
      </c>
      <c r="L550" s="30">
        <f t="shared" si="252"/>
        <v>0.46717576064062738</v>
      </c>
      <c r="M550" s="27">
        <f>J550/'I Disease Parameters'!$E$12</f>
        <v>0.38500631720280631</v>
      </c>
      <c r="N550" s="27">
        <f>K550/SQRT('I Disease Parameters'!$E$13*'I Disease Parameters'!$E$13)</f>
        <v>4.5294860852731655E-2</v>
      </c>
      <c r="O550" s="27">
        <f>L550/'I Disease Parameters'!$E$13</f>
        <v>2.7480927096507492E-2</v>
      </c>
      <c r="P550" s="27">
        <f>(1-L550)/'I Disease Parameters'!$E$14</f>
        <v>2.2201009973307193E-2</v>
      </c>
      <c r="Q550" s="19" t="str">
        <f t="shared" si="228"/>
        <v/>
      </c>
      <c r="R550" s="17" t="str">
        <f t="shared" si="229"/>
        <v/>
      </c>
      <c r="S550" s="17" t="str">
        <f t="shared" si="230"/>
        <v/>
      </c>
      <c r="T550" s="17" t="str">
        <f t="shared" si="231"/>
        <v/>
      </c>
      <c r="U550" s="17" t="str">
        <f t="shared" si="232"/>
        <v/>
      </c>
      <c r="V550" s="17" t="str">
        <f t="shared" si="233"/>
        <v/>
      </c>
      <c r="W550" s="17" t="str">
        <f t="shared" si="234"/>
        <v/>
      </c>
      <c r="X550" s="18" t="str">
        <f t="shared" si="225"/>
        <v/>
      </c>
      <c r="Y550" s="17" t="str">
        <f t="shared" si="235"/>
        <v/>
      </c>
      <c r="Z550" s="17" t="str">
        <f t="shared" si="236"/>
        <v/>
      </c>
      <c r="AA550" s="17" t="str">
        <f t="shared" si="237"/>
        <v/>
      </c>
      <c r="AB550" s="17" t="str">
        <f t="shared" si="238"/>
        <v/>
      </c>
      <c r="AC550" s="17" t="str">
        <f t="shared" si="239"/>
        <v/>
      </c>
      <c r="AD550" s="18" t="str">
        <f t="shared" si="240"/>
        <v/>
      </c>
      <c r="AE550" s="19" t="str">
        <f t="shared" si="241"/>
        <v/>
      </c>
      <c r="AF550" s="17" t="str">
        <f t="shared" si="242"/>
        <v/>
      </c>
      <c r="AG550" s="17" t="str">
        <f t="shared" si="243"/>
        <v/>
      </c>
      <c r="AH550" s="18" t="str">
        <f t="shared" si="244"/>
        <v/>
      </c>
      <c r="AI550" s="73"/>
      <c r="AJ550" s="74"/>
      <c r="AK550" s="74"/>
      <c r="AL550" s="73"/>
      <c r="AM550" s="74"/>
      <c r="AN550" s="74">
        <f t="shared" si="245"/>
        <v>2012</v>
      </c>
      <c r="AO550" s="19" t="str">
        <f t="shared" ca="1" si="246"/>
        <v>-</v>
      </c>
      <c r="AP550" s="17" t="str">
        <f ca="1">IF($C550&gt;=TODAY(),"-",100*(AO550-MIN(Fit_Error_Deaths))/(MAX(Fit_Error_Deaths)-MIN(Fit_Error_Deaths)))</f>
        <v>-</v>
      </c>
      <c r="AQ550" s="17" t="str">
        <f t="shared" ca="1" si="247"/>
        <v>-</v>
      </c>
      <c r="AR550" s="17" t="str">
        <f ca="1">IF($C550&gt;=TODAY(),"-",100*(AQ550-MIN(Fit_Error_LocalTransmission))/(MAX(Fit_Error_LocalTransmission)-MIN(Fit_Error_LocalTransmission)))</f>
        <v>-</v>
      </c>
      <c r="AS550" s="17" t="str">
        <f t="shared" ca="1" si="248"/>
        <v>-</v>
      </c>
      <c r="AT550" s="67" t="str">
        <f t="shared" ca="1" si="249"/>
        <v>-</v>
      </c>
    </row>
    <row r="551" spans="1:46" s="1" customFormat="1" ht="12" x14ac:dyDescent="0.35">
      <c r="A551" s="87"/>
      <c r="B551" s="40" t="str">
        <f t="shared" si="226"/>
        <v/>
      </c>
      <c r="C551" s="41" t="str">
        <f t="shared" si="227"/>
        <v/>
      </c>
      <c r="D551" s="28">
        <f>'I Disease Parameters'!$E$6/(1000*365)</f>
        <v>4.8197260273972601E-5</v>
      </c>
      <c r="E551" s="28">
        <f>'I Disease Parameters'!$E$7/(1000*365)</f>
        <v>2.0024657534246577E-5</v>
      </c>
      <c r="F551" s="27">
        <f>(1-'I Disease Parameters'!$E$8)/'I Disease Parameters'!$E$10</f>
        <v>0.188</v>
      </c>
      <c r="G551" s="27">
        <f>'I Disease Parameters'!$E$8/'I Disease Parameters'!$E$11</f>
        <v>1.2E-2</v>
      </c>
      <c r="H551" s="27">
        <f>1/'I Disease Parameters'!$E$12</f>
        <v>0.05</v>
      </c>
      <c r="I551" s="27">
        <f>'I Disease Parameters'!$E$9/'I Disease Parameters'!$E$15</f>
        <v>0</v>
      </c>
      <c r="J551" s="83">
        <f t="shared" si="250"/>
        <v>7.7001263440561267</v>
      </c>
      <c r="K551" s="60">
        <f t="shared" si="251"/>
        <v>0.77001263449643809</v>
      </c>
      <c r="L551" s="30">
        <f t="shared" si="252"/>
        <v>0.46717576064062738</v>
      </c>
      <c r="M551" s="27">
        <f>J551/'I Disease Parameters'!$E$12</f>
        <v>0.38500631720280631</v>
      </c>
      <c r="N551" s="27">
        <f>K551/SQRT('I Disease Parameters'!$E$13*'I Disease Parameters'!$E$13)</f>
        <v>4.5294860852731655E-2</v>
      </c>
      <c r="O551" s="27">
        <f>L551/'I Disease Parameters'!$E$13</f>
        <v>2.7480927096507492E-2</v>
      </c>
      <c r="P551" s="27">
        <f>(1-L551)/'I Disease Parameters'!$E$14</f>
        <v>2.2201009973307193E-2</v>
      </c>
      <c r="Q551" s="19" t="str">
        <f t="shared" si="228"/>
        <v/>
      </c>
      <c r="R551" s="17" t="str">
        <f t="shared" si="229"/>
        <v/>
      </c>
      <c r="S551" s="17" t="str">
        <f t="shared" si="230"/>
        <v/>
      </c>
      <c r="T551" s="17" t="str">
        <f t="shared" si="231"/>
        <v/>
      </c>
      <c r="U551" s="17" t="str">
        <f t="shared" si="232"/>
        <v/>
      </c>
      <c r="V551" s="17" t="str">
        <f t="shared" si="233"/>
        <v/>
      </c>
      <c r="W551" s="17" t="str">
        <f t="shared" si="234"/>
        <v/>
      </c>
      <c r="X551" s="18" t="str">
        <f t="shared" si="225"/>
        <v/>
      </c>
      <c r="Y551" s="17" t="str">
        <f t="shared" si="235"/>
        <v/>
      </c>
      <c r="Z551" s="17" t="str">
        <f t="shared" si="236"/>
        <v/>
      </c>
      <c r="AA551" s="17" t="str">
        <f t="shared" si="237"/>
        <v/>
      </c>
      <c r="AB551" s="17" t="str">
        <f t="shared" si="238"/>
        <v/>
      </c>
      <c r="AC551" s="17" t="str">
        <f t="shared" si="239"/>
        <v/>
      </c>
      <c r="AD551" s="18" t="str">
        <f t="shared" si="240"/>
        <v/>
      </c>
      <c r="AE551" s="19" t="str">
        <f t="shared" si="241"/>
        <v/>
      </c>
      <c r="AF551" s="17" t="str">
        <f t="shared" si="242"/>
        <v/>
      </c>
      <c r="AG551" s="17" t="str">
        <f t="shared" si="243"/>
        <v/>
      </c>
      <c r="AH551" s="18" t="str">
        <f t="shared" si="244"/>
        <v/>
      </c>
      <c r="AI551" s="73"/>
      <c r="AJ551" s="74"/>
      <c r="AK551" s="74"/>
      <c r="AL551" s="73"/>
      <c r="AM551" s="74"/>
      <c r="AN551" s="74">
        <f t="shared" si="245"/>
        <v>2012</v>
      </c>
      <c r="AO551" s="19" t="str">
        <f t="shared" ca="1" si="246"/>
        <v>-</v>
      </c>
      <c r="AP551" s="17" t="str">
        <f ca="1">IF($C551&gt;=TODAY(),"-",100*(AO551-MIN(Fit_Error_Deaths))/(MAX(Fit_Error_Deaths)-MIN(Fit_Error_Deaths)))</f>
        <v>-</v>
      </c>
      <c r="AQ551" s="17" t="str">
        <f t="shared" ca="1" si="247"/>
        <v>-</v>
      </c>
      <c r="AR551" s="17" t="str">
        <f ca="1">IF($C551&gt;=TODAY(),"-",100*(AQ551-MIN(Fit_Error_LocalTransmission))/(MAX(Fit_Error_LocalTransmission)-MIN(Fit_Error_LocalTransmission)))</f>
        <v>-</v>
      </c>
      <c r="AS551" s="17" t="str">
        <f t="shared" ca="1" si="248"/>
        <v>-</v>
      </c>
      <c r="AT551" s="67" t="str">
        <f t="shared" ca="1" si="249"/>
        <v>-</v>
      </c>
    </row>
    <row r="552" spans="1:46" s="1" customFormat="1" ht="12" x14ac:dyDescent="0.35">
      <c r="A552" s="87"/>
      <c r="B552" s="40" t="str">
        <f t="shared" si="226"/>
        <v/>
      </c>
      <c r="C552" s="41" t="str">
        <f t="shared" si="227"/>
        <v/>
      </c>
      <c r="D552" s="28">
        <f>'I Disease Parameters'!$E$6/(1000*365)</f>
        <v>4.8197260273972601E-5</v>
      </c>
      <c r="E552" s="28">
        <f>'I Disease Parameters'!$E$7/(1000*365)</f>
        <v>2.0024657534246577E-5</v>
      </c>
      <c r="F552" s="27">
        <f>(1-'I Disease Parameters'!$E$8)/'I Disease Parameters'!$E$10</f>
        <v>0.188</v>
      </c>
      <c r="G552" s="27">
        <f>'I Disease Parameters'!$E$8/'I Disease Parameters'!$E$11</f>
        <v>1.2E-2</v>
      </c>
      <c r="H552" s="27">
        <f>1/'I Disease Parameters'!$E$12</f>
        <v>0.05</v>
      </c>
      <c r="I552" s="27">
        <f>'I Disease Parameters'!$E$9/'I Disease Parameters'!$E$15</f>
        <v>0</v>
      </c>
      <c r="J552" s="83">
        <f t="shared" si="250"/>
        <v>7.7001263440561267</v>
      </c>
      <c r="K552" s="60">
        <f t="shared" si="251"/>
        <v>0.77001263449643809</v>
      </c>
      <c r="L552" s="30">
        <f t="shared" si="252"/>
        <v>0.46717576064062738</v>
      </c>
      <c r="M552" s="27">
        <f>J552/'I Disease Parameters'!$E$12</f>
        <v>0.38500631720280631</v>
      </c>
      <c r="N552" s="27">
        <f>K552/SQRT('I Disease Parameters'!$E$13*'I Disease Parameters'!$E$13)</f>
        <v>4.5294860852731655E-2</v>
      </c>
      <c r="O552" s="27">
        <f>L552/'I Disease Parameters'!$E$13</f>
        <v>2.7480927096507492E-2</v>
      </c>
      <c r="P552" s="27">
        <f>(1-L552)/'I Disease Parameters'!$E$14</f>
        <v>2.2201009973307193E-2</v>
      </c>
      <c r="Q552" s="19" t="str">
        <f t="shared" si="228"/>
        <v/>
      </c>
      <c r="R552" s="17" t="str">
        <f t="shared" si="229"/>
        <v/>
      </c>
      <c r="S552" s="17" t="str">
        <f t="shared" si="230"/>
        <v/>
      </c>
      <c r="T552" s="17" t="str">
        <f t="shared" si="231"/>
        <v/>
      </c>
      <c r="U552" s="17" t="str">
        <f t="shared" si="232"/>
        <v/>
      </c>
      <c r="V552" s="17" t="str">
        <f t="shared" si="233"/>
        <v/>
      </c>
      <c r="W552" s="17" t="str">
        <f t="shared" si="234"/>
        <v/>
      </c>
      <c r="X552" s="18" t="str">
        <f t="shared" si="225"/>
        <v/>
      </c>
      <c r="Y552" s="17" t="str">
        <f t="shared" si="235"/>
        <v/>
      </c>
      <c r="Z552" s="17" t="str">
        <f t="shared" si="236"/>
        <v/>
      </c>
      <c r="AA552" s="17" t="str">
        <f t="shared" si="237"/>
        <v/>
      </c>
      <c r="AB552" s="17" t="str">
        <f t="shared" si="238"/>
        <v/>
      </c>
      <c r="AC552" s="17" t="str">
        <f t="shared" si="239"/>
        <v/>
      </c>
      <c r="AD552" s="18" t="str">
        <f t="shared" si="240"/>
        <v/>
      </c>
      <c r="AE552" s="19" t="str">
        <f t="shared" si="241"/>
        <v/>
      </c>
      <c r="AF552" s="17" t="str">
        <f t="shared" si="242"/>
        <v/>
      </c>
      <c r="AG552" s="17" t="str">
        <f t="shared" si="243"/>
        <v/>
      </c>
      <c r="AH552" s="18" t="str">
        <f t="shared" si="244"/>
        <v/>
      </c>
      <c r="AI552" s="73"/>
      <c r="AJ552" s="74"/>
      <c r="AK552" s="74"/>
      <c r="AL552" s="73"/>
      <c r="AM552" s="74"/>
      <c r="AN552" s="74">
        <f t="shared" si="245"/>
        <v>2012</v>
      </c>
      <c r="AO552" s="19" t="str">
        <f t="shared" ca="1" si="246"/>
        <v>-</v>
      </c>
      <c r="AP552" s="17" t="str">
        <f ca="1">IF($C552&gt;=TODAY(),"-",100*(AO552-MIN(Fit_Error_Deaths))/(MAX(Fit_Error_Deaths)-MIN(Fit_Error_Deaths)))</f>
        <v>-</v>
      </c>
      <c r="AQ552" s="17" t="str">
        <f t="shared" ca="1" si="247"/>
        <v>-</v>
      </c>
      <c r="AR552" s="17" t="str">
        <f ca="1">IF($C552&gt;=TODAY(),"-",100*(AQ552-MIN(Fit_Error_LocalTransmission))/(MAX(Fit_Error_LocalTransmission)-MIN(Fit_Error_LocalTransmission)))</f>
        <v>-</v>
      </c>
      <c r="AS552" s="17" t="str">
        <f t="shared" ca="1" si="248"/>
        <v>-</v>
      </c>
      <c r="AT552" s="67" t="str">
        <f t="shared" ca="1" si="249"/>
        <v>-</v>
      </c>
    </row>
    <row r="553" spans="1:46" s="1" customFormat="1" ht="12" x14ac:dyDescent="0.35">
      <c r="A553" s="87"/>
      <c r="B553" s="40" t="str">
        <f t="shared" si="226"/>
        <v/>
      </c>
      <c r="C553" s="41" t="str">
        <f t="shared" si="227"/>
        <v/>
      </c>
      <c r="D553" s="28">
        <f>'I Disease Parameters'!$E$6/(1000*365)</f>
        <v>4.8197260273972601E-5</v>
      </c>
      <c r="E553" s="28">
        <f>'I Disease Parameters'!$E$7/(1000*365)</f>
        <v>2.0024657534246577E-5</v>
      </c>
      <c r="F553" s="27">
        <f>(1-'I Disease Parameters'!$E$8)/'I Disease Parameters'!$E$10</f>
        <v>0.188</v>
      </c>
      <c r="G553" s="27">
        <f>'I Disease Parameters'!$E$8/'I Disease Parameters'!$E$11</f>
        <v>1.2E-2</v>
      </c>
      <c r="H553" s="27">
        <f>1/'I Disease Parameters'!$E$12</f>
        <v>0.05</v>
      </c>
      <c r="I553" s="27">
        <f>'I Disease Parameters'!$E$9/'I Disease Parameters'!$E$15</f>
        <v>0</v>
      </c>
      <c r="J553" s="83">
        <f t="shared" si="250"/>
        <v>7.7001263440561267</v>
      </c>
      <c r="K553" s="60">
        <f t="shared" si="251"/>
        <v>0.77001263449643809</v>
      </c>
      <c r="L553" s="30">
        <f t="shared" si="252"/>
        <v>0.46717576064062738</v>
      </c>
      <c r="M553" s="27">
        <f>J553/'I Disease Parameters'!$E$12</f>
        <v>0.38500631720280631</v>
      </c>
      <c r="N553" s="27">
        <f>K553/SQRT('I Disease Parameters'!$E$13*'I Disease Parameters'!$E$13)</f>
        <v>4.5294860852731655E-2</v>
      </c>
      <c r="O553" s="27">
        <f>L553/'I Disease Parameters'!$E$13</f>
        <v>2.7480927096507492E-2</v>
      </c>
      <c r="P553" s="27">
        <f>(1-L553)/'I Disease Parameters'!$E$14</f>
        <v>2.2201009973307193E-2</v>
      </c>
      <c r="Q553" s="19" t="str">
        <f t="shared" si="228"/>
        <v/>
      </c>
      <c r="R553" s="17" t="str">
        <f t="shared" si="229"/>
        <v/>
      </c>
      <c r="S553" s="17" t="str">
        <f t="shared" si="230"/>
        <v/>
      </c>
      <c r="T553" s="17" t="str">
        <f t="shared" si="231"/>
        <v/>
      </c>
      <c r="U553" s="17" t="str">
        <f t="shared" si="232"/>
        <v/>
      </c>
      <c r="V553" s="17" t="str">
        <f t="shared" si="233"/>
        <v/>
      </c>
      <c r="W553" s="17" t="str">
        <f t="shared" si="234"/>
        <v/>
      </c>
      <c r="X553" s="18" t="str">
        <f t="shared" si="225"/>
        <v/>
      </c>
      <c r="Y553" s="17" t="str">
        <f t="shared" si="235"/>
        <v/>
      </c>
      <c r="Z553" s="17" t="str">
        <f t="shared" si="236"/>
        <v/>
      </c>
      <c r="AA553" s="17" t="str">
        <f t="shared" si="237"/>
        <v/>
      </c>
      <c r="AB553" s="17" t="str">
        <f t="shared" si="238"/>
        <v/>
      </c>
      <c r="AC553" s="17" t="str">
        <f t="shared" si="239"/>
        <v/>
      </c>
      <c r="AD553" s="18" t="str">
        <f t="shared" si="240"/>
        <v/>
      </c>
      <c r="AE553" s="19" t="str">
        <f t="shared" si="241"/>
        <v/>
      </c>
      <c r="AF553" s="17" t="str">
        <f t="shared" si="242"/>
        <v/>
      </c>
      <c r="AG553" s="17" t="str">
        <f t="shared" si="243"/>
        <v/>
      </c>
      <c r="AH553" s="18" t="str">
        <f t="shared" si="244"/>
        <v/>
      </c>
      <c r="AI553" s="73"/>
      <c r="AJ553" s="74"/>
      <c r="AK553" s="74"/>
      <c r="AL553" s="73"/>
      <c r="AM553" s="74"/>
      <c r="AN553" s="74">
        <f t="shared" si="245"/>
        <v>2012</v>
      </c>
      <c r="AO553" s="19" t="str">
        <f t="shared" ca="1" si="246"/>
        <v>-</v>
      </c>
      <c r="AP553" s="17" t="str">
        <f ca="1">IF($C553&gt;=TODAY(),"-",100*(AO553-MIN(Fit_Error_Deaths))/(MAX(Fit_Error_Deaths)-MIN(Fit_Error_Deaths)))</f>
        <v>-</v>
      </c>
      <c r="AQ553" s="17" t="str">
        <f t="shared" ca="1" si="247"/>
        <v>-</v>
      </c>
      <c r="AR553" s="17" t="str">
        <f ca="1">IF($C553&gt;=TODAY(),"-",100*(AQ553-MIN(Fit_Error_LocalTransmission))/(MAX(Fit_Error_LocalTransmission)-MIN(Fit_Error_LocalTransmission)))</f>
        <v>-</v>
      </c>
      <c r="AS553" s="17" t="str">
        <f t="shared" ca="1" si="248"/>
        <v>-</v>
      </c>
      <c r="AT553" s="67" t="str">
        <f t="shared" ca="1" si="249"/>
        <v>-</v>
      </c>
    </row>
    <row r="554" spans="1:46" s="1" customFormat="1" ht="12" x14ac:dyDescent="0.35">
      <c r="A554" s="87"/>
      <c r="B554" s="40" t="str">
        <f t="shared" si="226"/>
        <v/>
      </c>
      <c r="C554" s="41" t="str">
        <f t="shared" si="227"/>
        <v/>
      </c>
      <c r="D554" s="28">
        <f>'I Disease Parameters'!$E$6/(1000*365)</f>
        <v>4.8197260273972601E-5</v>
      </c>
      <c r="E554" s="28">
        <f>'I Disease Parameters'!$E$7/(1000*365)</f>
        <v>2.0024657534246577E-5</v>
      </c>
      <c r="F554" s="27">
        <f>(1-'I Disease Parameters'!$E$8)/'I Disease Parameters'!$E$10</f>
        <v>0.188</v>
      </c>
      <c r="G554" s="27">
        <f>'I Disease Parameters'!$E$8/'I Disease Parameters'!$E$11</f>
        <v>1.2E-2</v>
      </c>
      <c r="H554" s="27">
        <f>1/'I Disease Parameters'!$E$12</f>
        <v>0.05</v>
      </c>
      <c r="I554" s="27">
        <f>'I Disease Parameters'!$E$9/'I Disease Parameters'!$E$15</f>
        <v>0</v>
      </c>
      <c r="J554" s="83">
        <f t="shared" si="250"/>
        <v>7.7001263440561267</v>
      </c>
      <c r="K554" s="60">
        <f t="shared" si="251"/>
        <v>0.77001263449643809</v>
      </c>
      <c r="L554" s="30">
        <f t="shared" si="252"/>
        <v>0.46717576064062738</v>
      </c>
      <c r="M554" s="27">
        <f>J554/'I Disease Parameters'!$E$12</f>
        <v>0.38500631720280631</v>
      </c>
      <c r="N554" s="27">
        <f>K554/SQRT('I Disease Parameters'!$E$13*'I Disease Parameters'!$E$13)</f>
        <v>4.5294860852731655E-2</v>
      </c>
      <c r="O554" s="27">
        <f>L554/'I Disease Parameters'!$E$13</f>
        <v>2.7480927096507492E-2</v>
      </c>
      <c r="P554" s="27">
        <f>(1-L554)/'I Disease Parameters'!$E$14</f>
        <v>2.2201009973307193E-2</v>
      </c>
      <c r="Q554" s="19" t="str">
        <f t="shared" si="228"/>
        <v/>
      </c>
      <c r="R554" s="17" t="str">
        <f t="shared" si="229"/>
        <v/>
      </c>
      <c r="S554" s="17" t="str">
        <f t="shared" si="230"/>
        <v/>
      </c>
      <c r="T554" s="17" t="str">
        <f t="shared" si="231"/>
        <v/>
      </c>
      <c r="U554" s="17" t="str">
        <f t="shared" si="232"/>
        <v/>
      </c>
      <c r="V554" s="17" t="str">
        <f t="shared" si="233"/>
        <v/>
      </c>
      <c r="W554" s="17" t="str">
        <f t="shared" si="234"/>
        <v/>
      </c>
      <c r="X554" s="18" t="str">
        <f t="shared" si="225"/>
        <v/>
      </c>
      <c r="Y554" s="17" t="str">
        <f t="shared" si="235"/>
        <v/>
      </c>
      <c r="Z554" s="17" t="str">
        <f t="shared" si="236"/>
        <v/>
      </c>
      <c r="AA554" s="17" t="str">
        <f t="shared" si="237"/>
        <v/>
      </c>
      <c r="AB554" s="17" t="str">
        <f t="shared" si="238"/>
        <v/>
      </c>
      <c r="AC554" s="17" t="str">
        <f t="shared" si="239"/>
        <v/>
      </c>
      <c r="AD554" s="18" t="str">
        <f t="shared" si="240"/>
        <v/>
      </c>
      <c r="AE554" s="19" t="str">
        <f t="shared" si="241"/>
        <v/>
      </c>
      <c r="AF554" s="17" t="str">
        <f t="shared" si="242"/>
        <v/>
      </c>
      <c r="AG554" s="17" t="str">
        <f t="shared" si="243"/>
        <v/>
      </c>
      <c r="AH554" s="18" t="str">
        <f t="shared" si="244"/>
        <v/>
      </c>
      <c r="AI554" s="73"/>
      <c r="AJ554" s="74"/>
      <c r="AK554" s="74"/>
      <c r="AL554" s="73"/>
      <c r="AM554" s="74"/>
      <c r="AN554" s="74">
        <f t="shared" si="245"/>
        <v>2012</v>
      </c>
      <c r="AO554" s="19" t="str">
        <f t="shared" ca="1" si="246"/>
        <v>-</v>
      </c>
      <c r="AP554" s="17" t="str">
        <f ca="1">IF($C554&gt;=TODAY(),"-",100*(AO554-MIN(Fit_Error_Deaths))/(MAX(Fit_Error_Deaths)-MIN(Fit_Error_Deaths)))</f>
        <v>-</v>
      </c>
      <c r="AQ554" s="17" t="str">
        <f t="shared" ca="1" si="247"/>
        <v>-</v>
      </c>
      <c r="AR554" s="17" t="str">
        <f ca="1">IF($C554&gt;=TODAY(),"-",100*(AQ554-MIN(Fit_Error_LocalTransmission))/(MAX(Fit_Error_LocalTransmission)-MIN(Fit_Error_LocalTransmission)))</f>
        <v>-</v>
      </c>
      <c r="AS554" s="17" t="str">
        <f t="shared" ca="1" si="248"/>
        <v>-</v>
      </c>
      <c r="AT554" s="67" t="str">
        <f t="shared" ca="1" si="249"/>
        <v>-</v>
      </c>
    </row>
    <row r="555" spans="1:46" s="1" customFormat="1" ht="12" x14ac:dyDescent="0.35">
      <c r="A555" s="87"/>
      <c r="B555" s="40" t="str">
        <f t="shared" si="226"/>
        <v/>
      </c>
      <c r="C555" s="41" t="str">
        <f t="shared" si="227"/>
        <v/>
      </c>
      <c r="D555" s="28">
        <f>'I Disease Parameters'!$E$6/(1000*365)</f>
        <v>4.8197260273972601E-5</v>
      </c>
      <c r="E555" s="28">
        <f>'I Disease Parameters'!$E$7/(1000*365)</f>
        <v>2.0024657534246577E-5</v>
      </c>
      <c r="F555" s="27">
        <f>(1-'I Disease Parameters'!$E$8)/'I Disease Parameters'!$E$10</f>
        <v>0.188</v>
      </c>
      <c r="G555" s="27">
        <f>'I Disease Parameters'!$E$8/'I Disease Parameters'!$E$11</f>
        <v>1.2E-2</v>
      </c>
      <c r="H555" s="27">
        <f>1/'I Disease Parameters'!$E$12</f>
        <v>0.05</v>
      </c>
      <c r="I555" s="27">
        <f>'I Disease Parameters'!$E$9/'I Disease Parameters'!$E$15</f>
        <v>0</v>
      </c>
      <c r="J555" s="83">
        <f t="shared" si="250"/>
        <v>7.7001263440561267</v>
      </c>
      <c r="K555" s="60">
        <f t="shared" si="251"/>
        <v>0.77001263449643809</v>
      </c>
      <c r="L555" s="30">
        <f t="shared" si="252"/>
        <v>0.46717576064062738</v>
      </c>
      <c r="M555" s="27">
        <f>J555/'I Disease Parameters'!$E$12</f>
        <v>0.38500631720280631</v>
      </c>
      <c r="N555" s="27">
        <f>K555/SQRT('I Disease Parameters'!$E$13*'I Disease Parameters'!$E$13)</f>
        <v>4.5294860852731655E-2</v>
      </c>
      <c r="O555" s="27">
        <f>L555/'I Disease Parameters'!$E$13</f>
        <v>2.7480927096507492E-2</v>
      </c>
      <c r="P555" s="27">
        <f>(1-L555)/'I Disease Parameters'!$E$14</f>
        <v>2.2201009973307193E-2</v>
      </c>
      <c r="Q555" s="19" t="str">
        <f t="shared" si="228"/>
        <v/>
      </c>
      <c r="R555" s="17" t="str">
        <f t="shared" si="229"/>
        <v/>
      </c>
      <c r="S555" s="17" t="str">
        <f t="shared" si="230"/>
        <v/>
      </c>
      <c r="T555" s="17" t="str">
        <f t="shared" si="231"/>
        <v/>
      </c>
      <c r="U555" s="17" t="str">
        <f t="shared" si="232"/>
        <v/>
      </c>
      <c r="V555" s="17" t="str">
        <f t="shared" si="233"/>
        <v/>
      </c>
      <c r="W555" s="17" t="str">
        <f t="shared" si="234"/>
        <v/>
      </c>
      <c r="X555" s="18" t="str">
        <f t="shared" si="225"/>
        <v/>
      </c>
      <c r="Y555" s="17" t="str">
        <f t="shared" si="235"/>
        <v/>
      </c>
      <c r="Z555" s="17" t="str">
        <f t="shared" si="236"/>
        <v/>
      </c>
      <c r="AA555" s="17" t="str">
        <f t="shared" si="237"/>
        <v/>
      </c>
      <c r="AB555" s="17" t="str">
        <f t="shared" si="238"/>
        <v/>
      </c>
      <c r="AC555" s="17" t="str">
        <f t="shared" si="239"/>
        <v/>
      </c>
      <c r="AD555" s="18" t="str">
        <f t="shared" si="240"/>
        <v/>
      </c>
      <c r="AE555" s="19" t="str">
        <f t="shared" si="241"/>
        <v/>
      </c>
      <c r="AF555" s="17" t="str">
        <f t="shared" si="242"/>
        <v/>
      </c>
      <c r="AG555" s="17" t="str">
        <f t="shared" si="243"/>
        <v/>
      </c>
      <c r="AH555" s="18" t="str">
        <f t="shared" si="244"/>
        <v/>
      </c>
      <c r="AI555" s="73"/>
      <c r="AJ555" s="74"/>
      <c r="AK555" s="74"/>
      <c r="AL555" s="73"/>
      <c r="AM555" s="74"/>
      <c r="AN555" s="74">
        <f t="shared" si="245"/>
        <v>2012</v>
      </c>
      <c r="AO555" s="19" t="str">
        <f t="shared" ca="1" si="246"/>
        <v>-</v>
      </c>
      <c r="AP555" s="17" t="str">
        <f ca="1">IF($C555&gt;=TODAY(),"-",100*(AO555-MIN(Fit_Error_Deaths))/(MAX(Fit_Error_Deaths)-MIN(Fit_Error_Deaths)))</f>
        <v>-</v>
      </c>
      <c r="AQ555" s="17" t="str">
        <f t="shared" ca="1" si="247"/>
        <v>-</v>
      </c>
      <c r="AR555" s="17" t="str">
        <f ca="1">IF($C555&gt;=TODAY(),"-",100*(AQ555-MIN(Fit_Error_LocalTransmission))/(MAX(Fit_Error_LocalTransmission)-MIN(Fit_Error_LocalTransmission)))</f>
        <v>-</v>
      </c>
      <c r="AS555" s="17" t="str">
        <f t="shared" ca="1" si="248"/>
        <v>-</v>
      </c>
      <c r="AT555" s="67" t="str">
        <f t="shared" ca="1" si="249"/>
        <v>-</v>
      </c>
    </row>
    <row r="556" spans="1:46" s="1" customFormat="1" ht="12" x14ac:dyDescent="0.35">
      <c r="A556" s="87"/>
      <c r="B556" s="40" t="str">
        <f t="shared" si="226"/>
        <v/>
      </c>
      <c r="C556" s="41" t="str">
        <f t="shared" si="227"/>
        <v/>
      </c>
      <c r="D556" s="28">
        <f>'I Disease Parameters'!$E$6/(1000*365)</f>
        <v>4.8197260273972601E-5</v>
      </c>
      <c r="E556" s="28">
        <f>'I Disease Parameters'!$E$7/(1000*365)</f>
        <v>2.0024657534246577E-5</v>
      </c>
      <c r="F556" s="27">
        <f>(1-'I Disease Parameters'!$E$8)/'I Disease Parameters'!$E$10</f>
        <v>0.188</v>
      </c>
      <c r="G556" s="27">
        <f>'I Disease Parameters'!$E$8/'I Disease Parameters'!$E$11</f>
        <v>1.2E-2</v>
      </c>
      <c r="H556" s="27">
        <f>1/'I Disease Parameters'!$E$12</f>
        <v>0.05</v>
      </c>
      <c r="I556" s="27">
        <f>'I Disease Parameters'!$E$9/'I Disease Parameters'!$E$15</f>
        <v>0</v>
      </c>
      <c r="J556" s="83">
        <f t="shared" si="250"/>
        <v>7.7001263440561267</v>
      </c>
      <c r="K556" s="60">
        <f t="shared" si="251"/>
        <v>0.77001263449643809</v>
      </c>
      <c r="L556" s="30">
        <f t="shared" si="252"/>
        <v>0.46717576064062738</v>
      </c>
      <c r="M556" s="27">
        <f>J556/'I Disease Parameters'!$E$12</f>
        <v>0.38500631720280631</v>
      </c>
      <c r="N556" s="27">
        <f>K556/SQRT('I Disease Parameters'!$E$13*'I Disease Parameters'!$E$13)</f>
        <v>4.5294860852731655E-2</v>
      </c>
      <c r="O556" s="27">
        <f>L556/'I Disease Parameters'!$E$13</f>
        <v>2.7480927096507492E-2</v>
      </c>
      <c r="P556" s="27">
        <f>(1-L556)/'I Disease Parameters'!$E$14</f>
        <v>2.2201009973307193E-2</v>
      </c>
      <c r="Q556" s="19" t="str">
        <f t="shared" si="228"/>
        <v/>
      </c>
      <c r="R556" s="17" t="str">
        <f t="shared" si="229"/>
        <v/>
      </c>
      <c r="S556" s="17" t="str">
        <f t="shared" si="230"/>
        <v/>
      </c>
      <c r="T556" s="17" t="str">
        <f t="shared" si="231"/>
        <v/>
      </c>
      <c r="U556" s="17" t="str">
        <f t="shared" si="232"/>
        <v/>
      </c>
      <c r="V556" s="17" t="str">
        <f t="shared" si="233"/>
        <v/>
      </c>
      <c r="W556" s="17" t="str">
        <f t="shared" si="234"/>
        <v/>
      </c>
      <c r="X556" s="18" t="str">
        <f t="shared" si="225"/>
        <v/>
      </c>
      <c r="Y556" s="17" t="str">
        <f t="shared" si="235"/>
        <v/>
      </c>
      <c r="Z556" s="17" t="str">
        <f t="shared" si="236"/>
        <v/>
      </c>
      <c r="AA556" s="17" t="str">
        <f t="shared" si="237"/>
        <v/>
      </c>
      <c r="AB556" s="17" t="str">
        <f t="shared" si="238"/>
        <v/>
      </c>
      <c r="AC556" s="17" t="str">
        <f t="shared" si="239"/>
        <v/>
      </c>
      <c r="AD556" s="18" t="str">
        <f t="shared" si="240"/>
        <v/>
      </c>
      <c r="AE556" s="19" t="str">
        <f t="shared" si="241"/>
        <v/>
      </c>
      <c r="AF556" s="17" t="str">
        <f t="shared" si="242"/>
        <v/>
      </c>
      <c r="AG556" s="17" t="str">
        <f t="shared" si="243"/>
        <v/>
      </c>
      <c r="AH556" s="18" t="str">
        <f t="shared" si="244"/>
        <v/>
      </c>
      <c r="AI556" s="73"/>
      <c r="AJ556" s="74"/>
      <c r="AK556" s="74"/>
      <c r="AL556" s="73"/>
      <c r="AM556" s="74"/>
      <c r="AN556" s="74">
        <f t="shared" si="245"/>
        <v>2012</v>
      </c>
      <c r="AO556" s="19" t="str">
        <f t="shared" ca="1" si="246"/>
        <v>-</v>
      </c>
      <c r="AP556" s="17" t="str">
        <f ca="1">IF($C556&gt;=TODAY(),"-",100*(AO556-MIN(Fit_Error_Deaths))/(MAX(Fit_Error_Deaths)-MIN(Fit_Error_Deaths)))</f>
        <v>-</v>
      </c>
      <c r="AQ556" s="17" t="str">
        <f t="shared" ca="1" si="247"/>
        <v>-</v>
      </c>
      <c r="AR556" s="17" t="str">
        <f ca="1">IF($C556&gt;=TODAY(),"-",100*(AQ556-MIN(Fit_Error_LocalTransmission))/(MAX(Fit_Error_LocalTransmission)-MIN(Fit_Error_LocalTransmission)))</f>
        <v>-</v>
      </c>
      <c r="AS556" s="17" t="str">
        <f t="shared" ca="1" si="248"/>
        <v>-</v>
      </c>
      <c r="AT556" s="67" t="str">
        <f t="shared" ca="1" si="249"/>
        <v>-</v>
      </c>
    </row>
    <row r="557" spans="1:46" s="1" customFormat="1" ht="12" x14ac:dyDescent="0.35">
      <c r="A557" s="87"/>
      <c r="B557" s="40" t="str">
        <f t="shared" si="226"/>
        <v/>
      </c>
      <c r="C557" s="41" t="str">
        <f t="shared" si="227"/>
        <v/>
      </c>
      <c r="D557" s="28">
        <f>'I Disease Parameters'!$E$6/(1000*365)</f>
        <v>4.8197260273972601E-5</v>
      </c>
      <c r="E557" s="28">
        <f>'I Disease Parameters'!$E$7/(1000*365)</f>
        <v>2.0024657534246577E-5</v>
      </c>
      <c r="F557" s="27">
        <f>(1-'I Disease Parameters'!$E$8)/'I Disease Parameters'!$E$10</f>
        <v>0.188</v>
      </c>
      <c r="G557" s="27">
        <f>'I Disease Parameters'!$E$8/'I Disease Parameters'!$E$11</f>
        <v>1.2E-2</v>
      </c>
      <c r="H557" s="27">
        <f>1/'I Disease Parameters'!$E$12</f>
        <v>0.05</v>
      </c>
      <c r="I557" s="27">
        <f>'I Disease Parameters'!$E$9/'I Disease Parameters'!$E$15</f>
        <v>0</v>
      </c>
      <c r="J557" s="83">
        <f t="shared" si="250"/>
        <v>7.7001263440561267</v>
      </c>
      <c r="K557" s="60">
        <f t="shared" si="251"/>
        <v>0.77001263449643809</v>
      </c>
      <c r="L557" s="30">
        <f t="shared" si="252"/>
        <v>0.46717576064062738</v>
      </c>
      <c r="M557" s="27">
        <f>J557/'I Disease Parameters'!$E$12</f>
        <v>0.38500631720280631</v>
      </c>
      <c r="N557" s="27">
        <f>K557/SQRT('I Disease Parameters'!$E$13*'I Disease Parameters'!$E$13)</f>
        <v>4.5294860852731655E-2</v>
      </c>
      <c r="O557" s="27">
        <f>L557/'I Disease Parameters'!$E$13</f>
        <v>2.7480927096507492E-2</v>
      </c>
      <c r="P557" s="27">
        <f>(1-L557)/'I Disease Parameters'!$E$14</f>
        <v>2.2201009973307193E-2</v>
      </c>
      <c r="Q557" s="19" t="str">
        <f t="shared" si="228"/>
        <v/>
      </c>
      <c r="R557" s="17" t="str">
        <f t="shared" si="229"/>
        <v/>
      </c>
      <c r="S557" s="17" t="str">
        <f t="shared" si="230"/>
        <v/>
      </c>
      <c r="T557" s="17" t="str">
        <f t="shared" si="231"/>
        <v/>
      </c>
      <c r="U557" s="17" t="str">
        <f t="shared" si="232"/>
        <v/>
      </c>
      <c r="V557" s="17" t="str">
        <f t="shared" si="233"/>
        <v/>
      </c>
      <c r="W557" s="17" t="str">
        <f t="shared" si="234"/>
        <v/>
      </c>
      <c r="X557" s="18" t="str">
        <f t="shared" si="225"/>
        <v/>
      </c>
      <c r="Y557" s="17" t="str">
        <f t="shared" si="235"/>
        <v/>
      </c>
      <c r="Z557" s="17" t="str">
        <f t="shared" si="236"/>
        <v/>
      </c>
      <c r="AA557" s="17" t="str">
        <f t="shared" si="237"/>
        <v/>
      </c>
      <c r="AB557" s="17" t="str">
        <f t="shared" si="238"/>
        <v/>
      </c>
      <c r="AC557" s="17" t="str">
        <f t="shared" si="239"/>
        <v/>
      </c>
      <c r="AD557" s="18" t="str">
        <f t="shared" si="240"/>
        <v/>
      </c>
      <c r="AE557" s="19" t="str">
        <f t="shared" si="241"/>
        <v/>
      </c>
      <c r="AF557" s="17" t="str">
        <f t="shared" si="242"/>
        <v/>
      </c>
      <c r="AG557" s="17" t="str">
        <f t="shared" si="243"/>
        <v/>
      </c>
      <c r="AH557" s="18" t="str">
        <f t="shared" si="244"/>
        <v/>
      </c>
      <c r="AI557" s="73"/>
      <c r="AJ557" s="74"/>
      <c r="AK557" s="74"/>
      <c r="AL557" s="73"/>
      <c r="AM557" s="74"/>
      <c r="AN557" s="74">
        <f t="shared" si="245"/>
        <v>2012</v>
      </c>
      <c r="AO557" s="19" t="str">
        <f t="shared" ca="1" si="246"/>
        <v>-</v>
      </c>
      <c r="AP557" s="17" t="str">
        <f ca="1">IF($C557&gt;=TODAY(),"-",100*(AO557-MIN(Fit_Error_Deaths))/(MAX(Fit_Error_Deaths)-MIN(Fit_Error_Deaths)))</f>
        <v>-</v>
      </c>
      <c r="AQ557" s="17" t="str">
        <f t="shared" ca="1" si="247"/>
        <v>-</v>
      </c>
      <c r="AR557" s="17" t="str">
        <f ca="1">IF($C557&gt;=TODAY(),"-",100*(AQ557-MIN(Fit_Error_LocalTransmission))/(MAX(Fit_Error_LocalTransmission)-MIN(Fit_Error_LocalTransmission)))</f>
        <v>-</v>
      </c>
      <c r="AS557" s="17" t="str">
        <f t="shared" ca="1" si="248"/>
        <v>-</v>
      </c>
      <c r="AT557" s="67" t="str">
        <f t="shared" ca="1" si="249"/>
        <v>-</v>
      </c>
    </row>
    <row r="558" spans="1:46" s="1" customFormat="1" ht="12" x14ac:dyDescent="0.35">
      <c r="A558" s="87"/>
      <c r="B558" s="40" t="str">
        <f t="shared" si="226"/>
        <v/>
      </c>
      <c r="C558" s="41" t="str">
        <f t="shared" si="227"/>
        <v/>
      </c>
      <c r="D558" s="28">
        <f>'I Disease Parameters'!$E$6/(1000*365)</f>
        <v>4.8197260273972601E-5</v>
      </c>
      <c r="E558" s="28">
        <f>'I Disease Parameters'!$E$7/(1000*365)</f>
        <v>2.0024657534246577E-5</v>
      </c>
      <c r="F558" s="27">
        <f>(1-'I Disease Parameters'!$E$8)/'I Disease Parameters'!$E$10</f>
        <v>0.188</v>
      </c>
      <c r="G558" s="27">
        <f>'I Disease Parameters'!$E$8/'I Disease Parameters'!$E$11</f>
        <v>1.2E-2</v>
      </c>
      <c r="H558" s="27">
        <f>1/'I Disease Parameters'!$E$12</f>
        <v>0.05</v>
      </c>
      <c r="I558" s="27">
        <f>'I Disease Parameters'!$E$9/'I Disease Parameters'!$E$15</f>
        <v>0</v>
      </c>
      <c r="J558" s="83">
        <f t="shared" si="250"/>
        <v>7.7001263440561267</v>
      </c>
      <c r="K558" s="60">
        <f t="shared" si="251"/>
        <v>0.77001263449643809</v>
      </c>
      <c r="L558" s="30">
        <f t="shared" si="252"/>
        <v>0.46717576064062738</v>
      </c>
      <c r="M558" s="27">
        <f>J558/'I Disease Parameters'!$E$12</f>
        <v>0.38500631720280631</v>
      </c>
      <c r="N558" s="27">
        <f>K558/SQRT('I Disease Parameters'!$E$13*'I Disease Parameters'!$E$13)</f>
        <v>4.5294860852731655E-2</v>
      </c>
      <c r="O558" s="27">
        <f>L558/'I Disease Parameters'!$E$13</f>
        <v>2.7480927096507492E-2</v>
      </c>
      <c r="P558" s="27">
        <f>(1-L558)/'I Disease Parameters'!$E$14</f>
        <v>2.2201009973307193E-2</v>
      </c>
      <c r="Q558" s="19" t="str">
        <f t="shared" si="228"/>
        <v/>
      </c>
      <c r="R558" s="17" t="str">
        <f t="shared" si="229"/>
        <v/>
      </c>
      <c r="S558" s="17" t="str">
        <f t="shared" si="230"/>
        <v/>
      </c>
      <c r="T558" s="17" t="str">
        <f t="shared" si="231"/>
        <v/>
      </c>
      <c r="U558" s="17" t="str">
        <f t="shared" si="232"/>
        <v/>
      </c>
      <c r="V558" s="17" t="str">
        <f t="shared" si="233"/>
        <v/>
      </c>
      <c r="W558" s="17" t="str">
        <f t="shared" si="234"/>
        <v/>
      </c>
      <c r="X558" s="18" t="str">
        <f t="shared" si="225"/>
        <v/>
      </c>
      <c r="Y558" s="17" t="str">
        <f t="shared" si="235"/>
        <v/>
      </c>
      <c r="Z558" s="17" t="str">
        <f t="shared" si="236"/>
        <v/>
      </c>
      <c r="AA558" s="17" t="str">
        <f t="shared" si="237"/>
        <v/>
      </c>
      <c r="AB558" s="17" t="str">
        <f t="shared" si="238"/>
        <v/>
      </c>
      <c r="AC558" s="17" t="str">
        <f t="shared" si="239"/>
        <v/>
      </c>
      <c r="AD558" s="18" t="str">
        <f t="shared" si="240"/>
        <v/>
      </c>
      <c r="AE558" s="19" t="str">
        <f t="shared" si="241"/>
        <v/>
      </c>
      <c r="AF558" s="17" t="str">
        <f t="shared" si="242"/>
        <v/>
      </c>
      <c r="AG558" s="17" t="str">
        <f t="shared" si="243"/>
        <v/>
      </c>
      <c r="AH558" s="18" t="str">
        <f t="shared" si="244"/>
        <v/>
      </c>
      <c r="AI558" s="73"/>
      <c r="AJ558" s="74"/>
      <c r="AK558" s="74"/>
      <c r="AL558" s="73"/>
      <c r="AM558" s="74"/>
      <c r="AN558" s="74">
        <f t="shared" si="245"/>
        <v>2012</v>
      </c>
      <c r="AO558" s="19" t="str">
        <f t="shared" ca="1" si="246"/>
        <v>-</v>
      </c>
      <c r="AP558" s="17" t="str">
        <f ca="1">IF($C558&gt;=TODAY(),"-",100*(AO558-MIN(Fit_Error_Deaths))/(MAX(Fit_Error_Deaths)-MIN(Fit_Error_Deaths)))</f>
        <v>-</v>
      </c>
      <c r="AQ558" s="17" t="str">
        <f t="shared" ca="1" si="247"/>
        <v>-</v>
      </c>
      <c r="AR558" s="17" t="str">
        <f ca="1">IF($C558&gt;=TODAY(),"-",100*(AQ558-MIN(Fit_Error_LocalTransmission))/(MAX(Fit_Error_LocalTransmission)-MIN(Fit_Error_LocalTransmission)))</f>
        <v>-</v>
      </c>
      <c r="AS558" s="17" t="str">
        <f t="shared" ca="1" si="248"/>
        <v>-</v>
      </c>
      <c r="AT558" s="67" t="str">
        <f t="shared" ca="1" si="249"/>
        <v>-</v>
      </c>
    </row>
    <row r="559" spans="1:46" s="1" customFormat="1" ht="12" x14ac:dyDescent="0.35">
      <c r="A559" s="87"/>
      <c r="B559" s="40" t="str">
        <f t="shared" si="226"/>
        <v/>
      </c>
      <c r="C559" s="41" t="str">
        <f t="shared" si="227"/>
        <v/>
      </c>
      <c r="D559" s="28">
        <f>'I Disease Parameters'!$E$6/(1000*365)</f>
        <v>4.8197260273972601E-5</v>
      </c>
      <c r="E559" s="28">
        <f>'I Disease Parameters'!$E$7/(1000*365)</f>
        <v>2.0024657534246577E-5</v>
      </c>
      <c r="F559" s="27">
        <f>(1-'I Disease Parameters'!$E$8)/'I Disease Parameters'!$E$10</f>
        <v>0.188</v>
      </c>
      <c r="G559" s="27">
        <f>'I Disease Parameters'!$E$8/'I Disease Parameters'!$E$11</f>
        <v>1.2E-2</v>
      </c>
      <c r="H559" s="27">
        <f>1/'I Disease Parameters'!$E$12</f>
        <v>0.05</v>
      </c>
      <c r="I559" s="27">
        <f>'I Disease Parameters'!$E$9/'I Disease Parameters'!$E$15</f>
        <v>0</v>
      </c>
      <c r="J559" s="83">
        <f t="shared" si="250"/>
        <v>7.7001263440561267</v>
      </c>
      <c r="K559" s="60">
        <f t="shared" si="251"/>
        <v>0.77001263449643809</v>
      </c>
      <c r="L559" s="30">
        <f t="shared" si="252"/>
        <v>0.46717576064062738</v>
      </c>
      <c r="M559" s="27">
        <f>J559/'I Disease Parameters'!$E$12</f>
        <v>0.38500631720280631</v>
      </c>
      <c r="N559" s="27">
        <f>K559/SQRT('I Disease Parameters'!$E$13*'I Disease Parameters'!$E$13)</f>
        <v>4.5294860852731655E-2</v>
      </c>
      <c r="O559" s="27">
        <f>L559/'I Disease Parameters'!$E$13</f>
        <v>2.7480927096507492E-2</v>
      </c>
      <c r="P559" s="27">
        <f>(1-L559)/'I Disease Parameters'!$E$14</f>
        <v>2.2201009973307193E-2</v>
      </c>
      <c r="Q559" s="19" t="str">
        <f t="shared" si="228"/>
        <v/>
      </c>
      <c r="R559" s="17" t="str">
        <f t="shared" si="229"/>
        <v/>
      </c>
      <c r="S559" s="17" t="str">
        <f t="shared" si="230"/>
        <v/>
      </c>
      <c r="T559" s="17" t="str">
        <f t="shared" si="231"/>
        <v/>
      </c>
      <c r="U559" s="17" t="str">
        <f t="shared" si="232"/>
        <v/>
      </c>
      <c r="V559" s="17" t="str">
        <f t="shared" si="233"/>
        <v/>
      </c>
      <c r="W559" s="17" t="str">
        <f t="shared" si="234"/>
        <v/>
      </c>
      <c r="X559" s="18" t="str">
        <f t="shared" si="225"/>
        <v/>
      </c>
      <c r="Y559" s="17" t="str">
        <f t="shared" si="235"/>
        <v/>
      </c>
      <c r="Z559" s="17" t="str">
        <f t="shared" si="236"/>
        <v/>
      </c>
      <c r="AA559" s="17" t="str">
        <f t="shared" si="237"/>
        <v/>
      </c>
      <c r="AB559" s="17" t="str">
        <f t="shared" si="238"/>
        <v/>
      </c>
      <c r="AC559" s="17" t="str">
        <f t="shared" si="239"/>
        <v/>
      </c>
      <c r="AD559" s="18" t="str">
        <f t="shared" si="240"/>
        <v/>
      </c>
      <c r="AE559" s="19" t="str">
        <f t="shared" si="241"/>
        <v/>
      </c>
      <c r="AF559" s="17" t="str">
        <f t="shared" si="242"/>
        <v/>
      </c>
      <c r="AG559" s="17" t="str">
        <f t="shared" si="243"/>
        <v/>
      </c>
      <c r="AH559" s="18" t="str">
        <f t="shared" si="244"/>
        <v/>
      </c>
      <c r="AI559" s="73"/>
      <c r="AJ559" s="74"/>
      <c r="AK559" s="74"/>
      <c r="AL559" s="73"/>
      <c r="AM559" s="74"/>
      <c r="AN559" s="74">
        <f t="shared" si="245"/>
        <v>2012</v>
      </c>
      <c r="AO559" s="19" t="str">
        <f t="shared" ca="1" si="246"/>
        <v>-</v>
      </c>
      <c r="AP559" s="17" t="str">
        <f ca="1">IF($C559&gt;=TODAY(),"-",100*(AO559-MIN(Fit_Error_Deaths))/(MAX(Fit_Error_Deaths)-MIN(Fit_Error_Deaths)))</f>
        <v>-</v>
      </c>
      <c r="AQ559" s="17" t="str">
        <f t="shared" ca="1" si="247"/>
        <v>-</v>
      </c>
      <c r="AR559" s="17" t="str">
        <f ca="1">IF($C559&gt;=TODAY(),"-",100*(AQ559-MIN(Fit_Error_LocalTransmission))/(MAX(Fit_Error_LocalTransmission)-MIN(Fit_Error_LocalTransmission)))</f>
        <v>-</v>
      </c>
      <c r="AS559" s="17" t="str">
        <f t="shared" ca="1" si="248"/>
        <v>-</v>
      </c>
      <c r="AT559" s="67" t="str">
        <f t="shared" ca="1" si="249"/>
        <v>-</v>
      </c>
    </row>
    <row r="560" spans="1:46" s="1" customFormat="1" ht="12" x14ac:dyDescent="0.35">
      <c r="A560" s="87"/>
      <c r="B560" s="40" t="str">
        <f t="shared" si="226"/>
        <v/>
      </c>
      <c r="C560" s="41" t="str">
        <f t="shared" si="227"/>
        <v/>
      </c>
      <c r="D560" s="28">
        <f>'I Disease Parameters'!$E$6/(1000*365)</f>
        <v>4.8197260273972601E-5</v>
      </c>
      <c r="E560" s="28">
        <f>'I Disease Parameters'!$E$7/(1000*365)</f>
        <v>2.0024657534246577E-5</v>
      </c>
      <c r="F560" s="27">
        <f>(1-'I Disease Parameters'!$E$8)/'I Disease Parameters'!$E$10</f>
        <v>0.188</v>
      </c>
      <c r="G560" s="27">
        <f>'I Disease Parameters'!$E$8/'I Disease Parameters'!$E$11</f>
        <v>1.2E-2</v>
      </c>
      <c r="H560" s="27">
        <f>1/'I Disease Parameters'!$E$12</f>
        <v>0.05</v>
      </c>
      <c r="I560" s="27">
        <f>'I Disease Parameters'!$E$9/'I Disease Parameters'!$E$15</f>
        <v>0</v>
      </c>
      <c r="J560" s="83">
        <f t="shared" si="250"/>
        <v>7.7001263440561267</v>
      </c>
      <c r="K560" s="60">
        <f t="shared" si="251"/>
        <v>0.77001263449643809</v>
      </c>
      <c r="L560" s="30">
        <f t="shared" si="252"/>
        <v>0.46717576064062738</v>
      </c>
      <c r="M560" s="27">
        <f>J560/'I Disease Parameters'!$E$12</f>
        <v>0.38500631720280631</v>
      </c>
      <c r="N560" s="27">
        <f>K560/SQRT('I Disease Parameters'!$E$13*'I Disease Parameters'!$E$13)</f>
        <v>4.5294860852731655E-2</v>
      </c>
      <c r="O560" s="27">
        <f>L560/'I Disease Parameters'!$E$13</f>
        <v>2.7480927096507492E-2</v>
      </c>
      <c r="P560" s="27">
        <f>(1-L560)/'I Disease Parameters'!$E$14</f>
        <v>2.2201009973307193E-2</v>
      </c>
      <c r="Q560" s="19" t="str">
        <f t="shared" si="228"/>
        <v/>
      </c>
      <c r="R560" s="17" t="str">
        <f t="shared" si="229"/>
        <v/>
      </c>
      <c r="S560" s="17" t="str">
        <f t="shared" si="230"/>
        <v/>
      </c>
      <c r="T560" s="17" t="str">
        <f t="shared" si="231"/>
        <v/>
      </c>
      <c r="U560" s="17" t="str">
        <f t="shared" si="232"/>
        <v/>
      </c>
      <c r="V560" s="17" t="str">
        <f t="shared" si="233"/>
        <v/>
      </c>
      <c r="W560" s="17" t="str">
        <f t="shared" si="234"/>
        <v/>
      </c>
      <c r="X560" s="18" t="str">
        <f t="shared" si="225"/>
        <v/>
      </c>
      <c r="Y560" s="17" t="str">
        <f t="shared" si="235"/>
        <v/>
      </c>
      <c r="Z560" s="17" t="str">
        <f t="shared" si="236"/>
        <v/>
      </c>
      <c r="AA560" s="17" t="str">
        <f t="shared" si="237"/>
        <v/>
      </c>
      <c r="AB560" s="17" t="str">
        <f t="shared" si="238"/>
        <v/>
      </c>
      <c r="AC560" s="17" t="str">
        <f t="shared" si="239"/>
        <v/>
      </c>
      <c r="AD560" s="18" t="str">
        <f t="shared" si="240"/>
        <v/>
      </c>
      <c r="AE560" s="19" t="str">
        <f t="shared" si="241"/>
        <v/>
      </c>
      <c r="AF560" s="17" t="str">
        <f t="shared" si="242"/>
        <v/>
      </c>
      <c r="AG560" s="17" t="str">
        <f t="shared" si="243"/>
        <v/>
      </c>
      <c r="AH560" s="18" t="str">
        <f t="shared" si="244"/>
        <v/>
      </c>
      <c r="AI560" s="73"/>
      <c r="AJ560" s="74"/>
      <c r="AK560" s="74"/>
      <c r="AL560" s="73"/>
      <c r="AM560" s="74"/>
      <c r="AN560" s="74">
        <f t="shared" si="245"/>
        <v>2012</v>
      </c>
      <c r="AO560" s="19" t="str">
        <f t="shared" ca="1" si="246"/>
        <v>-</v>
      </c>
      <c r="AP560" s="17" t="str">
        <f ca="1">IF($C560&gt;=TODAY(),"-",100*(AO560-MIN(Fit_Error_Deaths))/(MAX(Fit_Error_Deaths)-MIN(Fit_Error_Deaths)))</f>
        <v>-</v>
      </c>
      <c r="AQ560" s="17" t="str">
        <f t="shared" ca="1" si="247"/>
        <v>-</v>
      </c>
      <c r="AR560" s="17" t="str">
        <f ca="1">IF($C560&gt;=TODAY(),"-",100*(AQ560-MIN(Fit_Error_LocalTransmission))/(MAX(Fit_Error_LocalTransmission)-MIN(Fit_Error_LocalTransmission)))</f>
        <v>-</v>
      </c>
      <c r="AS560" s="17" t="str">
        <f t="shared" ca="1" si="248"/>
        <v>-</v>
      </c>
      <c r="AT560" s="67" t="str">
        <f t="shared" ca="1" si="249"/>
        <v>-</v>
      </c>
    </row>
    <row r="561" spans="1:46" s="1" customFormat="1" ht="12" x14ac:dyDescent="0.35">
      <c r="A561" s="87"/>
      <c r="B561" s="40" t="str">
        <f t="shared" si="226"/>
        <v/>
      </c>
      <c r="C561" s="41" t="str">
        <f t="shared" si="227"/>
        <v/>
      </c>
      <c r="D561" s="28">
        <f>'I Disease Parameters'!$E$6/(1000*365)</f>
        <v>4.8197260273972601E-5</v>
      </c>
      <c r="E561" s="28">
        <f>'I Disease Parameters'!$E$7/(1000*365)</f>
        <v>2.0024657534246577E-5</v>
      </c>
      <c r="F561" s="27">
        <f>(1-'I Disease Parameters'!$E$8)/'I Disease Parameters'!$E$10</f>
        <v>0.188</v>
      </c>
      <c r="G561" s="27">
        <f>'I Disease Parameters'!$E$8/'I Disease Parameters'!$E$11</f>
        <v>1.2E-2</v>
      </c>
      <c r="H561" s="27">
        <f>1/'I Disease Parameters'!$E$12</f>
        <v>0.05</v>
      </c>
      <c r="I561" s="27">
        <f>'I Disease Parameters'!$E$9/'I Disease Parameters'!$E$15</f>
        <v>0</v>
      </c>
      <c r="J561" s="83">
        <f t="shared" si="250"/>
        <v>7.7001263440561267</v>
      </c>
      <c r="K561" s="60">
        <f t="shared" si="251"/>
        <v>0.77001263449643809</v>
      </c>
      <c r="L561" s="30">
        <f t="shared" si="252"/>
        <v>0.46717576064062738</v>
      </c>
      <c r="M561" s="27">
        <f>J561/'I Disease Parameters'!$E$12</f>
        <v>0.38500631720280631</v>
      </c>
      <c r="N561" s="27">
        <f>K561/SQRT('I Disease Parameters'!$E$13*'I Disease Parameters'!$E$13)</f>
        <v>4.5294860852731655E-2</v>
      </c>
      <c r="O561" s="27">
        <f>L561/'I Disease Parameters'!$E$13</f>
        <v>2.7480927096507492E-2</v>
      </c>
      <c r="P561" s="27">
        <f>(1-L561)/'I Disease Parameters'!$E$14</f>
        <v>2.2201009973307193E-2</v>
      </c>
      <c r="Q561" s="19" t="str">
        <f t="shared" si="228"/>
        <v/>
      </c>
      <c r="R561" s="17" t="str">
        <f t="shared" si="229"/>
        <v/>
      </c>
      <c r="S561" s="17" t="str">
        <f t="shared" si="230"/>
        <v/>
      </c>
      <c r="T561" s="17" t="str">
        <f t="shared" si="231"/>
        <v/>
      </c>
      <c r="U561" s="17" t="str">
        <f t="shared" si="232"/>
        <v/>
      </c>
      <c r="V561" s="17" t="str">
        <f t="shared" si="233"/>
        <v/>
      </c>
      <c r="W561" s="17" t="str">
        <f t="shared" si="234"/>
        <v/>
      </c>
      <c r="X561" s="18" t="str">
        <f t="shared" si="225"/>
        <v/>
      </c>
      <c r="Y561" s="17" t="str">
        <f t="shared" si="235"/>
        <v/>
      </c>
      <c r="Z561" s="17" t="str">
        <f t="shared" si="236"/>
        <v/>
      </c>
      <c r="AA561" s="17" t="str">
        <f t="shared" si="237"/>
        <v/>
      </c>
      <c r="AB561" s="17" t="str">
        <f t="shared" si="238"/>
        <v/>
      </c>
      <c r="AC561" s="17" t="str">
        <f t="shared" si="239"/>
        <v/>
      </c>
      <c r="AD561" s="18" t="str">
        <f t="shared" si="240"/>
        <v/>
      </c>
      <c r="AE561" s="19" t="str">
        <f t="shared" si="241"/>
        <v/>
      </c>
      <c r="AF561" s="17" t="str">
        <f t="shared" si="242"/>
        <v/>
      </c>
      <c r="AG561" s="17" t="str">
        <f t="shared" si="243"/>
        <v/>
      </c>
      <c r="AH561" s="18" t="str">
        <f t="shared" si="244"/>
        <v/>
      </c>
      <c r="AI561" s="73"/>
      <c r="AJ561" s="74"/>
      <c r="AK561" s="74"/>
      <c r="AL561" s="73"/>
      <c r="AM561" s="74"/>
      <c r="AN561" s="74">
        <f t="shared" si="245"/>
        <v>2012</v>
      </c>
      <c r="AO561" s="19" t="str">
        <f t="shared" ca="1" si="246"/>
        <v>-</v>
      </c>
      <c r="AP561" s="17" t="str">
        <f ca="1">IF($C561&gt;=TODAY(),"-",100*(AO561-MIN(Fit_Error_Deaths))/(MAX(Fit_Error_Deaths)-MIN(Fit_Error_Deaths)))</f>
        <v>-</v>
      </c>
      <c r="AQ561" s="17" t="str">
        <f t="shared" ca="1" si="247"/>
        <v>-</v>
      </c>
      <c r="AR561" s="17" t="str">
        <f ca="1">IF($C561&gt;=TODAY(),"-",100*(AQ561-MIN(Fit_Error_LocalTransmission))/(MAX(Fit_Error_LocalTransmission)-MIN(Fit_Error_LocalTransmission)))</f>
        <v>-</v>
      </c>
      <c r="AS561" s="17" t="str">
        <f t="shared" ca="1" si="248"/>
        <v>-</v>
      </c>
      <c r="AT561" s="67" t="str">
        <f t="shared" ca="1" si="249"/>
        <v>-</v>
      </c>
    </row>
    <row r="562" spans="1:46" s="1" customFormat="1" ht="12" x14ac:dyDescent="0.35">
      <c r="A562" s="87"/>
      <c r="B562" s="40" t="str">
        <f t="shared" si="226"/>
        <v/>
      </c>
      <c r="C562" s="41" t="str">
        <f t="shared" si="227"/>
        <v/>
      </c>
      <c r="D562" s="28">
        <f>'I Disease Parameters'!$E$6/(1000*365)</f>
        <v>4.8197260273972601E-5</v>
      </c>
      <c r="E562" s="28">
        <f>'I Disease Parameters'!$E$7/(1000*365)</f>
        <v>2.0024657534246577E-5</v>
      </c>
      <c r="F562" s="27">
        <f>(1-'I Disease Parameters'!$E$8)/'I Disease Parameters'!$E$10</f>
        <v>0.188</v>
      </c>
      <c r="G562" s="27">
        <f>'I Disease Parameters'!$E$8/'I Disease Parameters'!$E$11</f>
        <v>1.2E-2</v>
      </c>
      <c r="H562" s="27">
        <f>1/'I Disease Parameters'!$E$12</f>
        <v>0.05</v>
      </c>
      <c r="I562" s="27">
        <f>'I Disease Parameters'!$E$9/'I Disease Parameters'!$E$15</f>
        <v>0</v>
      </c>
      <c r="J562" s="83">
        <f t="shared" si="250"/>
        <v>7.7001263440561267</v>
      </c>
      <c r="K562" s="60">
        <f t="shared" si="251"/>
        <v>0.77001263449643809</v>
      </c>
      <c r="L562" s="30">
        <f t="shared" si="252"/>
        <v>0.46717576064062738</v>
      </c>
      <c r="M562" s="27">
        <f>J562/'I Disease Parameters'!$E$12</f>
        <v>0.38500631720280631</v>
      </c>
      <c r="N562" s="27">
        <f>K562/SQRT('I Disease Parameters'!$E$13*'I Disease Parameters'!$E$13)</f>
        <v>4.5294860852731655E-2</v>
      </c>
      <c r="O562" s="27">
        <f>L562/'I Disease Parameters'!$E$13</f>
        <v>2.7480927096507492E-2</v>
      </c>
      <c r="P562" s="27">
        <f>(1-L562)/'I Disease Parameters'!$E$14</f>
        <v>2.2201009973307193E-2</v>
      </c>
      <c r="Q562" s="19" t="str">
        <f t="shared" si="228"/>
        <v/>
      </c>
      <c r="R562" s="17" t="str">
        <f t="shared" si="229"/>
        <v/>
      </c>
      <c r="S562" s="17" t="str">
        <f t="shared" si="230"/>
        <v/>
      </c>
      <c r="T562" s="17" t="str">
        <f t="shared" si="231"/>
        <v/>
      </c>
      <c r="U562" s="17" t="str">
        <f t="shared" si="232"/>
        <v/>
      </c>
      <c r="V562" s="17" t="str">
        <f t="shared" si="233"/>
        <v/>
      </c>
      <c r="W562" s="17" t="str">
        <f t="shared" si="234"/>
        <v/>
      </c>
      <c r="X562" s="18" t="str">
        <f t="shared" si="225"/>
        <v/>
      </c>
      <c r="Y562" s="17" t="str">
        <f t="shared" si="235"/>
        <v/>
      </c>
      <c r="Z562" s="17" t="str">
        <f t="shared" si="236"/>
        <v/>
      </c>
      <c r="AA562" s="17" t="str">
        <f t="shared" si="237"/>
        <v/>
      </c>
      <c r="AB562" s="17" t="str">
        <f t="shared" si="238"/>
        <v/>
      </c>
      <c r="AC562" s="17" t="str">
        <f t="shared" si="239"/>
        <v/>
      </c>
      <c r="AD562" s="18" t="str">
        <f t="shared" si="240"/>
        <v/>
      </c>
      <c r="AE562" s="19" t="str">
        <f t="shared" si="241"/>
        <v/>
      </c>
      <c r="AF562" s="17" t="str">
        <f t="shared" si="242"/>
        <v/>
      </c>
      <c r="AG562" s="17" t="str">
        <f t="shared" si="243"/>
        <v/>
      </c>
      <c r="AH562" s="18" t="str">
        <f t="shared" si="244"/>
        <v/>
      </c>
      <c r="AI562" s="73"/>
      <c r="AJ562" s="74"/>
      <c r="AK562" s="74"/>
      <c r="AL562" s="73"/>
      <c r="AM562" s="74"/>
      <c r="AN562" s="74">
        <f t="shared" si="245"/>
        <v>2012</v>
      </c>
      <c r="AO562" s="19" t="str">
        <f t="shared" ca="1" si="246"/>
        <v>-</v>
      </c>
      <c r="AP562" s="17" t="str">
        <f ca="1">IF($C562&gt;=TODAY(),"-",100*(AO562-MIN(Fit_Error_Deaths))/(MAX(Fit_Error_Deaths)-MIN(Fit_Error_Deaths)))</f>
        <v>-</v>
      </c>
      <c r="AQ562" s="17" t="str">
        <f t="shared" ca="1" si="247"/>
        <v>-</v>
      </c>
      <c r="AR562" s="17" t="str">
        <f ca="1">IF($C562&gt;=TODAY(),"-",100*(AQ562-MIN(Fit_Error_LocalTransmission))/(MAX(Fit_Error_LocalTransmission)-MIN(Fit_Error_LocalTransmission)))</f>
        <v>-</v>
      </c>
      <c r="AS562" s="17" t="str">
        <f t="shared" ca="1" si="248"/>
        <v>-</v>
      </c>
      <c r="AT562" s="67" t="str">
        <f t="shared" ca="1" si="249"/>
        <v>-</v>
      </c>
    </row>
    <row r="563" spans="1:46" s="1" customFormat="1" ht="12" x14ac:dyDescent="0.35">
      <c r="A563" s="87"/>
      <c r="B563" s="40" t="str">
        <f t="shared" si="226"/>
        <v/>
      </c>
      <c r="C563" s="41" t="str">
        <f t="shared" si="227"/>
        <v/>
      </c>
      <c r="D563" s="28">
        <f>'I Disease Parameters'!$E$6/(1000*365)</f>
        <v>4.8197260273972601E-5</v>
      </c>
      <c r="E563" s="28">
        <f>'I Disease Parameters'!$E$7/(1000*365)</f>
        <v>2.0024657534246577E-5</v>
      </c>
      <c r="F563" s="27">
        <f>(1-'I Disease Parameters'!$E$8)/'I Disease Parameters'!$E$10</f>
        <v>0.188</v>
      </c>
      <c r="G563" s="27">
        <f>'I Disease Parameters'!$E$8/'I Disease Parameters'!$E$11</f>
        <v>1.2E-2</v>
      </c>
      <c r="H563" s="27">
        <f>1/'I Disease Parameters'!$E$12</f>
        <v>0.05</v>
      </c>
      <c r="I563" s="27">
        <f>'I Disease Parameters'!$E$9/'I Disease Parameters'!$E$15</f>
        <v>0</v>
      </c>
      <c r="J563" s="83">
        <f t="shared" si="250"/>
        <v>7.7001263440561267</v>
      </c>
      <c r="K563" s="60">
        <f t="shared" si="251"/>
        <v>0.77001263449643809</v>
      </c>
      <c r="L563" s="30">
        <f t="shared" si="252"/>
        <v>0.46717576064062738</v>
      </c>
      <c r="M563" s="27">
        <f>J563/'I Disease Parameters'!$E$12</f>
        <v>0.38500631720280631</v>
      </c>
      <c r="N563" s="27">
        <f>K563/SQRT('I Disease Parameters'!$E$13*'I Disease Parameters'!$E$13)</f>
        <v>4.5294860852731655E-2</v>
      </c>
      <c r="O563" s="27">
        <f>L563/'I Disease Parameters'!$E$13</f>
        <v>2.7480927096507492E-2</v>
      </c>
      <c r="P563" s="27">
        <f>(1-L563)/'I Disease Parameters'!$E$14</f>
        <v>2.2201009973307193E-2</v>
      </c>
      <c r="Q563" s="19" t="str">
        <f t="shared" si="228"/>
        <v/>
      </c>
      <c r="R563" s="17" t="str">
        <f t="shared" si="229"/>
        <v/>
      </c>
      <c r="S563" s="17" t="str">
        <f t="shared" si="230"/>
        <v/>
      </c>
      <c r="T563" s="17" t="str">
        <f t="shared" si="231"/>
        <v/>
      </c>
      <c r="U563" s="17" t="str">
        <f t="shared" si="232"/>
        <v/>
      </c>
      <c r="V563" s="17" t="str">
        <f t="shared" si="233"/>
        <v/>
      </c>
      <c r="W563" s="17" t="str">
        <f t="shared" si="234"/>
        <v/>
      </c>
      <c r="X563" s="18" t="str">
        <f t="shared" si="225"/>
        <v/>
      </c>
      <c r="Y563" s="17" t="str">
        <f t="shared" si="235"/>
        <v/>
      </c>
      <c r="Z563" s="17" t="str">
        <f t="shared" si="236"/>
        <v/>
      </c>
      <c r="AA563" s="17" t="str">
        <f t="shared" si="237"/>
        <v/>
      </c>
      <c r="AB563" s="17" t="str">
        <f t="shared" si="238"/>
        <v/>
      </c>
      <c r="AC563" s="17" t="str">
        <f t="shared" si="239"/>
        <v/>
      </c>
      <c r="AD563" s="18" t="str">
        <f t="shared" si="240"/>
        <v/>
      </c>
      <c r="AE563" s="19" t="str">
        <f t="shared" si="241"/>
        <v/>
      </c>
      <c r="AF563" s="17" t="str">
        <f t="shared" si="242"/>
        <v/>
      </c>
      <c r="AG563" s="17" t="str">
        <f t="shared" si="243"/>
        <v/>
      </c>
      <c r="AH563" s="18" t="str">
        <f t="shared" si="244"/>
        <v/>
      </c>
      <c r="AI563" s="73"/>
      <c r="AJ563" s="74"/>
      <c r="AK563" s="74"/>
      <c r="AL563" s="73"/>
      <c r="AM563" s="74"/>
      <c r="AN563" s="74">
        <f t="shared" si="245"/>
        <v>2012</v>
      </c>
      <c r="AO563" s="19" t="str">
        <f t="shared" ca="1" si="246"/>
        <v>-</v>
      </c>
      <c r="AP563" s="17" t="str">
        <f ca="1">IF($C563&gt;=TODAY(),"-",100*(AO563-MIN(Fit_Error_Deaths))/(MAX(Fit_Error_Deaths)-MIN(Fit_Error_Deaths)))</f>
        <v>-</v>
      </c>
      <c r="AQ563" s="17" t="str">
        <f t="shared" ca="1" si="247"/>
        <v>-</v>
      </c>
      <c r="AR563" s="17" t="str">
        <f ca="1">IF($C563&gt;=TODAY(),"-",100*(AQ563-MIN(Fit_Error_LocalTransmission))/(MAX(Fit_Error_LocalTransmission)-MIN(Fit_Error_LocalTransmission)))</f>
        <v>-</v>
      </c>
      <c r="AS563" s="17" t="str">
        <f t="shared" ca="1" si="248"/>
        <v>-</v>
      </c>
      <c r="AT563" s="67" t="str">
        <f t="shared" ca="1" si="249"/>
        <v>-</v>
      </c>
    </row>
    <row r="564" spans="1:46" s="1" customFormat="1" ht="12" x14ac:dyDescent="0.35">
      <c r="A564" s="87"/>
      <c r="B564" s="40" t="str">
        <f t="shared" si="226"/>
        <v/>
      </c>
      <c r="C564" s="41" t="str">
        <f t="shared" si="227"/>
        <v/>
      </c>
      <c r="D564" s="28">
        <f>'I Disease Parameters'!$E$6/(1000*365)</f>
        <v>4.8197260273972601E-5</v>
      </c>
      <c r="E564" s="28">
        <f>'I Disease Parameters'!$E$7/(1000*365)</f>
        <v>2.0024657534246577E-5</v>
      </c>
      <c r="F564" s="27">
        <f>(1-'I Disease Parameters'!$E$8)/'I Disease Parameters'!$E$10</f>
        <v>0.188</v>
      </c>
      <c r="G564" s="27">
        <f>'I Disease Parameters'!$E$8/'I Disease Parameters'!$E$11</f>
        <v>1.2E-2</v>
      </c>
      <c r="H564" s="27">
        <f>1/'I Disease Parameters'!$E$12</f>
        <v>0.05</v>
      </c>
      <c r="I564" s="27">
        <f>'I Disease Parameters'!$E$9/'I Disease Parameters'!$E$15</f>
        <v>0</v>
      </c>
      <c r="J564" s="83">
        <f t="shared" si="250"/>
        <v>7.7001263440561267</v>
      </c>
      <c r="K564" s="60">
        <f t="shared" si="251"/>
        <v>0.77001263449643809</v>
      </c>
      <c r="L564" s="30">
        <f t="shared" si="252"/>
        <v>0.46717576064062738</v>
      </c>
      <c r="M564" s="27">
        <f>J564/'I Disease Parameters'!$E$12</f>
        <v>0.38500631720280631</v>
      </c>
      <c r="N564" s="27">
        <f>K564/SQRT('I Disease Parameters'!$E$13*'I Disease Parameters'!$E$13)</f>
        <v>4.5294860852731655E-2</v>
      </c>
      <c r="O564" s="27">
        <f>L564/'I Disease Parameters'!$E$13</f>
        <v>2.7480927096507492E-2</v>
      </c>
      <c r="P564" s="27">
        <f>(1-L564)/'I Disease Parameters'!$E$14</f>
        <v>2.2201009973307193E-2</v>
      </c>
      <c r="Q564" s="19" t="str">
        <f t="shared" si="228"/>
        <v/>
      </c>
      <c r="R564" s="17" t="str">
        <f t="shared" si="229"/>
        <v/>
      </c>
      <c r="S564" s="17" t="str">
        <f t="shared" si="230"/>
        <v/>
      </c>
      <c r="T564" s="17" t="str">
        <f t="shared" si="231"/>
        <v/>
      </c>
      <c r="U564" s="17" t="str">
        <f t="shared" si="232"/>
        <v/>
      </c>
      <c r="V564" s="17" t="str">
        <f t="shared" si="233"/>
        <v/>
      </c>
      <c r="W564" s="17" t="str">
        <f t="shared" si="234"/>
        <v/>
      </c>
      <c r="X564" s="18" t="str">
        <f t="shared" si="225"/>
        <v/>
      </c>
      <c r="Y564" s="17" t="str">
        <f t="shared" si="235"/>
        <v/>
      </c>
      <c r="Z564" s="17" t="str">
        <f t="shared" si="236"/>
        <v/>
      </c>
      <c r="AA564" s="17" t="str">
        <f t="shared" si="237"/>
        <v/>
      </c>
      <c r="AB564" s="17" t="str">
        <f t="shared" si="238"/>
        <v/>
      </c>
      <c r="AC564" s="17" t="str">
        <f t="shared" si="239"/>
        <v/>
      </c>
      <c r="AD564" s="18" t="str">
        <f t="shared" si="240"/>
        <v/>
      </c>
      <c r="AE564" s="19" t="str">
        <f t="shared" si="241"/>
        <v/>
      </c>
      <c r="AF564" s="17" t="str">
        <f t="shared" si="242"/>
        <v/>
      </c>
      <c r="AG564" s="17" t="str">
        <f t="shared" si="243"/>
        <v/>
      </c>
      <c r="AH564" s="18" t="str">
        <f t="shared" si="244"/>
        <v/>
      </c>
      <c r="AI564" s="73"/>
      <c r="AJ564" s="74"/>
      <c r="AK564" s="74"/>
      <c r="AL564" s="73"/>
      <c r="AM564" s="74"/>
      <c r="AN564" s="74">
        <f t="shared" si="245"/>
        <v>2012</v>
      </c>
      <c r="AO564" s="19" t="str">
        <f t="shared" ca="1" si="246"/>
        <v>-</v>
      </c>
      <c r="AP564" s="17" t="str">
        <f ca="1">IF($C564&gt;=TODAY(),"-",100*(AO564-MIN(Fit_Error_Deaths))/(MAX(Fit_Error_Deaths)-MIN(Fit_Error_Deaths)))</f>
        <v>-</v>
      </c>
      <c r="AQ564" s="17" t="str">
        <f t="shared" ca="1" si="247"/>
        <v>-</v>
      </c>
      <c r="AR564" s="17" t="str">
        <f ca="1">IF($C564&gt;=TODAY(),"-",100*(AQ564-MIN(Fit_Error_LocalTransmission))/(MAX(Fit_Error_LocalTransmission)-MIN(Fit_Error_LocalTransmission)))</f>
        <v>-</v>
      </c>
      <c r="AS564" s="17" t="str">
        <f t="shared" ca="1" si="248"/>
        <v>-</v>
      </c>
      <c r="AT564" s="67" t="str">
        <f t="shared" ca="1" si="249"/>
        <v>-</v>
      </c>
    </row>
    <row r="565" spans="1:46" s="1" customFormat="1" ht="12" x14ac:dyDescent="0.35">
      <c r="A565" s="87"/>
      <c r="B565" s="40" t="str">
        <f t="shared" si="226"/>
        <v/>
      </c>
      <c r="C565" s="41" t="str">
        <f t="shared" si="227"/>
        <v/>
      </c>
      <c r="D565" s="28">
        <f>'I Disease Parameters'!$E$6/(1000*365)</f>
        <v>4.8197260273972601E-5</v>
      </c>
      <c r="E565" s="28">
        <f>'I Disease Parameters'!$E$7/(1000*365)</f>
        <v>2.0024657534246577E-5</v>
      </c>
      <c r="F565" s="27">
        <f>(1-'I Disease Parameters'!$E$8)/'I Disease Parameters'!$E$10</f>
        <v>0.188</v>
      </c>
      <c r="G565" s="27">
        <f>'I Disease Parameters'!$E$8/'I Disease Parameters'!$E$11</f>
        <v>1.2E-2</v>
      </c>
      <c r="H565" s="27">
        <f>1/'I Disease Parameters'!$E$12</f>
        <v>0.05</v>
      </c>
      <c r="I565" s="27">
        <f>'I Disease Parameters'!$E$9/'I Disease Parameters'!$E$15</f>
        <v>0</v>
      </c>
      <c r="J565" s="83">
        <f t="shared" si="250"/>
        <v>7.7001263440561267</v>
      </c>
      <c r="K565" s="60">
        <f t="shared" si="251"/>
        <v>0.77001263449643809</v>
      </c>
      <c r="L565" s="30">
        <f t="shared" si="252"/>
        <v>0.46717576064062738</v>
      </c>
      <c r="M565" s="27">
        <f>J565/'I Disease Parameters'!$E$12</f>
        <v>0.38500631720280631</v>
      </c>
      <c r="N565" s="27">
        <f>K565/SQRT('I Disease Parameters'!$E$13*'I Disease Parameters'!$E$13)</f>
        <v>4.5294860852731655E-2</v>
      </c>
      <c r="O565" s="27">
        <f>L565/'I Disease Parameters'!$E$13</f>
        <v>2.7480927096507492E-2</v>
      </c>
      <c r="P565" s="27">
        <f>(1-L565)/'I Disease Parameters'!$E$14</f>
        <v>2.2201009973307193E-2</v>
      </c>
      <c r="Q565" s="19" t="str">
        <f t="shared" si="228"/>
        <v/>
      </c>
      <c r="R565" s="17" t="str">
        <f t="shared" si="229"/>
        <v/>
      </c>
      <c r="S565" s="17" t="str">
        <f t="shared" si="230"/>
        <v/>
      </c>
      <c r="T565" s="17" t="str">
        <f t="shared" si="231"/>
        <v/>
      </c>
      <c r="U565" s="17" t="str">
        <f t="shared" si="232"/>
        <v/>
      </c>
      <c r="V565" s="17" t="str">
        <f t="shared" si="233"/>
        <v/>
      </c>
      <c r="W565" s="17" t="str">
        <f t="shared" si="234"/>
        <v/>
      </c>
      <c r="X565" s="18" t="str">
        <f t="shared" si="225"/>
        <v/>
      </c>
      <c r="Y565" s="17" t="str">
        <f t="shared" si="235"/>
        <v/>
      </c>
      <c r="Z565" s="17" t="str">
        <f t="shared" si="236"/>
        <v/>
      </c>
      <c r="AA565" s="17" t="str">
        <f t="shared" si="237"/>
        <v/>
      </c>
      <c r="AB565" s="17" t="str">
        <f t="shared" si="238"/>
        <v/>
      </c>
      <c r="AC565" s="17" t="str">
        <f t="shared" si="239"/>
        <v/>
      </c>
      <c r="AD565" s="18" t="str">
        <f t="shared" si="240"/>
        <v/>
      </c>
      <c r="AE565" s="19" t="str">
        <f t="shared" si="241"/>
        <v/>
      </c>
      <c r="AF565" s="17" t="str">
        <f t="shared" si="242"/>
        <v/>
      </c>
      <c r="AG565" s="17" t="str">
        <f t="shared" si="243"/>
        <v/>
      </c>
      <c r="AH565" s="18" t="str">
        <f t="shared" si="244"/>
        <v/>
      </c>
      <c r="AI565" s="73"/>
      <c r="AJ565" s="74"/>
      <c r="AK565" s="74"/>
      <c r="AL565" s="73"/>
      <c r="AM565" s="74"/>
      <c r="AN565" s="74">
        <f t="shared" si="245"/>
        <v>2012</v>
      </c>
      <c r="AO565" s="19" t="str">
        <f t="shared" ca="1" si="246"/>
        <v>-</v>
      </c>
      <c r="AP565" s="17" t="str">
        <f ca="1">IF($C565&gt;=TODAY(),"-",100*(AO565-MIN(Fit_Error_Deaths))/(MAX(Fit_Error_Deaths)-MIN(Fit_Error_Deaths)))</f>
        <v>-</v>
      </c>
      <c r="AQ565" s="17" t="str">
        <f t="shared" ca="1" si="247"/>
        <v>-</v>
      </c>
      <c r="AR565" s="17" t="str">
        <f ca="1">IF($C565&gt;=TODAY(),"-",100*(AQ565-MIN(Fit_Error_LocalTransmission))/(MAX(Fit_Error_LocalTransmission)-MIN(Fit_Error_LocalTransmission)))</f>
        <v>-</v>
      </c>
      <c r="AS565" s="17" t="str">
        <f t="shared" ca="1" si="248"/>
        <v>-</v>
      </c>
      <c r="AT565" s="67" t="str">
        <f t="shared" ca="1" si="249"/>
        <v>-</v>
      </c>
    </row>
    <row r="566" spans="1:46" s="1" customFormat="1" ht="12" x14ac:dyDescent="0.35">
      <c r="A566" s="87"/>
      <c r="B566" s="40" t="str">
        <f t="shared" si="226"/>
        <v/>
      </c>
      <c r="C566" s="41" t="str">
        <f t="shared" si="227"/>
        <v/>
      </c>
      <c r="D566" s="28">
        <f>'I Disease Parameters'!$E$6/(1000*365)</f>
        <v>4.8197260273972601E-5</v>
      </c>
      <c r="E566" s="28">
        <f>'I Disease Parameters'!$E$7/(1000*365)</f>
        <v>2.0024657534246577E-5</v>
      </c>
      <c r="F566" s="27">
        <f>(1-'I Disease Parameters'!$E$8)/'I Disease Parameters'!$E$10</f>
        <v>0.188</v>
      </c>
      <c r="G566" s="27">
        <f>'I Disease Parameters'!$E$8/'I Disease Parameters'!$E$11</f>
        <v>1.2E-2</v>
      </c>
      <c r="H566" s="27">
        <f>1/'I Disease Parameters'!$E$12</f>
        <v>0.05</v>
      </c>
      <c r="I566" s="27">
        <f>'I Disease Parameters'!$E$9/'I Disease Parameters'!$E$15</f>
        <v>0</v>
      </c>
      <c r="J566" s="83">
        <f t="shared" si="250"/>
        <v>7.7001263440561267</v>
      </c>
      <c r="K566" s="60">
        <f t="shared" si="251"/>
        <v>0.77001263449643809</v>
      </c>
      <c r="L566" s="30">
        <f t="shared" si="252"/>
        <v>0.46717576064062738</v>
      </c>
      <c r="M566" s="27">
        <f>J566/'I Disease Parameters'!$E$12</f>
        <v>0.38500631720280631</v>
      </c>
      <c r="N566" s="27">
        <f>K566/SQRT('I Disease Parameters'!$E$13*'I Disease Parameters'!$E$13)</f>
        <v>4.5294860852731655E-2</v>
      </c>
      <c r="O566" s="27">
        <f>L566/'I Disease Parameters'!$E$13</f>
        <v>2.7480927096507492E-2</v>
      </c>
      <c r="P566" s="27">
        <f>(1-L566)/'I Disease Parameters'!$E$14</f>
        <v>2.2201009973307193E-2</v>
      </c>
      <c r="Q566" s="19" t="str">
        <f t="shared" si="228"/>
        <v/>
      </c>
      <c r="R566" s="17" t="str">
        <f t="shared" si="229"/>
        <v/>
      </c>
      <c r="S566" s="17" t="str">
        <f t="shared" si="230"/>
        <v/>
      </c>
      <c r="T566" s="17" t="str">
        <f t="shared" si="231"/>
        <v/>
      </c>
      <c r="U566" s="17" t="str">
        <f t="shared" si="232"/>
        <v/>
      </c>
      <c r="V566" s="17" t="str">
        <f t="shared" si="233"/>
        <v/>
      </c>
      <c r="W566" s="17" t="str">
        <f t="shared" si="234"/>
        <v/>
      </c>
      <c r="X566" s="18" t="str">
        <f t="shared" si="225"/>
        <v/>
      </c>
      <c r="Y566" s="17" t="str">
        <f t="shared" si="235"/>
        <v/>
      </c>
      <c r="Z566" s="17" t="str">
        <f t="shared" si="236"/>
        <v/>
      </c>
      <c r="AA566" s="17" t="str">
        <f t="shared" si="237"/>
        <v/>
      </c>
      <c r="AB566" s="17" t="str">
        <f t="shared" si="238"/>
        <v/>
      </c>
      <c r="AC566" s="17" t="str">
        <f t="shared" si="239"/>
        <v/>
      </c>
      <c r="AD566" s="18" t="str">
        <f t="shared" si="240"/>
        <v/>
      </c>
      <c r="AE566" s="19" t="str">
        <f t="shared" si="241"/>
        <v/>
      </c>
      <c r="AF566" s="17" t="str">
        <f t="shared" si="242"/>
        <v/>
      </c>
      <c r="AG566" s="17" t="str">
        <f t="shared" si="243"/>
        <v/>
      </c>
      <c r="AH566" s="18" t="str">
        <f t="shared" si="244"/>
        <v/>
      </c>
      <c r="AI566" s="73"/>
      <c r="AJ566" s="74"/>
      <c r="AK566" s="74"/>
      <c r="AL566" s="73"/>
      <c r="AM566" s="74"/>
      <c r="AN566" s="74">
        <f t="shared" si="245"/>
        <v>2012</v>
      </c>
      <c r="AO566" s="19" t="str">
        <f t="shared" ca="1" si="246"/>
        <v>-</v>
      </c>
      <c r="AP566" s="17" t="str">
        <f ca="1">IF($C566&gt;=TODAY(),"-",100*(AO566-MIN(Fit_Error_Deaths))/(MAX(Fit_Error_Deaths)-MIN(Fit_Error_Deaths)))</f>
        <v>-</v>
      </c>
      <c r="AQ566" s="17" t="str">
        <f t="shared" ca="1" si="247"/>
        <v>-</v>
      </c>
      <c r="AR566" s="17" t="str">
        <f ca="1">IF($C566&gt;=TODAY(),"-",100*(AQ566-MIN(Fit_Error_LocalTransmission))/(MAX(Fit_Error_LocalTransmission)-MIN(Fit_Error_LocalTransmission)))</f>
        <v>-</v>
      </c>
      <c r="AS566" s="17" t="str">
        <f t="shared" ca="1" si="248"/>
        <v>-</v>
      </c>
      <c r="AT566" s="67" t="str">
        <f t="shared" ca="1" si="249"/>
        <v>-</v>
      </c>
    </row>
    <row r="567" spans="1:46" s="1" customFormat="1" ht="12" x14ac:dyDescent="0.35">
      <c r="A567" s="87"/>
      <c r="B567" s="40" t="str">
        <f t="shared" si="226"/>
        <v/>
      </c>
      <c r="C567" s="41" t="str">
        <f t="shared" si="227"/>
        <v/>
      </c>
      <c r="D567" s="28">
        <f>'I Disease Parameters'!$E$6/(1000*365)</f>
        <v>4.8197260273972601E-5</v>
      </c>
      <c r="E567" s="28">
        <f>'I Disease Parameters'!$E$7/(1000*365)</f>
        <v>2.0024657534246577E-5</v>
      </c>
      <c r="F567" s="27">
        <f>(1-'I Disease Parameters'!$E$8)/'I Disease Parameters'!$E$10</f>
        <v>0.188</v>
      </c>
      <c r="G567" s="27">
        <f>'I Disease Parameters'!$E$8/'I Disease Parameters'!$E$11</f>
        <v>1.2E-2</v>
      </c>
      <c r="H567" s="27">
        <f>1/'I Disease Parameters'!$E$12</f>
        <v>0.05</v>
      </c>
      <c r="I567" s="27">
        <f>'I Disease Parameters'!$E$9/'I Disease Parameters'!$E$15</f>
        <v>0</v>
      </c>
      <c r="J567" s="83">
        <f t="shared" si="250"/>
        <v>7.7001263440561267</v>
      </c>
      <c r="K567" s="60">
        <f t="shared" si="251"/>
        <v>0.77001263449643809</v>
      </c>
      <c r="L567" s="30">
        <f t="shared" si="252"/>
        <v>0.46717576064062738</v>
      </c>
      <c r="M567" s="27">
        <f>J567/'I Disease Parameters'!$E$12</f>
        <v>0.38500631720280631</v>
      </c>
      <c r="N567" s="27">
        <f>K567/SQRT('I Disease Parameters'!$E$13*'I Disease Parameters'!$E$13)</f>
        <v>4.5294860852731655E-2</v>
      </c>
      <c r="O567" s="27">
        <f>L567/'I Disease Parameters'!$E$13</f>
        <v>2.7480927096507492E-2</v>
      </c>
      <c r="P567" s="27">
        <f>(1-L567)/'I Disease Parameters'!$E$14</f>
        <v>2.2201009973307193E-2</v>
      </c>
      <c r="Q567" s="19" t="str">
        <f t="shared" si="228"/>
        <v/>
      </c>
      <c r="R567" s="17" t="str">
        <f t="shared" si="229"/>
        <v/>
      </c>
      <c r="S567" s="17" t="str">
        <f t="shared" si="230"/>
        <v/>
      </c>
      <c r="T567" s="17" t="str">
        <f t="shared" si="231"/>
        <v/>
      </c>
      <c r="U567" s="17" t="str">
        <f t="shared" si="232"/>
        <v/>
      </c>
      <c r="V567" s="17" t="str">
        <f t="shared" si="233"/>
        <v/>
      </c>
      <c r="W567" s="17" t="str">
        <f t="shared" si="234"/>
        <v/>
      </c>
      <c r="X567" s="18" t="str">
        <f t="shared" si="225"/>
        <v/>
      </c>
      <c r="Y567" s="17" t="str">
        <f t="shared" si="235"/>
        <v/>
      </c>
      <c r="Z567" s="17" t="str">
        <f t="shared" si="236"/>
        <v/>
      </c>
      <c r="AA567" s="17" t="str">
        <f t="shared" si="237"/>
        <v/>
      </c>
      <c r="AB567" s="17" t="str">
        <f t="shared" si="238"/>
        <v/>
      </c>
      <c r="AC567" s="17" t="str">
        <f t="shared" si="239"/>
        <v/>
      </c>
      <c r="AD567" s="18" t="str">
        <f t="shared" si="240"/>
        <v/>
      </c>
      <c r="AE567" s="19" t="str">
        <f t="shared" si="241"/>
        <v/>
      </c>
      <c r="AF567" s="17" t="str">
        <f t="shared" si="242"/>
        <v/>
      </c>
      <c r="AG567" s="17" t="str">
        <f t="shared" si="243"/>
        <v/>
      </c>
      <c r="AH567" s="18" t="str">
        <f t="shared" si="244"/>
        <v/>
      </c>
      <c r="AI567" s="73"/>
      <c r="AJ567" s="74"/>
      <c r="AK567" s="74"/>
      <c r="AL567" s="73"/>
      <c r="AM567" s="74"/>
      <c r="AN567" s="74">
        <f t="shared" si="245"/>
        <v>2012</v>
      </c>
      <c r="AO567" s="19" t="str">
        <f t="shared" ca="1" si="246"/>
        <v>-</v>
      </c>
      <c r="AP567" s="17" t="str">
        <f ca="1">IF($C567&gt;=TODAY(),"-",100*(AO567-MIN(Fit_Error_Deaths))/(MAX(Fit_Error_Deaths)-MIN(Fit_Error_Deaths)))</f>
        <v>-</v>
      </c>
      <c r="AQ567" s="17" t="str">
        <f t="shared" ca="1" si="247"/>
        <v>-</v>
      </c>
      <c r="AR567" s="17" t="str">
        <f ca="1">IF($C567&gt;=TODAY(),"-",100*(AQ567-MIN(Fit_Error_LocalTransmission))/(MAX(Fit_Error_LocalTransmission)-MIN(Fit_Error_LocalTransmission)))</f>
        <v>-</v>
      </c>
      <c r="AS567" s="17" t="str">
        <f t="shared" ca="1" si="248"/>
        <v>-</v>
      </c>
      <c r="AT567" s="67" t="str">
        <f t="shared" ca="1" si="249"/>
        <v>-</v>
      </c>
    </row>
    <row r="568" spans="1:46" s="1" customFormat="1" ht="12" x14ac:dyDescent="0.35">
      <c r="A568" s="87"/>
      <c r="B568" s="40" t="str">
        <f t="shared" si="226"/>
        <v/>
      </c>
      <c r="C568" s="41" t="str">
        <f t="shared" si="227"/>
        <v/>
      </c>
      <c r="D568" s="28">
        <f>'I Disease Parameters'!$E$6/(1000*365)</f>
        <v>4.8197260273972601E-5</v>
      </c>
      <c r="E568" s="28">
        <f>'I Disease Parameters'!$E$7/(1000*365)</f>
        <v>2.0024657534246577E-5</v>
      </c>
      <c r="F568" s="27">
        <f>(1-'I Disease Parameters'!$E$8)/'I Disease Parameters'!$E$10</f>
        <v>0.188</v>
      </c>
      <c r="G568" s="27">
        <f>'I Disease Parameters'!$E$8/'I Disease Parameters'!$E$11</f>
        <v>1.2E-2</v>
      </c>
      <c r="H568" s="27">
        <f>1/'I Disease Parameters'!$E$12</f>
        <v>0.05</v>
      </c>
      <c r="I568" s="27">
        <f>'I Disease Parameters'!$E$9/'I Disease Parameters'!$E$15</f>
        <v>0</v>
      </c>
      <c r="J568" s="83">
        <f t="shared" si="250"/>
        <v>7.7001263440561267</v>
      </c>
      <c r="K568" s="60">
        <f t="shared" si="251"/>
        <v>0.77001263449643809</v>
      </c>
      <c r="L568" s="30">
        <f t="shared" si="252"/>
        <v>0.46717576064062738</v>
      </c>
      <c r="M568" s="27">
        <f>J568/'I Disease Parameters'!$E$12</f>
        <v>0.38500631720280631</v>
      </c>
      <c r="N568" s="27">
        <f>K568/SQRT('I Disease Parameters'!$E$13*'I Disease Parameters'!$E$13)</f>
        <v>4.5294860852731655E-2</v>
      </c>
      <c r="O568" s="27">
        <f>L568/'I Disease Parameters'!$E$13</f>
        <v>2.7480927096507492E-2</v>
      </c>
      <c r="P568" s="27">
        <f>(1-L568)/'I Disease Parameters'!$E$14</f>
        <v>2.2201009973307193E-2</v>
      </c>
      <c r="Q568" s="19" t="str">
        <f t="shared" si="228"/>
        <v/>
      </c>
      <c r="R568" s="17" t="str">
        <f t="shared" si="229"/>
        <v/>
      </c>
      <c r="S568" s="17" t="str">
        <f t="shared" si="230"/>
        <v/>
      </c>
      <c r="T568" s="17" t="str">
        <f t="shared" si="231"/>
        <v/>
      </c>
      <c r="U568" s="17" t="str">
        <f t="shared" si="232"/>
        <v/>
      </c>
      <c r="V568" s="17" t="str">
        <f t="shared" si="233"/>
        <v/>
      </c>
      <c r="W568" s="17" t="str">
        <f t="shared" si="234"/>
        <v/>
      </c>
      <c r="X568" s="18" t="str">
        <f t="shared" si="225"/>
        <v/>
      </c>
      <c r="Y568" s="17" t="str">
        <f t="shared" si="235"/>
        <v/>
      </c>
      <c r="Z568" s="17" t="str">
        <f t="shared" si="236"/>
        <v/>
      </c>
      <c r="AA568" s="17" t="str">
        <f t="shared" si="237"/>
        <v/>
      </c>
      <c r="AB568" s="17" t="str">
        <f t="shared" si="238"/>
        <v/>
      </c>
      <c r="AC568" s="17" t="str">
        <f t="shared" si="239"/>
        <v/>
      </c>
      <c r="AD568" s="18" t="str">
        <f t="shared" si="240"/>
        <v/>
      </c>
      <c r="AE568" s="19" t="str">
        <f t="shared" si="241"/>
        <v/>
      </c>
      <c r="AF568" s="17" t="str">
        <f t="shared" si="242"/>
        <v/>
      </c>
      <c r="AG568" s="17" t="str">
        <f t="shared" si="243"/>
        <v/>
      </c>
      <c r="AH568" s="18" t="str">
        <f t="shared" si="244"/>
        <v/>
      </c>
      <c r="AI568" s="73"/>
      <c r="AJ568" s="74"/>
      <c r="AK568" s="74"/>
      <c r="AL568" s="73"/>
      <c r="AM568" s="74"/>
      <c r="AN568" s="74">
        <f t="shared" si="245"/>
        <v>2012</v>
      </c>
      <c r="AO568" s="19" t="str">
        <f t="shared" ca="1" si="246"/>
        <v>-</v>
      </c>
      <c r="AP568" s="17" t="str">
        <f ca="1">IF($C568&gt;=TODAY(),"-",100*(AO568-MIN(Fit_Error_Deaths))/(MAX(Fit_Error_Deaths)-MIN(Fit_Error_Deaths)))</f>
        <v>-</v>
      </c>
      <c r="AQ568" s="17" t="str">
        <f t="shared" ca="1" si="247"/>
        <v>-</v>
      </c>
      <c r="AR568" s="17" t="str">
        <f ca="1">IF($C568&gt;=TODAY(),"-",100*(AQ568-MIN(Fit_Error_LocalTransmission))/(MAX(Fit_Error_LocalTransmission)-MIN(Fit_Error_LocalTransmission)))</f>
        <v>-</v>
      </c>
      <c r="AS568" s="17" t="str">
        <f t="shared" ca="1" si="248"/>
        <v>-</v>
      </c>
      <c r="AT568" s="67" t="str">
        <f t="shared" ca="1" si="249"/>
        <v>-</v>
      </c>
    </row>
    <row r="569" spans="1:46" s="1" customFormat="1" ht="12" x14ac:dyDescent="0.35">
      <c r="A569" s="87"/>
      <c r="B569" s="40" t="str">
        <f t="shared" si="226"/>
        <v/>
      </c>
      <c r="C569" s="41" t="str">
        <f t="shared" si="227"/>
        <v/>
      </c>
      <c r="D569" s="28">
        <f>'I Disease Parameters'!$E$6/(1000*365)</f>
        <v>4.8197260273972601E-5</v>
      </c>
      <c r="E569" s="28">
        <f>'I Disease Parameters'!$E$7/(1000*365)</f>
        <v>2.0024657534246577E-5</v>
      </c>
      <c r="F569" s="27">
        <f>(1-'I Disease Parameters'!$E$8)/'I Disease Parameters'!$E$10</f>
        <v>0.188</v>
      </c>
      <c r="G569" s="27">
        <f>'I Disease Parameters'!$E$8/'I Disease Parameters'!$E$11</f>
        <v>1.2E-2</v>
      </c>
      <c r="H569" s="27">
        <f>1/'I Disease Parameters'!$E$12</f>
        <v>0.05</v>
      </c>
      <c r="I569" s="27">
        <f>'I Disease Parameters'!$E$9/'I Disease Parameters'!$E$15</f>
        <v>0</v>
      </c>
      <c r="J569" s="83">
        <f t="shared" si="250"/>
        <v>7.7001263440561267</v>
      </c>
      <c r="K569" s="60">
        <f t="shared" si="251"/>
        <v>0.77001263449643809</v>
      </c>
      <c r="L569" s="30">
        <f t="shared" si="252"/>
        <v>0.46717576064062738</v>
      </c>
      <c r="M569" s="27">
        <f>J569/'I Disease Parameters'!$E$12</f>
        <v>0.38500631720280631</v>
      </c>
      <c r="N569" s="27">
        <f>K569/SQRT('I Disease Parameters'!$E$13*'I Disease Parameters'!$E$13)</f>
        <v>4.5294860852731655E-2</v>
      </c>
      <c r="O569" s="27">
        <f>L569/'I Disease Parameters'!$E$13</f>
        <v>2.7480927096507492E-2</v>
      </c>
      <c r="P569" s="27">
        <f>(1-L569)/'I Disease Parameters'!$E$14</f>
        <v>2.2201009973307193E-2</v>
      </c>
      <c r="Q569" s="19" t="str">
        <f t="shared" si="228"/>
        <v/>
      </c>
      <c r="R569" s="17" t="str">
        <f t="shared" si="229"/>
        <v/>
      </c>
      <c r="S569" s="17" t="str">
        <f t="shared" si="230"/>
        <v/>
      </c>
      <c r="T569" s="17" t="str">
        <f t="shared" si="231"/>
        <v/>
      </c>
      <c r="U569" s="17" t="str">
        <f t="shared" si="232"/>
        <v/>
      </c>
      <c r="V569" s="17" t="str">
        <f t="shared" si="233"/>
        <v/>
      </c>
      <c r="W569" s="17" t="str">
        <f t="shared" si="234"/>
        <v/>
      </c>
      <c r="X569" s="18" t="str">
        <f t="shared" si="225"/>
        <v/>
      </c>
      <c r="Y569" s="17" t="str">
        <f t="shared" si="235"/>
        <v/>
      </c>
      <c r="Z569" s="17" t="str">
        <f t="shared" si="236"/>
        <v/>
      </c>
      <c r="AA569" s="17" t="str">
        <f t="shared" si="237"/>
        <v/>
      </c>
      <c r="AB569" s="17" t="str">
        <f t="shared" si="238"/>
        <v/>
      </c>
      <c r="AC569" s="17" t="str">
        <f t="shared" si="239"/>
        <v/>
      </c>
      <c r="AD569" s="18" t="str">
        <f t="shared" si="240"/>
        <v/>
      </c>
      <c r="AE569" s="19" t="str">
        <f t="shared" si="241"/>
        <v/>
      </c>
      <c r="AF569" s="17" t="str">
        <f t="shared" si="242"/>
        <v/>
      </c>
      <c r="AG569" s="17" t="str">
        <f t="shared" si="243"/>
        <v/>
      </c>
      <c r="AH569" s="18" t="str">
        <f t="shared" si="244"/>
        <v/>
      </c>
      <c r="AI569" s="73"/>
      <c r="AJ569" s="74"/>
      <c r="AK569" s="74"/>
      <c r="AL569" s="73"/>
      <c r="AM569" s="74"/>
      <c r="AN569" s="74">
        <f t="shared" si="245"/>
        <v>2012</v>
      </c>
      <c r="AO569" s="19" t="str">
        <f t="shared" ca="1" si="246"/>
        <v>-</v>
      </c>
      <c r="AP569" s="17" t="str">
        <f ca="1">IF($C569&gt;=TODAY(),"-",100*(AO569-MIN(Fit_Error_Deaths))/(MAX(Fit_Error_Deaths)-MIN(Fit_Error_Deaths)))</f>
        <v>-</v>
      </c>
      <c r="AQ569" s="17" t="str">
        <f t="shared" ca="1" si="247"/>
        <v>-</v>
      </c>
      <c r="AR569" s="17" t="str">
        <f ca="1">IF($C569&gt;=TODAY(),"-",100*(AQ569-MIN(Fit_Error_LocalTransmission))/(MAX(Fit_Error_LocalTransmission)-MIN(Fit_Error_LocalTransmission)))</f>
        <v>-</v>
      </c>
      <c r="AS569" s="17" t="str">
        <f t="shared" ca="1" si="248"/>
        <v>-</v>
      </c>
      <c r="AT569" s="67" t="str">
        <f t="shared" ca="1" si="249"/>
        <v>-</v>
      </c>
    </row>
    <row r="570" spans="1:46" s="1" customFormat="1" ht="12" x14ac:dyDescent="0.35">
      <c r="A570" s="87"/>
      <c r="B570" s="40" t="str">
        <f t="shared" si="226"/>
        <v/>
      </c>
      <c r="C570" s="41" t="str">
        <f t="shared" si="227"/>
        <v/>
      </c>
      <c r="D570" s="28">
        <f>'I Disease Parameters'!$E$6/(1000*365)</f>
        <v>4.8197260273972601E-5</v>
      </c>
      <c r="E570" s="28">
        <f>'I Disease Parameters'!$E$7/(1000*365)</f>
        <v>2.0024657534246577E-5</v>
      </c>
      <c r="F570" s="27">
        <f>(1-'I Disease Parameters'!$E$8)/'I Disease Parameters'!$E$10</f>
        <v>0.188</v>
      </c>
      <c r="G570" s="27">
        <f>'I Disease Parameters'!$E$8/'I Disease Parameters'!$E$11</f>
        <v>1.2E-2</v>
      </c>
      <c r="H570" s="27">
        <f>1/'I Disease Parameters'!$E$12</f>
        <v>0.05</v>
      </c>
      <c r="I570" s="27">
        <f>'I Disease Parameters'!$E$9/'I Disease Parameters'!$E$15</f>
        <v>0</v>
      </c>
      <c r="J570" s="83">
        <f t="shared" si="250"/>
        <v>7.7001263440561267</v>
      </c>
      <c r="K570" s="60">
        <f t="shared" si="251"/>
        <v>0.77001263449643809</v>
      </c>
      <c r="L570" s="30">
        <f t="shared" si="252"/>
        <v>0.46717576064062738</v>
      </c>
      <c r="M570" s="27">
        <f>J570/'I Disease Parameters'!$E$12</f>
        <v>0.38500631720280631</v>
      </c>
      <c r="N570" s="27">
        <f>K570/SQRT('I Disease Parameters'!$E$13*'I Disease Parameters'!$E$13)</f>
        <v>4.5294860852731655E-2</v>
      </c>
      <c r="O570" s="27">
        <f>L570/'I Disease Parameters'!$E$13</f>
        <v>2.7480927096507492E-2</v>
      </c>
      <c r="P570" s="27">
        <f>(1-L570)/'I Disease Parameters'!$E$14</f>
        <v>2.2201009973307193E-2</v>
      </c>
      <c r="Q570" s="19" t="str">
        <f t="shared" si="228"/>
        <v/>
      </c>
      <c r="R570" s="17" t="str">
        <f t="shared" si="229"/>
        <v/>
      </c>
      <c r="S570" s="17" t="str">
        <f t="shared" si="230"/>
        <v/>
      </c>
      <c r="T570" s="17" t="str">
        <f t="shared" si="231"/>
        <v/>
      </c>
      <c r="U570" s="17" t="str">
        <f t="shared" si="232"/>
        <v/>
      </c>
      <c r="V570" s="17" t="str">
        <f t="shared" si="233"/>
        <v/>
      </c>
      <c r="W570" s="17" t="str">
        <f t="shared" si="234"/>
        <v/>
      </c>
      <c r="X570" s="18" t="str">
        <f t="shared" si="225"/>
        <v/>
      </c>
      <c r="Y570" s="17" t="str">
        <f t="shared" si="235"/>
        <v/>
      </c>
      <c r="Z570" s="17" t="str">
        <f t="shared" si="236"/>
        <v/>
      </c>
      <c r="AA570" s="17" t="str">
        <f t="shared" si="237"/>
        <v/>
      </c>
      <c r="AB570" s="17" t="str">
        <f t="shared" si="238"/>
        <v/>
      </c>
      <c r="AC570" s="17" t="str">
        <f t="shared" si="239"/>
        <v/>
      </c>
      <c r="AD570" s="18" t="str">
        <f t="shared" si="240"/>
        <v/>
      </c>
      <c r="AE570" s="19" t="str">
        <f t="shared" si="241"/>
        <v/>
      </c>
      <c r="AF570" s="17" t="str">
        <f t="shared" si="242"/>
        <v/>
      </c>
      <c r="AG570" s="17" t="str">
        <f t="shared" si="243"/>
        <v/>
      </c>
      <c r="AH570" s="18" t="str">
        <f t="shared" si="244"/>
        <v/>
      </c>
      <c r="AI570" s="73"/>
      <c r="AJ570" s="74"/>
      <c r="AK570" s="74"/>
      <c r="AL570" s="73"/>
      <c r="AM570" s="74"/>
      <c r="AN570" s="74">
        <f t="shared" si="245"/>
        <v>2012</v>
      </c>
      <c r="AO570" s="19" t="str">
        <f t="shared" ca="1" si="246"/>
        <v>-</v>
      </c>
      <c r="AP570" s="17" t="str">
        <f ca="1">IF($C570&gt;=TODAY(),"-",100*(AO570-MIN(Fit_Error_Deaths))/(MAX(Fit_Error_Deaths)-MIN(Fit_Error_Deaths)))</f>
        <v>-</v>
      </c>
      <c r="AQ570" s="17" t="str">
        <f t="shared" ca="1" si="247"/>
        <v>-</v>
      </c>
      <c r="AR570" s="17" t="str">
        <f ca="1">IF($C570&gt;=TODAY(),"-",100*(AQ570-MIN(Fit_Error_LocalTransmission))/(MAX(Fit_Error_LocalTransmission)-MIN(Fit_Error_LocalTransmission)))</f>
        <v>-</v>
      </c>
      <c r="AS570" s="17" t="str">
        <f t="shared" ca="1" si="248"/>
        <v>-</v>
      </c>
      <c r="AT570" s="67" t="str">
        <f t="shared" ca="1" si="249"/>
        <v>-</v>
      </c>
    </row>
    <row r="571" spans="1:46" s="1" customFormat="1" ht="12" x14ac:dyDescent="0.35">
      <c r="A571" s="87"/>
      <c r="B571" s="40" t="str">
        <f t="shared" si="226"/>
        <v/>
      </c>
      <c r="C571" s="41" t="str">
        <f t="shared" si="227"/>
        <v/>
      </c>
      <c r="D571" s="28">
        <f>'I Disease Parameters'!$E$6/(1000*365)</f>
        <v>4.8197260273972601E-5</v>
      </c>
      <c r="E571" s="28">
        <f>'I Disease Parameters'!$E$7/(1000*365)</f>
        <v>2.0024657534246577E-5</v>
      </c>
      <c r="F571" s="27">
        <f>(1-'I Disease Parameters'!$E$8)/'I Disease Parameters'!$E$10</f>
        <v>0.188</v>
      </c>
      <c r="G571" s="27">
        <f>'I Disease Parameters'!$E$8/'I Disease Parameters'!$E$11</f>
        <v>1.2E-2</v>
      </c>
      <c r="H571" s="27">
        <f>1/'I Disease Parameters'!$E$12</f>
        <v>0.05</v>
      </c>
      <c r="I571" s="27">
        <f>'I Disease Parameters'!$E$9/'I Disease Parameters'!$E$15</f>
        <v>0</v>
      </c>
      <c r="J571" s="83">
        <f t="shared" si="250"/>
        <v>7.7001263440561267</v>
      </c>
      <c r="K571" s="60">
        <f t="shared" si="251"/>
        <v>0.77001263449643809</v>
      </c>
      <c r="L571" s="30">
        <f t="shared" si="252"/>
        <v>0.46717576064062738</v>
      </c>
      <c r="M571" s="27">
        <f>J571/'I Disease Parameters'!$E$12</f>
        <v>0.38500631720280631</v>
      </c>
      <c r="N571" s="27">
        <f>K571/SQRT('I Disease Parameters'!$E$13*'I Disease Parameters'!$E$13)</f>
        <v>4.5294860852731655E-2</v>
      </c>
      <c r="O571" s="27">
        <f>L571/'I Disease Parameters'!$E$13</f>
        <v>2.7480927096507492E-2</v>
      </c>
      <c r="P571" s="27">
        <f>(1-L571)/'I Disease Parameters'!$E$14</f>
        <v>2.2201009973307193E-2</v>
      </c>
      <c r="Q571" s="19" t="str">
        <f t="shared" si="228"/>
        <v/>
      </c>
      <c r="R571" s="17" t="str">
        <f t="shared" si="229"/>
        <v/>
      </c>
      <c r="S571" s="17" t="str">
        <f t="shared" si="230"/>
        <v/>
      </c>
      <c r="T571" s="17" t="str">
        <f t="shared" si="231"/>
        <v/>
      </c>
      <c r="U571" s="17" t="str">
        <f t="shared" si="232"/>
        <v/>
      </c>
      <c r="V571" s="17" t="str">
        <f t="shared" si="233"/>
        <v/>
      </c>
      <c r="W571" s="17" t="str">
        <f t="shared" si="234"/>
        <v/>
      </c>
      <c r="X571" s="18" t="str">
        <f t="shared" si="225"/>
        <v/>
      </c>
      <c r="Y571" s="17" t="str">
        <f t="shared" si="235"/>
        <v/>
      </c>
      <c r="Z571" s="17" t="str">
        <f t="shared" si="236"/>
        <v/>
      </c>
      <c r="AA571" s="17" t="str">
        <f t="shared" si="237"/>
        <v/>
      </c>
      <c r="AB571" s="17" t="str">
        <f t="shared" si="238"/>
        <v/>
      </c>
      <c r="AC571" s="17" t="str">
        <f t="shared" si="239"/>
        <v/>
      </c>
      <c r="AD571" s="18" t="str">
        <f t="shared" si="240"/>
        <v/>
      </c>
      <c r="AE571" s="19" t="str">
        <f t="shared" si="241"/>
        <v/>
      </c>
      <c r="AF571" s="17" t="str">
        <f t="shared" si="242"/>
        <v/>
      </c>
      <c r="AG571" s="17" t="str">
        <f t="shared" si="243"/>
        <v/>
      </c>
      <c r="AH571" s="18" t="str">
        <f t="shared" si="244"/>
        <v/>
      </c>
      <c r="AI571" s="73"/>
      <c r="AJ571" s="74"/>
      <c r="AK571" s="74"/>
      <c r="AL571" s="73"/>
      <c r="AM571" s="74"/>
      <c r="AN571" s="74">
        <f t="shared" si="245"/>
        <v>2012</v>
      </c>
      <c r="AO571" s="19" t="str">
        <f t="shared" ca="1" si="246"/>
        <v>-</v>
      </c>
      <c r="AP571" s="17" t="str">
        <f ca="1">IF($C571&gt;=TODAY(),"-",100*(AO571-MIN(Fit_Error_Deaths))/(MAX(Fit_Error_Deaths)-MIN(Fit_Error_Deaths)))</f>
        <v>-</v>
      </c>
      <c r="AQ571" s="17" t="str">
        <f t="shared" ca="1" si="247"/>
        <v>-</v>
      </c>
      <c r="AR571" s="17" t="str">
        <f ca="1">IF($C571&gt;=TODAY(),"-",100*(AQ571-MIN(Fit_Error_LocalTransmission))/(MAX(Fit_Error_LocalTransmission)-MIN(Fit_Error_LocalTransmission)))</f>
        <v>-</v>
      </c>
      <c r="AS571" s="17" t="str">
        <f t="shared" ca="1" si="248"/>
        <v>-</v>
      </c>
      <c r="AT571" s="67" t="str">
        <f t="shared" ca="1" si="249"/>
        <v>-</v>
      </c>
    </row>
    <row r="572" spans="1:46" s="1" customFormat="1" ht="12" x14ac:dyDescent="0.35">
      <c r="A572" s="87"/>
      <c r="B572" s="40" t="str">
        <f t="shared" si="226"/>
        <v/>
      </c>
      <c r="C572" s="41" t="str">
        <f t="shared" si="227"/>
        <v/>
      </c>
      <c r="D572" s="28">
        <f>'I Disease Parameters'!$E$6/(1000*365)</f>
        <v>4.8197260273972601E-5</v>
      </c>
      <c r="E572" s="28">
        <f>'I Disease Parameters'!$E$7/(1000*365)</f>
        <v>2.0024657534246577E-5</v>
      </c>
      <c r="F572" s="27">
        <f>(1-'I Disease Parameters'!$E$8)/'I Disease Parameters'!$E$10</f>
        <v>0.188</v>
      </c>
      <c r="G572" s="27">
        <f>'I Disease Parameters'!$E$8/'I Disease Parameters'!$E$11</f>
        <v>1.2E-2</v>
      </c>
      <c r="H572" s="27">
        <f>1/'I Disease Parameters'!$E$12</f>
        <v>0.05</v>
      </c>
      <c r="I572" s="27">
        <f>'I Disease Parameters'!$E$9/'I Disease Parameters'!$E$15</f>
        <v>0</v>
      </c>
      <c r="J572" s="83">
        <f t="shared" si="250"/>
        <v>7.7001263440561267</v>
      </c>
      <c r="K572" s="60">
        <f t="shared" si="251"/>
        <v>0.77001263449643809</v>
      </c>
      <c r="L572" s="30">
        <f t="shared" si="252"/>
        <v>0.46717576064062738</v>
      </c>
      <c r="M572" s="27">
        <f>J572/'I Disease Parameters'!$E$12</f>
        <v>0.38500631720280631</v>
      </c>
      <c r="N572" s="27">
        <f>K572/SQRT('I Disease Parameters'!$E$13*'I Disease Parameters'!$E$13)</f>
        <v>4.5294860852731655E-2</v>
      </c>
      <c r="O572" s="27">
        <f>L572/'I Disease Parameters'!$E$13</f>
        <v>2.7480927096507492E-2</v>
      </c>
      <c r="P572" s="27">
        <f>(1-L572)/'I Disease Parameters'!$E$14</f>
        <v>2.2201009973307193E-2</v>
      </c>
      <c r="Q572" s="19" t="str">
        <f t="shared" si="228"/>
        <v/>
      </c>
      <c r="R572" s="17" t="str">
        <f t="shared" si="229"/>
        <v/>
      </c>
      <c r="S572" s="17" t="str">
        <f t="shared" si="230"/>
        <v/>
      </c>
      <c r="T572" s="17" t="str">
        <f t="shared" si="231"/>
        <v/>
      </c>
      <c r="U572" s="17" t="str">
        <f t="shared" si="232"/>
        <v/>
      </c>
      <c r="V572" s="17" t="str">
        <f t="shared" si="233"/>
        <v/>
      </c>
      <c r="W572" s="17" t="str">
        <f t="shared" si="234"/>
        <v/>
      </c>
      <c r="X572" s="18" t="str">
        <f t="shared" si="225"/>
        <v/>
      </c>
      <c r="Y572" s="17" t="str">
        <f t="shared" si="235"/>
        <v/>
      </c>
      <c r="Z572" s="17" t="str">
        <f t="shared" si="236"/>
        <v/>
      </c>
      <c r="AA572" s="17" t="str">
        <f t="shared" si="237"/>
        <v/>
      </c>
      <c r="AB572" s="17" t="str">
        <f t="shared" si="238"/>
        <v/>
      </c>
      <c r="AC572" s="17" t="str">
        <f t="shared" si="239"/>
        <v/>
      </c>
      <c r="AD572" s="18" t="str">
        <f t="shared" si="240"/>
        <v/>
      </c>
      <c r="AE572" s="19" t="str">
        <f t="shared" si="241"/>
        <v/>
      </c>
      <c r="AF572" s="17" t="str">
        <f t="shared" si="242"/>
        <v/>
      </c>
      <c r="AG572" s="17" t="str">
        <f t="shared" si="243"/>
        <v/>
      </c>
      <c r="AH572" s="18" t="str">
        <f t="shared" si="244"/>
        <v/>
      </c>
      <c r="AI572" s="73"/>
      <c r="AJ572" s="74"/>
      <c r="AK572" s="74"/>
      <c r="AL572" s="73"/>
      <c r="AM572" s="74"/>
      <c r="AN572" s="74">
        <f t="shared" si="245"/>
        <v>2012</v>
      </c>
      <c r="AO572" s="19" t="str">
        <f t="shared" ca="1" si="246"/>
        <v>-</v>
      </c>
      <c r="AP572" s="17" t="str">
        <f ca="1">IF($C572&gt;=TODAY(),"-",100*(AO572-MIN(Fit_Error_Deaths))/(MAX(Fit_Error_Deaths)-MIN(Fit_Error_Deaths)))</f>
        <v>-</v>
      </c>
      <c r="AQ572" s="17" t="str">
        <f t="shared" ca="1" si="247"/>
        <v>-</v>
      </c>
      <c r="AR572" s="17" t="str">
        <f ca="1">IF($C572&gt;=TODAY(),"-",100*(AQ572-MIN(Fit_Error_LocalTransmission))/(MAX(Fit_Error_LocalTransmission)-MIN(Fit_Error_LocalTransmission)))</f>
        <v>-</v>
      </c>
      <c r="AS572" s="17" t="str">
        <f t="shared" ca="1" si="248"/>
        <v>-</v>
      </c>
      <c r="AT572" s="67" t="str">
        <f t="shared" ca="1" si="249"/>
        <v>-</v>
      </c>
    </row>
    <row r="573" spans="1:46" s="1" customFormat="1" ht="12" x14ac:dyDescent="0.35">
      <c r="A573" s="87"/>
      <c r="B573" s="40" t="str">
        <f t="shared" si="226"/>
        <v/>
      </c>
      <c r="C573" s="41" t="str">
        <f t="shared" si="227"/>
        <v/>
      </c>
      <c r="D573" s="28">
        <f>'I Disease Parameters'!$E$6/(1000*365)</f>
        <v>4.8197260273972601E-5</v>
      </c>
      <c r="E573" s="28">
        <f>'I Disease Parameters'!$E$7/(1000*365)</f>
        <v>2.0024657534246577E-5</v>
      </c>
      <c r="F573" s="27">
        <f>(1-'I Disease Parameters'!$E$8)/'I Disease Parameters'!$E$10</f>
        <v>0.188</v>
      </c>
      <c r="G573" s="27">
        <f>'I Disease Parameters'!$E$8/'I Disease Parameters'!$E$11</f>
        <v>1.2E-2</v>
      </c>
      <c r="H573" s="27">
        <f>1/'I Disease Parameters'!$E$12</f>
        <v>0.05</v>
      </c>
      <c r="I573" s="27">
        <f>'I Disease Parameters'!$E$9/'I Disease Parameters'!$E$15</f>
        <v>0</v>
      </c>
      <c r="J573" s="83">
        <f t="shared" si="250"/>
        <v>7.7001263440561267</v>
      </c>
      <c r="K573" s="60">
        <f t="shared" si="251"/>
        <v>0.77001263449643809</v>
      </c>
      <c r="L573" s="30">
        <f t="shared" si="252"/>
        <v>0.46717576064062738</v>
      </c>
      <c r="M573" s="27">
        <f>J573/'I Disease Parameters'!$E$12</f>
        <v>0.38500631720280631</v>
      </c>
      <c r="N573" s="27">
        <f>K573/SQRT('I Disease Parameters'!$E$13*'I Disease Parameters'!$E$13)</f>
        <v>4.5294860852731655E-2</v>
      </c>
      <c r="O573" s="27">
        <f>L573/'I Disease Parameters'!$E$13</f>
        <v>2.7480927096507492E-2</v>
      </c>
      <c r="P573" s="27">
        <f>(1-L573)/'I Disease Parameters'!$E$14</f>
        <v>2.2201009973307193E-2</v>
      </c>
      <c r="Q573" s="19" t="str">
        <f t="shared" si="228"/>
        <v/>
      </c>
      <c r="R573" s="17" t="str">
        <f t="shared" si="229"/>
        <v/>
      </c>
      <c r="S573" s="17" t="str">
        <f t="shared" si="230"/>
        <v/>
      </c>
      <c r="T573" s="17" t="str">
        <f t="shared" si="231"/>
        <v/>
      </c>
      <c r="U573" s="17" t="str">
        <f t="shared" si="232"/>
        <v/>
      </c>
      <c r="V573" s="17" t="str">
        <f t="shared" si="233"/>
        <v/>
      </c>
      <c r="W573" s="17" t="str">
        <f t="shared" si="234"/>
        <v/>
      </c>
      <c r="X573" s="18" t="str">
        <f t="shared" si="225"/>
        <v/>
      </c>
      <c r="Y573" s="17" t="str">
        <f t="shared" si="235"/>
        <v/>
      </c>
      <c r="Z573" s="17" t="str">
        <f t="shared" si="236"/>
        <v/>
      </c>
      <c r="AA573" s="17" t="str">
        <f t="shared" si="237"/>
        <v/>
      </c>
      <c r="AB573" s="17" t="str">
        <f t="shared" si="238"/>
        <v/>
      </c>
      <c r="AC573" s="17" t="str">
        <f t="shared" si="239"/>
        <v/>
      </c>
      <c r="AD573" s="18" t="str">
        <f t="shared" si="240"/>
        <v/>
      </c>
      <c r="AE573" s="19" t="str">
        <f t="shared" si="241"/>
        <v/>
      </c>
      <c r="AF573" s="17" t="str">
        <f t="shared" si="242"/>
        <v/>
      </c>
      <c r="AG573" s="17" t="str">
        <f t="shared" si="243"/>
        <v/>
      </c>
      <c r="AH573" s="18" t="str">
        <f t="shared" si="244"/>
        <v/>
      </c>
      <c r="AI573" s="73"/>
      <c r="AJ573" s="74"/>
      <c r="AK573" s="74"/>
      <c r="AL573" s="73"/>
      <c r="AM573" s="74"/>
      <c r="AN573" s="74">
        <f t="shared" si="245"/>
        <v>2012</v>
      </c>
      <c r="AO573" s="19" t="str">
        <f t="shared" ca="1" si="246"/>
        <v>-</v>
      </c>
      <c r="AP573" s="17" t="str">
        <f ca="1">IF($C573&gt;=TODAY(),"-",100*(AO573-MIN(Fit_Error_Deaths))/(MAX(Fit_Error_Deaths)-MIN(Fit_Error_Deaths)))</f>
        <v>-</v>
      </c>
      <c r="AQ573" s="17" t="str">
        <f t="shared" ca="1" si="247"/>
        <v>-</v>
      </c>
      <c r="AR573" s="17" t="str">
        <f ca="1">IF($C573&gt;=TODAY(),"-",100*(AQ573-MIN(Fit_Error_LocalTransmission))/(MAX(Fit_Error_LocalTransmission)-MIN(Fit_Error_LocalTransmission)))</f>
        <v>-</v>
      </c>
      <c r="AS573" s="17" t="str">
        <f t="shared" ca="1" si="248"/>
        <v>-</v>
      </c>
      <c r="AT573" s="67" t="str">
        <f t="shared" ca="1" si="249"/>
        <v>-</v>
      </c>
    </row>
    <row r="574" spans="1:46" s="1" customFormat="1" ht="12" x14ac:dyDescent="0.35">
      <c r="A574" s="87"/>
      <c r="B574" s="40" t="str">
        <f t="shared" si="226"/>
        <v/>
      </c>
      <c r="C574" s="41" t="str">
        <f t="shared" si="227"/>
        <v/>
      </c>
      <c r="D574" s="28">
        <f>'I Disease Parameters'!$E$6/(1000*365)</f>
        <v>4.8197260273972601E-5</v>
      </c>
      <c r="E574" s="28">
        <f>'I Disease Parameters'!$E$7/(1000*365)</f>
        <v>2.0024657534246577E-5</v>
      </c>
      <c r="F574" s="27">
        <f>(1-'I Disease Parameters'!$E$8)/'I Disease Parameters'!$E$10</f>
        <v>0.188</v>
      </c>
      <c r="G574" s="27">
        <f>'I Disease Parameters'!$E$8/'I Disease Parameters'!$E$11</f>
        <v>1.2E-2</v>
      </c>
      <c r="H574" s="27">
        <f>1/'I Disease Parameters'!$E$12</f>
        <v>0.05</v>
      </c>
      <c r="I574" s="27">
        <f>'I Disease Parameters'!$E$9/'I Disease Parameters'!$E$15</f>
        <v>0</v>
      </c>
      <c r="J574" s="83">
        <f t="shared" si="250"/>
        <v>7.7001263440561267</v>
      </c>
      <c r="K574" s="60">
        <f t="shared" si="251"/>
        <v>0.77001263449643809</v>
      </c>
      <c r="L574" s="30">
        <f t="shared" si="252"/>
        <v>0.46717576064062738</v>
      </c>
      <c r="M574" s="27">
        <f>J574/'I Disease Parameters'!$E$12</f>
        <v>0.38500631720280631</v>
      </c>
      <c r="N574" s="27">
        <f>K574/SQRT('I Disease Parameters'!$E$13*'I Disease Parameters'!$E$13)</f>
        <v>4.5294860852731655E-2</v>
      </c>
      <c r="O574" s="27">
        <f>L574/'I Disease Parameters'!$E$13</f>
        <v>2.7480927096507492E-2</v>
      </c>
      <c r="P574" s="27">
        <f>(1-L574)/'I Disease Parameters'!$E$14</f>
        <v>2.2201009973307193E-2</v>
      </c>
      <c r="Q574" s="19" t="str">
        <f t="shared" si="228"/>
        <v/>
      </c>
      <c r="R574" s="17" t="str">
        <f t="shared" si="229"/>
        <v/>
      </c>
      <c r="S574" s="17" t="str">
        <f t="shared" si="230"/>
        <v/>
      </c>
      <c r="T574" s="17" t="str">
        <f t="shared" si="231"/>
        <v/>
      </c>
      <c r="U574" s="17" t="str">
        <f t="shared" si="232"/>
        <v/>
      </c>
      <c r="V574" s="17" t="str">
        <f t="shared" si="233"/>
        <v/>
      </c>
      <c r="W574" s="17" t="str">
        <f t="shared" si="234"/>
        <v/>
      </c>
      <c r="X574" s="18" t="str">
        <f t="shared" si="225"/>
        <v/>
      </c>
      <c r="Y574" s="17" t="str">
        <f t="shared" si="235"/>
        <v/>
      </c>
      <c r="Z574" s="17" t="str">
        <f t="shared" si="236"/>
        <v/>
      </c>
      <c r="AA574" s="17" t="str">
        <f t="shared" si="237"/>
        <v/>
      </c>
      <c r="AB574" s="17" t="str">
        <f t="shared" si="238"/>
        <v/>
      </c>
      <c r="AC574" s="17" t="str">
        <f t="shared" si="239"/>
        <v/>
      </c>
      <c r="AD574" s="18" t="str">
        <f t="shared" si="240"/>
        <v/>
      </c>
      <c r="AE574" s="19" t="str">
        <f t="shared" si="241"/>
        <v/>
      </c>
      <c r="AF574" s="17" t="str">
        <f t="shared" si="242"/>
        <v/>
      </c>
      <c r="AG574" s="17" t="str">
        <f t="shared" si="243"/>
        <v/>
      </c>
      <c r="AH574" s="18" t="str">
        <f t="shared" si="244"/>
        <v/>
      </c>
      <c r="AI574" s="73"/>
      <c r="AJ574" s="74"/>
      <c r="AK574" s="74"/>
      <c r="AL574" s="73"/>
      <c r="AM574" s="74"/>
      <c r="AN574" s="74">
        <f t="shared" si="245"/>
        <v>2012</v>
      </c>
      <c r="AO574" s="19" t="str">
        <f t="shared" ca="1" si="246"/>
        <v>-</v>
      </c>
      <c r="AP574" s="17" t="str">
        <f ca="1">IF($C574&gt;=TODAY(),"-",100*(AO574-MIN(Fit_Error_Deaths))/(MAX(Fit_Error_Deaths)-MIN(Fit_Error_Deaths)))</f>
        <v>-</v>
      </c>
      <c r="AQ574" s="17" t="str">
        <f t="shared" ca="1" si="247"/>
        <v>-</v>
      </c>
      <c r="AR574" s="17" t="str">
        <f ca="1">IF($C574&gt;=TODAY(),"-",100*(AQ574-MIN(Fit_Error_LocalTransmission))/(MAX(Fit_Error_LocalTransmission)-MIN(Fit_Error_LocalTransmission)))</f>
        <v>-</v>
      </c>
      <c r="AS574" s="17" t="str">
        <f t="shared" ca="1" si="248"/>
        <v>-</v>
      </c>
      <c r="AT574" s="67" t="str">
        <f t="shared" ca="1" si="249"/>
        <v>-</v>
      </c>
    </row>
    <row r="575" spans="1:46" s="1" customFormat="1" ht="12" x14ac:dyDescent="0.35">
      <c r="A575" s="87"/>
      <c r="B575" s="40" t="str">
        <f t="shared" si="226"/>
        <v/>
      </c>
      <c r="C575" s="41" t="str">
        <f t="shared" si="227"/>
        <v/>
      </c>
      <c r="D575" s="28">
        <f>'I Disease Parameters'!$E$6/(1000*365)</f>
        <v>4.8197260273972601E-5</v>
      </c>
      <c r="E575" s="28">
        <f>'I Disease Parameters'!$E$7/(1000*365)</f>
        <v>2.0024657534246577E-5</v>
      </c>
      <c r="F575" s="27">
        <f>(1-'I Disease Parameters'!$E$8)/'I Disease Parameters'!$E$10</f>
        <v>0.188</v>
      </c>
      <c r="G575" s="27">
        <f>'I Disease Parameters'!$E$8/'I Disease Parameters'!$E$11</f>
        <v>1.2E-2</v>
      </c>
      <c r="H575" s="27">
        <f>1/'I Disease Parameters'!$E$12</f>
        <v>0.05</v>
      </c>
      <c r="I575" s="27">
        <f>'I Disease Parameters'!$E$9/'I Disease Parameters'!$E$15</f>
        <v>0</v>
      </c>
      <c r="J575" s="83">
        <f t="shared" si="250"/>
        <v>7.7001263440561267</v>
      </c>
      <c r="K575" s="60">
        <f t="shared" si="251"/>
        <v>0.77001263449643809</v>
      </c>
      <c r="L575" s="30">
        <f t="shared" si="252"/>
        <v>0.46717576064062738</v>
      </c>
      <c r="M575" s="27">
        <f>J575/'I Disease Parameters'!$E$12</f>
        <v>0.38500631720280631</v>
      </c>
      <c r="N575" s="27">
        <f>K575/SQRT('I Disease Parameters'!$E$13*'I Disease Parameters'!$E$13)</f>
        <v>4.5294860852731655E-2</v>
      </c>
      <c r="O575" s="27">
        <f>L575/'I Disease Parameters'!$E$13</f>
        <v>2.7480927096507492E-2</v>
      </c>
      <c r="P575" s="27">
        <f>(1-L575)/'I Disease Parameters'!$E$14</f>
        <v>2.2201009973307193E-2</v>
      </c>
      <c r="Q575" s="19" t="str">
        <f t="shared" si="228"/>
        <v/>
      </c>
      <c r="R575" s="17" t="str">
        <f t="shared" si="229"/>
        <v/>
      </c>
      <c r="S575" s="17" t="str">
        <f t="shared" si="230"/>
        <v/>
      </c>
      <c r="T575" s="17" t="str">
        <f t="shared" si="231"/>
        <v/>
      </c>
      <c r="U575" s="17" t="str">
        <f t="shared" si="232"/>
        <v/>
      </c>
      <c r="V575" s="17" t="str">
        <f t="shared" si="233"/>
        <v/>
      </c>
      <c r="W575" s="17" t="str">
        <f t="shared" si="234"/>
        <v/>
      </c>
      <c r="X575" s="18" t="str">
        <f t="shared" si="225"/>
        <v/>
      </c>
      <c r="Y575" s="17" t="str">
        <f t="shared" si="235"/>
        <v/>
      </c>
      <c r="Z575" s="17" t="str">
        <f t="shared" si="236"/>
        <v/>
      </c>
      <c r="AA575" s="17" t="str">
        <f t="shared" si="237"/>
        <v/>
      </c>
      <c r="AB575" s="17" t="str">
        <f t="shared" si="238"/>
        <v/>
      </c>
      <c r="AC575" s="17" t="str">
        <f t="shared" si="239"/>
        <v/>
      </c>
      <c r="AD575" s="18" t="str">
        <f t="shared" si="240"/>
        <v/>
      </c>
      <c r="AE575" s="19" t="str">
        <f t="shared" si="241"/>
        <v/>
      </c>
      <c r="AF575" s="17" t="str">
        <f t="shared" si="242"/>
        <v/>
      </c>
      <c r="AG575" s="17" t="str">
        <f t="shared" si="243"/>
        <v/>
      </c>
      <c r="AH575" s="18" t="str">
        <f t="shared" si="244"/>
        <v/>
      </c>
      <c r="AI575" s="73"/>
      <c r="AJ575" s="74"/>
      <c r="AK575" s="74"/>
      <c r="AL575" s="73"/>
      <c r="AM575" s="74"/>
      <c r="AN575" s="74">
        <f t="shared" si="245"/>
        <v>2012</v>
      </c>
      <c r="AO575" s="19" t="str">
        <f t="shared" ca="1" si="246"/>
        <v>-</v>
      </c>
      <c r="AP575" s="17" t="str">
        <f ca="1">IF($C575&gt;=TODAY(),"-",100*(AO575-MIN(Fit_Error_Deaths))/(MAX(Fit_Error_Deaths)-MIN(Fit_Error_Deaths)))</f>
        <v>-</v>
      </c>
      <c r="AQ575" s="17" t="str">
        <f t="shared" ca="1" si="247"/>
        <v>-</v>
      </c>
      <c r="AR575" s="17" t="str">
        <f ca="1">IF($C575&gt;=TODAY(),"-",100*(AQ575-MIN(Fit_Error_LocalTransmission))/(MAX(Fit_Error_LocalTransmission)-MIN(Fit_Error_LocalTransmission)))</f>
        <v>-</v>
      </c>
      <c r="AS575" s="17" t="str">
        <f t="shared" ca="1" si="248"/>
        <v>-</v>
      </c>
      <c r="AT575" s="67" t="str">
        <f t="shared" ca="1" si="249"/>
        <v>-</v>
      </c>
    </row>
    <row r="576" spans="1:46" s="1" customFormat="1" ht="12" x14ac:dyDescent="0.35">
      <c r="A576" s="87"/>
      <c r="B576" s="40" t="str">
        <f t="shared" si="226"/>
        <v/>
      </c>
      <c r="C576" s="41" t="str">
        <f t="shared" si="227"/>
        <v/>
      </c>
      <c r="D576" s="28">
        <f>'I Disease Parameters'!$E$6/(1000*365)</f>
        <v>4.8197260273972601E-5</v>
      </c>
      <c r="E576" s="28">
        <f>'I Disease Parameters'!$E$7/(1000*365)</f>
        <v>2.0024657534246577E-5</v>
      </c>
      <c r="F576" s="27">
        <f>(1-'I Disease Parameters'!$E$8)/'I Disease Parameters'!$E$10</f>
        <v>0.188</v>
      </c>
      <c r="G576" s="27">
        <f>'I Disease Parameters'!$E$8/'I Disease Parameters'!$E$11</f>
        <v>1.2E-2</v>
      </c>
      <c r="H576" s="27">
        <f>1/'I Disease Parameters'!$E$12</f>
        <v>0.05</v>
      </c>
      <c r="I576" s="27">
        <f>'I Disease Parameters'!$E$9/'I Disease Parameters'!$E$15</f>
        <v>0</v>
      </c>
      <c r="J576" s="83">
        <f t="shared" si="250"/>
        <v>7.7001263440561267</v>
      </c>
      <c r="K576" s="60">
        <f t="shared" si="251"/>
        <v>0.77001263449643809</v>
      </c>
      <c r="L576" s="30">
        <f t="shared" si="252"/>
        <v>0.46717576064062738</v>
      </c>
      <c r="M576" s="27">
        <f>J576/'I Disease Parameters'!$E$12</f>
        <v>0.38500631720280631</v>
      </c>
      <c r="N576" s="27">
        <f>K576/SQRT('I Disease Parameters'!$E$13*'I Disease Parameters'!$E$13)</f>
        <v>4.5294860852731655E-2</v>
      </c>
      <c r="O576" s="27">
        <f>L576/'I Disease Parameters'!$E$13</f>
        <v>2.7480927096507492E-2</v>
      </c>
      <c r="P576" s="27">
        <f>(1-L576)/'I Disease Parameters'!$E$14</f>
        <v>2.2201009973307193E-2</v>
      </c>
      <c r="Q576" s="19" t="str">
        <f t="shared" si="228"/>
        <v/>
      </c>
      <c r="R576" s="17" t="str">
        <f t="shared" si="229"/>
        <v/>
      </c>
      <c r="S576" s="17" t="str">
        <f t="shared" si="230"/>
        <v/>
      </c>
      <c r="T576" s="17" t="str">
        <f t="shared" si="231"/>
        <v/>
      </c>
      <c r="U576" s="17" t="str">
        <f t="shared" si="232"/>
        <v/>
      </c>
      <c r="V576" s="17" t="str">
        <f t="shared" si="233"/>
        <v/>
      </c>
      <c r="W576" s="17" t="str">
        <f t="shared" si="234"/>
        <v/>
      </c>
      <c r="X576" s="18" t="str">
        <f t="shared" si="225"/>
        <v/>
      </c>
      <c r="Y576" s="17" t="str">
        <f t="shared" si="235"/>
        <v/>
      </c>
      <c r="Z576" s="17" t="str">
        <f t="shared" si="236"/>
        <v/>
      </c>
      <c r="AA576" s="17" t="str">
        <f t="shared" si="237"/>
        <v/>
      </c>
      <c r="AB576" s="17" t="str">
        <f t="shared" si="238"/>
        <v/>
      </c>
      <c r="AC576" s="17" t="str">
        <f t="shared" si="239"/>
        <v/>
      </c>
      <c r="AD576" s="18" t="str">
        <f t="shared" si="240"/>
        <v/>
      </c>
      <c r="AE576" s="19" t="str">
        <f t="shared" si="241"/>
        <v/>
      </c>
      <c r="AF576" s="17" t="str">
        <f t="shared" si="242"/>
        <v/>
      </c>
      <c r="AG576" s="17" t="str">
        <f t="shared" si="243"/>
        <v/>
      </c>
      <c r="AH576" s="18" t="str">
        <f t="shared" si="244"/>
        <v/>
      </c>
      <c r="AI576" s="73"/>
      <c r="AJ576" s="74"/>
      <c r="AK576" s="74"/>
      <c r="AL576" s="73"/>
      <c r="AM576" s="74"/>
      <c r="AN576" s="74">
        <f t="shared" si="245"/>
        <v>2012</v>
      </c>
      <c r="AO576" s="19" t="str">
        <f t="shared" ca="1" si="246"/>
        <v>-</v>
      </c>
      <c r="AP576" s="17" t="str">
        <f ca="1">IF($C576&gt;=TODAY(),"-",100*(AO576-MIN(Fit_Error_Deaths))/(MAX(Fit_Error_Deaths)-MIN(Fit_Error_Deaths)))</f>
        <v>-</v>
      </c>
      <c r="AQ576" s="17" t="str">
        <f t="shared" ca="1" si="247"/>
        <v>-</v>
      </c>
      <c r="AR576" s="17" t="str">
        <f ca="1">IF($C576&gt;=TODAY(),"-",100*(AQ576-MIN(Fit_Error_LocalTransmission))/(MAX(Fit_Error_LocalTransmission)-MIN(Fit_Error_LocalTransmission)))</f>
        <v>-</v>
      </c>
      <c r="AS576" s="17" t="str">
        <f t="shared" ca="1" si="248"/>
        <v>-</v>
      </c>
      <c r="AT576" s="67" t="str">
        <f t="shared" ca="1" si="249"/>
        <v>-</v>
      </c>
    </row>
    <row r="577" spans="1:46" s="1" customFormat="1" ht="12" x14ac:dyDescent="0.35">
      <c r="A577" s="87"/>
      <c r="B577" s="40" t="str">
        <f t="shared" si="226"/>
        <v/>
      </c>
      <c r="C577" s="41" t="str">
        <f t="shared" si="227"/>
        <v/>
      </c>
      <c r="D577" s="28">
        <f>'I Disease Parameters'!$E$6/(1000*365)</f>
        <v>4.8197260273972601E-5</v>
      </c>
      <c r="E577" s="28">
        <f>'I Disease Parameters'!$E$7/(1000*365)</f>
        <v>2.0024657534246577E-5</v>
      </c>
      <c r="F577" s="27">
        <f>(1-'I Disease Parameters'!$E$8)/'I Disease Parameters'!$E$10</f>
        <v>0.188</v>
      </c>
      <c r="G577" s="27">
        <f>'I Disease Parameters'!$E$8/'I Disease Parameters'!$E$11</f>
        <v>1.2E-2</v>
      </c>
      <c r="H577" s="27">
        <f>1/'I Disease Parameters'!$E$12</f>
        <v>0.05</v>
      </c>
      <c r="I577" s="27">
        <f>'I Disease Parameters'!$E$9/'I Disease Parameters'!$E$15</f>
        <v>0</v>
      </c>
      <c r="J577" s="83">
        <f t="shared" si="250"/>
        <v>7.7001263440561267</v>
      </c>
      <c r="K577" s="60">
        <f t="shared" si="251"/>
        <v>0.77001263449643809</v>
      </c>
      <c r="L577" s="30">
        <f t="shared" si="252"/>
        <v>0.46717576064062738</v>
      </c>
      <c r="M577" s="27">
        <f>J577/'I Disease Parameters'!$E$12</f>
        <v>0.38500631720280631</v>
      </c>
      <c r="N577" s="27">
        <f>K577/SQRT('I Disease Parameters'!$E$13*'I Disease Parameters'!$E$13)</f>
        <v>4.5294860852731655E-2</v>
      </c>
      <c r="O577" s="27">
        <f>L577/'I Disease Parameters'!$E$13</f>
        <v>2.7480927096507492E-2</v>
      </c>
      <c r="P577" s="27">
        <f>(1-L577)/'I Disease Parameters'!$E$14</f>
        <v>2.2201009973307193E-2</v>
      </c>
      <c r="Q577" s="19" t="str">
        <f t="shared" si="228"/>
        <v/>
      </c>
      <c r="R577" s="17" t="str">
        <f t="shared" si="229"/>
        <v/>
      </c>
      <c r="S577" s="17" t="str">
        <f t="shared" si="230"/>
        <v/>
      </c>
      <c r="T577" s="17" t="str">
        <f t="shared" si="231"/>
        <v/>
      </c>
      <c r="U577" s="17" t="str">
        <f t="shared" si="232"/>
        <v/>
      </c>
      <c r="V577" s="17" t="str">
        <f t="shared" si="233"/>
        <v/>
      </c>
      <c r="W577" s="17" t="str">
        <f t="shared" si="234"/>
        <v/>
      </c>
      <c r="X577" s="18" t="str">
        <f t="shared" si="225"/>
        <v/>
      </c>
      <c r="Y577" s="17" t="str">
        <f t="shared" si="235"/>
        <v/>
      </c>
      <c r="Z577" s="17" t="str">
        <f t="shared" si="236"/>
        <v/>
      </c>
      <c r="AA577" s="17" t="str">
        <f t="shared" si="237"/>
        <v/>
      </c>
      <c r="AB577" s="17" t="str">
        <f t="shared" si="238"/>
        <v/>
      </c>
      <c r="AC577" s="17" t="str">
        <f t="shared" si="239"/>
        <v/>
      </c>
      <c r="AD577" s="18" t="str">
        <f t="shared" si="240"/>
        <v/>
      </c>
      <c r="AE577" s="19" t="str">
        <f t="shared" si="241"/>
        <v/>
      </c>
      <c r="AF577" s="17" t="str">
        <f t="shared" si="242"/>
        <v/>
      </c>
      <c r="AG577" s="17" t="str">
        <f t="shared" si="243"/>
        <v/>
      </c>
      <c r="AH577" s="18" t="str">
        <f t="shared" si="244"/>
        <v/>
      </c>
      <c r="AI577" s="73"/>
      <c r="AJ577" s="74"/>
      <c r="AK577" s="74"/>
      <c r="AL577" s="73"/>
      <c r="AM577" s="74"/>
      <c r="AN577" s="74">
        <f t="shared" si="245"/>
        <v>2012</v>
      </c>
      <c r="AO577" s="19" t="str">
        <f t="shared" ca="1" si="246"/>
        <v>-</v>
      </c>
      <c r="AP577" s="17" t="str">
        <f ca="1">IF($C577&gt;=TODAY(),"-",100*(AO577-MIN(Fit_Error_Deaths))/(MAX(Fit_Error_Deaths)-MIN(Fit_Error_Deaths)))</f>
        <v>-</v>
      </c>
      <c r="AQ577" s="17" t="str">
        <f t="shared" ca="1" si="247"/>
        <v>-</v>
      </c>
      <c r="AR577" s="17" t="str">
        <f ca="1">IF($C577&gt;=TODAY(),"-",100*(AQ577-MIN(Fit_Error_LocalTransmission))/(MAX(Fit_Error_LocalTransmission)-MIN(Fit_Error_LocalTransmission)))</f>
        <v>-</v>
      </c>
      <c r="AS577" s="17" t="str">
        <f t="shared" ca="1" si="248"/>
        <v>-</v>
      </c>
      <c r="AT577" s="67" t="str">
        <f t="shared" ca="1" si="249"/>
        <v>-</v>
      </c>
    </row>
    <row r="578" spans="1:46" s="1" customFormat="1" ht="12" x14ac:dyDescent="0.35">
      <c r="A578" s="87"/>
      <c r="B578" s="40" t="str">
        <f t="shared" si="226"/>
        <v/>
      </c>
      <c r="C578" s="41" t="str">
        <f t="shared" si="227"/>
        <v/>
      </c>
      <c r="D578" s="28">
        <f>'I Disease Parameters'!$E$6/(1000*365)</f>
        <v>4.8197260273972601E-5</v>
      </c>
      <c r="E578" s="28">
        <f>'I Disease Parameters'!$E$7/(1000*365)</f>
        <v>2.0024657534246577E-5</v>
      </c>
      <c r="F578" s="27">
        <f>(1-'I Disease Parameters'!$E$8)/'I Disease Parameters'!$E$10</f>
        <v>0.188</v>
      </c>
      <c r="G578" s="27">
        <f>'I Disease Parameters'!$E$8/'I Disease Parameters'!$E$11</f>
        <v>1.2E-2</v>
      </c>
      <c r="H578" s="27">
        <f>1/'I Disease Parameters'!$E$12</f>
        <v>0.05</v>
      </c>
      <c r="I578" s="27">
        <f>'I Disease Parameters'!$E$9/'I Disease Parameters'!$E$15</f>
        <v>0</v>
      </c>
      <c r="J578" s="83">
        <f t="shared" si="250"/>
        <v>7.7001263440561267</v>
      </c>
      <c r="K578" s="60">
        <f t="shared" si="251"/>
        <v>0.77001263449643809</v>
      </c>
      <c r="L578" s="30">
        <f t="shared" si="252"/>
        <v>0.46717576064062738</v>
      </c>
      <c r="M578" s="27">
        <f>J578/'I Disease Parameters'!$E$12</f>
        <v>0.38500631720280631</v>
      </c>
      <c r="N578" s="27">
        <f>K578/SQRT('I Disease Parameters'!$E$13*'I Disease Parameters'!$E$13)</f>
        <v>4.5294860852731655E-2</v>
      </c>
      <c r="O578" s="27">
        <f>L578/'I Disease Parameters'!$E$13</f>
        <v>2.7480927096507492E-2</v>
      </c>
      <c r="P578" s="27">
        <f>(1-L578)/'I Disease Parameters'!$E$14</f>
        <v>2.2201009973307193E-2</v>
      </c>
      <c r="Q578" s="19" t="str">
        <f t="shared" si="228"/>
        <v/>
      </c>
      <c r="R578" s="17" t="str">
        <f t="shared" si="229"/>
        <v/>
      </c>
      <c r="S578" s="17" t="str">
        <f t="shared" si="230"/>
        <v/>
      </c>
      <c r="T578" s="17" t="str">
        <f t="shared" si="231"/>
        <v/>
      </c>
      <c r="U578" s="17" t="str">
        <f t="shared" si="232"/>
        <v/>
      </c>
      <c r="V578" s="17" t="str">
        <f t="shared" si="233"/>
        <v/>
      </c>
      <c r="W578" s="17" t="str">
        <f t="shared" si="234"/>
        <v/>
      </c>
      <c r="X578" s="18" t="str">
        <f t="shared" si="225"/>
        <v/>
      </c>
      <c r="Y578" s="17" t="str">
        <f t="shared" si="235"/>
        <v/>
      </c>
      <c r="Z578" s="17" t="str">
        <f t="shared" si="236"/>
        <v/>
      </c>
      <c r="AA578" s="17" t="str">
        <f t="shared" si="237"/>
        <v/>
      </c>
      <c r="AB578" s="17" t="str">
        <f t="shared" si="238"/>
        <v/>
      </c>
      <c r="AC578" s="17" t="str">
        <f t="shared" si="239"/>
        <v/>
      </c>
      <c r="AD578" s="18" t="str">
        <f t="shared" si="240"/>
        <v/>
      </c>
      <c r="AE578" s="19" t="str">
        <f t="shared" si="241"/>
        <v/>
      </c>
      <c r="AF578" s="17" t="str">
        <f t="shared" si="242"/>
        <v/>
      </c>
      <c r="AG578" s="17" t="str">
        <f t="shared" si="243"/>
        <v/>
      </c>
      <c r="AH578" s="18" t="str">
        <f t="shared" si="244"/>
        <v/>
      </c>
      <c r="AI578" s="73"/>
      <c r="AJ578" s="74"/>
      <c r="AK578" s="74"/>
      <c r="AL578" s="73"/>
      <c r="AM578" s="74"/>
      <c r="AN578" s="74">
        <f t="shared" si="245"/>
        <v>2012</v>
      </c>
      <c r="AO578" s="19" t="str">
        <f t="shared" ca="1" si="246"/>
        <v>-</v>
      </c>
      <c r="AP578" s="17" t="str">
        <f ca="1">IF($C578&gt;=TODAY(),"-",100*(AO578-MIN(Fit_Error_Deaths))/(MAX(Fit_Error_Deaths)-MIN(Fit_Error_Deaths)))</f>
        <v>-</v>
      </c>
      <c r="AQ578" s="17" t="str">
        <f t="shared" ca="1" si="247"/>
        <v>-</v>
      </c>
      <c r="AR578" s="17" t="str">
        <f ca="1">IF($C578&gt;=TODAY(),"-",100*(AQ578-MIN(Fit_Error_LocalTransmission))/(MAX(Fit_Error_LocalTransmission)-MIN(Fit_Error_LocalTransmission)))</f>
        <v>-</v>
      </c>
      <c r="AS578" s="17" t="str">
        <f t="shared" ca="1" si="248"/>
        <v>-</v>
      </c>
      <c r="AT578" s="67" t="str">
        <f t="shared" ca="1" si="249"/>
        <v>-</v>
      </c>
    </row>
    <row r="579" spans="1:46" s="1" customFormat="1" ht="12" x14ac:dyDescent="0.35">
      <c r="A579" s="87"/>
      <c r="B579" s="40" t="str">
        <f t="shared" si="226"/>
        <v/>
      </c>
      <c r="C579" s="41" t="str">
        <f t="shared" si="227"/>
        <v/>
      </c>
      <c r="D579" s="28">
        <f>'I Disease Parameters'!$E$6/(1000*365)</f>
        <v>4.8197260273972601E-5</v>
      </c>
      <c r="E579" s="28">
        <f>'I Disease Parameters'!$E$7/(1000*365)</f>
        <v>2.0024657534246577E-5</v>
      </c>
      <c r="F579" s="27">
        <f>(1-'I Disease Parameters'!$E$8)/'I Disease Parameters'!$E$10</f>
        <v>0.188</v>
      </c>
      <c r="G579" s="27">
        <f>'I Disease Parameters'!$E$8/'I Disease Parameters'!$E$11</f>
        <v>1.2E-2</v>
      </c>
      <c r="H579" s="27">
        <f>1/'I Disease Parameters'!$E$12</f>
        <v>0.05</v>
      </c>
      <c r="I579" s="27">
        <f>'I Disease Parameters'!$E$9/'I Disease Parameters'!$E$15</f>
        <v>0</v>
      </c>
      <c r="J579" s="83">
        <f t="shared" si="250"/>
        <v>7.7001263440561267</v>
      </c>
      <c r="K579" s="60">
        <f t="shared" si="251"/>
        <v>0.77001263449643809</v>
      </c>
      <c r="L579" s="30">
        <f t="shared" si="252"/>
        <v>0.46717576064062738</v>
      </c>
      <c r="M579" s="27">
        <f>J579/'I Disease Parameters'!$E$12</f>
        <v>0.38500631720280631</v>
      </c>
      <c r="N579" s="27">
        <f>K579/SQRT('I Disease Parameters'!$E$13*'I Disease Parameters'!$E$13)</f>
        <v>4.5294860852731655E-2</v>
      </c>
      <c r="O579" s="27">
        <f>L579/'I Disease Parameters'!$E$13</f>
        <v>2.7480927096507492E-2</v>
      </c>
      <c r="P579" s="27">
        <f>(1-L579)/'I Disease Parameters'!$E$14</f>
        <v>2.2201009973307193E-2</v>
      </c>
      <c r="Q579" s="19" t="str">
        <f t="shared" si="228"/>
        <v/>
      </c>
      <c r="R579" s="17" t="str">
        <f t="shared" si="229"/>
        <v/>
      </c>
      <c r="S579" s="17" t="str">
        <f t="shared" si="230"/>
        <v/>
      </c>
      <c r="T579" s="17" t="str">
        <f t="shared" si="231"/>
        <v/>
      </c>
      <c r="U579" s="17" t="str">
        <f t="shared" si="232"/>
        <v/>
      </c>
      <c r="V579" s="17" t="str">
        <f t="shared" si="233"/>
        <v/>
      </c>
      <c r="W579" s="17" t="str">
        <f t="shared" si="234"/>
        <v/>
      </c>
      <c r="X579" s="18" t="str">
        <f t="shared" si="225"/>
        <v/>
      </c>
      <c r="Y579" s="17" t="str">
        <f t="shared" si="235"/>
        <v/>
      </c>
      <c r="Z579" s="17" t="str">
        <f t="shared" si="236"/>
        <v/>
      </c>
      <c r="AA579" s="17" t="str">
        <f t="shared" si="237"/>
        <v/>
      </c>
      <c r="AB579" s="17" t="str">
        <f t="shared" si="238"/>
        <v/>
      </c>
      <c r="AC579" s="17" t="str">
        <f t="shared" si="239"/>
        <v/>
      </c>
      <c r="AD579" s="18" t="str">
        <f t="shared" si="240"/>
        <v/>
      </c>
      <c r="AE579" s="19" t="str">
        <f t="shared" si="241"/>
        <v/>
      </c>
      <c r="AF579" s="17" t="str">
        <f t="shared" si="242"/>
        <v/>
      </c>
      <c r="AG579" s="17" t="str">
        <f t="shared" si="243"/>
        <v/>
      </c>
      <c r="AH579" s="18" t="str">
        <f t="shared" si="244"/>
        <v/>
      </c>
      <c r="AI579" s="73"/>
      <c r="AJ579" s="74"/>
      <c r="AK579" s="74"/>
      <c r="AL579" s="73"/>
      <c r="AM579" s="74"/>
      <c r="AN579" s="74">
        <f t="shared" si="245"/>
        <v>2012</v>
      </c>
      <c r="AO579" s="19" t="str">
        <f t="shared" ca="1" si="246"/>
        <v>-</v>
      </c>
      <c r="AP579" s="17" t="str">
        <f ca="1">IF($C579&gt;=TODAY(),"-",100*(AO579-MIN(Fit_Error_Deaths))/(MAX(Fit_Error_Deaths)-MIN(Fit_Error_Deaths)))</f>
        <v>-</v>
      </c>
      <c r="AQ579" s="17" t="str">
        <f t="shared" ca="1" si="247"/>
        <v>-</v>
      </c>
      <c r="AR579" s="17" t="str">
        <f ca="1">IF($C579&gt;=TODAY(),"-",100*(AQ579-MIN(Fit_Error_LocalTransmission))/(MAX(Fit_Error_LocalTransmission)-MIN(Fit_Error_LocalTransmission)))</f>
        <v>-</v>
      </c>
      <c r="AS579" s="17" t="str">
        <f t="shared" ca="1" si="248"/>
        <v>-</v>
      </c>
      <c r="AT579" s="67" t="str">
        <f t="shared" ca="1" si="249"/>
        <v>-</v>
      </c>
    </row>
    <row r="580" spans="1:46" s="1" customFormat="1" ht="12" x14ac:dyDescent="0.35">
      <c r="A580" s="87"/>
      <c r="B580" s="40" t="str">
        <f t="shared" si="226"/>
        <v/>
      </c>
      <c r="C580" s="41" t="str">
        <f t="shared" si="227"/>
        <v/>
      </c>
      <c r="D580" s="28">
        <f>'I Disease Parameters'!$E$6/(1000*365)</f>
        <v>4.8197260273972601E-5</v>
      </c>
      <c r="E580" s="28">
        <f>'I Disease Parameters'!$E$7/(1000*365)</f>
        <v>2.0024657534246577E-5</v>
      </c>
      <c r="F580" s="27">
        <f>(1-'I Disease Parameters'!$E$8)/'I Disease Parameters'!$E$10</f>
        <v>0.188</v>
      </c>
      <c r="G580" s="27">
        <f>'I Disease Parameters'!$E$8/'I Disease Parameters'!$E$11</f>
        <v>1.2E-2</v>
      </c>
      <c r="H580" s="27">
        <f>1/'I Disease Parameters'!$E$12</f>
        <v>0.05</v>
      </c>
      <c r="I580" s="27">
        <f>'I Disease Parameters'!$E$9/'I Disease Parameters'!$E$15</f>
        <v>0</v>
      </c>
      <c r="J580" s="83">
        <f t="shared" si="250"/>
        <v>7.7001263440561267</v>
      </c>
      <c r="K580" s="60">
        <f t="shared" si="251"/>
        <v>0.77001263449643809</v>
      </c>
      <c r="L580" s="30">
        <f t="shared" si="252"/>
        <v>0.46717576064062738</v>
      </c>
      <c r="M580" s="27">
        <f>J580/'I Disease Parameters'!$E$12</f>
        <v>0.38500631720280631</v>
      </c>
      <c r="N580" s="27">
        <f>K580/SQRT('I Disease Parameters'!$E$13*'I Disease Parameters'!$E$13)</f>
        <v>4.5294860852731655E-2</v>
      </c>
      <c r="O580" s="27">
        <f>L580/'I Disease Parameters'!$E$13</f>
        <v>2.7480927096507492E-2</v>
      </c>
      <c r="P580" s="27">
        <f>(1-L580)/'I Disease Parameters'!$E$14</f>
        <v>2.2201009973307193E-2</v>
      </c>
      <c r="Q580" s="19" t="str">
        <f t="shared" si="228"/>
        <v/>
      </c>
      <c r="R580" s="17" t="str">
        <f t="shared" si="229"/>
        <v/>
      </c>
      <c r="S580" s="17" t="str">
        <f t="shared" si="230"/>
        <v/>
      </c>
      <c r="T580" s="17" t="str">
        <f t="shared" si="231"/>
        <v/>
      </c>
      <c r="U580" s="17" t="str">
        <f t="shared" si="232"/>
        <v/>
      </c>
      <c r="V580" s="17" t="str">
        <f t="shared" si="233"/>
        <v/>
      </c>
      <c r="W580" s="17" t="str">
        <f t="shared" si="234"/>
        <v/>
      </c>
      <c r="X580" s="18" t="str">
        <f t="shared" ref="X580:X643" si="253">IF($B580&gt;$C$1,"",MAX(View_T_C))</f>
        <v/>
      </c>
      <c r="Y580" s="17" t="str">
        <f t="shared" si="235"/>
        <v/>
      </c>
      <c r="Z580" s="17" t="str">
        <f t="shared" si="236"/>
        <v/>
      </c>
      <c r="AA580" s="17" t="str">
        <f t="shared" si="237"/>
        <v/>
      </c>
      <c r="AB580" s="17" t="str">
        <f t="shared" si="238"/>
        <v/>
      </c>
      <c r="AC580" s="17" t="str">
        <f t="shared" si="239"/>
        <v/>
      </c>
      <c r="AD580" s="18" t="str">
        <f t="shared" si="240"/>
        <v/>
      </c>
      <c r="AE580" s="19" t="str">
        <f t="shared" si="241"/>
        <v/>
      </c>
      <c r="AF580" s="17" t="str">
        <f t="shared" si="242"/>
        <v/>
      </c>
      <c r="AG580" s="17" t="str">
        <f t="shared" si="243"/>
        <v/>
      </c>
      <c r="AH580" s="18" t="str">
        <f t="shared" si="244"/>
        <v/>
      </c>
      <c r="AI580" s="73"/>
      <c r="AJ580" s="74"/>
      <c r="AK580" s="74"/>
      <c r="AL580" s="73"/>
      <c r="AM580" s="74"/>
      <c r="AN580" s="74">
        <f t="shared" si="245"/>
        <v>2012</v>
      </c>
      <c r="AO580" s="19" t="str">
        <f t="shared" ca="1" si="246"/>
        <v>-</v>
      </c>
      <c r="AP580" s="17" t="str">
        <f ca="1">IF($C580&gt;=TODAY(),"-",100*(AO580-MIN(Fit_Error_Deaths))/(MAX(Fit_Error_Deaths)-MIN(Fit_Error_Deaths)))</f>
        <v>-</v>
      </c>
      <c r="AQ580" s="17" t="str">
        <f t="shared" ca="1" si="247"/>
        <v>-</v>
      </c>
      <c r="AR580" s="17" t="str">
        <f ca="1">IF($C580&gt;=TODAY(),"-",100*(AQ580-MIN(Fit_Error_LocalTransmission))/(MAX(Fit_Error_LocalTransmission)-MIN(Fit_Error_LocalTransmission)))</f>
        <v>-</v>
      </c>
      <c r="AS580" s="17" t="str">
        <f t="shared" ca="1" si="248"/>
        <v>-</v>
      </c>
      <c r="AT580" s="67" t="str">
        <f t="shared" ca="1" si="249"/>
        <v>-</v>
      </c>
    </row>
    <row r="581" spans="1:46" s="1" customFormat="1" ht="12" x14ac:dyDescent="0.35">
      <c r="A581" s="87"/>
      <c r="B581" s="40" t="str">
        <f t="shared" ref="B581:B644" si="254">IF($B580&gt;=$C$1,"",B580+1)</f>
        <v/>
      </c>
      <c r="C581" s="41" t="str">
        <f t="shared" ref="C581:C644" si="255">IF($B581&gt;$C$1,"",C580+1)</f>
        <v/>
      </c>
      <c r="D581" s="28">
        <f>'I Disease Parameters'!$E$6/(1000*365)</f>
        <v>4.8197260273972601E-5</v>
      </c>
      <c r="E581" s="28">
        <f>'I Disease Parameters'!$E$7/(1000*365)</f>
        <v>2.0024657534246577E-5</v>
      </c>
      <c r="F581" s="27">
        <f>(1-'I Disease Parameters'!$E$8)/'I Disease Parameters'!$E$10</f>
        <v>0.188</v>
      </c>
      <c r="G581" s="27">
        <f>'I Disease Parameters'!$E$8/'I Disease Parameters'!$E$11</f>
        <v>1.2E-2</v>
      </c>
      <c r="H581" s="27">
        <f>1/'I Disease Parameters'!$E$12</f>
        <v>0.05</v>
      </c>
      <c r="I581" s="27">
        <f>'I Disease Parameters'!$E$9/'I Disease Parameters'!$E$15</f>
        <v>0</v>
      </c>
      <c r="J581" s="83">
        <f t="shared" si="250"/>
        <v>7.7001263440561267</v>
      </c>
      <c r="K581" s="60">
        <f t="shared" si="251"/>
        <v>0.77001263449643809</v>
      </c>
      <c r="L581" s="30">
        <f t="shared" si="252"/>
        <v>0.46717576064062738</v>
      </c>
      <c r="M581" s="27">
        <f>J581/'I Disease Parameters'!$E$12</f>
        <v>0.38500631720280631</v>
      </c>
      <c r="N581" s="27">
        <f>K581/SQRT('I Disease Parameters'!$E$13*'I Disease Parameters'!$E$13)</f>
        <v>4.5294860852731655E-2</v>
      </c>
      <c r="O581" s="27">
        <f>L581/'I Disease Parameters'!$E$13</f>
        <v>2.7480927096507492E-2</v>
      </c>
      <c r="P581" s="27">
        <f>(1-L581)/'I Disease Parameters'!$E$14</f>
        <v>2.2201009973307193E-2</v>
      </c>
      <c r="Q581" s="19" t="str">
        <f t="shared" ref="Q581:Q644" si="256">IF($B581&gt;$C$1,"",Q580+p_0*$W580+p_9*$U580-p_1*$Q580-p_2*$Q580*($S580/$W580)-p_3*$Q580*($T580/$W580))</f>
        <v/>
      </c>
      <c r="R581" s="17" t="str">
        <f t="shared" ref="R581:R644" si="257">IF($B581&gt;$C$1,"",R580+p_2*$Q580*($S580/$W580)+p_3*$Q580*($T580/$W580) - p_1*$R580- p_4*$R580 - p_5*$R580+AI580)</f>
        <v/>
      </c>
      <c r="S581" s="17" t="str">
        <f t="shared" ref="S581:S644" si="258">IF($B581&gt;$C$1,"",S580+p_4*$R580-p_1*$S580-p_6*$S580+AJ580)</f>
        <v/>
      </c>
      <c r="T581" s="17" t="str">
        <f t="shared" ref="T581:T644" si="259">IF($B581&gt;$C$1,"",T580+p_5*$R580-p_1*$T580-p_7*$T580-p_8*$T580+AK580)</f>
        <v/>
      </c>
      <c r="U581" s="17" t="str">
        <f t="shared" ref="U581:U644" si="260">IF($B581&gt;$C$1,"",U580+p_7*$T580+p_6*$S580-p_1*$U580-p_9*$U580)</f>
        <v/>
      </c>
      <c r="V581" s="17" t="str">
        <f t="shared" ref="V581:V644" si="261">IF($B581&gt;$C$1,"",V580+p_8*$T580)</f>
        <v/>
      </c>
      <c r="W581" s="17" t="str">
        <f t="shared" ref="W581:W644" si="262">IF($B581&gt;$C$1,"",SUM($Q581:$U581))</f>
        <v/>
      </c>
      <c r="X581" s="18" t="str">
        <f t="shared" si="253"/>
        <v/>
      </c>
      <c r="Y581" s="17" t="str">
        <f t="shared" ref="Y581:Y644" si="263">IF($B581&gt;$C$1,"",Q581-Q580)</f>
        <v/>
      </c>
      <c r="Z581" s="17" t="str">
        <f t="shared" ref="Z581:Z644" si="264">IF($B581&gt;$C$1,"",R581-R580)</f>
        <v/>
      </c>
      <c r="AA581" s="17" t="str">
        <f t="shared" ref="AA581:AA644" si="265">IF($B581&gt;$C$1,"",S581-S580)</f>
        <v/>
      </c>
      <c r="AB581" s="17" t="str">
        <f t="shared" ref="AB581:AB644" si="266">IF($B581&gt;$C$1,"",T581-T580)</f>
        <v/>
      </c>
      <c r="AC581" s="17" t="str">
        <f t="shared" ref="AC581:AC644" si="267">IF($B581&gt;$C$1,"",U581-U580)</f>
        <v/>
      </c>
      <c r="AD581" s="18" t="str">
        <f t="shared" ref="AD581:AD644" si="268">IF($B581&gt;$C$1,"",V581-V580)</f>
        <v/>
      </c>
      <c r="AE581" s="19" t="str">
        <f t="shared" ref="AE581:AE644" si="269">IF($B581&gt;$C$1,"",p_2*$Q580*($S580/$W580)+p_3*$Q580*($T580/$W580))</f>
        <v/>
      </c>
      <c r="AF581" s="17" t="str">
        <f t="shared" ref="AF581:AF644" si="270">IF($B581&gt;$C$1,"",p_4*$R580)</f>
        <v/>
      </c>
      <c r="AG581" s="17" t="str">
        <f t="shared" ref="AG581:AG644" si="271">IF($B581&gt;$C$1,"",p_5*$R580)</f>
        <v/>
      </c>
      <c r="AH581" s="18" t="str">
        <f t="shared" si="244"/>
        <v/>
      </c>
      <c r="AI581" s="73"/>
      <c r="AJ581" s="74"/>
      <c r="AK581" s="74"/>
      <c r="AL581" s="73"/>
      <c r="AM581" s="74"/>
      <c r="AN581" s="74">
        <f t="shared" si="245"/>
        <v>2012</v>
      </c>
      <c r="AO581" s="19" t="str">
        <f t="shared" ca="1" si="246"/>
        <v>-</v>
      </c>
      <c r="AP581" s="17" t="str">
        <f ca="1">IF($C581&gt;=TODAY(),"-",100*(AO581-MIN(Fit_Error_Deaths))/(MAX(Fit_Error_Deaths)-MIN(Fit_Error_Deaths)))</f>
        <v>-</v>
      </c>
      <c r="AQ581" s="17" t="str">
        <f t="shared" ca="1" si="247"/>
        <v>-</v>
      </c>
      <c r="AR581" s="17" t="str">
        <f ca="1">IF($C581&gt;=TODAY(),"-",100*(AQ581-MIN(Fit_Error_LocalTransmission))/(MAX(Fit_Error_LocalTransmission)-MIN(Fit_Error_LocalTransmission)))</f>
        <v>-</v>
      </c>
      <c r="AS581" s="17" t="str">
        <f t="shared" ca="1" si="248"/>
        <v>-</v>
      </c>
      <c r="AT581" s="67" t="str">
        <f t="shared" ca="1" si="249"/>
        <v>-</v>
      </c>
    </row>
    <row r="582" spans="1:46" s="1" customFormat="1" ht="12" x14ac:dyDescent="0.35">
      <c r="A582" s="87"/>
      <c r="B582" s="40" t="str">
        <f t="shared" si="254"/>
        <v/>
      </c>
      <c r="C582" s="41" t="str">
        <f t="shared" si="255"/>
        <v/>
      </c>
      <c r="D582" s="28">
        <f>'I Disease Parameters'!$E$6/(1000*365)</f>
        <v>4.8197260273972601E-5</v>
      </c>
      <c r="E582" s="28">
        <f>'I Disease Parameters'!$E$7/(1000*365)</f>
        <v>2.0024657534246577E-5</v>
      </c>
      <c r="F582" s="27">
        <f>(1-'I Disease Parameters'!$E$8)/'I Disease Parameters'!$E$10</f>
        <v>0.188</v>
      </c>
      <c r="G582" s="27">
        <f>'I Disease Parameters'!$E$8/'I Disease Parameters'!$E$11</f>
        <v>1.2E-2</v>
      </c>
      <c r="H582" s="27">
        <f>1/'I Disease Parameters'!$E$12</f>
        <v>0.05</v>
      </c>
      <c r="I582" s="27">
        <f>'I Disease Parameters'!$E$9/'I Disease Parameters'!$E$15</f>
        <v>0</v>
      </c>
      <c r="J582" s="83">
        <f t="shared" si="250"/>
        <v>7.7001263440561267</v>
      </c>
      <c r="K582" s="60">
        <f t="shared" si="251"/>
        <v>0.77001263449643809</v>
      </c>
      <c r="L582" s="30">
        <f t="shared" si="252"/>
        <v>0.46717576064062738</v>
      </c>
      <c r="M582" s="27">
        <f>J582/'I Disease Parameters'!$E$12</f>
        <v>0.38500631720280631</v>
      </c>
      <c r="N582" s="27">
        <f>K582/SQRT('I Disease Parameters'!$E$13*'I Disease Parameters'!$E$13)</f>
        <v>4.5294860852731655E-2</v>
      </c>
      <c r="O582" s="27">
        <f>L582/'I Disease Parameters'!$E$13</f>
        <v>2.7480927096507492E-2</v>
      </c>
      <c r="P582" s="27">
        <f>(1-L582)/'I Disease Parameters'!$E$14</f>
        <v>2.2201009973307193E-2</v>
      </c>
      <c r="Q582" s="19" t="str">
        <f t="shared" si="256"/>
        <v/>
      </c>
      <c r="R582" s="17" t="str">
        <f t="shared" si="257"/>
        <v/>
      </c>
      <c r="S582" s="17" t="str">
        <f t="shared" si="258"/>
        <v/>
      </c>
      <c r="T582" s="17" t="str">
        <f t="shared" si="259"/>
        <v/>
      </c>
      <c r="U582" s="17" t="str">
        <f t="shared" si="260"/>
        <v/>
      </c>
      <c r="V582" s="17" t="str">
        <f t="shared" si="261"/>
        <v/>
      </c>
      <c r="W582" s="17" t="str">
        <f t="shared" si="262"/>
        <v/>
      </c>
      <c r="X582" s="18" t="str">
        <f t="shared" si="253"/>
        <v/>
      </c>
      <c r="Y582" s="17" t="str">
        <f t="shared" si="263"/>
        <v/>
      </c>
      <c r="Z582" s="17" t="str">
        <f t="shared" si="264"/>
        <v/>
      </c>
      <c r="AA582" s="17" t="str">
        <f t="shared" si="265"/>
        <v/>
      </c>
      <c r="AB582" s="17" t="str">
        <f t="shared" si="266"/>
        <v/>
      </c>
      <c r="AC582" s="17" t="str">
        <f t="shared" si="267"/>
        <v/>
      </c>
      <c r="AD582" s="18" t="str">
        <f t="shared" si="268"/>
        <v/>
      </c>
      <c r="AE582" s="19" t="str">
        <f t="shared" si="269"/>
        <v/>
      </c>
      <c r="AF582" s="17" t="str">
        <f t="shared" si="270"/>
        <v/>
      </c>
      <c r="AG582" s="17" t="str">
        <f t="shared" si="271"/>
        <v/>
      </c>
      <c r="AH582" s="18" t="str">
        <f t="shared" ref="AH582:AH645" si="272">IF($B582&gt;$C$1,"",AG582+AF582)</f>
        <v/>
      </c>
      <c r="AI582" s="73"/>
      <c r="AJ582" s="74"/>
      <c r="AK582" s="74"/>
      <c r="AL582" s="73"/>
      <c r="AM582" s="74"/>
      <c r="AN582" s="74">
        <f t="shared" ref="AN582:AN645" si="273">AM582+AN581</f>
        <v>2012</v>
      </c>
      <c r="AO582" s="19" t="str">
        <f t="shared" ref="AO582:AO645" ca="1" si="274">IF($C582&gt;=TODAY(),"-",(AL582-AD582)^2)</f>
        <v>-</v>
      </c>
      <c r="AP582" s="17" t="str">
        <f ca="1">IF($C582&gt;=TODAY(),"-",100*(AO582-MIN(Fit_Error_Deaths))/(MAX(Fit_Error_Deaths)-MIN(Fit_Error_Deaths)))</f>
        <v>-</v>
      </c>
      <c r="AQ582" s="17" t="str">
        <f t="shared" ref="AQ582:AQ645" ca="1" si="275">IF($C582&gt;=TODAY(),"-",(AM582-AH582)^2)</f>
        <v>-</v>
      </c>
      <c r="AR582" s="17" t="str">
        <f ca="1">IF($C582&gt;=TODAY(),"-",100*(AQ582-MIN(Fit_Error_LocalTransmission))/(MAX(Fit_Error_LocalTransmission)-MIN(Fit_Error_LocalTransmission)))</f>
        <v>-</v>
      </c>
      <c r="AS582" s="17" t="str">
        <f t="shared" ref="AS582:AS645" ca="1" si="276">IF($C582&gt;=TODAY(),"-",AP582*$AO$2+AR582*$AQ$2)</f>
        <v>-</v>
      </c>
      <c r="AT582" s="67" t="str">
        <f t="shared" ref="AT582:AT645" ca="1" si="277">IF($C582&gt;=TODAY(),"-",($AT$2)^((TODAY()-C582-1)))</f>
        <v>-</v>
      </c>
    </row>
    <row r="583" spans="1:46" s="1" customFormat="1" ht="12" x14ac:dyDescent="0.35">
      <c r="A583" s="87"/>
      <c r="B583" s="40" t="str">
        <f t="shared" si="254"/>
        <v/>
      </c>
      <c r="C583" s="41" t="str">
        <f t="shared" si="255"/>
        <v/>
      </c>
      <c r="D583" s="28">
        <f>'I Disease Parameters'!$E$6/(1000*365)</f>
        <v>4.8197260273972601E-5</v>
      </c>
      <c r="E583" s="28">
        <f>'I Disease Parameters'!$E$7/(1000*365)</f>
        <v>2.0024657534246577E-5</v>
      </c>
      <c r="F583" s="27">
        <f>(1-'I Disease Parameters'!$E$8)/'I Disease Parameters'!$E$10</f>
        <v>0.188</v>
      </c>
      <c r="G583" s="27">
        <f>'I Disease Parameters'!$E$8/'I Disease Parameters'!$E$11</f>
        <v>1.2E-2</v>
      </c>
      <c r="H583" s="27">
        <f>1/'I Disease Parameters'!$E$12</f>
        <v>0.05</v>
      </c>
      <c r="I583" s="27">
        <f>'I Disease Parameters'!$E$9/'I Disease Parameters'!$E$15</f>
        <v>0</v>
      </c>
      <c r="J583" s="83">
        <f t="shared" ref="J583:J646" si="278">J582</f>
        <v>7.7001263440561267</v>
      </c>
      <c r="K583" s="60">
        <f t="shared" ref="K583:K646" si="279">K582</f>
        <v>0.77001263449643809</v>
      </c>
      <c r="L583" s="30">
        <f t="shared" ref="L583:L646" si="280">L582</f>
        <v>0.46717576064062738</v>
      </c>
      <c r="M583" s="27">
        <f>J583/'I Disease Parameters'!$E$12</f>
        <v>0.38500631720280631</v>
      </c>
      <c r="N583" s="27">
        <f>K583/SQRT('I Disease Parameters'!$E$13*'I Disease Parameters'!$E$13)</f>
        <v>4.5294860852731655E-2</v>
      </c>
      <c r="O583" s="27">
        <f>L583/'I Disease Parameters'!$E$13</f>
        <v>2.7480927096507492E-2</v>
      </c>
      <c r="P583" s="27">
        <f>(1-L583)/'I Disease Parameters'!$E$14</f>
        <v>2.2201009973307193E-2</v>
      </c>
      <c r="Q583" s="19" t="str">
        <f t="shared" si="256"/>
        <v/>
      </c>
      <c r="R583" s="17" t="str">
        <f t="shared" si="257"/>
        <v/>
      </c>
      <c r="S583" s="17" t="str">
        <f t="shared" si="258"/>
        <v/>
      </c>
      <c r="T583" s="17" t="str">
        <f t="shared" si="259"/>
        <v/>
      </c>
      <c r="U583" s="17" t="str">
        <f t="shared" si="260"/>
        <v/>
      </c>
      <c r="V583" s="17" t="str">
        <f t="shared" si="261"/>
        <v/>
      </c>
      <c r="W583" s="17" t="str">
        <f t="shared" si="262"/>
        <v/>
      </c>
      <c r="X583" s="18" t="str">
        <f t="shared" si="253"/>
        <v/>
      </c>
      <c r="Y583" s="17" t="str">
        <f t="shared" si="263"/>
        <v/>
      </c>
      <c r="Z583" s="17" t="str">
        <f t="shared" si="264"/>
        <v/>
      </c>
      <c r="AA583" s="17" t="str">
        <f t="shared" si="265"/>
        <v/>
      </c>
      <c r="AB583" s="17" t="str">
        <f t="shared" si="266"/>
        <v/>
      </c>
      <c r="AC583" s="17" t="str">
        <f t="shared" si="267"/>
        <v/>
      </c>
      <c r="AD583" s="18" t="str">
        <f t="shared" si="268"/>
        <v/>
      </c>
      <c r="AE583" s="19" t="str">
        <f t="shared" si="269"/>
        <v/>
      </c>
      <c r="AF583" s="17" t="str">
        <f t="shared" si="270"/>
        <v/>
      </c>
      <c r="AG583" s="17" t="str">
        <f t="shared" si="271"/>
        <v/>
      </c>
      <c r="AH583" s="18" t="str">
        <f t="shared" si="272"/>
        <v/>
      </c>
      <c r="AI583" s="73"/>
      <c r="AJ583" s="74"/>
      <c r="AK583" s="74"/>
      <c r="AL583" s="73"/>
      <c r="AM583" s="74"/>
      <c r="AN583" s="74">
        <f t="shared" si="273"/>
        <v>2012</v>
      </c>
      <c r="AO583" s="19" t="str">
        <f t="shared" ca="1" si="274"/>
        <v>-</v>
      </c>
      <c r="AP583" s="17" t="str">
        <f ca="1">IF($C583&gt;=TODAY(),"-",100*(AO583-MIN(Fit_Error_Deaths))/(MAX(Fit_Error_Deaths)-MIN(Fit_Error_Deaths)))</f>
        <v>-</v>
      </c>
      <c r="AQ583" s="17" t="str">
        <f t="shared" ca="1" si="275"/>
        <v>-</v>
      </c>
      <c r="AR583" s="17" t="str">
        <f ca="1">IF($C583&gt;=TODAY(),"-",100*(AQ583-MIN(Fit_Error_LocalTransmission))/(MAX(Fit_Error_LocalTransmission)-MIN(Fit_Error_LocalTransmission)))</f>
        <v>-</v>
      </c>
      <c r="AS583" s="17" t="str">
        <f t="shared" ca="1" si="276"/>
        <v>-</v>
      </c>
      <c r="AT583" s="67" t="str">
        <f t="shared" ca="1" si="277"/>
        <v>-</v>
      </c>
    </row>
    <row r="584" spans="1:46" s="1" customFormat="1" ht="12" x14ac:dyDescent="0.35">
      <c r="A584" s="87"/>
      <c r="B584" s="40" t="str">
        <f t="shared" si="254"/>
        <v/>
      </c>
      <c r="C584" s="41" t="str">
        <f t="shared" si="255"/>
        <v/>
      </c>
      <c r="D584" s="28">
        <f>'I Disease Parameters'!$E$6/(1000*365)</f>
        <v>4.8197260273972601E-5</v>
      </c>
      <c r="E584" s="28">
        <f>'I Disease Parameters'!$E$7/(1000*365)</f>
        <v>2.0024657534246577E-5</v>
      </c>
      <c r="F584" s="27">
        <f>(1-'I Disease Parameters'!$E$8)/'I Disease Parameters'!$E$10</f>
        <v>0.188</v>
      </c>
      <c r="G584" s="27">
        <f>'I Disease Parameters'!$E$8/'I Disease Parameters'!$E$11</f>
        <v>1.2E-2</v>
      </c>
      <c r="H584" s="27">
        <f>1/'I Disease Parameters'!$E$12</f>
        <v>0.05</v>
      </c>
      <c r="I584" s="27">
        <f>'I Disease Parameters'!$E$9/'I Disease Parameters'!$E$15</f>
        <v>0</v>
      </c>
      <c r="J584" s="83">
        <f t="shared" si="278"/>
        <v>7.7001263440561267</v>
      </c>
      <c r="K584" s="60">
        <f t="shared" si="279"/>
        <v>0.77001263449643809</v>
      </c>
      <c r="L584" s="30">
        <f t="shared" si="280"/>
        <v>0.46717576064062738</v>
      </c>
      <c r="M584" s="27">
        <f>J584/'I Disease Parameters'!$E$12</f>
        <v>0.38500631720280631</v>
      </c>
      <c r="N584" s="27">
        <f>K584/SQRT('I Disease Parameters'!$E$13*'I Disease Parameters'!$E$13)</f>
        <v>4.5294860852731655E-2</v>
      </c>
      <c r="O584" s="27">
        <f>L584/'I Disease Parameters'!$E$13</f>
        <v>2.7480927096507492E-2</v>
      </c>
      <c r="P584" s="27">
        <f>(1-L584)/'I Disease Parameters'!$E$14</f>
        <v>2.2201009973307193E-2</v>
      </c>
      <c r="Q584" s="19" t="str">
        <f t="shared" si="256"/>
        <v/>
      </c>
      <c r="R584" s="17" t="str">
        <f t="shared" si="257"/>
        <v/>
      </c>
      <c r="S584" s="17" t="str">
        <f t="shared" si="258"/>
        <v/>
      </c>
      <c r="T584" s="17" t="str">
        <f t="shared" si="259"/>
        <v/>
      </c>
      <c r="U584" s="17" t="str">
        <f t="shared" si="260"/>
        <v/>
      </c>
      <c r="V584" s="17" t="str">
        <f t="shared" si="261"/>
        <v/>
      </c>
      <c r="W584" s="17" t="str">
        <f t="shared" si="262"/>
        <v/>
      </c>
      <c r="X584" s="18" t="str">
        <f t="shared" si="253"/>
        <v/>
      </c>
      <c r="Y584" s="17" t="str">
        <f t="shared" si="263"/>
        <v/>
      </c>
      <c r="Z584" s="17" t="str">
        <f t="shared" si="264"/>
        <v/>
      </c>
      <c r="AA584" s="17" t="str">
        <f t="shared" si="265"/>
        <v/>
      </c>
      <c r="AB584" s="17" t="str">
        <f t="shared" si="266"/>
        <v/>
      </c>
      <c r="AC584" s="17" t="str">
        <f t="shared" si="267"/>
        <v/>
      </c>
      <c r="AD584" s="18" t="str">
        <f t="shared" si="268"/>
        <v/>
      </c>
      <c r="AE584" s="19" t="str">
        <f t="shared" si="269"/>
        <v/>
      </c>
      <c r="AF584" s="17" t="str">
        <f t="shared" si="270"/>
        <v/>
      </c>
      <c r="AG584" s="17" t="str">
        <f t="shared" si="271"/>
        <v/>
      </c>
      <c r="AH584" s="18" t="str">
        <f t="shared" si="272"/>
        <v/>
      </c>
      <c r="AI584" s="73"/>
      <c r="AJ584" s="74"/>
      <c r="AK584" s="74"/>
      <c r="AL584" s="73"/>
      <c r="AM584" s="74"/>
      <c r="AN584" s="74">
        <f t="shared" si="273"/>
        <v>2012</v>
      </c>
      <c r="AO584" s="19" t="str">
        <f t="shared" ca="1" si="274"/>
        <v>-</v>
      </c>
      <c r="AP584" s="17" t="str">
        <f ca="1">IF($C584&gt;=TODAY(),"-",100*(AO584-MIN(Fit_Error_Deaths))/(MAX(Fit_Error_Deaths)-MIN(Fit_Error_Deaths)))</f>
        <v>-</v>
      </c>
      <c r="AQ584" s="17" t="str">
        <f t="shared" ca="1" si="275"/>
        <v>-</v>
      </c>
      <c r="AR584" s="17" t="str">
        <f ca="1">IF($C584&gt;=TODAY(),"-",100*(AQ584-MIN(Fit_Error_LocalTransmission))/(MAX(Fit_Error_LocalTransmission)-MIN(Fit_Error_LocalTransmission)))</f>
        <v>-</v>
      </c>
      <c r="AS584" s="17" t="str">
        <f t="shared" ca="1" si="276"/>
        <v>-</v>
      </c>
      <c r="AT584" s="67" t="str">
        <f t="shared" ca="1" si="277"/>
        <v>-</v>
      </c>
    </row>
    <row r="585" spans="1:46" s="1" customFormat="1" ht="12" x14ac:dyDescent="0.35">
      <c r="A585" s="87"/>
      <c r="B585" s="40" t="str">
        <f t="shared" si="254"/>
        <v/>
      </c>
      <c r="C585" s="41" t="str">
        <f t="shared" si="255"/>
        <v/>
      </c>
      <c r="D585" s="28">
        <f>'I Disease Parameters'!$E$6/(1000*365)</f>
        <v>4.8197260273972601E-5</v>
      </c>
      <c r="E585" s="28">
        <f>'I Disease Parameters'!$E$7/(1000*365)</f>
        <v>2.0024657534246577E-5</v>
      </c>
      <c r="F585" s="27">
        <f>(1-'I Disease Parameters'!$E$8)/'I Disease Parameters'!$E$10</f>
        <v>0.188</v>
      </c>
      <c r="G585" s="27">
        <f>'I Disease Parameters'!$E$8/'I Disease Parameters'!$E$11</f>
        <v>1.2E-2</v>
      </c>
      <c r="H585" s="27">
        <f>1/'I Disease Parameters'!$E$12</f>
        <v>0.05</v>
      </c>
      <c r="I585" s="27">
        <f>'I Disease Parameters'!$E$9/'I Disease Parameters'!$E$15</f>
        <v>0</v>
      </c>
      <c r="J585" s="83">
        <f t="shared" si="278"/>
        <v>7.7001263440561267</v>
      </c>
      <c r="K585" s="60">
        <f t="shared" si="279"/>
        <v>0.77001263449643809</v>
      </c>
      <c r="L585" s="30">
        <f t="shared" si="280"/>
        <v>0.46717576064062738</v>
      </c>
      <c r="M585" s="27">
        <f>J585/'I Disease Parameters'!$E$12</f>
        <v>0.38500631720280631</v>
      </c>
      <c r="N585" s="27">
        <f>K585/SQRT('I Disease Parameters'!$E$13*'I Disease Parameters'!$E$13)</f>
        <v>4.5294860852731655E-2</v>
      </c>
      <c r="O585" s="27">
        <f>L585/'I Disease Parameters'!$E$13</f>
        <v>2.7480927096507492E-2</v>
      </c>
      <c r="P585" s="27">
        <f>(1-L585)/'I Disease Parameters'!$E$14</f>
        <v>2.2201009973307193E-2</v>
      </c>
      <c r="Q585" s="19" t="str">
        <f t="shared" si="256"/>
        <v/>
      </c>
      <c r="R585" s="17" t="str">
        <f t="shared" si="257"/>
        <v/>
      </c>
      <c r="S585" s="17" t="str">
        <f t="shared" si="258"/>
        <v/>
      </c>
      <c r="T585" s="17" t="str">
        <f t="shared" si="259"/>
        <v/>
      </c>
      <c r="U585" s="17" t="str">
        <f t="shared" si="260"/>
        <v/>
      </c>
      <c r="V585" s="17" t="str">
        <f t="shared" si="261"/>
        <v/>
      </c>
      <c r="W585" s="17" t="str">
        <f t="shared" si="262"/>
        <v/>
      </c>
      <c r="X585" s="18" t="str">
        <f t="shared" si="253"/>
        <v/>
      </c>
      <c r="Y585" s="17" t="str">
        <f t="shared" si="263"/>
        <v/>
      </c>
      <c r="Z585" s="17" t="str">
        <f t="shared" si="264"/>
        <v/>
      </c>
      <c r="AA585" s="17" t="str">
        <f t="shared" si="265"/>
        <v/>
      </c>
      <c r="AB585" s="17" t="str">
        <f t="shared" si="266"/>
        <v/>
      </c>
      <c r="AC585" s="17" t="str">
        <f t="shared" si="267"/>
        <v/>
      </c>
      <c r="AD585" s="18" t="str">
        <f t="shared" si="268"/>
        <v/>
      </c>
      <c r="AE585" s="19" t="str">
        <f t="shared" si="269"/>
        <v/>
      </c>
      <c r="AF585" s="17" t="str">
        <f t="shared" si="270"/>
        <v/>
      </c>
      <c r="AG585" s="17" t="str">
        <f t="shared" si="271"/>
        <v/>
      </c>
      <c r="AH585" s="18" t="str">
        <f t="shared" si="272"/>
        <v/>
      </c>
      <c r="AI585" s="73"/>
      <c r="AJ585" s="74"/>
      <c r="AK585" s="74"/>
      <c r="AL585" s="73"/>
      <c r="AM585" s="74"/>
      <c r="AN585" s="74">
        <f t="shared" si="273"/>
        <v>2012</v>
      </c>
      <c r="AO585" s="19" t="str">
        <f t="shared" ca="1" si="274"/>
        <v>-</v>
      </c>
      <c r="AP585" s="17" t="str">
        <f ca="1">IF($C585&gt;=TODAY(),"-",100*(AO585-MIN(Fit_Error_Deaths))/(MAX(Fit_Error_Deaths)-MIN(Fit_Error_Deaths)))</f>
        <v>-</v>
      </c>
      <c r="AQ585" s="17" t="str">
        <f t="shared" ca="1" si="275"/>
        <v>-</v>
      </c>
      <c r="AR585" s="17" t="str">
        <f ca="1">IF($C585&gt;=TODAY(),"-",100*(AQ585-MIN(Fit_Error_LocalTransmission))/(MAX(Fit_Error_LocalTransmission)-MIN(Fit_Error_LocalTransmission)))</f>
        <v>-</v>
      </c>
      <c r="AS585" s="17" t="str">
        <f t="shared" ca="1" si="276"/>
        <v>-</v>
      </c>
      <c r="AT585" s="67" t="str">
        <f t="shared" ca="1" si="277"/>
        <v>-</v>
      </c>
    </row>
    <row r="586" spans="1:46" s="1" customFormat="1" ht="12" x14ac:dyDescent="0.35">
      <c r="A586" s="87"/>
      <c r="B586" s="40" t="str">
        <f t="shared" si="254"/>
        <v/>
      </c>
      <c r="C586" s="41" t="str">
        <f t="shared" si="255"/>
        <v/>
      </c>
      <c r="D586" s="28">
        <f>'I Disease Parameters'!$E$6/(1000*365)</f>
        <v>4.8197260273972601E-5</v>
      </c>
      <c r="E586" s="28">
        <f>'I Disease Parameters'!$E$7/(1000*365)</f>
        <v>2.0024657534246577E-5</v>
      </c>
      <c r="F586" s="27">
        <f>(1-'I Disease Parameters'!$E$8)/'I Disease Parameters'!$E$10</f>
        <v>0.188</v>
      </c>
      <c r="G586" s="27">
        <f>'I Disease Parameters'!$E$8/'I Disease Parameters'!$E$11</f>
        <v>1.2E-2</v>
      </c>
      <c r="H586" s="27">
        <f>1/'I Disease Parameters'!$E$12</f>
        <v>0.05</v>
      </c>
      <c r="I586" s="27">
        <f>'I Disease Parameters'!$E$9/'I Disease Parameters'!$E$15</f>
        <v>0</v>
      </c>
      <c r="J586" s="83">
        <f t="shared" si="278"/>
        <v>7.7001263440561267</v>
      </c>
      <c r="K586" s="60">
        <f t="shared" si="279"/>
        <v>0.77001263449643809</v>
      </c>
      <c r="L586" s="30">
        <f t="shared" si="280"/>
        <v>0.46717576064062738</v>
      </c>
      <c r="M586" s="27">
        <f>J586/'I Disease Parameters'!$E$12</f>
        <v>0.38500631720280631</v>
      </c>
      <c r="N586" s="27">
        <f>K586/SQRT('I Disease Parameters'!$E$13*'I Disease Parameters'!$E$13)</f>
        <v>4.5294860852731655E-2</v>
      </c>
      <c r="O586" s="27">
        <f>L586/'I Disease Parameters'!$E$13</f>
        <v>2.7480927096507492E-2</v>
      </c>
      <c r="P586" s="27">
        <f>(1-L586)/'I Disease Parameters'!$E$14</f>
        <v>2.2201009973307193E-2</v>
      </c>
      <c r="Q586" s="19" t="str">
        <f t="shared" si="256"/>
        <v/>
      </c>
      <c r="R586" s="17" t="str">
        <f t="shared" si="257"/>
        <v/>
      </c>
      <c r="S586" s="17" t="str">
        <f t="shared" si="258"/>
        <v/>
      </c>
      <c r="T586" s="17" t="str">
        <f t="shared" si="259"/>
        <v/>
      </c>
      <c r="U586" s="17" t="str">
        <f t="shared" si="260"/>
        <v/>
      </c>
      <c r="V586" s="17" t="str">
        <f t="shared" si="261"/>
        <v/>
      </c>
      <c r="W586" s="17" t="str">
        <f t="shared" si="262"/>
        <v/>
      </c>
      <c r="X586" s="18" t="str">
        <f t="shared" si="253"/>
        <v/>
      </c>
      <c r="Y586" s="17" t="str">
        <f t="shared" si="263"/>
        <v/>
      </c>
      <c r="Z586" s="17" t="str">
        <f t="shared" si="264"/>
        <v/>
      </c>
      <c r="AA586" s="17" t="str">
        <f t="shared" si="265"/>
        <v/>
      </c>
      <c r="AB586" s="17" t="str">
        <f t="shared" si="266"/>
        <v/>
      </c>
      <c r="AC586" s="17" t="str">
        <f t="shared" si="267"/>
        <v/>
      </c>
      <c r="AD586" s="18" t="str">
        <f t="shared" si="268"/>
        <v/>
      </c>
      <c r="AE586" s="19" t="str">
        <f t="shared" si="269"/>
        <v/>
      </c>
      <c r="AF586" s="17" t="str">
        <f t="shared" si="270"/>
        <v/>
      </c>
      <c r="AG586" s="17" t="str">
        <f t="shared" si="271"/>
        <v/>
      </c>
      <c r="AH586" s="18" t="str">
        <f t="shared" si="272"/>
        <v/>
      </c>
      <c r="AI586" s="73"/>
      <c r="AJ586" s="74"/>
      <c r="AK586" s="74"/>
      <c r="AL586" s="73"/>
      <c r="AM586" s="74"/>
      <c r="AN586" s="74">
        <f t="shared" si="273"/>
        <v>2012</v>
      </c>
      <c r="AO586" s="19" t="str">
        <f t="shared" ca="1" si="274"/>
        <v>-</v>
      </c>
      <c r="AP586" s="17" t="str">
        <f ca="1">IF($C586&gt;=TODAY(),"-",100*(AO586-MIN(Fit_Error_Deaths))/(MAX(Fit_Error_Deaths)-MIN(Fit_Error_Deaths)))</f>
        <v>-</v>
      </c>
      <c r="AQ586" s="17" t="str">
        <f t="shared" ca="1" si="275"/>
        <v>-</v>
      </c>
      <c r="AR586" s="17" t="str">
        <f ca="1">IF($C586&gt;=TODAY(),"-",100*(AQ586-MIN(Fit_Error_LocalTransmission))/(MAX(Fit_Error_LocalTransmission)-MIN(Fit_Error_LocalTransmission)))</f>
        <v>-</v>
      </c>
      <c r="AS586" s="17" t="str">
        <f t="shared" ca="1" si="276"/>
        <v>-</v>
      </c>
      <c r="AT586" s="67" t="str">
        <f t="shared" ca="1" si="277"/>
        <v>-</v>
      </c>
    </row>
    <row r="587" spans="1:46" s="1" customFormat="1" ht="12" x14ac:dyDescent="0.35">
      <c r="A587" s="87"/>
      <c r="B587" s="40" t="str">
        <f t="shared" si="254"/>
        <v/>
      </c>
      <c r="C587" s="41" t="str">
        <f t="shared" si="255"/>
        <v/>
      </c>
      <c r="D587" s="28">
        <f>'I Disease Parameters'!$E$6/(1000*365)</f>
        <v>4.8197260273972601E-5</v>
      </c>
      <c r="E587" s="28">
        <f>'I Disease Parameters'!$E$7/(1000*365)</f>
        <v>2.0024657534246577E-5</v>
      </c>
      <c r="F587" s="27">
        <f>(1-'I Disease Parameters'!$E$8)/'I Disease Parameters'!$E$10</f>
        <v>0.188</v>
      </c>
      <c r="G587" s="27">
        <f>'I Disease Parameters'!$E$8/'I Disease Parameters'!$E$11</f>
        <v>1.2E-2</v>
      </c>
      <c r="H587" s="27">
        <f>1/'I Disease Parameters'!$E$12</f>
        <v>0.05</v>
      </c>
      <c r="I587" s="27">
        <f>'I Disease Parameters'!$E$9/'I Disease Parameters'!$E$15</f>
        <v>0</v>
      </c>
      <c r="J587" s="83">
        <f t="shared" si="278"/>
        <v>7.7001263440561267</v>
      </c>
      <c r="K587" s="60">
        <f t="shared" si="279"/>
        <v>0.77001263449643809</v>
      </c>
      <c r="L587" s="30">
        <f t="shared" si="280"/>
        <v>0.46717576064062738</v>
      </c>
      <c r="M587" s="27">
        <f>J587/'I Disease Parameters'!$E$12</f>
        <v>0.38500631720280631</v>
      </c>
      <c r="N587" s="27">
        <f>K587/SQRT('I Disease Parameters'!$E$13*'I Disease Parameters'!$E$13)</f>
        <v>4.5294860852731655E-2</v>
      </c>
      <c r="O587" s="27">
        <f>L587/'I Disease Parameters'!$E$13</f>
        <v>2.7480927096507492E-2</v>
      </c>
      <c r="P587" s="27">
        <f>(1-L587)/'I Disease Parameters'!$E$14</f>
        <v>2.2201009973307193E-2</v>
      </c>
      <c r="Q587" s="19" t="str">
        <f t="shared" si="256"/>
        <v/>
      </c>
      <c r="R587" s="17" t="str">
        <f t="shared" si="257"/>
        <v/>
      </c>
      <c r="S587" s="17" t="str">
        <f t="shared" si="258"/>
        <v/>
      </c>
      <c r="T587" s="17" t="str">
        <f t="shared" si="259"/>
        <v/>
      </c>
      <c r="U587" s="17" t="str">
        <f t="shared" si="260"/>
        <v/>
      </c>
      <c r="V587" s="17" t="str">
        <f t="shared" si="261"/>
        <v/>
      </c>
      <c r="W587" s="17" t="str">
        <f t="shared" si="262"/>
        <v/>
      </c>
      <c r="X587" s="18" t="str">
        <f t="shared" si="253"/>
        <v/>
      </c>
      <c r="Y587" s="17" t="str">
        <f t="shared" si="263"/>
        <v/>
      </c>
      <c r="Z587" s="17" t="str">
        <f t="shared" si="264"/>
        <v/>
      </c>
      <c r="AA587" s="17" t="str">
        <f t="shared" si="265"/>
        <v/>
      </c>
      <c r="AB587" s="17" t="str">
        <f t="shared" si="266"/>
        <v/>
      </c>
      <c r="AC587" s="17" t="str">
        <f t="shared" si="267"/>
        <v/>
      </c>
      <c r="AD587" s="18" t="str">
        <f t="shared" si="268"/>
        <v/>
      </c>
      <c r="AE587" s="19" t="str">
        <f t="shared" si="269"/>
        <v/>
      </c>
      <c r="AF587" s="17" t="str">
        <f t="shared" si="270"/>
        <v/>
      </c>
      <c r="AG587" s="17" t="str">
        <f t="shared" si="271"/>
        <v/>
      </c>
      <c r="AH587" s="18" t="str">
        <f t="shared" si="272"/>
        <v/>
      </c>
      <c r="AI587" s="73"/>
      <c r="AJ587" s="74"/>
      <c r="AK587" s="74"/>
      <c r="AL587" s="73"/>
      <c r="AM587" s="74"/>
      <c r="AN587" s="74">
        <f t="shared" si="273"/>
        <v>2012</v>
      </c>
      <c r="AO587" s="19" t="str">
        <f t="shared" ca="1" si="274"/>
        <v>-</v>
      </c>
      <c r="AP587" s="17" t="str">
        <f ca="1">IF($C587&gt;=TODAY(),"-",100*(AO587-MIN(Fit_Error_Deaths))/(MAX(Fit_Error_Deaths)-MIN(Fit_Error_Deaths)))</f>
        <v>-</v>
      </c>
      <c r="AQ587" s="17" t="str">
        <f t="shared" ca="1" si="275"/>
        <v>-</v>
      </c>
      <c r="AR587" s="17" t="str">
        <f ca="1">IF($C587&gt;=TODAY(),"-",100*(AQ587-MIN(Fit_Error_LocalTransmission))/(MAX(Fit_Error_LocalTransmission)-MIN(Fit_Error_LocalTransmission)))</f>
        <v>-</v>
      </c>
      <c r="AS587" s="17" t="str">
        <f t="shared" ca="1" si="276"/>
        <v>-</v>
      </c>
      <c r="AT587" s="67" t="str">
        <f t="shared" ca="1" si="277"/>
        <v>-</v>
      </c>
    </row>
    <row r="588" spans="1:46" s="1" customFormat="1" ht="12" x14ac:dyDescent="0.35">
      <c r="A588" s="87"/>
      <c r="B588" s="40" t="str">
        <f t="shared" si="254"/>
        <v/>
      </c>
      <c r="C588" s="41" t="str">
        <f t="shared" si="255"/>
        <v/>
      </c>
      <c r="D588" s="28">
        <f>'I Disease Parameters'!$E$6/(1000*365)</f>
        <v>4.8197260273972601E-5</v>
      </c>
      <c r="E588" s="28">
        <f>'I Disease Parameters'!$E$7/(1000*365)</f>
        <v>2.0024657534246577E-5</v>
      </c>
      <c r="F588" s="27">
        <f>(1-'I Disease Parameters'!$E$8)/'I Disease Parameters'!$E$10</f>
        <v>0.188</v>
      </c>
      <c r="G588" s="27">
        <f>'I Disease Parameters'!$E$8/'I Disease Parameters'!$E$11</f>
        <v>1.2E-2</v>
      </c>
      <c r="H588" s="27">
        <f>1/'I Disease Parameters'!$E$12</f>
        <v>0.05</v>
      </c>
      <c r="I588" s="27">
        <f>'I Disease Parameters'!$E$9/'I Disease Parameters'!$E$15</f>
        <v>0</v>
      </c>
      <c r="J588" s="83">
        <f t="shared" si="278"/>
        <v>7.7001263440561267</v>
      </c>
      <c r="K588" s="60">
        <f t="shared" si="279"/>
        <v>0.77001263449643809</v>
      </c>
      <c r="L588" s="30">
        <f t="shared" si="280"/>
        <v>0.46717576064062738</v>
      </c>
      <c r="M588" s="27">
        <f>J588/'I Disease Parameters'!$E$12</f>
        <v>0.38500631720280631</v>
      </c>
      <c r="N588" s="27">
        <f>K588/SQRT('I Disease Parameters'!$E$13*'I Disease Parameters'!$E$13)</f>
        <v>4.5294860852731655E-2</v>
      </c>
      <c r="O588" s="27">
        <f>L588/'I Disease Parameters'!$E$13</f>
        <v>2.7480927096507492E-2</v>
      </c>
      <c r="P588" s="27">
        <f>(1-L588)/'I Disease Parameters'!$E$14</f>
        <v>2.2201009973307193E-2</v>
      </c>
      <c r="Q588" s="19" t="str">
        <f t="shared" si="256"/>
        <v/>
      </c>
      <c r="R588" s="17" t="str">
        <f t="shared" si="257"/>
        <v/>
      </c>
      <c r="S588" s="17" t="str">
        <f t="shared" si="258"/>
        <v/>
      </c>
      <c r="T588" s="17" t="str">
        <f t="shared" si="259"/>
        <v/>
      </c>
      <c r="U588" s="17" t="str">
        <f t="shared" si="260"/>
        <v/>
      </c>
      <c r="V588" s="17" t="str">
        <f t="shared" si="261"/>
        <v/>
      </c>
      <c r="W588" s="17" t="str">
        <f t="shared" si="262"/>
        <v/>
      </c>
      <c r="X588" s="18" t="str">
        <f t="shared" si="253"/>
        <v/>
      </c>
      <c r="Y588" s="17" t="str">
        <f t="shared" si="263"/>
        <v/>
      </c>
      <c r="Z588" s="17" t="str">
        <f t="shared" si="264"/>
        <v/>
      </c>
      <c r="AA588" s="17" t="str">
        <f t="shared" si="265"/>
        <v/>
      </c>
      <c r="AB588" s="17" t="str">
        <f t="shared" si="266"/>
        <v/>
      </c>
      <c r="AC588" s="17" t="str">
        <f t="shared" si="267"/>
        <v/>
      </c>
      <c r="AD588" s="18" t="str">
        <f t="shared" si="268"/>
        <v/>
      </c>
      <c r="AE588" s="19" t="str">
        <f t="shared" si="269"/>
        <v/>
      </c>
      <c r="AF588" s="17" t="str">
        <f t="shared" si="270"/>
        <v/>
      </c>
      <c r="AG588" s="17" t="str">
        <f t="shared" si="271"/>
        <v/>
      </c>
      <c r="AH588" s="18" t="str">
        <f t="shared" si="272"/>
        <v/>
      </c>
      <c r="AI588" s="73"/>
      <c r="AJ588" s="74"/>
      <c r="AK588" s="74"/>
      <c r="AL588" s="73"/>
      <c r="AM588" s="74"/>
      <c r="AN588" s="74">
        <f t="shared" si="273"/>
        <v>2012</v>
      </c>
      <c r="AO588" s="19" t="str">
        <f t="shared" ca="1" si="274"/>
        <v>-</v>
      </c>
      <c r="AP588" s="17" t="str">
        <f ca="1">IF($C588&gt;=TODAY(),"-",100*(AO588-MIN(Fit_Error_Deaths))/(MAX(Fit_Error_Deaths)-MIN(Fit_Error_Deaths)))</f>
        <v>-</v>
      </c>
      <c r="AQ588" s="17" t="str">
        <f t="shared" ca="1" si="275"/>
        <v>-</v>
      </c>
      <c r="AR588" s="17" t="str">
        <f ca="1">IF($C588&gt;=TODAY(),"-",100*(AQ588-MIN(Fit_Error_LocalTransmission))/(MAX(Fit_Error_LocalTransmission)-MIN(Fit_Error_LocalTransmission)))</f>
        <v>-</v>
      </c>
      <c r="AS588" s="17" t="str">
        <f t="shared" ca="1" si="276"/>
        <v>-</v>
      </c>
      <c r="AT588" s="67" t="str">
        <f t="shared" ca="1" si="277"/>
        <v>-</v>
      </c>
    </row>
    <row r="589" spans="1:46" s="1" customFormat="1" ht="12" x14ac:dyDescent="0.35">
      <c r="A589" s="87"/>
      <c r="B589" s="40" t="str">
        <f t="shared" si="254"/>
        <v/>
      </c>
      <c r="C589" s="41" t="str">
        <f t="shared" si="255"/>
        <v/>
      </c>
      <c r="D589" s="28">
        <f>'I Disease Parameters'!$E$6/(1000*365)</f>
        <v>4.8197260273972601E-5</v>
      </c>
      <c r="E589" s="28">
        <f>'I Disease Parameters'!$E$7/(1000*365)</f>
        <v>2.0024657534246577E-5</v>
      </c>
      <c r="F589" s="27">
        <f>(1-'I Disease Parameters'!$E$8)/'I Disease Parameters'!$E$10</f>
        <v>0.188</v>
      </c>
      <c r="G589" s="27">
        <f>'I Disease Parameters'!$E$8/'I Disease Parameters'!$E$11</f>
        <v>1.2E-2</v>
      </c>
      <c r="H589" s="27">
        <f>1/'I Disease Parameters'!$E$12</f>
        <v>0.05</v>
      </c>
      <c r="I589" s="27">
        <f>'I Disease Parameters'!$E$9/'I Disease Parameters'!$E$15</f>
        <v>0</v>
      </c>
      <c r="J589" s="83">
        <f t="shared" si="278"/>
        <v>7.7001263440561267</v>
      </c>
      <c r="K589" s="60">
        <f t="shared" si="279"/>
        <v>0.77001263449643809</v>
      </c>
      <c r="L589" s="30">
        <f t="shared" si="280"/>
        <v>0.46717576064062738</v>
      </c>
      <c r="M589" s="27">
        <f>J589/'I Disease Parameters'!$E$12</f>
        <v>0.38500631720280631</v>
      </c>
      <c r="N589" s="27">
        <f>K589/SQRT('I Disease Parameters'!$E$13*'I Disease Parameters'!$E$13)</f>
        <v>4.5294860852731655E-2</v>
      </c>
      <c r="O589" s="27">
        <f>L589/'I Disease Parameters'!$E$13</f>
        <v>2.7480927096507492E-2</v>
      </c>
      <c r="P589" s="27">
        <f>(1-L589)/'I Disease Parameters'!$E$14</f>
        <v>2.2201009973307193E-2</v>
      </c>
      <c r="Q589" s="19" t="str">
        <f t="shared" si="256"/>
        <v/>
      </c>
      <c r="R589" s="17" t="str">
        <f t="shared" si="257"/>
        <v/>
      </c>
      <c r="S589" s="17" t="str">
        <f t="shared" si="258"/>
        <v/>
      </c>
      <c r="T589" s="17" t="str">
        <f t="shared" si="259"/>
        <v/>
      </c>
      <c r="U589" s="17" t="str">
        <f t="shared" si="260"/>
        <v/>
      </c>
      <c r="V589" s="17" t="str">
        <f t="shared" si="261"/>
        <v/>
      </c>
      <c r="W589" s="17" t="str">
        <f t="shared" si="262"/>
        <v/>
      </c>
      <c r="X589" s="18" t="str">
        <f t="shared" si="253"/>
        <v/>
      </c>
      <c r="Y589" s="17" t="str">
        <f t="shared" si="263"/>
        <v/>
      </c>
      <c r="Z589" s="17" t="str">
        <f t="shared" si="264"/>
        <v/>
      </c>
      <c r="AA589" s="17" t="str">
        <f t="shared" si="265"/>
        <v/>
      </c>
      <c r="AB589" s="17" t="str">
        <f t="shared" si="266"/>
        <v/>
      </c>
      <c r="AC589" s="17" t="str">
        <f t="shared" si="267"/>
        <v/>
      </c>
      <c r="AD589" s="18" t="str">
        <f t="shared" si="268"/>
        <v/>
      </c>
      <c r="AE589" s="19" t="str">
        <f t="shared" si="269"/>
        <v/>
      </c>
      <c r="AF589" s="17" t="str">
        <f t="shared" si="270"/>
        <v/>
      </c>
      <c r="AG589" s="17" t="str">
        <f t="shared" si="271"/>
        <v/>
      </c>
      <c r="AH589" s="18" t="str">
        <f t="shared" si="272"/>
        <v/>
      </c>
      <c r="AI589" s="73"/>
      <c r="AJ589" s="74"/>
      <c r="AK589" s="74"/>
      <c r="AL589" s="73"/>
      <c r="AM589" s="74"/>
      <c r="AN589" s="74">
        <f t="shared" si="273"/>
        <v>2012</v>
      </c>
      <c r="AO589" s="19" t="str">
        <f t="shared" ca="1" si="274"/>
        <v>-</v>
      </c>
      <c r="AP589" s="17" t="str">
        <f ca="1">IF($C589&gt;=TODAY(),"-",100*(AO589-MIN(Fit_Error_Deaths))/(MAX(Fit_Error_Deaths)-MIN(Fit_Error_Deaths)))</f>
        <v>-</v>
      </c>
      <c r="AQ589" s="17" t="str">
        <f t="shared" ca="1" si="275"/>
        <v>-</v>
      </c>
      <c r="AR589" s="17" t="str">
        <f ca="1">IF($C589&gt;=TODAY(),"-",100*(AQ589-MIN(Fit_Error_LocalTransmission))/(MAX(Fit_Error_LocalTransmission)-MIN(Fit_Error_LocalTransmission)))</f>
        <v>-</v>
      </c>
      <c r="AS589" s="17" t="str">
        <f t="shared" ca="1" si="276"/>
        <v>-</v>
      </c>
      <c r="AT589" s="67" t="str">
        <f t="shared" ca="1" si="277"/>
        <v>-</v>
      </c>
    </row>
    <row r="590" spans="1:46" s="1" customFormat="1" ht="12" x14ac:dyDescent="0.35">
      <c r="A590" s="87"/>
      <c r="B590" s="40" t="str">
        <f t="shared" si="254"/>
        <v/>
      </c>
      <c r="C590" s="41" t="str">
        <f t="shared" si="255"/>
        <v/>
      </c>
      <c r="D590" s="28">
        <f>'I Disease Parameters'!$E$6/(1000*365)</f>
        <v>4.8197260273972601E-5</v>
      </c>
      <c r="E590" s="28">
        <f>'I Disease Parameters'!$E$7/(1000*365)</f>
        <v>2.0024657534246577E-5</v>
      </c>
      <c r="F590" s="27">
        <f>(1-'I Disease Parameters'!$E$8)/'I Disease Parameters'!$E$10</f>
        <v>0.188</v>
      </c>
      <c r="G590" s="27">
        <f>'I Disease Parameters'!$E$8/'I Disease Parameters'!$E$11</f>
        <v>1.2E-2</v>
      </c>
      <c r="H590" s="27">
        <f>1/'I Disease Parameters'!$E$12</f>
        <v>0.05</v>
      </c>
      <c r="I590" s="27">
        <f>'I Disease Parameters'!$E$9/'I Disease Parameters'!$E$15</f>
        <v>0</v>
      </c>
      <c r="J590" s="83">
        <f t="shared" si="278"/>
        <v>7.7001263440561267</v>
      </c>
      <c r="K590" s="60">
        <f t="shared" si="279"/>
        <v>0.77001263449643809</v>
      </c>
      <c r="L590" s="30">
        <f t="shared" si="280"/>
        <v>0.46717576064062738</v>
      </c>
      <c r="M590" s="27">
        <f>J590/'I Disease Parameters'!$E$12</f>
        <v>0.38500631720280631</v>
      </c>
      <c r="N590" s="27">
        <f>K590/SQRT('I Disease Parameters'!$E$13*'I Disease Parameters'!$E$13)</f>
        <v>4.5294860852731655E-2</v>
      </c>
      <c r="O590" s="27">
        <f>L590/'I Disease Parameters'!$E$13</f>
        <v>2.7480927096507492E-2</v>
      </c>
      <c r="P590" s="27">
        <f>(1-L590)/'I Disease Parameters'!$E$14</f>
        <v>2.2201009973307193E-2</v>
      </c>
      <c r="Q590" s="19" t="str">
        <f t="shared" si="256"/>
        <v/>
      </c>
      <c r="R590" s="17" t="str">
        <f t="shared" si="257"/>
        <v/>
      </c>
      <c r="S590" s="17" t="str">
        <f t="shared" si="258"/>
        <v/>
      </c>
      <c r="T590" s="17" t="str">
        <f t="shared" si="259"/>
        <v/>
      </c>
      <c r="U590" s="17" t="str">
        <f t="shared" si="260"/>
        <v/>
      </c>
      <c r="V590" s="17" t="str">
        <f t="shared" si="261"/>
        <v/>
      </c>
      <c r="W590" s="17" t="str">
        <f t="shared" si="262"/>
        <v/>
      </c>
      <c r="X590" s="18" t="str">
        <f t="shared" si="253"/>
        <v/>
      </c>
      <c r="Y590" s="17" t="str">
        <f t="shared" si="263"/>
        <v/>
      </c>
      <c r="Z590" s="17" t="str">
        <f t="shared" si="264"/>
        <v/>
      </c>
      <c r="AA590" s="17" t="str">
        <f t="shared" si="265"/>
        <v/>
      </c>
      <c r="AB590" s="17" t="str">
        <f t="shared" si="266"/>
        <v/>
      </c>
      <c r="AC590" s="17" t="str">
        <f t="shared" si="267"/>
        <v/>
      </c>
      <c r="AD590" s="18" t="str">
        <f t="shared" si="268"/>
        <v/>
      </c>
      <c r="AE590" s="19" t="str">
        <f t="shared" si="269"/>
        <v/>
      </c>
      <c r="AF590" s="17" t="str">
        <f t="shared" si="270"/>
        <v/>
      </c>
      <c r="AG590" s="17" t="str">
        <f t="shared" si="271"/>
        <v/>
      </c>
      <c r="AH590" s="18" t="str">
        <f t="shared" si="272"/>
        <v/>
      </c>
      <c r="AI590" s="73"/>
      <c r="AJ590" s="74"/>
      <c r="AK590" s="74"/>
      <c r="AL590" s="73"/>
      <c r="AM590" s="74"/>
      <c r="AN590" s="74">
        <f t="shared" si="273"/>
        <v>2012</v>
      </c>
      <c r="AO590" s="19" t="str">
        <f t="shared" ca="1" si="274"/>
        <v>-</v>
      </c>
      <c r="AP590" s="17" t="str">
        <f ca="1">IF($C590&gt;=TODAY(),"-",100*(AO590-MIN(Fit_Error_Deaths))/(MAX(Fit_Error_Deaths)-MIN(Fit_Error_Deaths)))</f>
        <v>-</v>
      </c>
      <c r="AQ590" s="17" t="str">
        <f t="shared" ca="1" si="275"/>
        <v>-</v>
      </c>
      <c r="AR590" s="17" t="str">
        <f ca="1">IF($C590&gt;=TODAY(),"-",100*(AQ590-MIN(Fit_Error_LocalTransmission))/(MAX(Fit_Error_LocalTransmission)-MIN(Fit_Error_LocalTransmission)))</f>
        <v>-</v>
      </c>
      <c r="AS590" s="17" t="str">
        <f t="shared" ca="1" si="276"/>
        <v>-</v>
      </c>
      <c r="AT590" s="67" t="str">
        <f t="shared" ca="1" si="277"/>
        <v>-</v>
      </c>
    </row>
    <row r="591" spans="1:46" s="1" customFormat="1" ht="12" x14ac:dyDescent="0.35">
      <c r="A591" s="87"/>
      <c r="B591" s="40" t="str">
        <f t="shared" si="254"/>
        <v/>
      </c>
      <c r="C591" s="41" t="str">
        <f t="shared" si="255"/>
        <v/>
      </c>
      <c r="D591" s="28">
        <f>'I Disease Parameters'!$E$6/(1000*365)</f>
        <v>4.8197260273972601E-5</v>
      </c>
      <c r="E591" s="28">
        <f>'I Disease Parameters'!$E$7/(1000*365)</f>
        <v>2.0024657534246577E-5</v>
      </c>
      <c r="F591" s="27">
        <f>(1-'I Disease Parameters'!$E$8)/'I Disease Parameters'!$E$10</f>
        <v>0.188</v>
      </c>
      <c r="G591" s="27">
        <f>'I Disease Parameters'!$E$8/'I Disease Parameters'!$E$11</f>
        <v>1.2E-2</v>
      </c>
      <c r="H591" s="27">
        <f>1/'I Disease Parameters'!$E$12</f>
        <v>0.05</v>
      </c>
      <c r="I591" s="27">
        <f>'I Disease Parameters'!$E$9/'I Disease Parameters'!$E$15</f>
        <v>0</v>
      </c>
      <c r="J591" s="83">
        <f t="shared" si="278"/>
        <v>7.7001263440561267</v>
      </c>
      <c r="K591" s="60">
        <f t="shared" si="279"/>
        <v>0.77001263449643809</v>
      </c>
      <c r="L591" s="30">
        <f t="shared" si="280"/>
        <v>0.46717576064062738</v>
      </c>
      <c r="M591" s="27">
        <f>J591/'I Disease Parameters'!$E$12</f>
        <v>0.38500631720280631</v>
      </c>
      <c r="N591" s="27">
        <f>K591/SQRT('I Disease Parameters'!$E$13*'I Disease Parameters'!$E$13)</f>
        <v>4.5294860852731655E-2</v>
      </c>
      <c r="O591" s="27">
        <f>L591/'I Disease Parameters'!$E$13</f>
        <v>2.7480927096507492E-2</v>
      </c>
      <c r="P591" s="27">
        <f>(1-L591)/'I Disease Parameters'!$E$14</f>
        <v>2.2201009973307193E-2</v>
      </c>
      <c r="Q591" s="19" t="str">
        <f t="shared" si="256"/>
        <v/>
      </c>
      <c r="R591" s="17" t="str">
        <f t="shared" si="257"/>
        <v/>
      </c>
      <c r="S591" s="17" t="str">
        <f t="shared" si="258"/>
        <v/>
      </c>
      <c r="T591" s="17" t="str">
        <f t="shared" si="259"/>
        <v/>
      </c>
      <c r="U591" s="17" t="str">
        <f t="shared" si="260"/>
        <v/>
      </c>
      <c r="V591" s="17" t="str">
        <f t="shared" si="261"/>
        <v/>
      </c>
      <c r="W591" s="17" t="str">
        <f t="shared" si="262"/>
        <v/>
      </c>
      <c r="X591" s="18" t="str">
        <f t="shared" si="253"/>
        <v/>
      </c>
      <c r="Y591" s="17" t="str">
        <f t="shared" si="263"/>
        <v/>
      </c>
      <c r="Z591" s="17" t="str">
        <f t="shared" si="264"/>
        <v/>
      </c>
      <c r="AA591" s="17" t="str">
        <f t="shared" si="265"/>
        <v/>
      </c>
      <c r="AB591" s="17" t="str">
        <f t="shared" si="266"/>
        <v/>
      </c>
      <c r="AC591" s="17" t="str">
        <f t="shared" si="267"/>
        <v/>
      </c>
      <c r="AD591" s="18" t="str">
        <f t="shared" si="268"/>
        <v/>
      </c>
      <c r="AE591" s="19" t="str">
        <f t="shared" si="269"/>
        <v/>
      </c>
      <c r="AF591" s="17" t="str">
        <f t="shared" si="270"/>
        <v/>
      </c>
      <c r="AG591" s="17" t="str">
        <f t="shared" si="271"/>
        <v/>
      </c>
      <c r="AH591" s="18" t="str">
        <f t="shared" si="272"/>
        <v/>
      </c>
      <c r="AI591" s="73"/>
      <c r="AJ591" s="74"/>
      <c r="AK591" s="74"/>
      <c r="AL591" s="73"/>
      <c r="AM591" s="74"/>
      <c r="AN591" s="74">
        <f t="shared" si="273"/>
        <v>2012</v>
      </c>
      <c r="AO591" s="19" t="str">
        <f t="shared" ca="1" si="274"/>
        <v>-</v>
      </c>
      <c r="AP591" s="17" t="str">
        <f ca="1">IF($C591&gt;=TODAY(),"-",100*(AO591-MIN(Fit_Error_Deaths))/(MAX(Fit_Error_Deaths)-MIN(Fit_Error_Deaths)))</f>
        <v>-</v>
      </c>
      <c r="AQ591" s="17" t="str">
        <f t="shared" ca="1" si="275"/>
        <v>-</v>
      </c>
      <c r="AR591" s="17" t="str">
        <f ca="1">IF($C591&gt;=TODAY(),"-",100*(AQ591-MIN(Fit_Error_LocalTransmission))/(MAX(Fit_Error_LocalTransmission)-MIN(Fit_Error_LocalTransmission)))</f>
        <v>-</v>
      </c>
      <c r="AS591" s="17" t="str">
        <f t="shared" ca="1" si="276"/>
        <v>-</v>
      </c>
      <c r="AT591" s="67" t="str">
        <f t="shared" ca="1" si="277"/>
        <v>-</v>
      </c>
    </row>
    <row r="592" spans="1:46" s="1" customFormat="1" ht="12" x14ac:dyDescent="0.35">
      <c r="A592" s="87"/>
      <c r="B592" s="40" t="str">
        <f t="shared" si="254"/>
        <v/>
      </c>
      <c r="C592" s="41" t="str">
        <f t="shared" si="255"/>
        <v/>
      </c>
      <c r="D592" s="28">
        <f>'I Disease Parameters'!$E$6/(1000*365)</f>
        <v>4.8197260273972601E-5</v>
      </c>
      <c r="E592" s="28">
        <f>'I Disease Parameters'!$E$7/(1000*365)</f>
        <v>2.0024657534246577E-5</v>
      </c>
      <c r="F592" s="27">
        <f>(1-'I Disease Parameters'!$E$8)/'I Disease Parameters'!$E$10</f>
        <v>0.188</v>
      </c>
      <c r="G592" s="27">
        <f>'I Disease Parameters'!$E$8/'I Disease Parameters'!$E$11</f>
        <v>1.2E-2</v>
      </c>
      <c r="H592" s="27">
        <f>1/'I Disease Parameters'!$E$12</f>
        <v>0.05</v>
      </c>
      <c r="I592" s="27">
        <f>'I Disease Parameters'!$E$9/'I Disease Parameters'!$E$15</f>
        <v>0</v>
      </c>
      <c r="J592" s="83">
        <f t="shared" si="278"/>
        <v>7.7001263440561267</v>
      </c>
      <c r="K592" s="60">
        <f t="shared" si="279"/>
        <v>0.77001263449643809</v>
      </c>
      <c r="L592" s="30">
        <f t="shared" si="280"/>
        <v>0.46717576064062738</v>
      </c>
      <c r="M592" s="27">
        <f>J592/'I Disease Parameters'!$E$12</f>
        <v>0.38500631720280631</v>
      </c>
      <c r="N592" s="27">
        <f>K592/SQRT('I Disease Parameters'!$E$13*'I Disease Parameters'!$E$13)</f>
        <v>4.5294860852731655E-2</v>
      </c>
      <c r="O592" s="27">
        <f>L592/'I Disease Parameters'!$E$13</f>
        <v>2.7480927096507492E-2</v>
      </c>
      <c r="P592" s="27">
        <f>(1-L592)/'I Disease Parameters'!$E$14</f>
        <v>2.2201009973307193E-2</v>
      </c>
      <c r="Q592" s="19" t="str">
        <f t="shared" si="256"/>
        <v/>
      </c>
      <c r="R592" s="17" t="str">
        <f t="shared" si="257"/>
        <v/>
      </c>
      <c r="S592" s="17" t="str">
        <f t="shared" si="258"/>
        <v/>
      </c>
      <c r="T592" s="17" t="str">
        <f t="shared" si="259"/>
        <v/>
      </c>
      <c r="U592" s="17" t="str">
        <f t="shared" si="260"/>
        <v/>
      </c>
      <c r="V592" s="17" t="str">
        <f t="shared" si="261"/>
        <v/>
      </c>
      <c r="W592" s="17" t="str">
        <f t="shared" si="262"/>
        <v/>
      </c>
      <c r="X592" s="18" t="str">
        <f t="shared" si="253"/>
        <v/>
      </c>
      <c r="Y592" s="17" t="str">
        <f t="shared" si="263"/>
        <v/>
      </c>
      <c r="Z592" s="17" t="str">
        <f t="shared" si="264"/>
        <v/>
      </c>
      <c r="AA592" s="17" t="str">
        <f t="shared" si="265"/>
        <v/>
      </c>
      <c r="AB592" s="17" t="str">
        <f t="shared" si="266"/>
        <v/>
      </c>
      <c r="AC592" s="17" t="str">
        <f t="shared" si="267"/>
        <v/>
      </c>
      <c r="AD592" s="18" t="str">
        <f t="shared" si="268"/>
        <v/>
      </c>
      <c r="AE592" s="19" t="str">
        <f t="shared" si="269"/>
        <v/>
      </c>
      <c r="AF592" s="17" t="str">
        <f t="shared" si="270"/>
        <v/>
      </c>
      <c r="AG592" s="17" t="str">
        <f t="shared" si="271"/>
        <v/>
      </c>
      <c r="AH592" s="18" t="str">
        <f t="shared" si="272"/>
        <v/>
      </c>
      <c r="AI592" s="73"/>
      <c r="AJ592" s="74"/>
      <c r="AK592" s="74"/>
      <c r="AL592" s="73"/>
      <c r="AM592" s="74"/>
      <c r="AN592" s="74">
        <f t="shared" si="273"/>
        <v>2012</v>
      </c>
      <c r="AO592" s="19" t="str">
        <f t="shared" ca="1" si="274"/>
        <v>-</v>
      </c>
      <c r="AP592" s="17" t="str">
        <f ca="1">IF($C592&gt;=TODAY(),"-",100*(AO592-MIN(Fit_Error_Deaths))/(MAX(Fit_Error_Deaths)-MIN(Fit_Error_Deaths)))</f>
        <v>-</v>
      </c>
      <c r="AQ592" s="17" t="str">
        <f t="shared" ca="1" si="275"/>
        <v>-</v>
      </c>
      <c r="AR592" s="17" t="str">
        <f ca="1">IF($C592&gt;=TODAY(),"-",100*(AQ592-MIN(Fit_Error_LocalTransmission))/(MAX(Fit_Error_LocalTransmission)-MIN(Fit_Error_LocalTransmission)))</f>
        <v>-</v>
      </c>
      <c r="AS592" s="17" t="str">
        <f t="shared" ca="1" si="276"/>
        <v>-</v>
      </c>
      <c r="AT592" s="67" t="str">
        <f t="shared" ca="1" si="277"/>
        <v>-</v>
      </c>
    </row>
    <row r="593" spans="1:46" s="1" customFormat="1" ht="12" x14ac:dyDescent="0.35">
      <c r="A593" s="87"/>
      <c r="B593" s="40" t="str">
        <f t="shared" si="254"/>
        <v/>
      </c>
      <c r="C593" s="41" t="str">
        <f t="shared" si="255"/>
        <v/>
      </c>
      <c r="D593" s="28">
        <f>'I Disease Parameters'!$E$6/(1000*365)</f>
        <v>4.8197260273972601E-5</v>
      </c>
      <c r="E593" s="28">
        <f>'I Disease Parameters'!$E$7/(1000*365)</f>
        <v>2.0024657534246577E-5</v>
      </c>
      <c r="F593" s="27">
        <f>(1-'I Disease Parameters'!$E$8)/'I Disease Parameters'!$E$10</f>
        <v>0.188</v>
      </c>
      <c r="G593" s="27">
        <f>'I Disease Parameters'!$E$8/'I Disease Parameters'!$E$11</f>
        <v>1.2E-2</v>
      </c>
      <c r="H593" s="27">
        <f>1/'I Disease Parameters'!$E$12</f>
        <v>0.05</v>
      </c>
      <c r="I593" s="27">
        <f>'I Disease Parameters'!$E$9/'I Disease Parameters'!$E$15</f>
        <v>0</v>
      </c>
      <c r="J593" s="83">
        <f t="shared" si="278"/>
        <v>7.7001263440561267</v>
      </c>
      <c r="K593" s="60">
        <f t="shared" si="279"/>
        <v>0.77001263449643809</v>
      </c>
      <c r="L593" s="30">
        <f t="shared" si="280"/>
        <v>0.46717576064062738</v>
      </c>
      <c r="M593" s="27">
        <f>J593/'I Disease Parameters'!$E$12</f>
        <v>0.38500631720280631</v>
      </c>
      <c r="N593" s="27">
        <f>K593/SQRT('I Disease Parameters'!$E$13*'I Disease Parameters'!$E$13)</f>
        <v>4.5294860852731655E-2</v>
      </c>
      <c r="O593" s="27">
        <f>L593/'I Disease Parameters'!$E$13</f>
        <v>2.7480927096507492E-2</v>
      </c>
      <c r="P593" s="27">
        <f>(1-L593)/'I Disease Parameters'!$E$14</f>
        <v>2.2201009973307193E-2</v>
      </c>
      <c r="Q593" s="19" t="str">
        <f t="shared" si="256"/>
        <v/>
      </c>
      <c r="R593" s="17" t="str">
        <f t="shared" si="257"/>
        <v/>
      </c>
      <c r="S593" s="17" t="str">
        <f t="shared" si="258"/>
        <v/>
      </c>
      <c r="T593" s="17" t="str">
        <f t="shared" si="259"/>
        <v/>
      </c>
      <c r="U593" s="17" t="str">
        <f t="shared" si="260"/>
        <v/>
      </c>
      <c r="V593" s="17" t="str">
        <f t="shared" si="261"/>
        <v/>
      </c>
      <c r="W593" s="17" t="str">
        <f t="shared" si="262"/>
        <v/>
      </c>
      <c r="X593" s="18" t="str">
        <f t="shared" si="253"/>
        <v/>
      </c>
      <c r="Y593" s="17" t="str">
        <f t="shared" si="263"/>
        <v/>
      </c>
      <c r="Z593" s="17" t="str">
        <f t="shared" si="264"/>
        <v/>
      </c>
      <c r="AA593" s="17" t="str">
        <f t="shared" si="265"/>
        <v/>
      </c>
      <c r="AB593" s="17" t="str">
        <f t="shared" si="266"/>
        <v/>
      </c>
      <c r="AC593" s="17" t="str">
        <f t="shared" si="267"/>
        <v/>
      </c>
      <c r="AD593" s="18" t="str">
        <f t="shared" si="268"/>
        <v/>
      </c>
      <c r="AE593" s="19" t="str">
        <f t="shared" si="269"/>
        <v/>
      </c>
      <c r="AF593" s="17" t="str">
        <f t="shared" si="270"/>
        <v/>
      </c>
      <c r="AG593" s="17" t="str">
        <f t="shared" si="271"/>
        <v/>
      </c>
      <c r="AH593" s="18" t="str">
        <f t="shared" si="272"/>
        <v/>
      </c>
      <c r="AI593" s="73"/>
      <c r="AJ593" s="74"/>
      <c r="AK593" s="74"/>
      <c r="AL593" s="73"/>
      <c r="AM593" s="74"/>
      <c r="AN593" s="74">
        <f t="shared" si="273"/>
        <v>2012</v>
      </c>
      <c r="AO593" s="19" t="str">
        <f t="shared" ca="1" si="274"/>
        <v>-</v>
      </c>
      <c r="AP593" s="17" t="str">
        <f ca="1">IF($C593&gt;=TODAY(),"-",100*(AO593-MIN(Fit_Error_Deaths))/(MAX(Fit_Error_Deaths)-MIN(Fit_Error_Deaths)))</f>
        <v>-</v>
      </c>
      <c r="AQ593" s="17" t="str">
        <f t="shared" ca="1" si="275"/>
        <v>-</v>
      </c>
      <c r="AR593" s="17" t="str">
        <f ca="1">IF($C593&gt;=TODAY(),"-",100*(AQ593-MIN(Fit_Error_LocalTransmission))/(MAX(Fit_Error_LocalTransmission)-MIN(Fit_Error_LocalTransmission)))</f>
        <v>-</v>
      </c>
      <c r="AS593" s="17" t="str">
        <f t="shared" ca="1" si="276"/>
        <v>-</v>
      </c>
      <c r="AT593" s="67" t="str">
        <f t="shared" ca="1" si="277"/>
        <v>-</v>
      </c>
    </row>
    <row r="594" spans="1:46" s="1" customFormat="1" ht="12" x14ac:dyDescent="0.35">
      <c r="A594" s="87"/>
      <c r="B594" s="40" t="str">
        <f t="shared" si="254"/>
        <v/>
      </c>
      <c r="C594" s="41" t="str">
        <f t="shared" si="255"/>
        <v/>
      </c>
      <c r="D594" s="28">
        <f>'I Disease Parameters'!$E$6/(1000*365)</f>
        <v>4.8197260273972601E-5</v>
      </c>
      <c r="E594" s="28">
        <f>'I Disease Parameters'!$E$7/(1000*365)</f>
        <v>2.0024657534246577E-5</v>
      </c>
      <c r="F594" s="27">
        <f>(1-'I Disease Parameters'!$E$8)/'I Disease Parameters'!$E$10</f>
        <v>0.188</v>
      </c>
      <c r="G594" s="27">
        <f>'I Disease Parameters'!$E$8/'I Disease Parameters'!$E$11</f>
        <v>1.2E-2</v>
      </c>
      <c r="H594" s="27">
        <f>1/'I Disease Parameters'!$E$12</f>
        <v>0.05</v>
      </c>
      <c r="I594" s="27">
        <f>'I Disease Parameters'!$E$9/'I Disease Parameters'!$E$15</f>
        <v>0</v>
      </c>
      <c r="J594" s="83">
        <f t="shared" si="278"/>
        <v>7.7001263440561267</v>
      </c>
      <c r="K594" s="60">
        <f t="shared" si="279"/>
        <v>0.77001263449643809</v>
      </c>
      <c r="L594" s="30">
        <f t="shared" si="280"/>
        <v>0.46717576064062738</v>
      </c>
      <c r="M594" s="27">
        <f>J594/'I Disease Parameters'!$E$12</f>
        <v>0.38500631720280631</v>
      </c>
      <c r="N594" s="27">
        <f>K594/SQRT('I Disease Parameters'!$E$13*'I Disease Parameters'!$E$13)</f>
        <v>4.5294860852731655E-2</v>
      </c>
      <c r="O594" s="27">
        <f>L594/'I Disease Parameters'!$E$13</f>
        <v>2.7480927096507492E-2</v>
      </c>
      <c r="P594" s="27">
        <f>(1-L594)/'I Disease Parameters'!$E$14</f>
        <v>2.2201009973307193E-2</v>
      </c>
      <c r="Q594" s="19" t="str">
        <f t="shared" si="256"/>
        <v/>
      </c>
      <c r="R594" s="17" t="str">
        <f t="shared" si="257"/>
        <v/>
      </c>
      <c r="S594" s="17" t="str">
        <f t="shared" si="258"/>
        <v/>
      </c>
      <c r="T594" s="17" t="str">
        <f t="shared" si="259"/>
        <v/>
      </c>
      <c r="U594" s="17" t="str">
        <f t="shared" si="260"/>
        <v/>
      </c>
      <c r="V594" s="17" t="str">
        <f t="shared" si="261"/>
        <v/>
      </c>
      <c r="W594" s="17" t="str">
        <f t="shared" si="262"/>
        <v/>
      </c>
      <c r="X594" s="18" t="str">
        <f t="shared" si="253"/>
        <v/>
      </c>
      <c r="Y594" s="17" t="str">
        <f t="shared" si="263"/>
        <v/>
      </c>
      <c r="Z594" s="17" t="str">
        <f t="shared" si="264"/>
        <v/>
      </c>
      <c r="AA594" s="17" t="str">
        <f t="shared" si="265"/>
        <v/>
      </c>
      <c r="AB594" s="17" t="str">
        <f t="shared" si="266"/>
        <v/>
      </c>
      <c r="AC594" s="17" t="str">
        <f t="shared" si="267"/>
        <v/>
      </c>
      <c r="AD594" s="18" t="str">
        <f t="shared" si="268"/>
        <v/>
      </c>
      <c r="AE594" s="19" t="str">
        <f t="shared" si="269"/>
        <v/>
      </c>
      <c r="AF594" s="17" t="str">
        <f t="shared" si="270"/>
        <v/>
      </c>
      <c r="AG594" s="17" t="str">
        <f t="shared" si="271"/>
        <v/>
      </c>
      <c r="AH594" s="18" t="str">
        <f t="shared" si="272"/>
        <v/>
      </c>
      <c r="AI594" s="73"/>
      <c r="AJ594" s="74"/>
      <c r="AK594" s="74"/>
      <c r="AL594" s="73"/>
      <c r="AM594" s="74"/>
      <c r="AN594" s="74">
        <f t="shared" si="273"/>
        <v>2012</v>
      </c>
      <c r="AO594" s="19" t="str">
        <f t="shared" ca="1" si="274"/>
        <v>-</v>
      </c>
      <c r="AP594" s="17" t="str">
        <f ca="1">IF($C594&gt;=TODAY(),"-",100*(AO594-MIN(Fit_Error_Deaths))/(MAX(Fit_Error_Deaths)-MIN(Fit_Error_Deaths)))</f>
        <v>-</v>
      </c>
      <c r="AQ594" s="17" t="str">
        <f t="shared" ca="1" si="275"/>
        <v>-</v>
      </c>
      <c r="AR594" s="17" t="str">
        <f ca="1">IF($C594&gt;=TODAY(),"-",100*(AQ594-MIN(Fit_Error_LocalTransmission))/(MAX(Fit_Error_LocalTransmission)-MIN(Fit_Error_LocalTransmission)))</f>
        <v>-</v>
      </c>
      <c r="AS594" s="17" t="str">
        <f t="shared" ca="1" si="276"/>
        <v>-</v>
      </c>
      <c r="AT594" s="67" t="str">
        <f t="shared" ca="1" si="277"/>
        <v>-</v>
      </c>
    </row>
    <row r="595" spans="1:46" s="1" customFormat="1" ht="12" x14ac:dyDescent="0.35">
      <c r="A595" s="87"/>
      <c r="B595" s="40" t="str">
        <f t="shared" si="254"/>
        <v/>
      </c>
      <c r="C595" s="41" t="str">
        <f t="shared" si="255"/>
        <v/>
      </c>
      <c r="D595" s="28">
        <f>'I Disease Parameters'!$E$6/(1000*365)</f>
        <v>4.8197260273972601E-5</v>
      </c>
      <c r="E595" s="28">
        <f>'I Disease Parameters'!$E$7/(1000*365)</f>
        <v>2.0024657534246577E-5</v>
      </c>
      <c r="F595" s="27">
        <f>(1-'I Disease Parameters'!$E$8)/'I Disease Parameters'!$E$10</f>
        <v>0.188</v>
      </c>
      <c r="G595" s="27">
        <f>'I Disease Parameters'!$E$8/'I Disease Parameters'!$E$11</f>
        <v>1.2E-2</v>
      </c>
      <c r="H595" s="27">
        <f>1/'I Disease Parameters'!$E$12</f>
        <v>0.05</v>
      </c>
      <c r="I595" s="27">
        <f>'I Disease Parameters'!$E$9/'I Disease Parameters'!$E$15</f>
        <v>0</v>
      </c>
      <c r="J595" s="83">
        <f t="shared" si="278"/>
        <v>7.7001263440561267</v>
      </c>
      <c r="K595" s="60">
        <f t="shared" si="279"/>
        <v>0.77001263449643809</v>
      </c>
      <c r="L595" s="30">
        <f t="shared" si="280"/>
        <v>0.46717576064062738</v>
      </c>
      <c r="M595" s="27">
        <f>J595/'I Disease Parameters'!$E$12</f>
        <v>0.38500631720280631</v>
      </c>
      <c r="N595" s="27">
        <f>K595/SQRT('I Disease Parameters'!$E$13*'I Disease Parameters'!$E$13)</f>
        <v>4.5294860852731655E-2</v>
      </c>
      <c r="O595" s="27">
        <f>L595/'I Disease Parameters'!$E$13</f>
        <v>2.7480927096507492E-2</v>
      </c>
      <c r="P595" s="27">
        <f>(1-L595)/'I Disease Parameters'!$E$14</f>
        <v>2.2201009973307193E-2</v>
      </c>
      <c r="Q595" s="19" t="str">
        <f t="shared" si="256"/>
        <v/>
      </c>
      <c r="R595" s="17" t="str">
        <f t="shared" si="257"/>
        <v/>
      </c>
      <c r="S595" s="17" t="str">
        <f t="shared" si="258"/>
        <v/>
      </c>
      <c r="T595" s="17" t="str">
        <f t="shared" si="259"/>
        <v/>
      </c>
      <c r="U595" s="17" t="str">
        <f t="shared" si="260"/>
        <v/>
      </c>
      <c r="V595" s="17" t="str">
        <f t="shared" si="261"/>
        <v/>
      </c>
      <c r="W595" s="17" t="str">
        <f t="shared" si="262"/>
        <v/>
      </c>
      <c r="X595" s="18" t="str">
        <f t="shared" si="253"/>
        <v/>
      </c>
      <c r="Y595" s="17" t="str">
        <f t="shared" si="263"/>
        <v/>
      </c>
      <c r="Z595" s="17" t="str">
        <f t="shared" si="264"/>
        <v/>
      </c>
      <c r="AA595" s="17" t="str">
        <f t="shared" si="265"/>
        <v/>
      </c>
      <c r="AB595" s="17" t="str">
        <f t="shared" si="266"/>
        <v/>
      </c>
      <c r="AC595" s="17" t="str">
        <f t="shared" si="267"/>
        <v/>
      </c>
      <c r="AD595" s="18" t="str">
        <f t="shared" si="268"/>
        <v/>
      </c>
      <c r="AE595" s="19" t="str">
        <f t="shared" si="269"/>
        <v/>
      </c>
      <c r="AF595" s="17" t="str">
        <f t="shared" si="270"/>
        <v/>
      </c>
      <c r="AG595" s="17" t="str">
        <f t="shared" si="271"/>
        <v/>
      </c>
      <c r="AH595" s="18" t="str">
        <f t="shared" si="272"/>
        <v/>
      </c>
      <c r="AI595" s="73"/>
      <c r="AJ595" s="74"/>
      <c r="AK595" s="74"/>
      <c r="AL595" s="73"/>
      <c r="AM595" s="74"/>
      <c r="AN595" s="74">
        <f t="shared" si="273"/>
        <v>2012</v>
      </c>
      <c r="AO595" s="19" t="str">
        <f t="shared" ca="1" si="274"/>
        <v>-</v>
      </c>
      <c r="AP595" s="17" t="str">
        <f ca="1">IF($C595&gt;=TODAY(),"-",100*(AO595-MIN(Fit_Error_Deaths))/(MAX(Fit_Error_Deaths)-MIN(Fit_Error_Deaths)))</f>
        <v>-</v>
      </c>
      <c r="AQ595" s="17" t="str">
        <f t="shared" ca="1" si="275"/>
        <v>-</v>
      </c>
      <c r="AR595" s="17" t="str">
        <f ca="1">IF($C595&gt;=TODAY(),"-",100*(AQ595-MIN(Fit_Error_LocalTransmission))/(MAX(Fit_Error_LocalTransmission)-MIN(Fit_Error_LocalTransmission)))</f>
        <v>-</v>
      </c>
      <c r="AS595" s="17" t="str">
        <f t="shared" ca="1" si="276"/>
        <v>-</v>
      </c>
      <c r="AT595" s="67" t="str">
        <f t="shared" ca="1" si="277"/>
        <v>-</v>
      </c>
    </row>
    <row r="596" spans="1:46" s="1" customFormat="1" ht="12" x14ac:dyDescent="0.35">
      <c r="A596" s="87"/>
      <c r="B596" s="40" t="str">
        <f t="shared" si="254"/>
        <v/>
      </c>
      <c r="C596" s="41" t="str">
        <f t="shared" si="255"/>
        <v/>
      </c>
      <c r="D596" s="28">
        <f>'I Disease Parameters'!$E$6/(1000*365)</f>
        <v>4.8197260273972601E-5</v>
      </c>
      <c r="E596" s="28">
        <f>'I Disease Parameters'!$E$7/(1000*365)</f>
        <v>2.0024657534246577E-5</v>
      </c>
      <c r="F596" s="27">
        <f>(1-'I Disease Parameters'!$E$8)/'I Disease Parameters'!$E$10</f>
        <v>0.188</v>
      </c>
      <c r="G596" s="27">
        <f>'I Disease Parameters'!$E$8/'I Disease Parameters'!$E$11</f>
        <v>1.2E-2</v>
      </c>
      <c r="H596" s="27">
        <f>1/'I Disease Parameters'!$E$12</f>
        <v>0.05</v>
      </c>
      <c r="I596" s="27">
        <f>'I Disease Parameters'!$E$9/'I Disease Parameters'!$E$15</f>
        <v>0</v>
      </c>
      <c r="J596" s="83">
        <f t="shared" si="278"/>
        <v>7.7001263440561267</v>
      </c>
      <c r="K596" s="60">
        <f t="shared" si="279"/>
        <v>0.77001263449643809</v>
      </c>
      <c r="L596" s="30">
        <f t="shared" si="280"/>
        <v>0.46717576064062738</v>
      </c>
      <c r="M596" s="27">
        <f>J596/'I Disease Parameters'!$E$12</f>
        <v>0.38500631720280631</v>
      </c>
      <c r="N596" s="27">
        <f>K596/SQRT('I Disease Parameters'!$E$13*'I Disease Parameters'!$E$13)</f>
        <v>4.5294860852731655E-2</v>
      </c>
      <c r="O596" s="27">
        <f>L596/'I Disease Parameters'!$E$13</f>
        <v>2.7480927096507492E-2</v>
      </c>
      <c r="P596" s="27">
        <f>(1-L596)/'I Disease Parameters'!$E$14</f>
        <v>2.2201009973307193E-2</v>
      </c>
      <c r="Q596" s="19" t="str">
        <f t="shared" si="256"/>
        <v/>
      </c>
      <c r="R596" s="17" t="str">
        <f t="shared" si="257"/>
        <v/>
      </c>
      <c r="S596" s="17" t="str">
        <f t="shared" si="258"/>
        <v/>
      </c>
      <c r="T596" s="17" t="str">
        <f t="shared" si="259"/>
        <v/>
      </c>
      <c r="U596" s="17" t="str">
        <f t="shared" si="260"/>
        <v/>
      </c>
      <c r="V596" s="17" t="str">
        <f t="shared" si="261"/>
        <v/>
      </c>
      <c r="W596" s="17" t="str">
        <f t="shared" si="262"/>
        <v/>
      </c>
      <c r="X596" s="18" t="str">
        <f t="shared" si="253"/>
        <v/>
      </c>
      <c r="Y596" s="17" t="str">
        <f t="shared" si="263"/>
        <v/>
      </c>
      <c r="Z596" s="17" t="str">
        <f t="shared" si="264"/>
        <v/>
      </c>
      <c r="AA596" s="17" t="str">
        <f t="shared" si="265"/>
        <v/>
      </c>
      <c r="AB596" s="17" t="str">
        <f t="shared" si="266"/>
        <v/>
      </c>
      <c r="AC596" s="17" t="str">
        <f t="shared" si="267"/>
        <v/>
      </c>
      <c r="AD596" s="18" t="str">
        <f t="shared" si="268"/>
        <v/>
      </c>
      <c r="AE596" s="19" t="str">
        <f t="shared" si="269"/>
        <v/>
      </c>
      <c r="AF596" s="17" t="str">
        <f t="shared" si="270"/>
        <v/>
      </c>
      <c r="AG596" s="17" t="str">
        <f t="shared" si="271"/>
        <v/>
      </c>
      <c r="AH596" s="18" t="str">
        <f t="shared" si="272"/>
        <v/>
      </c>
      <c r="AI596" s="73"/>
      <c r="AJ596" s="74"/>
      <c r="AK596" s="74"/>
      <c r="AL596" s="73"/>
      <c r="AM596" s="74"/>
      <c r="AN596" s="74">
        <f t="shared" si="273"/>
        <v>2012</v>
      </c>
      <c r="AO596" s="19" t="str">
        <f t="shared" ca="1" si="274"/>
        <v>-</v>
      </c>
      <c r="AP596" s="17" t="str">
        <f ca="1">IF($C596&gt;=TODAY(),"-",100*(AO596-MIN(Fit_Error_Deaths))/(MAX(Fit_Error_Deaths)-MIN(Fit_Error_Deaths)))</f>
        <v>-</v>
      </c>
      <c r="AQ596" s="17" t="str">
        <f t="shared" ca="1" si="275"/>
        <v>-</v>
      </c>
      <c r="AR596" s="17" t="str">
        <f ca="1">IF($C596&gt;=TODAY(),"-",100*(AQ596-MIN(Fit_Error_LocalTransmission))/(MAX(Fit_Error_LocalTransmission)-MIN(Fit_Error_LocalTransmission)))</f>
        <v>-</v>
      </c>
      <c r="AS596" s="17" t="str">
        <f t="shared" ca="1" si="276"/>
        <v>-</v>
      </c>
      <c r="AT596" s="67" t="str">
        <f t="shared" ca="1" si="277"/>
        <v>-</v>
      </c>
    </row>
    <row r="597" spans="1:46" s="1" customFormat="1" ht="12" x14ac:dyDescent="0.35">
      <c r="A597" s="87"/>
      <c r="B597" s="40" t="str">
        <f t="shared" si="254"/>
        <v/>
      </c>
      <c r="C597" s="41" t="str">
        <f t="shared" si="255"/>
        <v/>
      </c>
      <c r="D597" s="28">
        <f>'I Disease Parameters'!$E$6/(1000*365)</f>
        <v>4.8197260273972601E-5</v>
      </c>
      <c r="E597" s="28">
        <f>'I Disease Parameters'!$E$7/(1000*365)</f>
        <v>2.0024657534246577E-5</v>
      </c>
      <c r="F597" s="27">
        <f>(1-'I Disease Parameters'!$E$8)/'I Disease Parameters'!$E$10</f>
        <v>0.188</v>
      </c>
      <c r="G597" s="27">
        <f>'I Disease Parameters'!$E$8/'I Disease Parameters'!$E$11</f>
        <v>1.2E-2</v>
      </c>
      <c r="H597" s="27">
        <f>1/'I Disease Parameters'!$E$12</f>
        <v>0.05</v>
      </c>
      <c r="I597" s="27">
        <f>'I Disease Parameters'!$E$9/'I Disease Parameters'!$E$15</f>
        <v>0</v>
      </c>
      <c r="J597" s="83">
        <f t="shared" si="278"/>
        <v>7.7001263440561267</v>
      </c>
      <c r="K597" s="60">
        <f t="shared" si="279"/>
        <v>0.77001263449643809</v>
      </c>
      <c r="L597" s="30">
        <f t="shared" si="280"/>
        <v>0.46717576064062738</v>
      </c>
      <c r="M597" s="27">
        <f>J597/'I Disease Parameters'!$E$12</f>
        <v>0.38500631720280631</v>
      </c>
      <c r="N597" s="27">
        <f>K597/SQRT('I Disease Parameters'!$E$13*'I Disease Parameters'!$E$13)</f>
        <v>4.5294860852731655E-2</v>
      </c>
      <c r="O597" s="27">
        <f>L597/'I Disease Parameters'!$E$13</f>
        <v>2.7480927096507492E-2</v>
      </c>
      <c r="P597" s="27">
        <f>(1-L597)/'I Disease Parameters'!$E$14</f>
        <v>2.2201009973307193E-2</v>
      </c>
      <c r="Q597" s="19" t="str">
        <f t="shared" si="256"/>
        <v/>
      </c>
      <c r="R597" s="17" t="str">
        <f t="shared" si="257"/>
        <v/>
      </c>
      <c r="S597" s="17" t="str">
        <f t="shared" si="258"/>
        <v/>
      </c>
      <c r="T597" s="17" t="str">
        <f t="shared" si="259"/>
        <v/>
      </c>
      <c r="U597" s="17" t="str">
        <f t="shared" si="260"/>
        <v/>
      </c>
      <c r="V597" s="17" t="str">
        <f t="shared" si="261"/>
        <v/>
      </c>
      <c r="W597" s="17" t="str">
        <f t="shared" si="262"/>
        <v/>
      </c>
      <c r="X597" s="18" t="str">
        <f t="shared" si="253"/>
        <v/>
      </c>
      <c r="Y597" s="17" t="str">
        <f t="shared" si="263"/>
        <v/>
      </c>
      <c r="Z597" s="17" t="str">
        <f t="shared" si="264"/>
        <v/>
      </c>
      <c r="AA597" s="17" t="str">
        <f t="shared" si="265"/>
        <v/>
      </c>
      <c r="AB597" s="17" t="str">
        <f t="shared" si="266"/>
        <v/>
      </c>
      <c r="AC597" s="17" t="str">
        <f t="shared" si="267"/>
        <v/>
      </c>
      <c r="AD597" s="18" t="str">
        <f t="shared" si="268"/>
        <v/>
      </c>
      <c r="AE597" s="19" t="str">
        <f t="shared" si="269"/>
        <v/>
      </c>
      <c r="AF597" s="17" t="str">
        <f t="shared" si="270"/>
        <v/>
      </c>
      <c r="AG597" s="17" t="str">
        <f t="shared" si="271"/>
        <v/>
      </c>
      <c r="AH597" s="18" t="str">
        <f t="shared" si="272"/>
        <v/>
      </c>
      <c r="AI597" s="73"/>
      <c r="AJ597" s="74"/>
      <c r="AK597" s="74"/>
      <c r="AL597" s="73"/>
      <c r="AM597" s="74"/>
      <c r="AN597" s="74">
        <f t="shared" si="273"/>
        <v>2012</v>
      </c>
      <c r="AO597" s="19" t="str">
        <f t="shared" ca="1" si="274"/>
        <v>-</v>
      </c>
      <c r="AP597" s="17" t="str">
        <f ca="1">IF($C597&gt;=TODAY(),"-",100*(AO597-MIN(Fit_Error_Deaths))/(MAX(Fit_Error_Deaths)-MIN(Fit_Error_Deaths)))</f>
        <v>-</v>
      </c>
      <c r="AQ597" s="17" t="str">
        <f t="shared" ca="1" si="275"/>
        <v>-</v>
      </c>
      <c r="AR597" s="17" t="str">
        <f ca="1">IF($C597&gt;=TODAY(),"-",100*(AQ597-MIN(Fit_Error_LocalTransmission))/(MAX(Fit_Error_LocalTransmission)-MIN(Fit_Error_LocalTransmission)))</f>
        <v>-</v>
      </c>
      <c r="AS597" s="17" t="str">
        <f t="shared" ca="1" si="276"/>
        <v>-</v>
      </c>
      <c r="AT597" s="67" t="str">
        <f t="shared" ca="1" si="277"/>
        <v>-</v>
      </c>
    </row>
    <row r="598" spans="1:46" s="1" customFormat="1" ht="12" x14ac:dyDescent="0.35">
      <c r="A598" s="87"/>
      <c r="B598" s="40" t="str">
        <f t="shared" si="254"/>
        <v/>
      </c>
      <c r="C598" s="41" t="str">
        <f t="shared" si="255"/>
        <v/>
      </c>
      <c r="D598" s="28">
        <f>'I Disease Parameters'!$E$6/(1000*365)</f>
        <v>4.8197260273972601E-5</v>
      </c>
      <c r="E598" s="28">
        <f>'I Disease Parameters'!$E$7/(1000*365)</f>
        <v>2.0024657534246577E-5</v>
      </c>
      <c r="F598" s="27">
        <f>(1-'I Disease Parameters'!$E$8)/'I Disease Parameters'!$E$10</f>
        <v>0.188</v>
      </c>
      <c r="G598" s="27">
        <f>'I Disease Parameters'!$E$8/'I Disease Parameters'!$E$11</f>
        <v>1.2E-2</v>
      </c>
      <c r="H598" s="27">
        <f>1/'I Disease Parameters'!$E$12</f>
        <v>0.05</v>
      </c>
      <c r="I598" s="27">
        <f>'I Disease Parameters'!$E$9/'I Disease Parameters'!$E$15</f>
        <v>0</v>
      </c>
      <c r="J598" s="83">
        <f t="shared" si="278"/>
        <v>7.7001263440561267</v>
      </c>
      <c r="K598" s="60">
        <f t="shared" si="279"/>
        <v>0.77001263449643809</v>
      </c>
      <c r="L598" s="30">
        <f t="shared" si="280"/>
        <v>0.46717576064062738</v>
      </c>
      <c r="M598" s="27">
        <f>J598/'I Disease Parameters'!$E$12</f>
        <v>0.38500631720280631</v>
      </c>
      <c r="N598" s="27">
        <f>K598/SQRT('I Disease Parameters'!$E$13*'I Disease Parameters'!$E$13)</f>
        <v>4.5294860852731655E-2</v>
      </c>
      <c r="O598" s="27">
        <f>L598/'I Disease Parameters'!$E$13</f>
        <v>2.7480927096507492E-2</v>
      </c>
      <c r="P598" s="27">
        <f>(1-L598)/'I Disease Parameters'!$E$14</f>
        <v>2.2201009973307193E-2</v>
      </c>
      <c r="Q598" s="19" t="str">
        <f t="shared" si="256"/>
        <v/>
      </c>
      <c r="R598" s="17" t="str">
        <f t="shared" si="257"/>
        <v/>
      </c>
      <c r="S598" s="17" t="str">
        <f t="shared" si="258"/>
        <v/>
      </c>
      <c r="T598" s="17" t="str">
        <f t="shared" si="259"/>
        <v/>
      </c>
      <c r="U598" s="17" t="str">
        <f t="shared" si="260"/>
        <v/>
      </c>
      <c r="V598" s="17" t="str">
        <f t="shared" si="261"/>
        <v/>
      </c>
      <c r="W598" s="17" t="str">
        <f t="shared" si="262"/>
        <v/>
      </c>
      <c r="X598" s="18" t="str">
        <f t="shared" si="253"/>
        <v/>
      </c>
      <c r="Y598" s="17" t="str">
        <f t="shared" si="263"/>
        <v/>
      </c>
      <c r="Z598" s="17" t="str">
        <f t="shared" si="264"/>
        <v/>
      </c>
      <c r="AA598" s="17" t="str">
        <f t="shared" si="265"/>
        <v/>
      </c>
      <c r="AB598" s="17" t="str">
        <f t="shared" si="266"/>
        <v/>
      </c>
      <c r="AC598" s="17" t="str">
        <f t="shared" si="267"/>
        <v/>
      </c>
      <c r="AD598" s="18" t="str">
        <f t="shared" si="268"/>
        <v/>
      </c>
      <c r="AE598" s="19" t="str">
        <f t="shared" si="269"/>
        <v/>
      </c>
      <c r="AF598" s="17" t="str">
        <f t="shared" si="270"/>
        <v/>
      </c>
      <c r="AG598" s="17" t="str">
        <f t="shared" si="271"/>
        <v/>
      </c>
      <c r="AH598" s="18" t="str">
        <f t="shared" si="272"/>
        <v/>
      </c>
      <c r="AI598" s="73"/>
      <c r="AJ598" s="74"/>
      <c r="AK598" s="74"/>
      <c r="AL598" s="73"/>
      <c r="AM598" s="74"/>
      <c r="AN598" s="74">
        <f t="shared" si="273"/>
        <v>2012</v>
      </c>
      <c r="AO598" s="19" t="str">
        <f t="shared" ca="1" si="274"/>
        <v>-</v>
      </c>
      <c r="AP598" s="17" t="str">
        <f ca="1">IF($C598&gt;=TODAY(),"-",100*(AO598-MIN(Fit_Error_Deaths))/(MAX(Fit_Error_Deaths)-MIN(Fit_Error_Deaths)))</f>
        <v>-</v>
      </c>
      <c r="AQ598" s="17" t="str">
        <f t="shared" ca="1" si="275"/>
        <v>-</v>
      </c>
      <c r="AR598" s="17" t="str">
        <f ca="1">IF($C598&gt;=TODAY(),"-",100*(AQ598-MIN(Fit_Error_LocalTransmission))/(MAX(Fit_Error_LocalTransmission)-MIN(Fit_Error_LocalTransmission)))</f>
        <v>-</v>
      </c>
      <c r="AS598" s="17" t="str">
        <f t="shared" ca="1" si="276"/>
        <v>-</v>
      </c>
      <c r="AT598" s="67" t="str">
        <f t="shared" ca="1" si="277"/>
        <v>-</v>
      </c>
    </row>
    <row r="599" spans="1:46" s="1" customFormat="1" ht="12" x14ac:dyDescent="0.35">
      <c r="A599" s="87"/>
      <c r="B599" s="40" t="str">
        <f t="shared" si="254"/>
        <v/>
      </c>
      <c r="C599" s="41" t="str">
        <f t="shared" si="255"/>
        <v/>
      </c>
      <c r="D599" s="28">
        <f>'I Disease Parameters'!$E$6/(1000*365)</f>
        <v>4.8197260273972601E-5</v>
      </c>
      <c r="E599" s="28">
        <f>'I Disease Parameters'!$E$7/(1000*365)</f>
        <v>2.0024657534246577E-5</v>
      </c>
      <c r="F599" s="27">
        <f>(1-'I Disease Parameters'!$E$8)/'I Disease Parameters'!$E$10</f>
        <v>0.188</v>
      </c>
      <c r="G599" s="27">
        <f>'I Disease Parameters'!$E$8/'I Disease Parameters'!$E$11</f>
        <v>1.2E-2</v>
      </c>
      <c r="H599" s="27">
        <f>1/'I Disease Parameters'!$E$12</f>
        <v>0.05</v>
      </c>
      <c r="I599" s="27">
        <f>'I Disease Parameters'!$E$9/'I Disease Parameters'!$E$15</f>
        <v>0</v>
      </c>
      <c r="J599" s="83">
        <f t="shared" si="278"/>
        <v>7.7001263440561267</v>
      </c>
      <c r="K599" s="60">
        <f t="shared" si="279"/>
        <v>0.77001263449643809</v>
      </c>
      <c r="L599" s="30">
        <f t="shared" si="280"/>
        <v>0.46717576064062738</v>
      </c>
      <c r="M599" s="27">
        <f>J599/'I Disease Parameters'!$E$12</f>
        <v>0.38500631720280631</v>
      </c>
      <c r="N599" s="27">
        <f>K599/SQRT('I Disease Parameters'!$E$13*'I Disease Parameters'!$E$13)</f>
        <v>4.5294860852731655E-2</v>
      </c>
      <c r="O599" s="27">
        <f>L599/'I Disease Parameters'!$E$13</f>
        <v>2.7480927096507492E-2</v>
      </c>
      <c r="P599" s="27">
        <f>(1-L599)/'I Disease Parameters'!$E$14</f>
        <v>2.2201009973307193E-2</v>
      </c>
      <c r="Q599" s="19" t="str">
        <f t="shared" si="256"/>
        <v/>
      </c>
      <c r="R599" s="17" t="str">
        <f t="shared" si="257"/>
        <v/>
      </c>
      <c r="S599" s="17" t="str">
        <f t="shared" si="258"/>
        <v/>
      </c>
      <c r="T599" s="17" t="str">
        <f t="shared" si="259"/>
        <v/>
      </c>
      <c r="U599" s="17" t="str">
        <f t="shared" si="260"/>
        <v/>
      </c>
      <c r="V599" s="17" t="str">
        <f t="shared" si="261"/>
        <v/>
      </c>
      <c r="W599" s="17" t="str">
        <f t="shared" si="262"/>
        <v/>
      </c>
      <c r="X599" s="18" t="str">
        <f t="shared" si="253"/>
        <v/>
      </c>
      <c r="Y599" s="17" t="str">
        <f t="shared" si="263"/>
        <v/>
      </c>
      <c r="Z599" s="17" t="str">
        <f t="shared" si="264"/>
        <v/>
      </c>
      <c r="AA599" s="17" t="str">
        <f t="shared" si="265"/>
        <v/>
      </c>
      <c r="AB599" s="17" t="str">
        <f t="shared" si="266"/>
        <v/>
      </c>
      <c r="AC599" s="17" t="str">
        <f t="shared" si="267"/>
        <v/>
      </c>
      <c r="AD599" s="18" t="str">
        <f t="shared" si="268"/>
        <v/>
      </c>
      <c r="AE599" s="19" t="str">
        <f t="shared" si="269"/>
        <v/>
      </c>
      <c r="AF599" s="17" t="str">
        <f t="shared" si="270"/>
        <v/>
      </c>
      <c r="AG599" s="17" t="str">
        <f t="shared" si="271"/>
        <v/>
      </c>
      <c r="AH599" s="18" t="str">
        <f t="shared" si="272"/>
        <v/>
      </c>
      <c r="AI599" s="73"/>
      <c r="AJ599" s="74"/>
      <c r="AK599" s="74"/>
      <c r="AL599" s="73"/>
      <c r="AM599" s="74"/>
      <c r="AN599" s="74">
        <f t="shared" si="273"/>
        <v>2012</v>
      </c>
      <c r="AO599" s="19" t="str">
        <f t="shared" ca="1" si="274"/>
        <v>-</v>
      </c>
      <c r="AP599" s="17" t="str">
        <f ca="1">IF($C599&gt;=TODAY(),"-",100*(AO599-MIN(Fit_Error_Deaths))/(MAX(Fit_Error_Deaths)-MIN(Fit_Error_Deaths)))</f>
        <v>-</v>
      </c>
      <c r="AQ599" s="17" t="str">
        <f t="shared" ca="1" si="275"/>
        <v>-</v>
      </c>
      <c r="AR599" s="17" t="str">
        <f ca="1">IF($C599&gt;=TODAY(),"-",100*(AQ599-MIN(Fit_Error_LocalTransmission))/(MAX(Fit_Error_LocalTransmission)-MIN(Fit_Error_LocalTransmission)))</f>
        <v>-</v>
      </c>
      <c r="AS599" s="17" t="str">
        <f t="shared" ca="1" si="276"/>
        <v>-</v>
      </c>
      <c r="AT599" s="67" t="str">
        <f t="shared" ca="1" si="277"/>
        <v>-</v>
      </c>
    </row>
    <row r="600" spans="1:46" s="1" customFormat="1" ht="12" x14ac:dyDescent="0.35">
      <c r="A600" s="87"/>
      <c r="B600" s="40" t="str">
        <f t="shared" si="254"/>
        <v/>
      </c>
      <c r="C600" s="41" t="str">
        <f t="shared" si="255"/>
        <v/>
      </c>
      <c r="D600" s="28">
        <f>'I Disease Parameters'!$E$6/(1000*365)</f>
        <v>4.8197260273972601E-5</v>
      </c>
      <c r="E600" s="28">
        <f>'I Disease Parameters'!$E$7/(1000*365)</f>
        <v>2.0024657534246577E-5</v>
      </c>
      <c r="F600" s="27">
        <f>(1-'I Disease Parameters'!$E$8)/'I Disease Parameters'!$E$10</f>
        <v>0.188</v>
      </c>
      <c r="G600" s="27">
        <f>'I Disease Parameters'!$E$8/'I Disease Parameters'!$E$11</f>
        <v>1.2E-2</v>
      </c>
      <c r="H600" s="27">
        <f>1/'I Disease Parameters'!$E$12</f>
        <v>0.05</v>
      </c>
      <c r="I600" s="27">
        <f>'I Disease Parameters'!$E$9/'I Disease Parameters'!$E$15</f>
        <v>0</v>
      </c>
      <c r="J600" s="83">
        <f t="shared" si="278"/>
        <v>7.7001263440561267</v>
      </c>
      <c r="K600" s="60">
        <f t="shared" si="279"/>
        <v>0.77001263449643809</v>
      </c>
      <c r="L600" s="30">
        <f t="shared" si="280"/>
        <v>0.46717576064062738</v>
      </c>
      <c r="M600" s="27">
        <f>J600/'I Disease Parameters'!$E$12</f>
        <v>0.38500631720280631</v>
      </c>
      <c r="N600" s="27">
        <f>K600/SQRT('I Disease Parameters'!$E$13*'I Disease Parameters'!$E$13)</f>
        <v>4.5294860852731655E-2</v>
      </c>
      <c r="O600" s="27">
        <f>L600/'I Disease Parameters'!$E$13</f>
        <v>2.7480927096507492E-2</v>
      </c>
      <c r="P600" s="27">
        <f>(1-L600)/'I Disease Parameters'!$E$14</f>
        <v>2.2201009973307193E-2</v>
      </c>
      <c r="Q600" s="19" t="str">
        <f t="shared" si="256"/>
        <v/>
      </c>
      <c r="R600" s="17" t="str">
        <f t="shared" si="257"/>
        <v/>
      </c>
      <c r="S600" s="17" t="str">
        <f t="shared" si="258"/>
        <v/>
      </c>
      <c r="T600" s="17" t="str">
        <f t="shared" si="259"/>
        <v/>
      </c>
      <c r="U600" s="17" t="str">
        <f t="shared" si="260"/>
        <v/>
      </c>
      <c r="V600" s="17" t="str">
        <f t="shared" si="261"/>
        <v/>
      </c>
      <c r="W600" s="17" t="str">
        <f t="shared" si="262"/>
        <v/>
      </c>
      <c r="X600" s="18" t="str">
        <f t="shared" si="253"/>
        <v/>
      </c>
      <c r="Y600" s="17" t="str">
        <f t="shared" si="263"/>
        <v/>
      </c>
      <c r="Z600" s="17" t="str">
        <f t="shared" si="264"/>
        <v/>
      </c>
      <c r="AA600" s="17" t="str">
        <f t="shared" si="265"/>
        <v/>
      </c>
      <c r="AB600" s="17" t="str">
        <f t="shared" si="266"/>
        <v/>
      </c>
      <c r="AC600" s="17" t="str">
        <f t="shared" si="267"/>
        <v/>
      </c>
      <c r="AD600" s="18" t="str">
        <f t="shared" si="268"/>
        <v/>
      </c>
      <c r="AE600" s="19" t="str">
        <f t="shared" si="269"/>
        <v/>
      </c>
      <c r="AF600" s="17" t="str">
        <f t="shared" si="270"/>
        <v/>
      </c>
      <c r="AG600" s="17" t="str">
        <f t="shared" si="271"/>
        <v/>
      </c>
      <c r="AH600" s="18" t="str">
        <f t="shared" si="272"/>
        <v/>
      </c>
      <c r="AI600" s="73"/>
      <c r="AJ600" s="74"/>
      <c r="AK600" s="74"/>
      <c r="AL600" s="73"/>
      <c r="AM600" s="74"/>
      <c r="AN600" s="74">
        <f t="shared" si="273"/>
        <v>2012</v>
      </c>
      <c r="AO600" s="19" t="str">
        <f t="shared" ca="1" si="274"/>
        <v>-</v>
      </c>
      <c r="AP600" s="17" t="str">
        <f ca="1">IF($C600&gt;=TODAY(),"-",100*(AO600-MIN(Fit_Error_Deaths))/(MAX(Fit_Error_Deaths)-MIN(Fit_Error_Deaths)))</f>
        <v>-</v>
      </c>
      <c r="AQ600" s="17" t="str">
        <f t="shared" ca="1" si="275"/>
        <v>-</v>
      </c>
      <c r="AR600" s="17" t="str">
        <f ca="1">IF($C600&gt;=TODAY(),"-",100*(AQ600-MIN(Fit_Error_LocalTransmission))/(MAX(Fit_Error_LocalTransmission)-MIN(Fit_Error_LocalTransmission)))</f>
        <v>-</v>
      </c>
      <c r="AS600" s="17" t="str">
        <f t="shared" ca="1" si="276"/>
        <v>-</v>
      </c>
      <c r="AT600" s="67" t="str">
        <f t="shared" ca="1" si="277"/>
        <v>-</v>
      </c>
    </row>
    <row r="601" spans="1:46" s="1" customFormat="1" ht="12" x14ac:dyDescent="0.35">
      <c r="A601" s="87"/>
      <c r="B601" s="40" t="str">
        <f t="shared" si="254"/>
        <v/>
      </c>
      <c r="C601" s="41" t="str">
        <f t="shared" si="255"/>
        <v/>
      </c>
      <c r="D601" s="28">
        <f>'I Disease Parameters'!$E$6/(1000*365)</f>
        <v>4.8197260273972601E-5</v>
      </c>
      <c r="E601" s="28">
        <f>'I Disease Parameters'!$E$7/(1000*365)</f>
        <v>2.0024657534246577E-5</v>
      </c>
      <c r="F601" s="27">
        <f>(1-'I Disease Parameters'!$E$8)/'I Disease Parameters'!$E$10</f>
        <v>0.188</v>
      </c>
      <c r="G601" s="27">
        <f>'I Disease Parameters'!$E$8/'I Disease Parameters'!$E$11</f>
        <v>1.2E-2</v>
      </c>
      <c r="H601" s="27">
        <f>1/'I Disease Parameters'!$E$12</f>
        <v>0.05</v>
      </c>
      <c r="I601" s="27">
        <f>'I Disease Parameters'!$E$9/'I Disease Parameters'!$E$15</f>
        <v>0</v>
      </c>
      <c r="J601" s="83">
        <f t="shared" si="278"/>
        <v>7.7001263440561267</v>
      </c>
      <c r="K601" s="60">
        <f t="shared" si="279"/>
        <v>0.77001263449643809</v>
      </c>
      <c r="L601" s="30">
        <f t="shared" si="280"/>
        <v>0.46717576064062738</v>
      </c>
      <c r="M601" s="27">
        <f>J601/'I Disease Parameters'!$E$12</f>
        <v>0.38500631720280631</v>
      </c>
      <c r="N601" s="27">
        <f>K601/SQRT('I Disease Parameters'!$E$13*'I Disease Parameters'!$E$13)</f>
        <v>4.5294860852731655E-2</v>
      </c>
      <c r="O601" s="27">
        <f>L601/'I Disease Parameters'!$E$13</f>
        <v>2.7480927096507492E-2</v>
      </c>
      <c r="P601" s="27">
        <f>(1-L601)/'I Disease Parameters'!$E$14</f>
        <v>2.2201009973307193E-2</v>
      </c>
      <c r="Q601" s="19" t="str">
        <f t="shared" si="256"/>
        <v/>
      </c>
      <c r="R601" s="17" t="str">
        <f t="shared" si="257"/>
        <v/>
      </c>
      <c r="S601" s="17" t="str">
        <f t="shared" si="258"/>
        <v/>
      </c>
      <c r="T601" s="17" t="str">
        <f t="shared" si="259"/>
        <v/>
      </c>
      <c r="U601" s="17" t="str">
        <f t="shared" si="260"/>
        <v/>
      </c>
      <c r="V601" s="17" t="str">
        <f t="shared" si="261"/>
        <v/>
      </c>
      <c r="W601" s="17" t="str">
        <f t="shared" si="262"/>
        <v/>
      </c>
      <c r="X601" s="18" t="str">
        <f t="shared" si="253"/>
        <v/>
      </c>
      <c r="Y601" s="17" t="str">
        <f t="shared" si="263"/>
        <v/>
      </c>
      <c r="Z601" s="17" t="str">
        <f t="shared" si="264"/>
        <v/>
      </c>
      <c r="AA601" s="17" t="str">
        <f t="shared" si="265"/>
        <v/>
      </c>
      <c r="AB601" s="17" t="str">
        <f t="shared" si="266"/>
        <v/>
      </c>
      <c r="AC601" s="17" t="str">
        <f t="shared" si="267"/>
        <v/>
      </c>
      <c r="AD601" s="18" t="str">
        <f t="shared" si="268"/>
        <v/>
      </c>
      <c r="AE601" s="19" t="str">
        <f t="shared" si="269"/>
        <v/>
      </c>
      <c r="AF601" s="17" t="str">
        <f t="shared" si="270"/>
        <v/>
      </c>
      <c r="AG601" s="17" t="str">
        <f t="shared" si="271"/>
        <v/>
      </c>
      <c r="AH601" s="18" t="str">
        <f t="shared" si="272"/>
        <v/>
      </c>
      <c r="AI601" s="73"/>
      <c r="AJ601" s="74"/>
      <c r="AK601" s="74"/>
      <c r="AL601" s="73"/>
      <c r="AM601" s="74"/>
      <c r="AN601" s="74">
        <f t="shared" si="273"/>
        <v>2012</v>
      </c>
      <c r="AO601" s="19" t="str">
        <f t="shared" ca="1" si="274"/>
        <v>-</v>
      </c>
      <c r="AP601" s="17" t="str">
        <f ca="1">IF($C601&gt;=TODAY(),"-",100*(AO601-MIN(Fit_Error_Deaths))/(MAX(Fit_Error_Deaths)-MIN(Fit_Error_Deaths)))</f>
        <v>-</v>
      </c>
      <c r="AQ601" s="17" t="str">
        <f t="shared" ca="1" si="275"/>
        <v>-</v>
      </c>
      <c r="AR601" s="17" t="str">
        <f ca="1">IF($C601&gt;=TODAY(),"-",100*(AQ601-MIN(Fit_Error_LocalTransmission))/(MAX(Fit_Error_LocalTransmission)-MIN(Fit_Error_LocalTransmission)))</f>
        <v>-</v>
      </c>
      <c r="AS601" s="17" t="str">
        <f t="shared" ca="1" si="276"/>
        <v>-</v>
      </c>
      <c r="AT601" s="67" t="str">
        <f t="shared" ca="1" si="277"/>
        <v>-</v>
      </c>
    </row>
    <row r="602" spans="1:46" s="1" customFormat="1" ht="12" x14ac:dyDescent="0.35">
      <c r="A602" s="87"/>
      <c r="B602" s="40" t="str">
        <f t="shared" si="254"/>
        <v/>
      </c>
      <c r="C602" s="41" t="str">
        <f t="shared" si="255"/>
        <v/>
      </c>
      <c r="D602" s="28">
        <f>'I Disease Parameters'!$E$6/(1000*365)</f>
        <v>4.8197260273972601E-5</v>
      </c>
      <c r="E602" s="28">
        <f>'I Disease Parameters'!$E$7/(1000*365)</f>
        <v>2.0024657534246577E-5</v>
      </c>
      <c r="F602" s="27">
        <f>(1-'I Disease Parameters'!$E$8)/'I Disease Parameters'!$E$10</f>
        <v>0.188</v>
      </c>
      <c r="G602" s="27">
        <f>'I Disease Parameters'!$E$8/'I Disease Parameters'!$E$11</f>
        <v>1.2E-2</v>
      </c>
      <c r="H602" s="27">
        <f>1/'I Disease Parameters'!$E$12</f>
        <v>0.05</v>
      </c>
      <c r="I602" s="27">
        <f>'I Disease Parameters'!$E$9/'I Disease Parameters'!$E$15</f>
        <v>0</v>
      </c>
      <c r="J602" s="83">
        <f t="shared" si="278"/>
        <v>7.7001263440561267</v>
      </c>
      <c r="K602" s="60">
        <f t="shared" si="279"/>
        <v>0.77001263449643809</v>
      </c>
      <c r="L602" s="30">
        <f t="shared" si="280"/>
        <v>0.46717576064062738</v>
      </c>
      <c r="M602" s="27">
        <f>J602/'I Disease Parameters'!$E$12</f>
        <v>0.38500631720280631</v>
      </c>
      <c r="N602" s="27">
        <f>K602/SQRT('I Disease Parameters'!$E$13*'I Disease Parameters'!$E$13)</f>
        <v>4.5294860852731655E-2</v>
      </c>
      <c r="O602" s="27">
        <f>L602/'I Disease Parameters'!$E$13</f>
        <v>2.7480927096507492E-2</v>
      </c>
      <c r="P602" s="27">
        <f>(1-L602)/'I Disease Parameters'!$E$14</f>
        <v>2.2201009973307193E-2</v>
      </c>
      <c r="Q602" s="19" t="str">
        <f t="shared" si="256"/>
        <v/>
      </c>
      <c r="R602" s="17" t="str">
        <f t="shared" si="257"/>
        <v/>
      </c>
      <c r="S602" s="17" t="str">
        <f t="shared" si="258"/>
        <v/>
      </c>
      <c r="T602" s="17" t="str">
        <f t="shared" si="259"/>
        <v/>
      </c>
      <c r="U602" s="17" t="str">
        <f t="shared" si="260"/>
        <v/>
      </c>
      <c r="V602" s="17" t="str">
        <f t="shared" si="261"/>
        <v/>
      </c>
      <c r="W602" s="17" t="str">
        <f t="shared" si="262"/>
        <v/>
      </c>
      <c r="X602" s="18" t="str">
        <f t="shared" si="253"/>
        <v/>
      </c>
      <c r="Y602" s="17" t="str">
        <f t="shared" si="263"/>
        <v/>
      </c>
      <c r="Z602" s="17" t="str">
        <f t="shared" si="264"/>
        <v/>
      </c>
      <c r="AA602" s="17" t="str">
        <f t="shared" si="265"/>
        <v/>
      </c>
      <c r="AB602" s="17" t="str">
        <f t="shared" si="266"/>
        <v/>
      </c>
      <c r="AC602" s="17" t="str">
        <f t="shared" si="267"/>
        <v/>
      </c>
      <c r="AD602" s="18" t="str">
        <f t="shared" si="268"/>
        <v/>
      </c>
      <c r="AE602" s="19" t="str">
        <f t="shared" si="269"/>
        <v/>
      </c>
      <c r="AF602" s="17" t="str">
        <f t="shared" si="270"/>
        <v/>
      </c>
      <c r="AG602" s="17" t="str">
        <f t="shared" si="271"/>
        <v/>
      </c>
      <c r="AH602" s="18" t="str">
        <f t="shared" si="272"/>
        <v/>
      </c>
      <c r="AI602" s="73"/>
      <c r="AJ602" s="74"/>
      <c r="AK602" s="74"/>
      <c r="AL602" s="73"/>
      <c r="AM602" s="74"/>
      <c r="AN602" s="74">
        <f t="shared" si="273"/>
        <v>2012</v>
      </c>
      <c r="AO602" s="19" t="str">
        <f t="shared" ca="1" si="274"/>
        <v>-</v>
      </c>
      <c r="AP602" s="17" t="str">
        <f ca="1">IF($C602&gt;=TODAY(),"-",100*(AO602-MIN(Fit_Error_Deaths))/(MAX(Fit_Error_Deaths)-MIN(Fit_Error_Deaths)))</f>
        <v>-</v>
      </c>
      <c r="AQ602" s="17" t="str">
        <f t="shared" ca="1" si="275"/>
        <v>-</v>
      </c>
      <c r="AR602" s="17" t="str">
        <f ca="1">IF($C602&gt;=TODAY(),"-",100*(AQ602-MIN(Fit_Error_LocalTransmission))/(MAX(Fit_Error_LocalTransmission)-MIN(Fit_Error_LocalTransmission)))</f>
        <v>-</v>
      </c>
      <c r="AS602" s="17" t="str">
        <f t="shared" ca="1" si="276"/>
        <v>-</v>
      </c>
      <c r="AT602" s="67" t="str">
        <f t="shared" ca="1" si="277"/>
        <v>-</v>
      </c>
    </row>
    <row r="603" spans="1:46" s="1" customFormat="1" ht="12" x14ac:dyDescent="0.35">
      <c r="A603" s="87"/>
      <c r="B603" s="40" t="str">
        <f t="shared" si="254"/>
        <v/>
      </c>
      <c r="C603" s="41" t="str">
        <f t="shared" si="255"/>
        <v/>
      </c>
      <c r="D603" s="28">
        <f>'I Disease Parameters'!$E$6/(1000*365)</f>
        <v>4.8197260273972601E-5</v>
      </c>
      <c r="E603" s="28">
        <f>'I Disease Parameters'!$E$7/(1000*365)</f>
        <v>2.0024657534246577E-5</v>
      </c>
      <c r="F603" s="27">
        <f>(1-'I Disease Parameters'!$E$8)/'I Disease Parameters'!$E$10</f>
        <v>0.188</v>
      </c>
      <c r="G603" s="27">
        <f>'I Disease Parameters'!$E$8/'I Disease Parameters'!$E$11</f>
        <v>1.2E-2</v>
      </c>
      <c r="H603" s="27">
        <f>1/'I Disease Parameters'!$E$12</f>
        <v>0.05</v>
      </c>
      <c r="I603" s="27">
        <f>'I Disease Parameters'!$E$9/'I Disease Parameters'!$E$15</f>
        <v>0</v>
      </c>
      <c r="J603" s="83">
        <f t="shared" si="278"/>
        <v>7.7001263440561267</v>
      </c>
      <c r="K603" s="60">
        <f t="shared" si="279"/>
        <v>0.77001263449643809</v>
      </c>
      <c r="L603" s="30">
        <f t="shared" si="280"/>
        <v>0.46717576064062738</v>
      </c>
      <c r="M603" s="27">
        <f>J603/'I Disease Parameters'!$E$12</f>
        <v>0.38500631720280631</v>
      </c>
      <c r="N603" s="27">
        <f>K603/SQRT('I Disease Parameters'!$E$13*'I Disease Parameters'!$E$13)</f>
        <v>4.5294860852731655E-2</v>
      </c>
      <c r="O603" s="27">
        <f>L603/'I Disease Parameters'!$E$13</f>
        <v>2.7480927096507492E-2</v>
      </c>
      <c r="P603" s="27">
        <f>(1-L603)/'I Disease Parameters'!$E$14</f>
        <v>2.2201009973307193E-2</v>
      </c>
      <c r="Q603" s="19" t="str">
        <f t="shared" si="256"/>
        <v/>
      </c>
      <c r="R603" s="17" t="str">
        <f t="shared" si="257"/>
        <v/>
      </c>
      <c r="S603" s="17" t="str">
        <f t="shared" si="258"/>
        <v/>
      </c>
      <c r="T603" s="17" t="str">
        <f t="shared" si="259"/>
        <v/>
      </c>
      <c r="U603" s="17" t="str">
        <f t="shared" si="260"/>
        <v/>
      </c>
      <c r="V603" s="17" t="str">
        <f t="shared" si="261"/>
        <v/>
      </c>
      <c r="W603" s="17" t="str">
        <f t="shared" si="262"/>
        <v/>
      </c>
      <c r="X603" s="18" t="str">
        <f t="shared" si="253"/>
        <v/>
      </c>
      <c r="Y603" s="17" t="str">
        <f t="shared" si="263"/>
        <v/>
      </c>
      <c r="Z603" s="17" t="str">
        <f t="shared" si="264"/>
        <v/>
      </c>
      <c r="AA603" s="17" t="str">
        <f t="shared" si="265"/>
        <v/>
      </c>
      <c r="AB603" s="17" t="str">
        <f t="shared" si="266"/>
        <v/>
      </c>
      <c r="AC603" s="17" t="str">
        <f t="shared" si="267"/>
        <v/>
      </c>
      <c r="AD603" s="18" t="str">
        <f t="shared" si="268"/>
        <v/>
      </c>
      <c r="AE603" s="19" t="str">
        <f t="shared" si="269"/>
        <v/>
      </c>
      <c r="AF603" s="17" t="str">
        <f t="shared" si="270"/>
        <v/>
      </c>
      <c r="AG603" s="17" t="str">
        <f t="shared" si="271"/>
        <v/>
      </c>
      <c r="AH603" s="18" t="str">
        <f t="shared" si="272"/>
        <v/>
      </c>
      <c r="AI603" s="73"/>
      <c r="AJ603" s="74"/>
      <c r="AK603" s="74"/>
      <c r="AL603" s="73"/>
      <c r="AM603" s="74"/>
      <c r="AN603" s="74">
        <f t="shared" si="273"/>
        <v>2012</v>
      </c>
      <c r="AO603" s="19" t="str">
        <f t="shared" ca="1" si="274"/>
        <v>-</v>
      </c>
      <c r="AP603" s="17" t="str">
        <f ca="1">IF($C603&gt;=TODAY(),"-",100*(AO603-MIN(Fit_Error_Deaths))/(MAX(Fit_Error_Deaths)-MIN(Fit_Error_Deaths)))</f>
        <v>-</v>
      </c>
      <c r="AQ603" s="17" t="str">
        <f t="shared" ca="1" si="275"/>
        <v>-</v>
      </c>
      <c r="AR603" s="17" t="str">
        <f ca="1">IF($C603&gt;=TODAY(),"-",100*(AQ603-MIN(Fit_Error_LocalTransmission))/(MAX(Fit_Error_LocalTransmission)-MIN(Fit_Error_LocalTransmission)))</f>
        <v>-</v>
      </c>
      <c r="AS603" s="17" t="str">
        <f t="shared" ca="1" si="276"/>
        <v>-</v>
      </c>
      <c r="AT603" s="67" t="str">
        <f t="shared" ca="1" si="277"/>
        <v>-</v>
      </c>
    </row>
    <row r="604" spans="1:46" s="1" customFormat="1" ht="12" x14ac:dyDescent="0.35">
      <c r="A604" s="87"/>
      <c r="B604" s="40" t="str">
        <f t="shared" si="254"/>
        <v/>
      </c>
      <c r="C604" s="41" t="str">
        <f t="shared" si="255"/>
        <v/>
      </c>
      <c r="D604" s="28">
        <f>'I Disease Parameters'!$E$6/(1000*365)</f>
        <v>4.8197260273972601E-5</v>
      </c>
      <c r="E604" s="28">
        <f>'I Disease Parameters'!$E$7/(1000*365)</f>
        <v>2.0024657534246577E-5</v>
      </c>
      <c r="F604" s="27">
        <f>(1-'I Disease Parameters'!$E$8)/'I Disease Parameters'!$E$10</f>
        <v>0.188</v>
      </c>
      <c r="G604" s="27">
        <f>'I Disease Parameters'!$E$8/'I Disease Parameters'!$E$11</f>
        <v>1.2E-2</v>
      </c>
      <c r="H604" s="27">
        <f>1/'I Disease Parameters'!$E$12</f>
        <v>0.05</v>
      </c>
      <c r="I604" s="27">
        <f>'I Disease Parameters'!$E$9/'I Disease Parameters'!$E$15</f>
        <v>0</v>
      </c>
      <c r="J604" s="83">
        <f t="shared" si="278"/>
        <v>7.7001263440561267</v>
      </c>
      <c r="K604" s="60">
        <f t="shared" si="279"/>
        <v>0.77001263449643809</v>
      </c>
      <c r="L604" s="30">
        <f t="shared" si="280"/>
        <v>0.46717576064062738</v>
      </c>
      <c r="M604" s="27">
        <f>J604/'I Disease Parameters'!$E$12</f>
        <v>0.38500631720280631</v>
      </c>
      <c r="N604" s="27">
        <f>K604/SQRT('I Disease Parameters'!$E$13*'I Disease Parameters'!$E$13)</f>
        <v>4.5294860852731655E-2</v>
      </c>
      <c r="O604" s="27">
        <f>L604/'I Disease Parameters'!$E$13</f>
        <v>2.7480927096507492E-2</v>
      </c>
      <c r="P604" s="27">
        <f>(1-L604)/'I Disease Parameters'!$E$14</f>
        <v>2.2201009973307193E-2</v>
      </c>
      <c r="Q604" s="19" t="str">
        <f t="shared" si="256"/>
        <v/>
      </c>
      <c r="R604" s="17" t="str">
        <f t="shared" si="257"/>
        <v/>
      </c>
      <c r="S604" s="17" t="str">
        <f t="shared" si="258"/>
        <v/>
      </c>
      <c r="T604" s="17" t="str">
        <f t="shared" si="259"/>
        <v/>
      </c>
      <c r="U604" s="17" t="str">
        <f t="shared" si="260"/>
        <v/>
      </c>
      <c r="V604" s="17" t="str">
        <f t="shared" si="261"/>
        <v/>
      </c>
      <c r="W604" s="17" t="str">
        <f t="shared" si="262"/>
        <v/>
      </c>
      <c r="X604" s="18" t="str">
        <f t="shared" si="253"/>
        <v/>
      </c>
      <c r="Y604" s="17" t="str">
        <f t="shared" si="263"/>
        <v/>
      </c>
      <c r="Z604" s="17" t="str">
        <f t="shared" si="264"/>
        <v/>
      </c>
      <c r="AA604" s="17" t="str">
        <f t="shared" si="265"/>
        <v/>
      </c>
      <c r="AB604" s="17" t="str">
        <f t="shared" si="266"/>
        <v/>
      </c>
      <c r="AC604" s="17" t="str">
        <f t="shared" si="267"/>
        <v/>
      </c>
      <c r="AD604" s="18" t="str">
        <f t="shared" si="268"/>
        <v/>
      </c>
      <c r="AE604" s="19" t="str">
        <f t="shared" si="269"/>
        <v/>
      </c>
      <c r="AF604" s="17" t="str">
        <f t="shared" si="270"/>
        <v/>
      </c>
      <c r="AG604" s="17" t="str">
        <f t="shared" si="271"/>
        <v/>
      </c>
      <c r="AH604" s="18" t="str">
        <f t="shared" si="272"/>
        <v/>
      </c>
      <c r="AI604" s="73"/>
      <c r="AJ604" s="74"/>
      <c r="AK604" s="74"/>
      <c r="AL604" s="73"/>
      <c r="AM604" s="74"/>
      <c r="AN604" s="74">
        <f t="shared" si="273"/>
        <v>2012</v>
      </c>
      <c r="AO604" s="19" t="str">
        <f t="shared" ca="1" si="274"/>
        <v>-</v>
      </c>
      <c r="AP604" s="17" t="str">
        <f ca="1">IF($C604&gt;=TODAY(),"-",100*(AO604-MIN(Fit_Error_Deaths))/(MAX(Fit_Error_Deaths)-MIN(Fit_Error_Deaths)))</f>
        <v>-</v>
      </c>
      <c r="AQ604" s="17" t="str">
        <f t="shared" ca="1" si="275"/>
        <v>-</v>
      </c>
      <c r="AR604" s="17" t="str">
        <f ca="1">IF($C604&gt;=TODAY(),"-",100*(AQ604-MIN(Fit_Error_LocalTransmission))/(MAX(Fit_Error_LocalTransmission)-MIN(Fit_Error_LocalTransmission)))</f>
        <v>-</v>
      </c>
      <c r="AS604" s="17" t="str">
        <f t="shared" ca="1" si="276"/>
        <v>-</v>
      </c>
      <c r="AT604" s="67" t="str">
        <f t="shared" ca="1" si="277"/>
        <v>-</v>
      </c>
    </row>
    <row r="605" spans="1:46" s="1" customFormat="1" ht="12" x14ac:dyDescent="0.35">
      <c r="A605" s="87"/>
      <c r="B605" s="40" t="str">
        <f t="shared" si="254"/>
        <v/>
      </c>
      <c r="C605" s="41" t="str">
        <f t="shared" si="255"/>
        <v/>
      </c>
      <c r="D605" s="28">
        <f>'I Disease Parameters'!$E$6/(1000*365)</f>
        <v>4.8197260273972601E-5</v>
      </c>
      <c r="E605" s="28">
        <f>'I Disease Parameters'!$E$7/(1000*365)</f>
        <v>2.0024657534246577E-5</v>
      </c>
      <c r="F605" s="27">
        <f>(1-'I Disease Parameters'!$E$8)/'I Disease Parameters'!$E$10</f>
        <v>0.188</v>
      </c>
      <c r="G605" s="27">
        <f>'I Disease Parameters'!$E$8/'I Disease Parameters'!$E$11</f>
        <v>1.2E-2</v>
      </c>
      <c r="H605" s="27">
        <f>1/'I Disease Parameters'!$E$12</f>
        <v>0.05</v>
      </c>
      <c r="I605" s="27">
        <f>'I Disease Parameters'!$E$9/'I Disease Parameters'!$E$15</f>
        <v>0</v>
      </c>
      <c r="J605" s="83">
        <f t="shared" si="278"/>
        <v>7.7001263440561267</v>
      </c>
      <c r="K605" s="60">
        <f t="shared" si="279"/>
        <v>0.77001263449643809</v>
      </c>
      <c r="L605" s="30">
        <f t="shared" si="280"/>
        <v>0.46717576064062738</v>
      </c>
      <c r="M605" s="27">
        <f>J605/'I Disease Parameters'!$E$12</f>
        <v>0.38500631720280631</v>
      </c>
      <c r="N605" s="27">
        <f>K605/SQRT('I Disease Parameters'!$E$13*'I Disease Parameters'!$E$13)</f>
        <v>4.5294860852731655E-2</v>
      </c>
      <c r="O605" s="27">
        <f>L605/'I Disease Parameters'!$E$13</f>
        <v>2.7480927096507492E-2</v>
      </c>
      <c r="P605" s="27">
        <f>(1-L605)/'I Disease Parameters'!$E$14</f>
        <v>2.2201009973307193E-2</v>
      </c>
      <c r="Q605" s="19" t="str">
        <f t="shared" si="256"/>
        <v/>
      </c>
      <c r="R605" s="17" t="str">
        <f t="shared" si="257"/>
        <v/>
      </c>
      <c r="S605" s="17" t="str">
        <f t="shared" si="258"/>
        <v/>
      </c>
      <c r="T605" s="17" t="str">
        <f t="shared" si="259"/>
        <v/>
      </c>
      <c r="U605" s="17" t="str">
        <f t="shared" si="260"/>
        <v/>
      </c>
      <c r="V605" s="17" t="str">
        <f t="shared" si="261"/>
        <v/>
      </c>
      <c r="W605" s="17" t="str">
        <f t="shared" si="262"/>
        <v/>
      </c>
      <c r="X605" s="18" t="str">
        <f t="shared" si="253"/>
        <v/>
      </c>
      <c r="Y605" s="17" t="str">
        <f t="shared" si="263"/>
        <v/>
      </c>
      <c r="Z605" s="17" t="str">
        <f t="shared" si="264"/>
        <v/>
      </c>
      <c r="AA605" s="17" t="str">
        <f t="shared" si="265"/>
        <v/>
      </c>
      <c r="AB605" s="17" t="str">
        <f t="shared" si="266"/>
        <v/>
      </c>
      <c r="AC605" s="17" t="str">
        <f t="shared" si="267"/>
        <v/>
      </c>
      <c r="AD605" s="18" t="str">
        <f t="shared" si="268"/>
        <v/>
      </c>
      <c r="AE605" s="19" t="str">
        <f t="shared" si="269"/>
        <v/>
      </c>
      <c r="AF605" s="17" t="str">
        <f t="shared" si="270"/>
        <v/>
      </c>
      <c r="AG605" s="17" t="str">
        <f t="shared" si="271"/>
        <v/>
      </c>
      <c r="AH605" s="18" t="str">
        <f t="shared" si="272"/>
        <v/>
      </c>
      <c r="AI605" s="73"/>
      <c r="AJ605" s="74"/>
      <c r="AK605" s="74"/>
      <c r="AL605" s="73"/>
      <c r="AM605" s="74"/>
      <c r="AN605" s="74">
        <f t="shared" si="273"/>
        <v>2012</v>
      </c>
      <c r="AO605" s="19" t="str">
        <f t="shared" ca="1" si="274"/>
        <v>-</v>
      </c>
      <c r="AP605" s="17" t="str">
        <f ca="1">IF($C605&gt;=TODAY(),"-",100*(AO605-MIN(Fit_Error_Deaths))/(MAX(Fit_Error_Deaths)-MIN(Fit_Error_Deaths)))</f>
        <v>-</v>
      </c>
      <c r="AQ605" s="17" t="str">
        <f t="shared" ca="1" si="275"/>
        <v>-</v>
      </c>
      <c r="AR605" s="17" t="str">
        <f ca="1">IF($C605&gt;=TODAY(),"-",100*(AQ605-MIN(Fit_Error_LocalTransmission))/(MAX(Fit_Error_LocalTransmission)-MIN(Fit_Error_LocalTransmission)))</f>
        <v>-</v>
      </c>
      <c r="AS605" s="17" t="str">
        <f t="shared" ca="1" si="276"/>
        <v>-</v>
      </c>
      <c r="AT605" s="67" t="str">
        <f t="shared" ca="1" si="277"/>
        <v>-</v>
      </c>
    </row>
    <row r="606" spans="1:46" s="1" customFormat="1" ht="12" x14ac:dyDescent="0.35">
      <c r="A606" s="87"/>
      <c r="B606" s="40" t="str">
        <f t="shared" si="254"/>
        <v/>
      </c>
      <c r="C606" s="41" t="str">
        <f t="shared" si="255"/>
        <v/>
      </c>
      <c r="D606" s="28">
        <f>'I Disease Parameters'!$E$6/(1000*365)</f>
        <v>4.8197260273972601E-5</v>
      </c>
      <c r="E606" s="28">
        <f>'I Disease Parameters'!$E$7/(1000*365)</f>
        <v>2.0024657534246577E-5</v>
      </c>
      <c r="F606" s="27">
        <f>(1-'I Disease Parameters'!$E$8)/'I Disease Parameters'!$E$10</f>
        <v>0.188</v>
      </c>
      <c r="G606" s="27">
        <f>'I Disease Parameters'!$E$8/'I Disease Parameters'!$E$11</f>
        <v>1.2E-2</v>
      </c>
      <c r="H606" s="27">
        <f>1/'I Disease Parameters'!$E$12</f>
        <v>0.05</v>
      </c>
      <c r="I606" s="27">
        <f>'I Disease Parameters'!$E$9/'I Disease Parameters'!$E$15</f>
        <v>0</v>
      </c>
      <c r="J606" s="83">
        <f t="shared" si="278"/>
        <v>7.7001263440561267</v>
      </c>
      <c r="K606" s="60">
        <f t="shared" si="279"/>
        <v>0.77001263449643809</v>
      </c>
      <c r="L606" s="30">
        <f t="shared" si="280"/>
        <v>0.46717576064062738</v>
      </c>
      <c r="M606" s="27">
        <f>J606/'I Disease Parameters'!$E$12</f>
        <v>0.38500631720280631</v>
      </c>
      <c r="N606" s="27">
        <f>K606/SQRT('I Disease Parameters'!$E$13*'I Disease Parameters'!$E$13)</f>
        <v>4.5294860852731655E-2</v>
      </c>
      <c r="O606" s="27">
        <f>L606/'I Disease Parameters'!$E$13</f>
        <v>2.7480927096507492E-2</v>
      </c>
      <c r="P606" s="27">
        <f>(1-L606)/'I Disease Parameters'!$E$14</f>
        <v>2.2201009973307193E-2</v>
      </c>
      <c r="Q606" s="19" t="str">
        <f t="shared" si="256"/>
        <v/>
      </c>
      <c r="R606" s="17" t="str">
        <f t="shared" si="257"/>
        <v/>
      </c>
      <c r="S606" s="17" t="str">
        <f t="shared" si="258"/>
        <v/>
      </c>
      <c r="T606" s="17" t="str">
        <f t="shared" si="259"/>
        <v/>
      </c>
      <c r="U606" s="17" t="str">
        <f t="shared" si="260"/>
        <v/>
      </c>
      <c r="V606" s="17" t="str">
        <f t="shared" si="261"/>
        <v/>
      </c>
      <c r="W606" s="17" t="str">
        <f t="shared" si="262"/>
        <v/>
      </c>
      <c r="X606" s="18" t="str">
        <f t="shared" si="253"/>
        <v/>
      </c>
      <c r="Y606" s="17" t="str">
        <f t="shared" si="263"/>
        <v/>
      </c>
      <c r="Z606" s="17" t="str">
        <f t="shared" si="264"/>
        <v/>
      </c>
      <c r="AA606" s="17" t="str">
        <f t="shared" si="265"/>
        <v/>
      </c>
      <c r="AB606" s="17" t="str">
        <f t="shared" si="266"/>
        <v/>
      </c>
      <c r="AC606" s="17" t="str">
        <f t="shared" si="267"/>
        <v/>
      </c>
      <c r="AD606" s="18" t="str">
        <f t="shared" si="268"/>
        <v/>
      </c>
      <c r="AE606" s="19" t="str">
        <f t="shared" si="269"/>
        <v/>
      </c>
      <c r="AF606" s="17" t="str">
        <f t="shared" si="270"/>
        <v/>
      </c>
      <c r="AG606" s="17" t="str">
        <f t="shared" si="271"/>
        <v/>
      </c>
      <c r="AH606" s="18" t="str">
        <f t="shared" si="272"/>
        <v/>
      </c>
      <c r="AI606" s="73"/>
      <c r="AJ606" s="74"/>
      <c r="AK606" s="74"/>
      <c r="AL606" s="73"/>
      <c r="AM606" s="74"/>
      <c r="AN606" s="74">
        <f t="shared" si="273"/>
        <v>2012</v>
      </c>
      <c r="AO606" s="19" t="str">
        <f t="shared" ca="1" si="274"/>
        <v>-</v>
      </c>
      <c r="AP606" s="17" t="str">
        <f ca="1">IF($C606&gt;=TODAY(),"-",100*(AO606-MIN(Fit_Error_Deaths))/(MAX(Fit_Error_Deaths)-MIN(Fit_Error_Deaths)))</f>
        <v>-</v>
      </c>
      <c r="AQ606" s="17" t="str">
        <f t="shared" ca="1" si="275"/>
        <v>-</v>
      </c>
      <c r="AR606" s="17" t="str">
        <f ca="1">IF($C606&gt;=TODAY(),"-",100*(AQ606-MIN(Fit_Error_LocalTransmission))/(MAX(Fit_Error_LocalTransmission)-MIN(Fit_Error_LocalTransmission)))</f>
        <v>-</v>
      </c>
      <c r="AS606" s="17" t="str">
        <f t="shared" ca="1" si="276"/>
        <v>-</v>
      </c>
      <c r="AT606" s="67" t="str">
        <f t="shared" ca="1" si="277"/>
        <v>-</v>
      </c>
    </row>
    <row r="607" spans="1:46" s="1" customFormat="1" ht="12" x14ac:dyDescent="0.35">
      <c r="A607" s="87"/>
      <c r="B607" s="40" t="str">
        <f t="shared" si="254"/>
        <v/>
      </c>
      <c r="C607" s="41" t="str">
        <f t="shared" si="255"/>
        <v/>
      </c>
      <c r="D607" s="28">
        <f>'I Disease Parameters'!$E$6/(1000*365)</f>
        <v>4.8197260273972601E-5</v>
      </c>
      <c r="E607" s="28">
        <f>'I Disease Parameters'!$E$7/(1000*365)</f>
        <v>2.0024657534246577E-5</v>
      </c>
      <c r="F607" s="27">
        <f>(1-'I Disease Parameters'!$E$8)/'I Disease Parameters'!$E$10</f>
        <v>0.188</v>
      </c>
      <c r="G607" s="27">
        <f>'I Disease Parameters'!$E$8/'I Disease Parameters'!$E$11</f>
        <v>1.2E-2</v>
      </c>
      <c r="H607" s="27">
        <f>1/'I Disease Parameters'!$E$12</f>
        <v>0.05</v>
      </c>
      <c r="I607" s="27">
        <f>'I Disease Parameters'!$E$9/'I Disease Parameters'!$E$15</f>
        <v>0</v>
      </c>
      <c r="J607" s="83">
        <f t="shared" si="278"/>
        <v>7.7001263440561267</v>
      </c>
      <c r="K607" s="60">
        <f t="shared" si="279"/>
        <v>0.77001263449643809</v>
      </c>
      <c r="L607" s="30">
        <f t="shared" si="280"/>
        <v>0.46717576064062738</v>
      </c>
      <c r="M607" s="27">
        <f>J607/'I Disease Parameters'!$E$12</f>
        <v>0.38500631720280631</v>
      </c>
      <c r="N607" s="27">
        <f>K607/SQRT('I Disease Parameters'!$E$13*'I Disease Parameters'!$E$13)</f>
        <v>4.5294860852731655E-2</v>
      </c>
      <c r="O607" s="27">
        <f>L607/'I Disease Parameters'!$E$13</f>
        <v>2.7480927096507492E-2</v>
      </c>
      <c r="P607" s="27">
        <f>(1-L607)/'I Disease Parameters'!$E$14</f>
        <v>2.2201009973307193E-2</v>
      </c>
      <c r="Q607" s="19" t="str">
        <f t="shared" si="256"/>
        <v/>
      </c>
      <c r="R607" s="17" t="str">
        <f t="shared" si="257"/>
        <v/>
      </c>
      <c r="S607" s="17" t="str">
        <f t="shared" si="258"/>
        <v/>
      </c>
      <c r="T607" s="17" t="str">
        <f t="shared" si="259"/>
        <v/>
      </c>
      <c r="U607" s="17" t="str">
        <f t="shared" si="260"/>
        <v/>
      </c>
      <c r="V607" s="17" t="str">
        <f t="shared" si="261"/>
        <v/>
      </c>
      <c r="W607" s="17" t="str">
        <f t="shared" si="262"/>
        <v/>
      </c>
      <c r="X607" s="18" t="str">
        <f t="shared" si="253"/>
        <v/>
      </c>
      <c r="Y607" s="17" t="str">
        <f t="shared" si="263"/>
        <v/>
      </c>
      <c r="Z607" s="17" t="str">
        <f t="shared" si="264"/>
        <v/>
      </c>
      <c r="AA607" s="17" t="str">
        <f t="shared" si="265"/>
        <v/>
      </c>
      <c r="AB607" s="17" t="str">
        <f t="shared" si="266"/>
        <v/>
      </c>
      <c r="AC607" s="17" t="str">
        <f t="shared" si="267"/>
        <v/>
      </c>
      <c r="AD607" s="18" t="str">
        <f t="shared" si="268"/>
        <v/>
      </c>
      <c r="AE607" s="19" t="str">
        <f t="shared" si="269"/>
        <v/>
      </c>
      <c r="AF607" s="17" t="str">
        <f t="shared" si="270"/>
        <v/>
      </c>
      <c r="AG607" s="17" t="str">
        <f t="shared" si="271"/>
        <v/>
      </c>
      <c r="AH607" s="18" t="str">
        <f t="shared" si="272"/>
        <v/>
      </c>
      <c r="AI607" s="73"/>
      <c r="AJ607" s="74"/>
      <c r="AK607" s="74"/>
      <c r="AL607" s="73"/>
      <c r="AM607" s="74"/>
      <c r="AN607" s="74">
        <f t="shared" si="273"/>
        <v>2012</v>
      </c>
      <c r="AO607" s="19" t="str">
        <f t="shared" ca="1" si="274"/>
        <v>-</v>
      </c>
      <c r="AP607" s="17" t="str">
        <f ca="1">IF($C607&gt;=TODAY(),"-",100*(AO607-MIN(Fit_Error_Deaths))/(MAX(Fit_Error_Deaths)-MIN(Fit_Error_Deaths)))</f>
        <v>-</v>
      </c>
      <c r="AQ607" s="17" t="str">
        <f t="shared" ca="1" si="275"/>
        <v>-</v>
      </c>
      <c r="AR607" s="17" t="str">
        <f ca="1">IF($C607&gt;=TODAY(),"-",100*(AQ607-MIN(Fit_Error_LocalTransmission))/(MAX(Fit_Error_LocalTransmission)-MIN(Fit_Error_LocalTransmission)))</f>
        <v>-</v>
      </c>
      <c r="AS607" s="17" t="str">
        <f t="shared" ca="1" si="276"/>
        <v>-</v>
      </c>
      <c r="AT607" s="67" t="str">
        <f t="shared" ca="1" si="277"/>
        <v>-</v>
      </c>
    </row>
    <row r="608" spans="1:46" s="1" customFormat="1" ht="12" x14ac:dyDescent="0.35">
      <c r="A608" s="87"/>
      <c r="B608" s="40" t="str">
        <f t="shared" si="254"/>
        <v/>
      </c>
      <c r="C608" s="41" t="str">
        <f t="shared" si="255"/>
        <v/>
      </c>
      <c r="D608" s="28">
        <f>'I Disease Parameters'!$E$6/(1000*365)</f>
        <v>4.8197260273972601E-5</v>
      </c>
      <c r="E608" s="28">
        <f>'I Disease Parameters'!$E$7/(1000*365)</f>
        <v>2.0024657534246577E-5</v>
      </c>
      <c r="F608" s="27">
        <f>(1-'I Disease Parameters'!$E$8)/'I Disease Parameters'!$E$10</f>
        <v>0.188</v>
      </c>
      <c r="G608" s="27">
        <f>'I Disease Parameters'!$E$8/'I Disease Parameters'!$E$11</f>
        <v>1.2E-2</v>
      </c>
      <c r="H608" s="27">
        <f>1/'I Disease Parameters'!$E$12</f>
        <v>0.05</v>
      </c>
      <c r="I608" s="27">
        <f>'I Disease Parameters'!$E$9/'I Disease Parameters'!$E$15</f>
        <v>0</v>
      </c>
      <c r="J608" s="83">
        <f t="shared" si="278"/>
        <v>7.7001263440561267</v>
      </c>
      <c r="K608" s="60">
        <f t="shared" si="279"/>
        <v>0.77001263449643809</v>
      </c>
      <c r="L608" s="30">
        <f t="shared" si="280"/>
        <v>0.46717576064062738</v>
      </c>
      <c r="M608" s="27">
        <f>J608/'I Disease Parameters'!$E$12</f>
        <v>0.38500631720280631</v>
      </c>
      <c r="N608" s="27">
        <f>K608/SQRT('I Disease Parameters'!$E$13*'I Disease Parameters'!$E$13)</f>
        <v>4.5294860852731655E-2</v>
      </c>
      <c r="O608" s="27">
        <f>L608/'I Disease Parameters'!$E$13</f>
        <v>2.7480927096507492E-2</v>
      </c>
      <c r="P608" s="27">
        <f>(1-L608)/'I Disease Parameters'!$E$14</f>
        <v>2.2201009973307193E-2</v>
      </c>
      <c r="Q608" s="19" t="str">
        <f t="shared" si="256"/>
        <v/>
      </c>
      <c r="R608" s="17" t="str">
        <f t="shared" si="257"/>
        <v/>
      </c>
      <c r="S608" s="17" t="str">
        <f t="shared" si="258"/>
        <v/>
      </c>
      <c r="T608" s="17" t="str">
        <f t="shared" si="259"/>
        <v/>
      </c>
      <c r="U608" s="17" t="str">
        <f t="shared" si="260"/>
        <v/>
      </c>
      <c r="V608" s="17" t="str">
        <f t="shared" si="261"/>
        <v/>
      </c>
      <c r="W608" s="17" t="str">
        <f t="shared" si="262"/>
        <v/>
      </c>
      <c r="X608" s="18" t="str">
        <f t="shared" si="253"/>
        <v/>
      </c>
      <c r="Y608" s="17" t="str">
        <f t="shared" si="263"/>
        <v/>
      </c>
      <c r="Z608" s="17" t="str">
        <f t="shared" si="264"/>
        <v/>
      </c>
      <c r="AA608" s="17" t="str">
        <f t="shared" si="265"/>
        <v/>
      </c>
      <c r="AB608" s="17" t="str">
        <f t="shared" si="266"/>
        <v/>
      </c>
      <c r="AC608" s="17" t="str">
        <f t="shared" si="267"/>
        <v/>
      </c>
      <c r="AD608" s="18" t="str">
        <f t="shared" si="268"/>
        <v/>
      </c>
      <c r="AE608" s="19" t="str">
        <f t="shared" si="269"/>
        <v/>
      </c>
      <c r="AF608" s="17" t="str">
        <f t="shared" si="270"/>
        <v/>
      </c>
      <c r="AG608" s="17" t="str">
        <f t="shared" si="271"/>
        <v/>
      </c>
      <c r="AH608" s="18" t="str">
        <f t="shared" si="272"/>
        <v/>
      </c>
      <c r="AI608" s="73"/>
      <c r="AJ608" s="74"/>
      <c r="AK608" s="74"/>
      <c r="AL608" s="73"/>
      <c r="AM608" s="74"/>
      <c r="AN608" s="74">
        <f t="shared" si="273"/>
        <v>2012</v>
      </c>
      <c r="AO608" s="19" t="str">
        <f t="shared" ca="1" si="274"/>
        <v>-</v>
      </c>
      <c r="AP608" s="17" t="str">
        <f ca="1">IF($C608&gt;=TODAY(),"-",100*(AO608-MIN(Fit_Error_Deaths))/(MAX(Fit_Error_Deaths)-MIN(Fit_Error_Deaths)))</f>
        <v>-</v>
      </c>
      <c r="AQ608" s="17" t="str">
        <f t="shared" ca="1" si="275"/>
        <v>-</v>
      </c>
      <c r="AR608" s="17" t="str">
        <f ca="1">IF($C608&gt;=TODAY(),"-",100*(AQ608-MIN(Fit_Error_LocalTransmission))/(MAX(Fit_Error_LocalTransmission)-MIN(Fit_Error_LocalTransmission)))</f>
        <v>-</v>
      </c>
      <c r="AS608" s="17" t="str">
        <f t="shared" ca="1" si="276"/>
        <v>-</v>
      </c>
      <c r="AT608" s="67" t="str">
        <f t="shared" ca="1" si="277"/>
        <v>-</v>
      </c>
    </row>
    <row r="609" spans="1:46" s="1" customFormat="1" ht="12" x14ac:dyDescent="0.35">
      <c r="A609" s="87"/>
      <c r="B609" s="40" t="str">
        <f t="shared" si="254"/>
        <v/>
      </c>
      <c r="C609" s="41" t="str">
        <f t="shared" si="255"/>
        <v/>
      </c>
      <c r="D609" s="28">
        <f>'I Disease Parameters'!$E$6/(1000*365)</f>
        <v>4.8197260273972601E-5</v>
      </c>
      <c r="E609" s="28">
        <f>'I Disease Parameters'!$E$7/(1000*365)</f>
        <v>2.0024657534246577E-5</v>
      </c>
      <c r="F609" s="27">
        <f>(1-'I Disease Parameters'!$E$8)/'I Disease Parameters'!$E$10</f>
        <v>0.188</v>
      </c>
      <c r="G609" s="27">
        <f>'I Disease Parameters'!$E$8/'I Disease Parameters'!$E$11</f>
        <v>1.2E-2</v>
      </c>
      <c r="H609" s="27">
        <f>1/'I Disease Parameters'!$E$12</f>
        <v>0.05</v>
      </c>
      <c r="I609" s="27">
        <f>'I Disease Parameters'!$E$9/'I Disease Parameters'!$E$15</f>
        <v>0</v>
      </c>
      <c r="J609" s="83">
        <f t="shared" si="278"/>
        <v>7.7001263440561267</v>
      </c>
      <c r="K609" s="60">
        <f t="shared" si="279"/>
        <v>0.77001263449643809</v>
      </c>
      <c r="L609" s="30">
        <f t="shared" si="280"/>
        <v>0.46717576064062738</v>
      </c>
      <c r="M609" s="27">
        <f>J609/'I Disease Parameters'!$E$12</f>
        <v>0.38500631720280631</v>
      </c>
      <c r="N609" s="27">
        <f>K609/SQRT('I Disease Parameters'!$E$13*'I Disease Parameters'!$E$13)</f>
        <v>4.5294860852731655E-2</v>
      </c>
      <c r="O609" s="27">
        <f>L609/'I Disease Parameters'!$E$13</f>
        <v>2.7480927096507492E-2</v>
      </c>
      <c r="P609" s="27">
        <f>(1-L609)/'I Disease Parameters'!$E$14</f>
        <v>2.2201009973307193E-2</v>
      </c>
      <c r="Q609" s="19" t="str">
        <f t="shared" si="256"/>
        <v/>
      </c>
      <c r="R609" s="17" t="str">
        <f t="shared" si="257"/>
        <v/>
      </c>
      <c r="S609" s="17" t="str">
        <f t="shared" si="258"/>
        <v/>
      </c>
      <c r="T609" s="17" t="str">
        <f t="shared" si="259"/>
        <v/>
      </c>
      <c r="U609" s="17" t="str">
        <f t="shared" si="260"/>
        <v/>
      </c>
      <c r="V609" s="17" t="str">
        <f t="shared" si="261"/>
        <v/>
      </c>
      <c r="W609" s="17" t="str">
        <f t="shared" si="262"/>
        <v/>
      </c>
      <c r="X609" s="18" t="str">
        <f t="shared" si="253"/>
        <v/>
      </c>
      <c r="Y609" s="17" t="str">
        <f t="shared" si="263"/>
        <v/>
      </c>
      <c r="Z609" s="17" t="str">
        <f t="shared" si="264"/>
        <v/>
      </c>
      <c r="AA609" s="17" t="str">
        <f t="shared" si="265"/>
        <v/>
      </c>
      <c r="AB609" s="17" t="str">
        <f t="shared" si="266"/>
        <v/>
      </c>
      <c r="AC609" s="17" t="str">
        <f t="shared" si="267"/>
        <v/>
      </c>
      <c r="AD609" s="18" t="str">
        <f t="shared" si="268"/>
        <v/>
      </c>
      <c r="AE609" s="19" t="str">
        <f t="shared" si="269"/>
        <v/>
      </c>
      <c r="AF609" s="17" t="str">
        <f t="shared" si="270"/>
        <v/>
      </c>
      <c r="AG609" s="17" t="str">
        <f t="shared" si="271"/>
        <v/>
      </c>
      <c r="AH609" s="18" t="str">
        <f t="shared" si="272"/>
        <v/>
      </c>
      <c r="AI609" s="73"/>
      <c r="AJ609" s="74"/>
      <c r="AK609" s="74"/>
      <c r="AL609" s="73"/>
      <c r="AM609" s="74"/>
      <c r="AN609" s="74">
        <f t="shared" si="273"/>
        <v>2012</v>
      </c>
      <c r="AO609" s="19" t="str">
        <f t="shared" ca="1" si="274"/>
        <v>-</v>
      </c>
      <c r="AP609" s="17" t="str">
        <f ca="1">IF($C609&gt;=TODAY(),"-",100*(AO609-MIN(Fit_Error_Deaths))/(MAX(Fit_Error_Deaths)-MIN(Fit_Error_Deaths)))</f>
        <v>-</v>
      </c>
      <c r="AQ609" s="17" t="str">
        <f t="shared" ca="1" si="275"/>
        <v>-</v>
      </c>
      <c r="AR609" s="17" t="str">
        <f ca="1">IF($C609&gt;=TODAY(),"-",100*(AQ609-MIN(Fit_Error_LocalTransmission))/(MAX(Fit_Error_LocalTransmission)-MIN(Fit_Error_LocalTransmission)))</f>
        <v>-</v>
      </c>
      <c r="AS609" s="17" t="str">
        <f t="shared" ca="1" si="276"/>
        <v>-</v>
      </c>
      <c r="AT609" s="67" t="str">
        <f t="shared" ca="1" si="277"/>
        <v>-</v>
      </c>
    </row>
    <row r="610" spans="1:46" s="1" customFormat="1" ht="12" x14ac:dyDescent="0.35">
      <c r="A610" s="87"/>
      <c r="B610" s="40" t="str">
        <f t="shared" si="254"/>
        <v/>
      </c>
      <c r="C610" s="41" t="str">
        <f t="shared" si="255"/>
        <v/>
      </c>
      <c r="D610" s="28">
        <f>'I Disease Parameters'!$E$6/(1000*365)</f>
        <v>4.8197260273972601E-5</v>
      </c>
      <c r="E610" s="28">
        <f>'I Disease Parameters'!$E$7/(1000*365)</f>
        <v>2.0024657534246577E-5</v>
      </c>
      <c r="F610" s="27">
        <f>(1-'I Disease Parameters'!$E$8)/'I Disease Parameters'!$E$10</f>
        <v>0.188</v>
      </c>
      <c r="G610" s="27">
        <f>'I Disease Parameters'!$E$8/'I Disease Parameters'!$E$11</f>
        <v>1.2E-2</v>
      </c>
      <c r="H610" s="27">
        <f>1/'I Disease Parameters'!$E$12</f>
        <v>0.05</v>
      </c>
      <c r="I610" s="27">
        <f>'I Disease Parameters'!$E$9/'I Disease Parameters'!$E$15</f>
        <v>0</v>
      </c>
      <c r="J610" s="83">
        <f t="shared" si="278"/>
        <v>7.7001263440561267</v>
      </c>
      <c r="K610" s="60">
        <f t="shared" si="279"/>
        <v>0.77001263449643809</v>
      </c>
      <c r="L610" s="30">
        <f t="shared" si="280"/>
        <v>0.46717576064062738</v>
      </c>
      <c r="M610" s="27">
        <f>J610/'I Disease Parameters'!$E$12</f>
        <v>0.38500631720280631</v>
      </c>
      <c r="N610" s="27">
        <f>K610/SQRT('I Disease Parameters'!$E$13*'I Disease Parameters'!$E$13)</f>
        <v>4.5294860852731655E-2</v>
      </c>
      <c r="O610" s="27">
        <f>L610/'I Disease Parameters'!$E$13</f>
        <v>2.7480927096507492E-2</v>
      </c>
      <c r="P610" s="27">
        <f>(1-L610)/'I Disease Parameters'!$E$14</f>
        <v>2.2201009973307193E-2</v>
      </c>
      <c r="Q610" s="19" t="str">
        <f t="shared" si="256"/>
        <v/>
      </c>
      <c r="R610" s="17" t="str">
        <f t="shared" si="257"/>
        <v/>
      </c>
      <c r="S610" s="17" t="str">
        <f t="shared" si="258"/>
        <v/>
      </c>
      <c r="T610" s="17" t="str">
        <f t="shared" si="259"/>
        <v/>
      </c>
      <c r="U610" s="17" t="str">
        <f t="shared" si="260"/>
        <v/>
      </c>
      <c r="V610" s="17" t="str">
        <f t="shared" si="261"/>
        <v/>
      </c>
      <c r="W610" s="17" t="str">
        <f t="shared" si="262"/>
        <v/>
      </c>
      <c r="X610" s="18" t="str">
        <f t="shared" si="253"/>
        <v/>
      </c>
      <c r="Y610" s="17" t="str">
        <f t="shared" si="263"/>
        <v/>
      </c>
      <c r="Z610" s="17" t="str">
        <f t="shared" si="264"/>
        <v/>
      </c>
      <c r="AA610" s="17" t="str">
        <f t="shared" si="265"/>
        <v/>
      </c>
      <c r="AB610" s="17" t="str">
        <f t="shared" si="266"/>
        <v/>
      </c>
      <c r="AC610" s="17" t="str">
        <f t="shared" si="267"/>
        <v/>
      </c>
      <c r="AD610" s="18" t="str">
        <f t="shared" si="268"/>
        <v/>
      </c>
      <c r="AE610" s="19" t="str">
        <f t="shared" si="269"/>
        <v/>
      </c>
      <c r="AF610" s="17" t="str">
        <f t="shared" si="270"/>
        <v/>
      </c>
      <c r="AG610" s="17" t="str">
        <f t="shared" si="271"/>
        <v/>
      </c>
      <c r="AH610" s="18" t="str">
        <f t="shared" si="272"/>
        <v/>
      </c>
      <c r="AI610" s="73"/>
      <c r="AJ610" s="74"/>
      <c r="AK610" s="74"/>
      <c r="AL610" s="73"/>
      <c r="AM610" s="74"/>
      <c r="AN610" s="74">
        <f t="shared" si="273"/>
        <v>2012</v>
      </c>
      <c r="AO610" s="19" t="str">
        <f t="shared" ca="1" si="274"/>
        <v>-</v>
      </c>
      <c r="AP610" s="17" t="str">
        <f ca="1">IF($C610&gt;=TODAY(),"-",100*(AO610-MIN(Fit_Error_Deaths))/(MAX(Fit_Error_Deaths)-MIN(Fit_Error_Deaths)))</f>
        <v>-</v>
      </c>
      <c r="AQ610" s="17" t="str">
        <f t="shared" ca="1" si="275"/>
        <v>-</v>
      </c>
      <c r="AR610" s="17" t="str">
        <f ca="1">IF($C610&gt;=TODAY(),"-",100*(AQ610-MIN(Fit_Error_LocalTransmission))/(MAX(Fit_Error_LocalTransmission)-MIN(Fit_Error_LocalTransmission)))</f>
        <v>-</v>
      </c>
      <c r="AS610" s="17" t="str">
        <f t="shared" ca="1" si="276"/>
        <v>-</v>
      </c>
      <c r="AT610" s="67" t="str">
        <f t="shared" ca="1" si="277"/>
        <v>-</v>
      </c>
    </row>
    <row r="611" spans="1:46" s="1" customFormat="1" ht="12" x14ac:dyDescent="0.35">
      <c r="A611" s="87"/>
      <c r="B611" s="40" t="str">
        <f t="shared" si="254"/>
        <v/>
      </c>
      <c r="C611" s="41" t="str">
        <f t="shared" si="255"/>
        <v/>
      </c>
      <c r="D611" s="28">
        <f>'I Disease Parameters'!$E$6/(1000*365)</f>
        <v>4.8197260273972601E-5</v>
      </c>
      <c r="E611" s="28">
        <f>'I Disease Parameters'!$E$7/(1000*365)</f>
        <v>2.0024657534246577E-5</v>
      </c>
      <c r="F611" s="27">
        <f>(1-'I Disease Parameters'!$E$8)/'I Disease Parameters'!$E$10</f>
        <v>0.188</v>
      </c>
      <c r="G611" s="27">
        <f>'I Disease Parameters'!$E$8/'I Disease Parameters'!$E$11</f>
        <v>1.2E-2</v>
      </c>
      <c r="H611" s="27">
        <f>1/'I Disease Parameters'!$E$12</f>
        <v>0.05</v>
      </c>
      <c r="I611" s="27">
        <f>'I Disease Parameters'!$E$9/'I Disease Parameters'!$E$15</f>
        <v>0</v>
      </c>
      <c r="J611" s="83">
        <f t="shared" si="278"/>
        <v>7.7001263440561267</v>
      </c>
      <c r="K611" s="60">
        <f t="shared" si="279"/>
        <v>0.77001263449643809</v>
      </c>
      <c r="L611" s="30">
        <f t="shared" si="280"/>
        <v>0.46717576064062738</v>
      </c>
      <c r="M611" s="27">
        <f>J611/'I Disease Parameters'!$E$12</f>
        <v>0.38500631720280631</v>
      </c>
      <c r="N611" s="27">
        <f>K611/SQRT('I Disease Parameters'!$E$13*'I Disease Parameters'!$E$13)</f>
        <v>4.5294860852731655E-2</v>
      </c>
      <c r="O611" s="27">
        <f>L611/'I Disease Parameters'!$E$13</f>
        <v>2.7480927096507492E-2</v>
      </c>
      <c r="P611" s="27">
        <f>(1-L611)/'I Disease Parameters'!$E$14</f>
        <v>2.2201009973307193E-2</v>
      </c>
      <c r="Q611" s="19" t="str">
        <f t="shared" si="256"/>
        <v/>
      </c>
      <c r="R611" s="17" t="str">
        <f t="shared" si="257"/>
        <v/>
      </c>
      <c r="S611" s="17" t="str">
        <f t="shared" si="258"/>
        <v/>
      </c>
      <c r="T611" s="17" t="str">
        <f t="shared" si="259"/>
        <v/>
      </c>
      <c r="U611" s="17" t="str">
        <f t="shared" si="260"/>
        <v/>
      </c>
      <c r="V611" s="17" t="str">
        <f t="shared" si="261"/>
        <v/>
      </c>
      <c r="W611" s="17" t="str">
        <f t="shared" si="262"/>
        <v/>
      </c>
      <c r="X611" s="18" t="str">
        <f t="shared" si="253"/>
        <v/>
      </c>
      <c r="Y611" s="17" t="str">
        <f t="shared" si="263"/>
        <v/>
      </c>
      <c r="Z611" s="17" t="str">
        <f t="shared" si="264"/>
        <v/>
      </c>
      <c r="AA611" s="17" t="str">
        <f t="shared" si="265"/>
        <v/>
      </c>
      <c r="AB611" s="17" t="str">
        <f t="shared" si="266"/>
        <v/>
      </c>
      <c r="AC611" s="17" t="str">
        <f t="shared" si="267"/>
        <v/>
      </c>
      <c r="AD611" s="18" t="str">
        <f t="shared" si="268"/>
        <v/>
      </c>
      <c r="AE611" s="19" t="str">
        <f t="shared" si="269"/>
        <v/>
      </c>
      <c r="AF611" s="17" t="str">
        <f t="shared" si="270"/>
        <v/>
      </c>
      <c r="AG611" s="17" t="str">
        <f t="shared" si="271"/>
        <v/>
      </c>
      <c r="AH611" s="18" t="str">
        <f t="shared" si="272"/>
        <v/>
      </c>
      <c r="AI611" s="73"/>
      <c r="AJ611" s="74"/>
      <c r="AK611" s="74"/>
      <c r="AL611" s="73"/>
      <c r="AM611" s="74"/>
      <c r="AN611" s="74">
        <f t="shared" si="273"/>
        <v>2012</v>
      </c>
      <c r="AO611" s="19" t="str">
        <f t="shared" ca="1" si="274"/>
        <v>-</v>
      </c>
      <c r="AP611" s="17" t="str">
        <f ca="1">IF($C611&gt;=TODAY(),"-",100*(AO611-MIN(Fit_Error_Deaths))/(MAX(Fit_Error_Deaths)-MIN(Fit_Error_Deaths)))</f>
        <v>-</v>
      </c>
      <c r="AQ611" s="17" t="str">
        <f t="shared" ca="1" si="275"/>
        <v>-</v>
      </c>
      <c r="AR611" s="17" t="str">
        <f ca="1">IF($C611&gt;=TODAY(),"-",100*(AQ611-MIN(Fit_Error_LocalTransmission))/(MAX(Fit_Error_LocalTransmission)-MIN(Fit_Error_LocalTransmission)))</f>
        <v>-</v>
      </c>
      <c r="AS611" s="17" t="str">
        <f t="shared" ca="1" si="276"/>
        <v>-</v>
      </c>
      <c r="AT611" s="67" t="str">
        <f t="shared" ca="1" si="277"/>
        <v>-</v>
      </c>
    </row>
    <row r="612" spans="1:46" s="1" customFormat="1" ht="12" x14ac:dyDescent="0.35">
      <c r="A612" s="87"/>
      <c r="B612" s="40" t="str">
        <f t="shared" si="254"/>
        <v/>
      </c>
      <c r="C612" s="41" t="str">
        <f t="shared" si="255"/>
        <v/>
      </c>
      <c r="D612" s="28">
        <f>'I Disease Parameters'!$E$6/(1000*365)</f>
        <v>4.8197260273972601E-5</v>
      </c>
      <c r="E612" s="28">
        <f>'I Disease Parameters'!$E$7/(1000*365)</f>
        <v>2.0024657534246577E-5</v>
      </c>
      <c r="F612" s="27">
        <f>(1-'I Disease Parameters'!$E$8)/'I Disease Parameters'!$E$10</f>
        <v>0.188</v>
      </c>
      <c r="G612" s="27">
        <f>'I Disease Parameters'!$E$8/'I Disease Parameters'!$E$11</f>
        <v>1.2E-2</v>
      </c>
      <c r="H612" s="27">
        <f>1/'I Disease Parameters'!$E$12</f>
        <v>0.05</v>
      </c>
      <c r="I612" s="27">
        <f>'I Disease Parameters'!$E$9/'I Disease Parameters'!$E$15</f>
        <v>0</v>
      </c>
      <c r="J612" s="83">
        <f t="shared" si="278"/>
        <v>7.7001263440561267</v>
      </c>
      <c r="K612" s="60">
        <f t="shared" si="279"/>
        <v>0.77001263449643809</v>
      </c>
      <c r="L612" s="30">
        <f t="shared" si="280"/>
        <v>0.46717576064062738</v>
      </c>
      <c r="M612" s="27">
        <f>J612/'I Disease Parameters'!$E$12</f>
        <v>0.38500631720280631</v>
      </c>
      <c r="N612" s="27">
        <f>K612/SQRT('I Disease Parameters'!$E$13*'I Disease Parameters'!$E$13)</f>
        <v>4.5294860852731655E-2</v>
      </c>
      <c r="O612" s="27">
        <f>L612/'I Disease Parameters'!$E$13</f>
        <v>2.7480927096507492E-2</v>
      </c>
      <c r="P612" s="27">
        <f>(1-L612)/'I Disease Parameters'!$E$14</f>
        <v>2.2201009973307193E-2</v>
      </c>
      <c r="Q612" s="19" t="str">
        <f t="shared" si="256"/>
        <v/>
      </c>
      <c r="R612" s="17" t="str">
        <f t="shared" si="257"/>
        <v/>
      </c>
      <c r="S612" s="17" t="str">
        <f t="shared" si="258"/>
        <v/>
      </c>
      <c r="T612" s="17" t="str">
        <f t="shared" si="259"/>
        <v/>
      </c>
      <c r="U612" s="17" t="str">
        <f t="shared" si="260"/>
        <v/>
      </c>
      <c r="V612" s="17" t="str">
        <f t="shared" si="261"/>
        <v/>
      </c>
      <c r="W612" s="17" t="str">
        <f t="shared" si="262"/>
        <v/>
      </c>
      <c r="X612" s="18" t="str">
        <f t="shared" si="253"/>
        <v/>
      </c>
      <c r="Y612" s="17" t="str">
        <f t="shared" si="263"/>
        <v/>
      </c>
      <c r="Z612" s="17" t="str">
        <f t="shared" si="264"/>
        <v/>
      </c>
      <c r="AA612" s="17" t="str">
        <f t="shared" si="265"/>
        <v/>
      </c>
      <c r="AB612" s="17" t="str">
        <f t="shared" si="266"/>
        <v/>
      </c>
      <c r="AC612" s="17" t="str">
        <f t="shared" si="267"/>
        <v/>
      </c>
      <c r="AD612" s="18" t="str">
        <f t="shared" si="268"/>
        <v/>
      </c>
      <c r="AE612" s="19" t="str">
        <f t="shared" si="269"/>
        <v/>
      </c>
      <c r="AF612" s="17" t="str">
        <f t="shared" si="270"/>
        <v/>
      </c>
      <c r="AG612" s="17" t="str">
        <f t="shared" si="271"/>
        <v/>
      </c>
      <c r="AH612" s="18" t="str">
        <f t="shared" si="272"/>
        <v/>
      </c>
      <c r="AI612" s="73"/>
      <c r="AJ612" s="74"/>
      <c r="AK612" s="74"/>
      <c r="AL612" s="73"/>
      <c r="AM612" s="74"/>
      <c r="AN612" s="74">
        <f t="shared" si="273"/>
        <v>2012</v>
      </c>
      <c r="AO612" s="19" t="str">
        <f t="shared" ca="1" si="274"/>
        <v>-</v>
      </c>
      <c r="AP612" s="17" t="str">
        <f ca="1">IF($C612&gt;=TODAY(),"-",100*(AO612-MIN(Fit_Error_Deaths))/(MAX(Fit_Error_Deaths)-MIN(Fit_Error_Deaths)))</f>
        <v>-</v>
      </c>
      <c r="AQ612" s="17" t="str">
        <f t="shared" ca="1" si="275"/>
        <v>-</v>
      </c>
      <c r="AR612" s="17" t="str">
        <f ca="1">IF($C612&gt;=TODAY(),"-",100*(AQ612-MIN(Fit_Error_LocalTransmission))/(MAX(Fit_Error_LocalTransmission)-MIN(Fit_Error_LocalTransmission)))</f>
        <v>-</v>
      </c>
      <c r="AS612" s="17" t="str">
        <f t="shared" ca="1" si="276"/>
        <v>-</v>
      </c>
      <c r="AT612" s="67" t="str">
        <f t="shared" ca="1" si="277"/>
        <v>-</v>
      </c>
    </row>
    <row r="613" spans="1:46" s="1" customFormat="1" ht="12" x14ac:dyDescent="0.35">
      <c r="A613" s="87"/>
      <c r="B613" s="40" t="str">
        <f t="shared" si="254"/>
        <v/>
      </c>
      <c r="C613" s="41" t="str">
        <f t="shared" si="255"/>
        <v/>
      </c>
      <c r="D613" s="28">
        <f>'I Disease Parameters'!$E$6/(1000*365)</f>
        <v>4.8197260273972601E-5</v>
      </c>
      <c r="E613" s="28">
        <f>'I Disease Parameters'!$E$7/(1000*365)</f>
        <v>2.0024657534246577E-5</v>
      </c>
      <c r="F613" s="27">
        <f>(1-'I Disease Parameters'!$E$8)/'I Disease Parameters'!$E$10</f>
        <v>0.188</v>
      </c>
      <c r="G613" s="27">
        <f>'I Disease Parameters'!$E$8/'I Disease Parameters'!$E$11</f>
        <v>1.2E-2</v>
      </c>
      <c r="H613" s="27">
        <f>1/'I Disease Parameters'!$E$12</f>
        <v>0.05</v>
      </c>
      <c r="I613" s="27">
        <f>'I Disease Parameters'!$E$9/'I Disease Parameters'!$E$15</f>
        <v>0</v>
      </c>
      <c r="J613" s="83">
        <f t="shared" si="278"/>
        <v>7.7001263440561267</v>
      </c>
      <c r="K613" s="60">
        <f t="shared" si="279"/>
        <v>0.77001263449643809</v>
      </c>
      <c r="L613" s="30">
        <f t="shared" si="280"/>
        <v>0.46717576064062738</v>
      </c>
      <c r="M613" s="27">
        <f>J613/'I Disease Parameters'!$E$12</f>
        <v>0.38500631720280631</v>
      </c>
      <c r="N613" s="27">
        <f>K613/SQRT('I Disease Parameters'!$E$13*'I Disease Parameters'!$E$13)</f>
        <v>4.5294860852731655E-2</v>
      </c>
      <c r="O613" s="27">
        <f>L613/'I Disease Parameters'!$E$13</f>
        <v>2.7480927096507492E-2</v>
      </c>
      <c r="P613" s="27">
        <f>(1-L613)/'I Disease Parameters'!$E$14</f>
        <v>2.2201009973307193E-2</v>
      </c>
      <c r="Q613" s="19" t="str">
        <f t="shared" si="256"/>
        <v/>
      </c>
      <c r="R613" s="17" t="str">
        <f t="shared" si="257"/>
        <v/>
      </c>
      <c r="S613" s="17" t="str">
        <f t="shared" si="258"/>
        <v/>
      </c>
      <c r="T613" s="17" t="str">
        <f t="shared" si="259"/>
        <v/>
      </c>
      <c r="U613" s="17" t="str">
        <f t="shared" si="260"/>
        <v/>
      </c>
      <c r="V613" s="17" t="str">
        <f t="shared" si="261"/>
        <v/>
      </c>
      <c r="W613" s="17" t="str">
        <f t="shared" si="262"/>
        <v/>
      </c>
      <c r="X613" s="18" t="str">
        <f t="shared" si="253"/>
        <v/>
      </c>
      <c r="Y613" s="17" t="str">
        <f t="shared" si="263"/>
        <v/>
      </c>
      <c r="Z613" s="17" t="str">
        <f t="shared" si="264"/>
        <v/>
      </c>
      <c r="AA613" s="17" t="str">
        <f t="shared" si="265"/>
        <v/>
      </c>
      <c r="AB613" s="17" t="str">
        <f t="shared" si="266"/>
        <v/>
      </c>
      <c r="AC613" s="17" t="str">
        <f t="shared" si="267"/>
        <v/>
      </c>
      <c r="AD613" s="18" t="str">
        <f t="shared" si="268"/>
        <v/>
      </c>
      <c r="AE613" s="19" t="str">
        <f t="shared" si="269"/>
        <v/>
      </c>
      <c r="AF613" s="17" t="str">
        <f t="shared" si="270"/>
        <v/>
      </c>
      <c r="AG613" s="17" t="str">
        <f t="shared" si="271"/>
        <v/>
      </c>
      <c r="AH613" s="18" t="str">
        <f t="shared" si="272"/>
        <v/>
      </c>
      <c r="AI613" s="73"/>
      <c r="AJ613" s="74"/>
      <c r="AK613" s="74"/>
      <c r="AL613" s="73"/>
      <c r="AM613" s="74"/>
      <c r="AN613" s="74">
        <f t="shared" si="273"/>
        <v>2012</v>
      </c>
      <c r="AO613" s="19" t="str">
        <f t="shared" ca="1" si="274"/>
        <v>-</v>
      </c>
      <c r="AP613" s="17" t="str">
        <f ca="1">IF($C613&gt;=TODAY(),"-",100*(AO613-MIN(Fit_Error_Deaths))/(MAX(Fit_Error_Deaths)-MIN(Fit_Error_Deaths)))</f>
        <v>-</v>
      </c>
      <c r="AQ613" s="17" t="str">
        <f t="shared" ca="1" si="275"/>
        <v>-</v>
      </c>
      <c r="AR613" s="17" t="str">
        <f ca="1">IF($C613&gt;=TODAY(),"-",100*(AQ613-MIN(Fit_Error_LocalTransmission))/(MAX(Fit_Error_LocalTransmission)-MIN(Fit_Error_LocalTransmission)))</f>
        <v>-</v>
      </c>
      <c r="AS613" s="17" t="str">
        <f t="shared" ca="1" si="276"/>
        <v>-</v>
      </c>
      <c r="AT613" s="67" t="str">
        <f t="shared" ca="1" si="277"/>
        <v>-</v>
      </c>
    </row>
    <row r="614" spans="1:46" s="1" customFormat="1" ht="12" x14ac:dyDescent="0.35">
      <c r="A614" s="87"/>
      <c r="B614" s="40" t="str">
        <f t="shared" si="254"/>
        <v/>
      </c>
      <c r="C614" s="41" t="str">
        <f t="shared" si="255"/>
        <v/>
      </c>
      <c r="D614" s="28">
        <f>'I Disease Parameters'!$E$6/(1000*365)</f>
        <v>4.8197260273972601E-5</v>
      </c>
      <c r="E614" s="28">
        <f>'I Disease Parameters'!$E$7/(1000*365)</f>
        <v>2.0024657534246577E-5</v>
      </c>
      <c r="F614" s="27">
        <f>(1-'I Disease Parameters'!$E$8)/'I Disease Parameters'!$E$10</f>
        <v>0.188</v>
      </c>
      <c r="G614" s="27">
        <f>'I Disease Parameters'!$E$8/'I Disease Parameters'!$E$11</f>
        <v>1.2E-2</v>
      </c>
      <c r="H614" s="27">
        <f>1/'I Disease Parameters'!$E$12</f>
        <v>0.05</v>
      </c>
      <c r="I614" s="27">
        <f>'I Disease Parameters'!$E$9/'I Disease Parameters'!$E$15</f>
        <v>0</v>
      </c>
      <c r="J614" s="83">
        <f t="shared" si="278"/>
        <v>7.7001263440561267</v>
      </c>
      <c r="K614" s="60">
        <f t="shared" si="279"/>
        <v>0.77001263449643809</v>
      </c>
      <c r="L614" s="30">
        <f t="shared" si="280"/>
        <v>0.46717576064062738</v>
      </c>
      <c r="M614" s="27">
        <f>J614/'I Disease Parameters'!$E$12</f>
        <v>0.38500631720280631</v>
      </c>
      <c r="N614" s="27">
        <f>K614/SQRT('I Disease Parameters'!$E$13*'I Disease Parameters'!$E$13)</f>
        <v>4.5294860852731655E-2</v>
      </c>
      <c r="O614" s="27">
        <f>L614/'I Disease Parameters'!$E$13</f>
        <v>2.7480927096507492E-2</v>
      </c>
      <c r="P614" s="27">
        <f>(1-L614)/'I Disease Parameters'!$E$14</f>
        <v>2.2201009973307193E-2</v>
      </c>
      <c r="Q614" s="19" t="str">
        <f t="shared" si="256"/>
        <v/>
      </c>
      <c r="R614" s="17" t="str">
        <f t="shared" si="257"/>
        <v/>
      </c>
      <c r="S614" s="17" t="str">
        <f t="shared" si="258"/>
        <v/>
      </c>
      <c r="T614" s="17" t="str">
        <f t="shared" si="259"/>
        <v/>
      </c>
      <c r="U614" s="17" t="str">
        <f t="shared" si="260"/>
        <v/>
      </c>
      <c r="V614" s="17" t="str">
        <f t="shared" si="261"/>
        <v/>
      </c>
      <c r="W614" s="17" t="str">
        <f t="shared" si="262"/>
        <v/>
      </c>
      <c r="X614" s="18" t="str">
        <f t="shared" si="253"/>
        <v/>
      </c>
      <c r="Y614" s="17" t="str">
        <f t="shared" si="263"/>
        <v/>
      </c>
      <c r="Z614" s="17" t="str">
        <f t="shared" si="264"/>
        <v/>
      </c>
      <c r="AA614" s="17" t="str">
        <f t="shared" si="265"/>
        <v/>
      </c>
      <c r="AB614" s="17" t="str">
        <f t="shared" si="266"/>
        <v/>
      </c>
      <c r="AC614" s="17" t="str">
        <f t="shared" si="267"/>
        <v/>
      </c>
      <c r="AD614" s="18" t="str">
        <f t="shared" si="268"/>
        <v/>
      </c>
      <c r="AE614" s="19" t="str">
        <f t="shared" si="269"/>
        <v/>
      </c>
      <c r="AF614" s="17" t="str">
        <f t="shared" si="270"/>
        <v/>
      </c>
      <c r="AG614" s="17" t="str">
        <f t="shared" si="271"/>
        <v/>
      </c>
      <c r="AH614" s="18" t="str">
        <f t="shared" si="272"/>
        <v/>
      </c>
      <c r="AI614" s="73"/>
      <c r="AJ614" s="74"/>
      <c r="AK614" s="74"/>
      <c r="AL614" s="73"/>
      <c r="AM614" s="74"/>
      <c r="AN614" s="74">
        <f t="shared" si="273"/>
        <v>2012</v>
      </c>
      <c r="AO614" s="19" t="str">
        <f t="shared" ca="1" si="274"/>
        <v>-</v>
      </c>
      <c r="AP614" s="17" t="str">
        <f ca="1">IF($C614&gt;=TODAY(),"-",100*(AO614-MIN(Fit_Error_Deaths))/(MAX(Fit_Error_Deaths)-MIN(Fit_Error_Deaths)))</f>
        <v>-</v>
      </c>
      <c r="AQ614" s="17" t="str">
        <f t="shared" ca="1" si="275"/>
        <v>-</v>
      </c>
      <c r="AR614" s="17" t="str">
        <f ca="1">IF($C614&gt;=TODAY(),"-",100*(AQ614-MIN(Fit_Error_LocalTransmission))/(MAX(Fit_Error_LocalTransmission)-MIN(Fit_Error_LocalTransmission)))</f>
        <v>-</v>
      </c>
      <c r="AS614" s="17" t="str">
        <f t="shared" ca="1" si="276"/>
        <v>-</v>
      </c>
      <c r="AT614" s="67" t="str">
        <f t="shared" ca="1" si="277"/>
        <v>-</v>
      </c>
    </row>
    <row r="615" spans="1:46" s="1" customFormat="1" ht="12" x14ac:dyDescent="0.35">
      <c r="A615" s="87"/>
      <c r="B615" s="40" t="str">
        <f t="shared" si="254"/>
        <v/>
      </c>
      <c r="C615" s="41" t="str">
        <f t="shared" si="255"/>
        <v/>
      </c>
      <c r="D615" s="28">
        <f>'I Disease Parameters'!$E$6/(1000*365)</f>
        <v>4.8197260273972601E-5</v>
      </c>
      <c r="E615" s="28">
        <f>'I Disease Parameters'!$E$7/(1000*365)</f>
        <v>2.0024657534246577E-5</v>
      </c>
      <c r="F615" s="27">
        <f>(1-'I Disease Parameters'!$E$8)/'I Disease Parameters'!$E$10</f>
        <v>0.188</v>
      </c>
      <c r="G615" s="27">
        <f>'I Disease Parameters'!$E$8/'I Disease Parameters'!$E$11</f>
        <v>1.2E-2</v>
      </c>
      <c r="H615" s="27">
        <f>1/'I Disease Parameters'!$E$12</f>
        <v>0.05</v>
      </c>
      <c r="I615" s="27">
        <f>'I Disease Parameters'!$E$9/'I Disease Parameters'!$E$15</f>
        <v>0</v>
      </c>
      <c r="J615" s="83">
        <f t="shared" si="278"/>
        <v>7.7001263440561267</v>
      </c>
      <c r="K615" s="60">
        <f t="shared" si="279"/>
        <v>0.77001263449643809</v>
      </c>
      <c r="L615" s="30">
        <f t="shared" si="280"/>
        <v>0.46717576064062738</v>
      </c>
      <c r="M615" s="27">
        <f>J615/'I Disease Parameters'!$E$12</f>
        <v>0.38500631720280631</v>
      </c>
      <c r="N615" s="27">
        <f>K615/SQRT('I Disease Parameters'!$E$13*'I Disease Parameters'!$E$13)</f>
        <v>4.5294860852731655E-2</v>
      </c>
      <c r="O615" s="27">
        <f>L615/'I Disease Parameters'!$E$13</f>
        <v>2.7480927096507492E-2</v>
      </c>
      <c r="P615" s="27">
        <f>(1-L615)/'I Disease Parameters'!$E$14</f>
        <v>2.2201009973307193E-2</v>
      </c>
      <c r="Q615" s="19" t="str">
        <f t="shared" si="256"/>
        <v/>
      </c>
      <c r="R615" s="17" t="str">
        <f t="shared" si="257"/>
        <v/>
      </c>
      <c r="S615" s="17" t="str">
        <f t="shared" si="258"/>
        <v/>
      </c>
      <c r="T615" s="17" t="str">
        <f t="shared" si="259"/>
        <v/>
      </c>
      <c r="U615" s="17" t="str">
        <f t="shared" si="260"/>
        <v/>
      </c>
      <c r="V615" s="17" t="str">
        <f t="shared" si="261"/>
        <v/>
      </c>
      <c r="W615" s="17" t="str">
        <f t="shared" si="262"/>
        <v/>
      </c>
      <c r="X615" s="18" t="str">
        <f t="shared" si="253"/>
        <v/>
      </c>
      <c r="Y615" s="17" t="str">
        <f t="shared" si="263"/>
        <v/>
      </c>
      <c r="Z615" s="17" t="str">
        <f t="shared" si="264"/>
        <v/>
      </c>
      <c r="AA615" s="17" t="str">
        <f t="shared" si="265"/>
        <v/>
      </c>
      <c r="AB615" s="17" t="str">
        <f t="shared" si="266"/>
        <v/>
      </c>
      <c r="AC615" s="17" t="str">
        <f t="shared" si="267"/>
        <v/>
      </c>
      <c r="AD615" s="18" t="str">
        <f t="shared" si="268"/>
        <v/>
      </c>
      <c r="AE615" s="19" t="str">
        <f t="shared" si="269"/>
        <v/>
      </c>
      <c r="AF615" s="17" t="str">
        <f t="shared" si="270"/>
        <v/>
      </c>
      <c r="AG615" s="17" t="str">
        <f t="shared" si="271"/>
        <v/>
      </c>
      <c r="AH615" s="18" t="str">
        <f t="shared" si="272"/>
        <v/>
      </c>
      <c r="AI615" s="73"/>
      <c r="AJ615" s="74"/>
      <c r="AK615" s="74"/>
      <c r="AL615" s="73"/>
      <c r="AM615" s="74"/>
      <c r="AN615" s="74">
        <f t="shared" si="273"/>
        <v>2012</v>
      </c>
      <c r="AO615" s="19" t="str">
        <f t="shared" ca="1" si="274"/>
        <v>-</v>
      </c>
      <c r="AP615" s="17" t="str">
        <f ca="1">IF($C615&gt;=TODAY(),"-",100*(AO615-MIN(Fit_Error_Deaths))/(MAX(Fit_Error_Deaths)-MIN(Fit_Error_Deaths)))</f>
        <v>-</v>
      </c>
      <c r="AQ615" s="17" t="str">
        <f t="shared" ca="1" si="275"/>
        <v>-</v>
      </c>
      <c r="AR615" s="17" t="str">
        <f ca="1">IF($C615&gt;=TODAY(),"-",100*(AQ615-MIN(Fit_Error_LocalTransmission))/(MAX(Fit_Error_LocalTransmission)-MIN(Fit_Error_LocalTransmission)))</f>
        <v>-</v>
      </c>
      <c r="AS615" s="17" t="str">
        <f t="shared" ca="1" si="276"/>
        <v>-</v>
      </c>
      <c r="AT615" s="67" t="str">
        <f t="shared" ca="1" si="277"/>
        <v>-</v>
      </c>
    </row>
    <row r="616" spans="1:46" s="1" customFormat="1" ht="12" x14ac:dyDescent="0.35">
      <c r="A616" s="87"/>
      <c r="B616" s="40" t="str">
        <f t="shared" si="254"/>
        <v/>
      </c>
      <c r="C616" s="41" t="str">
        <f t="shared" si="255"/>
        <v/>
      </c>
      <c r="D616" s="28">
        <f>'I Disease Parameters'!$E$6/(1000*365)</f>
        <v>4.8197260273972601E-5</v>
      </c>
      <c r="E616" s="28">
        <f>'I Disease Parameters'!$E$7/(1000*365)</f>
        <v>2.0024657534246577E-5</v>
      </c>
      <c r="F616" s="27">
        <f>(1-'I Disease Parameters'!$E$8)/'I Disease Parameters'!$E$10</f>
        <v>0.188</v>
      </c>
      <c r="G616" s="27">
        <f>'I Disease Parameters'!$E$8/'I Disease Parameters'!$E$11</f>
        <v>1.2E-2</v>
      </c>
      <c r="H616" s="27">
        <f>1/'I Disease Parameters'!$E$12</f>
        <v>0.05</v>
      </c>
      <c r="I616" s="27">
        <f>'I Disease Parameters'!$E$9/'I Disease Parameters'!$E$15</f>
        <v>0</v>
      </c>
      <c r="J616" s="83">
        <f t="shared" si="278"/>
        <v>7.7001263440561267</v>
      </c>
      <c r="K616" s="60">
        <f t="shared" si="279"/>
        <v>0.77001263449643809</v>
      </c>
      <c r="L616" s="30">
        <f t="shared" si="280"/>
        <v>0.46717576064062738</v>
      </c>
      <c r="M616" s="27">
        <f>J616/'I Disease Parameters'!$E$12</f>
        <v>0.38500631720280631</v>
      </c>
      <c r="N616" s="27">
        <f>K616/SQRT('I Disease Parameters'!$E$13*'I Disease Parameters'!$E$13)</f>
        <v>4.5294860852731655E-2</v>
      </c>
      <c r="O616" s="27">
        <f>L616/'I Disease Parameters'!$E$13</f>
        <v>2.7480927096507492E-2</v>
      </c>
      <c r="P616" s="27">
        <f>(1-L616)/'I Disease Parameters'!$E$14</f>
        <v>2.2201009973307193E-2</v>
      </c>
      <c r="Q616" s="19" t="str">
        <f t="shared" si="256"/>
        <v/>
      </c>
      <c r="R616" s="17" t="str">
        <f t="shared" si="257"/>
        <v/>
      </c>
      <c r="S616" s="17" t="str">
        <f t="shared" si="258"/>
        <v/>
      </c>
      <c r="T616" s="17" t="str">
        <f t="shared" si="259"/>
        <v/>
      </c>
      <c r="U616" s="17" t="str">
        <f t="shared" si="260"/>
        <v/>
      </c>
      <c r="V616" s="17" t="str">
        <f t="shared" si="261"/>
        <v/>
      </c>
      <c r="W616" s="17" t="str">
        <f t="shared" si="262"/>
        <v/>
      </c>
      <c r="X616" s="18" t="str">
        <f t="shared" si="253"/>
        <v/>
      </c>
      <c r="Y616" s="17" t="str">
        <f t="shared" si="263"/>
        <v/>
      </c>
      <c r="Z616" s="17" t="str">
        <f t="shared" si="264"/>
        <v/>
      </c>
      <c r="AA616" s="17" t="str">
        <f t="shared" si="265"/>
        <v/>
      </c>
      <c r="AB616" s="17" t="str">
        <f t="shared" si="266"/>
        <v/>
      </c>
      <c r="AC616" s="17" t="str">
        <f t="shared" si="267"/>
        <v/>
      </c>
      <c r="AD616" s="18" t="str">
        <f t="shared" si="268"/>
        <v/>
      </c>
      <c r="AE616" s="19" t="str">
        <f t="shared" si="269"/>
        <v/>
      </c>
      <c r="AF616" s="17" t="str">
        <f t="shared" si="270"/>
        <v/>
      </c>
      <c r="AG616" s="17" t="str">
        <f t="shared" si="271"/>
        <v/>
      </c>
      <c r="AH616" s="18" t="str">
        <f t="shared" si="272"/>
        <v/>
      </c>
      <c r="AI616" s="73"/>
      <c r="AJ616" s="74"/>
      <c r="AK616" s="74"/>
      <c r="AL616" s="73"/>
      <c r="AM616" s="74"/>
      <c r="AN616" s="74">
        <f t="shared" si="273"/>
        <v>2012</v>
      </c>
      <c r="AO616" s="19" t="str">
        <f t="shared" ca="1" si="274"/>
        <v>-</v>
      </c>
      <c r="AP616" s="17" t="str">
        <f ca="1">IF($C616&gt;=TODAY(),"-",100*(AO616-MIN(Fit_Error_Deaths))/(MAX(Fit_Error_Deaths)-MIN(Fit_Error_Deaths)))</f>
        <v>-</v>
      </c>
      <c r="AQ616" s="17" t="str">
        <f t="shared" ca="1" si="275"/>
        <v>-</v>
      </c>
      <c r="AR616" s="17" t="str">
        <f ca="1">IF($C616&gt;=TODAY(),"-",100*(AQ616-MIN(Fit_Error_LocalTransmission))/(MAX(Fit_Error_LocalTransmission)-MIN(Fit_Error_LocalTransmission)))</f>
        <v>-</v>
      </c>
      <c r="AS616" s="17" t="str">
        <f t="shared" ca="1" si="276"/>
        <v>-</v>
      </c>
      <c r="AT616" s="67" t="str">
        <f t="shared" ca="1" si="277"/>
        <v>-</v>
      </c>
    </row>
    <row r="617" spans="1:46" s="1" customFormat="1" ht="12" x14ac:dyDescent="0.35">
      <c r="A617" s="87"/>
      <c r="B617" s="40" t="str">
        <f t="shared" si="254"/>
        <v/>
      </c>
      <c r="C617" s="41" t="str">
        <f t="shared" si="255"/>
        <v/>
      </c>
      <c r="D617" s="28">
        <f>'I Disease Parameters'!$E$6/(1000*365)</f>
        <v>4.8197260273972601E-5</v>
      </c>
      <c r="E617" s="28">
        <f>'I Disease Parameters'!$E$7/(1000*365)</f>
        <v>2.0024657534246577E-5</v>
      </c>
      <c r="F617" s="27">
        <f>(1-'I Disease Parameters'!$E$8)/'I Disease Parameters'!$E$10</f>
        <v>0.188</v>
      </c>
      <c r="G617" s="27">
        <f>'I Disease Parameters'!$E$8/'I Disease Parameters'!$E$11</f>
        <v>1.2E-2</v>
      </c>
      <c r="H617" s="27">
        <f>1/'I Disease Parameters'!$E$12</f>
        <v>0.05</v>
      </c>
      <c r="I617" s="27">
        <f>'I Disease Parameters'!$E$9/'I Disease Parameters'!$E$15</f>
        <v>0</v>
      </c>
      <c r="J617" s="83">
        <f t="shared" si="278"/>
        <v>7.7001263440561267</v>
      </c>
      <c r="K617" s="60">
        <f t="shared" si="279"/>
        <v>0.77001263449643809</v>
      </c>
      <c r="L617" s="30">
        <f t="shared" si="280"/>
        <v>0.46717576064062738</v>
      </c>
      <c r="M617" s="27">
        <f>J617/'I Disease Parameters'!$E$12</f>
        <v>0.38500631720280631</v>
      </c>
      <c r="N617" s="27">
        <f>K617/SQRT('I Disease Parameters'!$E$13*'I Disease Parameters'!$E$13)</f>
        <v>4.5294860852731655E-2</v>
      </c>
      <c r="O617" s="27">
        <f>L617/'I Disease Parameters'!$E$13</f>
        <v>2.7480927096507492E-2</v>
      </c>
      <c r="P617" s="27">
        <f>(1-L617)/'I Disease Parameters'!$E$14</f>
        <v>2.2201009973307193E-2</v>
      </c>
      <c r="Q617" s="19" t="str">
        <f t="shared" si="256"/>
        <v/>
      </c>
      <c r="R617" s="17" t="str">
        <f t="shared" si="257"/>
        <v/>
      </c>
      <c r="S617" s="17" t="str">
        <f t="shared" si="258"/>
        <v/>
      </c>
      <c r="T617" s="17" t="str">
        <f t="shared" si="259"/>
        <v/>
      </c>
      <c r="U617" s="17" t="str">
        <f t="shared" si="260"/>
        <v/>
      </c>
      <c r="V617" s="17" t="str">
        <f t="shared" si="261"/>
        <v/>
      </c>
      <c r="W617" s="17" t="str">
        <f t="shared" si="262"/>
        <v/>
      </c>
      <c r="X617" s="18" t="str">
        <f t="shared" si="253"/>
        <v/>
      </c>
      <c r="Y617" s="17" t="str">
        <f t="shared" si="263"/>
        <v/>
      </c>
      <c r="Z617" s="17" t="str">
        <f t="shared" si="264"/>
        <v/>
      </c>
      <c r="AA617" s="17" t="str">
        <f t="shared" si="265"/>
        <v/>
      </c>
      <c r="AB617" s="17" t="str">
        <f t="shared" si="266"/>
        <v/>
      </c>
      <c r="AC617" s="17" t="str">
        <f t="shared" si="267"/>
        <v/>
      </c>
      <c r="AD617" s="18" t="str">
        <f t="shared" si="268"/>
        <v/>
      </c>
      <c r="AE617" s="19" t="str">
        <f t="shared" si="269"/>
        <v/>
      </c>
      <c r="AF617" s="17" t="str">
        <f t="shared" si="270"/>
        <v/>
      </c>
      <c r="AG617" s="17" t="str">
        <f t="shared" si="271"/>
        <v/>
      </c>
      <c r="AH617" s="18" t="str">
        <f t="shared" si="272"/>
        <v/>
      </c>
      <c r="AI617" s="73"/>
      <c r="AJ617" s="74"/>
      <c r="AK617" s="74"/>
      <c r="AL617" s="73"/>
      <c r="AM617" s="74"/>
      <c r="AN617" s="74">
        <f t="shared" si="273"/>
        <v>2012</v>
      </c>
      <c r="AO617" s="19" t="str">
        <f t="shared" ca="1" si="274"/>
        <v>-</v>
      </c>
      <c r="AP617" s="17" t="str">
        <f ca="1">IF($C617&gt;=TODAY(),"-",100*(AO617-MIN(Fit_Error_Deaths))/(MAX(Fit_Error_Deaths)-MIN(Fit_Error_Deaths)))</f>
        <v>-</v>
      </c>
      <c r="AQ617" s="17" t="str">
        <f t="shared" ca="1" si="275"/>
        <v>-</v>
      </c>
      <c r="AR617" s="17" t="str">
        <f ca="1">IF($C617&gt;=TODAY(),"-",100*(AQ617-MIN(Fit_Error_LocalTransmission))/(MAX(Fit_Error_LocalTransmission)-MIN(Fit_Error_LocalTransmission)))</f>
        <v>-</v>
      </c>
      <c r="AS617" s="17" t="str">
        <f t="shared" ca="1" si="276"/>
        <v>-</v>
      </c>
      <c r="AT617" s="67" t="str">
        <f t="shared" ca="1" si="277"/>
        <v>-</v>
      </c>
    </row>
    <row r="618" spans="1:46" s="1" customFormat="1" ht="12" x14ac:dyDescent="0.35">
      <c r="A618" s="87"/>
      <c r="B618" s="40" t="str">
        <f t="shared" si="254"/>
        <v/>
      </c>
      <c r="C618" s="41" t="str">
        <f t="shared" si="255"/>
        <v/>
      </c>
      <c r="D618" s="28">
        <f>'I Disease Parameters'!$E$6/(1000*365)</f>
        <v>4.8197260273972601E-5</v>
      </c>
      <c r="E618" s="28">
        <f>'I Disease Parameters'!$E$7/(1000*365)</f>
        <v>2.0024657534246577E-5</v>
      </c>
      <c r="F618" s="27">
        <f>(1-'I Disease Parameters'!$E$8)/'I Disease Parameters'!$E$10</f>
        <v>0.188</v>
      </c>
      <c r="G618" s="27">
        <f>'I Disease Parameters'!$E$8/'I Disease Parameters'!$E$11</f>
        <v>1.2E-2</v>
      </c>
      <c r="H618" s="27">
        <f>1/'I Disease Parameters'!$E$12</f>
        <v>0.05</v>
      </c>
      <c r="I618" s="27">
        <f>'I Disease Parameters'!$E$9/'I Disease Parameters'!$E$15</f>
        <v>0</v>
      </c>
      <c r="J618" s="83">
        <f t="shared" si="278"/>
        <v>7.7001263440561267</v>
      </c>
      <c r="K618" s="60">
        <f t="shared" si="279"/>
        <v>0.77001263449643809</v>
      </c>
      <c r="L618" s="30">
        <f t="shared" si="280"/>
        <v>0.46717576064062738</v>
      </c>
      <c r="M618" s="27">
        <f>J618/'I Disease Parameters'!$E$12</f>
        <v>0.38500631720280631</v>
      </c>
      <c r="N618" s="27">
        <f>K618/SQRT('I Disease Parameters'!$E$13*'I Disease Parameters'!$E$13)</f>
        <v>4.5294860852731655E-2</v>
      </c>
      <c r="O618" s="27">
        <f>L618/'I Disease Parameters'!$E$13</f>
        <v>2.7480927096507492E-2</v>
      </c>
      <c r="P618" s="27">
        <f>(1-L618)/'I Disease Parameters'!$E$14</f>
        <v>2.2201009973307193E-2</v>
      </c>
      <c r="Q618" s="19" t="str">
        <f t="shared" si="256"/>
        <v/>
      </c>
      <c r="R618" s="17" t="str">
        <f t="shared" si="257"/>
        <v/>
      </c>
      <c r="S618" s="17" t="str">
        <f t="shared" si="258"/>
        <v/>
      </c>
      <c r="T618" s="17" t="str">
        <f t="shared" si="259"/>
        <v/>
      </c>
      <c r="U618" s="17" t="str">
        <f t="shared" si="260"/>
        <v/>
      </c>
      <c r="V618" s="17" t="str">
        <f t="shared" si="261"/>
        <v/>
      </c>
      <c r="W618" s="17" t="str">
        <f t="shared" si="262"/>
        <v/>
      </c>
      <c r="X618" s="18" t="str">
        <f t="shared" si="253"/>
        <v/>
      </c>
      <c r="Y618" s="17" t="str">
        <f t="shared" si="263"/>
        <v/>
      </c>
      <c r="Z618" s="17" t="str">
        <f t="shared" si="264"/>
        <v/>
      </c>
      <c r="AA618" s="17" t="str">
        <f t="shared" si="265"/>
        <v/>
      </c>
      <c r="AB618" s="17" t="str">
        <f t="shared" si="266"/>
        <v/>
      </c>
      <c r="AC618" s="17" t="str">
        <f t="shared" si="267"/>
        <v/>
      </c>
      <c r="AD618" s="18" t="str">
        <f t="shared" si="268"/>
        <v/>
      </c>
      <c r="AE618" s="19" t="str">
        <f t="shared" si="269"/>
        <v/>
      </c>
      <c r="AF618" s="17" t="str">
        <f t="shared" si="270"/>
        <v/>
      </c>
      <c r="AG618" s="17" t="str">
        <f t="shared" si="271"/>
        <v/>
      </c>
      <c r="AH618" s="18" t="str">
        <f t="shared" si="272"/>
        <v/>
      </c>
      <c r="AI618" s="73"/>
      <c r="AJ618" s="74"/>
      <c r="AK618" s="74"/>
      <c r="AL618" s="73"/>
      <c r="AM618" s="74"/>
      <c r="AN618" s="74">
        <f t="shared" si="273"/>
        <v>2012</v>
      </c>
      <c r="AO618" s="19" t="str">
        <f t="shared" ca="1" si="274"/>
        <v>-</v>
      </c>
      <c r="AP618" s="17" t="str">
        <f ca="1">IF($C618&gt;=TODAY(),"-",100*(AO618-MIN(Fit_Error_Deaths))/(MAX(Fit_Error_Deaths)-MIN(Fit_Error_Deaths)))</f>
        <v>-</v>
      </c>
      <c r="AQ618" s="17" t="str">
        <f t="shared" ca="1" si="275"/>
        <v>-</v>
      </c>
      <c r="AR618" s="17" t="str">
        <f ca="1">IF($C618&gt;=TODAY(),"-",100*(AQ618-MIN(Fit_Error_LocalTransmission))/(MAX(Fit_Error_LocalTransmission)-MIN(Fit_Error_LocalTransmission)))</f>
        <v>-</v>
      </c>
      <c r="AS618" s="17" t="str">
        <f t="shared" ca="1" si="276"/>
        <v>-</v>
      </c>
      <c r="AT618" s="67" t="str">
        <f t="shared" ca="1" si="277"/>
        <v>-</v>
      </c>
    </row>
    <row r="619" spans="1:46" s="1" customFormat="1" ht="12" x14ac:dyDescent="0.35">
      <c r="A619" s="87"/>
      <c r="B619" s="40" t="str">
        <f t="shared" si="254"/>
        <v/>
      </c>
      <c r="C619" s="41" t="str">
        <f t="shared" si="255"/>
        <v/>
      </c>
      <c r="D619" s="28">
        <f>'I Disease Parameters'!$E$6/(1000*365)</f>
        <v>4.8197260273972601E-5</v>
      </c>
      <c r="E619" s="28">
        <f>'I Disease Parameters'!$E$7/(1000*365)</f>
        <v>2.0024657534246577E-5</v>
      </c>
      <c r="F619" s="27">
        <f>(1-'I Disease Parameters'!$E$8)/'I Disease Parameters'!$E$10</f>
        <v>0.188</v>
      </c>
      <c r="G619" s="27">
        <f>'I Disease Parameters'!$E$8/'I Disease Parameters'!$E$11</f>
        <v>1.2E-2</v>
      </c>
      <c r="H619" s="27">
        <f>1/'I Disease Parameters'!$E$12</f>
        <v>0.05</v>
      </c>
      <c r="I619" s="27">
        <f>'I Disease Parameters'!$E$9/'I Disease Parameters'!$E$15</f>
        <v>0</v>
      </c>
      <c r="J619" s="83">
        <f t="shared" si="278"/>
        <v>7.7001263440561267</v>
      </c>
      <c r="K619" s="60">
        <f t="shared" si="279"/>
        <v>0.77001263449643809</v>
      </c>
      <c r="L619" s="30">
        <f t="shared" si="280"/>
        <v>0.46717576064062738</v>
      </c>
      <c r="M619" s="27">
        <f>J619/'I Disease Parameters'!$E$12</f>
        <v>0.38500631720280631</v>
      </c>
      <c r="N619" s="27">
        <f>K619/SQRT('I Disease Parameters'!$E$13*'I Disease Parameters'!$E$13)</f>
        <v>4.5294860852731655E-2</v>
      </c>
      <c r="O619" s="27">
        <f>L619/'I Disease Parameters'!$E$13</f>
        <v>2.7480927096507492E-2</v>
      </c>
      <c r="P619" s="27">
        <f>(1-L619)/'I Disease Parameters'!$E$14</f>
        <v>2.2201009973307193E-2</v>
      </c>
      <c r="Q619" s="19" t="str">
        <f t="shared" si="256"/>
        <v/>
      </c>
      <c r="R619" s="17" t="str">
        <f t="shared" si="257"/>
        <v/>
      </c>
      <c r="S619" s="17" t="str">
        <f t="shared" si="258"/>
        <v/>
      </c>
      <c r="T619" s="17" t="str">
        <f t="shared" si="259"/>
        <v/>
      </c>
      <c r="U619" s="17" t="str">
        <f t="shared" si="260"/>
        <v/>
      </c>
      <c r="V619" s="17" t="str">
        <f t="shared" si="261"/>
        <v/>
      </c>
      <c r="W619" s="17" t="str">
        <f t="shared" si="262"/>
        <v/>
      </c>
      <c r="X619" s="18" t="str">
        <f t="shared" si="253"/>
        <v/>
      </c>
      <c r="Y619" s="17" t="str">
        <f t="shared" si="263"/>
        <v/>
      </c>
      <c r="Z619" s="17" t="str">
        <f t="shared" si="264"/>
        <v/>
      </c>
      <c r="AA619" s="17" t="str">
        <f t="shared" si="265"/>
        <v/>
      </c>
      <c r="AB619" s="17" t="str">
        <f t="shared" si="266"/>
        <v/>
      </c>
      <c r="AC619" s="17" t="str">
        <f t="shared" si="267"/>
        <v/>
      </c>
      <c r="AD619" s="18" t="str">
        <f t="shared" si="268"/>
        <v/>
      </c>
      <c r="AE619" s="19" t="str">
        <f t="shared" si="269"/>
        <v/>
      </c>
      <c r="AF619" s="17" t="str">
        <f t="shared" si="270"/>
        <v/>
      </c>
      <c r="AG619" s="17" t="str">
        <f t="shared" si="271"/>
        <v/>
      </c>
      <c r="AH619" s="18" t="str">
        <f t="shared" si="272"/>
        <v/>
      </c>
      <c r="AI619" s="73"/>
      <c r="AJ619" s="74"/>
      <c r="AK619" s="74"/>
      <c r="AL619" s="73"/>
      <c r="AM619" s="74"/>
      <c r="AN619" s="74">
        <f t="shared" si="273"/>
        <v>2012</v>
      </c>
      <c r="AO619" s="19" t="str">
        <f t="shared" ca="1" si="274"/>
        <v>-</v>
      </c>
      <c r="AP619" s="17" t="str">
        <f ca="1">IF($C619&gt;=TODAY(),"-",100*(AO619-MIN(Fit_Error_Deaths))/(MAX(Fit_Error_Deaths)-MIN(Fit_Error_Deaths)))</f>
        <v>-</v>
      </c>
      <c r="AQ619" s="17" t="str">
        <f t="shared" ca="1" si="275"/>
        <v>-</v>
      </c>
      <c r="AR619" s="17" t="str">
        <f ca="1">IF($C619&gt;=TODAY(),"-",100*(AQ619-MIN(Fit_Error_LocalTransmission))/(MAX(Fit_Error_LocalTransmission)-MIN(Fit_Error_LocalTransmission)))</f>
        <v>-</v>
      </c>
      <c r="AS619" s="17" t="str">
        <f t="shared" ca="1" si="276"/>
        <v>-</v>
      </c>
      <c r="AT619" s="67" t="str">
        <f t="shared" ca="1" si="277"/>
        <v>-</v>
      </c>
    </row>
    <row r="620" spans="1:46" s="1" customFormat="1" ht="12" x14ac:dyDescent="0.35">
      <c r="A620" s="87"/>
      <c r="B620" s="40" t="str">
        <f t="shared" si="254"/>
        <v/>
      </c>
      <c r="C620" s="41" t="str">
        <f t="shared" si="255"/>
        <v/>
      </c>
      <c r="D620" s="28">
        <f>'I Disease Parameters'!$E$6/(1000*365)</f>
        <v>4.8197260273972601E-5</v>
      </c>
      <c r="E620" s="28">
        <f>'I Disease Parameters'!$E$7/(1000*365)</f>
        <v>2.0024657534246577E-5</v>
      </c>
      <c r="F620" s="27">
        <f>(1-'I Disease Parameters'!$E$8)/'I Disease Parameters'!$E$10</f>
        <v>0.188</v>
      </c>
      <c r="G620" s="27">
        <f>'I Disease Parameters'!$E$8/'I Disease Parameters'!$E$11</f>
        <v>1.2E-2</v>
      </c>
      <c r="H620" s="27">
        <f>1/'I Disease Parameters'!$E$12</f>
        <v>0.05</v>
      </c>
      <c r="I620" s="27">
        <f>'I Disease Parameters'!$E$9/'I Disease Parameters'!$E$15</f>
        <v>0</v>
      </c>
      <c r="J620" s="83">
        <f t="shared" si="278"/>
        <v>7.7001263440561267</v>
      </c>
      <c r="K620" s="60">
        <f t="shared" si="279"/>
        <v>0.77001263449643809</v>
      </c>
      <c r="L620" s="30">
        <f t="shared" si="280"/>
        <v>0.46717576064062738</v>
      </c>
      <c r="M620" s="27">
        <f>J620/'I Disease Parameters'!$E$12</f>
        <v>0.38500631720280631</v>
      </c>
      <c r="N620" s="27">
        <f>K620/SQRT('I Disease Parameters'!$E$13*'I Disease Parameters'!$E$13)</f>
        <v>4.5294860852731655E-2</v>
      </c>
      <c r="O620" s="27">
        <f>L620/'I Disease Parameters'!$E$13</f>
        <v>2.7480927096507492E-2</v>
      </c>
      <c r="P620" s="27">
        <f>(1-L620)/'I Disease Parameters'!$E$14</f>
        <v>2.2201009973307193E-2</v>
      </c>
      <c r="Q620" s="19" t="str">
        <f t="shared" si="256"/>
        <v/>
      </c>
      <c r="R620" s="17" t="str">
        <f t="shared" si="257"/>
        <v/>
      </c>
      <c r="S620" s="17" t="str">
        <f t="shared" si="258"/>
        <v/>
      </c>
      <c r="T620" s="17" t="str">
        <f t="shared" si="259"/>
        <v/>
      </c>
      <c r="U620" s="17" t="str">
        <f t="shared" si="260"/>
        <v/>
      </c>
      <c r="V620" s="17" t="str">
        <f t="shared" si="261"/>
        <v/>
      </c>
      <c r="W620" s="17" t="str">
        <f t="shared" si="262"/>
        <v/>
      </c>
      <c r="X620" s="18" t="str">
        <f t="shared" si="253"/>
        <v/>
      </c>
      <c r="Y620" s="17" t="str">
        <f t="shared" si="263"/>
        <v/>
      </c>
      <c r="Z620" s="17" t="str">
        <f t="shared" si="264"/>
        <v/>
      </c>
      <c r="AA620" s="17" t="str">
        <f t="shared" si="265"/>
        <v/>
      </c>
      <c r="AB620" s="17" t="str">
        <f t="shared" si="266"/>
        <v/>
      </c>
      <c r="AC620" s="17" t="str">
        <f t="shared" si="267"/>
        <v/>
      </c>
      <c r="AD620" s="18" t="str">
        <f t="shared" si="268"/>
        <v/>
      </c>
      <c r="AE620" s="19" t="str">
        <f t="shared" si="269"/>
        <v/>
      </c>
      <c r="AF620" s="17" t="str">
        <f t="shared" si="270"/>
        <v/>
      </c>
      <c r="AG620" s="17" t="str">
        <f t="shared" si="271"/>
        <v/>
      </c>
      <c r="AH620" s="18" t="str">
        <f t="shared" si="272"/>
        <v/>
      </c>
      <c r="AI620" s="73"/>
      <c r="AJ620" s="74"/>
      <c r="AK620" s="74"/>
      <c r="AL620" s="73"/>
      <c r="AM620" s="74"/>
      <c r="AN620" s="74">
        <f t="shared" si="273"/>
        <v>2012</v>
      </c>
      <c r="AO620" s="19" t="str">
        <f t="shared" ca="1" si="274"/>
        <v>-</v>
      </c>
      <c r="AP620" s="17" t="str">
        <f ca="1">IF($C620&gt;=TODAY(),"-",100*(AO620-MIN(Fit_Error_Deaths))/(MAX(Fit_Error_Deaths)-MIN(Fit_Error_Deaths)))</f>
        <v>-</v>
      </c>
      <c r="AQ620" s="17" t="str">
        <f t="shared" ca="1" si="275"/>
        <v>-</v>
      </c>
      <c r="AR620" s="17" t="str">
        <f ca="1">IF($C620&gt;=TODAY(),"-",100*(AQ620-MIN(Fit_Error_LocalTransmission))/(MAX(Fit_Error_LocalTransmission)-MIN(Fit_Error_LocalTransmission)))</f>
        <v>-</v>
      </c>
      <c r="AS620" s="17" t="str">
        <f t="shared" ca="1" si="276"/>
        <v>-</v>
      </c>
      <c r="AT620" s="67" t="str">
        <f t="shared" ca="1" si="277"/>
        <v>-</v>
      </c>
    </row>
    <row r="621" spans="1:46" s="1" customFormat="1" ht="12" x14ac:dyDescent="0.35">
      <c r="A621" s="87"/>
      <c r="B621" s="40" t="str">
        <f t="shared" si="254"/>
        <v/>
      </c>
      <c r="C621" s="41" t="str">
        <f t="shared" si="255"/>
        <v/>
      </c>
      <c r="D621" s="28">
        <f>'I Disease Parameters'!$E$6/(1000*365)</f>
        <v>4.8197260273972601E-5</v>
      </c>
      <c r="E621" s="28">
        <f>'I Disease Parameters'!$E$7/(1000*365)</f>
        <v>2.0024657534246577E-5</v>
      </c>
      <c r="F621" s="27">
        <f>(1-'I Disease Parameters'!$E$8)/'I Disease Parameters'!$E$10</f>
        <v>0.188</v>
      </c>
      <c r="G621" s="27">
        <f>'I Disease Parameters'!$E$8/'I Disease Parameters'!$E$11</f>
        <v>1.2E-2</v>
      </c>
      <c r="H621" s="27">
        <f>1/'I Disease Parameters'!$E$12</f>
        <v>0.05</v>
      </c>
      <c r="I621" s="27">
        <f>'I Disease Parameters'!$E$9/'I Disease Parameters'!$E$15</f>
        <v>0</v>
      </c>
      <c r="J621" s="83">
        <f t="shared" si="278"/>
        <v>7.7001263440561267</v>
      </c>
      <c r="K621" s="60">
        <f t="shared" si="279"/>
        <v>0.77001263449643809</v>
      </c>
      <c r="L621" s="30">
        <f t="shared" si="280"/>
        <v>0.46717576064062738</v>
      </c>
      <c r="M621" s="27">
        <f>J621/'I Disease Parameters'!$E$12</f>
        <v>0.38500631720280631</v>
      </c>
      <c r="N621" s="27">
        <f>K621/SQRT('I Disease Parameters'!$E$13*'I Disease Parameters'!$E$13)</f>
        <v>4.5294860852731655E-2</v>
      </c>
      <c r="O621" s="27">
        <f>L621/'I Disease Parameters'!$E$13</f>
        <v>2.7480927096507492E-2</v>
      </c>
      <c r="P621" s="27">
        <f>(1-L621)/'I Disease Parameters'!$E$14</f>
        <v>2.2201009973307193E-2</v>
      </c>
      <c r="Q621" s="19" t="str">
        <f t="shared" si="256"/>
        <v/>
      </c>
      <c r="R621" s="17" t="str">
        <f t="shared" si="257"/>
        <v/>
      </c>
      <c r="S621" s="17" t="str">
        <f t="shared" si="258"/>
        <v/>
      </c>
      <c r="T621" s="17" t="str">
        <f t="shared" si="259"/>
        <v/>
      </c>
      <c r="U621" s="17" t="str">
        <f t="shared" si="260"/>
        <v/>
      </c>
      <c r="V621" s="17" t="str">
        <f t="shared" si="261"/>
        <v/>
      </c>
      <c r="W621" s="17" t="str">
        <f t="shared" si="262"/>
        <v/>
      </c>
      <c r="X621" s="18" t="str">
        <f t="shared" si="253"/>
        <v/>
      </c>
      <c r="Y621" s="17" t="str">
        <f t="shared" si="263"/>
        <v/>
      </c>
      <c r="Z621" s="17" t="str">
        <f t="shared" si="264"/>
        <v/>
      </c>
      <c r="AA621" s="17" t="str">
        <f t="shared" si="265"/>
        <v/>
      </c>
      <c r="AB621" s="17" t="str">
        <f t="shared" si="266"/>
        <v/>
      </c>
      <c r="AC621" s="17" t="str">
        <f t="shared" si="267"/>
        <v/>
      </c>
      <c r="AD621" s="18" t="str">
        <f t="shared" si="268"/>
        <v/>
      </c>
      <c r="AE621" s="19" t="str">
        <f t="shared" si="269"/>
        <v/>
      </c>
      <c r="AF621" s="17" t="str">
        <f t="shared" si="270"/>
        <v/>
      </c>
      <c r="AG621" s="17" t="str">
        <f t="shared" si="271"/>
        <v/>
      </c>
      <c r="AH621" s="18" t="str">
        <f t="shared" si="272"/>
        <v/>
      </c>
      <c r="AI621" s="73"/>
      <c r="AJ621" s="74"/>
      <c r="AK621" s="74"/>
      <c r="AL621" s="73"/>
      <c r="AM621" s="74"/>
      <c r="AN621" s="74">
        <f t="shared" si="273"/>
        <v>2012</v>
      </c>
      <c r="AO621" s="19" t="str">
        <f t="shared" ca="1" si="274"/>
        <v>-</v>
      </c>
      <c r="AP621" s="17" t="str">
        <f ca="1">IF($C621&gt;=TODAY(),"-",100*(AO621-MIN(Fit_Error_Deaths))/(MAX(Fit_Error_Deaths)-MIN(Fit_Error_Deaths)))</f>
        <v>-</v>
      </c>
      <c r="AQ621" s="17" t="str">
        <f t="shared" ca="1" si="275"/>
        <v>-</v>
      </c>
      <c r="AR621" s="17" t="str">
        <f ca="1">IF($C621&gt;=TODAY(),"-",100*(AQ621-MIN(Fit_Error_LocalTransmission))/(MAX(Fit_Error_LocalTransmission)-MIN(Fit_Error_LocalTransmission)))</f>
        <v>-</v>
      </c>
      <c r="AS621" s="17" t="str">
        <f t="shared" ca="1" si="276"/>
        <v>-</v>
      </c>
      <c r="AT621" s="67" t="str">
        <f t="shared" ca="1" si="277"/>
        <v>-</v>
      </c>
    </row>
    <row r="622" spans="1:46" s="1" customFormat="1" ht="12" x14ac:dyDescent="0.35">
      <c r="A622" s="87"/>
      <c r="B622" s="40" t="str">
        <f t="shared" si="254"/>
        <v/>
      </c>
      <c r="C622" s="41" t="str">
        <f t="shared" si="255"/>
        <v/>
      </c>
      <c r="D622" s="28">
        <f>'I Disease Parameters'!$E$6/(1000*365)</f>
        <v>4.8197260273972601E-5</v>
      </c>
      <c r="E622" s="28">
        <f>'I Disease Parameters'!$E$7/(1000*365)</f>
        <v>2.0024657534246577E-5</v>
      </c>
      <c r="F622" s="27">
        <f>(1-'I Disease Parameters'!$E$8)/'I Disease Parameters'!$E$10</f>
        <v>0.188</v>
      </c>
      <c r="G622" s="27">
        <f>'I Disease Parameters'!$E$8/'I Disease Parameters'!$E$11</f>
        <v>1.2E-2</v>
      </c>
      <c r="H622" s="27">
        <f>1/'I Disease Parameters'!$E$12</f>
        <v>0.05</v>
      </c>
      <c r="I622" s="27">
        <f>'I Disease Parameters'!$E$9/'I Disease Parameters'!$E$15</f>
        <v>0</v>
      </c>
      <c r="J622" s="83">
        <f t="shared" si="278"/>
        <v>7.7001263440561267</v>
      </c>
      <c r="K622" s="60">
        <f t="shared" si="279"/>
        <v>0.77001263449643809</v>
      </c>
      <c r="L622" s="30">
        <f t="shared" si="280"/>
        <v>0.46717576064062738</v>
      </c>
      <c r="M622" s="27">
        <f>J622/'I Disease Parameters'!$E$12</f>
        <v>0.38500631720280631</v>
      </c>
      <c r="N622" s="27">
        <f>K622/SQRT('I Disease Parameters'!$E$13*'I Disease Parameters'!$E$13)</f>
        <v>4.5294860852731655E-2</v>
      </c>
      <c r="O622" s="27">
        <f>L622/'I Disease Parameters'!$E$13</f>
        <v>2.7480927096507492E-2</v>
      </c>
      <c r="P622" s="27">
        <f>(1-L622)/'I Disease Parameters'!$E$14</f>
        <v>2.2201009973307193E-2</v>
      </c>
      <c r="Q622" s="19" t="str">
        <f t="shared" si="256"/>
        <v/>
      </c>
      <c r="R622" s="17" t="str">
        <f t="shared" si="257"/>
        <v/>
      </c>
      <c r="S622" s="17" t="str">
        <f t="shared" si="258"/>
        <v/>
      </c>
      <c r="T622" s="17" t="str">
        <f t="shared" si="259"/>
        <v/>
      </c>
      <c r="U622" s="17" t="str">
        <f t="shared" si="260"/>
        <v/>
      </c>
      <c r="V622" s="17" t="str">
        <f t="shared" si="261"/>
        <v/>
      </c>
      <c r="W622" s="17" t="str">
        <f t="shared" si="262"/>
        <v/>
      </c>
      <c r="X622" s="18" t="str">
        <f t="shared" si="253"/>
        <v/>
      </c>
      <c r="Y622" s="17" t="str">
        <f t="shared" si="263"/>
        <v/>
      </c>
      <c r="Z622" s="17" t="str">
        <f t="shared" si="264"/>
        <v/>
      </c>
      <c r="AA622" s="17" t="str">
        <f t="shared" si="265"/>
        <v/>
      </c>
      <c r="AB622" s="17" t="str">
        <f t="shared" si="266"/>
        <v/>
      </c>
      <c r="AC622" s="17" t="str">
        <f t="shared" si="267"/>
        <v/>
      </c>
      <c r="AD622" s="18" t="str">
        <f t="shared" si="268"/>
        <v/>
      </c>
      <c r="AE622" s="19" t="str">
        <f t="shared" si="269"/>
        <v/>
      </c>
      <c r="AF622" s="17" t="str">
        <f t="shared" si="270"/>
        <v/>
      </c>
      <c r="AG622" s="17" t="str">
        <f t="shared" si="271"/>
        <v/>
      </c>
      <c r="AH622" s="18" t="str">
        <f t="shared" si="272"/>
        <v/>
      </c>
      <c r="AI622" s="73"/>
      <c r="AJ622" s="74"/>
      <c r="AK622" s="74"/>
      <c r="AL622" s="73"/>
      <c r="AM622" s="74"/>
      <c r="AN622" s="74">
        <f t="shared" si="273"/>
        <v>2012</v>
      </c>
      <c r="AO622" s="19" t="str">
        <f t="shared" ca="1" si="274"/>
        <v>-</v>
      </c>
      <c r="AP622" s="17" t="str">
        <f ca="1">IF($C622&gt;=TODAY(),"-",100*(AO622-MIN(Fit_Error_Deaths))/(MAX(Fit_Error_Deaths)-MIN(Fit_Error_Deaths)))</f>
        <v>-</v>
      </c>
      <c r="AQ622" s="17" t="str">
        <f t="shared" ca="1" si="275"/>
        <v>-</v>
      </c>
      <c r="AR622" s="17" t="str">
        <f ca="1">IF($C622&gt;=TODAY(),"-",100*(AQ622-MIN(Fit_Error_LocalTransmission))/(MAX(Fit_Error_LocalTransmission)-MIN(Fit_Error_LocalTransmission)))</f>
        <v>-</v>
      </c>
      <c r="AS622" s="17" t="str">
        <f t="shared" ca="1" si="276"/>
        <v>-</v>
      </c>
      <c r="AT622" s="67" t="str">
        <f t="shared" ca="1" si="277"/>
        <v>-</v>
      </c>
    </row>
    <row r="623" spans="1:46" s="1" customFormat="1" ht="12" x14ac:dyDescent="0.35">
      <c r="A623" s="87"/>
      <c r="B623" s="40" t="str">
        <f t="shared" si="254"/>
        <v/>
      </c>
      <c r="C623" s="41" t="str">
        <f t="shared" si="255"/>
        <v/>
      </c>
      <c r="D623" s="28">
        <f>'I Disease Parameters'!$E$6/(1000*365)</f>
        <v>4.8197260273972601E-5</v>
      </c>
      <c r="E623" s="28">
        <f>'I Disease Parameters'!$E$7/(1000*365)</f>
        <v>2.0024657534246577E-5</v>
      </c>
      <c r="F623" s="27">
        <f>(1-'I Disease Parameters'!$E$8)/'I Disease Parameters'!$E$10</f>
        <v>0.188</v>
      </c>
      <c r="G623" s="27">
        <f>'I Disease Parameters'!$E$8/'I Disease Parameters'!$E$11</f>
        <v>1.2E-2</v>
      </c>
      <c r="H623" s="27">
        <f>1/'I Disease Parameters'!$E$12</f>
        <v>0.05</v>
      </c>
      <c r="I623" s="27">
        <f>'I Disease Parameters'!$E$9/'I Disease Parameters'!$E$15</f>
        <v>0</v>
      </c>
      <c r="J623" s="83">
        <f t="shared" si="278"/>
        <v>7.7001263440561267</v>
      </c>
      <c r="K623" s="60">
        <f t="shared" si="279"/>
        <v>0.77001263449643809</v>
      </c>
      <c r="L623" s="30">
        <f t="shared" si="280"/>
        <v>0.46717576064062738</v>
      </c>
      <c r="M623" s="27">
        <f>J623/'I Disease Parameters'!$E$12</f>
        <v>0.38500631720280631</v>
      </c>
      <c r="N623" s="27">
        <f>K623/SQRT('I Disease Parameters'!$E$13*'I Disease Parameters'!$E$13)</f>
        <v>4.5294860852731655E-2</v>
      </c>
      <c r="O623" s="27">
        <f>L623/'I Disease Parameters'!$E$13</f>
        <v>2.7480927096507492E-2</v>
      </c>
      <c r="P623" s="27">
        <f>(1-L623)/'I Disease Parameters'!$E$14</f>
        <v>2.2201009973307193E-2</v>
      </c>
      <c r="Q623" s="19" t="str">
        <f t="shared" si="256"/>
        <v/>
      </c>
      <c r="R623" s="17" t="str">
        <f t="shared" si="257"/>
        <v/>
      </c>
      <c r="S623" s="17" t="str">
        <f t="shared" si="258"/>
        <v/>
      </c>
      <c r="T623" s="17" t="str">
        <f t="shared" si="259"/>
        <v/>
      </c>
      <c r="U623" s="17" t="str">
        <f t="shared" si="260"/>
        <v/>
      </c>
      <c r="V623" s="17" t="str">
        <f t="shared" si="261"/>
        <v/>
      </c>
      <c r="W623" s="17" t="str">
        <f t="shared" si="262"/>
        <v/>
      </c>
      <c r="X623" s="18" t="str">
        <f t="shared" si="253"/>
        <v/>
      </c>
      <c r="Y623" s="17" t="str">
        <f t="shared" si="263"/>
        <v/>
      </c>
      <c r="Z623" s="17" t="str">
        <f t="shared" si="264"/>
        <v/>
      </c>
      <c r="AA623" s="17" t="str">
        <f t="shared" si="265"/>
        <v/>
      </c>
      <c r="AB623" s="17" t="str">
        <f t="shared" si="266"/>
        <v/>
      </c>
      <c r="AC623" s="17" t="str">
        <f t="shared" si="267"/>
        <v/>
      </c>
      <c r="AD623" s="18" t="str">
        <f t="shared" si="268"/>
        <v/>
      </c>
      <c r="AE623" s="19" t="str">
        <f t="shared" si="269"/>
        <v/>
      </c>
      <c r="AF623" s="17" t="str">
        <f t="shared" si="270"/>
        <v/>
      </c>
      <c r="AG623" s="17" t="str">
        <f t="shared" si="271"/>
        <v/>
      </c>
      <c r="AH623" s="18" t="str">
        <f t="shared" si="272"/>
        <v/>
      </c>
      <c r="AI623" s="73"/>
      <c r="AJ623" s="74"/>
      <c r="AK623" s="74"/>
      <c r="AL623" s="73"/>
      <c r="AM623" s="74"/>
      <c r="AN623" s="74">
        <f t="shared" si="273"/>
        <v>2012</v>
      </c>
      <c r="AO623" s="19" t="str">
        <f t="shared" ca="1" si="274"/>
        <v>-</v>
      </c>
      <c r="AP623" s="17" t="str">
        <f ca="1">IF($C623&gt;=TODAY(),"-",100*(AO623-MIN(Fit_Error_Deaths))/(MAX(Fit_Error_Deaths)-MIN(Fit_Error_Deaths)))</f>
        <v>-</v>
      </c>
      <c r="AQ623" s="17" t="str">
        <f t="shared" ca="1" si="275"/>
        <v>-</v>
      </c>
      <c r="AR623" s="17" t="str">
        <f ca="1">IF($C623&gt;=TODAY(),"-",100*(AQ623-MIN(Fit_Error_LocalTransmission))/(MAX(Fit_Error_LocalTransmission)-MIN(Fit_Error_LocalTransmission)))</f>
        <v>-</v>
      </c>
      <c r="AS623" s="17" t="str">
        <f t="shared" ca="1" si="276"/>
        <v>-</v>
      </c>
      <c r="AT623" s="67" t="str">
        <f t="shared" ca="1" si="277"/>
        <v>-</v>
      </c>
    </row>
    <row r="624" spans="1:46" s="1" customFormat="1" ht="12" x14ac:dyDescent="0.35">
      <c r="A624" s="87"/>
      <c r="B624" s="40" t="str">
        <f t="shared" si="254"/>
        <v/>
      </c>
      <c r="C624" s="41" t="str">
        <f t="shared" si="255"/>
        <v/>
      </c>
      <c r="D624" s="28">
        <f>'I Disease Parameters'!$E$6/(1000*365)</f>
        <v>4.8197260273972601E-5</v>
      </c>
      <c r="E624" s="28">
        <f>'I Disease Parameters'!$E$7/(1000*365)</f>
        <v>2.0024657534246577E-5</v>
      </c>
      <c r="F624" s="27">
        <f>(1-'I Disease Parameters'!$E$8)/'I Disease Parameters'!$E$10</f>
        <v>0.188</v>
      </c>
      <c r="G624" s="27">
        <f>'I Disease Parameters'!$E$8/'I Disease Parameters'!$E$11</f>
        <v>1.2E-2</v>
      </c>
      <c r="H624" s="27">
        <f>1/'I Disease Parameters'!$E$12</f>
        <v>0.05</v>
      </c>
      <c r="I624" s="27">
        <f>'I Disease Parameters'!$E$9/'I Disease Parameters'!$E$15</f>
        <v>0</v>
      </c>
      <c r="J624" s="83">
        <f t="shared" si="278"/>
        <v>7.7001263440561267</v>
      </c>
      <c r="K624" s="60">
        <f t="shared" si="279"/>
        <v>0.77001263449643809</v>
      </c>
      <c r="L624" s="30">
        <f t="shared" si="280"/>
        <v>0.46717576064062738</v>
      </c>
      <c r="M624" s="27">
        <f>J624/'I Disease Parameters'!$E$12</f>
        <v>0.38500631720280631</v>
      </c>
      <c r="N624" s="27">
        <f>K624/SQRT('I Disease Parameters'!$E$13*'I Disease Parameters'!$E$13)</f>
        <v>4.5294860852731655E-2</v>
      </c>
      <c r="O624" s="27">
        <f>L624/'I Disease Parameters'!$E$13</f>
        <v>2.7480927096507492E-2</v>
      </c>
      <c r="P624" s="27">
        <f>(1-L624)/'I Disease Parameters'!$E$14</f>
        <v>2.2201009973307193E-2</v>
      </c>
      <c r="Q624" s="19" t="str">
        <f t="shared" si="256"/>
        <v/>
      </c>
      <c r="R624" s="17" t="str">
        <f t="shared" si="257"/>
        <v/>
      </c>
      <c r="S624" s="17" t="str">
        <f t="shared" si="258"/>
        <v/>
      </c>
      <c r="T624" s="17" t="str">
        <f t="shared" si="259"/>
        <v/>
      </c>
      <c r="U624" s="17" t="str">
        <f t="shared" si="260"/>
        <v/>
      </c>
      <c r="V624" s="17" t="str">
        <f t="shared" si="261"/>
        <v/>
      </c>
      <c r="W624" s="17" t="str">
        <f t="shared" si="262"/>
        <v/>
      </c>
      <c r="X624" s="18" t="str">
        <f t="shared" si="253"/>
        <v/>
      </c>
      <c r="Y624" s="17" t="str">
        <f t="shared" si="263"/>
        <v/>
      </c>
      <c r="Z624" s="17" t="str">
        <f t="shared" si="264"/>
        <v/>
      </c>
      <c r="AA624" s="17" t="str">
        <f t="shared" si="265"/>
        <v/>
      </c>
      <c r="AB624" s="17" t="str">
        <f t="shared" si="266"/>
        <v/>
      </c>
      <c r="AC624" s="17" t="str">
        <f t="shared" si="267"/>
        <v/>
      </c>
      <c r="AD624" s="18" t="str">
        <f t="shared" si="268"/>
        <v/>
      </c>
      <c r="AE624" s="19" t="str">
        <f t="shared" si="269"/>
        <v/>
      </c>
      <c r="AF624" s="17" t="str">
        <f t="shared" si="270"/>
        <v/>
      </c>
      <c r="AG624" s="17" t="str">
        <f t="shared" si="271"/>
        <v/>
      </c>
      <c r="AH624" s="18" t="str">
        <f t="shared" si="272"/>
        <v/>
      </c>
      <c r="AI624" s="73"/>
      <c r="AJ624" s="74"/>
      <c r="AK624" s="74"/>
      <c r="AL624" s="73"/>
      <c r="AM624" s="74"/>
      <c r="AN624" s="74">
        <f t="shared" si="273"/>
        <v>2012</v>
      </c>
      <c r="AO624" s="19" t="str">
        <f t="shared" ca="1" si="274"/>
        <v>-</v>
      </c>
      <c r="AP624" s="17" t="str">
        <f ca="1">IF($C624&gt;=TODAY(),"-",100*(AO624-MIN(Fit_Error_Deaths))/(MAX(Fit_Error_Deaths)-MIN(Fit_Error_Deaths)))</f>
        <v>-</v>
      </c>
      <c r="AQ624" s="17" t="str">
        <f t="shared" ca="1" si="275"/>
        <v>-</v>
      </c>
      <c r="AR624" s="17" t="str">
        <f ca="1">IF($C624&gt;=TODAY(),"-",100*(AQ624-MIN(Fit_Error_LocalTransmission))/(MAX(Fit_Error_LocalTransmission)-MIN(Fit_Error_LocalTransmission)))</f>
        <v>-</v>
      </c>
      <c r="AS624" s="17" t="str">
        <f t="shared" ca="1" si="276"/>
        <v>-</v>
      </c>
      <c r="AT624" s="67" t="str">
        <f t="shared" ca="1" si="277"/>
        <v>-</v>
      </c>
    </row>
    <row r="625" spans="1:46" s="1" customFormat="1" ht="12" x14ac:dyDescent="0.35">
      <c r="A625" s="87"/>
      <c r="B625" s="40" t="str">
        <f t="shared" si="254"/>
        <v/>
      </c>
      <c r="C625" s="41" t="str">
        <f t="shared" si="255"/>
        <v/>
      </c>
      <c r="D625" s="28">
        <f>'I Disease Parameters'!$E$6/(1000*365)</f>
        <v>4.8197260273972601E-5</v>
      </c>
      <c r="E625" s="28">
        <f>'I Disease Parameters'!$E$7/(1000*365)</f>
        <v>2.0024657534246577E-5</v>
      </c>
      <c r="F625" s="27">
        <f>(1-'I Disease Parameters'!$E$8)/'I Disease Parameters'!$E$10</f>
        <v>0.188</v>
      </c>
      <c r="G625" s="27">
        <f>'I Disease Parameters'!$E$8/'I Disease Parameters'!$E$11</f>
        <v>1.2E-2</v>
      </c>
      <c r="H625" s="27">
        <f>1/'I Disease Parameters'!$E$12</f>
        <v>0.05</v>
      </c>
      <c r="I625" s="27">
        <f>'I Disease Parameters'!$E$9/'I Disease Parameters'!$E$15</f>
        <v>0</v>
      </c>
      <c r="J625" s="83">
        <f t="shared" si="278"/>
        <v>7.7001263440561267</v>
      </c>
      <c r="K625" s="60">
        <f t="shared" si="279"/>
        <v>0.77001263449643809</v>
      </c>
      <c r="L625" s="30">
        <f t="shared" si="280"/>
        <v>0.46717576064062738</v>
      </c>
      <c r="M625" s="27">
        <f>J625/'I Disease Parameters'!$E$12</f>
        <v>0.38500631720280631</v>
      </c>
      <c r="N625" s="27">
        <f>K625/SQRT('I Disease Parameters'!$E$13*'I Disease Parameters'!$E$13)</f>
        <v>4.5294860852731655E-2</v>
      </c>
      <c r="O625" s="27">
        <f>L625/'I Disease Parameters'!$E$13</f>
        <v>2.7480927096507492E-2</v>
      </c>
      <c r="P625" s="27">
        <f>(1-L625)/'I Disease Parameters'!$E$14</f>
        <v>2.2201009973307193E-2</v>
      </c>
      <c r="Q625" s="19" t="str">
        <f t="shared" si="256"/>
        <v/>
      </c>
      <c r="R625" s="17" t="str">
        <f t="shared" si="257"/>
        <v/>
      </c>
      <c r="S625" s="17" t="str">
        <f t="shared" si="258"/>
        <v/>
      </c>
      <c r="T625" s="17" t="str">
        <f t="shared" si="259"/>
        <v/>
      </c>
      <c r="U625" s="17" t="str">
        <f t="shared" si="260"/>
        <v/>
      </c>
      <c r="V625" s="17" t="str">
        <f t="shared" si="261"/>
        <v/>
      </c>
      <c r="W625" s="17" t="str">
        <f t="shared" si="262"/>
        <v/>
      </c>
      <c r="X625" s="18" t="str">
        <f t="shared" si="253"/>
        <v/>
      </c>
      <c r="Y625" s="17" t="str">
        <f t="shared" si="263"/>
        <v/>
      </c>
      <c r="Z625" s="17" t="str">
        <f t="shared" si="264"/>
        <v/>
      </c>
      <c r="AA625" s="17" t="str">
        <f t="shared" si="265"/>
        <v/>
      </c>
      <c r="AB625" s="17" t="str">
        <f t="shared" si="266"/>
        <v/>
      </c>
      <c r="AC625" s="17" t="str">
        <f t="shared" si="267"/>
        <v/>
      </c>
      <c r="AD625" s="18" t="str">
        <f t="shared" si="268"/>
        <v/>
      </c>
      <c r="AE625" s="19" t="str">
        <f t="shared" si="269"/>
        <v/>
      </c>
      <c r="AF625" s="17" t="str">
        <f t="shared" si="270"/>
        <v/>
      </c>
      <c r="AG625" s="17" t="str">
        <f t="shared" si="271"/>
        <v/>
      </c>
      <c r="AH625" s="18" t="str">
        <f t="shared" si="272"/>
        <v/>
      </c>
      <c r="AI625" s="73"/>
      <c r="AJ625" s="74"/>
      <c r="AK625" s="74"/>
      <c r="AL625" s="73"/>
      <c r="AM625" s="74"/>
      <c r="AN625" s="74">
        <f t="shared" si="273"/>
        <v>2012</v>
      </c>
      <c r="AO625" s="19" t="str">
        <f t="shared" ca="1" si="274"/>
        <v>-</v>
      </c>
      <c r="AP625" s="17" t="str">
        <f ca="1">IF($C625&gt;=TODAY(),"-",100*(AO625-MIN(Fit_Error_Deaths))/(MAX(Fit_Error_Deaths)-MIN(Fit_Error_Deaths)))</f>
        <v>-</v>
      </c>
      <c r="AQ625" s="17" t="str">
        <f t="shared" ca="1" si="275"/>
        <v>-</v>
      </c>
      <c r="AR625" s="17" t="str">
        <f ca="1">IF($C625&gt;=TODAY(),"-",100*(AQ625-MIN(Fit_Error_LocalTransmission))/(MAX(Fit_Error_LocalTransmission)-MIN(Fit_Error_LocalTransmission)))</f>
        <v>-</v>
      </c>
      <c r="AS625" s="17" t="str">
        <f t="shared" ca="1" si="276"/>
        <v>-</v>
      </c>
      <c r="AT625" s="67" t="str">
        <f t="shared" ca="1" si="277"/>
        <v>-</v>
      </c>
    </row>
    <row r="626" spans="1:46" s="1" customFormat="1" ht="12" x14ac:dyDescent="0.35">
      <c r="A626" s="87"/>
      <c r="B626" s="40" t="str">
        <f t="shared" si="254"/>
        <v/>
      </c>
      <c r="C626" s="41" t="str">
        <f t="shared" si="255"/>
        <v/>
      </c>
      <c r="D626" s="28">
        <f>'I Disease Parameters'!$E$6/(1000*365)</f>
        <v>4.8197260273972601E-5</v>
      </c>
      <c r="E626" s="28">
        <f>'I Disease Parameters'!$E$7/(1000*365)</f>
        <v>2.0024657534246577E-5</v>
      </c>
      <c r="F626" s="27">
        <f>(1-'I Disease Parameters'!$E$8)/'I Disease Parameters'!$E$10</f>
        <v>0.188</v>
      </c>
      <c r="G626" s="27">
        <f>'I Disease Parameters'!$E$8/'I Disease Parameters'!$E$11</f>
        <v>1.2E-2</v>
      </c>
      <c r="H626" s="27">
        <f>1/'I Disease Parameters'!$E$12</f>
        <v>0.05</v>
      </c>
      <c r="I626" s="27">
        <f>'I Disease Parameters'!$E$9/'I Disease Parameters'!$E$15</f>
        <v>0</v>
      </c>
      <c r="J626" s="83">
        <f t="shared" si="278"/>
        <v>7.7001263440561267</v>
      </c>
      <c r="K626" s="60">
        <f t="shared" si="279"/>
        <v>0.77001263449643809</v>
      </c>
      <c r="L626" s="30">
        <f t="shared" si="280"/>
        <v>0.46717576064062738</v>
      </c>
      <c r="M626" s="27">
        <f>J626/'I Disease Parameters'!$E$12</f>
        <v>0.38500631720280631</v>
      </c>
      <c r="N626" s="27">
        <f>K626/SQRT('I Disease Parameters'!$E$13*'I Disease Parameters'!$E$13)</f>
        <v>4.5294860852731655E-2</v>
      </c>
      <c r="O626" s="27">
        <f>L626/'I Disease Parameters'!$E$13</f>
        <v>2.7480927096507492E-2</v>
      </c>
      <c r="P626" s="27">
        <f>(1-L626)/'I Disease Parameters'!$E$14</f>
        <v>2.2201009973307193E-2</v>
      </c>
      <c r="Q626" s="19" t="str">
        <f t="shared" si="256"/>
        <v/>
      </c>
      <c r="R626" s="17" t="str">
        <f t="shared" si="257"/>
        <v/>
      </c>
      <c r="S626" s="17" t="str">
        <f t="shared" si="258"/>
        <v/>
      </c>
      <c r="T626" s="17" t="str">
        <f t="shared" si="259"/>
        <v/>
      </c>
      <c r="U626" s="17" t="str">
        <f t="shared" si="260"/>
        <v/>
      </c>
      <c r="V626" s="17" t="str">
        <f t="shared" si="261"/>
        <v/>
      </c>
      <c r="W626" s="17" t="str">
        <f t="shared" si="262"/>
        <v/>
      </c>
      <c r="X626" s="18" t="str">
        <f t="shared" si="253"/>
        <v/>
      </c>
      <c r="Y626" s="17" t="str">
        <f t="shared" si="263"/>
        <v/>
      </c>
      <c r="Z626" s="17" t="str">
        <f t="shared" si="264"/>
        <v/>
      </c>
      <c r="AA626" s="17" t="str">
        <f t="shared" si="265"/>
        <v/>
      </c>
      <c r="AB626" s="17" t="str">
        <f t="shared" si="266"/>
        <v/>
      </c>
      <c r="AC626" s="17" t="str">
        <f t="shared" si="267"/>
        <v/>
      </c>
      <c r="AD626" s="18" t="str">
        <f t="shared" si="268"/>
        <v/>
      </c>
      <c r="AE626" s="19" t="str">
        <f t="shared" si="269"/>
        <v/>
      </c>
      <c r="AF626" s="17" t="str">
        <f t="shared" si="270"/>
        <v/>
      </c>
      <c r="AG626" s="17" t="str">
        <f t="shared" si="271"/>
        <v/>
      </c>
      <c r="AH626" s="18" t="str">
        <f t="shared" si="272"/>
        <v/>
      </c>
      <c r="AI626" s="73"/>
      <c r="AJ626" s="74"/>
      <c r="AK626" s="74"/>
      <c r="AL626" s="73"/>
      <c r="AM626" s="74"/>
      <c r="AN626" s="74">
        <f t="shared" si="273"/>
        <v>2012</v>
      </c>
      <c r="AO626" s="19" t="str">
        <f t="shared" ca="1" si="274"/>
        <v>-</v>
      </c>
      <c r="AP626" s="17" t="str">
        <f ca="1">IF($C626&gt;=TODAY(),"-",100*(AO626-MIN(Fit_Error_Deaths))/(MAX(Fit_Error_Deaths)-MIN(Fit_Error_Deaths)))</f>
        <v>-</v>
      </c>
      <c r="AQ626" s="17" t="str">
        <f t="shared" ca="1" si="275"/>
        <v>-</v>
      </c>
      <c r="AR626" s="17" t="str">
        <f ca="1">IF($C626&gt;=TODAY(),"-",100*(AQ626-MIN(Fit_Error_LocalTransmission))/(MAX(Fit_Error_LocalTransmission)-MIN(Fit_Error_LocalTransmission)))</f>
        <v>-</v>
      </c>
      <c r="AS626" s="17" t="str">
        <f t="shared" ca="1" si="276"/>
        <v>-</v>
      </c>
      <c r="AT626" s="67" t="str">
        <f t="shared" ca="1" si="277"/>
        <v>-</v>
      </c>
    </row>
    <row r="627" spans="1:46" s="1" customFormat="1" ht="12" x14ac:dyDescent="0.35">
      <c r="A627" s="87"/>
      <c r="B627" s="40" t="str">
        <f t="shared" si="254"/>
        <v/>
      </c>
      <c r="C627" s="41" t="str">
        <f t="shared" si="255"/>
        <v/>
      </c>
      <c r="D627" s="28">
        <f>'I Disease Parameters'!$E$6/(1000*365)</f>
        <v>4.8197260273972601E-5</v>
      </c>
      <c r="E627" s="28">
        <f>'I Disease Parameters'!$E$7/(1000*365)</f>
        <v>2.0024657534246577E-5</v>
      </c>
      <c r="F627" s="27">
        <f>(1-'I Disease Parameters'!$E$8)/'I Disease Parameters'!$E$10</f>
        <v>0.188</v>
      </c>
      <c r="G627" s="27">
        <f>'I Disease Parameters'!$E$8/'I Disease Parameters'!$E$11</f>
        <v>1.2E-2</v>
      </c>
      <c r="H627" s="27">
        <f>1/'I Disease Parameters'!$E$12</f>
        <v>0.05</v>
      </c>
      <c r="I627" s="27">
        <f>'I Disease Parameters'!$E$9/'I Disease Parameters'!$E$15</f>
        <v>0</v>
      </c>
      <c r="J627" s="83">
        <f t="shared" si="278"/>
        <v>7.7001263440561267</v>
      </c>
      <c r="K627" s="60">
        <f t="shared" si="279"/>
        <v>0.77001263449643809</v>
      </c>
      <c r="L627" s="30">
        <f t="shared" si="280"/>
        <v>0.46717576064062738</v>
      </c>
      <c r="M627" s="27">
        <f>J627/'I Disease Parameters'!$E$12</f>
        <v>0.38500631720280631</v>
      </c>
      <c r="N627" s="27">
        <f>K627/SQRT('I Disease Parameters'!$E$13*'I Disease Parameters'!$E$13)</f>
        <v>4.5294860852731655E-2</v>
      </c>
      <c r="O627" s="27">
        <f>L627/'I Disease Parameters'!$E$13</f>
        <v>2.7480927096507492E-2</v>
      </c>
      <c r="P627" s="27">
        <f>(1-L627)/'I Disease Parameters'!$E$14</f>
        <v>2.2201009973307193E-2</v>
      </c>
      <c r="Q627" s="19" t="str">
        <f t="shared" si="256"/>
        <v/>
      </c>
      <c r="R627" s="17" t="str">
        <f t="shared" si="257"/>
        <v/>
      </c>
      <c r="S627" s="17" t="str">
        <f t="shared" si="258"/>
        <v/>
      </c>
      <c r="T627" s="17" t="str">
        <f t="shared" si="259"/>
        <v/>
      </c>
      <c r="U627" s="17" t="str">
        <f t="shared" si="260"/>
        <v/>
      </c>
      <c r="V627" s="17" t="str">
        <f t="shared" si="261"/>
        <v/>
      </c>
      <c r="W627" s="17" t="str">
        <f t="shared" si="262"/>
        <v/>
      </c>
      <c r="X627" s="18" t="str">
        <f t="shared" si="253"/>
        <v/>
      </c>
      <c r="Y627" s="17" t="str">
        <f t="shared" si="263"/>
        <v/>
      </c>
      <c r="Z627" s="17" t="str">
        <f t="shared" si="264"/>
        <v/>
      </c>
      <c r="AA627" s="17" t="str">
        <f t="shared" si="265"/>
        <v/>
      </c>
      <c r="AB627" s="17" t="str">
        <f t="shared" si="266"/>
        <v/>
      </c>
      <c r="AC627" s="17" t="str">
        <f t="shared" si="267"/>
        <v/>
      </c>
      <c r="AD627" s="18" t="str">
        <f t="shared" si="268"/>
        <v/>
      </c>
      <c r="AE627" s="19" t="str">
        <f t="shared" si="269"/>
        <v/>
      </c>
      <c r="AF627" s="17" t="str">
        <f t="shared" si="270"/>
        <v/>
      </c>
      <c r="AG627" s="17" t="str">
        <f t="shared" si="271"/>
        <v/>
      </c>
      <c r="AH627" s="18" t="str">
        <f t="shared" si="272"/>
        <v/>
      </c>
      <c r="AI627" s="73"/>
      <c r="AJ627" s="74"/>
      <c r="AK627" s="74"/>
      <c r="AL627" s="73"/>
      <c r="AM627" s="74"/>
      <c r="AN627" s="74">
        <f t="shared" si="273"/>
        <v>2012</v>
      </c>
      <c r="AO627" s="19" t="str">
        <f t="shared" ca="1" si="274"/>
        <v>-</v>
      </c>
      <c r="AP627" s="17" t="str">
        <f ca="1">IF($C627&gt;=TODAY(),"-",100*(AO627-MIN(Fit_Error_Deaths))/(MAX(Fit_Error_Deaths)-MIN(Fit_Error_Deaths)))</f>
        <v>-</v>
      </c>
      <c r="AQ627" s="17" t="str">
        <f t="shared" ca="1" si="275"/>
        <v>-</v>
      </c>
      <c r="AR627" s="17" t="str">
        <f ca="1">IF($C627&gt;=TODAY(),"-",100*(AQ627-MIN(Fit_Error_LocalTransmission))/(MAX(Fit_Error_LocalTransmission)-MIN(Fit_Error_LocalTransmission)))</f>
        <v>-</v>
      </c>
      <c r="AS627" s="17" t="str">
        <f t="shared" ca="1" si="276"/>
        <v>-</v>
      </c>
      <c r="AT627" s="67" t="str">
        <f t="shared" ca="1" si="277"/>
        <v>-</v>
      </c>
    </row>
    <row r="628" spans="1:46" s="1" customFormat="1" ht="12" x14ac:dyDescent="0.35">
      <c r="A628" s="87"/>
      <c r="B628" s="40" t="str">
        <f t="shared" si="254"/>
        <v/>
      </c>
      <c r="C628" s="41" t="str">
        <f t="shared" si="255"/>
        <v/>
      </c>
      <c r="D628" s="28">
        <f>'I Disease Parameters'!$E$6/(1000*365)</f>
        <v>4.8197260273972601E-5</v>
      </c>
      <c r="E628" s="28">
        <f>'I Disease Parameters'!$E$7/(1000*365)</f>
        <v>2.0024657534246577E-5</v>
      </c>
      <c r="F628" s="27">
        <f>(1-'I Disease Parameters'!$E$8)/'I Disease Parameters'!$E$10</f>
        <v>0.188</v>
      </c>
      <c r="G628" s="27">
        <f>'I Disease Parameters'!$E$8/'I Disease Parameters'!$E$11</f>
        <v>1.2E-2</v>
      </c>
      <c r="H628" s="27">
        <f>1/'I Disease Parameters'!$E$12</f>
        <v>0.05</v>
      </c>
      <c r="I628" s="27">
        <f>'I Disease Parameters'!$E$9/'I Disease Parameters'!$E$15</f>
        <v>0</v>
      </c>
      <c r="J628" s="83">
        <f t="shared" si="278"/>
        <v>7.7001263440561267</v>
      </c>
      <c r="K628" s="60">
        <f t="shared" si="279"/>
        <v>0.77001263449643809</v>
      </c>
      <c r="L628" s="30">
        <f t="shared" si="280"/>
        <v>0.46717576064062738</v>
      </c>
      <c r="M628" s="27">
        <f>J628/'I Disease Parameters'!$E$12</f>
        <v>0.38500631720280631</v>
      </c>
      <c r="N628" s="27">
        <f>K628/SQRT('I Disease Parameters'!$E$13*'I Disease Parameters'!$E$13)</f>
        <v>4.5294860852731655E-2</v>
      </c>
      <c r="O628" s="27">
        <f>L628/'I Disease Parameters'!$E$13</f>
        <v>2.7480927096507492E-2</v>
      </c>
      <c r="P628" s="27">
        <f>(1-L628)/'I Disease Parameters'!$E$14</f>
        <v>2.2201009973307193E-2</v>
      </c>
      <c r="Q628" s="19" t="str">
        <f t="shared" si="256"/>
        <v/>
      </c>
      <c r="R628" s="17" t="str">
        <f t="shared" si="257"/>
        <v/>
      </c>
      <c r="S628" s="17" t="str">
        <f t="shared" si="258"/>
        <v/>
      </c>
      <c r="T628" s="17" t="str">
        <f t="shared" si="259"/>
        <v/>
      </c>
      <c r="U628" s="17" t="str">
        <f t="shared" si="260"/>
        <v/>
      </c>
      <c r="V628" s="17" t="str">
        <f t="shared" si="261"/>
        <v/>
      </c>
      <c r="W628" s="17" t="str">
        <f t="shared" si="262"/>
        <v/>
      </c>
      <c r="X628" s="18" t="str">
        <f t="shared" si="253"/>
        <v/>
      </c>
      <c r="Y628" s="17" t="str">
        <f t="shared" si="263"/>
        <v/>
      </c>
      <c r="Z628" s="17" t="str">
        <f t="shared" si="264"/>
        <v/>
      </c>
      <c r="AA628" s="17" t="str">
        <f t="shared" si="265"/>
        <v/>
      </c>
      <c r="AB628" s="17" t="str">
        <f t="shared" si="266"/>
        <v/>
      </c>
      <c r="AC628" s="17" t="str">
        <f t="shared" si="267"/>
        <v/>
      </c>
      <c r="AD628" s="18" t="str">
        <f t="shared" si="268"/>
        <v/>
      </c>
      <c r="AE628" s="19" t="str">
        <f t="shared" si="269"/>
        <v/>
      </c>
      <c r="AF628" s="17" t="str">
        <f t="shared" si="270"/>
        <v/>
      </c>
      <c r="AG628" s="17" t="str">
        <f t="shared" si="271"/>
        <v/>
      </c>
      <c r="AH628" s="18" t="str">
        <f t="shared" si="272"/>
        <v/>
      </c>
      <c r="AI628" s="73"/>
      <c r="AJ628" s="74"/>
      <c r="AK628" s="74"/>
      <c r="AL628" s="73"/>
      <c r="AM628" s="74"/>
      <c r="AN628" s="74">
        <f t="shared" si="273"/>
        <v>2012</v>
      </c>
      <c r="AO628" s="19" t="str">
        <f t="shared" ca="1" si="274"/>
        <v>-</v>
      </c>
      <c r="AP628" s="17" t="str">
        <f ca="1">IF($C628&gt;=TODAY(),"-",100*(AO628-MIN(Fit_Error_Deaths))/(MAX(Fit_Error_Deaths)-MIN(Fit_Error_Deaths)))</f>
        <v>-</v>
      </c>
      <c r="AQ628" s="17" t="str">
        <f t="shared" ca="1" si="275"/>
        <v>-</v>
      </c>
      <c r="AR628" s="17" t="str">
        <f ca="1">IF($C628&gt;=TODAY(),"-",100*(AQ628-MIN(Fit_Error_LocalTransmission))/(MAX(Fit_Error_LocalTransmission)-MIN(Fit_Error_LocalTransmission)))</f>
        <v>-</v>
      </c>
      <c r="AS628" s="17" t="str">
        <f t="shared" ca="1" si="276"/>
        <v>-</v>
      </c>
      <c r="AT628" s="67" t="str">
        <f t="shared" ca="1" si="277"/>
        <v>-</v>
      </c>
    </row>
    <row r="629" spans="1:46" s="1" customFormat="1" ht="12" x14ac:dyDescent="0.35">
      <c r="A629" s="87"/>
      <c r="B629" s="40" t="str">
        <f t="shared" si="254"/>
        <v/>
      </c>
      <c r="C629" s="41" t="str">
        <f t="shared" si="255"/>
        <v/>
      </c>
      <c r="D629" s="28">
        <f>'I Disease Parameters'!$E$6/(1000*365)</f>
        <v>4.8197260273972601E-5</v>
      </c>
      <c r="E629" s="28">
        <f>'I Disease Parameters'!$E$7/(1000*365)</f>
        <v>2.0024657534246577E-5</v>
      </c>
      <c r="F629" s="27">
        <f>(1-'I Disease Parameters'!$E$8)/'I Disease Parameters'!$E$10</f>
        <v>0.188</v>
      </c>
      <c r="G629" s="27">
        <f>'I Disease Parameters'!$E$8/'I Disease Parameters'!$E$11</f>
        <v>1.2E-2</v>
      </c>
      <c r="H629" s="27">
        <f>1/'I Disease Parameters'!$E$12</f>
        <v>0.05</v>
      </c>
      <c r="I629" s="27">
        <f>'I Disease Parameters'!$E$9/'I Disease Parameters'!$E$15</f>
        <v>0</v>
      </c>
      <c r="J629" s="83">
        <f t="shared" si="278"/>
        <v>7.7001263440561267</v>
      </c>
      <c r="K629" s="60">
        <f t="shared" si="279"/>
        <v>0.77001263449643809</v>
      </c>
      <c r="L629" s="30">
        <f t="shared" si="280"/>
        <v>0.46717576064062738</v>
      </c>
      <c r="M629" s="27">
        <f>J629/'I Disease Parameters'!$E$12</f>
        <v>0.38500631720280631</v>
      </c>
      <c r="N629" s="27">
        <f>K629/SQRT('I Disease Parameters'!$E$13*'I Disease Parameters'!$E$13)</f>
        <v>4.5294860852731655E-2</v>
      </c>
      <c r="O629" s="27">
        <f>L629/'I Disease Parameters'!$E$13</f>
        <v>2.7480927096507492E-2</v>
      </c>
      <c r="P629" s="27">
        <f>(1-L629)/'I Disease Parameters'!$E$14</f>
        <v>2.2201009973307193E-2</v>
      </c>
      <c r="Q629" s="19" t="str">
        <f t="shared" si="256"/>
        <v/>
      </c>
      <c r="R629" s="17" t="str">
        <f t="shared" si="257"/>
        <v/>
      </c>
      <c r="S629" s="17" t="str">
        <f t="shared" si="258"/>
        <v/>
      </c>
      <c r="T629" s="17" t="str">
        <f t="shared" si="259"/>
        <v/>
      </c>
      <c r="U629" s="17" t="str">
        <f t="shared" si="260"/>
        <v/>
      </c>
      <c r="V629" s="17" t="str">
        <f t="shared" si="261"/>
        <v/>
      </c>
      <c r="W629" s="17" t="str">
        <f t="shared" si="262"/>
        <v/>
      </c>
      <c r="X629" s="18" t="str">
        <f t="shared" si="253"/>
        <v/>
      </c>
      <c r="Y629" s="17" t="str">
        <f t="shared" si="263"/>
        <v/>
      </c>
      <c r="Z629" s="17" t="str">
        <f t="shared" si="264"/>
        <v/>
      </c>
      <c r="AA629" s="17" t="str">
        <f t="shared" si="265"/>
        <v/>
      </c>
      <c r="AB629" s="17" t="str">
        <f t="shared" si="266"/>
        <v/>
      </c>
      <c r="AC629" s="17" t="str">
        <f t="shared" si="267"/>
        <v/>
      </c>
      <c r="AD629" s="18" t="str">
        <f t="shared" si="268"/>
        <v/>
      </c>
      <c r="AE629" s="19" t="str">
        <f t="shared" si="269"/>
        <v/>
      </c>
      <c r="AF629" s="17" t="str">
        <f t="shared" si="270"/>
        <v/>
      </c>
      <c r="AG629" s="17" t="str">
        <f t="shared" si="271"/>
        <v/>
      </c>
      <c r="AH629" s="18" t="str">
        <f t="shared" si="272"/>
        <v/>
      </c>
      <c r="AI629" s="73"/>
      <c r="AJ629" s="74"/>
      <c r="AK629" s="74"/>
      <c r="AL629" s="73"/>
      <c r="AM629" s="74"/>
      <c r="AN629" s="74">
        <f t="shared" si="273"/>
        <v>2012</v>
      </c>
      <c r="AO629" s="19" t="str">
        <f t="shared" ca="1" si="274"/>
        <v>-</v>
      </c>
      <c r="AP629" s="17" t="str">
        <f ca="1">IF($C629&gt;=TODAY(),"-",100*(AO629-MIN(Fit_Error_Deaths))/(MAX(Fit_Error_Deaths)-MIN(Fit_Error_Deaths)))</f>
        <v>-</v>
      </c>
      <c r="AQ629" s="17" t="str">
        <f t="shared" ca="1" si="275"/>
        <v>-</v>
      </c>
      <c r="AR629" s="17" t="str">
        <f ca="1">IF($C629&gt;=TODAY(),"-",100*(AQ629-MIN(Fit_Error_LocalTransmission))/(MAX(Fit_Error_LocalTransmission)-MIN(Fit_Error_LocalTransmission)))</f>
        <v>-</v>
      </c>
      <c r="AS629" s="17" t="str">
        <f t="shared" ca="1" si="276"/>
        <v>-</v>
      </c>
      <c r="AT629" s="67" t="str">
        <f t="shared" ca="1" si="277"/>
        <v>-</v>
      </c>
    </row>
    <row r="630" spans="1:46" s="1" customFormat="1" ht="12" x14ac:dyDescent="0.35">
      <c r="A630" s="87"/>
      <c r="B630" s="40" t="str">
        <f t="shared" si="254"/>
        <v/>
      </c>
      <c r="C630" s="41" t="str">
        <f t="shared" si="255"/>
        <v/>
      </c>
      <c r="D630" s="28">
        <f>'I Disease Parameters'!$E$6/(1000*365)</f>
        <v>4.8197260273972601E-5</v>
      </c>
      <c r="E630" s="28">
        <f>'I Disease Parameters'!$E$7/(1000*365)</f>
        <v>2.0024657534246577E-5</v>
      </c>
      <c r="F630" s="27">
        <f>(1-'I Disease Parameters'!$E$8)/'I Disease Parameters'!$E$10</f>
        <v>0.188</v>
      </c>
      <c r="G630" s="27">
        <f>'I Disease Parameters'!$E$8/'I Disease Parameters'!$E$11</f>
        <v>1.2E-2</v>
      </c>
      <c r="H630" s="27">
        <f>1/'I Disease Parameters'!$E$12</f>
        <v>0.05</v>
      </c>
      <c r="I630" s="27">
        <f>'I Disease Parameters'!$E$9/'I Disease Parameters'!$E$15</f>
        <v>0</v>
      </c>
      <c r="J630" s="83">
        <f t="shared" si="278"/>
        <v>7.7001263440561267</v>
      </c>
      <c r="K630" s="60">
        <f t="shared" si="279"/>
        <v>0.77001263449643809</v>
      </c>
      <c r="L630" s="30">
        <f t="shared" si="280"/>
        <v>0.46717576064062738</v>
      </c>
      <c r="M630" s="27">
        <f>J630/'I Disease Parameters'!$E$12</f>
        <v>0.38500631720280631</v>
      </c>
      <c r="N630" s="27">
        <f>K630/SQRT('I Disease Parameters'!$E$13*'I Disease Parameters'!$E$13)</f>
        <v>4.5294860852731655E-2</v>
      </c>
      <c r="O630" s="27">
        <f>L630/'I Disease Parameters'!$E$13</f>
        <v>2.7480927096507492E-2</v>
      </c>
      <c r="P630" s="27">
        <f>(1-L630)/'I Disease Parameters'!$E$14</f>
        <v>2.2201009973307193E-2</v>
      </c>
      <c r="Q630" s="19" t="str">
        <f t="shared" si="256"/>
        <v/>
      </c>
      <c r="R630" s="17" t="str">
        <f t="shared" si="257"/>
        <v/>
      </c>
      <c r="S630" s="17" t="str">
        <f t="shared" si="258"/>
        <v/>
      </c>
      <c r="T630" s="17" t="str">
        <f t="shared" si="259"/>
        <v/>
      </c>
      <c r="U630" s="17" t="str">
        <f t="shared" si="260"/>
        <v/>
      </c>
      <c r="V630" s="17" t="str">
        <f t="shared" si="261"/>
        <v/>
      </c>
      <c r="W630" s="17" t="str">
        <f t="shared" si="262"/>
        <v/>
      </c>
      <c r="X630" s="18" t="str">
        <f t="shared" si="253"/>
        <v/>
      </c>
      <c r="Y630" s="17" t="str">
        <f t="shared" si="263"/>
        <v/>
      </c>
      <c r="Z630" s="17" t="str">
        <f t="shared" si="264"/>
        <v/>
      </c>
      <c r="AA630" s="17" t="str">
        <f t="shared" si="265"/>
        <v/>
      </c>
      <c r="AB630" s="17" t="str">
        <f t="shared" si="266"/>
        <v/>
      </c>
      <c r="AC630" s="17" t="str">
        <f t="shared" si="267"/>
        <v/>
      </c>
      <c r="AD630" s="18" t="str">
        <f t="shared" si="268"/>
        <v/>
      </c>
      <c r="AE630" s="19" t="str">
        <f t="shared" si="269"/>
        <v/>
      </c>
      <c r="AF630" s="17" t="str">
        <f t="shared" si="270"/>
        <v/>
      </c>
      <c r="AG630" s="17" t="str">
        <f t="shared" si="271"/>
        <v/>
      </c>
      <c r="AH630" s="18" t="str">
        <f t="shared" si="272"/>
        <v/>
      </c>
      <c r="AI630" s="73"/>
      <c r="AJ630" s="74"/>
      <c r="AK630" s="74"/>
      <c r="AL630" s="73"/>
      <c r="AM630" s="74"/>
      <c r="AN630" s="74">
        <f t="shared" si="273"/>
        <v>2012</v>
      </c>
      <c r="AO630" s="19" t="str">
        <f t="shared" ca="1" si="274"/>
        <v>-</v>
      </c>
      <c r="AP630" s="17" t="str">
        <f ca="1">IF($C630&gt;=TODAY(),"-",100*(AO630-MIN(Fit_Error_Deaths))/(MAX(Fit_Error_Deaths)-MIN(Fit_Error_Deaths)))</f>
        <v>-</v>
      </c>
      <c r="AQ630" s="17" t="str">
        <f t="shared" ca="1" si="275"/>
        <v>-</v>
      </c>
      <c r="AR630" s="17" t="str">
        <f ca="1">IF($C630&gt;=TODAY(),"-",100*(AQ630-MIN(Fit_Error_LocalTransmission))/(MAX(Fit_Error_LocalTransmission)-MIN(Fit_Error_LocalTransmission)))</f>
        <v>-</v>
      </c>
      <c r="AS630" s="17" t="str">
        <f t="shared" ca="1" si="276"/>
        <v>-</v>
      </c>
      <c r="AT630" s="67" t="str">
        <f t="shared" ca="1" si="277"/>
        <v>-</v>
      </c>
    </row>
    <row r="631" spans="1:46" s="1" customFormat="1" ht="12" x14ac:dyDescent="0.35">
      <c r="A631" s="87"/>
      <c r="B631" s="40" t="str">
        <f t="shared" si="254"/>
        <v/>
      </c>
      <c r="C631" s="41" t="str">
        <f t="shared" si="255"/>
        <v/>
      </c>
      <c r="D631" s="28">
        <f>'I Disease Parameters'!$E$6/(1000*365)</f>
        <v>4.8197260273972601E-5</v>
      </c>
      <c r="E631" s="28">
        <f>'I Disease Parameters'!$E$7/(1000*365)</f>
        <v>2.0024657534246577E-5</v>
      </c>
      <c r="F631" s="27">
        <f>(1-'I Disease Parameters'!$E$8)/'I Disease Parameters'!$E$10</f>
        <v>0.188</v>
      </c>
      <c r="G631" s="27">
        <f>'I Disease Parameters'!$E$8/'I Disease Parameters'!$E$11</f>
        <v>1.2E-2</v>
      </c>
      <c r="H631" s="27">
        <f>1/'I Disease Parameters'!$E$12</f>
        <v>0.05</v>
      </c>
      <c r="I631" s="27">
        <f>'I Disease Parameters'!$E$9/'I Disease Parameters'!$E$15</f>
        <v>0</v>
      </c>
      <c r="J631" s="83">
        <f t="shared" si="278"/>
        <v>7.7001263440561267</v>
      </c>
      <c r="K631" s="60">
        <f t="shared" si="279"/>
        <v>0.77001263449643809</v>
      </c>
      <c r="L631" s="30">
        <f t="shared" si="280"/>
        <v>0.46717576064062738</v>
      </c>
      <c r="M631" s="27">
        <f>J631/'I Disease Parameters'!$E$12</f>
        <v>0.38500631720280631</v>
      </c>
      <c r="N631" s="27">
        <f>K631/SQRT('I Disease Parameters'!$E$13*'I Disease Parameters'!$E$13)</f>
        <v>4.5294860852731655E-2</v>
      </c>
      <c r="O631" s="27">
        <f>L631/'I Disease Parameters'!$E$13</f>
        <v>2.7480927096507492E-2</v>
      </c>
      <c r="P631" s="27">
        <f>(1-L631)/'I Disease Parameters'!$E$14</f>
        <v>2.2201009973307193E-2</v>
      </c>
      <c r="Q631" s="19" t="str">
        <f t="shared" si="256"/>
        <v/>
      </c>
      <c r="R631" s="17" t="str">
        <f t="shared" si="257"/>
        <v/>
      </c>
      <c r="S631" s="17" t="str">
        <f t="shared" si="258"/>
        <v/>
      </c>
      <c r="T631" s="17" t="str">
        <f t="shared" si="259"/>
        <v/>
      </c>
      <c r="U631" s="17" t="str">
        <f t="shared" si="260"/>
        <v/>
      </c>
      <c r="V631" s="17" t="str">
        <f t="shared" si="261"/>
        <v/>
      </c>
      <c r="W631" s="17" t="str">
        <f t="shared" si="262"/>
        <v/>
      </c>
      <c r="X631" s="18" t="str">
        <f t="shared" si="253"/>
        <v/>
      </c>
      <c r="Y631" s="17" t="str">
        <f t="shared" si="263"/>
        <v/>
      </c>
      <c r="Z631" s="17" t="str">
        <f t="shared" si="264"/>
        <v/>
      </c>
      <c r="AA631" s="17" t="str">
        <f t="shared" si="265"/>
        <v/>
      </c>
      <c r="AB631" s="17" t="str">
        <f t="shared" si="266"/>
        <v/>
      </c>
      <c r="AC631" s="17" t="str">
        <f t="shared" si="267"/>
        <v/>
      </c>
      <c r="AD631" s="18" t="str">
        <f t="shared" si="268"/>
        <v/>
      </c>
      <c r="AE631" s="19" t="str">
        <f t="shared" si="269"/>
        <v/>
      </c>
      <c r="AF631" s="17" t="str">
        <f t="shared" si="270"/>
        <v/>
      </c>
      <c r="AG631" s="17" t="str">
        <f t="shared" si="271"/>
        <v/>
      </c>
      <c r="AH631" s="18" t="str">
        <f t="shared" si="272"/>
        <v/>
      </c>
      <c r="AI631" s="73"/>
      <c r="AJ631" s="74"/>
      <c r="AK631" s="74"/>
      <c r="AL631" s="73"/>
      <c r="AM631" s="74"/>
      <c r="AN631" s="74">
        <f t="shared" si="273"/>
        <v>2012</v>
      </c>
      <c r="AO631" s="19" t="str">
        <f t="shared" ca="1" si="274"/>
        <v>-</v>
      </c>
      <c r="AP631" s="17" t="str">
        <f ca="1">IF($C631&gt;=TODAY(),"-",100*(AO631-MIN(Fit_Error_Deaths))/(MAX(Fit_Error_Deaths)-MIN(Fit_Error_Deaths)))</f>
        <v>-</v>
      </c>
      <c r="AQ631" s="17" t="str">
        <f t="shared" ca="1" si="275"/>
        <v>-</v>
      </c>
      <c r="AR631" s="17" t="str">
        <f ca="1">IF($C631&gt;=TODAY(),"-",100*(AQ631-MIN(Fit_Error_LocalTransmission))/(MAX(Fit_Error_LocalTransmission)-MIN(Fit_Error_LocalTransmission)))</f>
        <v>-</v>
      </c>
      <c r="AS631" s="17" t="str">
        <f t="shared" ca="1" si="276"/>
        <v>-</v>
      </c>
      <c r="AT631" s="67" t="str">
        <f t="shared" ca="1" si="277"/>
        <v>-</v>
      </c>
    </row>
    <row r="632" spans="1:46" s="1" customFormat="1" ht="12" x14ac:dyDescent="0.35">
      <c r="A632" s="87"/>
      <c r="B632" s="40" t="str">
        <f t="shared" si="254"/>
        <v/>
      </c>
      <c r="C632" s="41" t="str">
        <f t="shared" si="255"/>
        <v/>
      </c>
      <c r="D632" s="28">
        <f>'I Disease Parameters'!$E$6/(1000*365)</f>
        <v>4.8197260273972601E-5</v>
      </c>
      <c r="E632" s="28">
        <f>'I Disease Parameters'!$E$7/(1000*365)</f>
        <v>2.0024657534246577E-5</v>
      </c>
      <c r="F632" s="27">
        <f>(1-'I Disease Parameters'!$E$8)/'I Disease Parameters'!$E$10</f>
        <v>0.188</v>
      </c>
      <c r="G632" s="27">
        <f>'I Disease Parameters'!$E$8/'I Disease Parameters'!$E$11</f>
        <v>1.2E-2</v>
      </c>
      <c r="H632" s="27">
        <f>1/'I Disease Parameters'!$E$12</f>
        <v>0.05</v>
      </c>
      <c r="I632" s="27">
        <f>'I Disease Parameters'!$E$9/'I Disease Parameters'!$E$15</f>
        <v>0</v>
      </c>
      <c r="J632" s="83">
        <f t="shared" si="278"/>
        <v>7.7001263440561267</v>
      </c>
      <c r="K632" s="60">
        <f t="shared" si="279"/>
        <v>0.77001263449643809</v>
      </c>
      <c r="L632" s="30">
        <f t="shared" si="280"/>
        <v>0.46717576064062738</v>
      </c>
      <c r="M632" s="27">
        <f>J632/'I Disease Parameters'!$E$12</f>
        <v>0.38500631720280631</v>
      </c>
      <c r="N632" s="27">
        <f>K632/SQRT('I Disease Parameters'!$E$13*'I Disease Parameters'!$E$13)</f>
        <v>4.5294860852731655E-2</v>
      </c>
      <c r="O632" s="27">
        <f>L632/'I Disease Parameters'!$E$13</f>
        <v>2.7480927096507492E-2</v>
      </c>
      <c r="P632" s="27">
        <f>(1-L632)/'I Disease Parameters'!$E$14</f>
        <v>2.2201009973307193E-2</v>
      </c>
      <c r="Q632" s="19" t="str">
        <f t="shared" si="256"/>
        <v/>
      </c>
      <c r="R632" s="17" t="str">
        <f t="shared" si="257"/>
        <v/>
      </c>
      <c r="S632" s="17" t="str">
        <f t="shared" si="258"/>
        <v/>
      </c>
      <c r="T632" s="17" t="str">
        <f t="shared" si="259"/>
        <v/>
      </c>
      <c r="U632" s="17" t="str">
        <f t="shared" si="260"/>
        <v/>
      </c>
      <c r="V632" s="17" t="str">
        <f t="shared" si="261"/>
        <v/>
      </c>
      <c r="W632" s="17" t="str">
        <f t="shared" si="262"/>
        <v/>
      </c>
      <c r="X632" s="18" t="str">
        <f t="shared" si="253"/>
        <v/>
      </c>
      <c r="Y632" s="17" t="str">
        <f t="shared" si="263"/>
        <v/>
      </c>
      <c r="Z632" s="17" t="str">
        <f t="shared" si="264"/>
        <v/>
      </c>
      <c r="AA632" s="17" t="str">
        <f t="shared" si="265"/>
        <v/>
      </c>
      <c r="AB632" s="17" t="str">
        <f t="shared" si="266"/>
        <v/>
      </c>
      <c r="AC632" s="17" t="str">
        <f t="shared" si="267"/>
        <v/>
      </c>
      <c r="AD632" s="18" t="str">
        <f t="shared" si="268"/>
        <v/>
      </c>
      <c r="AE632" s="19" t="str">
        <f t="shared" si="269"/>
        <v/>
      </c>
      <c r="AF632" s="17" t="str">
        <f t="shared" si="270"/>
        <v/>
      </c>
      <c r="AG632" s="17" t="str">
        <f t="shared" si="271"/>
        <v/>
      </c>
      <c r="AH632" s="18" t="str">
        <f t="shared" si="272"/>
        <v/>
      </c>
      <c r="AI632" s="73"/>
      <c r="AJ632" s="74"/>
      <c r="AK632" s="74"/>
      <c r="AL632" s="73"/>
      <c r="AM632" s="74"/>
      <c r="AN632" s="74">
        <f t="shared" si="273"/>
        <v>2012</v>
      </c>
      <c r="AO632" s="19" t="str">
        <f t="shared" ca="1" si="274"/>
        <v>-</v>
      </c>
      <c r="AP632" s="17" t="str">
        <f ca="1">IF($C632&gt;=TODAY(),"-",100*(AO632-MIN(Fit_Error_Deaths))/(MAX(Fit_Error_Deaths)-MIN(Fit_Error_Deaths)))</f>
        <v>-</v>
      </c>
      <c r="AQ632" s="17" t="str">
        <f t="shared" ca="1" si="275"/>
        <v>-</v>
      </c>
      <c r="AR632" s="17" t="str">
        <f ca="1">IF($C632&gt;=TODAY(),"-",100*(AQ632-MIN(Fit_Error_LocalTransmission))/(MAX(Fit_Error_LocalTransmission)-MIN(Fit_Error_LocalTransmission)))</f>
        <v>-</v>
      </c>
      <c r="AS632" s="17" t="str">
        <f t="shared" ca="1" si="276"/>
        <v>-</v>
      </c>
      <c r="AT632" s="67" t="str">
        <f t="shared" ca="1" si="277"/>
        <v>-</v>
      </c>
    </row>
    <row r="633" spans="1:46" s="1" customFormat="1" ht="12" x14ac:dyDescent="0.35">
      <c r="A633" s="87"/>
      <c r="B633" s="40" t="str">
        <f t="shared" si="254"/>
        <v/>
      </c>
      <c r="C633" s="41" t="str">
        <f t="shared" si="255"/>
        <v/>
      </c>
      <c r="D633" s="28">
        <f>'I Disease Parameters'!$E$6/(1000*365)</f>
        <v>4.8197260273972601E-5</v>
      </c>
      <c r="E633" s="28">
        <f>'I Disease Parameters'!$E$7/(1000*365)</f>
        <v>2.0024657534246577E-5</v>
      </c>
      <c r="F633" s="27">
        <f>(1-'I Disease Parameters'!$E$8)/'I Disease Parameters'!$E$10</f>
        <v>0.188</v>
      </c>
      <c r="G633" s="27">
        <f>'I Disease Parameters'!$E$8/'I Disease Parameters'!$E$11</f>
        <v>1.2E-2</v>
      </c>
      <c r="H633" s="27">
        <f>1/'I Disease Parameters'!$E$12</f>
        <v>0.05</v>
      </c>
      <c r="I633" s="27">
        <f>'I Disease Parameters'!$E$9/'I Disease Parameters'!$E$15</f>
        <v>0</v>
      </c>
      <c r="J633" s="83">
        <f t="shared" si="278"/>
        <v>7.7001263440561267</v>
      </c>
      <c r="K633" s="60">
        <f t="shared" si="279"/>
        <v>0.77001263449643809</v>
      </c>
      <c r="L633" s="30">
        <f t="shared" si="280"/>
        <v>0.46717576064062738</v>
      </c>
      <c r="M633" s="27">
        <f>J633/'I Disease Parameters'!$E$12</f>
        <v>0.38500631720280631</v>
      </c>
      <c r="N633" s="27">
        <f>K633/SQRT('I Disease Parameters'!$E$13*'I Disease Parameters'!$E$13)</f>
        <v>4.5294860852731655E-2</v>
      </c>
      <c r="O633" s="27">
        <f>L633/'I Disease Parameters'!$E$13</f>
        <v>2.7480927096507492E-2</v>
      </c>
      <c r="P633" s="27">
        <f>(1-L633)/'I Disease Parameters'!$E$14</f>
        <v>2.2201009973307193E-2</v>
      </c>
      <c r="Q633" s="19" t="str">
        <f t="shared" si="256"/>
        <v/>
      </c>
      <c r="R633" s="17" t="str">
        <f t="shared" si="257"/>
        <v/>
      </c>
      <c r="S633" s="17" t="str">
        <f t="shared" si="258"/>
        <v/>
      </c>
      <c r="T633" s="17" t="str">
        <f t="shared" si="259"/>
        <v/>
      </c>
      <c r="U633" s="17" t="str">
        <f t="shared" si="260"/>
        <v/>
      </c>
      <c r="V633" s="17" t="str">
        <f t="shared" si="261"/>
        <v/>
      </c>
      <c r="W633" s="17" t="str">
        <f t="shared" si="262"/>
        <v/>
      </c>
      <c r="X633" s="18" t="str">
        <f t="shared" si="253"/>
        <v/>
      </c>
      <c r="Y633" s="17" t="str">
        <f t="shared" si="263"/>
        <v/>
      </c>
      <c r="Z633" s="17" t="str">
        <f t="shared" si="264"/>
        <v/>
      </c>
      <c r="AA633" s="17" t="str">
        <f t="shared" si="265"/>
        <v/>
      </c>
      <c r="AB633" s="17" t="str">
        <f t="shared" si="266"/>
        <v/>
      </c>
      <c r="AC633" s="17" t="str">
        <f t="shared" si="267"/>
        <v/>
      </c>
      <c r="AD633" s="18" t="str">
        <f t="shared" si="268"/>
        <v/>
      </c>
      <c r="AE633" s="19" t="str">
        <f t="shared" si="269"/>
        <v/>
      </c>
      <c r="AF633" s="17" t="str">
        <f t="shared" si="270"/>
        <v/>
      </c>
      <c r="AG633" s="17" t="str">
        <f t="shared" si="271"/>
        <v/>
      </c>
      <c r="AH633" s="18" t="str">
        <f t="shared" si="272"/>
        <v/>
      </c>
      <c r="AI633" s="73"/>
      <c r="AJ633" s="74"/>
      <c r="AK633" s="74"/>
      <c r="AL633" s="73"/>
      <c r="AM633" s="74"/>
      <c r="AN633" s="74">
        <f t="shared" si="273"/>
        <v>2012</v>
      </c>
      <c r="AO633" s="19" t="str">
        <f t="shared" ca="1" si="274"/>
        <v>-</v>
      </c>
      <c r="AP633" s="17" t="str">
        <f ca="1">IF($C633&gt;=TODAY(),"-",100*(AO633-MIN(Fit_Error_Deaths))/(MAX(Fit_Error_Deaths)-MIN(Fit_Error_Deaths)))</f>
        <v>-</v>
      </c>
      <c r="AQ633" s="17" t="str">
        <f t="shared" ca="1" si="275"/>
        <v>-</v>
      </c>
      <c r="AR633" s="17" t="str">
        <f ca="1">IF($C633&gt;=TODAY(),"-",100*(AQ633-MIN(Fit_Error_LocalTransmission))/(MAX(Fit_Error_LocalTransmission)-MIN(Fit_Error_LocalTransmission)))</f>
        <v>-</v>
      </c>
      <c r="AS633" s="17" t="str">
        <f t="shared" ca="1" si="276"/>
        <v>-</v>
      </c>
      <c r="AT633" s="67" t="str">
        <f t="shared" ca="1" si="277"/>
        <v>-</v>
      </c>
    </row>
    <row r="634" spans="1:46" s="1" customFormat="1" ht="12" x14ac:dyDescent="0.35">
      <c r="A634" s="87"/>
      <c r="B634" s="40" t="str">
        <f t="shared" si="254"/>
        <v/>
      </c>
      <c r="C634" s="41" t="str">
        <f t="shared" si="255"/>
        <v/>
      </c>
      <c r="D634" s="28">
        <f>'I Disease Parameters'!$E$6/(1000*365)</f>
        <v>4.8197260273972601E-5</v>
      </c>
      <c r="E634" s="28">
        <f>'I Disease Parameters'!$E$7/(1000*365)</f>
        <v>2.0024657534246577E-5</v>
      </c>
      <c r="F634" s="27">
        <f>(1-'I Disease Parameters'!$E$8)/'I Disease Parameters'!$E$10</f>
        <v>0.188</v>
      </c>
      <c r="G634" s="27">
        <f>'I Disease Parameters'!$E$8/'I Disease Parameters'!$E$11</f>
        <v>1.2E-2</v>
      </c>
      <c r="H634" s="27">
        <f>1/'I Disease Parameters'!$E$12</f>
        <v>0.05</v>
      </c>
      <c r="I634" s="27">
        <f>'I Disease Parameters'!$E$9/'I Disease Parameters'!$E$15</f>
        <v>0</v>
      </c>
      <c r="J634" s="83">
        <f t="shared" si="278"/>
        <v>7.7001263440561267</v>
      </c>
      <c r="K634" s="60">
        <f t="shared" si="279"/>
        <v>0.77001263449643809</v>
      </c>
      <c r="L634" s="30">
        <f t="shared" si="280"/>
        <v>0.46717576064062738</v>
      </c>
      <c r="M634" s="27">
        <f>J634/'I Disease Parameters'!$E$12</f>
        <v>0.38500631720280631</v>
      </c>
      <c r="N634" s="27">
        <f>K634/SQRT('I Disease Parameters'!$E$13*'I Disease Parameters'!$E$13)</f>
        <v>4.5294860852731655E-2</v>
      </c>
      <c r="O634" s="27">
        <f>L634/'I Disease Parameters'!$E$13</f>
        <v>2.7480927096507492E-2</v>
      </c>
      <c r="P634" s="27">
        <f>(1-L634)/'I Disease Parameters'!$E$14</f>
        <v>2.2201009973307193E-2</v>
      </c>
      <c r="Q634" s="19" t="str">
        <f t="shared" si="256"/>
        <v/>
      </c>
      <c r="R634" s="17" t="str">
        <f t="shared" si="257"/>
        <v/>
      </c>
      <c r="S634" s="17" t="str">
        <f t="shared" si="258"/>
        <v/>
      </c>
      <c r="T634" s="17" t="str">
        <f t="shared" si="259"/>
        <v/>
      </c>
      <c r="U634" s="17" t="str">
        <f t="shared" si="260"/>
        <v/>
      </c>
      <c r="V634" s="17" t="str">
        <f t="shared" si="261"/>
        <v/>
      </c>
      <c r="W634" s="17" t="str">
        <f t="shared" si="262"/>
        <v/>
      </c>
      <c r="X634" s="18" t="str">
        <f t="shared" si="253"/>
        <v/>
      </c>
      <c r="Y634" s="17" t="str">
        <f t="shared" si="263"/>
        <v/>
      </c>
      <c r="Z634" s="17" t="str">
        <f t="shared" si="264"/>
        <v/>
      </c>
      <c r="AA634" s="17" t="str">
        <f t="shared" si="265"/>
        <v/>
      </c>
      <c r="AB634" s="17" t="str">
        <f t="shared" si="266"/>
        <v/>
      </c>
      <c r="AC634" s="17" t="str">
        <f t="shared" si="267"/>
        <v/>
      </c>
      <c r="AD634" s="18" t="str">
        <f t="shared" si="268"/>
        <v/>
      </c>
      <c r="AE634" s="19" t="str">
        <f t="shared" si="269"/>
        <v/>
      </c>
      <c r="AF634" s="17" t="str">
        <f t="shared" si="270"/>
        <v/>
      </c>
      <c r="AG634" s="17" t="str">
        <f t="shared" si="271"/>
        <v/>
      </c>
      <c r="AH634" s="18" t="str">
        <f t="shared" si="272"/>
        <v/>
      </c>
      <c r="AI634" s="73"/>
      <c r="AJ634" s="74"/>
      <c r="AK634" s="74"/>
      <c r="AL634" s="73"/>
      <c r="AM634" s="74"/>
      <c r="AN634" s="74">
        <f t="shared" si="273"/>
        <v>2012</v>
      </c>
      <c r="AO634" s="19" t="str">
        <f t="shared" ca="1" si="274"/>
        <v>-</v>
      </c>
      <c r="AP634" s="17" t="str">
        <f ca="1">IF($C634&gt;=TODAY(),"-",100*(AO634-MIN(Fit_Error_Deaths))/(MAX(Fit_Error_Deaths)-MIN(Fit_Error_Deaths)))</f>
        <v>-</v>
      </c>
      <c r="AQ634" s="17" t="str">
        <f t="shared" ca="1" si="275"/>
        <v>-</v>
      </c>
      <c r="AR634" s="17" t="str">
        <f ca="1">IF($C634&gt;=TODAY(),"-",100*(AQ634-MIN(Fit_Error_LocalTransmission))/(MAX(Fit_Error_LocalTransmission)-MIN(Fit_Error_LocalTransmission)))</f>
        <v>-</v>
      </c>
      <c r="AS634" s="17" t="str">
        <f t="shared" ca="1" si="276"/>
        <v>-</v>
      </c>
      <c r="AT634" s="67" t="str">
        <f t="shared" ca="1" si="277"/>
        <v>-</v>
      </c>
    </row>
    <row r="635" spans="1:46" s="1" customFormat="1" ht="12" x14ac:dyDescent="0.35">
      <c r="A635" s="87"/>
      <c r="B635" s="40" t="str">
        <f t="shared" si="254"/>
        <v/>
      </c>
      <c r="C635" s="41" t="str">
        <f t="shared" si="255"/>
        <v/>
      </c>
      <c r="D635" s="28">
        <f>'I Disease Parameters'!$E$6/(1000*365)</f>
        <v>4.8197260273972601E-5</v>
      </c>
      <c r="E635" s="28">
        <f>'I Disease Parameters'!$E$7/(1000*365)</f>
        <v>2.0024657534246577E-5</v>
      </c>
      <c r="F635" s="27">
        <f>(1-'I Disease Parameters'!$E$8)/'I Disease Parameters'!$E$10</f>
        <v>0.188</v>
      </c>
      <c r="G635" s="27">
        <f>'I Disease Parameters'!$E$8/'I Disease Parameters'!$E$11</f>
        <v>1.2E-2</v>
      </c>
      <c r="H635" s="27">
        <f>1/'I Disease Parameters'!$E$12</f>
        <v>0.05</v>
      </c>
      <c r="I635" s="27">
        <f>'I Disease Parameters'!$E$9/'I Disease Parameters'!$E$15</f>
        <v>0</v>
      </c>
      <c r="J635" s="83">
        <f t="shared" si="278"/>
        <v>7.7001263440561267</v>
      </c>
      <c r="K635" s="60">
        <f t="shared" si="279"/>
        <v>0.77001263449643809</v>
      </c>
      <c r="L635" s="30">
        <f t="shared" si="280"/>
        <v>0.46717576064062738</v>
      </c>
      <c r="M635" s="27">
        <f>J635/'I Disease Parameters'!$E$12</f>
        <v>0.38500631720280631</v>
      </c>
      <c r="N635" s="27">
        <f>K635/SQRT('I Disease Parameters'!$E$13*'I Disease Parameters'!$E$13)</f>
        <v>4.5294860852731655E-2</v>
      </c>
      <c r="O635" s="27">
        <f>L635/'I Disease Parameters'!$E$13</f>
        <v>2.7480927096507492E-2</v>
      </c>
      <c r="P635" s="27">
        <f>(1-L635)/'I Disease Parameters'!$E$14</f>
        <v>2.2201009973307193E-2</v>
      </c>
      <c r="Q635" s="19" t="str">
        <f t="shared" si="256"/>
        <v/>
      </c>
      <c r="R635" s="17" t="str">
        <f t="shared" si="257"/>
        <v/>
      </c>
      <c r="S635" s="17" t="str">
        <f t="shared" si="258"/>
        <v/>
      </c>
      <c r="T635" s="17" t="str">
        <f t="shared" si="259"/>
        <v/>
      </c>
      <c r="U635" s="17" t="str">
        <f t="shared" si="260"/>
        <v/>
      </c>
      <c r="V635" s="17" t="str">
        <f t="shared" si="261"/>
        <v/>
      </c>
      <c r="W635" s="17" t="str">
        <f t="shared" si="262"/>
        <v/>
      </c>
      <c r="X635" s="18" t="str">
        <f t="shared" si="253"/>
        <v/>
      </c>
      <c r="Y635" s="17" t="str">
        <f t="shared" si="263"/>
        <v/>
      </c>
      <c r="Z635" s="17" t="str">
        <f t="shared" si="264"/>
        <v/>
      </c>
      <c r="AA635" s="17" t="str">
        <f t="shared" si="265"/>
        <v/>
      </c>
      <c r="AB635" s="17" t="str">
        <f t="shared" si="266"/>
        <v/>
      </c>
      <c r="AC635" s="17" t="str">
        <f t="shared" si="267"/>
        <v/>
      </c>
      <c r="AD635" s="18" t="str">
        <f t="shared" si="268"/>
        <v/>
      </c>
      <c r="AE635" s="19" t="str">
        <f t="shared" si="269"/>
        <v/>
      </c>
      <c r="AF635" s="17" t="str">
        <f t="shared" si="270"/>
        <v/>
      </c>
      <c r="AG635" s="17" t="str">
        <f t="shared" si="271"/>
        <v/>
      </c>
      <c r="AH635" s="18" t="str">
        <f t="shared" si="272"/>
        <v/>
      </c>
      <c r="AI635" s="73"/>
      <c r="AJ635" s="74"/>
      <c r="AK635" s="74"/>
      <c r="AL635" s="73"/>
      <c r="AM635" s="74"/>
      <c r="AN635" s="74">
        <f t="shared" si="273"/>
        <v>2012</v>
      </c>
      <c r="AO635" s="19" t="str">
        <f t="shared" ca="1" si="274"/>
        <v>-</v>
      </c>
      <c r="AP635" s="17" t="str">
        <f ca="1">IF($C635&gt;=TODAY(),"-",100*(AO635-MIN(Fit_Error_Deaths))/(MAX(Fit_Error_Deaths)-MIN(Fit_Error_Deaths)))</f>
        <v>-</v>
      </c>
      <c r="AQ635" s="17" t="str">
        <f t="shared" ca="1" si="275"/>
        <v>-</v>
      </c>
      <c r="AR635" s="17" t="str">
        <f ca="1">IF($C635&gt;=TODAY(),"-",100*(AQ635-MIN(Fit_Error_LocalTransmission))/(MAX(Fit_Error_LocalTransmission)-MIN(Fit_Error_LocalTransmission)))</f>
        <v>-</v>
      </c>
      <c r="AS635" s="17" t="str">
        <f t="shared" ca="1" si="276"/>
        <v>-</v>
      </c>
      <c r="AT635" s="67" t="str">
        <f t="shared" ca="1" si="277"/>
        <v>-</v>
      </c>
    </row>
    <row r="636" spans="1:46" s="1" customFormat="1" ht="12" x14ac:dyDescent="0.35">
      <c r="A636" s="87"/>
      <c r="B636" s="40" t="str">
        <f t="shared" si="254"/>
        <v/>
      </c>
      <c r="C636" s="41" t="str">
        <f t="shared" si="255"/>
        <v/>
      </c>
      <c r="D636" s="28">
        <f>'I Disease Parameters'!$E$6/(1000*365)</f>
        <v>4.8197260273972601E-5</v>
      </c>
      <c r="E636" s="28">
        <f>'I Disease Parameters'!$E$7/(1000*365)</f>
        <v>2.0024657534246577E-5</v>
      </c>
      <c r="F636" s="27">
        <f>(1-'I Disease Parameters'!$E$8)/'I Disease Parameters'!$E$10</f>
        <v>0.188</v>
      </c>
      <c r="G636" s="27">
        <f>'I Disease Parameters'!$E$8/'I Disease Parameters'!$E$11</f>
        <v>1.2E-2</v>
      </c>
      <c r="H636" s="27">
        <f>1/'I Disease Parameters'!$E$12</f>
        <v>0.05</v>
      </c>
      <c r="I636" s="27">
        <f>'I Disease Parameters'!$E$9/'I Disease Parameters'!$E$15</f>
        <v>0</v>
      </c>
      <c r="J636" s="83">
        <f t="shared" si="278"/>
        <v>7.7001263440561267</v>
      </c>
      <c r="K636" s="60">
        <f t="shared" si="279"/>
        <v>0.77001263449643809</v>
      </c>
      <c r="L636" s="30">
        <f t="shared" si="280"/>
        <v>0.46717576064062738</v>
      </c>
      <c r="M636" s="27">
        <f>J636/'I Disease Parameters'!$E$12</f>
        <v>0.38500631720280631</v>
      </c>
      <c r="N636" s="27">
        <f>K636/SQRT('I Disease Parameters'!$E$13*'I Disease Parameters'!$E$13)</f>
        <v>4.5294860852731655E-2</v>
      </c>
      <c r="O636" s="27">
        <f>L636/'I Disease Parameters'!$E$13</f>
        <v>2.7480927096507492E-2</v>
      </c>
      <c r="P636" s="27">
        <f>(1-L636)/'I Disease Parameters'!$E$14</f>
        <v>2.2201009973307193E-2</v>
      </c>
      <c r="Q636" s="19" t="str">
        <f t="shared" si="256"/>
        <v/>
      </c>
      <c r="R636" s="17" t="str">
        <f t="shared" si="257"/>
        <v/>
      </c>
      <c r="S636" s="17" t="str">
        <f t="shared" si="258"/>
        <v/>
      </c>
      <c r="T636" s="17" t="str">
        <f t="shared" si="259"/>
        <v/>
      </c>
      <c r="U636" s="17" t="str">
        <f t="shared" si="260"/>
        <v/>
      </c>
      <c r="V636" s="17" t="str">
        <f t="shared" si="261"/>
        <v/>
      </c>
      <c r="W636" s="17" t="str">
        <f t="shared" si="262"/>
        <v/>
      </c>
      <c r="X636" s="18" t="str">
        <f t="shared" si="253"/>
        <v/>
      </c>
      <c r="Y636" s="17" t="str">
        <f t="shared" si="263"/>
        <v/>
      </c>
      <c r="Z636" s="17" t="str">
        <f t="shared" si="264"/>
        <v/>
      </c>
      <c r="AA636" s="17" t="str">
        <f t="shared" si="265"/>
        <v/>
      </c>
      <c r="AB636" s="17" t="str">
        <f t="shared" si="266"/>
        <v/>
      </c>
      <c r="AC636" s="17" t="str">
        <f t="shared" si="267"/>
        <v/>
      </c>
      <c r="AD636" s="18" t="str">
        <f t="shared" si="268"/>
        <v/>
      </c>
      <c r="AE636" s="19" t="str">
        <f t="shared" si="269"/>
        <v/>
      </c>
      <c r="AF636" s="17" t="str">
        <f t="shared" si="270"/>
        <v/>
      </c>
      <c r="AG636" s="17" t="str">
        <f t="shared" si="271"/>
        <v/>
      </c>
      <c r="AH636" s="18" t="str">
        <f t="shared" si="272"/>
        <v/>
      </c>
      <c r="AI636" s="73"/>
      <c r="AJ636" s="74"/>
      <c r="AK636" s="74"/>
      <c r="AL636" s="73"/>
      <c r="AM636" s="74"/>
      <c r="AN636" s="74">
        <f t="shared" si="273"/>
        <v>2012</v>
      </c>
      <c r="AO636" s="19" t="str">
        <f t="shared" ca="1" si="274"/>
        <v>-</v>
      </c>
      <c r="AP636" s="17" t="str">
        <f ca="1">IF($C636&gt;=TODAY(),"-",100*(AO636-MIN(Fit_Error_Deaths))/(MAX(Fit_Error_Deaths)-MIN(Fit_Error_Deaths)))</f>
        <v>-</v>
      </c>
      <c r="AQ636" s="17" t="str">
        <f t="shared" ca="1" si="275"/>
        <v>-</v>
      </c>
      <c r="AR636" s="17" t="str">
        <f ca="1">IF($C636&gt;=TODAY(),"-",100*(AQ636-MIN(Fit_Error_LocalTransmission))/(MAX(Fit_Error_LocalTransmission)-MIN(Fit_Error_LocalTransmission)))</f>
        <v>-</v>
      </c>
      <c r="AS636" s="17" t="str">
        <f t="shared" ca="1" si="276"/>
        <v>-</v>
      </c>
      <c r="AT636" s="67" t="str">
        <f t="shared" ca="1" si="277"/>
        <v>-</v>
      </c>
    </row>
    <row r="637" spans="1:46" s="1" customFormat="1" ht="12" x14ac:dyDescent="0.35">
      <c r="A637" s="87"/>
      <c r="B637" s="40" t="str">
        <f t="shared" si="254"/>
        <v/>
      </c>
      <c r="C637" s="41" t="str">
        <f t="shared" si="255"/>
        <v/>
      </c>
      <c r="D637" s="28">
        <f>'I Disease Parameters'!$E$6/(1000*365)</f>
        <v>4.8197260273972601E-5</v>
      </c>
      <c r="E637" s="28">
        <f>'I Disease Parameters'!$E$7/(1000*365)</f>
        <v>2.0024657534246577E-5</v>
      </c>
      <c r="F637" s="27">
        <f>(1-'I Disease Parameters'!$E$8)/'I Disease Parameters'!$E$10</f>
        <v>0.188</v>
      </c>
      <c r="G637" s="27">
        <f>'I Disease Parameters'!$E$8/'I Disease Parameters'!$E$11</f>
        <v>1.2E-2</v>
      </c>
      <c r="H637" s="27">
        <f>1/'I Disease Parameters'!$E$12</f>
        <v>0.05</v>
      </c>
      <c r="I637" s="27">
        <f>'I Disease Parameters'!$E$9/'I Disease Parameters'!$E$15</f>
        <v>0</v>
      </c>
      <c r="J637" s="83">
        <f t="shared" si="278"/>
        <v>7.7001263440561267</v>
      </c>
      <c r="K637" s="60">
        <f t="shared" si="279"/>
        <v>0.77001263449643809</v>
      </c>
      <c r="L637" s="30">
        <f t="shared" si="280"/>
        <v>0.46717576064062738</v>
      </c>
      <c r="M637" s="27">
        <f>J637/'I Disease Parameters'!$E$12</f>
        <v>0.38500631720280631</v>
      </c>
      <c r="N637" s="27">
        <f>K637/SQRT('I Disease Parameters'!$E$13*'I Disease Parameters'!$E$13)</f>
        <v>4.5294860852731655E-2</v>
      </c>
      <c r="O637" s="27">
        <f>L637/'I Disease Parameters'!$E$13</f>
        <v>2.7480927096507492E-2</v>
      </c>
      <c r="P637" s="27">
        <f>(1-L637)/'I Disease Parameters'!$E$14</f>
        <v>2.2201009973307193E-2</v>
      </c>
      <c r="Q637" s="19" t="str">
        <f t="shared" si="256"/>
        <v/>
      </c>
      <c r="R637" s="17" t="str">
        <f t="shared" si="257"/>
        <v/>
      </c>
      <c r="S637" s="17" t="str">
        <f t="shared" si="258"/>
        <v/>
      </c>
      <c r="T637" s="17" t="str">
        <f t="shared" si="259"/>
        <v/>
      </c>
      <c r="U637" s="17" t="str">
        <f t="shared" si="260"/>
        <v/>
      </c>
      <c r="V637" s="17" t="str">
        <f t="shared" si="261"/>
        <v/>
      </c>
      <c r="W637" s="17" t="str">
        <f t="shared" si="262"/>
        <v/>
      </c>
      <c r="X637" s="18" t="str">
        <f t="shared" si="253"/>
        <v/>
      </c>
      <c r="Y637" s="17" t="str">
        <f t="shared" si="263"/>
        <v/>
      </c>
      <c r="Z637" s="17" t="str">
        <f t="shared" si="264"/>
        <v/>
      </c>
      <c r="AA637" s="17" t="str">
        <f t="shared" si="265"/>
        <v/>
      </c>
      <c r="AB637" s="17" t="str">
        <f t="shared" si="266"/>
        <v/>
      </c>
      <c r="AC637" s="17" t="str">
        <f t="shared" si="267"/>
        <v/>
      </c>
      <c r="AD637" s="18" t="str">
        <f t="shared" si="268"/>
        <v/>
      </c>
      <c r="AE637" s="19" t="str">
        <f t="shared" si="269"/>
        <v/>
      </c>
      <c r="AF637" s="17" t="str">
        <f t="shared" si="270"/>
        <v/>
      </c>
      <c r="AG637" s="17" t="str">
        <f t="shared" si="271"/>
        <v/>
      </c>
      <c r="AH637" s="18" t="str">
        <f t="shared" si="272"/>
        <v/>
      </c>
      <c r="AI637" s="73"/>
      <c r="AJ637" s="74"/>
      <c r="AK637" s="74"/>
      <c r="AL637" s="73"/>
      <c r="AM637" s="74"/>
      <c r="AN637" s="74">
        <f t="shared" si="273"/>
        <v>2012</v>
      </c>
      <c r="AO637" s="19" t="str">
        <f t="shared" ca="1" si="274"/>
        <v>-</v>
      </c>
      <c r="AP637" s="17" t="str">
        <f ca="1">IF($C637&gt;=TODAY(),"-",100*(AO637-MIN(Fit_Error_Deaths))/(MAX(Fit_Error_Deaths)-MIN(Fit_Error_Deaths)))</f>
        <v>-</v>
      </c>
      <c r="AQ637" s="17" t="str">
        <f t="shared" ca="1" si="275"/>
        <v>-</v>
      </c>
      <c r="AR637" s="17" t="str">
        <f ca="1">IF($C637&gt;=TODAY(),"-",100*(AQ637-MIN(Fit_Error_LocalTransmission))/(MAX(Fit_Error_LocalTransmission)-MIN(Fit_Error_LocalTransmission)))</f>
        <v>-</v>
      </c>
      <c r="AS637" s="17" t="str">
        <f t="shared" ca="1" si="276"/>
        <v>-</v>
      </c>
      <c r="AT637" s="67" t="str">
        <f t="shared" ca="1" si="277"/>
        <v>-</v>
      </c>
    </row>
    <row r="638" spans="1:46" s="1" customFormat="1" ht="12" x14ac:dyDescent="0.35">
      <c r="A638" s="87"/>
      <c r="B638" s="40" t="str">
        <f t="shared" si="254"/>
        <v/>
      </c>
      <c r="C638" s="41" t="str">
        <f t="shared" si="255"/>
        <v/>
      </c>
      <c r="D638" s="28">
        <f>'I Disease Parameters'!$E$6/(1000*365)</f>
        <v>4.8197260273972601E-5</v>
      </c>
      <c r="E638" s="28">
        <f>'I Disease Parameters'!$E$7/(1000*365)</f>
        <v>2.0024657534246577E-5</v>
      </c>
      <c r="F638" s="27">
        <f>(1-'I Disease Parameters'!$E$8)/'I Disease Parameters'!$E$10</f>
        <v>0.188</v>
      </c>
      <c r="G638" s="27">
        <f>'I Disease Parameters'!$E$8/'I Disease Parameters'!$E$11</f>
        <v>1.2E-2</v>
      </c>
      <c r="H638" s="27">
        <f>1/'I Disease Parameters'!$E$12</f>
        <v>0.05</v>
      </c>
      <c r="I638" s="27">
        <f>'I Disease Parameters'!$E$9/'I Disease Parameters'!$E$15</f>
        <v>0</v>
      </c>
      <c r="J638" s="83">
        <f t="shared" si="278"/>
        <v>7.7001263440561267</v>
      </c>
      <c r="K638" s="60">
        <f t="shared" si="279"/>
        <v>0.77001263449643809</v>
      </c>
      <c r="L638" s="30">
        <f t="shared" si="280"/>
        <v>0.46717576064062738</v>
      </c>
      <c r="M638" s="27">
        <f>J638/'I Disease Parameters'!$E$12</f>
        <v>0.38500631720280631</v>
      </c>
      <c r="N638" s="27">
        <f>K638/SQRT('I Disease Parameters'!$E$13*'I Disease Parameters'!$E$13)</f>
        <v>4.5294860852731655E-2</v>
      </c>
      <c r="O638" s="27">
        <f>L638/'I Disease Parameters'!$E$13</f>
        <v>2.7480927096507492E-2</v>
      </c>
      <c r="P638" s="27">
        <f>(1-L638)/'I Disease Parameters'!$E$14</f>
        <v>2.2201009973307193E-2</v>
      </c>
      <c r="Q638" s="19" t="str">
        <f t="shared" si="256"/>
        <v/>
      </c>
      <c r="R638" s="17" t="str">
        <f t="shared" si="257"/>
        <v/>
      </c>
      <c r="S638" s="17" t="str">
        <f t="shared" si="258"/>
        <v/>
      </c>
      <c r="T638" s="17" t="str">
        <f t="shared" si="259"/>
        <v/>
      </c>
      <c r="U638" s="17" t="str">
        <f t="shared" si="260"/>
        <v/>
      </c>
      <c r="V638" s="17" t="str">
        <f t="shared" si="261"/>
        <v/>
      </c>
      <c r="W638" s="17" t="str">
        <f t="shared" si="262"/>
        <v/>
      </c>
      <c r="X638" s="18" t="str">
        <f t="shared" si="253"/>
        <v/>
      </c>
      <c r="Y638" s="17" t="str">
        <f t="shared" si="263"/>
        <v/>
      </c>
      <c r="Z638" s="17" t="str">
        <f t="shared" si="264"/>
        <v/>
      </c>
      <c r="AA638" s="17" t="str">
        <f t="shared" si="265"/>
        <v/>
      </c>
      <c r="AB638" s="17" t="str">
        <f t="shared" si="266"/>
        <v/>
      </c>
      <c r="AC638" s="17" t="str">
        <f t="shared" si="267"/>
        <v/>
      </c>
      <c r="AD638" s="18" t="str">
        <f t="shared" si="268"/>
        <v/>
      </c>
      <c r="AE638" s="19" t="str">
        <f t="shared" si="269"/>
        <v/>
      </c>
      <c r="AF638" s="17" t="str">
        <f t="shared" si="270"/>
        <v/>
      </c>
      <c r="AG638" s="17" t="str">
        <f t="shared" si="271"/>
        <v/>
      </c>
      <c r="AH638" s="18" t="str">
        <f t="shared" si="272"/>
        <v/>
      </c>
      <c r="AI638" s="73"/>
      <c r="AJ638" s="74"/>
      <c r="AK638" s="74"/>
      <c r="AL638" s="73"/>
      <c r="AM638" s="74"/>
      <c r="AN638" s="74">
        <f t="shared" si="273"/>
        <v>2012</v>
      </c>
      <c r="AO638" s="19" t="str">
        <f t="shared" ca="1" si="274"/>
        <v>-</v>
      </c>
      <c r="AP638" s="17" t="str">
        <f ca="1">IF($C638&gt;=TODAY(),"-",100*(AO638-MIN(Fit_Error_Deaths))/(MAX(Fit_Error_Deaths)-MIN(Fit_Error_Deaths)))</f>
        <v>-</v>
      </c>
      <c r="AQ638" s="17" t="str">
        <f t="shared" ca="1" si="275"/>
        <v>-</v>
      </c>
      <c r="AR638" s="17" t="str">
        <f ca="1">IF($C638&gt;=TODAY(),"-",100*(AQ638-MIN(Fit_Error_LocalTransmission))/(MAX(Fit_Error_LocalTransmission)-MIN(Fit_Error_LocalTransmission)))</f>
        <v>-</v>
      </c>
      <c r="AS638" s="17" t="str">
        <f t="shared" ca="1" si="276"/>
        <v>-</v>
      </c>
      <c r="AT638" s="67" t="str">
        <f t="shared" ca="1" si="277"/>
        <v>-</v>
      </c>
    </row>
    <row r="639" spans="1:46" s="1" customFormat="1" ht="12" x14ac:dyDescent="0.35">
      <c r="A639" s="87"/>
      <c r="B639" s="40" t="str">
        <f t="shared" si="254"/>
        <v/>
      </c>
      <c r="C639" s="41" t="str">
        <f t="shared" si="255"/>
        <v/>
      </c>
      <c r="D639" s="28">
        <f>'I Disease Parameters'!$E$6/(1000*365)</f>
        <v>4.8197260273972601E-5</v>
      </c>
      <c r="E639" s="28">
        <f>'I Disease Parameters'!$E$7/(1000*365)</f>
        <v>2.0024657534246577E-5</v>
      </c>
      <c r="F639" s="27">
        <f>(1-'I Disease Parameters'!$E$8)/'I Disease Parameters'!$E$10</f>
        <v>0.188</v>
      </c>
      <c r="G639" s="27">
        <f>'I Disease Parameters'!$E$8/'I Disease Parameters'!$E$11</f>
        <v>1.2E-2</v>
      </c>
      <c r="H639" s="27">
        <f>1/'I Disease Parameters'!$E$12</f>
        <v>0.05</v>
      </c>
      <c r="I639" s="27">
        <f>'I Disease Parameters'!$E$9/'I Disease Parameters'!$E$15</f>
        <v>0</v>
      </c>
      <c r="J639" s="83">
        <f t="shared" si="278"/>
        <v>7.7001263440561267</v>
      </c>
      <c r="K639" s="60">
        <f t="shared" si="279"/>
        <v>0.77001263449643809</v>
      </c>
      <c r="L639" s="30">
        <f t="shared" si="280"/>
        <v>0.46717576064062738</v>
      </c>
      <c r="M639" s="27">
        <f>J639/'I Disease Parameters'!$E$12</f>
        <v>0.38500631720280631</v>
      </c>
      <c r="N639" s="27">
        <f>K639/SQRT('I Disease Parameters'!$E$13*'I Disease Parameters'!$E$13)</f>
        <v>4.5294860852731655E-2</v>
      </c>
      <c r="O639" s="27">
        <f>L639/'I Disease Parameters'!$E$13</f>
        <v>2.7480927096507492E-2</v>
      </c>
      <c r="P639" s="27">
        <f>(1-L639)/'I Disease Parameters'!$E$14</f>
        <v>2.2201009973307193E-2</v>
      </c>
      <c r="Q639" s="19" t="str">
        <f t="shared" si="256"/>
        <v/>
      </c>
      <c r="R639" s="17" t="str">
        <f t="shared" si="257"/>
        <v/>
      </c>
      <c r="S639" s="17" t="str">
        <f t="shared" si="258"/>
        <v/>
      </c>
      <c r="T639" s="17" t="str">
        <f t="shared" si="259"/>
        <v/>
      </c>
      <c r="U639" s="17" t="str">
        <f t="shared" si="260"/>
        <v/>
      </c>
      <c r="V639" s="17" t="str">
        <f t="shared" si="261"/>
        <v/>
      </c>
      <c r="W639" s="17" t="str">
        <f t="shared" si="262"/>
        <v/>
      </c>
      <c r="X639" s="18" t="str">
        <f t="shared" si="253"/>
        <v/>
      </c>
      <c r="Y639" s="17" t="str">
        <f t="shared" si="263"/>
        <v/>
      </c>
      <c r="Z639" s="17" t="str">
        <f t="shared" si="264"/>
        <v/>
      </c>
      <c r="AA639" s="17" t="str">
        <f t="shared" si="265"/>
        <v/>
      </c>
      <c r="AB639" s="17" t="str">
        <f t="shared" si="266"/>
        <v/>
      </c>
      <c r="AC639" s="17" t="str">
        <f t="shared" si="267"/>
        <v/>
      </c>
      <c r="AD639" s="18" t="str">
        <f t="shared" si="268"/>
        <v/>
      </c>
      <c r="AE639" s="19" t="str">
        <f t="shared" si="269"/>
        <v/>
      </c>
      <c r="AF639" s="17" t="str">
        <f t="shared" si="270"/>
        <v/>
      </c>
      <c r="AG639" s="17" t="str">
        <f t="shared" si="271"/>
        <v/>
      </c>
      <c r="AH639" s="18" t="str">
        <f t="shared" si="272"/>
        <v/>
      </c>
      <c r="AI639" s="73"/>
      <c r="AJ639" s="74"/>
      <c r="AK639" s="74"/>
      <c r="AL639" s="73"/>
      <c r="AM639" s="74"/>
      <c r="AN639" s="74">
        <f t="shared" si="273"/>
        <v>2012</v>
      </c>
      <c r="AO639" s="19" t="str">
        <f t="shared" ca="1" si="274"/>
        <v>-</v>
      </c>
      <c r="AP639" s="17" t="str">
        <f ca="1">IF($C639&gt;=TODAY(),"-",100*(AO639-MIN(Fit_Error_Deaths))/(MAX(Fit_Error_Deaths)-MIN(Fit_Error_Deaths)))</f>
        <v>-</v>
      </c>
      <c r="AQ639" s="17" t="str">
        <f t="shared" ca="1" si="275"/>
        <v>-</v>
      </c>
      <c r="AR639" s="17" t="str">
        <f ca="1">IF($C639&gt;=TODAY(),"-",100*(AQ639-MIN(Fit_Error_LocalTransmission))/(MAX(Fit_Error_LocalTransmission)-MIN(Fit_Error_LocalTransmission)))</f>
        <v>-</v>
      </c>
      <c r="AS639" s="17" t="str">
        <f t="shared" ca="1" si="276"/>
        <v>-</v>
      </c>
      <c r="AT639" s="67" t="str">
        <f t="shared" ca="1" si="277"/>
        <v>-</v>
      </c>
    </row>
    <row r="640" spans="1:46" s="1" customFormat="1" ht="12" x14ac:dyDescent="0.35">
      <c r="A640" s="87"/>
      <c r="B640" s="40" t="str">
        <f t="shared" si="254"/>
        <v/>
      </c>
      <c r="C640" s="41" t="str">
        <f t="shared" si="255"/>
        <v/>
      </c>
      <c r="D640" s="28">
        <f>'I Disease Parameters'!$E$6/(1000*365)</f>
        <v>4.8197260273972601E-5</v>
      </c>
      <c r="E640" s="28">
        <f>'I Disease Parameters'!$E$7/(1000*365)</f>
        <v>2.0024657534246577E-5</v>
      </c>
      <c r="F640" s="27">
        <f>(1-'I Disease Parameters'!$E$8)/'I Disease Parameters'!$E$10</f>
        <v>0.188</v>
      </c>
      <c r="G640" s="27">
        <f>'I Disease Parameters'!$E$8/'I Disease Parameters'!$E$11</f>
        <v>1.2E-2</v>
      </c>
      <c r="H640" s="27">
        <f>1/'I Disease Parameters'!$E$12</f>
        <v>0.05</v>
      </c>
      <c r="I640" s="27">
        <f>'I Disease Parameters'!$E$9/'I Disease Parameters'!$E$15</f>
        <v>0</v>
      </c>
      <c r="J640" s="83">
        <f t="shared" si="278"/>
        <v>7.7001263440561267</v>
      </c>
      <c r="K640" s="60">
        <f t="shared" si="279"/>
        <v>0.77001263449643809</v>
      </c>
      <c r="L640" s="30">
        <f t="shared" si="280"/>
        <v>0.46717576064062738</v>
      </c>
      <c r="M640" s="27">
        <f>J640/'I Disease Parameters'!$E$12</f>
        <v>0.38500631720280631</v>
      </c>
      <c r="N640" s="27">
        <f>K640/SQRT('I Disease Parameters'!$E$13*'I Disease Parameters'!$E$13)</f>
        <v>4.5294860852731655E-2</v>
      </c>
      <c r="O640" s="27">
        <f>L640/'I Disease Parameters'!$E$13</f>
        <v>2.7480927096507492E-2</v>
      </c>
      <c r="P640" s="27">
        <f>(1-L640)/'I Disease Parameters'!$E$14</f>
        <v>2.2201009973307193E-2</v>
      </c>
      <c r="Q640" s="19" t="str">
        <f t="shared" si="256"/>
        <v/>
      </c>
      <c r="R640" s="17" t="str">
        <f t="shared" si="257"/>
        <v/>
      </c>
      <c r="S640" s="17" t="str">
        <f t="shared" si="258"/>
        <v/>
      </c>
      <c r="T640" s="17" t="str">
        <f t="shared" si="259"/>
        <v/>
      </c>
      <c r="U640" s="17" t="str">
        <f t="shared" si="260"/>
        <v/>
      </c>
      <c r="V640" s="17" t="str">
        <f t="shared" si="261"/>
        <v/>
      </c>
      <c r="W640" s="17" t="str">
        <f t="shared" si="262"/>
        <v/>
      </c>
      <c r="X640" s="18" t="str">
        <f t="shared" si="253"/>
        <v/>
      </c>
      <c r="Y640" s="17" t="str">
        <f t="shared" si="263"/>
        <v/>
      </c>
      <c r="Z640" s="17" t="str">
        <f t="shared" si="264"/>
        <v/>
      </c>
      <c r="AA640" s="17" t="str">
        <f t="shared" si="265"/>
        <v/>
      </c>
      <c r="AB640" s="17" t="str">
        <f t="shared" si="266"/>
        <v/>
      </c>
      <c r="AC640" s="17" t="str">
        <f t="shared" si="267"/>
        <v/>
      </c>
      <c r="AD640" s="18" t="str">
        <f t="shared" si="268"/>
        <v/>
      </c>
      <c r="AE640" s="19" t="str">
        <f t="shared" si="269"/>
        <v/>
      </c>
      <c r="AF640" s="17" t="str">
        <f t="shared" si="270"/>
        <v/>
      </c>
      <c r="AG640" s="17" t="str">
        <f t="shared" si="271"/>
        <v/>
      </c>
      <c r="AH640" s="18" t="str">
        <f t="shared" si="272"/>
        <v/>
      </c>
      <c r="AI640" s="73"/>
      <c r="AJ640" s="74"/>
      <c r="AK640" s="74"/>
      <c r="AL640" s="73"/>
      <c r="AM640" s="74"/>
      <c r="AN640" s="74">
        <f t="shared" si="273"/>
        <v>2012</v>
      </c>
      <c r="AO640" s="19" t="str">
        <f t="shared" ca="1" si="274"/>
        <v>-</v>
      </c>
      <c r="AP640" s="17" t="str">
        <f ca="1">IF($C640&gt;=TODAY(),"-",100*(AO640-MIN(Fit_Error_Deaths))/(MAX(Fit_Error_Deaths)-MIN(Fit_Error_Deaths)))</f>
        <v>-</v>
      </c>
      <c r="AQ640" s="17" t="str">
        <f t="shared" ca="1" si="275"/>
        <v>-</v>
      </c>
      <c r="AR640" s="17" t="str">
        <f ca="1">IF($C640&gt;=TODAY(),"-",100*(AQ640-MIN(Fit_Error_LocalTransmission))/(MAX(Fit_Error_LocalTransmission)-MIN(Fit_Error_LocalTransmission)))</f>
        <v>-</v>
      </c>
      <c r="AS640" s="17" t="str">
        <f t="shared" ca="1" si="276"/>
        <v>-</v>
      </c>
      <c r="AT640" s="67" t="str">
        <f t="shared" ca="1" si="277"/>
        <v>-</v>
      </c>
    </row>
    <row r="641" spans="1:46" s="1" customFormat="1" ht="12" x14ac:dyDescent="0.35">
      <c r="A641" s="87"/>
      <c r="B641" s="40" t="str">
        <f t="shared" si="254"/>
        <v/>
      </c>
      <c r="C641" s="41" t="str">
        <f t="shared" si="255"/>
        <v/>
      </c>
      <c r="D641" s="28">
        <f>'I Disease Parameters'!$E$6/(1000*365)</f>
        <v>4.8197260273972601E-5</v>
      </c>
      <c r="E641" s="28">
        <f>'I Disease Parameters'!$E$7/(1000*365)</f>
        <v>2.0024657534246577E-5</v>
      </c>
      <c r="F641" s="27">
        <f>(1-'I Disease Parameters'!$E$8)/'I Disease Parameters'!$E$10</f>
        <v>0.188</v>
      </c>
      <c r="G641" s="27">
        <f>'I Disease Parameters'!$E$8/'I Disease Parameters'!$E$11</f>
        <v>1.2E-2</v>
      </c>
      <c r="H641" s="27">
        <f>1/'I Disease Parameters'!$E$12</f>
        <v>0.05</v>
      </c>
      <c r="I641" s="27">
        <f>'I Disease Parameters'!$E$9/'I Disease Parameters'!$E$15</f>
        <v>0</v>
      </c>
      <c r="J641" s="83">
        <f t="shared" si="278"/>
        <v>7.7001263440561267</v>
      </c>
      <c r="K641" s="60">
        <f t="shared" si="279"/>
        <v>0.77001263449643809</v>
      </c>
      <c r="L641" s="30">
        <f t="shared" si="280"/>
        <v>0.46717576064062738</v>
      </c>
      <c r="M641" s="27">
        <f>J641/'I Disease Parameters'!$E$12</f>
        <v>0.38500631720280631</v>
      </c>
      <c r="N641" s="27">
        <f>K641/SQRT('I Disease Parameters'!$E$13*'I Disease Parameters'!$E$13)</f>
        <v>4.5294860852731655E-2</v>
      </c>
      <c r="O641" s="27">
        <f>L641/'I Disease Parameters'!$E$13</f>
        <v>2.7480927096507492E-2</v>
      </c>
      <c r="P641" s="27">
        <f>(1-L641)/'I Disease Parameters'!$E$14</f>
        <v>2.2201009973307193E-2</v>
      </c>
      <c r="Q641" s="19" t="str">
        <f t="shared" si="256"/>
        <v/>
      </c>
      <c r="R641" s="17" t="str">
        <f t="shared" si="257"/>
        <v/>
      </c>
      <c r="S641" s="17" t="str">
        <f t="shared" si="258"/>
        <v/>
      </c>
      <c r="T641" s="17" t="str">
        <f t="shared" si="259"/>
        <v/>
      </c>
      <c r="U641" s="17" t="str">
        <f t="shared" si="260"/>
        <v/>
      </c>
      <c r="V641" s="17" t="str">
        <f t="shared" si="261"/>
        <v/>
      </c>
      <c r="W641" s="17" t="str">
        <f t="shared" si="262"/>
        <v/>
      </c>
      <c r="X641" s="18" t="str">
        <f t="shared" si="253"/>
        <v/>
      </c>
      <c r="Y641" s="17" t="str">
        <f t="shared" si="263"/>
        <v/>
      </c>
      <c r="Z641" s="17" t="str">
        <f t="shared" si="264"/>
        <v/>
      </c>
      <c r="AA641" s="17" t="str">
        <f t="shared" si="265"/>
        <v/>
      </c>
      <c r="AB641" s="17" t="str">
        <f t="shared" si="266"/>
        <v/>
      </c>
      <c r="AC641" s="17" t="str">
        <f t="shared" si="267"/>
        <v/>
      </c>
      <c r="AD641" s="18" t="str">
        <f t="shared" si="268"/>
        <v/>
      </c>
      <c r="AE641" s="19" t="str">
        <f t="shared" si="269"/>
        <v/>
      </c>
      <c r="AF641" s="17" t="str">
        <f t="shared" si="270"/>
        <v/>
      </c>
      <c r="AG641" s="17" t="str">
        <f t="shared" si="271"/>
        <v/>
      </c>
      <c r="AH641" s="18" t="str">
        <f t="shared" si="272"/>
        <v/>
      </c>
      <c r="AI641" s="73"/>
      <c r="AJ641" s="74"/>
      <c r="AK641" s="74"/>
      <c r="AL641" s="73"/>
      <c r="AM641" s="74"/>
      <c r="AN641" s="74">
        <f t="shared" si="273"/>
        <v>2012</v>
      </c>
      <c r="AO641" s="19" t="str">
        <f t="shared" ca="1" si="274"/>
        <v>-</v>
      </c>
      <c r="AP641" s="17" t="str">
        <f ca="1">IF($C641&gt;=TODAY(),"-",100*(AO641-MIN(Fit_Error_Deaths))/(MAX(Fit_Error_Deaths)-MIN(Fit_Error_Deaths)))</f>
        <v>-</v>
      </c>
      <c r="AQ641" s="17" t="str">
        <f t="shared" ca="1" si="275"/>
        <v>-</v>
      </c>
      <c r="AR641" s="17" t="str">
        <f ca="1">IF($C641&gt;=TODAY(),"-",100*(AQ641-MIN(Fit_Error_LocalTransmission))/(MAX(Fit_Error_LocalTransmission)-MIN(Fit_Error_LocalTransmission)))</f>
        <v>-</v>
      </c>
      <c r="AS641" s="17" t="str">
        <f t="shared" ca="1" si="276"/>
        <v>-</v>
      </c>
      <c r="AT641" s="67" t="str">
        <f t="shared" ca="1" si="277"/>
        <v>-</v>
      </c>
    </row>
    <row r="642" spans="1:46" s="1" customFormat="1" ht="12" x14ac:dyDescent="0.35">
      <c r="A642" s="87"/>
      <c r="B642" s="40" t="str">
        <f t="shared" si="254"/>
        <v/>
      </c>
      <c r="C642" s="41" t="str">
        <f t="shared" si="255"/>
        <v/>
      </c>
      <c r="D642" s="28">
        <f>'I Disease Parameters'!$E$6/(1000*365)</f>
        <v>4.8197260273972601E-5</v>
      </c>
      <c r="E642" s="28">
        <f>'I Disease Parameters'!$E$7/(1000*365)</f>
        <v>2.0024657534246577E-5</v>
      </c>
      <c r="F642" s="27">
        <f>(1-'I Disease Parameters'!$E$8)/'I Disease Parameters'!$E$10</f>
        <v>0.188</v>
      </c>
      <c r="G642" s="27">
        <f>'I Disease Parameters'!$E$8/'I Disease Parameters'!$E$11</f>
        <v>1.2E-2</v>
      </c>
      <c r="H642" s="27">
        <f>1/'I Disease Parameters'!$E$12</f>
        <v>0.05</v>
      </c>
      <c r="I642" s="27">
        <f>'I Disease Parameters'!$E$9/'I Disease Parameters'!$E$15</f>
        <v>0</v>
      </c>
      <c r="J642" s="83">
        <f t="shared" si="278"/>
        <v>7.7001263440561267</v>
      </c>
      <c r="K642" s="60">
        <f t="shared" si="279"/>
        <v>0.77001263449643809</v>
      </c>
      <c r="L642" s="30">
        <f t="shared" si="280"/>
        <v>0.46717576064062738</v>
      </c>
      <c r="M642" s="27">
        <f>J642/'I Disease Parameters'!$E$12</f>
        <v>0.38500631720280631</v>
      </c>
      <c r="N642" s="27">
        <f>K642/SQRT('I Disease Parameters'!$E$13*'I Disease Parameters'!$E$13)</f>
        <v>4.5294860852731655E-2</v>
      </c>
      <c r="O642" s="27">
        <f>L642/'I Disease Parameters'!$E$13</f>
        <v>2.7480927096507492E-2</v>
      </c>
      <c r="P642" s="27">
        <f>(1-L642)/'I Disease Parameters'!$E$14</f>
        <v>2.2201009973307193E-2</v>
      </c>
      <c r="Q642" s="19" t="str">
        <f t="shared" si="256"/>
        <v/>
      </c>
      <c r="R642" s="17" t="str">
        <f t="shared" si="257"/>
        <v/>
      </c>
      <c r="S642" s="17" t="str">
        <f t="shared" si="258"/>
        <v/>
      </c>
      <c r="T642" s="17" t="str">
        <f t="shared" si="259"/>
        <v/>
      </c>
      <c r="U642" s="17" t="str">
        <f t="shared" si="260"/>
        <v/>
      </c>
      <c r="V642" s="17" t="str">
        <f t="shared" si="261"/>
        <v/>
      </c>
      <c r="W642" s="17" t="str">
        <f t="shared" si="262"/>
        <v/>
      </c>
      <c r="X642" s="18" t="str">
        <f t="shared" si="253"/>
        <v/>
      </c>
      <c r="Y642" s="17" t="str">
        <f t="shared" si="263"/>
        <v/>
      </c>
      <c r="Z642" s="17" t="str">
        <f t="shared" si="264"/>
        <v/>
      </c>
      <c r="AA642" s="17" t="str">
        <f t="shared" si="265"/>
        <v/>
      </c>
      <c r="AB642" s="17" t="str">
        <f t="shared" si="266"/>
        <v/>
      </c>
      <c r="AC642" s="17" t="str">
        <f t="shared" si="267"/>
        <v/>
      </c>
      <c r="AD642" s="18" t="str">
        <f t="shared" si="268"/>
        <v/>
      </c>
      <c r="AE642" s="19" t="str">
        <f t="shared" si="269"/>
        <v/>
      </c>
      <c r="AF642" s="17" t="str">
        <f t="shared" si="270"/>
        <v/>
      </c>
      <c r="AG642" s="17" t="str">
        <f t="shared" si="271"/>
        <v/>
      </c>
      <c r="AH642" s="18" t="str">
        <f t="shared" si="272"/>
        <v/>
      </c>
      <c r="AI642" s="73"/>
      <c r="AJ642" s="74"/>
      <c r="AK642" s="74"/>
      <c r="AL642" s="73"/>
      <c r="AM642" s="74"/>
      <c r="AN642" s="74">
        <f t="shared" si="273"/>
        <v>2012</v>
      </c>
      <c r="AO642" s="19" t="str">
        <f t="shared" ca="1" si="274"/>
        <v>-</v>
      </c>
      <c r="AP642" s="17" t="str">
        <f ca="1">IF($C642&gt;=TODAY(),"-",100*(AO642-MIN(Fit_Error_Deaths))/(MAX(Fit_Error_Deaths)-MIN(Fit_Error_Deaths)))</f>
        <v>-</v>
      </c>
      <c r="AQ642" s="17" t="str">
        <f t="shared" ca="1" si="275"/>
        <v>-</v>
      </c>
      <c r="AR642" s="17" t="str">
        <f ca="1">IF($C642&gt;=TODAY(),"-",100*(AQ642-MIN(Fit_Error_LocalTransmission))/(MAX(Fit_Error_LocalTransmission)-MIN(Fit_Error_LocalTransmission)))</f>
        <v>-</v>
      </c>
      <c r="AS642" s="17" t="str">
        <f t="shared" ca="1" si="276"/>
        <v>-</v>
      </c>
      <c r="AT642" s="67" t="str">
        <f t="shared" ca="1" si="277"/>
        <v>-</v>
      </c>
    </row>
    <row r="643" spans="1:46" s="1" customFormat="1" ht="12" x14ac:dyDescent="0.35">
      <c r="A643" s="87"/>
      <c r="B643" s="40" t="str">
        <f t="shared" si="254"/>
        <v/>
      </c>
      <c r="C643" s="41" t="str">
        <f t="shared" si="255"/>
        <v/>
      </c>
      <c r="D643" s="28">
        <f>'I Disease Parameters'!$E$6/(1000*365)</f>
        <v>4.8197260273972601E-5</v>
      </c>
      <c r="E643" s="28">
        <f>'I Disease Parameters'!$E$7/(1000*365)</f>
        <v>2.0024657534246577E-5</v>
      </c>
      <c r="F643" s="27">
        <f>(1-'I Disease Parameters'!$E$8)/'I Disease Parameters'!$E$10</f>
        <v>0.188</v>
      </c>
      <c r="G643" s="27">
        <f>'I Disease Parameters'!$E$8/'I Disease Parameters'!$E$11</f>
        <v>1.2E-2</v>
      </c>
      <c r="H643" s="27">
        <f>1/'I Disease Parameters'!$E$12</f>
        <v>0.05</v>
      </c>
      <c r="I643" s="27">
        <f>'I Disease Parameters'!$E$9/'I Disease Parameters'!$E$15</f>
        <v>0</v>
      </c>
      <c r="J643" s="83">
        <f t="shared" si="278"/>
        <v>7.7001263440561267</v>
      </c>
      <c r="K643" s="60">
        <f t="shared" si="279"/>
        <v>0.77001263449643809</v>
      </c>
      <c r="L643" s="30">
        <f t="shared" si="280"/>
        <v>0.46717576064062738</v>
      </c>
      <c r="M643" s="27">
        <f>J643/'I Disease Parameters'!$E$12</f>
        <v>0.38500631720280631</v>
      </c>
      <c r="N643" s="27">
        <f>K643/SQRT('I Disease Parameters'!$E$13*'I Disease Parameters'!$E$13)</f>
        <v>4.5294860852731655E-2</v>
      </c>
      <c r="O643" s="27">
        <f>L643/'I Disease Parameters'!$E$13</f>
        <v>2.7480927096507492E-2</v>
      </c>
      <c r="P643" s="27">
        <f>(1-L643)/'I Disease Parameters'!$E$14</f>
        <v>2.2201009973307193E-2</v>
      </c>
      <c r="Q643" s="19" t="str">
        <f t="shared" si="256"/>
        <v/>
      </c>
      <c r="R643" s="17" t="str">
        <f t="shared" si="257"/>
        <v/>
      </c>
      <c r="S643" s="17" t="str">
        <f t="shared" si="258"/>
        <v/>
      </c>
      <c r="T643" s="17" t="str">
        <f t="shared" si="259"/>
        <v/>
      </c>
      <c r="U643" s="17" t="str">
        <f t="shared" si="260"/>
        <v/>
      </c>
      <c r="V643" s="17" t="str">
        <f t="shared" si="261"/>
        <v/>
      </c>
      <c r="W643" s="17" t="str">
        <f t="shared" si="262"/>
        <v/>
      </c>
      <c r="X643" s="18" t="str">
        <f t="shared" si="253"/>
        <v/>
      </c>
      <c r="Y643" s="17" t="str">
        <f t="shared" si="263"/>
        <v/>
      </c>
      <c r="Z643" s="17" t="str">
        <f t="shared" si="264"/>
        <v/>
      </c>
      <c r="AA643" s="17" t="str">
        <f t="shared" si="265"/>
        <v/>
      </c>
      <c r="AB643" s="17" t="str">
        <f t="shared" si="266"/>
        <v/>
      </c>
      <c r="AC643" s="17" t="str">
        <f t="shared" si="267"/>
        <v/>
      </c>
      <c r="AD643" s="18" t="str">
        <f t="shared" si="268"/>
        <v/>
      </c>
      <c r="AE643" s="19" t="str">
        <f t="shared" si="269"/>
        <v/>
      </c>
      <c r="AF643" s="17" t="str">
        <f t="shared" si="270"/>
        <v/>
      </c>
      <c r="AG643" s="17" t="str">
        <f t="shared" si="271"/>
        <v/>
      </c>
      <c r="AH643" s="18" t="str">
        <f t="shared" si="272"/>
        <v/>
      </c>
      <c r="AI643" s="73"/>
      <c r="AJ643" s="74"/>
      <c r="AK643" s="74"/>
      <c r="AL643" s="73"/>
      <c r="AM643" s="74"/>
      <c r="AN643" s="74">
        <f t="shared" si="273"/>
        <v>2012</v>
      </c>
      <c r="AO643" s="19" t="str">
        <f t="shared" ca="1" si="274"/>
        <v>-</v>
      </c>
      <c r="AP643" s="17" t="str">
        <f ca="1">IF($C643&gt;=TODAY(),"-",100*(AO643-MIN(Fit_Error_Deaths))/(MAX(Fit_Error_Deaths)-MIN(Fit_Error_Deaths)))</f>
        <v>-</v>
      </c>
      <c r="AQ643" s="17" t="str">
        <f t="shared" ca="1" si="275"/>
        <v>-</v>
      </c>
      <c r="AR643" s="17" t="str">
        <f ca="1">IF($C643&gt;=TODAY(),"-",100*(AQ643-MIN(Fit_Error_LocalTransmission))/(MAX(Fit_Error_LocalTransmission)-MIN(Fit_Error_LocalTransmission)))</f>
        <v>-</v>
      </c>
      <c r="AS643" s="17" t="str">
        <f t="shared" ca="1" si="276"/>
        <v>-</v>
      </c>
      <c r="AT643" s="67" t="str">
        <f t="shared" ca="1" si="277"/>
        <v>-</v>
      </c>
    </row>
    <row r="644" spans="1:46" s="1" customFormat="1" ht="12" x14ac:dyDescent="0.35">
      <c r="A644" s="87"/>
      <c r="B644" s="40" t="str">
        <f t="shared" si="254"/>
        <v/>
      </c>
      <c r="C644" s="41" t="str">
        <f t="shared" si="255"/>
        <v/>
      </c>
      <c r="D644" s="28">
        <f>'I Disease Parameters'!$E$6/(1000*365)</f>
        <v>4.8197260273972601E-5</v>
      </c>
      <c r="E644" s="28">
        <f>'I Disease Parameters'!$E$7/(1000*365)</f>
        <v>2.0024657534246577E-5</v>
      </c>
      <c r="F644" s="27">
        <f>(1-'I Disease Parameters'!$E$8)/'I Disease Parameters'!$E$10</f>
        <v>0.188</v>
      </c>
      <c r="G644" s="27">
        <f>'I Disease Parameters'!$E$8/'I Disease Parameters'!$E$11</f>
        <v>1.2E-2</v>
      </c>
      <c r="H644" s="27">
        <f>1/'I Disease Parameters'!$E$12</f>
        <v>0.05</v>
      </c>
      <c r="I644" s="27">
        <f>'I Disease Parameters'!$E$9/'I Disease Parameters'!$E$15</f>
        <v>0</v>
      </c>
      <c r="J644" s="83">
        <f t="shared" si="278"/>
        <v>7.7001263440561267</v>
      </c>
      <c r="K644" s="60">
        <f t="shared" si="279"/>
        <v>0.77001263449643809</v>
      </c>
      <c r="L644" s="30">
        <f t="shared" si="280"/>
        <v>0.46717576064062738</v>
      </c>
      <c r="M644" s="27">
        <f>J644/'I Disease Parameters'!$E$12</f>
        <v>0.38500631720280631</v>
      </c>
      <c r="N644" s="27">
        <f>K644/SQRT('I Disease Parameters'!$E$13*'I Disease Parameters'!$E$13)</f>
        <v>4.5294860852731655E-2</v>
      </c>
      <c r="O644" s="27">
        <f>L644/'I Disease Parameters'!$E$13</f>
        <v>2.7480927096507492E-2</v>
      </c>
      <c r="P644" s="27">
        <f>(1-L644)/'I Disease Parameters'!$E$14</f>
        <v>2.2201009973307193E-2</v>
      </c>
      <c r="Q644" s="19" t="str">
        <f t="shared" si="256"/>
        <v/>
      </c>
      <c r="R644" s="17" t="str">
        <f t="shared" si="257"/>
        <v/>
      </c>
      <c r="S644" s="17" t="str">
        <f t="shared" si="258"/>
        <v/>
      </c>
      <c r="T644" s="17" t="str">
        <f t="shared" si="259"/>
        <v/>
      </c>
      <c r="U644" s="17" t="str">
        <f t="shared" si="260"/>
        <v/>
      </c>
      <c r="V644" s="17" t="str">
        <f t="shared" si="261"/>
        <v/>
      </c>
      <c r="W644" s="17" t="str">
        <f t="shared" si="262"/>
        <v/>
      </c>
      <c r="X644" s="18" t="str">
        <f t="shared" ref="X644:X707" si="281">IF($B644&gt;$C$1,"",MAX(View_T_C))</f>
        <v/>
      </c>
      <c r="Y644" s="17" t="str">
        <f t="shared" si="263"/>
        <v/>
      </c>
      <c r="Z644" s="17" t="str">
        <f t="shared" si="264"/>
        <v/>
      </c>
      <c r="AA644" s="17" t="str">
        <f t="shared" si="265"/>
        <v/>
      </c>
      <c r="AB644" s="17" t="str">
        <f t="shared" si="266"/>
        <v/>
      </c>
      <c r="AC644" s="17" t="str">
        <f t="shared" si="267"/>
        <v/>
      </c>
      <c r="AD644" s="18" t="str">
        <f t="shared" si="268"/>
        <v/>
      </c>
      <c r="AE644" s="19" t="str">
        <f t="shared" si="269"/>
        <v/>
      </c>
      <c r="AF644" s="17" t="str">
        <f t="shared" si="270"/>
        <v/>
      </c>
      <c r="AG644" s="17" t="str">
        <f t="shared" si="271"/>
        <v/>
      </c>
      <c r="AH644" s="18" t="str">
        <f t="shared" si="272"/>
        <v/>
      </c>
      <c r="AI644" s="73"/>
      <c r="AJ644" s="74"/>
      <c r="AK644" s="74"/>
      <c r="AL644" s="73"/>
      <c r="AM644" s="74"/>
      <c r="AN644" s="74">
        <f t="shared" si="273"/>
        <v>2012</v>
      </c>
      <c r="AO644" s="19" t="str">
        <f t="shared" ca="1" si="274"/>
        <v>-</v>
      </c>
      <c r="AP644" s="17" t="str">
        <f ca="1">IF($C644&gt;=TODAY(),"-",100*(AO644-MIN(Fit_Error_Deaths))/(MAX(Fit_Error_Deaths)-MIN(Fit_Error_Deaths)))</f>
        <v>-</v>
      </c>
      <c r="AQ644" s="17" t="str">
        <f t="shared" ca="1" si="275"/>
        <v>-</v>
      </c>
      <c r="AR644" s="17" t="str">
        <f ca="1">IF($C644&gt;=TODAY(),"-",100*(AQ644-MIN(Fit_Error_LocalTransmission))/(MAX(Fit_Error_LocalTransmission)-MIN(Fit_Error_LocalTransmission)))</f>
        <v>-</v>
      </c>
      <c r="AS644" s="17" t="str">
        <f t="shared" ca="1" si="276"/>
        <v>-</v>
      </c>
      <c r="AT644" s="67" t="str">
        <f t="shared" ca="1" si="277"/>
        <v>-</v>
      </c>
    </row>
    <row r="645" spans="1:46" s="1" customFormat="1" ht="12" x14ac:dyDescent="0.35">
      <c r="A645" s="87"/>
      <c r="B645" s="40" t="str">
        <f t="shared" ref="B645:B708" si="282">IF($B644&gt;=$C$1,"",B644+1)</f>
        <v/>
      </c>
      <c r="C645" s="41" t="str">
        <f t="shared" ref="C645:C708" si="283">IF($B645&gt;$C$1,"",C644+1)</f>
        <v/>
      </c>
      <c r="D645" s="28">
        <f>'I Disease Parameters'!$E$6/(1000*365)</f>
        <v>4.8197260273972601E-5</v>
      </c>
      <c r="E645" s="28">
        <f>'I Disease Parameters'!$E$7/(1000*365)</f>
        <v>2.0024657534246577E-5</v>
      </c>
      <c r="F645" s="27">
        <f>(1-'I Disease Parameters'!$E$8)/'I Disease Parameters'!$E$10</f>
        <v>0.188</v>
      </c>
      <c r="G645" s="27">
        <f>'I Disease Parameters'!$E$8/'I Disease Parameters'!$E$11</f>
        <v>1.2E-2</v>
      </c>
      <c r="H645" s="27">
        <f>1/'I Disease Parameters'!$E$12</f>
        <v>0.05</v>
      </c>
      <c r="I645" s="27">
        <f>'I Disease Parameters'!$E$9/'I Disease Parameters'!$E$15</f>
        <v>0</v>
      </c>
      <c r="J645" s="83">
        <f t="shared" si="278"/>
        <v>7.7001263440561267</v>
      </c>
      <c r="K645" s="60">
        <f t="shared" si="279"/>
        <v>0.77001263449643809</v>
      </c>
      <c r="L645" s="30">
        <f t="shared" si="280"/>
        <v>0.46717576064062738</v>
      </c>
      <c r="M645" s="27">
        <f>J645/'I Disease Parameters'!$E$12</f>
        <v>0.38500631720280631</v>
      </c>
      <c r="N645" s="27">
        <f>K645/SQRT('I Disease Parameters'!$E$13*'I Disease Parameters'!$E$13)</f>
        <v>4.5294860852731655E-2</v>
      </c>
      <c r="O645" s="27">
        <f>L645/'I Disease Parameters'!$E$13</f>
        <v>2.7480927096507492E-2</v>
      </c>
      <c r="P645" s="27">
        <f>(1-L645)/'I Disease Parameters'!$E$14</f>
        <v>2.2201009973307193E-2</v>
      </c>
      <c r="Q645" s="19" t="str">
        <f t="shared" ref="Q645:Q708" si="284">IF($B645&gt;$C$1,"",Q644+p_0*$W644+p_9*$U644-p_1*$Q644-p_2*$Q644*($S644/$W644)-p_3*$Q644*($T644/$W644))</f>
        <v/>
      </c>
      <c r="R645" s="17" t="str">
        <f t="shared" ref="R645:R708" si="285">IF($B645&gt;$C$1,"",R644+p_2*$Q644*($S644/$W644)+p_3*$Q644*($T644/$W644) - p_1*$R644- p_4*$R644 - p_5*$R644+AI644)</f>
        <v/>
      </c>
      <c r="S645" s="17" t="str">
        <f t="shared" ref="S645:S708" si="286">IF($B645&gt;$C$1,"",S644+p_4*$R644-p_1*$S644-p_6*$S644+AJ644)</f>
        <v/>
      </c>
      <c r="T645" s="17" t="str">
        <f t="shared" ref="T645:T708" si="287">IF($B645&gt;$C$1,"",T644+p_5*$R644-p_1*$T644-p_7*$T644-p_8*$T644+AK644)</f>
        <v/>
      </c>
      <c r="U645" s="17" t="str">
        <f t="shared" ref="U645:U708" si="288">IF($B645&gt;$C$1,"",U644+p_7*$T644+p_6*$S644-p_1*$U644-p_9*$U644)</f>
        <v/>
      </c>
      <c r="V645" s="17" t="str">
        <f t="shared" ref="V645:V708" si="289">IF($B645&gt;$C$1,"",V644+p_8*$T644)</f>
        <v/>
      </c>
      <c r="W645" s="17" t="str">
        <f t="shared" ref="W645:W708" si="290">IF($B645&gt;$C$1,"",SUM($Q645:$U645))</f>
        <v/>
      </c>
      <c r="X645" s="18" t="str">
        <f t="shared" si="281"/>
        <v/>
      </c>
      <c r="Y645" s="17" t="str">
        <f t="shared" ref="Y645:Y708" si="291">IF($B645&gt;$C$1,"",Q645-Q644)</f>
        <v/>
      </c>
      <c r="Z645" s="17" t="str">
        <f t="shared" ref="Z645:Z708" si="292">IF($B645&gt;$C$1,"",R645-R644)</f>
        <v/>
      </c>
      <c r="AA645" s="17" t="str">
        <f t="shared" ref="AA645:AA708" si="293">IF($B645&gt;$C$1,"",S645-S644)</f>
        <v/>
      </c>
      <c r="AB645" s="17" t="str">
        <f t="shared" ref="AB645:AB708" si="294">IF($B645&gt;$C$1,"",T645-T644)</f>
        <v/>
      </c>
      <c r="AC645" s="17" t="str">
        <f t="shared" ref="AC645:AC708" si="295">IF($B645&gt;$C$1,"",U645-U644)</f>
        <v/>
      </c>
      <c r="AD645" s="18" t="str">
        <f t="shared" ref="AD645:AD708" si="296">IF($B645&gt;$C$1,"",V645-V644)</f>
        <v/>
      </c>
      <c r="AE645" s="19" t="str">
        <f t="shared" ref="AE645:AE708" si="297">IF($B645&gt;$C$1,"",p_2*$Q644*($S644/$W644)+p_3*$Q644*($T644/$W644))</f>
        <v/>
      </c>
      <c r="AF645" s="17" t="str">
        <f t="shared" ref="AF645:AF708" si="298">IF($B645&gt;$C$1,"",p_4*$R644)</f>
        <v/>
      </c>
      <c r="AG645" s="17" t="str">
        <f t="shared" ref="AG645:AG708" si="299">IF($B645&gt;$C$1,"",p_5*$R644)</f>
        <v/>
      </c>
      <c r="AH645" s="18" t="str">
        <f t="shared" si="272"/>
        <v/>
      </c>
      <c r="AI645" s="73"/>
      <c r="AJ645" s="74"/>
      <c r="AK645" s="74"/>
      <c r="AL645" s="73"/>
      <c r="AM645" s="74"/>
      <c r="AN645" s="74">
        <f t="shared" si="273"/>
        <v>2012</v>
      </c>
      <c r="AO645" s="19" t="str">
        <f t="shared" ca="1" si="274"/>
        <v>-</v>
      </c>
      <c r="AP645" s="17" t="str">
        <f ca="1">IF($C645&gt;=TODAY(),"-",100*(AO645-MIN(Fit_Error_Deaths))/(MAX(Fit_Error_Deaths)-MIN(Fit_Error_Deaths)))</f>
        <v>-</v>
      </c>
      <c r="AQ645" s="17" t="str">
        <f t="shared" ca="1" si="275"/>
        <v>-</v>
      </c>
      <c r="AR645" s="17" t="str">
        <f ca="1">IF($C645&gt;=TODAY(),"-",100*(AQ645-MIN(Fit_Error_LocalTransmission))/(MAX(Fit_Error_LocalTransmission)-MIN(Fit_Error_LocalTransmission)))</f>
        <v>-</v>
      </c>
      <c r="AS645" s="17" t="str">
        <f t="shared" ca="1" si="276"/>
        <v>-</v>
      </c>
      <c r="AT645" s="67" t="str">
        <f t="shared" ca="1" si="277"/>
        <v>-</v>
      </c>
    </row>
    <row r="646" spans="1:46" s="1" customFormat="1" ht="12" x14ac:dyDescent="0.35">
      <c r="A646" s="87"/>
      <c r="B646" s="40" t="str">
        <f t="shared" si="282"/>
        <v/>
      </c>
      <c r="C646" s="41" t="str">
        <f t="shared" si="283"/>
        <v/>
      </c>
      <c r="D646" s="28">
        <f>'I Disease Parameters'!$E$6/(1000*365)</f>
        <v>4.8197260273972601E-5</v>
      </c>
      <c r="E646" s="28">
        <f>'I Disease Parameters'!$E$7/(1000*365)</f>
        <v>2.0024657534246577E-5</v>
      </c>
      <c r="F646" s="27">
        <f>(1-'I Disease Parameters'!$E$8)/'I Disease Parameters'!$E$10</f>
        <v>0.188</v>
      </c>
      <c r="G646" s="27">
        <f>'I Disease Parameters'!$E$8/'I Disease Parameters'!$E$11</f>
        <v>1.2E-2</v>
      </c>
      <c r="H646" s="27">
        <f>1/'I Disease Parameters'!$E$12</f>
        <v>0.05</v>
      </c>
      <c r="I646" s="27">
        <f>'I Disease Parameters'!$E$9/'I Disease Parameters'!$E$15</f>
        <v>0</v>
      </c>
      <c r="J646" s="83">
        <f t="shared" si="278"/>
        <v>7.7001263440561267</v>
      </c>
      <c r="K646" s="60">
        <f t="shared" si="279"/>
        <v>0.77001263449643809</v>
      </c>
      <c r="L646" s="30">
        <f t="shared" si="280"/>
        <v>0.46717576064062738</v>
      </c>
      <c r="M646" s="27">
        <f>J646/'I Disease Parameters'!$E$12</f>
        <v>0.38500631720280631</v>
      </c>
      <c r="N646" s="27">
        <f>K646/SQRT('I Disease Parameters'!$E$13*'I Disease Parameters'!$E$13)</f>
        <v>4.5294860852731655E-2</v>
      </c>
      <c r="O646" s="27">
        <f>L646/'I Disease Parameters'!$E$13</f>
        <v>2.7480927096507492E-2</v>
      </c>
      <c r="P646" s="27">
        <f>(1-L646)/'I Disease Parameters'!$E$14</f>
        <v>2.2201009973307193E-2</v>
      </c>
      <c r="Q646" s="19" t="str">
        <f t="shared" si="284"/>
        <v/>
      </c>
      <c r="R646" s="17" t="str">
        <f t="shared" si="285"/>
        <v/>
      </c>
      <c r="S646" s="17" t="str">
        <f t="shared" si="286"/>
        <v/>
      </c>
      <c r="T646" s="17" t="str">
        <f t="shared" si="287"/>
        <v/>
      </c>
      <c r="U646" s="17" t="str">
        <f t="shared" si="288"/>
        <v/>
      </c>
      <c r="V646" s="17" t="str">
        <f t="shared" si="289"/>
        <v/>
      </c>
      <c r="W646" s="17" t="str">
        <f t="shared" si="290"/>
        <v/>
      </c>
      <c r="X646" s="18" t="str">
        <f t="shared" si="281"/>
        <v/>
      </c>
      <c r="Y646" s="17" t="str">
        <f t="shared" si="291"/>
        <v/>
      </c>
      <c r="Z646" s="17" t="str">
        <f t="shared" si="292"/>
        <v/>
      </c>
      <c r="AA646" s="17" t="str">
        <f t="shared" si="293"/>
        <v/>
      </c>
      <c r="AB646" s="17" t="str">
        <f t="shared" si="294"/>
        <v/>
      </c>
      <c r="AC646" s="17" t="str">
        <f t="shared" si="295"/>
        <v/>
      </c>
      <c r="AD646" s="18" t="str">
        <f t="shared" si="296"/>
        <v/>
      </c>
      <c r="AE646" s="19" t="str">
        <f t="shared" si="297"/>
        <v/>
      </c>
      <c r="AF646" s="17" t="str">
        <f t="shared" si="298"/>
        <v/>
      </c>
      <c r="AG646" s="17" t="str">
        <f t="shared" si="299"/>
        <v/>
      </c>
      <c r="AH646" s="18" t="str">
        <f t="shared" ref="AH646:AH709" si="300">IF($B646&gt;$C$1,"",AG646+AF646)</f>
        <v/>
      </c>
      <c r="AI646" s="73"/>
      <c r="AJ646" s="74"/>
      <c r="AK646" s="74"/>
      <c r="AL646" s="73"/>
      <c r="AM646" s="74"/>
      <c r="AN646" s="74">
        <f t="shared" ref="AN646:AN709" si="301">AM646+AN645</f>
        <v>2012</v>
      </c>
      <c r="AO646" s="19" t="str">
        <f t="shared" ref="AO646:AO709" ca="1" si="302">IF($C646&gt;=TODAY(),"-",(AL646-AD646)^2)</f>
        <v>-</v>
      </c>
      <c r="AP646" s="17" t="str">
        <f ca="1">IF($C646&gt;=TODAY(),"-",100*(AO646-MIN(Fit_Error_Deaths))/(MAX(Fit_Error_Deaths)-MIN(Fit_Error_Deaths)))</f>
        <v>-</v>
      </c>
      <c r="AQ646" s="17" t="str">
        <f t="shared" ref="AQ646:AQ709" ca="1" si="303">IF($C646&gt;=TODAY(),"-",(AM646-AH646)^2)</f>
        <v>-</v>
      </c>
      <c r="AR646" s="17" t="str">
        <f ca="1">IF($C646&gt;=TODAY(),"-",100*(AQ646-MIN(Fit_Error_LocalTransmission))/(MAX(Fit_Error_LocalTransmission)-MIN(Fit_Error_LocalTransmission)))</f>
        <v>-</v>
      </c>
      <c r="AS646" s="17" t="str">
        <f t="shared" ref="AS646:AS709" ca="1" si="304">IF($C646&gt;=TODAY(),"-",AP646*$AO$2+AR646*$AQ$2)</f>
        <v>-</v>
      </c>
      <c r="AT646" s="67" t="str">
        <f t="shared" ref="AT646:AT709" ca="1" si="305">IF($C646&gt;=TODAY(),"-",($AT$2)^((TODAY()-C646-1)))</f>
        <v>-</v>
      </c>
    </row>
    <row r="647" spans="1:46" s="1" customFormat="1" ht="12" x14ac:dyDescent="0.35">
      <c r="A647" s="87"/>
      <c r="B647" s="40" t="str">
        <f t="shared" si="282"/>
        <v/>
      </c>
      <c r="C647" s="41" t="str">
        <f t="shared" si="283"/>
        <v/>
      </c>
      <c r="D647" s="28">
        <f>'I Disease Parameters'!$E$6/(1000*365)</f>
        <v>4.8197260273972601E-5</v>
      </c>
      <c r="E647" s="28">
        <f>'I Disease Parameters'!$E$7/(1000*365)</f>
        <v>2.0024657534246577E-5</v>
      </c>
      <c r="F647" s="27">
        <f>(1-'I Disease Parameters'!$E$8)/'I Disease Parameters'!$E$10</f>
        <v>0.188</v>
      </c>
      <c r="G647" s="27">
        <f>'I Disease Parameters'!$E$8/'I Disease Parameters'!$E$11</f>
        <v>1.2E-2</v>
      </c>
      <c r="H647" s="27">
        <f>1/'I Disease Parameters'!$E$12</f>
        <v>0.05</v>
      </c>
      <c r="I647" s="27">
        <f>'I Disease Parameters'!$E$9/'I Disease Parameters'!$E$15</f>
        <v>0</v>
      </c>
      <c r="J647" s="83">
        <f t="shared" ref="J647:J710" si="306">J646</f>
        <v>7.7001263440561267</v>
      </c>
      <c r="K647" s="60">
        <f t="shared" ref="K647:K710" si="307">K646</f>
        <v>0.77001263449643809</v>
      </c>
      <c r="L647" s="30">
        <f t="shared" ref="L647:L710" si="308">L646</f>
        <v>0.46717576064062738</v>
      </c>
      <c r="M647" s="27">
        <f>J647/'I Disease Parameters'!$E$12</f>
        <v>0.38500631720280631</v>
      </c>
      <c r="N647" s="27">
        <f>K647/SQRT('I Disease Parameters'!$E$13*'I Disease Parameters'!$E$13)</f>
        <v>4.5294860852731655E-2</v>
      </c>
      <c r="O647" s="27">
        <f>L647/'I Disease Parameters'!$E$13</f>
        <v>2.7480927096507492E-2</v>
      </c>
      <c r="P647" s="27">
        <f>(1-L647)/'I Disease Parameters'!$E$14</f>
        <v>2.2201009973307193E-2</v>
      </c>
      <c r="Q647" s="19" t="str">
        <f t="shared" si="284"/>
        <v/>
      </c>
      <c r="R647" s="17" t="str">
        <f t="shared" si="285"/>
        <v/>
      </c>
      <c r="S647" s="17" t="str">
        <f t="shared" si="286"/>
        <v/>
      </c>
      <c r="T647" s="17" t="str">
        <f t="shared" si="287"/>
        <v/>
      </c>
      <c r="U647" s="17" t="str">
        <f t="shared" si="288"/>
        <v/>
      </c>
      <c r="V647" s="17" t="str">
        <f t="shared" si="289"/>
        <v/>
      </c>
      <c r="W647" s="17" t="str">
        <f t="shared" si="290"/>
        <v/>
      </c>
      <c r="X647" s="18" t="str">
        <f t="shared" si="281"/>
        <v/>
      </c>
      <c r="Y647" s="17" t="str">
        <f t="shared" si="291"/>
        <v/>
      </c>
      <c r="Z647" s="17" t="str">
        <f t="shared" si="292"/>
        <v/>
      </c>
      <c r="AA647" s="17" t="str">
        <f t="shared" si="293"/>
        <v/>
      </c>
      <c r="AB647" s="17" t="str">
        <f t="shared" si="294"/>
        <v/>
      </c>
      <c r="AC647" s="17" t="str">
        <f t="shared" si="295"/>
        <v/>
      </c>
      <c r="AD647" s="18" t="str">
        <f t="shared" si="296"/>
        <v/>
      </c>
      <c r="AE647" s="19" t="str">
        <f t="shared" si="297"/>
        <v/>
      </c>
      <c r="AF647" s="17" t="str">
        <f t="shared" si="298"/>
        <v/>
      </c>
      <c r="AG647" s="17" t="str">
        <f t="shared" si="299"/>
        <v/>
      </c>
      <c r="AH647" s="18" t="str">
        <f t="shared" si="300"/>
        <v/>
      </c>
      <c r="AI647" s="73"/>
      <c r="AJ647" s="74"/>
      <c r="AK647" s="74"/>
      <c r="AL647" s="73"/>
      <c r="AM647" s="74"/>
      <c r="AN647" s="74">
        <f t="shared" si="301"/>
        <v>2012</v>
      </c>
      <c r="AO647" s="19" t="str">
        <f t="shared" ca="1" si="302"/>
        <v>-</v>
      </c>
      <c r="AP647" s="17" t="str">
        <f ca="1">IF($C647&gt;=TODAY(),"-",100*(AO647-MIN(Fit_Error_Deaths))/(MAX(Fit_Error_Deaths)-MIN(Fit_Error_Deaths)))</f>
        <v>-</v>
      </c>
      <c r="AQ647" s="17" t="str">
        <f t="shared" ca="1" si="303"/>
        <v>-</v>
      </c>
      <c r="AR647" s="17" t="str">
        <f ca="1">IF($C647&gt;=TODAY(),"-",100*(AQ647-MIN(Fit_Error_LocalTransmission))/(MAX(Fit_Error_LocalTransmission)-MIN(Fit_Error_LocalTransmission)))</f>
        <v>-</v>
      </c>
      <c r="AS647" s="17" t="str">
        <f t="shared" ca="1" si="304"/>
        <v>-</v>
      </c>
      <c r="AT647" s="67" t="str">
        <f t="shared" ca="1" si="305"/>
        <v>-</v>
      </c>
    </row>
    <row r="648" spans="1:46" s="1" customFormat="1" ht="12" x14ac:dyDescent="0.35">
      <c r="A648" s="87"/>
      <c r="B648" s="40" t="str">
        <f t="shared" si="282"/>
        <v/>
      </c>
      <c r="C648" s="41" t="str">
        <f t="shared" si="283"/>
        <v/>
      </c>
      <c r="D648" s="28">
        <f>'I Disease Parameters'!$E$6/(1000*365)</f>
        <v>4.8197260273972601E-5</v>
      </c>
      <c r="E648" s="28">
        <f>'I Disease Parameters'!$E$7/(1000*365)</f>
        <v>2.0024657534246577E-5</v>
      </c>
      <c r="F648" s="27">
        <f>(1-'I Disease Parameters'!$E$8)/'I Disease Parameters'!$E$10</f>
        <v>0.188</v>
      </c>
      <c r="G648" s="27">
        <f>'I Disease Parameters'!$E$8/'I Disease Parameters'!$E$11</f>
        <v>1.2E-2</v>
      </c>
      <c r="H648" s="27">
        <f>1/'I Disease Parameters'!$E$12</f>
        <v>0.05</v>
      </c>
      <c r="I648" s="27">
        <f>'I Disease Parameters'!$E$9/'I Disease Parameters'!$E$15</f>
        <v>0</v>
      </c>
      <c r="J648" s="83">
        <f t="shared" si="306"/>
        <v>7.7001263440561267</v>
      </c>
      <c r="K648" s="60">
        <f t="shared" si="307"/>
        <v>0.77001263449643809</v>
      </c>
      <c r="L648" s="30">
        <f t="shared" si="308"/>
        <v>0.46717576064062738</v>
      </c>
      <c r="M648" s="27">
        <f>J648/'I Disease Parameters'!$E$12</f>
        <v>0.38500631720280631</v>
      </c>
      <c r="N648" s="27">
        <f>K648/SQRT('I Disease Parameters'!$E$13*'I Disease Parameters'!$E$13)</f>
        <v>4.5294860852731655E-2</v>
      </c>
      <c r="O648" s="27">
        <f>L648/'I Disease Parameters'!$E$13</f>
        <v>2.7480927096507492E-2</v>
      </c>
      <c r="P648" s="27">
        <f>(1-L648)/'I Disease Parameters'!$E$14</f>
        <v>2.2201009973307193E-2</v>
      </c>
      <c r="Q648" s="19" t="str">
        <f t="shared" si="284"/>
        <v/>
      </c>
      <c r="R648" s="17" t="str">
        <f t="shared" si="285"/>
        <v/>
      </c>
      <c r="S648" s="17" t="str">
        <f t="shared" si="286"/>
        <v/>
      </c>
      <c r="T648" s="17" t="str">
        <f t="shared" si="287"/>
        <v/>
      </c>
      <c r="U648" s="17" t="str">
        <f t="shared" si="288"/>
        <v/>
      </c>
      <c r="V648" s="17" t="str">
        <f t="shared" si="289"/>
        <v/>
      </c>
      <c r="W648" s="17" t="str">
        <f t="shared" si="290"/>
        <v/>
      </c>
      <c r="X648" s="18" t="str">
        <f t="shared" si="281"/>
        <v/>
      </c>
      <c r="Y648" s="17" t="str">
        <f t="shared" si="291"/>
        <v/>
      </c>
      <c r="Z648" s="17" t="str">
        <f t="shared" si="292"/>
        <v/>
      </c>
      <c r="AA648" s="17" t="str">
        <f t="shared" si="293"/>
        <v/>
      </c>
      <c r="AB648" s="17" t="str">
        <f t="shared" si="294"/>
        <v/>
      </c>
      <c r="AC648" s="17" t="str">
        <f t="shared" si="295"/>
        <v/>
      </c>
      <c r="AD648" s="18" t="str">
        <f t="shared" si="296"/>
        <v/>
      </c>
      <c r="AE648" s="19" t="str">
        <f t="shared" si="297"/>
        <v/>
      </c>
      <c r="AF648" s="17" t="str">
        <f t="shared" si="298"/>
        <v/>
      </c>
      <c r="AG648" s="17" t="str">
        <f t="shared" si="299"/>
        <v/>
      </c>
      <c r="AH648" s="18" t="str">
        <f t="shared" si="300"/>
        <v/>
      </c>
      <c r="AI648" s="73"/>
      <c r="AJ648" s="74"/>
      <c r="AK648" s="74"/>
      <c r="AL648" s="73"/>
      <c r="AM648" s="74"/>
      <c r="AN648" s="74">
        <f t="shared" si="301"/>
        <v>2012</v>
      </c>
      <c r="AO648" s="19" t="str">
        <f t="shared" ca="1" si="302"/>
        <v>-</v>
      </c>
      <c r="AP648" s="17" t="str">
        <f ca="1">IF($C648&gt;=TODAY(),"-",100*(AO648-MIN(Fit_Error_Deaths))/(MAX(Fit_Error_Deaths)-MIN(Fit_Error_Deaths)))</f>
        <v>-</v>
      </c>
      <c r="AQ648" s="17" t="str">
        <f t="shared" ca="1" si="303"/>
        <v>-</v>
      </c>
      <c r="AR648" s="17" t="str">
        <f ca="1">IF($C648&gt;=TODAY(),"-",100*(AQ648-MIN(Fit_Error_LocalTransmission))/(MAX(Fit_Error_LocalTransmission)-MIN(Fit_Error_LocalTransmission)))</f>
        <v>-</v>
      </c>
      <c r="AS648" s="17" t="str">
        <f t="shared" ca="1" si="304"/>
        <v>-</v>
      </c>
      <c r="AT648" s="67" t="str">
        <f t="shared" ca="1" si="305"/>
        <v>-</v>
      </c>
    </row>
    <row r="649" spans="1:46" s="1" customFormat="1" ht="12" x14ac:dyDescent="0.35">
      <c r="A649" s="87"/>
      <c r="B649" s="40" t="str">
        <f t="shared" si="282"/>
        <v/>
      </c>
      <c r="C649" s="41" t="str">
        <f t="shared" si="283"/>
        <v/>
      </c>
      <c r="D649" s="28">
        <f>'I Disease Parameters'!$E$6/(1000*365)</f>
        <v>4.8197260273972601E-5</v>
      </c>
      <c r="E649" s="28">
        <f>'I Disease Parameters'!$E$7/(1000*365)</f>
        <v>2.0024657534246577E-5</v>
      </c>
      <c r="F649" s="27">
        <f>(1-'I Disease Parameters'!$E$8)/'I Disease Parameters'!$E$10</f>
        <v>0.188</v>
      </c>
      <c r="G649" s="27">
        <f>'I Disease Parameters'!$E$8/'I Disease Parameters'!$E$11</f>
        <v>1.2E-2</v>
      </c>
      <c r="H649" s="27">
        <f>1/'I Disease Parameters'!$E$12</f>
        <v>0.05</v>
      </c>
      <c r="I649" s="27">
        <f>'I Disease Parameters'!$E$9/'I Disease Parameters'!$E$15</f>
        <v>0</v>
      </c>
      <c r="J649" s="83">
        <f t="shared" si="306"/>
        <v>7.7001263440561267</v>
      </c>
      <c r="K649" s="60">
        <f t="shared" si="307"/>
        <v>0.77001263449643809</v>
      </c>
      <c r="L649" s="30">
        <f t="shared" si="308"/>
        <v>0.46717576064062738</v>
      </c>
      <c r="M649" s="27">
        <f>J649/'I Disease Parameters'!$E$12</f>
        <v>0.38500631720280631</v>
      </c>
      <c r="N649" s="27">
        <f>K649/SQRT('I Disease Parameters'!$E$13*'I Disease Parameters'!$E$13)</f>
        <v>4.5294860852731655E-2</v>
      </c>
      <c r="O649" s="27">
        <f>L649/'I Disease Parameters'!$E$13</f>
        <v>2.7480927096507492E-2</v>
      </c>
      <c r="P649" s="27">
        <f>(1-L649)/'I Disease Parameters'!$E$14</f>
        <v>2.2201009973307193E-2</v>
      </c>
      <c r="Q649" s="19" t="str">
        <f t="shared" si="284"/>
        <v/>
      </c>
      <c r="R649" s="17" t="str">
        <f t="shared" si="285"/>
        <v/>
      </c>
      <c r="S649" s="17" t="str">
        <f t="shared" si="286"/>
        <v/>
      </c>
      <c r="T649" s="17" t="str">
        <f t="shared" si="287"/>
        <v/>
      </c>
      <c r="U649" s="17" t="str">
        <f t="shared" si="288"/>
        <v/>
      </c>
      <c r="V649" s="17" t="str">
        <f t="shared" si="289"/>
        <v/>
      </c>
      <c r="W649" s="17" t="str">
        <f t="shared" si="290"/>
        <v/>
      </c>
      <c r="X649" s="18" t="str">
        <f t="shared" si="281"/>
        <v/>
      </c>
      <c r="Y649" s="17" t="str">
        <f t="shared" si="291"/>
        <v/>
      </c>
      <c r="Z649" s="17" t="str">
        <f t="shared" si="292"/>
        <v/>
      </c>
      <c r="AA649" s="17" t="str">
        <f t="shared" si="293"/>
        <v/>
      </c>
      <c r="AB649" s="17" t="str">
        <f t="shared" si="294"/>
        <v/>
      </c>
      <c r="AC649" s="17" t="str">
        <f t="shared" si="295"/>
        <v/>
      </c>
      <c r="AD649" s="18" t="str">
        <f t="shared" si="296"/>
        <v/>
      </c>
      <c r="AE649" s="19" t="str">
        <f t="shared" si="297"/>
        <v/>
      </c>
      <c r="AF649" s="17" t="str">
        <f t="shared" si="298"/>
        <v/>
      </c>
      <c r="AG649" s="17" t="str">
        <f t="shared" si="299"/>
        <v/>
      </c>
      <c r="AH649" s="18" t="str">
        <f t="shared" si="300"/>
        <v/>
      </c>
      <c r="AI649" s="73"/>
      <c r="AJ649" s="74"/>
      <c r="AK649" s="74"/>
      <c r="AL649" s="73"/>
      <c r="AM649" s="74"/>
      <c r="AN649" s="74">
        <f t="shared" si="301"/>
        <v>2012</v>
      </c>
      <c r="AO649" s="19" t="str">
        <f t="shared" ca="1" si="302"/>
        <v>-</v>
      </c>
      <c r="AP649" s="17" t="str">
        <f ca="1">IF($C649&gt;=TODAY(),"-",100*(AO649-MIN(Fit_Error_Deaths))/(MAX(Fit_Error_Deaths)-MIN(Fit_Error_Deaths)))</f>
        <v>-</v>
      </c>
      <c r="AQ649" s="17" t="str">
        <f t="shared" ca="1" si="303"/>
        <v>-</v>
      </c>
      <c r="AR649" s="17" t="str">
        <f ca="1">IF($C649&gt;=TODAY(),"-",100*(AQ649-MIN(Fit_Error_LocalTransmission))/(MAX(Fit_Error_LocalTransmission)-MIN(Fit_Error_LocalTransmission)))</f>
        <v>-</v>
      </c>
      <c r="AS649" s="17" t="str">
        <f t="shared" ca="1" si="304"/>
        <v>-</v>
      </c>
      <c r="AT649" s="67" t="str">
        <f t="shared" ca="1" si="305"/>
        <v>-</v>
      </c>
    </row>
    <row r="650" spans="1:46" s="1" customFormat="1" ht="12" x14ac:dyDescent="0.35">
      <c r="A650" s="87"/>
      <c r="B650" s="40" t="str">
        <f t="shared" si="282"/>
        <v/>
      </c>
      <c r="C650" s="41" t="str">
        <f t="shared" si="283"/>
        <v/>
      </c>
      <c r="D650" s="28">
        <f>'I Disease Parameters'!$E$6/(1000*365)</f>
        <v>4.8197260273972601E-5</v>
      </c>
      <c r="E650" s="28">
        <f>'I Disease Parameters'!$E$7/(1000*365)</f>
        <v>2.0024657534246577E-5</v>
      </c>
      <c r="F650" s="27">
        <f>(1-'I Disease Parameters'!$E$8)/'I Disease Parameters'!$E$10</f>
        <v>0.188</v>
      </c>
      <c r="G650" s="27">
        <f>'I Disease Parameters'!$E$8/'I Disease Parameters'!$E$11</f>
        <v>1.2E-2</v>
      </c>
      <c r="H650" s="27">
        <f>1/'I Disease Parameters'!$E$12</f>
        <v>0.05</v>
      </c>
      <c r="I650" s="27">
        <f>'I Disease Parameters'!$E$9/'I Disease Parameters'!$E$15</f>
        <v>0</v>
      </c>
      <c r="J650" s="83">
        <f t="shared" si="306"/>
        <v>7.7001263440561267</v>
      </c>
      <c r="K650" s="60">
        <f t="shared" si="307"/>
        <v>0.77001263449643809</v>
      </c>
      <c r="L650" s="30">
        <f t="shared" si="308"/>
        <v>0.46717576064062738</v>
      </c>
      <c r="M650" s="27">
        <f>J650/'I Disease Parameters'!$E$12</f>
        <v>0.38500631720280631</v>
      </c>
      <c r="N650" s="27">
        <f>K650/SQRT('I Disease Parameters'!$E$13*'I Disease Parameters'!$E$13)</f>
        <v>4.5294860852731655E-2</v>
      </c>
      <c r="O650" s="27">
        <f>L650/'I Disease Parameters'!$E$13</f>
        <v>2.7480927096507492E-2</v>
      </c>
      <c r="P650" s="27">
        <f>(1-L650)/'I Disease Parameters'!$E$14</f>
        <v>2.2201009973307193E-2</v>
      </c>
      <c r="Q650" s="19" t="str">
        <f t="shared" si="284"/>
        <v/>
      </c>
      <c r="R650" s="17" t="str">
        <f t="shared" si="285"/>
        <v/>
      </c>
      <c r="S650" s="17" t="str">
        <f t="shared" si="286"/>
        <v/>
      </c>
      <c r="T650" s="17" t="str">
        <f t="shared" si="287"/>
        <v/>
      </c>
      <c r="U650" s="17" t="str">
        <f t="shared" si="288"/>
        <v/>
      </c>
      <c r="V650" s="17" t="str">
        <f t="shared" si="289"/>
        <v/>
      </c>
      <c r="W650" s="17" t="str">
        <f t="shared" si="290"/>
        <v/>
      </c>
      <c r="X650" s="18" t="str">
        <f t="shared" si="281"/>
        <v/>
      </c>
      <c r="Y650" s="17" t="str">
        <f t="shared" si="291"/>
        <v/>
      </c>
      <c r="Z650" s="17" t="str">
        <f t="shared" si="292"/>
        <v/>
      </c>
      <c r="AA650" s="17" t="str">
        <f t="shared" si="293"/>
        <v/>
      </c>
      <c r="AB650" s="17" t="str">
        <f t="shared" si="294"/>
        <v/>
      </c>
      <c r="AC650" s="17" t="str">
        <f t="shared" si="295"/>
        <v/>
      </c>
      <c r="AD650" s="18" t="str">
        <f t="shared" si="296"/>
        <v/>
      </c>
      <c r="AE650" s="19" t="str">
        <f t="shared" si="297"/>
        <v/>
      </c>
      <c r="AF650" s="17" t="str">
        <f t="shared" si="298"/>
        <v/>
      </c>
      <c r="AG650" s="17" t="str">
        <f t="shared" si="299"/>
        <v/>
      </c>
      <c r="AH650" s="18" t="str">
        <f t="shared" si="300"/>
        <v/>
      </c>
      <c r="AI650" s="73"/>
      <c r="AJ650" s="74"/>
      <c r="AK650" s="74"/>
      <c r="AL650" s="73"/>
      <c r="AM650" s="74"/>
      <c r="AN650" s="74">
        <f t="shared" si="301"/>
        <v>2012</v>
      </c>
      <c r="AO650" s="19" t="str">
        <f t="shared" ca="1" si="302"/>
        <v>-</v>
      </c>
      <c r="AP650" s="17" t="str">
        <f ca="1">IF($C650&gt;=TODAY(),"-",100*(AO650-MIN(Fit_Error_Deaths))/(MAX(Fit_Error_Deaths)-MIN(Fit_Error_Deaths)))</f>
        <v>-</v>
      </c>
      <c r="AQ650" s="17" t="str">
        <f t="shared" ca="1" si="303"/>
        <v>-</v>
      </c>
      <c r="AR650" s="17" t="str">
        <f ca="1">IF($C650&gt;=TODAY(),"-",100*(AQ650-MIN(Fit_Error_LocalTransmission))/(MAX(Fit_Error_LocalTransmission)-MIN(Fit_Error_LocalTransmission)))</f>
        <v>-</v>
      </c>
      <c r="AS650" s="17" t="str">
        <f t="shared" ca="1" si="304"/>
        <v>-</v>
      </c>
      <c r="AT650" s="67" t="str">
        <f t="shared" ca="1" si="305"/>
        <v>-</v>
      </c>
    </row>
    <row r="651" spans="1:46" s="1" customFormat="1" ht="12" x14ac:dyDescent="0.35">
      <c r="A651" s="87"/>
      <c r="B651" s="40" t="str">
        <f t="shared" si="282"/>
        <v/>
      </c>
      <c r="C651" s="41" t="str">
        <f t="shared" si="283"/>
        <v/>
      </c>
      <c r="D651" s="28">
        <f>'I Disease Parameters'!$E$6/(1000*365)</f>
        <v>4.8197260273972601E-5</v>
      </c>
      <c r="E651" s="28">
        <f>'I Disease Parameters'!$E$7/(1000*365)</f>
        <v>2.0024657534246577E-5</v>
      </c>
      <c r="F651" s="27">
        <f>(1-'I Disease Parameters'!$E$8)/'I Disease Parameters'!$E$10</f>
        <v>0.188</v>
      </c>
      <c r="G651" s="27">
        <f>'I Disease Parameters'!$E$8/'I Disease Parameters'!$E$11</f>
        <v>1.2E-2</v>
      </c>
      <c r="H651" s="27">
        <f>1/'I Disease Parameters'!$E$12</f>
        <v>0.05</v>
      </c>
      <c r="I651" s="27">
        <f>'I Disease Parameters'!$E$9/'I Disease Parameters'!$E$15</f>
        <v>0</v>
      </c>
      <c r="J651" s="83">
        <f t="shared" si="306"/>
        <v>7.7001263440561267</v>
      </c>
      <c r="K651" s="60">
        <f t="shared" si="307"/>
        <v>0.77001263449643809</v>
      </c>
      <c r="L651" s="30">
        <f t="shared" si="308"/>
        <v>0.46717576064062738</v>
      </c>
      <c r="M651" s="27">
        <f>J651/'I Disease Parameters'!$E$12</f>
        <v>0.38500631720280631</v>
      </c>
      <c r="N651" s="27">
        <f>K651/SQRT('I Disease Parameters'!$E$13*'I Disease Parameters'!$E$13)</f>
        <v>4.5294860852731655E-2</v>
      </c>
      <c r="O651" s="27">
        <f>L651/'I Disease Parameters'!$E$13</f>
        <v>2.7480927096507492E-2</v>
      </c>
      <c r="P651" s="27">
        <f>(1-L651)/'I Disease Parameters'!$E$14</f>
        <v>2.2201009973307193E-2</v>
      </c>
      <c r="Q651" s="19" t="str">
        <f t="shared" si="284"/>
        <v/>
      </c>
      <c r="R651" s="17" t="str">
        <f t="shared" si="285"/>
        <v/>
      </c>
      <c r="S651" s="17" t="str">
        <f t="shared" si="286"/>
        <v/>
      </c>
      <c r="T651" s="17" t="str">
        <f t="shared" si="287"/>
        <v/>
      </c>
      <c r="U651" s="17" t="str">
        <f t="shared" si="288"/>
        <v/>
      </c>
      <c r="V651" s="17" t="str">
        <f t="shared" si="289"/>
        <v/>
      </c>
      <c r="W651" s="17" t="str">
        <f t="shared" si="290"/>
        <v/>
      </c>
      <c r="X651" s="18" t="str">
        <f t="shared" si="281"/>
        <v/>
      </c>
      <c r="Y651" s="17" t="str">
        <f t="shared" si="291"/>
        <v/>
      </c>
      <c r="Z651" s="17" t="str">
        <f t="shared" si="292"/>
        <v/>
      </c>
      <c r="AA651" s="17" t="str">
        <f t="shared" si="293"/>
        <v/>
      </c>
      <c r="AB651" s="17" t="str">
        <f t="shared" si="294"/>
        <v/>
      </c>
      <c r="AC651" s="17" t="str">
        <f t="shared" si="295"/>
        <v/>
      </c>
      <c r="AD651" s="18" t="str">
        <f t="shared" si="296"/>
        <v/>
      </c>
      <c r="AE651" s="19" t="str">
        <f t="shared" si="297"/>
        <v/>
      </c>
      <c r="AF651" s="17" t="str">
        <f t="shared" si="298"/>
        <v/>
      </c>
      <c r="AG651" s="17" t="str">
        <f t="shared" si="299"/>
        <v/>
      </c>
      <c r="AH651" s="18" t="str">
        <f t="shared" si="300"/>
        <v/>
      </c>
      <c r="AI651" s="73"/>
      <c r="AJ651" s="74"/>
      <c r="AK651" s="74"/>
      <c r="AL651" s="73"/>
      <c r="AM651" s="74"/>
      <c r="AN651" s="74">
        <f t="shared" si="301"/>
        <v>2012</v>
      </c>
      <c r="AO651" s="19" t="str">
        <f t="shared" ca="1" si="302"/>
        <v>-</v>
      </c>
      <c r="AP651" s="17" t="str">
        <f ca="1">IF($C651&gt;=TODAY(),"-",100*(AO651-MIN(Fit_Error_Deaths))/(MAX(Fit_Error_Deaths)-MIN(Fit_Error_Deaths)))</f>
        <v>-</v>
      </c>
      <c r="AQ651" s="17" t="str">
        <f t="shared" ca="1" si="303"/>
        <v>-</v>
      </c>
      <c r="AR651" s="17" t="str">
        <f ca="1">IF($C651&gt;=TODAY(),"-",100*(AQ651-MIN(Fit_Error_LocalTransmission))/(MAX(Fit_Error_LocalTransmission)-MIN(Fit_Error_LocalTransmission)))</f>
        <v>-</v>
      </c>
      <c r="AS651" s="17" t="str">
        <f t="shared" ca="1" si="304"/>
        <v>-</v>
      </c>
      <c r="AT651" s="67" t="str">
        <f t="shared" ca="1" si="305"/>
        <v>-</v>
      </c>
    </row>
    <row r="652" spans="1:46" s="1" customFormat="1" ht="12" x14ac:dyDescent="0.35">
      <c r="A652" s="87"/>
      <c r="B652" s="40" t="str">
        <f t="shared" si="282"/>
        <v/>
      </c>
      <c r="C652" s="41" t="str">
        <f t="shared" si="283"/>
        <v/>
      </c>
      <c r="D652" s="28">
        <f>'I Disease Parameters'!$E$6/(1000*365)</f>
        <v>4.8197260273972601E-5</v>
      </c>
      <c r="E652" s="28">
        <f>'I Disease Parameters'!$E$7/(1000*365)</f>
        <v>2.0024657534246577E-5</v>
      </c>
      <c r="F652" s="27">
        <f>(1-'I Disease Parameters'!$E$8)/'I Disease Parameters'!$E$10</f>
        <v>0.188</v>
      </c>
      <c r="G652" s="27">
        <f>'I Disease Parameters'!$E$8/'I Disease Parameters'!$E$11</f>
        <v>1.2E-2</v>
      </c>
      <c r="H652" s="27">
        <f>1/'I Disease Parameters'!$E$12</f>
        <v>0.05</v>
      </c>
      <c r="I652" s="27">
        <f>'I Disease Parameters'!$E$9/'I Disease Parameters'!$E$15</f>
        <v>0</v>
      </c>
      <c r="J652" s="83">
        <f t="shared" si="306"/>
        <v>7.7001263440561267</v>
      </c>
      <c r="K652" s="60">
        <f t="shared" si="307"/>
        <v>0.77001263449643809</v>
      </c>
      <c r="L652" s="30">
        <f t="shared" si="308"/>
        <v>0.46717576064062738</v>
      </c>
      <c r="M652" s="27">
        <f>J652/'I Disease Parameters'!$E$12</f>
        <v>0.38500631720280631</v>
      </c>
      <c r="N652" s="27">
        <f>K652/SQRT('I Disease Parameters'!$E$13*'I Disease Parameters'!$E$13)</f>
        <v>4.5294860852731655E-2</v>
      </c>
      <c r="O652" s="27">
        <f>L652/'I Disease Parameters'!$E$13</f>
        <v>2.7480927096507492E-2</v>
      </c>
      <c r="P652" s="27">
        <f>(1-L652)/'I Disease Parameters'!$E$14</f>
        <v>2.2201009973307193E-2</v>
      </c>
      <c r="Q652" s="19" t="str">
        <f t="shared" si="284"/>
        <v/>
      </c>
      <c r="R652" s="17" t="str">
        <f t="shared" si="285"/>
        <v/>
      </c>
      <c r="S652" s="17" t="str">
        <f t="shared" si="286"/>
        <v/>
      </c>
      <c r="T652" s="17" t="str">
        <f t="shared" si="287"/>
        <v/>
      </c>
      <c r="U652" s="17" t="str">
        <f t="shared" si="288"/>
        <v/>
      </c>
      <c r="V652" s="17" t="str">
        <f t="shared" si="289"/>
        <v/>
      </c>
      <c r="W652" s="17" t="str">
        <f t="shared" si="290"/>
        <v/>
      </c>
      <c r="X652" s="18" t="str">
        <f t="shared" si="281"/>
        <v/>
      </c>
      <c r="Y652" s="17" t="str">
        <f t="shared" si="291"/>
        <v/>
      </c>
      <c r="Z652" s="17" t="str">
        <f t="shared" si="292"/>
        <v/>
      </c>
      <c r="AA652" s="17" t="str">
        <f t="shared" si="293"/>
        <v/>
      </c>
      <c r="AB652" s="17" t="str">
        <f t="shared" si="294"/>
        <v/>
      </c>
      <c r="AC652" s="17" t="str">
        <f t="shared" si="295"/>
        <v/>
      </c>
      <c r="AD652" s="18" t="str">
        <f t="shared" si="296"/>
        <v/>
      </c>
      <c r="AE652" s="19" t="str">
        <f t="shared" si="297"/>
        <v/>
      </c>
      <c r="AF652" s="17" t="str">
        <f t="shared" si="298"/>
        <v/>
      </c>
      <c r="AG652" s="17" t="str">
        <f t="shared" si="299"/>
        <v/>
      </c>
      <c r="AH652" s="18" t="str">
        <f t="shared" si="300"/>
        <v/>
      </c>
      <c r="AI652" s="73"/>
      <c r="AJ652" s="74"/>
      <c r="AK652" s="74"/>
      <c r="AL652" s="73"/>
      <c r="AM652" s="74"/>
      <c r="AN652" s="74">
        <f t="shared" si="301"/>
        <v>2012</v>
      </c>
      <c r="AO652" s="19" t="str">
        <f t="shared" ca="1" si="302"/>
        <v>-</v>
      </c>
      <c r="AP652" s="17" t="str">
        <f ca="1">IF($C652&gt;=TODAY(),"-",100*(AO652-MIN(Fit_Error_Deaths))/(MAX(Fit_Error_Deaths)-MIN(Fit_Error_Deaths)))</f>
        <v>-</v>
      </c>
      <c r="AQ652" s="17" t="str">
        <f t="shared" ca="1" si="303"/>
        <v>-</v>
      </c>
      <c r="AR652" s="17" t="str">
        <f ca="1">IF($C652&gt;=TODAY(),"-",100*(AQ652-MIN(Fit_Error_LocalTransmission))/(MAX(Fit_Error_LocalTransmission)-MIN(Fit_Error_LocalTransmission)))</f>
        <v>-</v>
      </c>
      <c r="AS652" s="17" t="str">
        <f t="shared" ca="1" si="304"/>
        <v>-</v>
      </c>
      <c r="AT652" s="67" t="str">
        <f t="shared" ca="1" si="305"/>
        <v>-</v>
      </c>
    </row>
    <row r="653" spans="1:46" s="1" customFormat="1" ht="12" x14ac:dyDescent="0.35">
      <c r="A653" s="87"/>
      <c r="B653" s="40" t="str">
        <f t="shared" si="282"/>
        <v/>
      </c>
      <c r="C653" s="41" t="str">
        <f t="shared" si="283"/>
        <v/>
      </c>
      <c r="D653" s="28">
        <f>'I Disease Parameters'!$E$6/(1000*365)</f>
        <v>4.8197260273972601E-5</v>
      </c>
      <c r="E653" s="28">
        <f>'I Disease Parameters'!$E$7/(1000*365)</f>
        <v>2.0024657534246577E-5</v>
      </c>
      <c r="F653" s="27">
        <f>(1-'I Disease Parameters'!$E$8)/'I Disease Parameters'!$E$10</f>
        <v>0.188</v>
      </c>
      <c r="G653" s="27">
        <f>'I Disease Parameters'!$E$8/'I Disease Parameters'!$E$11</f>
        <v>1.2E-2</v>
      </c>
      <c r="H653" s="27">
        <f>1/'I Disease Parameters'!$E$12</f>
        <v>0.05</v>
      </c>
      <c r="I653" s="27">
        <f>'I Disease Parameters'!$E$9/'I Disease Parameters'!$E$15</f>
        <v>0</v>
      </c>
      <c r="J653" s="83">
        <f t="shared" si="306"/>
        <v>7.7001263440561267</v>
      </c>
      <c r="K653" s="60">
        <f t="shared" si="307"/>
        <v>0.77001263449643809</v>
      </c>
      <c r="L653" s="30">
        <f t="shared" si="308"/>
        <v>0.46717576064062738</v>
      </c>
      <c r="M653" s="27">
        <f>J653/'I Disease Parameters'!$E$12</f>
        <v>0.38500631720280631</v>
      </c>
      <c r="N653" s="27">
        <f>K653/SQRT('I Disease Parameters'!$E$13*'I Disease Parameters'!$E$13)</f>
        <v>4.5294860852731655E-2</v>
      </c>
      <c r="O653" s="27">
        <f>L653/'I Disease Parameters'!$E$13</f>
        <v>2.7480927096507492E-2</v>
      </c>
      <c r="P653" s="27">
        <f>(1-L653)/'I Disease Parameters'!$E$14</f>
        <v>2.2201009973307193E-2</v>
      </c>
      <c r="Q653" s="19" t="str">
        <f t="shared" si="284"/>
        <v/>
      </c>
      <c r="R653" s="17" t="str">
        <f t="shared" si="285"/>
        <v/>
      </c>
      <c r="S653" s="17" t="str">
        <f t="shared" si="286"/>
        <v/>
      </c>
      <c r="T653" s="17" t="str">
        <f t="shared" si="287"/>
        <v/>
      </c>
      <c r="U653" s="17" t="str">
        <f t="shared" si="288"/>
        <v/>
      </c>
      <c r="V653" s="17" t="str">
        <f t="shared" si="289"/>
        <v/>
      </c>
      <c r="W653" s="17" t="str">
        <f t="shared" si="290"/>
        <v/>
      </c>
      <c r="X653" s="18" t="str">
        <f t="shared" si="281"/>
        <v/>
      </c>
      <c r="Y653" s="17" t="str">
        <f t="shared" si="291"/>
        <v/>
      </c>
      <c r="Z653" s="17" t="str">
        <f t="shared" si="292"/>
        <v/>
      </c>
      <c r="AA653" s="17" t="str">
        <f t="shared" si="293"/>
        <v/>
      </c>
      <c r="AB653" s="17" t="str">
        <f t="shared" si="294"/>
        <v/>
      </c>
      <c r="AC653" s="17" t="str">
        <f t="shared" si="295"/>
        <v/>
      </c>
      <c r="AD653" s="18" t="str">
        <f t="shared" si="296"/>
        <v/>
      </c>
      <c r="AE653" s="19" t="str">
        <f t="shared" si="297"/>
        <v/>
      </c>
      <c r="AF653" s="17" t="str">
        <f t="shared" si="298"/>
        <v/>
      </c>
      <c r="AG653" s="17" t="str">
        <f t="shared" si="299"/>
        <v/>
      </c>
      <c r="AH653" s="18" t="str">
        <f t="shared" si="300"/>
        <v/>
      </c>
      <c r="AI653" s="73"/>
      <c r="AJ653" s="74"/>
      <c r="AK653" s="74"/>
      <c r="AL653" s="73"/>
      <c r="AM653" s="74"/>
      <c r="AN653" s="74">
        <f t="shared" si="301"/>
        <v>2012</v>
      </c>
      <c r="AO653" s="19" t="str">
        <f t="shared" ca="1" si="302"/>
        <v>-</v>
      </c>
      <c r="AP653" s="17" t="str">
        <f ca="1">IF($C653&gt;=TODAY(),"-",100*(AO653-MIN(Fit_Error_Deaths))/(MAX(Fit_Error_Deaths)-MIN(Fit_Error_Deaths)))</f>
        <v>-</v>
      </c>
      <c r="AQ653" s="17" t="str">
        <f t="shared" ca="1" si="303"/>
        <v>-</v>
      </c>
      <c r="AR653" s="17" t="str">
        <f ca="1">IF($C653&gt;=TODAY(),"-",100*(AQ653-MIN(Fit_Error_LocalTransmission))/(MAX(Fit_Error_LocalTransmission)-MIN(Fit_Error_LocalTransmission)))</f>
        <v>-</v>
      </c>
      <c r="AS653" s="17" t="str">
        <f t="shared" ca="1" si="304"/>
        <v>-</v>
      </c>
      <c r="AT653" s="67" t="str">
        <f t="shared" ca="1" si="305"/>
        <v>-</v>
      </c>
    </row>
    <row r="654" spans="1:46" s="1" customFormat="1" ht="12" x14ac:dyDescent="0.35">
      <c r="A654" s="87"/>
      <c r="B654" s="40" t="str">
        <f t="shared" si="282"/>
        <v/>
      </c>
      <c r="C654" s="41" t="str">
        <f t="shared" si="283"/>
        <v/>
      </c>
      <c r="D654" s="28">
        <f>'I Disease Parameters'!$E$6/(1000*365)</f>
        <v>4.8197260273972601E-5</v>
      </c>
      <c r="E654" s="28">
        <f>'I Disease Parameters'!$E$7/(1000*365)</f>
        <v>2.0024657534246577E-5</v>
      </c>
      <c r="F654" s="27">
        <f>(1-'I Disease Parameters'!$E$8)/'I Disease Parameters'!$E$10</f>
        <v>0.188</v>
      </c>
      <c r="G654" s="27">
        <f>'I Disease Parameters'!$E$8/'I Disease Parameters'!$E$11</f>
        <v>1.2E-2</v>
      </c>
      <c r="H654" s="27">
        <f>1/'I Disease Parameters'!$E$12</f>
        <v>0.05</v>
      </c>
      <c r="I654" s="27">
        <f>'I Disease Parameters'!$E$9/'I Disease Parameters'!$E$15</f>
        <v>0</v>
      </c>
      <c r="J654" s="83">
        <f t="shared" si="306"/>
        <v>7.7001263440561267</v>
      </c>
      <c r="K654" s="60">
        <f t="shared" si="307"/>
        <v>0.77001263449643809</v>
      </c>
      <c r="L654" s="30">
        <f t="shared" si="308"/>
        <v>0.46717576064062738</v>
      </c>
      <c r="M654" s="27">
        <f>J654/'I Disease Parameters'!$E$12</f>
        <v>0.38500631720280631</v>
      </c>
      <c r="N654" s="27">
        <f>K654/SQRT('I Disease Parameters'!$E$13*'I Disease Parameters'!$E$13)</f>
        <v>4.5294860852731655E-2</v>
      </c>
      <c r="O654" s="27">
        <f>L654/'I Disease Parameters'!$E$13</f>
        <v>2.7480927096507492E-2</v>
      </c>
      <c r="P654" s="27">
        <f>(1-L654)/'I Disease Parameters'!$E$14</f>
        <v>2.2201009973307193E-2</v>
      </c>
      <c r="Q654" s="19" t="str">
        <f t="shared" si="284"/>
        <v/>
      </c>
      <c r="R654" s="17" t="str">
        <f t="shared" si="285"/>
        <v/>
      </c>
      <c r="S654" s="17" t="str">
        <f t="shared" si="286"/>
        <v/>
      </c>
      <c r="T654" s="17" t="str">
        <f t="shared" si="287"/>
        <v/>
      </c>
      <c r="U654" s="17" t="str">
        <f t="shared" si="288"/>
        <v/>
      </c>
      <c r="V654" s="17" t="str">
        <f t="shared" si="289"/>
        <v/>
      </c>
      <c r="W654" s="17" t="str">
        <f t="shared" si="290"/>
        <v/>
      </c>
      <c r="X654" s="18" t="str">
        <f t="shared" si="281"/>
        <v/>
      </c>
      <c r="Y654" s="17" t="str">
        <f t="shared" si="291"/>
        <v/>
      </c>
      <c r="Z654" s="17" t="str">
        <f t="shared" si="292"/>
        <v/>
      </c>
      <c r="AA654" s="17" t="str">
        <f t="shared" si="293"/>
        <v/>
      </c>
      <c r="AB654" s="17" t="str">
        <f t="shared" si="294"/>
        <v/>
      </c>
      <c r="AC654" s="17" t="str">
        <f t="shared" si="295"/>
        <v/>
      </c>
      <c r="AD654" s="18" t="str">
        <f t="shared" si="296"/>
        <v/>
      </c>
      <c r="AE654" s="19" t="str">
        <f t="shared" si="297"/>
        <v/>
      </c>
      <c r="AF654" s="17" t="str">
        <f t="shared" si="298"/>
        <v/>
      </c>
      <c r="AG654" s="17" t="str">
        <f t="shared" si="299"/>
        <v/>
      </c>
      <c r="AH654" s="18" t="str">
        <f t="shared" si="300"/>
        <v/>
      </c>
      <c r="AI654" s="73"/>
      <c r="AJ654" s="74"/>
      <c r="AK654" s="74"/>
      <c r="AL654" s="73"/>
      <c r="AM654" s="74"/>
      <c r="AN654" s="74">
        <f t="shared" si="301"/>
        <v>2012</v>
      </c>
      <c r="AO654" s="19" t="str">
        <f t="shared" ca="1" si="302"/>
        <v>-</v>
      </c>
      <c r="AP654" s="17" t="str">
        <f ca="1">IF($C654&gt;=TODAY(),"-",100*(AO654-MIN(Fit_Error_Deaths))/(MAX(Fit_Error_Deaths)-MIN(Fit_Error_Deaths)))</f>
        <v>-</v>
      </c>
      <c r="AQ654" s="17" t="str">
        <f t="shared" ca="1" si="303"/>
        <v>-</v>
      </c>
      <c r="AR654" s="17" t="str">
        <f ca="1">IF($C654&gt;=TODAY(),"-",100*(AQ654-MIN(Fit_Error_LocalTransmission))/(MAX(Fit_Error_LocalTransmission)-MIN(Fit_Error_LocalTransmission)))</f>
        <v>-</v>
      </c>
      <c r="AS654" s="17" t="str">
        <f t="shared" ca="1" si="304"/>
        <v>-</v>
      </c>
      <c r="AT654" s="67" t="str">
        <f t="shared" ca="1" si="305"/>
        <v>-</v>
      </c>
    </row>
    <row r="655" spans="1:46" s="1" customFormat="1" ht="12" x14ac:dyDescent="0.35">
      <c r="A655" s="87"/>
      <c r="B655" s="40" t="str">
        <f t="shared" si="282"/>
        <v/>
      </c>
      <c r="C655" s="41" t="str">
        <f t="shared" si="283"/>
        <v/>
      </c>
      <c r="D655" s="28">
        <f>'I Disease Parameters'!$E$6/(1000*365)</f>
        <v>4.8197260273972601E-5</v>
      </c>
      <c r="E655" s="28">
        <f>'I Disease Parameters'!$E$7/(1000*365)</f>
        <v>2.0024657534246577E-5</v>
      </c>
      <c r="F655" s="27">
        <f>(1-'I Disease Parameters'!$E$8)/'I Disease Parameters'!$E$10</f>
        <v>0.188</v>
      </c>
      <c r="G655" s="27">
        <f>'I Disease Parameters'!$E$8/'I Disease Parameters'!$E$11</f>
        <v>1.2E-2</v>
      </c>
      <c r="H655" s="27">
        <f>1/'I Disease Parameters'!$E$12</f>
        <v>0.05</v>
      </c>
      <c r="I655" s="27">
        <f>'I Disease Parameters'!$E$9/'I Disease Parameters'!$E$15</f>
        <v>0</v>
      </c>
      <c r="J655" s="83">
        <f t="shared" si="306"/>
        <v>7.7001263440561267</v>
      </c>
      <c r="K655" s="60">
        <f t="shared" si="307"/>
        <v>0.77001263449643809</v>
      </c>
      <c r="L655" s="30">
        <f t="shared" si="308"/>
        <v>0.46717576064062738</v>
      </c>
      <c r="M655" s="27">
        <f>J655/'I Disease Parameters'!$E$12</f>
        <v>0.38500631720280631</v>
      </c>
      <c r="N655" s="27">
        <f>K655/SQRT('I Disease Parameters'!$E$13*'I Disease Parameters'!$E$13)</f>
        <v>4.5294860852731655E-2</v>
      </c>
      <c r="O655" s="27">
        <f>L655/'I Disease Parameters'!$E$13</f>
        <v>2.7480927096507492E-2</v>
      </c>
      <c r="P655" s="27">
        <f>(1-L655)/'I Disease Parameters'!$E$14</f>
        <v>2.2201009973307193E-2</v>
      </c>
      <c r="Q655" s="19" t="str">
        <f t="shared" si="284"/>
        <v/>
      </c>
      <c r="R655" s="17" t="str">
        <f t="shared" si="285"/>
        <v/>
      </c>
      <c r="S655" s="17" t="str">
        <f t="shared" si="286"/>
        <v/>
      </c>
      <c r="T655" s="17" t="str">
        <f t="shared" si="287"/>
        <v/>
      </c>
      <c r="U655" s="17" t="str">
        <f t="shared" si="288"/>
        <v/>
      </c>
      <c r="V655" s="17" t="str">
        <f t="shared" si="289"/>
        <v/>
      </c>
      <c r="W655" s="17" t="str">
        <f t="shared" si="290"/>
        <v/>
      </c>
      <c r="X655" s="18" t="str">
        <f t="shared" si="281"/>
        <v/>
      </c>
      <c r="Y655" s="17" t="str">
        <f t="shared" si="291"/>
        <v/>
      </c>
      <c r="Z655" s="17" t="str">
        <f t="shared" si="292"/>
        <v/>
      </c>
      <c r="AA655" s="17" t="str">
        <f t="shared" si="293"/>
        <v/>
      </c>
      <c r="AB655" s="17" t="str">
        <f t="shared" si="294"/>
        <v/>
      </c>
      <c r="AC655" s="17" t="str">
        <f t="shared" si="295"/>
        <v/>
      </c>
      <c r="AD655" s="18" t="str">
        <f t="shared" si="296"/>
        <v/>
      </c>
      <c r="AE655" s="19" t="str">
        <f t="shared" si="297"/>
        <v/>
      </c>
      <c r="AF655" s="17" t="str">
        <f t="shared" si="298"/>
        <v/>
      </c>
      <c r="AG655" s="17" t="str">
        <f t="shared" si="299"/>
        <v/>
      </c>
      <c r="AH655" s="18" t="str">
        <f t="shared" si="300"/>
        <v/>
      </c>
      <c r="AI655" s="73"/>
      <c r="AJ655" s="74"/>
      <c r="AK655" s="74"/>
      <c r="AL655" s="73"/>
      <c r="AM655" s="74"/>
      <c r="AN655" s="74">
        <f t="shared" si="301"/>
        <v>2012</v>
      </c>
      <c r="AO655" s="19" t="str">
        <f t="shared" ca="1" si="302"/>
        <v>-</v>
      </c>
      <c r="AP655" s="17" t="str">
        <f ca="1">IF($C655&gt;=TODAY(),"-",100*(AO655-MIN(Fit_Error_Deaths))/(MAX(Fit_Error_Deaths)-MIN(Fit_Error_Deaths)))</f>
        <v>-</v>
      </c>
      <c r="AQ655" s="17" t="str">
        <f t="shared" ca="1" si="303"/>
        <v>-</v>
      </c>
      <c r="AR655" s="17" t="str">
        <f ca="1">IF($C655&gt;=TODAY(),"-",100*(AQ655-MIN(Fit_Error_LocalTransmission))/(MAX(Fit_Error_LocalTransmission)-MIN(Fit_Error_LocalTransmission)))</f>
        <v>-</v>
      </c>
      <c r="AS655" s="17" t="str">
        <f t="shared" ca="1" si="304"/>
        <v>-</v>
      </c>
      <c r="AT655" s="67" t="str">
        <f t="shared" ca="1" si="305"/>
        <v>-</v>
      </c>
    </row>
    <row r="656" spans="1:46" s="1" customFormat="1" ht="12" x14ac:dyDescent="0.35">
      <c r="A656" s="87"/>
      <c r="B656" s="40" t="str">
        <f t="shared" si="282"/>
        <v/>
      </c>
      <c r="C656" s="41" t="str">
        <f t="shared" si="283"/>
        <v/>
      </c>
      <c r="D656" s="28">
        <f>'I Disease Parameters'!$E$6/(1000*365)</f>
        <v>4.8197260273972601E-5</v>
      </c>
      <c r="E656" s="28">
        <f>'I Disease Parameters'!$E$7/(1000*365)</f>
        <v>2.0024657534246577E-5</v>
      </c>
      <c r="F656" s="27">
        <f>(1-'I Disease Parameters'!$E$8)/'I Disease Parameters'!$E$10</f>
        <v>0.188</v>
      </c>
      <c r="G656" s="27">
        <f>'I Disease Parameters'!$E$8/'I Disease Parameters'!$E$11</f>
        <v>1.2E-2</v>
      </c>
      <c r="H656" s="27">
        <f>1/'I Disease Parameters'!$E$12</f>
        <v>0.05</v>
      </c>
      <c r="I656" s="27">
        <f>'I Disease Parameters'!$E$9/'I Disease Parameters'!$E$15</f>
        <v>0</v>
      </c>
      <c r="J656" s="83">
        <f t="shared" si="306"/>
        <v>7.7001263440561267</v>
      </c>
      <c r="K656" s="60">
        <f t="shared" si="307"/>
        <v>0.77001263449643809</v>
      </c>
      <c r="L656" s="30">
        <f t="shared" si="308"/>
        <v>0.46717576064062738</v>
      </c>
      <c r="M656" s="27">
        <f>J656/'I Disease Parameters'!$E$12</f>
        <v>0.38500631720280631</v>
      </c>
      <c r="N656" s="27">
        <f>K656/SQRT('I Disease Parameters'!$E$13*'I Disease Parameters'!$E$13)</f>
        <v>4.5294860852731655E-2</v>
      </c>
      <c r="O656" s="27">
        <f>L656/'I Disease Parameters'!$E$13</f>
        <v>2.7480927096507492E-2</v>
      </c>
      <c r="P656" s="27">
        <f>(1-L656)/'I Disease Parameters'!$E$14</f>
        <v>2.2201009973307193E-2</v>
      </c>
      <c r="Q656" s="19" t="str">
        <f t="shared" si="284"/>
        <v/>
      </c>
      <c r="R656" s="17" t="str">
        <f t="shared" si="285"/>
        <v/>
      </c>
      <c r="S656" s="17" t="str">
        <f t="shared" si="286"/>
        <v/>
      </c>
      <c r="T656" s="17" t="str">
        <f t="shared" si="287"/>
        <v/>
      </c>
      <c r="U656" s="17" t="str">
        <f t="shared" si="288"/>
        <v/>
      </c>
      <c r="V656" s="17" t="str">
        <f t="shared" si="289"/>
        <v/>
      </c>
      <c r="W656" s="17" t="str">
        <f t="shared" si="290"/>
        <v/>
      </c>
      <c r="X656" s="18" t="str">
        <f t="shared" si="281"/>
        <v/>
      </c>
      <c r="Y656" s="17" t="str">
        <f t="shared" si="291"/>
        <v/>
      </c>
      <c r="Z656" s="17" t="str">
        <f t="shared" si="292"/>
        <v/>
      </c>
      <c r="AA656" s="17" t="str">
        <f t="shared" si="293"/>
        <v/>
      </c>
      <c r="AB656" s="17" t="str">
        <f t="shared" si="294"/>
        <v/>
      </c>
      <c r="AC656" s="17" t="str">
        <f t="shared" si="295"/>
        <v/>
      </c>
      <c r="AD656" s="18" t="str">
        <f t="shared" si="296"/>
        <v/>
      </c>
      <c r="AE656" s="19" t="str">
        <f t="shared" si="297"/>
        <v/>
      </c>
      <c r="AF656" s="17" t="str">
        <f t="shared" si="298"/>
        <v/>
      </c>
      <c r="AG656" s="17" t="str">
        <f t="shared" si="299"/>
        <v/>
      </c>
      <c r="AH656" s="18" t="str">
        <f t="shared" si="300"/>
        <v/>
      </c>
      <c r="AI656" s="73"/>
      <c r="AJ656" s="74"/>
      <c r="AK656" s="74"/>
      <c r="AL656" s="73"/>
      <c r="AM656" s="74"/>
      <c r="AN656" s="74">
        <f t="shared" si="301"/>
        <v>2012</v>
      </c>
      <c r="AO656" s="19" t="str">
        <f t="shared" ca="1" si="302"/>
        <v>-</v>
      </c>
      <c r="AP656" s="17" t="str">
        <f ca="1">IF($C656&gt;=TODAY(),"-",100*(AO656-MIN(Fit_Error_Deaths))/(MAX(Fit_Error_Deaths)-MIN(Fit_Error_Deaths)))</f>
        <v>-</v>
      </c>
      <c r="AQ656" s="17" t="str">
        <f t="shared" ca="1" si="303"/>
        <v>-</v>
      </c>
      <c r="AR656" s="17" t="str">
        <f ca="1">IF($C656&gt;=TODAY(),"-",100*(AQ656-MIN(Fit_Error_LocalTransmission))/(MAX(Fit_Error_LocalTransmission)-MIN(Fit_Error_LocalTransmission)))</f>
        <v>-</v>
      </c>
      <c r="AS656" s="17" t="str">
        <f t="shared" ca="1" si="304"/>
        <v>-</v>
      </c>
      <c r="AT656" s="67" t="str">
        <f t="shared" ca="1" si="305"/>
        <v>-</v>
      </c>
    </row>
    <row r="657" spans="1:46" s="1" customFormat="1" ht="12" x14ac:dyDescent="0.35">
      <c r="A657" s="87"/>
      <c r="B657" s="40" t="str">
        <f t="shared" si="282"/>
        <v/>
      </c>
      <c r="C657" s="41" t="str">
        <f t="shared" si="283"/>
        <v/>
      </c>
      <c r="D657" s="28">
        <f>'I Disease Parameters'!$E$6/(1000*365)</f>
        <v>4.8197260273972601E-5</v>
      </c>
      <c r="E657" s="28">
        <f>'I Disease Parameters'!$E$7/(1000*365)</f>
        <v>2.0024657534246577E-5</v>
      </c>
      <c r="F657" s="27">
        <f>(1-'I Disease Parameters'!$E$8)/'I Disease Parameters'!$E$10</f>
        <v>0.188</v>
      </c>
      <c r="G657" s="27">
        <f>'I Disease Parameters'!$E$8/'I Disease Parameters'!$E$11</f>
        <v>1.2E-2</v>
      </c>
      <c r="H657" s="27">
        <f>1/'I Disease Parameters'!$E$12</f>
        <v>0.05</v>
      </c>
      <c r="I657" s="27">
        <f>'I Disease Parameters'!$E$9/'I Disease Parameters'!$E$15</f>
        <v>0</v>
      </c>
      <c r="J657" s="83">
        <f t="shared" si="306"/>
        <v>7.7001263440561267</v>
      </c>
      <c r="K657" s="60">
        <f t="shared" si="307"/>
        <v>0.77001263449643809</v>
      </c>
      <c r="L657" s="30">
        <f t="shared" si="308"/>
        <v>0.46717576064062738</v>
      </c>
      <c r="M657" s="27">
        <f>J657/'I Disease Parameters'!$E$12</f>
        <v>0.38500631720280631</v>
      </c>
      <c r="N657" s="27">
        <f>K657/SQRT('I Disease Parameters'!$E$13*'I Disease Parameters'!$E$13)</f>
        <v>4.5294860852731655E-2</v>
      </c>
      <c r="O657" s="27">
        <f>L657/'I Disease Parameters'!$E$13</f>
        <v>2.7480927096507492E-2</v>
      </c>
      <c r="P657" s="27">
        <f>(1-L657)/'I Disease Parameters'!$E$14</f>
        <v>2.2201009973307193E-2</v>
      </c>
      <c r="Q657" s="19" t="str">
        <f t="shared" si="284"/>
        <v/>
      </c>
      <c r="R657" s="17" t="str">
        <f t="shared" si="285"/>
        <v/>
      </c>
      <c r="S657" s="17" t="str">
        <f t="shared" si="286"/>
        <v/>
      </c>
      <c r="T657" s="17" t="str">
        <f t="shared" si="287"/>
        <v/>
      </c>
      <c r="U657" s="17" t="str">
        <f t="shared" si="288"/>
        <v/>
      </c>
      <c r="V657" s="17" t="str">
        <f t="shared" si="289"/>
        <v/>
      </c>
      <c r="W657" s="17" t="str">
        <f t="shared" si="290"/>
        <v/>
      </c>
      <c r="X657" s="18" t="str">
        <f t="shared" si="281"/>
        <v/>
      </c>
      <c r="Y657" s="17" t="str">
        <f t="shared" si="291"/>
        <v/>
      </c>
      <c r="Z657" s="17" t="str">
        <f t="shared" si="292"/>
        <v/>
      </c>
      <c r="AA657" s="17" t="str">
        <f t="shared" si="293"/>
        <v/>
      </c>
      <c r="AB657" s="17" t="str">
        <f t="shared" si="294"/>
        <v/>
      </c>
      <c r="AC657" s="17" t="str">
        <f t="shared" si="295"/>
        <v/>
      </c>
      <c r="AD657" s="18" t="str">
        <f t="shared" si="296"/>
        <v/>
      </c>
      <c r="AE657" s="19" t="str">
        <f t="shared" si="297"/>
        <v/>
      </c>
      <c r="AF657" s="17" t="str">
        <f t="shared" si="298"/>
        <v/>
      </c>
      <c r="AG657" s="17" t="str">
        <f t="shared" si="299"/>
        <v/>
      </c>
      <c r="AH657" s="18" t="str">
        <f t="shared" si="300"/>
        <v/>
      </c>
      <c r="AI657" s="73"/>
      <c r="AJ657" s="74"/>
      <c r="AK657" s="74"/>
      <c r="AL657" s="73"/>
      <c r="AM657" s="74"/>
      <c r="AN657" s="74">
        <f t="shared" si="301"/>
        <v>2012</v>
      </c>
      <c r="AO657" s="19" t="str">
        <f t="shared" ca="1" si="302"/>
        <v>-</v>
      </c>
      <c r="AP657" s="17" t="str">
        <f ca="1">IF($C657&gt;=TODAY(),"-",100*(AO657-MIN(Fit_Error_Deaths))/(MAX(Fit_Error_Deaths)-MIN(Fit_Error_Deaths)))</f>
        <v>-</v>
      </c>
      <c r="AQ657" s="17" t="str">
        <f t="shared" ca="1" si="303"/>
        <v>-</v>
      </c>
      <c r="AR657" s="17" t="str">
        <f ca="1">IF($C657&gt;=TODAY(),"-",100*(AQ657-MIN(Fit_Error_LocalTransmission))/(MAX(Fit_Error_LocalTransmission)-MIN(Fit_Error_LocalTransmission)))</f>
        <v>-</v>
      </c>
      <c r="AS657" s="17" t="str">
        <f t="shared" ca="1" si="304"/>
        <v>-</v>
      </c>
      <c r="AT657" s="67" t="str">
        <f t="shared" ca="1" si="305"/>
        <v>-</v>
      </c>
    </row>
    <row r="658" spans="1:46" s="1" customFormat="1" ht="12" x14ac:dyDescent="0.35">
      <c r="A658" s="87"/>
      <c r="B658" s="40" t="str">
        <f t="shared" si="282"/>
        <v/>
      </c>
      <c r="C658" s="41" t="str">
        <f t="shared" si="283"/>
        <v/>
      </c>
      <c r="D658" s="28">
        <f>'I Disease Parameters'!$E$6/(1000*365)</f>
        <v>4.8197260273972601E-5</v>
      </c>
      <c r="E658" s="28">
        <f>'I Disease Parameters'!$E$7/(1000*365)</f>
        <v>2.0024657534246577E-5</v>
      </c>
      <c r="F658" s="27">
        <f>(1-'I Disease Parameters'!$E$8)/'I Disease Parameters'!$E$10</f>
        <v>0.188</v>
      </c>
      <c r="G658" s="27">
        <f>'I Disease Parameters'!$E$8/'I Disease Parameters'!$E$11</f>
        <v>1.2E-2</v>
      </c>
      <c r="H658" s="27">
        <f>1/'I Disease Parameters'!$E$12</f>
        <v>0.05</v>
      </c>
      <c r="I658" s="27">
        <f>'I Disease Parameters'!$E$9/'I Disease Parameters'!$E$15</f>
        <v>0</v>
      </c>
      <c r="J658" s="83">
        <f t="shared" si="306"/>
        <v>7.7001263440561267</v>
      </c>
      <c r="K658" s="60">
        <f t="shared" si="307"/>
        <v>0.77001263449643809</v>
      </c>
      <c r="L658" s="30">
        <f t="shared" si="308"/>
        <v>0.46717576064062738</v>
      </c>
      <c r="M658" s="27">
        <f>J658/'I Disease Parameters'!$E$12</f>
        <v>0.38500631720280631</v>
      </c>
      <c r="N658" s="27">
        <f>K658/SQRT('I Disease Parameters'!$E$13*'I Disease Parameters'!$E$13)</f>
        <v>4.5294860852731655E-2</v>
      </c>
      <c r="O658" s="27">
        <f>L658/'I Disease Parameters'!$E$13</f>
        <v>2.7480927096507492E-2</v>
      </c>
      <c r="P658" s="27">
        <f>(1-L658)/'I Disease Parameters'!$E$14</f>
        <v>2.2201009973307193E-2</v>
      </c>
      <c r="Q658" s="19" t="str">
        <f t="shared" si="284"/>
        <v/>
      </c>
      <c r="R658" s="17" t="str">
        <f t="shared" si="285"/>
        <v/>
      </c>
      <c r="S658" s="17" t="str">
        <f t="shared" si="286"/>
        <v/>
      </c>
      <c r="T658" s="17" t="str">
        <f t="shared" si="287"/>
        <v/>
      </c>
      <c r="U658" s="17" t="str">
        <f t="shared" si="288"/>
        <v/>
      </c>
      <c r="V658" s="17" t="str">
        <f t="shared" si="289"/>
        <v/>
      </c>
      <c r="W658" s="17" t="str">
        <f t="shared" si="290"/>
        <v/>
      </c>
      <c r="X658" s="18" t="str">
        <f t="shared" si="281"/>
        <v/>
      </c>
      <c r="Y658" s="17" t="str">
        <f t="shared" si="291"/>
        <v/>
      </c>
      <c r="Z658" s="17" t="str">
        <f t="shared" si="292"/>
        <v/>
      </c>
      <c r="AA658" s="17" t="str">
        <f t="shared" si="293"/>
        <v/>
      </c>
      <c r="AB658" s="17" t="str">
        <f t="shared" si="294"/>
        <v/>
      </c>
      <c r="AC658" s="17" t="str">
        <f t="shared" si="295"/>
        <v/>
      </c>
      <c r="AD658" s="18" t="str">
        <f t="shared" si="296"/>
        <v/>
      </c>
      <c r="AE658" s="19" t="str">
        <f t="shared" si="297"/>
        <v/>
      </c>
      <c r="AF658" s="17" t="str">
        <f t="shared" si="298"/>
        <v/>
      </c>
      <c r="AG658" s="17" t="str">
        <f t="shared" si="299"/>
        <v/>
      </c>
      <c r="AH658" s="18" t="str">
        <f t="shared" si="300"/>
        <v/>
      </c>
      <c r="AI658" s="73"/>
      <c r="AJ658" s="74"/>
      <c r="AK658" s="74"/>
      <c r="AL658" s="73"/>
      <c r="AM658" s="74"/>
      <c r="AN658" s="74">
        <f t="shared" si="301"/>
        <v>2012</v>
      </c>
      <c r="AO658" s="19" t="str">
        <f t="shared" ca="1" si="302"/>
        <v>-</v>
      </c>
      <c r="AP658" s="17" t="str">
        <f ca="1">IF($C658&gt;=TODAY(),"-",100*(AO658-MIN(Fit_Error_Deaths))/(MAX(Fit_Error_Deaths)-MIN(Fit_Error_Deaths)))</f>
        <v>-</v>
      </c>
      <c r="AQ658" s="17" t="str">
        <f t="shared" ca="1" si="303"/>
        <v>-</v>
      </c>
      <c r="AR658" s="17" t="str">
        <f ca="1">IF($C658&gt;=TODAY(),"-",100*(AQ658-MIN(Fit_Error_LocalTransmission))/(MAX(Fit_Error_LocalTransmission)-MIN(Fit_Error_LocalTransmission)))</f>
        <v>-</v>
      </c>
      <c r="AS658" s="17" t="str">
        <f t="shared" ca="1" si="304"/>
        <v>-</v>
      </c>
      <c r="AT658" s="67" t="str">
        <f t="shared" ca="1" si="305"/>
        <v>-</v>
      </c>
    </row>
    <row r="659" spans="1:46" s="1" customFormat="1" ht="12" x14ac:dyDescent="0.35">
      <c r="A659" s="87"/>
      <c r="B659" s="40" t="str">
        <f t="shared" si="282"/>
        <v/>
      </c>
      <c r="C659" s="41" t="str">
        <f t="shared" si="283"/>
        <v/>
      </c>
      <c r="D659" s="28">
        <f>'I Disease Parameters'!$E$6/(1000*365)</f>
        <v>4.8197260273972601E-5</v>
      </c>
      <c r="E659" s="28">
        <f>'I Disease Parameters'!$E$7/(1000*365)</f>
        <v>2.0024657534246577E-5</v>
      </c>
      <c r="F659" s="27">
        <f>(1-'I Disease Parameters'!$E$8)/'I Disease Parameters'!$E$10</f>
        <v>0.188</v>
      </c>
      <c r="G659" s="27">
        <f>'I Disease Parameters'!$E$8/'I Disease Parameters'!$E$11</f>
        <v>1.2E-2</v>
      </c>
      <c r="H659" s="27">
        <f>1/'I Disease Parameters'!$E$12</f>
        <v>0.05</v>
      </c>
      <c r="I659" s="27">
        <f>'I Disease Parameters'!$E$9/'I Disease Parameters'!$E$15</f>
        <v>0</v>
      </c>
      <c r="J659" s="83">
        <f t="shared" si="306"/>
        <v>7.7001263440561267</v>
      </c>
      <c r="K659" s="60">
        <f t="shared" si="307"/>
        <v>0.77001263449643809</v>
      </c>
      <c r="L659" s="30">
        <f t="shared" si="308"/>
        <v>0.46717576064062738</v>
      </c>
      <c r="M659" s="27">
        <f>J659/'I Disease Parameters'!$E$12</f>
        <v>0.38500631720280631</v>
      </c>
      <c r="N659" s="27">
        <f>K659/SQRT('I Disease Parameters'!$E$13*'I Disease Parameters'!$E$13)</f>
        <v>4.5294860852731655E-2</v>
      </c>
      <c r="O659" s="27">
        <f>L659/'I Disease Parameters'!$E$13</f>
        <v>2.7480927096507492E-2</v>
      </c>
      <c r="P659" s="27">
        <f>(1-L659)/'I Disease Parameters'!$E$14</f>
        <v>2.2201009973307193E-2</v>
      </c>
      <c r="Q659" s="19" t="str">
        <f t="shared" si="284"/>
        <v/>
      </c>
      <c r="R659" s="17" t="str">
        <f t="shared" si="285"/>
        <v/>
      </c>
      <c r="S659" s="17" t="str">
        <f t="shared" si="286"/>
        <v/>
      </c>
      <c r="T659" s="17" t="str">
        <f t="shared" si="287"/>
        <v/>
      </c>
      <c r="U659" s="17" t="str">
        <f t="shared" si="288"/>
        <v/>
      </c>
      <c r="V659" s="17" t="str">
        <f t="shared" si="289"/>
        <v/>
      </c>
      <c r="W659" s="17" t="str">
        <f t="shared" si="290"/>
        <v/>
      </c>
      <c r="X659" s="18" t="str">
        <f t="shared" si="281"/>
        <v/>
      </c>
      <c r="Y659" s="17" t="str">
        <f t="shared" si="291"/>
        <v/>
      </c>
      <c r="Z659" s="17" t="str">
        <f t="shared" si="292"/>
        <v/>
      </c>
      <c r="AA659" s="17" t="str">
        <f t="shared" si="293"/>
        <v/>
      </c>
      <c r="AB659" s="17" t="str">
        <f t="shared" si="294"/>
        <v/>
      </c>
      <c r="AC659" s="17" t="str">
        <f t="shared" si="295"/>
        <v/>
      </c>
      <c r="AD659" s="18" t="str">
        <f t="shared" si="296"/>
        <v/>
      </c>
      <c r="AE659" s="19" t="str">
        <f t="shared" si="297"/>
        <v/>
      </c>
      <c r="AF659" s="17" t="str">
        <f t="shared" si="298"/>
        <v/>
      </c>
      <c r="AG659" s="17" t="str">
        <f t="shared" si="299"/>
        <v/>
      </c>
      <c r="AH659" s="18" t="str">
        <f t="shared" si="300"/>
        <v/>
      </c>
      <c r="AI659" s="73"/>
      <c r="AJ659" s="74"/>
      <c r="AK659" s="74"/>
      <c r="AL659" s="73"/>
      <c r="AM659" s="74"/>
      <c r="AN659" s="74">
        <f t="shared" si="301"/>
        <v>2012</v>
      </c>
      <c r="AO659" s="19" t="str">
        <f t="shared" ca="1" si="302"/>
        <v>-</v>
      </c>
      <c r="AP659" s="17" t="str">
        <f ca="1">IF($C659&gt;=TODAY(),"-",100*(AO659-MIN(Fit_Error_Deaths))/(MAX(Fit_Error_Deaths)-MIN(Fit_Error_Deaths)))</f>
        <v>-</v>
      </c>
      <c r="AQ659" s="17" t="str">
        <f t="shared" ca="1" si="303"/>
        <v>-</v>
      </c>
      <c r="AR659" s="17" t="str">
        <f ca="1">IF($C659&gt;=TODAY(),"-",100*(AQ659-MIN(Fit_Error_LocalTransmission))/(MAX(Fit_Error_LocalTransmission)-MIN(Fit_Error_LocalTransmission)))</f>
        <v>-</v>
      </c>
      <c r="AS659" s="17" t="str">
        <f t="shared" ca="1" si="304"/>
        <v>-</v>
      </c>
      <c r="AT659" s="67" t="str">
        <f t="shared" ca="1" si="305"/>
        <v>-</v>
      </c>
    </row>
    <row r="660" spans="1:46" s="1" customFormat="1" ht="12" x14ac:dyDescent="0.35">
      <c r="A660" s="87"/>
      <c r="B660" s="40" t="str">
        <f t="shared" si="282"/>
        <v/>
      </c>
      <c r="C660" s="41" t="str">
        <f t="shared" si="283"/>
        <v/>
      </c>
      <c r="D660" s="28">
        <f>'I Disease Parameters'!$E$6/(1000*365)</f>
        <v>4.8197260273972601E-5</v>
      </c>
      <c r="E660" s="28">
        <f>'I Disease Parameters'!$E$7/(1000*365)</f>
        <v>2.0024657534246577E-5</v>
      </c>
      <c r="F660" s="27">
        <f>(1-'I Disease Parameters'!$E$8)/'I Disease Parameters'!$E$10</f>
        <v>0.188</v>
      </c>
      <c r="G660" s="27">
        <f>'I Disease Parameters'!$E$8/'I Disease Parameters'!$E$11</f>
        <v>1.2E-2</v>
      </c>
      <c r="H660" s="27">
        <f>1/'I Disease Parameters'!$E$12</f>
        <v>0.05</v>
      </c>
      <c r="I660" s="27">
        <f>'I Disease Parameters'!$E$9/'I Disease Parameters'!$E$15</f>
        <v>0</v>
      </c>
      <c r="J660" s="83">
        <f t="shared" si="306"/>
        <v>7.7001263440561267</v>
      </c>
      <c r="K660" s="60">
        <f t="shared" si="307"/>
        <v>0.77001263449643809</v>
      </c>
      <c r="L660" s="30">
        <f t="shared" si="308"/>
        <v>0.46717576064062738</v>
      </c>
      <c r="M660" s="27">
        <f>J660/'I Disease Parameters'!$E$12</f>
        <v>0.38500631720280631</v>
      </c>
      <c r="N660" s="27">
        <f>K660/SQRT('I Disease Parameters'!$E$13*'I Disease Parameters'!$E$13)</f>
        <v>4.5294860852731655E-2</v>
      </c>
      <c r="O660" s="27">
        <f>L660/'I Disease Parameters'!$E$13</f>
        <v>2.7480927096507492E-2</v>
      </c>
      <c r="P660" s="27">
        <f>(1-L660)/'I Disease Parameters'!$E$14</f>
        <v>2.2201009973307193E-2</v>
      </c>
      <c r="Q660" s="19" t="str">
        <f t="shared" si="284"/>
        <v/>
      </c>
      <c r="R660" s="17" t="str">
        <f t="shared" si="285"/>
        <v/>
      </c>
      <c r="S660" s="17" t="str">
        <f t="shared" si="286"/>
        <v/>
      </c>
      <c r="T660" s="17" t="str">
        <f t="shared" si="287"/>
        <v/>
      </c>
      <c r="U660" s="17" t="str">
        <f t="shared" si="288"/>
        <v/>
      </c>
      <c r="V660" s="17" t="str">
        <f t="shared" si="289"/>
        <v/>
      </c>
      <c r="W660" s="17" t="str">
        <f t="shared" si="290"/>
        <v/>
      </c>
      <c r="X660" s="18" t="str">
        <f t="shared" si="281"/>
        <v/>
      </c>
      <c r="Y660" s="17" t="str">
        <f t="shared" si="291"/>
        <v/>
      </c>
      <c r="Z660" s="17" t="str">
        <f t="shared" si="292"/>
        <v/>
      </c>
      <c r="AA660" s="17" t="str">
        <f t="shared" si="293"/>
        <v/>
      </c>
      <c r="AB660" s="17" t="str">
        <f t="shared" si="294"/>
        <v/>
      </c>
      <c r="AC660" s="17" t="str">
        <f t="shared" si="295"/>
        <v/>
      </c>
      <c r="AD660" s="18" t="str">
        <f t="shared" si="296"/>
        <v/>
      </c>
      <c r="AE660" s="19" t="str">
        <f t="shared" si="297"/>
        <v/>
      </c>
      <c r="AF660" s="17" t="str">
        <f t="shared" si="298"/>
        <v/>
      </c>
      <c r="AG660" s="17" t="str">
        <f t="shared" si="299"/>
        <v/>
      </c>
      <c r="AH660" s="18" t="str">
        <f t="shared" si="300"/>
        <v/>
      </c>
      <c r="AI660" s="73"/>
      <c r="AJ660" s="74"/>
      <c r="AK660" s="74"/>
      <c r="AL660" s="73"/>
      <c r="AM660" s="74"/>
      <c r="AN660" s="74">
        <f t="shared" si="301"/>
        <v>2012</v>
      </c>
      <c r="AO660" s="19" t="str">
        <f t="shared" ca="1" si="302"/>
        <v>-</v>
      </c>
      <c r="AP660" s="17" t="str">
        <f ca="1">IF($C660&gt;=TODAY(),"-",100*(AO660-MIN(Fit_Error_Deaths))/(MAX(Fit_Error_Deaths)-MIN(Fit_Error_Deaths)))</f>
        <v>-</v>
      </c>
      <c r="AQ660" s="17" t="str">
        <f t="shared" ca="1" si="303"/>
        <v>-</v>
      </c>
      <c r="AR660" s="17" t="str">
        <f ca="1">IF($C660&gt;=TODAY(),"-",100*(AQ660-MIN(Fit_Error_LocalTransmission))/(MAX(Fit_Error_LocalTransmission)-MIN(Fit_Error_LocalTransmission)))</f>
        <v>-</v>
      </c>
      <c r="AS660" s="17" t="str">
        <f t="shared" ca="1" si="304"/>
        <v>-</v>
      </c>
      <c r="AT660" s="67" t="str">
        <f t="shared" ca="1" si="305"/>
        <v>-</v>
      </c>
    </row>
    <row r="661" spans="1:46" s="1" customFormat="1" ht="12" x14ac:dyDescent="0.35">
      <c r="A661" s="87"/>
      <c r="B661" s="40" t="str">
        <f t="shared" si="282"/>
        <v/>
      </c>
      <c r="C661" s="41" t="str">
        <f t="shared" si="283"/>
        <v/>
      </c>
      <c r="D661" s="28">
        <f>'I Disease Parameters'!$E$6/(1000*365)</f>
        <v>4.8197260273972601E-5</v>
      </c>
      <c r="E661" s="28">
        <f>'I Disease Parameters'!$E$7/(1000*365)</f>
        <v>2.0024657534246577E-5</v>
      </c>
      <c r="F661" s="27">
        <f>(1-'I Disease Parameters'!$E$8)/'I Disease Parameters'!$E$10</f>
        <v>0.188</v>
      </c>
      <c r="G661" s="27">
        <f>'I Disease Parameters'!$E$8/'I Disease Parameters'!$E$11</f>
        <v>1.2E-2</v>
      </c>
      <c r="H661" s="27">
        <f>1/'I Disease Parameters'!$E$12</f>
        <v>0.05</v>
      </c>
      <c r="I661" s="27">
        <f>'I Disease Parameters'!$E$9/'I Disease Parameters'!$E$15</f>
        <v>0</v>
      </c>
      <c r="J661" s="83">
        <f t="shared" si="306"/>
        <v>7.7001263440561267</v>
      </c>
      <c r="K661" s="60">
        <f t="shared" si="307"/>
        <v>0.77001263449643809</v>
      </c>
      <c r="L661" s="30">
        <f t="shared" si="308"/>
        <v>0.46717576064062738</v>
      </c>
      <c r="M661" s="27">
        <f>J661/'I Disease Parameters'!$E$12</f>
        <v>0.38500631720280631</v>
      </c>
      <c r="N661" s="27">
        <f>K661/SQRT('I Disease Parameters'!$E$13*'I Disease Parameters'!$E$13)</f>
        <v>4.5294860852731655E-2</v>
      </c>
      <c r="O661" s="27">
        <f>L661/'I Disease Parameters'!$E$13</f>
        <v>2.7480927096507492E-2</v>
      </c>
      <c r="P661" s="27">
        <f>(1-L661)/'I Disease Parameters'!$E$14</f>
        <v>2.2201009973307193E-2</v>
      </c>
      <c r="Q661" s="19" t="str">
        <f t="shared" si="284"/>
        <v/>
      </c>
      <c r="R661" s="17" t="str">
        <f t="shared" si="285"/>
        <v/>
      </c>
      <c r="S661" s="17" t="str">
        <f t="shared" si="286"/>
        <v/>
      </c>
      <c r="T661" s="17" t="str">
        <f t="shared" si="287"/>
        <v/>
      </c>
      <c r="U661" s="17" t="str">
        <f t="shared" si="288"/>
        <v/>
      </c>
      <c r="V661" s="17" t="str">
        <f t="shared" si="289"/>
        <v/>
      </c>
      <c r="W661" s="17" t="str">
        <f t="shared" si="290"/>
        <v/>
      </c>
      <c r="X661" s="18" t="str">
        <f t="shared" si="281"/>
        <v/>
      </c>
      <c r="Y661" s="17" t="str">
        <f t="shared" si="291"/>
        <v/>
      </c>
      <c r="Z661" s="17" t="str">
        <f t="shared" si="292"/>
        <v/>
      </c>
      <c r="AA661" s="17" t="str">
        <f t="shared" si="293"/>
        <v/>
      </c>
      <c r="AB661" s="17" t="str">
        <f t="shared" si="294"/>
        <v/>
      </c>
      <c r="AC661" s="17" t="str">
        <f t="shared" si="295"/>
        <v/>
      </c>
      <c r="AD661" s="18" t="str">
        <f t="shared" si="296"/>
        <v/>
      </c>
      <c r="AE661" s="19" t="str">
        <f t="shared" si="297"/>
        <v/>
      </c>
      <c r="AF661" s="17" t="str">
        <f t="shared" si="298"/>
        <v/>
      </c>
      <c r="AG661" s="17" t="str">
        <f t="shared" si="299"/>
        <v/>
      </c>
      <c r="AH661" s="18" t="str">
        <f t="shared" si="300"/>
        <v/>
      </c>
      <c r="AI661" s="73"/>
      <c r="AJ661" s="74"/>
      <c r="AK661" s="74"/>
      <c r="AL661" s="73"/>
      <c r="AM661" s="74"/>
      <c r="AN661" s="74">
        <f t="shared" si="301"/>
        <v>2012</v>
      </c>
      <c r="AO661" s="19" t="str">
        <f t="shared" ca="1" si="302"/>
        <v>-</v>
      </c>
      <c r="AP661" s="17" t="str">
        <f ca="1">IF($C661&gt;=TODAY(),"-",100*(AO661-MIN(Fit_Error_Deaths))/(MAX(Fit_Error_Deaths)-MIN(Fit_Error_Deaths)))</f>
        <v>-</v>
      </c>
      <c r="AQ661" s="17" t="str">
        <f t="shared" ca="1" si="303"/>
        <v>-</v>
      </c>
      <c r="AR661" s="17" t="str">
        <f ca="1">IF($C661&gt;=TODAY(),"-",100*(AQ661-MIN(Fit_Error_LocalTransmission))/(MAX(Fit_Error_LocalTransmission)-MIN(Fit_Error_LocalTransmission)))</f>
        <v>-</v>
      </c>
      <c r="AS661" s="17" t="str">
        <f t="shared" ca="1" si="304"/>
        <v>-</v>
      </c>
      <c r="AT661" s="67" t="str">
        <f t="shared" ca="1" si="305"/>
        <v>-</v>
      </c>
    </row>
    <row r="662" spans="1:46" s="1" customFormat="1" ht="12" x14ac:dyDescent="0.35">
      <c r="A662" s="87"/>
      <c r="B662" s="40" t="str">
        <f t="shared" si="282"/>
        <v/>
      </c>
      <c r="C662" s="41" t="str">
        <f t="shared" si="283"/>
        <v/>
      </c>
      <c r="D662" s="28">
        <f>'I Disease Parameters'!$E$6/(1000*365)</f>
        <v>4.8197260273972601E-5</v>
      </c>
      <c r="E662" s="28">
        <f>'I Disease Parameters'!$E$7/(1000*365)</f>
        <v>2.0024657534246577E-5</v>
      </c>
      <c r="F662" s="27">
        <f>(1-'I Disease Parameters'!$E$8)/'I Disease Parameters'!$E$10</f>
        <v>0.188</v>
      </c>
      <c r="G662" s="27">
        <f>'I Disease Parameters'!$E$8/'I Disease Parameters'!$E$11</f>
        <v>1.2E-2</v>
      </c>
      <c r="H662" s="27">
        <f>1/'I Disease Parameters'!$E$12</f>
        <v>0.05</v>
      </c>
      <c r="I662" s="27">
        <f>'I Disease Parameters'!$E$9/'I Disease Parameters'!$E$15</f>
        <v>0</v>
      </c>
      <c r="J662" s="83">
        <f t="shared" si="306"/>
        <v>7.7001263440561267</v>
      </c>
      <c r="K662" s="60">
        <f t="shared" si="307"/>
        <v>0.77001263449643809</v>
      </c>
      <c r="L662" s="30">
        <f t="shared" si="308"/>
        <v>0.46717576064062738</v>
      </c>
      <c r="M662" s="27">
        <f>J662/'I Disease Parameters'!$E$12</f>
        <v>0.38500631720280631</v>
      </c>
      <c r="N662" s="27">
        <f>K662/SQRT('I Disease Parameters'!$E$13*'I Disease Parameters'!$E$13)</f>
        <v>4.5294860852731655E-2</v>
      </c>
      <c r="O662" s="27">
        <f>L662/'I Disease Parameters'!$E$13</f>
        <v>2.7480927096507492E-2</v>
      </c>
      <c r="P662" s="27">
        <f>(1-L662)/'I Disease Parameters'!$E$14</f>
        <v>2.2201009973307193E-2</v>
      </c>
      <c r="Q662" s="19" t="str">
        <f t="shared" si="284"/>
        <v/>
      </c>
      <c r="R662" s="17" t="str">
        <f t="shared" si="285"/>
        <v/>
      </c>
      <c r="S662" s="17" t="str">
        <f t="shared" si="286"/>
        <v/>
      </c>
      <c r="T662" s="17" t="str">
        <f t="shared" si="287"/>
        <v/>
      </c>
      <c r="U662" s="17" t="str">
        <f t="shared" si="288"/>
        <v/>
      </c>
      <c r="V662" s="17" t="str">
        <f t="shared" si="289"/>
        <v/>
      </c>
      <c r="W662" s="17" t="str">
        <f t="shared" si="290"/>
        <v/>
      </c>
      <c r="X662" s="18" t="str">
        <f t="shared" si="281"/>
        <v/>
      </c>
      <c r="Y662" s="17" t="str">
        <f t="shared" si="291"/>
        <v/>
      </c>
      <c r="Z662" s="17" t="str">
        <f t="shared" si="292"/>
        <v/>
      </c>
      <c r="AA662" s="17" t="str">
        <f t="shared" si="293"/>
        <v/>
      </c>
      <c r="AB662" s="17" t="str">
        <f t="shared" si="294"/>
        <v/>
      </c>
      <c r="AC662" s="17" t="str">
        <f t="shared" si="295"/>
        <v/>
      </c>
      <c r="AD662" s="18" t="str">
        <f t="shared" si="296"/>
        <v/>
      </c>
      <c r="AE662" s="19" t="str">
        <f t="shared" si="297"/>
        <v/>
      </c>
      <c r="AF662" s="17" t="str">
        <f t="shared" si="298"/>
        <v/>
      </c>
      <c r="AG662" s="17" t="str">
        <f t="shared" si="299"/>
        <v/>
      </c>
      <c r="AH662" s="18" t="str">
        <f t="shared" si="300"/>
        <v/>
      </c>
      <c r="AI662" s="73"/>
      <c r="AJ662" s="74"/>
      <c r="AK662" s="74"/>
      <c r="AL662" s="73"/>
      <c r="AM662" s="74"/>
      <c r="AN662" s="74">
        <f t="shared" si="301"/>
        <v>2012</v>
      </c>
      <c r="AO662" s="19" t="str">
        <f t="shared" ca="1" si="302"/>
        <v>-</v>
      </c>
      <c r="AP662" s="17" t="str">
        <f ca="1">IF($C662&gt;=TODAY(),"-",100*(AO662-MIN(Fit_Error_Deaths))/(MAX(Fit_Error_Deaths)-MIN(Fit_Error_Deaths)))</f>
        <v>-</v>
      </c>
      <c r="AQ662" s="17" t="str">
        <f t="shared" ca="1" si="303"/>
        <v>-</v>
      </c>
      <c r="AR662" s="17" t="str">
        <f ca="1">IF($C662&gt;=TODAY(),"-",100*(AQ662-MIN(Fit_Error_LocalTransmission))/(MAX(Fit_Error_LocalTransmission)-MIN(Fit_Error_LocalTransmission)))</f>
        <v>-</v>
      </c>
      <c r="AS662" s="17" t="str">
        <f t="shared" ca="1" si="304"/>
        <v>-</v>
      </c>
      <c r="AT662" s="67" t="str">
        <f t="shared" ca="1" si="305"/>
        <v>-</v>
      </c>
    </row>
    <row r="663" spans="1:46" s="1" customFormat="1" ht="12" x14ac:dyDescent="0.35">
      <c r="A663" s="87"/>
      <c r="B663" s="40" t="str">
        <f t="shared" si="282"/>
        <v/>
      </c>
      <c r="C663" s="41" t="str">
        <f t="shared" si="283"/>
        <v/>
      </c>
      <c r="D663" s="28">
        <f>'I Disease Parameters'!$E$6/(1000*365)</f>
        <v>4.8197260273972601E-5</v>
      </c>
      <c r="E663" s="28">
        <f>'I Disease Parameters'!$E$7/(1000*365)</f>
        <v>2.0024657534246577E-5</v>
      </c>
      <c r="F663" s="27">
        <f>(1-'I Disease Parameters'!$E$8)/'I Disease Parameters'!$E$10</f>
        <v>0.188</v>
      </c>
      <c r="G663" s="27">
        <f>'I Disease Parameters'!$E$8/'I Disease Parameters'!$E$11</f>
        <v>1.2E-2</v>
      </c>
      <c r="H663" s="27">
        <f>1/'I Disease Parameters'!$E$12</f>
        <v>0.05</v>
      </c>
      <c r="I663" s="27">
        <f>'I Disease Parameters'!$E$9/'I Disease Parameters'!$E$15</f>
        <v>0</v>
      </c>
      <c r="J663" s="83">
        <f t="shared" si="306"/>
        <v>7.7001263440561267</v>
      </c>
      <c r="K663" s="60">
        <f t="shared" si="307"/>
        <v>0.77001263449643809</v>
      </c>
      <c r="L663" s="30">
        <f t="shared" si="308"/>
        <v>0.46717576064062738</v>
      </c>
      <c r="M663" s="27">
        <f>J663/'I Disease Parameters'!$E$12</f>
        <v>0.38500631720280631</v>
      </c>
      <c r="N663" s="27">
        <f>K663/SQRT('I Disease Parameters'!$E$13*'I Disease Parameters'!$E$13)</f>
        <v>4.5294860852731655E-2</v>
      </c>
      <c r="O663" s="27">
        <f>L663/'I Disease Parameters'!$E$13</f>
        <v>2.7480927096507492E-2</v>
      </c>
      <c r="P663" s="27">
        <f>(1-L663)/'I Disease Parameters'!$E$14</f>
        <v>2.2201009973307193E-2</v>
      </c>
      <c r="Q663" s="19" t="str">
        <f t="shared" si="284"/>
        <v/>
      </c>
      <c r="R663" s="17" t="str">
        <f t="shared" si="285"/>
        <v/>
      </c>
      <c r="S663" s="17" t="str">
        <f t="shared" si="286"/>
        <v/>
      </c>
      <c r="T663" s="17" t="str">
        <f t="shared" si="287"/>
        <v/>
      </c>
      <c r="U663" s="17" t="str">
        <f t="shared" si="288"/>
        <v/>
      </c>
      <c r="V663" s="17" t="str">
        <f t="shared" si="289"/>
        <v/>
      </c>
      <c r="W663" s="17" t="str">
        <f t="shared" si="290"/>
        <v/>
      </c>
      <c r="X663" s="18" t="str">
        <f t="shared" si="281"/>
        <v/>
      </c>
      <c r="Y663" s="17" t="str">
        <f t="shared" si="291"/>
        <v/>
      </c>
      <c r="Z663" s="17" t="str">
        <f t="shared" si="292"/>
        <v/>
      </c>
      <c r="AA663" s="17" t="str">
        <f t="shared" si="293"/>
        <v/>
      </c>
      <c r="AB663" s="17" t="str">
        <f t="shared" si="294"/>
        <v/>
      </c>
      <c r="AC663" s="17" t="str">
        <f t="shared" si="295"/>
        <v/>
      </c>
      <c r="AD663" s="18" t="str">
        <f t="shared" si="296"/>
        <v/>
      </c>
      <c r="AE663" s="19" t="str">
        <f t="shared" si="297"/>
        <v/>
      </c>
      <c r="AF663" s="17" t="str">
        <f t="shared" si="298"/>
        <v/>
      </c>
      <c r="AG663" s="17" t="str">
        <f t="shared" si="299"/>
        <v/>
      </c>
      <c r="AH663" s="18" t="str">
        <f t="shared" si="300"/>
        <v/>
      </c>
      <c r="AI663" s="73"/>
      <c r="AJ663" s="74"/>
      <c r="AK663" s="74"/>
      <c r="AL663" s="73"/>
      <c r="AM663" s="74"/>
      <c r="AN663" s="74">
        <f t="shared" si="301"/>
        <v>2012</v>
      </c>
      <c r="AO663" s="19" t="str">
        <f t="shared" ca="1" si="302"/>
        <v>-</v>
      </c>
      <c r="AP663" s="17" t="str">
        <f ca="1">IF($C663&gt;=TODAY(),"-",100*(AO663-MIN(Fit_Error_Deaths))/(MAX(Fit_Error_Deaths)-MIN(Fit_Error_Deaths)))</f>
        <v>-</v>
      </c>
      <c r="AQ663" s="17" t="str">
        <f t="shared" ca="1" si="303"/>
        <v>-</v>
      </c>
      <c r="AR663" s="17" t="str">
        <f ca="1">IF($C663&gt;=TODAY(),"-",100*(AQ663-MIN(Fit_Error_LocalTransmission))/(MAX(Fit_Error_LocalTransmission)-MIN(Fit_Error_LocalTransmission)))</f>
        <v>-</v>
      </c>
      <c r="AS663" s="17" t="str">
        <f t="shared" ca="1" si="304"/>
        <v>-</v>
      </c>
      <c r="AT663" s="67" t="str">
        <f t="shared" ca="1" si="305"/>
        <v>-</v>
      </c>
    </row>
    <row r="664" spans="1:46" s="1" customFormat="1" ht="12" x14ac:dyDescent="0.35">
      <c r="A664" s="87"/>
      <c r="B664" s="40" t="str">
        <f t="shared" si="282"/>
        <v/>
      </c>
      <c r="C664" s="41" t="str">
        <f t="shared" si="283"/>
        <v/>
      </c>
      <c r="D664" s="28">
        <f>'I Disease Parameters'!$E$6/(1000*365)</f>
        <v>4.8197260273972601E-5</v>
      </c>
      <c r="E664" s="28">
        <f>'I Disease Parameters'!$E$7/(1000*365)</f>
        <v>2.0024657534246577E-5</v>
      </c>
      <c r="F664" s="27">
        <f>(1-'I Disease Parameters'!$E$8)/'I Disease Parameters'!$E$10</f>
        <v>0.188</v>
      </c>
      <c r="G664" s="27">
        <f>'I Disease Parameters'!$E$8/'I Disease Parameters'!$E$11</f>
        <v>1.2E-2</v>
      </c>
      <c r="H664" s="27">
        <f>1/'I Disease Parameters'!$E$12</f>
        <v>0.05</v>
      </c>
      <c r="I664" s="27">
        <f>'I Disease Parameters'!$E$9/'I Disease Parameters'!$E$15</f>
        <v>0</v>
      </c>
      <c r="J664" s="83">
        <f t="shared" si="306"/>
        <v>7.7001263440561267</v>
      </c>
      <c r="K664" s="60">
        <f t="shared" si="307"/>
        <v>0.77001263449643809</v>
      </c>
      <c r="L664" s="30">
        <f t="shared" si="308"/>
        <v>0.46717576064062738</v>
      </c>
      <c r="M664" s="27">
        <f>J664/'I Disease Parameters'!$E$12</f>
        <v>0.38500631720280631</v>
      </c>
      <c r="N664" s="27">
        <f>K664/SQRT('I Disease Parameters'!$E$13*'I Disease Parameters'!$E$13)</f>
        <v>4.5294860852731655E-2</v>
      </c>
      <c r="O664" s="27">
        <f>L664/'I Disease Parameters'!$E$13</f>
        <v>2.7480927096507492E-2</v>
      </c>
      <c r="P664" s="27">
        <f>(1-L664)/'I Disease Parameters'!$E$14</f>
        <v>2.2201009973307193E-2</v>
      </c>
      <c r="Q664" s="19" t="str">
        <f t="shared" si="284"/>
        <v/>
      </c>
      <c r="R664" s="17" t="str">
        <f t="shared" si="285"/>
        <v/>
      </c>
      <c r="S664" s="17" t="str">
        <f t="shared" si="286"/>
        <v/>
      </c>
      <c r="T664" s="17" t="str">
        <f t="shared" si="287"/>
        <v/>
      </c>
      <c r="U664" s="17" t="str">
        <f t="shared" si="288"/>
        <v/>
      </c>
      <c r="V664" s="17" t="str">
        <f t="shared" si="289"/>
        <v/>
      </c>
      <c r="W664" s="17" t="str">
        <f t="shared" si="290"/>
        <v/>
      </c>
      <c r="X664" s="18" t="str">
        <f t="shared" si="281"/>
        <v/>
      </c>
      <c r="Y664" s="17" t="str">
        <f t="shared" si="291"/>
        <v/>
      </c>
      <c r="Z664" s="17" t="str">
        <f t="shared" si="292"/>
        <v/>
      </c>
      <c r="AA664" s="17" t="str">
        <f t="shared" si="293"/>
        <v/>
      </c>
      <c r="AB664" s="17" t="str">
        <f t="shared" si="294"/>
        <v/>
      </c>
      <c r="AC664" s="17" t="str">
        <f t="shared" si="295"/>
        <v/>
      </c>
      <c r="AD664" s="18" t="str">
        <f t="shared" si="296"/>
        <v/>
      </c>
      <c r="AE664" s="19" t="str">
        <f t="shared" si="297"/>
        <v/>
      </c>
      <c r="AF664" s="17" t="str">
        <f t="shared" si="298"/>
        <v/>
      </c>
      <c r="AG664" s="17" t="str">
        <f t="shared" si="299"/>
        <v/>
      </c>
      <c r="AH664" s="18" t="str">
        <f t="shared" si="300"/>
        <v/>
      </c>
      <c r="AI664" s="73"/>
      <c r="AJ664" s="74"/>
      <c r="AK664" s="74"/>
      <c r="AL664" s="73"/>
      <c r="AM664" s="74"/>
      <c r="AN664" s="74">
        <f t="shared" si="301"/>
        <v>2012</v>
      </c>
      <c r="AO664" s="19" t="str">
        <f t="shared" ca="1" si="302"/>
        <v>-</v>
      </c>
      <c r="AP664" s="17" t="str">
        <f ca="1">IF($C664&gt;=TODAY(),"-",100*(AO664-MIN(Fit_Error_Deaths))/(MAX(Fit_Error_Deaths)-MIN(Fit_Error_Deaths)))</f>
        <v>-</v>
      </c>
      <c r="AQ664" s="17" t="str">
        <f t="shared" ca="1" si="303"/>
        <v>-</v>
      </c>
      <c r="AR664" s="17" t="str">
        <f ca="1">IF($C664&gt;=TODAY(),"-",100*(AQ664-MIN(Fit_Error_LocalTransmission))/(MAX(Fit_Error_LocalTransmission)-MIN(Fit_Error_LocalTransmission)))</f>
        <v>-</v>
      </c>
      <c r="AS664" s="17" t="str">
        <f t="shared" ca="1" si="304"/>
        <v>-</v>
      </c>
      <c r="AT664" s="67" t="str">
        <f t="shared" ca="1" si="305"/>
        <v>-</v>
      </c>
    </row>
    <row r="665" spans="1:46" s="1" customFormat="1" ht="12" x14ac:dyDescent="0.35">
      <c r="A665" s="87"/>
      <c r="B665" s="40" t="str">
        <f t="shared" si="282"/>
        <v/>
      </c>
      <c r="C665" s="41" t="str">
        <f t="shared" si="283"/>
        <v/>
      </c>
      <c r="D665" s="28">
        <f>'I Disease Parameters'!$E$6/(1000*365)</f>
        <v>4.8197260273972601E-5</v>
      </c>
      <c r="E665" s="28">
        <f>'I Disease Parameters'!$E$7/(1000*365)</f>
        <v>2.0024657534246577E-5</v>
      </c>
      <c r="F665" s="27">
        <f>(1-'I Disease Parameters'!$E$8)/'I Disease Parameters'!$E$10</f>
        <v>0.188</v>
      </c>
      <c r="G665" s="27">
        <f>'I Disease Parameters'!$E$8/'I Disease Parameters'!$E$11</f>
        <v>1.2E-2</v>
      </c>
      <c r="H665" s="27">
        <f>1/'I Disease Parameters'!$E$12</f>
        <v>0.05</v>
      </c>
      <c r="I665" s="27">
        <f>'I Disease Parameters'!$E$9/'I Disease Parameters'!$E$15</f>
        <v>0</v>
      </c>
      <c r="J665" s="83">
        <f t="shared" si="306"/>
        <v>7.7001263440561267</v>
      </c>
      <c r="K665" s="60">
        <f t="shared" si="307"/>
        <v>0.77001263449643809</v>
      </c>
      <c r="L665" s="30">
        <f t="shared" si="308"/>
        <v>0.46717576064062738</v>
      </c>
      <c r="M665" s="27">
        <f>J665/'I Disease Parameters'!$E$12</f>
        <v>0.38500631720280631</v>
      </c>
      <c r="N665" s="27">
        <f>K665/SQRT('I Disease Parameters'!$E$13*'I Disease Parameters'!$E$13)</f>
        <v>4.5294860852731655E-2</v>
      </c>
      <c r="O665" s="27">
        <f>L665/'I Disease Parameters'!$E$13</f>
        <v>2.7480927096507492E-2</v>
      </c>
      <c r="P665" s="27">
        <f>(1-L665)/'I Disease Parameters'!$E$14</f>
        <v>2.2201009973307193E-2</v>
      </c>
      <c r="Q665" s="19" t="str">
        <f t="shared" si="284"/>
        <v/>
      </c>
      <c r="R665" s="17" t="str">
        <f t="shared" si="285"/>
        <v/>
      </c>
      <c r="S665" s="17" t="str">
        <f t="shared" si="286"/>
        <v/>
      </c>
      <c r="T665" s="17" t="str">
        <f t="shared" si="287"/>
        <v/>
      </c>
      <c r="U665" s="17" t="str">
        <f t="shared" si="288"/>
        <v/>
      </c>
      <c r="V665" s="17" t="str">
        <f t="shared" si="289"/>
        <v/>
      </c>
      <c r="W665" s="17" t="str">
        <f t="shared" si="290"/>
        <v/>
      </c>
      <c r="X665" s="18" t="str">
        <f t="shared" si="281"/>
        <v/>
      </c>
      <c r="Y665" s="17" t="str">
        <f t="shared" si="291"/>
        <v/>
      </c>
      <c r="Z665" s="17" t="str">
        <f t="shared" si="292"/>
        <v/>
      </c>
      <c r="AA665" s="17" t="str">
        <f t="shared" si="293"/>
        <v/>
      </c>
      <c r="AB665" s="17" t="str">
        <f t="shared" si="294"/>
        <v/>
      </c>
      <c r="AC665" s="17" t="str">
        <f t="shared" si="295"/>
        <v/>
      </c>
      <c r="AD665" s="18" t="str">
        <f t="shared" si="296"/>
        <v/>
      </c>
      <c r="AE665" s="19" t="str">
        <f t="shared" si="297"/>
        <v/>
      </c>
      <c r="AF665" s="17" t="str">
        <f t="shared" si="298"/>
        <v/>
      </c>
      <c r="AG665" s="17" t="str">
        <f t="shared" si="299"/>
        <v/>
      </c>
      <c r="AH665" s="18" t="str">
        <f t="shared" si="300"/>
        <v/>
      </c>
      <c r="AI665" s="73"/>
      <c r="AJ665" s="74"/>
      <c r="AK665" s="74"/>
      <c r="AL665" s="73"/>
      <c r="AM665" s="74"/>
      <c r="AN665" s="74">
        <f t="shared" si="301"/>
        <v>2012</v>
      </c>
      <c r="AO665" s="19" t="str">
        <f t="shared" ca="1" si="302"/>
        <v>-</v>
      </c>
      <c r="AP665" s="17" t="str">
        <f ca="1">IF($C665&gt;=TODAY(),"-",100*(AO665-MIN(Fit_Error_Deaths))/(MAX(Fit_Error_Deaths)-MIN(Fit_Error_Deaths)))</f>
        <v>-</v>
      </c>
      <c r="AQ665" s="17" t="str">
        <f t="shared" ca="1" si="303"/>
        <v>-</v>
      </c>
      <c r="AR665" s="17" t="str">
        <f ca="1">IF($C665&gt;=TODAY(),"-",100*(AQ665-MIN(Fit_Error_LocalTransmission))/(MAX(Fit_Error_LocalTransmission)-MIN(Fit_Error_LocalTransmission)))</f>
        <v>-</v>
      </c>
      <c r="AS665" s="17" t="str">
        <f t="shared" ca="1" si="304"/>
        <v>-</v>
      </c>
      <c r="AT665" s="67" t="str">
        <f t="shared" ca="1" si="305"/>
        <v>-</v>
      </c>
    </row>
    <row r="666" spans="1:46" s="1" customFormat="1" ht="12" x14ac:dyDescent="0.35">
      <c r="A666" s="87"/>
      <c r="B666" s="40" t="str">
        <f t="shared" si="282"/>
        <v/>
      </c>
      <c r="C666" s="41" t="str">
        <f t="shared" si="283"/>
        <v/>
      </c>
      <c r="D666" s="28">
        <f>'I Disease Parameters'!$E$6/(1000*365)</f>
        <v>4.8197260273972601E-5</v>
      </c>
      <c r="E666" s="28">
        <f>'I Disease Parameters'!$E$7/(1000*365)</f>
        <v>2.0024657534246577E-5</v>
      </c>
      <c r="F666" s="27">
        <f>(1-'I Disease Parameters'!$E$8)/'I Disease Parameters'!$E$10</f>
        <v>0.188</v>
      </c>
      <c r="G666" s="27">
        <f>'I Disease Parameters'!$E$8/'I Disease Parameters'!$E$11</f>
        <v>1.2E-2</v>
      </c>
      <c r="H666" s="27">
        <f>1/'I Disease Parameters'!$E$12</f>
        <v>0.05</v>
      </c>
      <c r="I666" s="27">
        <f>'I Disease Parameters'!$E$9/'I Disease Parameters'!$E$15</f>
        <v>0</v>
      </c>
      <c r="J666" s="83">
        <f t="shared" si="306"/>
        <v>7.7001263440561267</v>
      </c>
      <c r="K666" s="60">
        <f t="shared" si="307"/>
        <v>0.77001263449643809</v>
      </c>
      <c r="L666" s="30">
        <f t="shared" si="308"/>
        <v>0.46717576064062738</v>
      </c>
      <c r="M666" s="27">
        <f>J666/'I Disease Parameters'!$E$12</f>
        <v>0.38500631720280631</v>
      </c>
      <c r="N666" s="27">
        <f>K666/SQRT('I Disease Parameters'!$E$13*'I Disease Parameters'!$E$13)</f>
        <v>4.5294860852731655E-2</v>
      </c>
      <c r="O666" s="27">
        <f>L666/'I Disease Parameters'!$E$13</f>
        <v>2.7480927096507492E-2</v>
      </c>
      <c r="P666" s="27">
        <f>(1-L666)/'I Disease Parameters'!$E$14</f>
        <v>2.2201009973307193E-2</v>
      </c>
      <c r="Q666" s="19" t="str">
        <f t="shared" si="284"/>
        <v/>
      </c>
      <c r="R666" s="17" t="str">
        <f t="shared" si="285"/>
        <v/>
      </c>
      <c r="S666" s="17" t="str">
        <f t="shared" si="286"/>
        <v/>
      </c>
      <c r="T666" s="17" t="str">
        <f t="shared" si="287"/>
        <v/>
      </c>
      <c r="U666" s="17" t="str">
        <f t="shared" si="288"/>
        <v/>
      </c>
      <c r="V666" s="17" t="str">
        <f t="shared" si="289"/>
        <v/>
      </c>
      <c r="W666" s="17" t="str">
        <f t="shared" si="290"/>
        <v/>
      </c>
      <c r="X666" s="18" t="str">
        <f t="shared" si="281"/>
        <v/>
      </c>
      <c r="Y666" s="17" t="str">
        <f t="shared" si="291"/>
        <v/>
      </c>
      <c r="Z666" s="17" t="str">
        <f t="shared" si="292"/>
        <v/>
      </c>
      <c r="AA666" s="17" t="str">
        <f t="shared" si="293"/>
        <v/>
      </c>
      <c r="AB666" s="17" t="str">
        <f t="shared" si="294"/>
        <v/>
      </c>
      <c r="AC666" s="17" t="str">
        <f t="shared" si="295"/>
        <v/>
      </c>
      <c r="AD666" s="18" t="str">
        <f t="shared" si="296"/>
        <v/>
      </c>
      <c r="AE666" s="19" t="str">
        <f t="shared" si="297"/>
        <v/>
      </c>
      <c r="AF666" s="17" t="str">
        <f t="shared" si="298"/>
        <v/>
      </c>
      <c r="AG666" s="17" t="str">
        <f t="shared" si="299"/>
        <v/>
      </c>
      <c r="AH666" s="18" t="str">
        <f t="shared" si="300"/>
        <v/>
      </c>
      <c r="AI666" s="73"/>
      <c r="AJ666" s="74"/>
      <c r="AK666" s="74"/>
      <c r="AL666" s="73"/>
      <c r="AM666" s="74"/>
      <c r="AN666" s="74">
        <f t="shared" si="301"/>
        <v>2012</v>
      </c>
      <c r="AO666" s="19" t="str">
        <f t="shared" ca="1" si="302"/>
        <v>-</v>
      </c>
      <c r="AP666" s="17" t="str">
        <f ca="1">IF($C666&gt;=TODAY(),"-",100*(AO666-MIN(Fit_Error_Deaths))/(MAX(Fit_Error_Deaths)-MIN(Fit_Error_Deaths)))</f>
        <v>-</v>
      </c>
      <c r="AQ666" s="17" t="str">
        <f t="shared" ca="1" si="303"/>
        <v>-</v>
      </c>
      <c r="AR666" s="17" t="str">
        <f ca="1">IF($C666&gt;=TODAY(),"-",100*(AQ666-MIN(Fit_Error_LocalTransmission))/(MAX(Fit_Error_LocalTransmission)-MIN(Fit_Error_LocalTransmission)))</f>
        <v>-</v>
      </c>
      <c r="AS666" s="17" t="str">
        <f t="shared" ca="1" si="304"/>
        <v>-</v>
      </c>
      <c r="AT666" s="67" t="str">
        <f t="shared" ca="1" si="305"/>
        <v>-</v>
      </c>
    </row>
    <row r="667" spans="1:46" s="1" customFormat="1" ht="12" x14ac:dyDescent="0.35">
      <c r="A667" s="87"/>
      <c r="B667" s="40" t="str">
        <f t="shared" si="282"/>
        <v/>
      </c>
      <c r="C667" s="41" t="str">
        <f t="shared" si="283"/>
        <v/>
      </c>
      <c r="D667" s="28">
        <f>'I Disease Parameters'!$E$6/(1000*365)</f>
        <v>4.8197260273972601E-5</v>
      </c>
      <c r="E667" s="28">
        <f>'I Disease Parameters'!$E$7/(1000*365)</f>
        <v>2.0024657534246577E-5</v>
      </c>
      <c r="F667" s="27">
        <f>(1-'I Disease Parameters'!$E$8)/'I Disease Parameters'!$E$10</f>
        <v>0.188</v>
      </c>
      <c r="G667" s="27">
        <f>'I Disease Parameters'!$E$8/'I Disease Parameters'!$E$11</f>
        <v>1.2E-2</v>
      </c>
      <c r="H667" s="27">
        <f>1/'I Disease Parameters'!$E$12</f>
        <v>0.05</v>
      </c>
      <c r="I667" s="27">
        <f>'I Disease Parameters'!$E$9/'I Disease Parameters'!$E$15</f>
        <v>0</v>
      </c>
      <c r="J667" s="83">
        <f t="shared" si="306"/>
        <v>7.7001263440561267</v>
      </c>
      <c r="K667" s="60">
        <f t="shared" si="307"/>
        <v>0.77001263449643809</v>
      </c>
      <c r="L667" s="30">
        <f t="shared" si="308"/>
        <v>0.46717576064062738</v>
      </c>
      <c r="M667" s="27">
        <f>J667/'I Disease Parameters'!$E$12</f>
        <v>0.38500631720280631</v>
      </c>
      <c r="N667" s="27">
        <f>K667/SQRT('I Disease Parameters'!$E$13*'I Disease Parameters'!$E$13)</f>
        <v>4.5294860852731655E-2</v>
      </c>
      <c r="O667" s="27">
        <f>L667/'I Disease Parameters'!$E$13</f>
        <v>2.7480927096507492E-2</v>
      </c>
      <c r="P667" s="27">
        <f>(1-L667)/'I Disease Parameters'!$E$14</f>
        <v>2.2201009973307193E-2</v>
      </c>
      <c r="Q667" s="19" t="str">
        <f t="shared" si="284"/>
        <v/>
      </c>
      <c r="R667" s="17" t="str">
        <f t="shared" si="285"/>
        <v/>
      </c>
      <c r="S667" s="17" t="str">
        <f t="shared" si="286"/>
        <v/>
      </c>
      <c r="T667" s="17" t="str">
        <f t="shared" si="287"/>
        <v/>
      </c>
      <c r="U667" s="17" t="str">
        <f t="shared" si="288"/>
        <v/>
      </c>
      <c r="V667" s="17" t="str">
        <f t="shared" si="289"/>
        <v/>
      </c>
      <c r="W667" s="17" t="str">
        <f t="shared" si="290"/>
        <v/>
      </c>
      <c r="X667" s="18" t="str">
        <f t="shared" si="281"/>
        <v/>
      </c>
      <c r="Y667" s="17" t="str">
        <f t="shared" si="291"/>
        <v/>
      </c>
      <c r="Z667" s="17" t="str">
        <f t="shared" si="292"/>
        <v/>
      </c>
      <c r="AA667" s="17" t="str">
        <f t="shared" si="293"/>
        <v/>
      </c>
      <c r="AB667" s="17" t="str">
        <f t="shared" si="294"/>
        <v/>
      </c>
      <c r="AC667" s="17" t="str">
        <f t="shared" si="295"/>
        <v/>
      </c>
      <c r="AD667" s="18" t="str">
        <f t="shared" si="296"/>
        <v/>
      </c>
      <c r="AE667" s="19" t="str">
        <f t="shared" si="297"/>
        <v/>
      </c>
      <c r="AF667" s="17" t="str">
        <f t="shared" si="298"/>
        <v/>
      </c>
      <c r="AG667" s="17" t="str">
        <f t="shared" si="299"/>
        <v/>
      </c>
      <c r="AH667" s="18" t="str">
        <f t="shared" si="300"/>
        <v/>
      </c>
      <c r="AI667" s="73"/>
      <c r="AJ667" s="74"/>
      <c r="AK667" s="74"/>
      <c r="AL667" s="73"/>
      <c r="AM667" s="74"/>
      <c r="AN667" s="74">
        <f t="shared" si="301"/>
        <v>2012</v>
      </c>
      <c r="AO667" s="19" t="str">
        <f t="shared" ca="1" si="302"/>
        <v>-</v>
      </c>
      <c r="AP667" s="17" t="str">
        <f ca="1">IF($C667&gt;=TODAY(),"-",100*(AO667-MIN(Fit_Error_Deaths))/(MAX(Fit_Error_Deaths)-MIN(Fit_Error_Deaths)))</f>
        <v>-</v>
      </c>
      <c r="AQ667" s="17" t="str">
        <f t="shared" ca="1" si="303"/>
        <v>-</v>
      </c>
      <c r="AR667" s="17" t="str">
        <f ca="1">IF($C667&gt;=TODAY(),"-",100*(AQ667-MIN(Fit_Error_LocalTransmission))/(MAX(Fit_Error_LocalTransmission)-MIN(Fit_Error_LocalTransmission)))</f>
        <v>-</v>
      </c>
      <c r="AS667" s="17" t="str">
        <f t="shared" ca="1" si="304"/>
        <v>-</v>
      </c>
      <c r="AT667" s="67" t="str">
        <f t="shared" ca="1" si="305"/>
        <v>-</v>
      </c>
    </row>
    <row r="668" spans="1:46" s="1" customFormat="1" ht="12" x14ac:dyDescent="0.35">
      <c r="A668" s="87"/>
      <c r="B668" s="40" t="str">
        <f t="shared" si="282"/>
        <v/>
      </c>
      <c r="C668" s="41" t="str">
        <f t="shared" si="283"/>
        <v/>
      </c>
      <c r="D668" s="28">
        <f>'I Disease Parameters'!$E$6/(1000*365)</f>
        <v>4.8197260273972601E-5</v>
      </c>
      <c r="E668" s="28">
        <f>'I Disease Parameters'!$E$7/(1000*365)</f>
        <v>2.0024657534246577E-5</v>
      </c>
      <c r="F668" s="27">
        <f>(1-'I Disease Parameters'!$E$8)/'I Disease Parameters'!$E$10</f>
        <v>0.188</v>
      </c>
      <c r="G668" s="27">
        <f>'I Disease Parameters'!$E$8/'I Disease Parameters'!$E$11</f>
        <v>1.2E-2</v>
      </c>
      <c r="H668" s="27">
        <f>1/'I Disease Parameters'!$E$12</f>
        <v>0.05</v>
      </c>
      <c r="I668" s="27">
        <f>'I Disease Parameters'!$E$9/'I Disease Parameters'!$E$15</f>
        <v>0</v>
      </c>
      <c r="J668" s="83">
        <f t="shared" si="306"/>
        <v>7.7001263440561267</v>
      </c>
      <c r="K668" s="60">
        <f t="shared" si="307"/>
        <v>0.77001263449643809</v>
      </c>
      <c r="L668" s="30">
        <f t="shared" si="308"/>
        <v>0.46717576064062738</v>
      </c>
      <c r="M668" s="27">
        <f>J668/'I Disease Parameters'!$E$12</f>
        <v>0.38500631720280631</v>
      </c>
      <c r="N668" s="27">
        <f>K668/SQRT('I Disease Parameters'!$E$13*'I Disease Parameters'!$E$13)</f>
        <v>4.5294860852731655E-2</v>
      </c>
      <c r="O668" s="27">
        <f>L668/'I Disease Parameters'!$E$13</f>
        <v>2.7480927096507492E-2</v>
      </c>
      <c r="P668" s="27">
        <f>(1-L668)/'I Disease Parameters'!$E$14</f>
        <v>2.2201009973307193E-2</v>
      </c>
      <c r="Q668" s="19" t="str">
        <f t="shared" si="284"/>
        <v/>
      </c>
      <c r="R668" s="17" t="str">
        <f t="shared" si="285"/>
        <v/>
      </c>
      <c r="S668" s="17" t="str">
        <f t="shared" si="286"/>
        <v/>
      </c>
      <c r="T668" s="17" t="str">
        <f t="shared" si="287"/>
        <v/>
      </c>
      <c r="U668" s="17" t="str">
        <f t="shared" si="288"/>
        <v/>
      </c>
      <c r="V668" s="17" t="str">
        <f t="shared" si="289"/>
        <v/>
      </c>
      <c r="W668" s="17" t="str">
        <f t="shared" si="290"/>
        <v/>
      </c>
      <c r="X668" s="18" t="str">
        <f t="shared" si="281"/>
        <v/>
      </c>
      <c r="Y668" s="17" t="str">
        <f t="shared" si="291"/>
        <v/>
      </c>
      <c r="Z668" s="17" t="str">
        <f t="shared" si="292"/>
        <v/>
      </c>
      <c r="AA668" s="17" t="str">
        <f t="shared" si="293"/>
        <v/>
      </c>
      <c r="AB668" s="17" t="str">
        <f t="shared" si="294"/>
        <v/>
      </c>
      <c r="AC668" s="17" t="str">
        <f t="shared" si="295"/>
        <v/>
      </c>
      <c r="AD668" s="18" t="str">
        <f t="shared" si="296"/>
        <v/>
      </c>
      <c r="AE668" s="19" t="str">
        <f t="shared" si="297"/>
        <v/>
      </c>
      <c r="AF668" s="17" t="str">
        <f t="shared" si="298"/>
        <v/>
      </c>
      <c r="AG668" s="17" t="str">
        <f t="shared" si="299"/>
        <v/>
      </c>
      <c r="AH668" s="18" t="str">
        <f t="shared" si="300"/>
        <v/>
      </c>
      <c r="AI668" s="73"/>
      <c r="AJ668" s="74"/>
      <c r="AK668" s="74"/>
      <c r="AL668" s="73"/>
      <c r="AM668" s="74"/>
      <c r="AN668" s="74">
        <f t="shared" si="301"/>
        <v>2012</v>
      </c>
      <c r="AO668" s="19" t="str">
        <f t="shared" ca="1" si="302"/>
        <v>-</v>
      </c>
      <c r="AP668" s="17" t="str">
        <f ca="1">IF($C668&gt;=TODAY(),"-",100*(AO668-MIN(Fit_Error_Deaths))/(MAX(Fit_Error_Deaths)-MIN(Fit_Error_Deaths)))</f>
        <v>-</v>
      </c>
      <c r="AQ668" s="17" t="str">
        <f t="shared" ca="1" si="303"/>
        <v>-</v>
      </c>
      <c r="AR668" s="17" t="str">
        <f ca="1">IF($C668&gt;=TODAY(),"-",100*(AQ668-MIN(Fit_Error_LocalTransmission))/(MAX(Fit_Error_LocalTransmission)-MIN(Fit_Error_LocalTransmission)))</f>
        <v>-</v>
      </c>
      <c r="AS668" s="17" t="str">
        <f t="shared" ca="1" si="304"/>
        <v>-</v>
      </c>
      <c r="AT668" s="67" t="str">
        <f t="shared" ca="1" si="305"/>
        <v>-</v>
      </c>
    </row>
    <row r="669" spans="1:46" s="1" customFormat="1" ht="12" x14ac:dyDescent="0.35">
      <c r="A669" s="87"/>
      <c r="B669" s="40" t="str">
        <f t="shared" si="282"/>
        <v/>
      </c>
      <c r="C669" s="41" t="str">
        <f t="shared" si="283"/>
        <v/>
      </c>
      <c r="D669" s="28">
        <f>'I Disease Parameters'!$E$6/(1000*365)</f>
        <v>4.8197260273972601E-5</v>
      </c>
      <c r="E669" s="28">
        <f>'I Disease Parameters'!$E$7/(1000*365)</f>
        <v>2.0024657534246577E-5</v>
      </c>
      <c r="F669" s="27">
        <f>(1-'I Disease Parameters'!$E$8)/'I Disease Parameters'!$E$10</f>
        <v>0.188</v>
      </c>
      <c r="G669" s="27">
        <f>'I Disease Parameters'!$E$8/'I Disease Parameters'!$E$11</f>
        <v>1.2E-2</v>
      </c>
      <c r="H669" s="27">
        <f>1/'I Disease Parameters'!$E$12</f>
        <v>0.05</v>
      </c>
      <c r="I669" s="27">
        <f>'I Disease Parameters'!$E$9/'I Disease Parameters'!$E$15</f>
        <v>0</v>
      </c>
      <c r="J669" s="83">
        <f t="shared" si="306"/>
        <v>7.7001263440561267</v>
      </c>
      <c r="K669" s="60">
        <f t="shared" si="307"/>
        <v>0.77001263449643809</v>
      </c>
      <c r="L669" s="30">
        <f t="shared" si="308"/>
        <v>0.46717576064062738</v>
      </c>
      <c r="M669" s="27">
        <f>J669/'I Disease Parameters'!$E$12</f>
        <v>0.38500631720280631</v>
      </c>
      <c r="N669" s="27">
        <f>K669/SQRT('I Disease Parameters'!$E$13*'I Disease Parameters'!$E$13)</f>
        <v>4.5294860852731655E-2</v>
      </c>
      <c r="O669" s="27">
        <f>L669/'I Disease Parameters'!$E$13</f>
        <v>2.7480927096507492E-2</v>
      </c>
      <c r="P669" s="27">
        <f>(1-L669)/'I Disease Parameters'!$E$14</f>
        <v>2.2201009973307193E-2</v>
      </c>
      <c r="Q669" s="19" t="str">
        <f t="shared" si="284"/>
        <v/>
      </c>
      <c r="R669" s="17" t="str">
        <f t="shared" si="285"/>
        <v/>
      </c>
      <c r="S669" s="17" t="str">
        <f t="shared" si="286"/>
        <v/>
      </c>
      <c r="T669" s="17" t="str">
        <f t="shared" si="287"/>
        <v/>
      </c>
      <c r="U669" s="17" t="str">
        <f t="shared" si="288"/>
        <v/>
      </c>
      <c r="V669" s="17" t="str">
        <f t="shared" si="289"/>
        <v/>
      </c>
      <c r="W669" s="17" t="str">
        <f t="shared" si="290"/>
        <v/>
      </c>
      <c r="X669" s="18" t="str">
        <f t="shared" si="281"/>
        <v/>
      </c>
      <c r="Y669" s="17" t="str">
        <f t="shared" si="291"/>
        <v/>
      </c>
      <c r="Z669" s="17" t="str">
        <f t="shared" si="292"/>
        <v/>
      </c>
      <c r="AA669" s="17" t="str">
        <f t="shared" si="293"/>
        <v/>
      </c>
      <c r="AB669" s="17" t="str">
        <f t="shared" si="294"/>
        <v/>
      </c>
      <c r="AC669" s="17" t="str">
        <f t="shared" si="295"/>
        <v/>
      </c>
      <c r="AD669" s="18" t="str">
        <f t="shared" si="296"/>
        <v/>
      </c>
      <c r="AE669" s="19" t="str">
        <f t="shared" si="297"/>
        <v/>
      </c>
      <c r="AF669" s="17" t="str">
        <f t="shared" si="298"/>
        <v/>
      </c>
      <c r="AG669" s="17" t="str">
        <f t="shared" si="299"/>
        <v/>
      </c>
      <c r="AH669" s="18" t="str">
        <f t="shared" si="300"/>
        <v/>
      </c>
      <c r="AI669" s="73"/>
      <c r="AJ669" s="74"/>
      <c r="AK669" s="74"/>
      <c r="AL669" s="73"/>
      <c r="AM669" s="74"/>
      <c r="AN669" s="74">
        <f t="shared" si="301"/>
        <v>2012</v>
      </c>
      <c r="AO669" s="19" t="str">
        <f t="shared" ca="1" si="302"/>
        <v>-</v>
      </c>
      <c r="AP669" s="17" t="str">
        <f ca="1">IF($C669&gt;=TODAY(),"-",100*(AO669-MIN(Fit_Error_Deaths))/(MAX(Fit_Error_Deaths)-MIN(Fit_Error_Deaths)))</f>
        <v>-</v>
      </c>
      <c r="AQ669" s="17" t="str">
        <f t="shared" ca="1" si="303"/>
        <v>-</v>
      </c>
      <c r="AR669" s="17" t="str">
        <f ca="1">IF($C669&gt;=TODAY(),"-",100*(AQ669-MIN(Fit_Error_LocalTransmission))/(MAX(Fit_Error_LocalTransmission)-MIN(Fit_Error_LocalTransmission)))</f>
        <v>-</v>
      </c>
      <c r="AS669" s="17" t="str">
        <f t="shared" ca="1" si="304"/>
        <v>-</v>
      </c>
      <c r="AT669" s="67" t="str">
        <f t="shared" ca="1" si="305"/>
        <v>-</v>
      </c>
    </row>
    <row r="670" spans="1:46" s="1" customFormat="1" ht="12" x14ac:dyDescent="0.35">
      <c r="A670" s="87"/>
      <c r="B670" s="40" t="str">
        <f t="shared" si="282"/>
        <v/>
      </c>
      <c r="C670" s="41" t="str">
        <f t="shared" si="283"/>
        <v/>
      </c>
      <c r="D670" s="28">
        <f>'I Disease Parameters'!$E$6/(1000*365)</f>
        <v>4.8197260273972601E-5</v>
      </c>
      <c r="E670" s="28">
        <f>'I Disease Parameters'!$E$7/(1000*365)</f>
        <v>2.0024657534246577E-5</v>
      </c>
      <c r="F670" s="27">
        <f>(1-'I Disease Parameters'!$E$8)/'I Disease Parameters'!$E$10</f>
        <v>0.188</v>
      </c>
      <c r="G670" s="27">
        <f>'I Disease Parameters'!$E$8/'I Disease Parameters'!$E$11</f>
        <v>1.2E-2</v>
      </c>
      <c r="H670" s="27">
        <f>1/'I Disease Parameters'!$E$12</f>
        <v>0.05</v>
      </c>
      <c r="I670" s="27">
        <f>'I Disease Parameters'!$E$9/'I Disease Parameters'!$E$15</f>
        <v>0</v>
      </c>
      <c r="J670" s="83">
        <f t="shared" si="306"/>
        <v>7.7001263440561267</v>
      </c>
      <c r="K670" s="60">
        <f t="shared" si="307"/>
        <v>0.77001263449643809</v>
      </c>
      <c r="L670" s="30">
        <f t="shared" si="308"/>
        <v>0.46717576064062738</v>
      </c>
      <c r="M670" s="27">
        <f>J670/'I Disease Parameters'!$E$12</f>
        <v>0.38500631720280631</v>
      </c>
      <c r="N670" s="27">
        <f>K670/SQRT('I Disease Parameters'!$E$13*'I Disease Parameters'!$E$13)</f>
        <v>4.5294860852731655E-2</v>
      </c>
      <c r="O670" s="27">
        <f>L670/'I Disease Parameters'!$E$13</f>
        <v>2.7480927096507492E-2</v>
      </c>
      <c r="P670" s="27">
        <f>(1-L670)/'I Disease Parameters'!$E$14</f>
        <v>2.2201009973307193E-2</v>
      </c>
      <c r="Q670" s="19" t="str">
        <f t="shared" si="284"/>
        <v/>
      </c>
      <c r="R670" s="17" t="str">
        <f t="shared" si="285"/>
        <v/>
      </c>
      <c r="S670" s="17" t="str">
        <f t="shared" si="286"/>
        <v/>
      </c>
      <c r="T670" s="17" t="str">
        <f t="shared" si="287"/>
        <v/>
      </c>
      <c r="U670" s="17" t="str">
        <f t="shared" si="288"/>
        <v/>
      </c>
      <c r="V670" s="17" t="str">
        <f t="shared" si="289"/>
        <v/>
      </c>
      <c r="W670" s="17" t="str">
        <f t="shared" si="290"/>
        <v/>
      </c>
      <c r="X670" s="18" t="str">
        <f t="shared" si="281"/>
        <v/>
      </c>
      <c r="Y670" s="17" t="str">
        <f t="shared" si="291"/>
        <v/>
      </c>
      <c r="Z670" s="17" t="str">
        <f t="shared" si="292"/>
        <v/>
      </c>
      <c r="AA670" s="17" t="str">
        <f t="shared" si="293"/>
        <v/>
      </c>
      <c r="AB670" s="17" t="str">
        <f t="shared" si="294"/>
        <v/>
      </c>
      <c r="AC670" s="17" t="str">
        <f t="shared" si="295"/>
        <v/>
      </c>
      <c r="AD670" s="18" t="str">
        <f t="shared" si="296"/>
        <v/>
      </c>
      <c r="AE670" s="19" t="str">
        <f t="shared" si="297"/>
        <v/>
      </c>
      <c r="AF670" s="17" t="str">
        <f t="shared" si="298"/>
        <v/>
      </c>
      <c r="AG670" s="17" t="str">
        <f t="shared" si="299"/>
        <v/>
      </c>
      <c r="AH670" s="18" t="str">
        <f t="shared" si="300"/>
        <v/>
      </c>
      <c r="AI670" s="73"/>
      <c r="AJ670" s="74"/>
      <c r="AK670" s="74"/>
      <c r="AL670" s="73"/>
      <c r="AM670" s="74"/>
      <c r="AN670" s="74">
        <f t="shared" si="301"/>
        <v>2012</v>
      </c>
      <c r="AO670" s="19" t="str">
        <f t="shared" ca="1" si="302"/>
        <v>-</v>
      </c>
      <c r="AP670" s="17" t="str">
        <f ca="1">IF($C670&gt;=TODAY(),"-",100*(AO670-MIN(Fit_Error_Deaths))/(MAX(Fit_Error_Deaths)-MIN(Fit_Error_Deaths)))</f>
        <v>-</v>
      </c>
      <c r="AQ670" s="17" t="str">
        <f t="shared" ca="1" si="303"/>
        <v>-</v>
      </c>
      <c r="AR670" s="17" t="str">
        <f ca="1">IF($C670&gt;=TODAY(),"-",100*(AQ670-MIN(Fit_Error_LocalTransmission))/(MAX(Fit_Error_LocalTransmission)-MIN(Fit_Error_LocalTransmission)))</f>
        <v>-</v>
      </c>
      <c r="AS670" s="17" t="str">
        <f t="shared" ca="1" si="304"/>
        <v>-</v>
      </c>
      <c r="AT670" s="67" t="str">
        <f t="shared" ca="1" si="305"/>
        <v>-</v>
      </c>
    </row>
    <row r="671" spans="1:46" s="1" customFormat="1" ht="12" x14ac:dyDescent="0.35">
      <c r="A671" s="87"/>
      <c r="B671" s="40" t="str">
        <f t="shared" si="282"/>
        <v/>
      </c>
      <c r="C671" s="41" t="str">
        <f t="shared" si="283"/>
        <v/>
      </c>
      <c r="D671" s="28">
        <f>'I Disease Parameters'!$E$6/(1000*365)</f>
        <v>4.8197260273972601E-5</v>
      </c>
      <c r="E671" s="28">
        <f>'I Disease Parameters'!$E$7/(1000*365)</f>
        <v>2.0024657534246577E-5</v>
      </c>
      <c r="F671" s="27">
        <f>(1-'I Disease Parameters'!$E$8)/'I Disease Parameters'!$E$10</f>
        <v>0.188</v>
      </c>
      <c r="G671" s="27">
        <f>'I Disease Parameters'!$E$8/'I Disease Parameters'!$E$11</f>
        <v>1.2E-2</v>
      </c>
      <c r="H671" s="27">
        <f>1/'I Disease Parameters'!$E$12</f>
        <v>0.05</v>
      </c>
      <c r="I671" s="27">
        <f>'I Disease Parameters'!$E$9/'I Disease Parameters'!$E$15</f>
        <v>0</v>
      </c>
      <c r="J671" s="83">
        <f t="shared" si="306"/>
        <v>7.7001263440561267</v>
      </c>
      <c r="K671" s="60">
        <f t="shared" si="307"/>
        <v>0.77001263449643809</v>
      </c>
      <c r="L671" s="30">
        <f t="shared" si="308"/>
        <v>0.46717576064062738</v>
      </c>
      <c r="M671" s="27">
        <f>J671/'I Disease Parameters'!$E$12</f>
        <v>0.38500631720280631</v>
      </c>
      <c r="N671" s="27">
        <f>K671/SQRT('I Disease Parameters'!$E$13*'I Disease Parameters'!$E$13)</f>
        <v>4.5294860852731655E-2</v>
      </c>
      <c r="O671" s="27">
        <f>L671/'I Disease Parameters'!$E$13</f>
        <v>2.7480927096507492E-2</v>
      </c>
      <c r="P671" s="27">
        <f>(1-L671)/'I Disease Parameters'!$E$14</f>
        <v>2.2201009973307193E-2</v>
      </c>
      <c r="Q671" s="19" t="str">
        <f t="shared" si="284"/>
        <v/>
      </c>
      <c r="R671" s="17" t="str">
        <f t="shared" si="285"/>
        <v/>
      </c>
      <c r="S671" s="17" t="str">
        <f t="shared" si="286"/>
        <v/>
      </c>
      <c r="T671" s="17" t="str">
        <f t="shared" si="287"/>
        <v/>
      </c>
      <c r="U671" s="17" t="str">
        <f t="shared" si="288"/>
        <v/>
      </c>
      <c r="V671" s="17" t="str">
        <f t="shared" si="289"/>
        <v/>
      </c>
      <c r="W671" s="17" t="str">
        <f t="shared" si="290"/>
        <v/>
      </c>
      <c r="X671" s="18" t="str">
        <f t="shared" si="281"/>
        <v/>
      </c>
      <c r="Y671" s="17" t="str">
        <f t="shared" si="291"/>
        <v/>
      </c>
      <c r="Z671" s="17" t="str">
        <f t="shared" si="292"/>
        <v/>
      </c>
      <c r="AA671" s="17" t="str">
        <f t="shared" si="293"/>
        <v/>
      </c>
      <c r="AB671" s="17" t="str">
        <f t="shared" si="294"/>
        <v/>
      </c>
      <c r="AC671" s="17" t="str">
        <f t="shared" si="295"/>
        <v/>
      </c>
      <c r="AD671" s="18" t="str">
        <f t="shared" si="296"/>
        <v/>
      </c>
      <c r="AE671" s="19" t="str">
        <f t="shared" si="297"/>
        <v/>
      </c>
      <c r="AF671" s="17" t="str">
        <f t="shared" si="298"/>
        <v/>
      </c>
      <c r="AG671" s="17" t="str">
        <f t="shared" si="299"/>
        <v/>
      </c>
      <c r="AH671" s="18" t="str">
        <f t="shared" si="300"/>
        <v/>
      </c>
      <c r="AI671" s="73"/>
      <c r="AJ671" s="74"/>
      <c r="AK671" s="74"/>
      <c r="AL671" s="73"/>
      <c r="AM671" s="74"/>
      <c r="AN671" s="74">
        <f t="shared" si="301"/>
        <v>2012</v>
      </c>
      <c r="AO671" s="19" t="str">
        <f t="shared" ca="1" si="302"/>
        <v>-</v>
      </c>
      <c r="AP671" s="17" t="str">
        <f ca="1">IF($C671&gt;=TODAY(),"-",100*(AO671-MIN(Fit_Error_Deaths))/(MAX(Fit_Error_Deaths)-MIN(Fit_Error_Deaths)))</f>
        <v>-</v>
      </c>
      <c r="AQ671" s="17" t="str">
        <f t="shared" ca="1" si="303"/>
        <v>-</v>
      </c>
      <c r="AR671" s="17" t="str">
        <f ca="1">IF($C671&gt;=TODAY(),"-",100*(AQ671-MIN(Fit_Error_LocalTransmission))/(MAX(Fit_Error_LocalTransmission)-MIN(Fit_Error_LocalTransmission)))</f>
        <v>-</v>
      </c>
      <c r="AS671" s="17" t="str">
        <f t="shared" ca="1" si="304"/>
        <v>-</v>
      </c>
      <c r="AT671" s="67" t="str">
        <f t="shared" ca="1" si="305"/>
        <v>-</v>
      </c>
    </row>
    <row r="672" spans="1:46" s="1" customFormat="1" ht="12" x14ac:dyDescent="0.35">
      <c r="A672" s="87"/>
      <c r="B672" s="40" t="str">
        <f t="shared" si="282"/>
        <v/>
      </c>
      <c r="C672" s="41" t="str">
        <f t="shared" si="283"/>
        <v/>
      </c>
      <c r="D672" s="28">
        <f>'I Disease Parameters'!$E$6/(1000*365)</f>
        <v>4.8197260273972601E-5</v>
      </c>
      <c r="E672" s="28">
        <f>'I Disease Parameters'!$E$7/(1000*365)</f>
        <v>2.0024657534246577E-5</v>
      </c>
      <c r="F672" s="27">
        <f>(1-'I Disease Parameters'!$E$8)/'I Disease Parameters'!$E$10</f>
        <v>0.188</v>
      </c>
      <c r="G672" s="27">
        <f>'I Disease Parameters'!$E$8/'I Disease Parameters'!$E$11</f>
        <v>1.2E-2</v>
      </c>
      <c r="H672" s="27">
        <f>1/'I Disease Parameters'!$E$12</f>
        <v>0.05</v>
      </c>
      <c r="I672" s="27">
        <f>'I Disease Parameters'!$E$9/'I Disease Parameters'!$E$15</f>
        <v>0</v>
      </c>
      <c r="J672" s="83">
        <f t="shared" si="306"/>
        <v>7.7001263440561267</v>
      </c>
      <c r="K672" s="60">
        <f t="shared" si="307"/>
        <v>0.77001263449643809</v>
      </c>
      <c r="L672" s="30">
        <f t="shared" si="308"/>
        <v>0.46717576064062738</v>
      </c>
      <c r="M672" s="27">
        <f>J672/'I Disease Parameters'!$E$12</f>
        <v>0.38500631720280631</v>
      </c>
      <c r="N672" s="27">
        <f>K672/SQRT('I Disease Parameters'!$E$13*'I Disease Parameters'!$E$13)</f>
        <v>4.5294860852731655E-2</v>
      </c>
      <c r="O672" s="27">
        <f>L672/'I Disease Parameters'!$E$13</f>
        <v>2.7480927096507492E-2</v>
      </c>
      <c r="P672" s="27">
        <f>(1-L672)/'I Disease Parameters'!$E$14</f>
        <v>2.2201009973307193E-2</v>
      </c>
      <c r="Q672" s="19" t="str">
        <f t="shared" si="284"/>
        <v/>
      </c>
      <c r="R672" s="17" t="str">
        <f t="shared" si="285"/>
        <v/>
      </c>
      <c r="S672" s="17" t="str">
        <f t="shared" si="286"/>
        <v/>
      </c>
      <c r="T672" s="17" t="str">
        <f t="shared" si="287"/>
        <v/>
      </c>
      <c r="U672" s="17" t="str">
        <f t="shared" si="288"/>
        <v/>
      </c>
      <c r="V672" s="17" t="str">
        <f t="shared" si="289"/>
        <v/>
      </c>
      <c r="W672" s="17" t="str">
        <f t="shared" si="290"/>
        <v/>
      </c>
      <c r="X672" s="18" t="str">
        <f t="shared" si="281"/>
        <v/>
      </c>
      <c r="Y672" s="17" t="str">
        <f t="shared" si="291"/>
        <v/>
      </c>
      <c r="Z672" s="17" t="str">
        <f t="shared" si="292"/>
        <v/>
      </c>
      <c r="AA672" s="17" t="str">
        <f t="shared" si="293"/>
        <v/>
      </c>
      <c r="AB672" s="17" t="str">
        <f t="shared" si="294"/>
        <v/>
      </c>
      <c r="AC672" s="17" t="str">
        <f t="shared" si="295"/>
        <v/>
      </c>
      <c r="AD672" s="18" t="str">
        <f t="shared" si="296"/>
        <v/>
      </c>
      <c r="AE672" s="19" t="str">
        <f t="shared" si="297"/>
        <v/>
      </c>
      <c r="AF672" s="17" t="str">
        <f t="shared" si="298"/>
        <v/>
      </c>
      <c r="AG672" s="17" t="str">
        <f t="shared" si="299"/>
        <v/>
      </c>
      <c r="AH672" s="18" t="str">
        <f t="shared" si="300"/>
        <v/>
      </c>
      <c r="AI672" s="73"/>
      <c r="AJ672" s="74"/>
      <c r="AK672" s="74"/>
      <c r="AL672" s="73"/>
      <c r="AM672" s="74"/>
      <c r="AN672" s="74">
        <f t="shared" si="301"/>
        <v>2012</v>
      </c>
      <c r="AO672" s="19" t="str">
        <f t="shared" ca="1" si="302"/>
        <v>-</v>
      </c>
      <c r="AP672" s="17" t="str">
        <f ca="1">IF($C672&gt;=TODAY(),"-",100*(AO672-MIN(Fit_Error_Deaths))/(MAX(Fit_Error_Deaths)-MIN(Fit_Error_Deaths)))</f>
        <v>-</v>
      </c>
      <c r="AQ672" s="17" t="str">
        <f t="shared" ca="1" si="303"/>
        <v>-</v>
      </c>
      <c r="AR672" s="17" t="str">
        <f ca="1">IF($C672&gt;=TODAY(),"-",100*(AQ672-MIN(Fit_Error_LocalTransmission))/(MAX(Fit_Error_LocalTransmission)-MIN(Fit_Error_LocalTransmission)))</f>
        <v>-</v>
      </c>
      <c r="AS672" s="17" t="str">
        <f t="shared" ca="1" si="304"/>
        <v>-</v>
      </c>
      <c r="AT672" s="67" t="str">
        <f t="shared" ca="1" si="305"/>
        <v>-</v>
      </c>
    </row>
    <row r="673" spans="1:46" s="1" customFormat="1" ht="12" x14ac:dyDescent="0.35">
      <c r="A673" s="87"/>
      <c r="B673" s="40" t="str">
        <f t="shared" si="282"/>
        <v/>
      </c>
      <c r="C673" s="41" t="str">
        <f t="shared" si="283"/>
        <v/>
      </c>
      <c r="D673" s="28">
        <f>'I Disease Parameters'!$E$6/(1000*365)</f>
        <v>4.8197260273972601E-5</v>
      </c>
      <c r="E673" s="28">
        <f>'I Disease Parameters'!$E$7/(1000*365)</f>
        <v>2.0024657534246577E-5</v>
      </c>
      <c r="F673" s="27">
        <f>(1-'I Disease Parameters'!$E$8)/'I Disease Parameters'!$E$10</f>
        <v>0.188</v>
      </c>
      <c r="G673" s="27">
        <f>'I Disease Parameters'!$E$8/'I Disease Parameters'!$E$11</f>
        <v>1.2E-2</v>
      </c>
      <c r="H673" s="27">
        <f>1/'I Disease Parameters'!$E$12</f>
        <v>0.05</v>
      </c>
      <c r="I673" s="27">
        <f>'I Disease Parameters'!$E$9/'I Disease Parameters'!$E$15</f>
        <v>0</v>
      </c>
      <c r="J673" s="83">
        <f t="shared" si="306"/>
        <v>7.7001263440561267</v>
      </c>
      <c r="K673" s="60">
        <f t="shared" si="307"/>
        <v>0.77001263449643809</v>
      </c>
      <c r="L673" s="30">
        <f t="shared" si="308"/>
        <v>0.46717576064062738</v>
      </c>
      <c r="M673" s="27">
        <f>J673/'I Disease Parameters'!$E$12</f>
        <v>0.38500631720280631</v>
      </c>
      <c r="N673" s="27">
        <f>K673/SQRT('I Disease Parameters'!$E$13*'I Disease Parameters'!$E$13)</f>
        <v>4.5294860852731655E-2</v>
      </c>
      <c r="O673" s="27">
        <f>L673/'I Disease Parameters'!$E$13</f>
        <v>2.7480927096507492E-2</v>
      </c>
      <c r="P673" s="27">
        <f>(1-L673)/'I Disease Parameters'!$E$14</f>
        <v>2.2201009973307193E-2</v>
      </c>
      <c r="Q673" s="19" t="str">
        <f t="shared" si="284"/>
        <v/>
      </c>
      <c r="R673" s="17" t="str">
        <f t="shared" si="285"/>
        <v/>
      </c>
      <c r="S673" s="17" t="str">
        <f t="shared" si="286"/>
        <v/>
      </c>
      <c r="T673" s="17" t="str">
        <f t="shared" si="287"/>
        <v/>
      </c>
      <c r="U673" s="17" t="str">
        <f t="shared" si="288"/>
        <v/>
      </c>
      <c r="V673" s="17" t="str">
        <f t="shared" si="289"/>
        <v/>
      </c>
      <c r="W673" s="17" t="str">
        <f t="shared" si="290"/>
        <v/>
      </c>
      <c r="X673" s="18" t="str">
        <f t="shared" si="281"/>
        <v/>
      </c>
      <c r="Y673" s="17" t="str">
        <f t="shared" si="291"/>
        <v/>
      </c>
      <c r="Z673" s="17" t="str">
        <f t="shared" si="292"/>
        <v/>
      </c>
      <c r="AA673" s="17" t="str">
        <f t="shared" si="293"/>
        <v/>
      </c>
      <c r="AB673" s="17" t="str">
        <f t="shared" si="294"/>
        <v/>
      </c>
      <c r="AC673" s="17" t="str">
        <f t="shared" si="295"/>
        <v/>
      </c>
      <c r="AD673" s="18" t="str">
        <f t="shared" si="296"/>
        <v/>
      </c>
      <c r="AE673" s="19" t="str">
        <f t="shared" si="297"/>
        <v/>
      </c>
      <c r="AF673" s="17" t="str">
        <f t="shared" si="298"/>
        <v/>
      </c>
      <c r="AG673" s="17" t="str">
        <f t="shared" si="299"/>
        <v/>
      </c>
      <c r="AH673" s="18" t="str">
        <f t="shared" si="300"/>
        <v/>
      </c>
      <c r="AI673" s="73"/>
      <c r="AJ673" s="74"/>
      <c r="AK673" s="74"/>
      <c r="AL673" s="73"/>
      <c r="AM673" s="74"/>
      <c r="AN673" s="74">
        <f t="shared" si="301"/>
        <v>2012</v>
      </c>
      <c r="AO673" s="19" t="str">
        <f t="shared" ca="1" si="302"/>
        <v>-</v>
      </c>
      <c r="AP673" s="17" t="str">
        <f ca="1">IF($C673&gt;=TODAY(),"-",100*(AO673-MIN(Fit_Error_Deaths))/(MAX(Fit_Error_Deaths)-MIN(Fit_Error_Deaths)))</f>
        <v>-</v>
      </c>
      <c r="AQ673" s="17" t="str">
        <f t="shared" ca="1" si="303"/>
        <v>-</v>
      </c>
      <c r="AR673" s="17" t="str">
        <f ca="1">IF($C673&gt;=TODAY(),"-",100*(AQ673-MIN(Fit_Error_LocalTransmission))/(MAX(Fit_Error_LocalTransmission)-MIN(Fit_Error_LocalTransmission)))</f>
        <v>-</v>
      </c>
      <c r="AS673" s="17" t="str">
        <f t="shared" ca="1" si="304"/>
        <v>-</v>
      </c>
      <c r="AT673" s="67" t="str">
        <f t="shared" ca="1" si="305"/>
        <v>-</v>
      </c>
    </row>
    <row r="674" spans="1:46" s="1" customFormat="1" ht="12" x14ac:dyDescent="0.35">
      <c r="A674" s="87"/>
      <c r="B674" s="40" t="str">
        <f t="shared" si="282"/>
        <v/>
      </c>
      <c r="C674" s="41" t="str">
        <f t="shared" si="283"/>
        <v/>
      </c>
      <c r="D674" s="28">
        <f>'I Disease Parameters'!$E$6/(1000*365)</f>
        <v>4.8197260273972601E-5</v>
      </c>
      <c r="E674" s="28">
        <f>'I Disease Parameters'!$E$7/(1000*365)</f>
        <v>2.0024657534246577E-5</v>
      </c>
      <c r="F674" s="27">
        <f>(1-'I Disease Parameters'!$E$8)/'I Disease Parameters'!$E$10</f>
        <v>0.188</v>
      </c>
      <c r="G674" s="27">
        <f>'I Disease Parameters'!$E$8/'I Disease Parameters'!$E$11</f>
        <v>1.2E-2</v>
      </c>
      <c r="H674" s="27">
        <f>1/'I Disease Parameters'!$E$12</f>
        <v>0.05</v>
      </c>
      <c r="I674" s="27">
        <f>'I Disease Parameters'!$E$9/'I Disease Parameters'!$E$15</f>
        <v>0</v>
      </c>
      <c r="J674" s="83">
        <f t="shared" si="306"/>
        <v>7.7001263440561267</v>
      </c>
      <c r="K674" s="60">
        <f t="shared" si="307"/>
        <v>0.77001263449643809</v>
      </c>
      <c r="L674" s="30">
        <f t="shared" si="308"/>
        <v>0.46717576064062738</v>
      </c>
      <c r="M674" s="27">
        <f>J674/'I Disease Parameters'!$E$12</f>
        <v>0.38500631720280631</v>
      </c>
      <c r="N674" s="27">
        <f>K674/SQRT('I Disease Parameters'!$E$13*'I Disease Parameters'!$E$13)</f>
        <v>4.5294860852731655E-2</v>
      </c>
      <c r="O674" s="27">
        <f>L674/'I Disease Parameters'!$E$13</f>
        <v>2.7480927096507492E-2</v>
      </c>
      <c r="P674" s="27">
        <f>(1-L674)/'I Disease Parameters'!$E$14</f>
        <v>2.2201009973307193E-2</v>
      </c>
      <c r="Q674" s="19" t="str">
        <f t="shared" si="284"/>
        <v/>
      </c>
      <c r="R674" s="17" t="str">
        <f t="shared" si="285"/>
        <v/>
      </c>
      <c r="S674" s="17" t="str">
        <f t="shared" si="286"/>
        <v/>
      </c>
      <c r="T674" s="17" t="str">
        <f t="shared" si="287"/>
        <v/>
      </c>
      <c r="U674" s="17" t="str">
        <f t="shared" si="288"/>
        <v/>
      </c>
      <c r="V674" s="17" t="str">
        <f t="shared" si="289"/>
        <v/>
      </c>
      <c r="W674" s="17" t="str">
        <f t="shared" si="290"/>
        <v/>
      </c>
      <c r="X674" s="18" t="str">
        <f t="shared" si="281"/>
        <v/>
      </c>
      <c r="Y674" s="17" t="str">
        <f t="shared" si="291"/>
        <v/>
      </c>
      <c r="Z674" s="17" t="str">
        <f t="shared" si="292"/>
        <v/>
      </c>
      <c r="AA674" s="17" t="str">
        <f t="shared" si="293"/>
        <v/>
      </c>
      <c r="AB674" s="17" t="str">
        <f t="shared" si="294"/>
        <v/>
      </c>
      <c r="AC674" s="17" t="str">
        <f t="shared" si="295"/>
        <v/>
      </c>
      <c r="AD674" s="18" t="str">
        <f t="shared" si="296"/>
        <v/>
      </c>
      <c r="AE674" s="19" t="str">
        <f t="shared" si="297"/>
        <v/>
      </c>
      <c r="AF674" s="17" t="str">
        <f t="shared" si="298"/>
        <v/>
      </c>
      <c r="AG674" s="17" t="str">
        <f t="shared" si="299"/>
        <v/>
      </c>
      <c r="AH674" s="18" t="str">
        <f t="shared" si="300"/>
        <v/>
      </c>
      <c r="AI674" s="73"/>
      <c r="AJ674" s="74"/>
      <c r="AK674" s="74"/>
      <c r="AL674" s="73"/>
      <c r="AM674" s="74"/>
      <c r="AN674" s="74">
        <f t="shared" si="301"/>
        <v>2012</v>
      </c>
      <c r="AO674" s="19" t="str">
        <f t="shared" ca="1" si="302"/>
        <v>-</v>
      </c>
      <c r="AP674" s="17" t="str">
        <f ca="1">IF($C674&gt;=TODAY(),"-",100*(AO674-MIN(Fit_Error_Deaths))/(MAX(Fit_Error_Deaths)-MIN(Fit_Error_Deaths)))</f>
        <v>-</v>
      </c>
      <c r="AQ674" s="17" t="str">
        <f t="shared" ca="1" si="303"/>
        <v>-</v>
      </c>
      <c r="AR674" s="17" t="str">
        <f ca="1">IF($C674&gt;=TODAY(),"-",100*(AQ674-MIN(Fit_Error_LocalTransmission))/(MAX(Fit_Error_LocalTransmission)-MIN(Fit_Error_LocalTransmission)))</f>
        <v>-</v>
      </c>
      <c r="AS674" s="17" t="str">
        <f t="shared" ca="1" si="304"/>
        <v>-</v>
      </c>
      <c r="AT674" s="67" t="str">
        <f t="shared" ca="1" si="305"/>
        <v>-</v>
      </c>
    </row>
    <row r="675" spans="1:46" s="1" customFormat="1" ht="12" x14ac:dyDescent="0.35">
      <c r="A675" s="87"/>
      <c r="B675" s="40" t="str">
        <f t="shared" si="282"/>
        <v/>
      </c>
      <c r="C675" s="41" t="str">
        <f t="shared" si="283"/>
        <v/>
      </c>
      <c r="D675" s="28">
        <f>'I Disease Parameters'!$E$6/(1000*365)</f>
        <v>4.8197260273972601E-5</v>
      </c>
      <c r="E675" s="28">
        <f>'I Disease Parameters'!$E$7/(1000*365)</f>
        <v>2.0024657534246577E-5</v>
      </c>
      <c r="F675" s="27">
        <f>(1-'I Disease Parameters'!$E$8)/'I Disease Parameters'!$E$10</f>
        <v>0.188</v>
      </c>
      <c r="G675" s="27">
        <f>'I Disease Parameters'!$E$8/'I Disease Parameters'!$E$11</f>
        <v>1.2E-2</v>
      </c>
      <c r="H675" s="27">
        <f>1/'I Disease Parameters'!$E$12</f>
        <v>0.05</v>
      </c>
      <c r="I675" s="27">
        <f>'I Disease Parameters'!$E$9/'I Disease Parameters'!$E$15</f>
        <v>0</v>
      </c>
      <c r="J675" s="83">
        <f t="shared" si="306"/>
        <v>7.7001263440561267</v>
      </c>
      <c r="K675" s="60">
        <f t="shared" si="307"/>
        <v>0.77001263449643809</v>
      </c>
      <c r="L675" s="30">
        <f t="shared" si="308"/>
        <v>0.46717576064062738</v>
      </c>
      <c r="M675" s="27">
        <f>J675/'I Disease Parameters'!$E$12</f>
        <v>0.38500631720280631</v>
      </c>
      <c r="N675" s="27">
        <f>K675/SQRT('I Disease Parameters'!$E$13*'I Disease Parameters'!$E$13)</f>
        <v>4.5294860852731655E-2</v>
      </c>
      <c r="O675" s="27">
        <f>L675/'I Disease Parameters'!$E$13</f>
        <v>2.7480927096507492E-2</v>
      </c>
      <c r="P675" s="27">
        <f>(1-L675)/'I Disease Parameters'!$E$14</f>
        <v>2.2201009973307193E-2</v>
      </c>
      <c r="Q675" s="19" t="str">
        <f t="shared" si="284"/>
        <v/>
      </c>
      <c r="R675" s="17" t="str">
        <f t="shared" si="285"/>
        <v/>
      </c>
      <c r="S675" s="17" t="str">
        <f t="shared" si="286"/>
        <v/>
      </c>
      <c r="T675" s="17" t="str">
        <f t="shared" si="287"/>
        <v/>
      </c>
      <c r="U675" s="17" t="str">
        <f t="shared" si="288"/>
        <v/>
      </c>
      <c r="V675" s="17" t="str">
        <f t="shared" si="289"/>
        <v/>
      </c>
      <c r="W675" s="17" t="str">
        <f t="shared" si="290"/>
        <v/>
      </c>
      <c r="X675" s="18" t="str">
        <f t="shared" si="281"/>
        <v/>
      </c>
      <c r="Y675" s="17" t="str">
        <f t="shared" si="291"/>
        <v/>
      </c>
      <c r="Z675" s="17" t="str">
        <f t="shared" si="292"/>
        <v/>
      </c>
      <c r="AA675" s="17" t="str">
        <f t="shared" si="293"/>
        <v/>
      </c>
      <c r="AB675" s="17" t="str">
        <f t="shared" si="294"/>
        <v/>
      </c>
      <c r="AC675" s="17" t="str">
        <f t="shared" si="295"/>
        <v/>
      </c>
      <c r="AD675" s="18" t="str">
        <f t="shared" si="296"/>
        <v/>
      </c>
      <c r="AE675" s="19" t="str">
        <f t="shared" si="297"/>
        <v/>
      </c>
      <c r="AF675" s="17" t="str">
        <f t="shared" si="298"/>
        <v/>
      </c>
      <c r="AG675" s="17" t="str">
        <f t="shared" si="299"/>
        <v/>
      </c>
      <c r="AH675" s="18" t="str">
        <f t="shared" si="300"/>
        <v/>
      </c>
      <c r="AI675" s="73"/>
      <c r="AJ675" s="74"/>
      <c r="AK675" s="74"/>
      <c r="AL675" s="73"/>
      <c r="AM675" s="74"/>
      <c r="AN675" s="74">
        <f t="shared" si="301"/>
        <v>2012</v>
      </c>
      <c r="AO675" s="19" t="str">
        <f t="shared" ca="1" si="302"/>
        <v>-</v>
      </c>
      <c r="AP675" s="17" t="str">
        <f ca="1">IF($C675&gt;=TODAY(),"-",100*(AO675-MIN(Fit_Error_Deaths))/(MAX(Fit_Error_Deaths)-MIN(Fit_Error_Deaths)))</f>
        <v>-</v>
      </c>
      <c r="AQ675" s="17" t="str">
        <f t="shared" ca="1" si="303"/>
        <v>-</v>
      </c>
      <c r="AR675" s="17" t="str">
        <f ca="1">IF($C675&gt;=TODAY(),"-",100*(AQ675-MIN(Fit_Error_LocalTransmission))/(MAX(Fit_Error_LocalTransmission)-MIN(Fit_Error_LocalTransmission)))</f>
        <v>-</v>
      </c>
      <c r="AS675" s="17" t="str">
        <f t="shared" ca="1" si="304"/>
        <v>-</v>
      </c>
      <c r="AT675" s="67" t="str">
        <f t="shared" ca="1" si="305"/>
        <v>-</v>
      </c>
    </row>
    <row r="676" spans="1:46" s="1" customFormat="1" ht="12" x14ac:dyDescent="0.35">
      <c r="A676" s="87"/>
      <c r="B676" s="40" t="str">
        <f t="shared" si="282"/>
        <v/>
      </c>
      <c r="C676" s="41" t="str">
        <f t="shared" si="283"/>
        <v/>
      </c>
      <c r="D676" s="28">
        <f>'I Disease Parameters'!$E$6/(1000*365)</f>
        <v>4.8197260273972601E-5</v>
      </c>
      <c r="E676" s="28">
        <f>'I Disease Parameters'!$E$7/(1000*365)</f>
        <v>2.0024657534246577E-5</v>
      </c>
      <c r="F676" s="27">
        <f>(1-'I Disease Parameters'!$E$8)/'I Disease Parameters'!$E$10</f>
        <v>0.188</v>
      </c>
      <c r="G676" s="27">
        <f>'I Disease Parameters'!$E$8/'I Disease Parameters'!$E$11</f>
        <v>1.2E-2</v>
      </c>
      <c r="H676" s="27">
        <f>1/'I Disease Parameters'!$E$12</f>
        <v>0.05</v>
      </c>
      <c r="I676" s="27">
        <f>'I Disease Parameters'!$E$9/'I Disease Parameters'!$E$15</f>
        <v>0</v>
      </c>
      <c r="J676" s="83">
        <f t="shared" si="306"/>
        <v>7.7001263440561267</v>
      </c>
      <c r="K676" s="60">
        <f t="shared" si="307"/>
        <v>0.77001263449643809</v>
      </c>
      <c r="L676" s="30">
        <f t="shared" si="308"/>
        <v>0.46717576064062738</v>
      </c>
      <c r="M676" s="27">
        <f>J676/'I Disease Parameters'!$E$12</f>
        <v>0.38500631720280631</v>
      </c>
      <c r="N676" s="27">
        <f>K676/SQRT('I Disease Parameters'!$E$13*'I Disease Parameters'!$E$13)</f>
        <v>4.5294860852731655E-2</v>
      </c>
      <c r="O676" s="27">
        <f>L676/'I Disease Parameters'!$E$13</f>
        <v>2.7480927096507492E-2</v>
      </c>
      <c r="P676" s="27">
        <f>(1-L676)/'I Disease Parameters'!$E$14</f>
        <v>2.2201009973307193E-2</v>
      </c>
      <c r="Q676" s="19" t="str">
        <f t="shared" si="284"/>
        <v/>
      </c>
      <c r="R676" s="17" t="str">
        <f t="shared" si="285"/>
        <v/>
      </c>
      <c r="S676" s="17" t="str">
        <f t="shared" si="286"/>
        <v/>
      </c>
      <c r="T676" s="17" t="str">
        <f t="shared" si="287"/>
        <v/>
      </c>
      <c r="U676" s="17" t="str">
        <f t="shared" si="288"/>
        <v/>
      </c>
      <c r="V676" s="17" t="str">
        <f t="shared" si="289"/>
        <v/>
      </c>
      <c r="W676" s="17" t="str">
        <f t="shared" si="290"/>
        <v/>
      </c>
      <c r="X676" s="18" t="str">
        <f t="shared" si="281"/>
        <v/>
      </c>
      <c r="Y676" s="17" t="str">
        <f t="shared" si="291"/>
        <v/>
      </c>
      <c r="Z676" s="17" t="str">
        <f t="shared" si="292"/>
        <v/>
      </c>
      <c r="AA676" s="17" t="str">
        <f t="shared" si="293"/>
        <v/>
      </c>
      <c r="AB676" s="17" t="str">
        <f t="shared" si="294"/>
        <v/>
      </c>
      <c r="AC676" s="17" t="str">
        <f t="shared" si="295"/>
        <v/>
      </c>
      <c r="AD676" s="18" t="str">
        <f t="shared" si="296"/>
        <v/>
      </c>
      <c r="AE676" s="19" t="str">
        <f t="shared" si="297"/>
        <v/>
      </c>
      <c r="AF676" s="17" t="str">
        <f t="shared" si="298"/>
        <v/>
      </c>
      <c r="AG676" s="17" t="str">
        <f t="shared" si="299"/>
        <v/>
      </c>
      <c r="AH676" s="18" t="str">
        <f t="shared" si="300"/>
        <v/>
      </c>
      <c r="AI676" s="73"/>
      <c r="AJ676" s="74"/>
      <c r="AK676" s="74"/>
      <c r="AL676" s="73"/>
      <c r="AM676" s="74"/>
      <c r="AN676" s="74">
        <f t="shared" si="301"/>
        <v>2012</v>
      </c>
      <c r="AO676" s="19" t="str">
        <f t="shared" ca="1" si="302"/>
        <v>-</v>
      </c>
      <c r="AP676" s="17" t="str">
        <f ca="1">IF($C676&gt;=TODAY(),"-",100*(AO676-MIN(Fit_Error_Deaths))/(MAX(Fit_Error_Deaths)-MIN(Fit_Error_Deaths)))</f>
        <v>-</v>
      </c>
      <c r="AQ676" s="17" t="str">
        <f t="shared" ca="1" si="303"/>
        <v>-</v>
      </c>
      <c r="AR676" s="17" t="str">
        <f ca="1">IF($C676&gt;=TODAY(),"-",100*(AQ676-MIN(Fit_Error_LocalTransmission))/(MAX(Fit_Error_LocalTransmission)-MIN(Fit_Error_LocalTransmission)))</f>
        <v>-</v>
      </c>
      <c r="AS676" s="17" t="str">
        <f t="shared" ca="1" si="304"/>
        <v>-</v>
      </c>
      <c r="AT676" s="67" t="str">
        <f t="shared" ca="1" si="305"/>
        <v>-</v>
      </c>
    </row>
    <row r="677" spans="1:46" s="1" customFormat="1" ht="12" x14ac:dyDescent="0.35">
      <c r="A677" s="87"/>
      <c r="B677" s="40" t="str">
        <f t="shared" si="282"/>
        <v/>
      </c>
      <c r="C677" s="41" t="str">
        <f t="shared" si="283"/>
        <v/>
      </c>
      <c r="D677" s="28">
        <f>'I Disease Parameters'!$E$6/(1000*365)</f>
        <v>4.8197260273972601E-5</v>
      </c>
      <c r="E677" s="28">
        <f>'I Disease Parameters'!$E$7/(1000*365)</f>
        <v>2.0024657534246577E-5</v>
      </c>
      <c r="F677" s="27">
        <f>(1-'I Disease Parameters'!$E$8)/'I Disease Parameters'!$E$10</f>
        <v>0.188</v>
      </c>
      <c r="G677" s="27">
        <f>'I Disease Parameters'!$E$8/'I Disease Parameters'!$E$11</f>
        <v>1.2E-2</v>
      </c>
      <c r="H677" s="27">
        <f>1/'I Disease Parameters'!$E$12</f>
        <v>0.05</v>
      </c>
      <c r="I677" s="27">
        <f>'I Disease Parameters'!$E$9/'I Disease Parameters'!$E$15</f>
        <v>0</v>
      </c>
      <c r="J677" s="83">
        <f t="shared" si="306"/>
        <v>7.7001263440561267</v>
      </c>
      <c r="K677" s="60">
        <f t="shared" si="307"/>
        <v>0.77001263449643809</v>
      </c>
      <c r="L677" s="30">
        <f t="shared" si="308"/>
        <v>0.46717576064062738</v>
      </c>
      <c r="M677" s="27">
        <f>J677/'I Disease Parameters'!$E$12</f>
        <v>0.38500631720280631</v>
      </c>
      <c r="N677" s="27">
        <f>K677/SQRT('I Disease Parameters'!$E$13*'I Disease Parameters'!$E$13)</f>
        <v>4.5294860852731655E-2</v>
      </c>
      <c r="O677" s="27">
        <f>L677/'I Disease Parameters'!$E$13</f>
        <v>2.7480927096507492E-2</v>
      </c>
      <c r="P677" s="27">
        <f>(1-L677)/'I Disease Parameters'!$E$14</f>
        <v>2.2201009973307193E-2</v>
      </c>
      <c r="Q677" s="19" t="str">
        <f t="shared" si="284"/>
        <v/>
      </c>
      <c r="R677" s="17" t="str">
        <f t="shared" si="285"/>
        <v/>
      </c>
      <c r="S677" s="17" t="str">
        <f t="shared" si="286"/>
        <v/>
      </c>
      <c r="T677" s="17" t="str">
        <f t="shared" si="287"/>
        <v/>
      </c>
      <c r="U677" s="17" t="str">
        <f t="shared" si="288"/>
        <v/>
      </c>
      <c r="V677" s="17" t="str">
        <f t="shared" si="289"/>
        <v/>
      </c>
      <c r="W677" s="17" t="str">
        <f t="shared" si="290"/>
        <v/>
      </c>
      <c r="X677" s="18" t="str">
        <f t="shared" si="281"/>
        <v/>
      </c>
      <c r="Y677" s="17" t="str">
        <f t="shared" si="291"/>
        <v/>
      </c>
      <c r="Z677" s="17" t="str">
        <f t="shared" si="292"/>
        <v/>
      </c>
      <c r="AA677" s="17" t="str">
        <f t="shared" si="293"/>
        <v/>
      </c>
      <c r="AB677" s="17" t="str">
        <f t="shared" si="294"/>
        <v/>
      </c>
      <c r="AC677" s="17" t="str">
        <f t="shared" si="295"/>
        <v/>
      </c>
      <c r="AD677" s="18" t="str">
        <f t="shared" si="296"/>
        <v/>
      </c>
      <c r="AE677" s="19" t="str">
        <f t="shared" si="297"/>
        <v/>
      </c>
      <c r="AF677" s="17" t="str">
        <f t="shared" si="298"/>
        <v/>
      </c>
      <c r="AG677" s="17" t="str">
        <f t="shared" si="299"/>
        <v/>
      </c>
      <c r="AH677" s="18" t="str">
        <f t="shared" si="300"/>
        <v/>
      </c>
      <c r="AI677" s="73"/>
      <c r="AJ677" s="74"/>
      <c r="AK677" s="74"/>
      <c r="AL677" s="73"/>
      <c r="AM677" s="74"/>
      <c r="AN677" s="74">
        <f t="shared" si="301"/>
        <v>2012</v>
      </c>
      <c r="AO677" s="19" t="str">
        <f t="shared" ca="1" si="302"/>
        <v>-</v>
      </c>
      <c r="AP677" s="17" t="str">
        <f ca="1">IF($C677&gt;=TODAY(),"-",100*(AO677-MIN(Fit_Error_Deaths))/(MAX(Fit_Error_Deaths)-MIN(Fit_Error_Deaths)))</f>
        <v>-</v>
      </c>
      <c r="AQ677" s="17" t="str">
        <f t="shared" ca="1" si="303"/>
        <v>-</v>
      </c>
      <c r="AR677" s="17" t="str">
        <f ca="1">IF($C677&gt;=TODAY(),"-",100*(AQ677-MIN(Fit_Error_LocalTransmission))/(MAX(Fit_Error_LocalTransmission)-MIN(Fit_Error_LocalTransmission)))</f>
        <v>-</v>
      </c>
      <c r="AS677" s="17" t="str">
        <f t="shared" ca="1" si="304"/>
        <v>-</v>
      </c>
      <c r="AT677" s="67" t="str">
        <f t="shared" ca="1" si="305"/>
        <v>-</v>
      </c>
    </row>
    <row r="678" spans="1:46" s="1" customFormat="1" ht="12" x14ac:dyDescent="0.35">
      <c r="A678" s="87"/>
      <c r="B678" s="40" t="str">
        <f t="shared" si="282"/>
        <v/>
      </c>
      <c r="C678" s="41" t="str">
        <f t="shared" si="283"/>
        <v/>
      </c>
      <c r="D678" s="28">
        <f>'I Disease Parameters'!$E$6/(1000*365)</f>
        <v>4.8197260273972601E-5</v>
      </c>
      <c r="E678" s="28">
        <f>'I Disease Parameters'!$E$7/(1000*365)</f>
        <v>2.0024657534246577E-5</v>
      </c>
      <c r="F678" s="27">
        <f>(1-'I Disease Parameters'!$E$8)/'I Disease Parameters'!$E$10</f>
        <v>0.188</v>
      </c>
      <c r="G678" s="27">
        <f>'I Disease Parameters'!$E$8/'I Disease Parameters'!$E$11</f>
        <v>1.2E-2</v>
      </c>
      <c r="H678" s="27">
        <f>1/'I Disease Parameters'!$E$12</f>
        <v>0.05</v>
      </c>
      <c r="I678" s="27">
        <f>'I Disease Parameters'!$E$9/'I Disease Parameters'!$E$15</f>
        <v>0</v>
      </c>
      <c r="J678" s="83">
        <f t="shared" si="306"/>
        <v>7.7001263440561267</v>
      </c>
      <c r="K678" s="60">
        <f t="shared" si="307"/>
        <v>0.77001263449643809</v>
      </c>
      <c r="L678" s="30">
        <f t="shared" si="308"/>
        <v>0.46717576064062738</v>
      </c>
      <c r="M678" s="27">
        <f>J678/'I Disease Parameters'!$E$12</f>
        <v>0.38500631720280631</v>
      </c>
      <c r="N678" s="27">
        <f>K678/SQRT('I Disease Parameters'!$E$13*'I Disease Parameters'!$E$13)</f>
        <v>4.5294860852731655E-2</v>
      </c>
      <c r="O678" s="27">
        <f>L678/'I Disease Parameters'!$E$13</f>
        <v>2.7480927096507492E-2</v>
      </c>
      <c r="P678" s="27">
        <f>(1-L678)/'I Disease Parameters'!$E$14</f>
        <v>2.2201009973307193E-2</v>
      </c>
      <c r="Q678" s="19" t="str">
        <f t="shared" si="284"/>
        <v/>
      </c>
      <c r="R678" s="17" t="str">
        <f t="shared" si="285"/>
        <v/>
      </c>
      <c r="S678" s="17" t="str">
        <f t="shared" si="286"/>
        <v/>
      </c>
      <c r="T678" s="17" t="str">
        <f t="shared" si="287"/>
        <v/>
      </c>
      <c r="U678" s="17" t="str">
        <f t="shared" si="288"/>
        <v/>
      </c>
      <c r="V678" s="17" t="str">
        <f t="shared" si="289"/>
        <v/>
      </c>
      <c r="W678" s="17" t="str">
        <f t="shared" si="290"/>
        <v/>
      </c>
      <c r="X678" s="18" t="str">
        <f t="shared" si="281"/>
        <v/>
      </c>
      <c r="Y678" s="17" t="str">
        <f t="shared" si="291"/>
        <v/>
      </c>
      <c r="Z678" s="17" t="str">
        <f t="shared" si="292"/>
        <v/>
      </c>
      <c r="AA678" s="17" t="str">
        <f t="shared" si="293"/>
        <v/>
      </c>
      <c r="AB678" s="17" t="str">
        <f t="shared" si="294"/>
        <v/>
      </c>
      <c r="AC678" s="17" t="str">
        <f t="shared" si="295"/>
        <v/>
      </c>
      <c r="AD678" s="18" t="str">
        <f t="shared" si="296"/>
        <v/>
      </c>
      <c r="AE678" s="19" t="str">
        <f t="shared" si="297"/>
        <v/>
      </c>
      <c r="AF678" s="17" t="str">
        <f t="shared" si="298"/>
        <v/>
      </c>
      <c r="AG678" s="17" t="str">
        <f t="shared" si="299"/>
        <v/>
      </c>
      <c r="AH678" s="18" t="str">
        <f t="shared" si="300"/>
        <v/>
      </c>
      <c r="AI678" s="73"/>
      <c r="AJ678" s="74"/>
      <c r="AK678" s="74"/>
      <c r="AL678" s="73"/>
      <c r="AM678" s="74"/>
      <c r="AN678" s="74">
        <f t="shared" si="301"/>
        <v>2012</v>
      </c>
      <c r="AO678" s="19" t="str">
        <f t="shared" ca="1" si="302"/>
        <v>-</v>
      </c>
      <c r="AP678" s="17" t="str">
        <f ca="1">IF($C678&gt;=TODAY(),"-",100*(AO678-MIN(Fit_Error_Deaths))/(MAX(Fit_Error_Deaths)-MIN(Fit_Error_Deaths)))</f>
        <v>-</v>
      </c>
      <c r="AQ678" s="17" t="str">
        <f t="shared" ca="1" si="303"/>
        <v>-</v>
      </c>
      <c r="AR678" s="17" t="str">
        <f ca="1">IF($C678&gt;=TODAY(),"-",100*(AQ678-MIN(Fit_Error_LocalTransmission))/(MAX(Fit_Error_LocalTransmission)-MIN(Fit_Error_LocalTransmission)))</f>
        <v>-</v>
      </c>
      <c r="AS678" s="17" t="str">
        <f t="shared" ca="1" si="304"/>
        <v>-</v>
      </c>
      <c r="AT678" s="67" t="str">
        <f t="shared" ca="1" si="305"/>
        <v>-</v>
      </c>
    </row>
    <row r="679" spans="1:46" s="1" customFormat="1" ht="12" x14ac:dyDescent="0.35">
      <c r="A679" s="87"/>
      <c r="B679" s="40" t="str">
        <f t="shared" si="282"/>
        <v/>
      </c>
      <c r="C679" s="41" t="str">
        <f t="shared" si="283"/>
        <v/>
      </c>
      <c r="D679" s="28">
        <f>'I Disease Parameters'!$E$6/(1000*365)</f>
        <v>4.8197260273972601E-5</v>
      </c>
      <c r="E679" s="28">
        <f>'I Disease Parameters'!$E$7/(1000*365)</f>
        <v>2.0024657534246577E-5</v>
      </c>
      <c r="F679" s="27">
        <f>(1-'I Disease Parameters'!$E$8)/'I Disease Parameters'!$E$10</f>
        <v>0.188</v>
      </c>
      <c r="G679" s="27">
        <f>'I Disease Parameters'!$E$8/'I Disease Parameters'!$E$11</f>
        <v>1.2E-2</v>
      </c>
      <c r="H679" s="27">
        <f>1/'I Disease Parameters'!$E$12</f>
        <v>0.05</v>
      </c>
      <c r="I679" s="27">
        <f>'I Disease Parameters'!$E$9/'I Disease Parameters'!$E$15</f>
        <v>0</v>
      </c>
      <c r="J679" s="83">
        <f t="shared" si="306"/>
        <v>7.7001263440561267</v>
      </c>
      <c r="K679" s="60">
        <f t="shared" si="307"/>
        <v>0.77001263449643809</v>
      </c>
      <c r="L679" s="30">
        <f t="shared" si="308"/>
        <v>0.46717576064062738</v>
      </c>
      <c r="M679" s="27">
        <f>J679/'I Disease Parameters'!$E$12</f>
        <v>0.38500631720280631</v>
      </c>
      <c r="N679" s="27">
        <f>K679/SQRT('I Disease Parameters'!$E$13*'I Disease Parameters'!$E$13)</f>
        <v>4.5294860852731655E-2</v>
      </c>
      <c r="O679" s="27">
        <f>L679/'I Disease Parameters'!$E$13</f>
        <v>2.7480927096507492E-2</v>
      </c>
      <c r="P679" s="27">
        <f>(1-L679)/'I Disease Parameters'!$E$14</f>
        <v>2.2201009973307193E-2</v>
      </c>
      <c r="Q679" s="19" t="str">
        <f t="shared" si="284"/>
        <v/>
      </c>
      <c r="R679" s="17" t="str">
        <f t="shared" si="285"/>
        <v/>
      </c>
      <c r="S679" s="17" t="str">
        <f t="shared" si="286"/>
        <v/>
      </c>
      <c r="T679" s="17" t="str">
        <f t="shared" si="287"/>
        <v/>
      </c>
      <c r="U679" s="17" t="str">
        <f t="shared" si="288"/>
        <v/>
      </c>
      <c r="V679" s="17" t="str">
        <f t="shared" si="289"/>
        <v/>
      </c>
      <c r="W679" s="17" t="str">
        <f t="shared" si="290"/>
        <v/>
      </c>
      <c r="X679" s="18" t="str">
        <f t="shared" si="281"/>
        <v/>
      </c>
      <c r="Y679" s="17" t="str">
        <f t="shared" si="291"/>
        <v/>
      </c>
      <c r="Z679" s="17" t="str">
        <f t="shared" si="292"/>
        <v/>
      </c>
      <c r="AA679" s="17" t="str">
        <f t="shared" si="293"/>
        <v/>
      </c>
      <c r="AB679" s="17" t="str">
        <f t="shared" si="294"/>
        <v/>
      </c>
      <c r="AC679" s="17" t="str">
        <f t="shared" si="295"/>
        <v/>
      </c>
      <c r="AD679" s="18" t="str">
        <f t="shared" si="296"/>
        <v/>
      </c>
      <c r="AE679" s="19" t="str">
        <f t="shared" si="297"/>
        <v/>
      </c>
      <c r="AF679" s="17" t="str">
        <f t="shared" si="298"/>
        <v/>
      </c>
      <c r="AG679" s="17" t="str">
        <f t="shared" si="299"/>
        <v/>
      </c>
      <c r="AH679" s="18" t="str">
        <f t="shared" si="300"/>
        <v/>
      </c>
      <c r="AI679" s="73"/>
      <c r="AJ679" s="74"/>
      <c r="AK679" s="74"/>
      <c r="AL679" s="73"/>
      <c r="AM679" s="74"/>
      <c r="AN679" s="74">
        <f t="shared" si="301"/>
        <v>2012</v>
      </c>
      <c r="AO679" s="19" t="str">
        <f t="shared" ca="1" si="302"/>
        <v>-</v>
      </c>
      <c r="AP679" s="17" t="str">
        <f ca="1">IF($C679&gt;=TODAY(),"-",100*(AO679-MIN(Fit_Error_Deaths))/(MAX(Fit_Error_Deaths)-MIN(Fit_Error_Deaths)))</f>
        <v>-</v>
      </c>
      <c r="AQ679" s="17" t="str">
        <f t="shared" ca="1" si="303"/>
        <v>-</v>
      </c>
      <c r="AR679" s="17" t="str">
        <f ca="1">IF($C679&gt;=TODAY(),"-",100*(AQ679-MIN(Fit_Error_LocalTransmission))/(MAX(Fit_Error_LocalTransmission)-MIN(Fit_Error_LocalTransmission)))</f>
        <v>-</v>
      </c>
      <c r="AS679" s="17" t="str">
        <f t="shared" ca="1" si="304"/>
        <v>-</v>
      </c>
      <c r="AT679" s="67" t="str">
        <f t="shared" ca="1" si="305"/>
        <v>-</v>
      </c>
    </row>
    <row r="680" spans="1:46" s="1" customFormat="1" ht="12" x14ac:dyDescent="0.35">
      <c r="A680" s="87"/>
      <c r="B680" s="40" t="str">
        <f t="shared" si="282"/>
        <v/>
      </c>
      <c r="C680" s="41" t="str">
        <f t="shared" si="283"/>
        <v/>
      </c>
      <c r="D680" s="28">
        <f>'I Disease Parameters'!$E$6/(1000*365)</f>
        <v>4.8197260273972601E-5</v>
      </c>
      <c r="E680" s="28">
        <f>'I Disease Parameters'!$E$7/(1000*365)</f>
        <v>2.0024657534246577E-5</v>
      </c>
      <c r="F680" s="27">
        <f>(1-'I Disease Parameters'!$E$8)/'I Disease Parameters'!$E$10</f>
        <v>0.188</v>
      </c>
      <c r="G680" s="27">
        <f>'I Disease Parameters'!$E$8/'I Disease Parameters'!$E$11</f>
        <v>1.2E-2</v>
      </c>
      <c r="H680" s="27">
        <f>1/'I Disease Parameters'!$E$12</f>
        <v>0.05</v>
      </c>
      <c r="I680" s="27">
        <f>'I Disease Parameters'!$E$9/'I Disease Parameters'!$E$15</f>
        <v>0</v>
      </c>
      <c r="J680" s="83">
        <f t="shared" si="306"/>
        <v>7.7001263440561267</v>
      </c>
      <c r="K680" s="60">
        <f t="shared" si="307"/>
        <v>0.77001263449643809</v>
      </c>
      <c r="L680" s="30">
        <f t="shared" si="308"/>
        <v>0.46717576064062738</v>
      </c>
      <c r="M680" s="27">
        <f>J680/'I Disease Parameters'!$E$12</f>
        <v>0.38500631720280631</v>
      </c>
      <c r="N680" s="27">
        <f>K680/SQRT('I Disease Parameters'!$E$13*'I Disease Parameters'!$E$13)</f>
        <v>4.5294860852731655E-2</v>
      </c>
      <c r="O680" s="27">
        <f>L680/'I Disease Parameters'!$E$13</f>
        <v>2.7480927096507492E-2</v>
      </c>
      <c r="P680" s="27">
        <f>(1-L680)/'I Disease Parameters'!$E$14</f>
        <v>2.2201009973307193E-2</v>
      </c>
      <c r="Q680" s="19" t="str">
        <f t="shared" si="284"/>
        <v/>
      </c>
      <c r="R680" s="17" t="str">
        <f t="shared" si="285"/>
        <v/>
      </c>
      <c r="S680" s="17" t="str">
        <f t="shared" si="286"/>
        <v/>
      </c>
      <c r="T680" s="17" t="str">
        <f t="shared" si="287"/>
        <v/>
      </c>
      <c r="U680" s="17" t="str">
        <f t="shared" si="288"/>
        <v/>
      </c>
      <c r="V680" s="17" t="str">
        <f t="shared" si="289"/>
        <v/>
      </c>
      <c r="W680" s="17" t="str">
        <f t="shared" si="290"/>
        <v/>
      </c>
      <c r="X680" s="18" t="str">
        <f t="shared" si="281"/>
        <v/>
      </c>
      <c r="Y680" s="17" t="str">
        <f t="shared" si="291"/>
        <v/>
      </c>
      <c r="Z680" s="17" t="str">
        <f t="shared" si="292"/>
        <v/>
      </c>
      <c r="AA680" s="17" t="str">
        <f t="shared" si="293"/>
        <v/>
      </c>
      <c r="AB680" s="17" t="str">
        <f t="shared" si="294"/>
        <v/>
      </c>
      <c r="AC680" s="17" t="str">
        <f t="shared" si="295"/>
        <v/>
      </c>
      <c r="AD680" s="18" t="str">
        <f t="shared" si="296"/>
        <v/>
      </c>
      <c r="AE680" s="19" t="str">
        <f t="shared" si="297"/>
        <v/>
      </c>
      <c r="AF680" s="17" t="str">
        <f t="shared" si="298"/>
        <v/>
      </c>
      <c r="AG680" s="17" t="str">
        <f t="shared" si="299"/>
        <v/>
      </c>
      <c r="AH680" s="18" t="str">
        <f t="shared" si="300"/>
        <v/>
      </c>
      <c r="AI680" s="73"/>
      <c r="AJ680" s="74"/>
      <c r="AK680" s="74"/>
      <c r="AL680" s="73"/>
      <c r="AM680" s="74"/>
      <c r="AN680" s="74">
        <f t="shared" si="301"/>
        <v>2012</v>
      </c>
      <c r="AO680" s="19" t="str">
        <f t="shared" ca="1" si="302"/>
        <v>-</v>
      </c>
      <c r="AP680" s="17" t="str">
        <f ca="1">IF($C680&gt;=TODAY(),"-",100*(AO680-MIN(Fit_Error_Deaths))/(MAX(Fit_Error_Deaths)-MIN(Fit_Error_Deaths)))</f>
        <v>-</v>
      </c>
      <c r="AQ680" s="17" t="str">
        <f t="shared" ca="1" si="303"/>
        <v>-</v>
      </c>
      <c r="AR680" s="17" t="str">
        <f ca="1">IF($C680&gt;=TODAY(),"-",100*(AQ680-MIN(Fit_Error_LocalTransmission))/(MAX(Fit_Error_LocalTransmission)-MIN(Fit_Error_LocalTransmission)))</f>
        <v>-</v>
      </c>
      <c r="AS680" s="17" t="str">
        <f t="shared" ca="1" si="304"/>
        <v>-</v>
      </c>
      <c r="AT680" s="67" t="str">
        <f t="shared" ca="1" si="305"/>
        <v>-</v>
      </c>
    </row>
    <row r="681" spans="1:46" s="1" customFormat="1" ht="12" x14ac:dyDescent="0.35">
      <c r="A681" s="87"/>
      <c r="B681" s="40" t="str">
        <f t="shared" si="282"/>
        <v/>
      </c>
      <c r="C681" s="41" t="str">
        <f t="shared" si="283"/>
        <v/>
      </c>
      <c r="D681" s="28">
        <f>'I Disease Parameters'!$E$6/(1000*365)</f>
        <v>4.8197260273972601E-5</v>
      </c>
      <c r="E681" s="28">
        <f>'I Disease Parameters'!$E$7/(1000*365)</f>
        <v>2.0024657534246577E-5</v>
      </c>
      <c r="F681" s="27">
        <f>(1-'I Disease Parameters'!$E$8)/'I Disease Parameters'!$E$10</f>
        <v>0.188</v>
      </c>
      <c r="G681" s="27">
        <f>'I Disease Parameters'!$E$8/'I Disease Parameters'!$E$11</f>
        <v>1.2E-2</v>
      </c>
      <c r="H681" s="27">
        <f>1/'I Disease Parameters'!$E$12</f>
        <v>0.05</v>
      </c>
      <c r="I681" s="27">
        <f>'I Disease Parameters'!$E$9/'I Disease Parameters'!$E$15</f>
        <v>0</v>
      </c>
      <c r="J681" s="83">
        <f t="shared" si="306"/>
        <v>7.7001263440561267</v>
      </c>
      <c r="K681" s="60">
        <f t="shared" si="307"/>
        <v>0.77001263449643809</v>
      </c>
      <c r="L681" s="30">
        <f t="shared" si="308"/>
        <v>0.46717576064062738</v>
      </c>
      <c r="M681" s="27">
        <f>J681/'I Disease Parameters'!$E$12</f>
        <v>0.38500631720280631</v>
      </c>
      <c r="N681" s="27">
        <f>K681/SQRT('I Disease Parameters'!$E$13*'I Disease Parameters'!$E$13)</f>
        <v>4.5294860852731655E-2</v>
      </c>
      <c r="O681" s="27">
        <f>L681/'I Disease Parameters'!$E$13</f>
        <v>2.7480927096507492E-2</v>
      </c>
      <c r="P681" s="27">
        <f>(1-L681)/'I Disease Parameters'!$E$14</f>
        <v>2.2201009973307193E-2</v>
      </c>
      <c r="Q681" s="19" t="str">
        <f t="shared" si="284"/>
        <v/>
      </c>
      <c r="R681" s="17" t="str">
        <f t="shared" si="285"/>
        <v/>
      </c>
      <c r="S681" s="17" t="str">
        <f t="shared" si="286"/>
        <v/>
      </c>
      <c r="T681" s="17" t="str">
        <f t="shared" si="287"/>
        <v/>
      </c>
      <c r="U681" s="17" t="str">
        <f t="shared" si="288"/>
        <v/>
      </c>
      <c r="V681" s="17" t="str">
        <f t="shared" si="289"/>
        <v/>
      </c>
      <c r="W681" s="17" t="str">
        <f t="shared" si="290"/>
        <v/>
      </c>
      <c r="X681" s="18" t="str">
        <f t="shared" si="281"/>
        <v/>
      </c>
      <c r="Y681" s="17" t="str">
        <f t="shared" si="291"/>
        <v/>
      </c>
      <c r="Z681" s="17" t="str">
        <f t="shared" si="292"/>
        <v/>
      </c>
      <c r="AA681" s="17" t="str">
        <f t="shared" si="293"/>
        <v/>
      </c>
      <c r="AB681" s="17" t="str">
        <f t="shared" si="294"/>
        <v/>
      </c>
      <c r="AC681" s="17" t="str">
        <f t="shared" si="295"/>
        <v/>
      </c>
      <c r="AD681" s="18" t="str">
        <f t="shared" si="296"/>
        <v/>
      </c>
      <c r="AE681" s="19" t="str">
        <f t="shared" si="297"/>
        <v/>
      </c>
      <c r="AF681" s="17" t="str">
        <f t="shared" si="298"/>
        <v/>
      </c>
      <c r="AG681" s="17" t="str">
        <f t="shared" si="299"/>
        <v/>
      </c>
      <c r="AH681" s="18" t="str">
        <f t="shared" si="300"/>
        <v/>
      </c>
      <c r="AI681" s="73"/>
      <c r="AJ681" s="74"/>
      <c r="AK681" s="74"/>
      <c r="AL681" s="73"/>
      <c r="AM681" s="74"/>
      <c r="AN681" s="74">
        <f t="shared" si="301"/>
        <v>2012</v>
      </c>
      <c r="AO681" s="19" t="str">
        <f t="shared" ca="1" si="302"/>
        <v>-</v>
      </c>
      <c r="AP681" s="17" t="str">
        <f ca="1">IF($C681&gt;=TODAY(),"-",100*(AO681-MIN(Fit_Error_Deaths))/(MAX(Fit_Error_Deaths)-MIN(Fit_Error_Deaths)))</f>
        <v>-</v>
      </c>
      <c r="AQ681" s="17" t="str">
        <f t="shared" ca="1" si="303"/>
        <v>-</v>
      </c>
      <c r="AR681" s="17" t="str">
        <f ca="1">IF($C681&gt;=TODAY(),"-",100*(AQ681-MIN(Fit_Error_LocalTransmission))/(MAX(Fit_Error_LocalTransmission)-MIN(Fit_Error_LocalTransmission)))</f>
        <v>-</v>
      </c>
      <c r="AS681" s="17" t="str">
        <f t="shared" ca="1" si="304"/>
        <v>-</v>
      </c>
      <c r="AT681" s="67" t="str">
        <f t="shared" ca="1" si="305"/>
        <v>-</v>
      </c>
    </row>
    <row r="682" spans="1:46" s="1" customFormat="1" ht="12" x14ac:dyDescent="0.35">
      <c r="A682" s="87"/>
      <c r="B682" s="40" t="str">
        <f t="shared" si="282"/>
        <v/>
      </c>
      <c r="C682" s="41" t="str">
        <f t="shared" si="283"/>
        <v/>
      </c>
      <c r="D682" s="28">
        <f>'I Disease Parameters'!$E$6/(1000*365)</f>
        <v>4.8197260273972601E-5</v>
      </c>
      <c r="E682" s="28">
        <f>'I Disease Parameters'!$E$7/(1000*365)</f>
        <v>2.0024657534246577E-5</v>
      </c>
      <c r="F682" s="27">
        <f>(1-'I Disease Parameters'!$E$8)/'I Disease Parameters'!$E$10</f>
        <v>0.188</v>
      </c>
      <c r="G682" s="27">
        <f>'I Disease Parameters'!$E$8/'I Disease Parameters'!$E$11</f>
        <v>1.2E-2</v>
      </c>
      <c r="H682" s="27">
        <f>1/'I Disease Parameters'!$E$12</f>
        <v>0.05</v>
      </c>
      <c r="I682" s="27">
        <f>'I Disease Parameters'!$E$9/'I Disease Parameters'!$E$15</f>
        <v>0</v>
      </c>
      <c r="J682" s="83">
        <f t="shared" si="306"/>
        <v>7.7001263440561267</v>
      </c>
      <c r="K682" s="60">
        <f t="shared" si="307"/>
        <v>0.77001263449643809</v>
      </c>
      <c r="L682" s="30">
        <f t="shared" si="308"/>
        <v>0.46717576064062738</v>
      </c>
      <c r="M682" s="27">
        <f>J682/'I Disease Parameters'!$E$12</f>
        <v>0.38500631720280631</v>
      </c>
      <c r="N682" s="27">
        <f>K682/SQRT('I Disease Parameters'!$E$13*'I Disease Parameters'!$E$13)</f>
        <v>4.5294860852731655E-2</v>
      </c>
      <c r="O682" s="27">
        <f>L682/'I Disease Parameters'!$E$13</f>
        <v>2.7480927096507492E-2</v>
      </c>
      <c r="P682" s="27">
        <f>(1-L682)/'I Disease Parameters'!$E$14</f>
        <v>2.2201009973307193E-2</v>
      </c>
      <c r="Q682" s="19" t="str">
        <f t="shared" si="284"/>
        <v/>
      </c>
      <c r="R682" s="17" t="str">
        <f t="shared" si="285"/>
        <v/>
      </c>
      <c r="S682" s="17" t="str">
        <f t="shared" si="286"/>
        <v/>
      </c>
      <c r="T682" s="17" t="str">
        <f t="shared" si="287"/>
        <v/>
      </c>
      <c r="U682" s="17" t="str">
        <f t="shared" si="288"/>
        <v/>
      </c>
      <c r="V682" s="17" t="str">
        <f t="shared" si="289"/>
        <v/>
      </c>
      <c r="W682" s="17" t="str">
        <f t="shared" si="290"/>
        <v/>
      </c>
      <c r="X682" s="18" t="str">
        <f t="shared" si="281"/>
        <v/>
      </c>
      <c r="Y682" s="17" t="str">
        <f t="shared" si="291"/>
        <v/>
      </c>
      <c r="Z682" s="17" t="str">
        <f t="shared" si="292"/>
        <v/>
      </c>
      <c r="AA682" s="17" t="str">
        <f t="shared" si="293"/>
        <v/>
      </c>
      <c r="AB682" s="17" t="str">
        <f t="shared" si="294"/>
        <v/>
      </c>
      <c r="AC682" s="17" t="str">
        <f t="shared" si="295"/>
        <v/>
      </c>
      <c r="AD682" s="18" t="str">
        <f t="shared" si="296"/>
        <v/>
      </c>
      <c r="AE682" s="19" t="str">
        <f t="shared" si="297"/>
        <v/>
      </c>
      <c r="AF682" s="17" t="str">
        <f t="shared" si="298"/>
        <v/>
      </c>
      <c r="AG682" s="17" t="str">
        <f t="shared" si="299"/>
        <v/>
      </c>
      <c r="AH682" s="18" t="str">
        <f t="shared" si="300"/>
        <v/>
      </c>
      <c r="AI682" s="73"/>
      <c r="AJ682" s="74"/>
      <c r="AK682" s="74"/>
      <c r="AL682" s="73"/>
      <c r="AM682" s="74"/>
      <c r="AN682" s="74">
        <f t="shared" si="301"/>
        <v>2012</v>
      </c>
      <c r="AO682" s="19" t="str">
        <f t="shared" ca="1" si="302"/>
        <v>-</v>
      </c>
      <c r="AP682" s="17" t="str">
        <f ca="1">IF($C682&gt;=TODAY(),"-",100*(AO682-MIN(Fit_Error_Deaths))/(MAX(Fit_Error_Deaths)-MIN(Fit_Error_Deaths)))</f>
        <v>-</v>
      </c>
      <c r="AQ682" s="17" t="str">
        <f t="shared" ca="1" si="303"/>
        <v>-</v>
      </c>
      <c r="AR682" s="17" t="str">
        <f ca="1">IF($C682&gt;=TODAY(),"-",100*(AQ682-MIN(Fit_Error_LocalTransmission))/(MAX(Fit_Error_LocalTransmission)-MIN(Fit_Error_LocalTransmission)))</f>
        <v>-</v>
      </c>
      <c r="AS682" s="17" t="str">
        <f t="shared" ca="1" si="304"/>
        <v>-</v>
      </c>
      <c r="AT682" s="67" t="str">
        <f t="shared" ca="1" si="305"/>
        <v>-</v>
      </c>
    </row>
    <row r="683" spans="1:46" s="1" customFormat="1" ht="12" x14ac:dyDescent="0.35">
      <c r="A683" s="87"/>
      <c r="B683" s="40" t="str">
        <f t="shared" si="282"/>
        <v/>
      </c>
      <c r="C683" s="41" t="str">
        <f t="shared" si="283"/>
        <v/>
      </c>
      <c r="D683" s="28">
        <f>'I Disease Parameters'!$E$6/(1000*365)</f>
        <v>4.8197260273972601E-5</v>
      </c>
      <c r="E683" s="28">
        <f>'I Disease Parameters'!$E$7/(1000*365)</f>
        <v>2.0024657534246577E-5</v>
      </c>
      <c r="F683" s="27">
        <f>(1-'I Disease Parameters'!$E$8)/'I Disease Parameters'!$E$10</f>
        <v>0.188</v>
      </c>
      <c r="G683" s="27">
        <f>'I Disease Parameters'!$E$8/'I Disease Parameters'!$E$11</f>
        <v>1.2E-2</v>
      </c>
      <c r="H683" s="27">
        <f>1/'I Disease Parameters'!$E$12</f>
        <v>0.05</v>
      </c>
      <c r="I683" s="27">
        <f>'I Disease Parameters'!$E$9/'I Disease Parameters'!$E$15</f>
        <v>0</v>
      </c>
      <c r="J683" s="83">
        <f t="shared" si="306"/>
        <v>7.7001263440561267</v>
      </c>
      <c r="K683" s="60">
        <f t="shared" si="307"/>
        <v>0.77001263449643809</v>
      </c>
      <c r="L683" s="30">
        <f t="shared" si="308"/>
        <v>0.46717576064062738</v>
      </c>
      <c r="M683" s="27">
        <f>J683/'I Disease Parameters'!$E$12</f>
        <v>0.38500631720280631</v>
      </c>
      <c r="N683" s="27">
        <f>K683/SQRT('I Disease Parameters'!$E$13*'I Disease Parameters'!$E$13)</f>
        <v>4.5294860852731655E-2</v>
      </c>
      <c r="O683" s="27">
        <f>L683/'I Disease Parameters'!$E$13</f>
        <v>2.7480927096507492E-2</v>
      </c>
      <c r="P683" s="27">
        <f>(1-L683)/'I Disease Parameters'!$E$14</f>
        <v>2.2201009973307193E-2</v>
      </c>
      <c r="Q683" s="19" t="str">
        <f t="shared" si="284"/>
        <v/>
      </c>
      <c r="R683" s="17" t="str">
        <f t="shared" si="285"/>
        <v/>
      </c>
      <c r="S683" s="17" t="str">
        <f t="shared" si="286"/>
        <v/>
      </c>
      <c r="T683" s="17" t="str">
        <f t="shared" si="287"/>
        <v/>
      </c>
      <c r="U683" s="17" t="str">
        <f t="shared" si="288"/>
        <v/>
      </c>
      <c r="V683" s="17" t="str">
        <f t="shared" si="289"/>
        <v/>
      </c>
      <c r="W683" s="17" t="str">
        <f t="shared" si="290"/>
        <v/>
      </c>
      <c r="X683" s="18" t="str">
        <f t="shared" si="281"/>
        <v/>
      </c>
      <c r="Y683" s="17" t="str">
        <f t="shared" si="291"/>
        <v/>
      </c>
      <c r="Z683" s="17" t="str">
        <f t="shared" si="292"/>
        <v/>
      </c>
      <c r="AA683" s="17" t="str">
        <f t="shared" si="293"/>
        <v/>
      </c>
      <c r="AB683" s="17" t="str">
        <f t="shared" si="294"/>
        <v/>
      </c>
      <c r="AC683" s="17" t="str">
        <f t="shared" si="295"/>
        <v/>
      </c>
      <c r="AD683" s="18" t="str">
        <f t="shared" si="296"/>
        <v/>
      </c>
      <c r="AE683" s="19" t="str">
        <f t="shared" si="297"/>
        <v/>
      </c>
      <c r="AF683" s="17" t="str">
        <f t="shared" si="298"/>
        <v/>
      </c>
      <c r="AG683" s="17" t="str">
        <f t="shared" si="299"/>
        <v/>
      </c>
      <c r="AH683" s="18" t="str">
        <f t="shared" si="300"/>
        <v/>
      </c>
      <c r="AI683" s="73"/>
      <c r="AJ683" s="74"/>
      <c r="AK683" s="74"/>
      <c r="AL683" s="73"/>
      <c r="AM683" s="74"/>
      <c r="AN683" s="74">
        <f t="shared" si="301"/>
        <v>2012</v>
      </c>
      <c r="AO683" s="19" t="str">
        <f t="shared" ca="1" si="302"/>
        <v>-</v>
      </c>
      <c r="AP683" s="17" t="str">
        <f ca="1">IF($C683&gt;=TODAY(),"-",100*(AO683-MIN(Fit_Error_Deaths))/(MAX(Fit_Error_Deaths)-MIN(Fit_Error_Deaths)))</f>
        <v>-</v>
      </c>
      <c r="AQ683" s="17" t="str">
        <f t="shared" ca="1" si="303"/>
        <v>-</v>
      </c>
      <c r="AR683" s="17" t="str">
        <f ca="1">IF($C683&gt;=TODAY(),"-",100*(AQ683-MIN(Fit_Error_LocalTransmission))/(MAX(Fit_Error_LocalTransmission)-MIN(Fit_Error_LocalTransmission)))</f>
        <v>-</v>
      </c>
      <c r="AS683" s="17" t="str">
        <f t="shared" ca="1" si="304"/>
        <v>-</v>
      </c>
      <c r="AT683" s="67" t="str">
        <f t="shared" ca="1" si="305"/>
        <v>-</v>
      </c>
    </row>
    <row r="684" spans="1:46" s="1" customFormat="1" ht="12" x14ac:dyDescent="0.35">
      <c r="A684" s="87"/>
      <c r="B684" s="40" t="str">
        <f t="shared" si="282"/>
        <v/>
      </c>
      <c r="C684" s="41" t="str">
        <f t="shared" si="283"/>
        <v/>
      </c>
      <c r="D684" s="28">
        <f>'I Disease Parameters'!$E$6/(1000*365)</f>
        <v>4.8197260273972601E-5</v>
      </c>
      <c r="E684" s="28">
        <f>'I Disease Parameters'!$E$7/(1000*365)</f>
        <v>2.0024657534246577E-5</v>
      </c>
      <c r="F684" s="27">
        <f>(1-'I Disease Parameters'!$E$8)/'I Disease Parameters'!$E$10</f>
        <v>0.188</v>
      </c>
      <c r="G684" s="27">
        <f>'I Disease Parameters'!$E$8/'I Disease Parameters'!$E$11</f>
        <v>1.2E-2</v>
      </c>
      <c r="H684" s="27">
        <f>1/'I Disease Parameters'!$E$12</f>
        <v>0.05</v>
      </c>
      <c r="I684" s="27">
        <f>'I Disease Parameters'!$E$9/'I Disease Parameters'!$E$15</f>
        <v>0</v>
      </c>
      <c r="J684" s="83">
        <f t="shared" si="306"/>
        <v>7.7001263440561267</v>
      </c>
      <c r="K684" s="60">
        <f t="shared" si="307"/>
        <v>0.77001263449643809</v>
      </c>
      <c r="L684" s="30">
        <f t="shared" si="308"/>
        <v>0.46717576064062738</v>
      </c>
      <c r="M684" s="27">
        <f>J684/'I Disease Parameters'!$E$12</f>
        <v>0.38500631720280631</v>
      </c>
      <c r="N684" s="27">
        <f>K684/SQRT('I Disease Parameters'!$E$13*'I Disease Parameters'!$E$13)</f>
        <v>4.5294860852731655E-2</v>
      </c>
      <c r="O684" s="27">
        <f>L684/'I Disease Parameters'!$E$13</f>
        <v>2.7480927096507492E-2</v>
      </c>
      <c r="P684" s="27">
        <f>(1-L684)/'I Disease Parameters'!$E$14</f>
        <v>2.2201009973307193E-2</v>
      </c>
      <c r="Q684" s="19" t="str">
        <f t="shared" si="284"/>
        <v/>
      </c>
      <c r="R684" s="17" t="str">
        <f t="shared" si="285"/>
        <v/>
      </c>
      <c r="S684" s="17" t="str">
        <f t="shared" si="286"/>
        <v/>
      </c>
      <c r="T684" s="17" t="str">
        <f t="shared" si="287"/>
        <v/>
      </c>
      <c r="U684" s="17" t="str">
        <f t="shared" si="288"/>
        <v/>
      </c>
      <c r="V684" s="17" t="str">
        <f t="shared" si="289"/>
        <v/>
      </c>
      <c r="W684" s="17" t="str">
        <f t="shared" si="290"/>
        <v/>
      </c>
      <c r="X684" s="18" t="str">
        <f t="shared" si="281"/>
        <v/>
      </c>
      <c r="Y684" s="17" t="str">
        <f t="shared" si="291"/>
        <v/>
      </c>
      <c r="Z684" s="17" t="str">
        <f t="shared" si="292"/>
        <v/>
      </c>
      <c r="AA684" s="17" t="str">
        <f t="shared" si="293"/>
        <v/>
      </c>
      <c r="AB684" s="17" t="str">
        <f t="shared" si="294"/>
        <v/>
      </c>
      <c r="AC684" s="17" t="str">
        <f t="shared" si="295"/>
        <v/>
      </c>
      <c r="AD684" s="18" t="str">
        <f t="shared" si="296"/>
        <v/>
      </c>
      <c r="AE684" s="19" t="str">
        <f t="shared" si="297"/>
        <v/>
      </c>
      <c r="AF684" s="17" t="str">
        <f t="shared" si="298"/>
        <v/>
      </c>
      <c r="AG684" s="17" t="str">
        <f t="shared" si="299"/>
        <v/>
      </c>
      <c r="AH684" s="18" t="str">
        <f t="shared" si="300"/>
        <v/>
      </c>
      <c r="AI684" s="73"/>
      <c r="AJ684" s="74"/>
      <c r="AK684" s="74"/>
      <c r="AL684" s="73"/>
      <c r="AM684" s="74"/>
      <c r="AN684" s="74">
        <f t="shared" si="301"/>
        <v>2012</v>
      </c>
      <c r="AO684" s="19" t="str">
        <f t="shared" ca="1" si="302"/>
        <v>-</v>
      </c>
      <c r="AP684" s="17" t="str">
        <f ca="1">IF($C684&gt;=TODAY(),"-",100*(AO684-MIN(Fit_Error_Deaths))/(MAX(Fit_Error_Deaths)-MIN(Fit_Error_Deaths)))</f>
        <v>-</v>
      </c>
      <c r="AQ684" s="17" t="str">
        <f t="shared" ca="1" si="303"/>
        <v>-</v>
      </c>
      <c r="AR684" s="17" t="str">
        <f ca="1">IF($C684&gt;=TODAY(),"-",100*(AQ684-MIN(Fit_Error_LocalTransmission))/(MAX(Fit_Error_LocalTransmission)-MIN(Fit_Error_LocalTransmission)))</f>
        <v>-</v>
      </c>
      <c r="AS684" s="17" t="str">
        <f t="shared" ca="1" si="304"/>
        <v>-</v>
      </c>
      <c r="AT684" s="67" t="str">
        <f t="shared" ca="1" si="305"/>
        <v>-</v>
      </c>
    </row>
    <row r="685" spans="1:46" s="1" customFormat="1" ht="12" x14ac:dyDescent="0.35">
      <c r="A685" s="87"/>
      <c r="B685" s="40" t="str">
        <f t="shared" si="282"/>
        <v/>
      </c>
      <c r="C685" s="41" t="str">
        <f t="shared" si="283"/>
        <v/>
      </c>
      <c r="D685" s="28">
        <f>'I Disease Parameters'!$E$6/(1000*365)</f>
        <v>4.8197260273972601E-5</v>
      </c>
      <c r="E685" s="28">
        <f>'I Disease Parameters'!$E$7/(1000*365)</f>
        <v>2.0024657534246577E-5</v>
      </c>
      <c r="F685" s="27">
        <f>(1-'I Disease Parameters'!$E$8)/'I Disease Parameters'!$E$10</f>
        <v>0.188</v>
      </c>
      <c r="G685" s="27">
        <f>'I Disease Parameters'!$E$8/'I Disease Parameters'!$E$11</f>
        <v>1.2E-2</v>
      </c>
      <c r="H685" s="27">
        <f>1/'I Disease Parameters'!$E$12</f>
        <v>0.05</v>
      </c>
      <c r="I685" s="27">
        <f>'I Disease Parameters'!$E$9/'I Disease Parameters'!$E$15</f>
        <v>0</v>
      </c>
      <c r="J685" s="83">
        <f t="shared" si="306"/>
        <v>7.7001263440561267</v>
      </c>
      <c r="K685" s="60">
        <f t="shared" si="307"/>
        <v>0.77001263449643809</v>
      </c>
      <c r="L685" s="30">
        <f t="shared" si="308"/>
        <v>0.46717576064062738</v>
      </c>
      <c r="M685" s="27">
        <f>J685/'I Disease Parameters'!$E$12</f>
        <v>0.38500631720280631</v>
      </c>
      <c r="N685" s="27">
        <f>K685/SQRT('I Disease Parameters'!$E$13*'I Disease Parameters'!$E$13)</f>
        <v>4.5294860852731655E-2</v>
      </c>
      <c r="O685" s="27">
        <f>L685/'I Disease Parameters'!$E$13</f>
        <v>2.7480927096507492E-2</v>
      </c>
      <c r="P685" s="27">
        <f>(1-L685)/'I Disease Parameters'!$E$14</f>
        <v>2.2201009973307193E-2</v>
      </c>
      <c r="Q685" s="19" t="str">
        <f t="shared" si="284"/>
        <v/>
      </c>
      <c r="R685" s="17" t="str">
        <f t="shared" si="285"/>
        <v/>
      </c>
      <c r="S685" s="17" t="str">
        <f t="shared" si="286"/>
        <v/>
      </c>
      <c r="T685" s="17" t="str">
        <f t="shared" si="287"/>
        <v/>
      </c>
      <c r="U685" s="17" t="str">
        <f t="shared" si="288"/>
        <v/>
      </c>
      <c r="V685" s="17" t="str">
        <f t="shared" si="289"/>
        <v/>
      </c>
      <c r="W685" s="17" t="str">
        <f t="shared" si="290"/>
        <v/>
      </c>
      <c r="X685" s="18" t="str">
        <f t="shared" si="281"/>
        <v/>
      </c>
      <c r="Y685" s="17" t="str">
        <f t="shared" si="291"/>
        <v/>
      </c>
      <c r="Z685" s="17" t="str">
        <f t="shared" si="292"/>
        <v/>
      </c>
      <c r="AA685" s="17" t="str">
        <f t="shared" si="293"/>
        <v/>
      </c>
      <c r="AB685" s="17" t="str">
        <f t="shared" si="294"/>
        <v/>
      </c>
      <c r="AC685" s="17" t="str">
        <f t="shared" si="295"/>
        <v/>
      </c>
      <c r="AD685" s="18" t="str">
        <f t="shared" si="296"/>
        <v/>
      </c>
      <c r="AE685" s="19" t="str">
        <f t="shared" si="297"/>
        <v/>
      </c>
      <c r="AF685" s="17" t="str">
        <f t="shared" si="298"/>
        <v/>
      </c>
      <c r="AG685" s="17" t="str">
        <f t="shared" si="299"/>
        <v/>
      </c>
      <c r="AH685" s="18" t="str">
        <f t="shared" si="300"/>
        <v/>
      </c>
      <c r="AI685" s="73"/>
      <c r="AJ685" s="74"/>
      <c r="AK685" s="74"/>
      <c r="AL685" s="73"/>
      <c r="AM685" s="74"/>
      <c r="AN685" s="74">
        <f t="shared" si="301"/>
        <v>2012</v>
      </c>
      <c r="AO685" s="19" t="str">
        <f t="shared" ca="1" si="302"/>
        <v>-</v>
      </c>
      <c r="AP685" s="17" t="str">
        <f ca="1">IF($C685&gt;=TODAY(),"-",100*(AO685-MIN(Fit_Error_Deaths))/(MAX(Fit_Error_Deaths)-MIN(Fit_Error_Deaths)))</f>
        <v>-</v>
      </c>
      <c r="AQ685" s="17" t="str">
        <f t="shared" ca="1" si="303"/>
        <v>-</v>
      </c>
      <c r="AR685" s="17" t="str">
        <f ca="1">IF($C685&gt;=TODAY(),"-",100*(AQ685-MIN(Fit_Error_LocalTransmission))/(MAX(Fit_Error_LocalTransmission)-MIN(Fit_Error_LocalTransmission)))</f>
        <v>-</v>
      </c>
      <c r="AS685" s="17" t="str">
        <f t="shared" ca="1" si="304"/>
        <v>-</v>
      </c>
      <c r="AT685" s="67" t="str">
        <f t="shared" ca="1" si="305"/>
        <v>-</v>
      </c>
    </row>
    <row r="686" spans="1:46" s="1" customFormat="1" ht="12" x14ac:dyDescent="0.35">
      <c r="A686" s="87"/>
      <c r="B686" s="40" t="str">
        <f t="shared" si="282"/>
        <v/>
      </c>
      <c r="C686" s="41" t="str">
        <f t="shared" si="283"/>
        <v/>
      </c>
      <c r="D686" s="28">
        <f>'I Disease Parameters'!$E$6/(1000*365)</f>
        <v>4.8197260273972601E-5</v>
      </c>
      <c r="E686" s="28">
        <f>'I Disease Parameters'!$E$7/(1000*365)</f>
        <v>2.0024657534246577E-5</v>
      </c>
      <c r="F686" s="27">
        <f>(1-'I Disease Parameters'!$E$8)/'I Disease Parameters'!$E$10</f>
        <v>0.188</v>
      </c>
      <c r="G686" s="27">
        <f>'I Disease Parameters'!$E$8/'I Disease Parameters'!$E$11</f>
        <v>1.2E-2</v>
      </c>
      <c r="H686" s="27">
        <f>1/'I Disease Parameters'!$E$12</f>
        <v>0.05</v>
      </c>
      <c r="I686" s="27">
        <f>'I Disease Parameters'!$E$9/'I Disease Parameters'!$E$15</f>
        <v>0</v>
      </c>
      <c r="J686" s="83">
        <f t="shared" si="306"/>
        <v>7.7001263440561267</v>
      </c>
      <c r="K686" s="60">
        <f t="shared" si="307"/>
        <v>0.77001263449643809</v>
      </c>
      <c r="L686" s="30">
        <f t="shared" si="308"/>
        <v>0.46717576064062738</v>
      </c>
      <c r="M686" s="27">
        <f>J686/'I Disease Parameters'!$E$12</f>
        <v>0.38500631720280631</v>
      </c>
      <c r="N686" s="27">
        <f>K686/SQRT('I Disease Parameters'!$E$13*'I Disease Parameters'!$E$13)</f>
        <v>4.5294860852731655E-2</v>
      </c>
      <c r="O686" s="27">
        <f>L686/'I Disease Parameters'!$E$13</f>
        <v>2.7480927096507492E-2</v>
      </c>
      <c r="P686" s="27">
        <f>(1-L686)/'I Disease Parameters'!$E$14</f>
        <v>2.2201009973307193E-2</v>
      </c>
      <c r="Q686" s="19" t="str">
        <f t="shared" si="284"/>
        <v/>
      </c>
      <c r="R686" s="17" t="str">
        <f t="shared" si="285"/>
        <v/>
      </c>
      <c r="S686" s="17" t="str">
        <f t="shared" si="286"/>
        <v/>
      </c>
      <c r="T686" s="17" t="str">
        <f t="shared" si="287"/>
        <v/>
      </c>
      <c r="U686" s="17" t="str">
        <f t="shared" si="288"/>
        <v/>
      </c>
      <c r="V686" s="17" t="str">
        <f t="shared" si="289"/>
        <v/>
      </c>
      <c r="W686" s="17" t="str">
        <f t="shared" si="290"/>
        <v/>
      </c>
      <c r="X686" s="18" t="str">
        <f t="shared" si="281"/>
        <v/>
      </c>
      <c r="Y686" s="17" t="str">
        <f t="shared" si="291"/>
        <v/>
      </c>
      <c r="Z686" s="17" t="str">
        <f t="shared" si="292"/>
        <v/>
      </c>
      <c r="AA686" s="17" t="str">
        <f t="shared" si="293"/>
        <v/>
      </c>
      <c r="AB686" s="17" t="str">
        <f t="shared" si="294"/>
        <v/>
      </c>
      <c r="AC686" s="17" t="str">
        <f t="shared" si="295"/>
        <v/>
      </c>
      <c r="AD686" s="18" t="str">
        <f t="shared" si="296"/>
        <v/>
      </c>
      <c r="AE686" s="19" t="str">
        <f t="shared" si="297"/>
        <v/>
      </c>
      <c r="AF686" s="17" t="str">
        <f t="shared" si="298"/>
        <v/>
      </c>
      <c r="AG686" s="17" t="str">
        <f t="shared" si="299"/>
        <v/>
      </c>
      <c r="AH686" s="18" t="str">
        <f t="shared" si="300"/>
        <v/>
      </c>
      <c r="AI686" s="73"/>
      <c r="AJ686" s="74"/>
      <c r="AK686" s="74"/>
      <c r="AL686" s="73"/>
      <c r="AM686" s="74"/>
      <c r="AN686" s="74">
        <f t="shared" si="301"/>
        <v>2012</v>
      </c>
      <c r="AO686" s="19" t="str">
        <f t="shared" ca="1" si="302"/>
        <v>-</v>
      </c>
      <c r="AP686" s="17" t="str">
        <f ca="1">IF($C686&gt;=TODAY(),"-",100*(AO686-MIN(Fit_Error_Deaths))/(MAX(Fit_Error_Deaths)-MIN(Fit_Error_Deaths)))</f>
        <v>-</v>
      </c>
      <c r="AQ686" s="17" t="str">
        <f t="shared" ca="1" si="303"/>
        <v>-</v>
      </c>
      <c r="AR686" s="17" t="str">
        <f ca="1">IF($C686&gt;=TODAY(),"-",100*(AQ686-MIN(Fit_Error_LocalTransmission))/(MAX(Fit_Error_LocalTransmission)-MIN(Fit_Error_LocalTransmission)))</f>
        <v>-</v>
      </c>
      <c r="AS686" s="17" t="str">
        <f t="shared" ca="1" si="304"/>
        <v>-</v>
      </c>
      <c r="AT686" s="67" t="str">
        <f t="shared" ca="1" si="305"/>
        <v>-</v>
      </c>
    </row>
    <row r="687" spans="1:46" s="1" customFormat="1" ht="12" x14ac:dyDescent="0.35">
      <c r="A687" s="87"/>
      <c r="B687" s="40" t="str">
        <f t="shared" si="282"/>
        <v/>
      </c>
      <c r="C687" s="41" t="str">
        <f t="shared" si="283"/>
        <v/>
      </c>
      <c r="D687" s="28">
        <f>'I Disease Parameters'!$E$6/(1000*365)</f>
        <v>4.8197260273972601E-5</v>
      </c>
      <c r="E687" s="28">
        <f>'I Disease Parameters'!$E$7/(1000*365)</f>
        <v>2.0024657534246577E-5</v>
      </c>
      <c r="F687" s="27">
        <f>(1-'I Disease Parameters'!$E$8)/'I Disease Parameters'!$E$10</f>
        <v>0.188</v>
      </c>
      <c r="G687" s="27">
        <f>'I Disease Parameters'!$E$8/'I Disease Parameters'!$E$11</f>
        <v>1.2E-2</v>
      </c>
      <c r="H687" s="27">
        <f>1/'I Disease Parameters'!$E$12</f>
        <v>0.05</v>
      </c>
      <c r="I687" s="27">
        <f>'I Disease Parameters'!$E$9/'I Disease Parameters'!$E$15</f>
        <v>0</v>
      </c>
      <c r="J687" s="83">
        <f t="shared" si="306"/>
        <v>7.7001263440561267</v>
      </c>
      <c r="K687" s="60">
        <f t="shared" si="307"/>
        <v>0.77001263449643809</v>
      </c>
      <c r="L687" s="30">
        <f t="shared" si="308"/>
        <v>0.46717576064062738</v>
      </c>
      <c r="M687" s="27">
        <f>J687/'I Disease Parameters'!$E$12</f>
        <v>0.38500631720280631</v>
      </c>
      <c r="N687" s="27">
        <f>K687/SQRT('I Disease Parameters'!$E$13*'I Disease Parameters'!$E$13)</f>
        <v>4.5294860852731655E-2</v>
      </c>
      <c r="O687" s="27">
        <f>L687/'I Disease Parameters'!$E$13</f>
        <v>2.7480927096507492E-2</v>
      </c>
      <c r="P687" s="27">
        <f>(1-L687)/'I Disease Parameters'!$E$14</f>
        <v>2.2201009973307193E-2</v>
      </c>
      <c r="Q687" s="19" t="str">
        <f t="shared" si="284"/>
        <v/>
      </c>
      <c r="R687" s="17" t="str">
        <f t="shared" si="285"/>
        <v/>
      </c>
      <c r="S687" s="17" t="str">
        <f t="shared" si="286"/>
        <v/>
      </c>
      <c r="T687" s="17" t="str">
        <f t="shared" si="287"/>
        <v/>
      </c>
      <c r="U687" s="17" t="str">
        <f t="shared" si="288"/>
        <v/>
      </c>
      <c r="V687" s="17" t="str">
        <f t="shared" si="289"/>
        <v/>
      </c>
      <c r="W687" s="17" t="str">
        <f t="shared" si="290"/>
        <v/>
      </c>
      <c r="X687" s="18" t="str">
        <f t="shared" si="281"/>
        <v/>
      </c>
      <c r="Y687" s="17" t="str">
        <f t="shared" si="291"/>
        <v/>
      </c>
      <c r="Z687" s="17" t="str">
        <f t="shared" si="292"/>
        <v/>
      </c>
      <c r="AA687" s="17" t="str">
        <f t="shared" si="293"/>
        <v/>
      </c>
      <c r="AB687" s="17" t="str">
        <f t="shared" si="294"/>
        <v/>
      </c>
      <c r="AC687" s="17" t="str">
        <f t="shared" si="295"/>
        <v/>
      </c>
      <c r="AD687" s="18" t="str">
        <f t="shared" si="296"/>
        <v/>
      </c>
      <c r="AE687" s="19" t="str">
        <f t="shared" si="297"/>
        <v/>
      </c>
      <c r="AF687" s="17" t="str">
        <f t="shared" si="298"/>
        <v/>
      </c>
      <c r="AG687" s="17" t="str">
        <f t="shared" si="299"/>
        <v/>
      </c>
      <c r="AH687" s="18" t="str">
        <f t="shared" si="300"/>
        <v/>
      </c>
      <c r="AI687" s="73"/>
      <c r="AJ687" s="74"/>
      <c r="AK687" s="74"/>
      <c r="AL687" s="73"/>
      <c r="AM687" s="74"/>
      <c r="AN687" s="74">
        <f t="shared" si="301"/>
        <v>2012</v>
      </c>
      <c r="AO687" s="19" t="str">
        <f t="shared" ca="1" si="302"/>
        <v>-</v>
      </c>
      <c r="AP687" s="17" t="str">
        <f ca="1">IF($C687&gt;=TODAY(),"-",100*(AO687-MIN(Fit_Error_Deaths))/(MAX(Fit_Error_Deaths)-MIN(Fit_Error_Deaths)))</f>
        <v>-</v>
      </c>
      <c r="AQ687" s="17" t="str">
        <f t="shared" ca="1" si="303"/>
        <v>-</v>
      </c>
      <c r="AR687" s="17" t="str">
        <f ca="1">IF($C687&gt;=TODAY(),"-",100*(AQ687-MIN(Fit_Error_LocalTransmission))/(MAX(Fit_Error_LocalTransmission)-MIN(Fit_Error_LocalTransmission)))</f>
        <v>-</v>
      </c>
      <c r="AS687" s="17" t="str">
        <f t="shared" ca="1" si="304"/>
        <v>-</v>
      </c>
      <c r="AT687" s="67" t="str">
        <f t="shared" ca="1" si="305"/>
        <v>-</v>
      </c>
    </row>
    <row r="688" spans="1:46" s="1" customFormat="1" ht="12" x14ac:dyDescent="0.35">
      <c r="A688" s="87"/>
      <c r="B688" s="40" t="str">
        <f t="shared" si="282"/>
        <v/>
      </c>
      <c r="C688" s="41" t="str">
        <f t="shared" si="283"/>
        <v/>
      </c>
      <c r="D688" s="28">
        <f>'I Disease Parameters'!$E$6/(1000*365)</f>
        <v>4.8197260273972601E-5</v>
      </c>
      <c r="E688" s="28">
        <f>'I Disease Parameters'!$E$7/(1000*365)</f>
        <v>2.0024657534246577E-5</v>
      </c>
      <c r="F688" s="27">
        <f>(1-'I Disease Parameters'!$E$8)/'I Disease Parameters'!$E$10</f>
        <v>0.188</v>
      </c>
      <c r="G688" s="27">
        <f>'I Disease Parameters'!$E$8/'I Disease Parameters'!$E$11</f>
        <v>1.2E-2</v>
      </c>
      <c r="H688" s="27">
        <f>1/'I Disease Parameters'!$E$12</f>
        <v>0.05</v>
      </c>
      <c r="I688" s="27">
        <f>'I Disease Parameters'!$E$9/'I Disease Parameters'!$E$15</f>
        <v>0</v>
      </c>
      <c r="J688" s="83">
        <f t="shared" si="306"/>
        <v>7.7001263440561267</v>
      </c>
      <c r="K688" s="60">
        <f t="shared" si="307"/>
        <v>0.77001263449643809</v>
      </c>
      <c r="L688" s="30">
        <f t="shared" si="308"/>
        <v>0.46717576064062738</v>
      </c>
      <c r="M688" s="27">
        <f>J688/'I Disease Parameters'!$E$12</f>
        <v>0.38500631720280631</v>
      </c>
      <c r="N688" s="27">
        <f>K688/SQRT('I Disease Parameters'!$E$13*'I Disease Parameters'!$E$13)</f>
        <v>4.5294860852731655E-2</v>
      </c>
      <c r="O688" s="27">
        <f>L688/'I Disease Parameters'!$E$13</f>
        <v>2.7480927096507492E-2</v>
      </c>
      <c r="P688" s="27">
        <f>(1-L688)/'I Disease Parameters'!$E$14</f>
        <v>2.2201009973307193E-2</v>
      </c>
      <c r="Q688" s="19" t="str">
        <f t="shared" si="284"/>
        <v/>
      </c>
      <c r="R688" s="17" t="str">
        <f t="shared" si="285"/>
        <v/>
      </c>
      <c r="S688" s="17" t="str">
        <f t="shared" si="286"/>
        <v/>
      </c>
      <c r="T688" s="17" t="str">
        <f t="shared" si="287"/>
        <v/>
      </c>
      <c r="U688" s="17" t="str">
        <f t="shared" si="288"/>
        <v/>
      </c>
      <c r="V688" s="17" t="str">
        <f t="shared" si="289"/>
        <v/>
      </c>
      <c r="W688" s="17" t="str">
        <f t="shared" si="290"/>
        <v/>
      </c>
      <c r="X688" s="18" t="str">
        <f t="shared" si="281"/>
        <v/>
      </c>
      <c r="Y688" s="17" t="str">
        <f t="shared" si="291"/>
        <v/>
      </c>
      <c r="Z688" s="17" t="str">
        <f t="shared" si="292"/>
        <v/>
      </c>
      <c r="AA688" s="17" t="str">
        <f t="shared" si="293"/>
        <v/>
      </c>
      <c r="AB688" s="17" t="str">
        <f t="shared" si="294"/>
        <v/>
      </c>
      <c r="AC688" s="17" t="str">
        <f t="shared" si="295"/>
        <v/>
      </c>
      <c r="AD688" s="18" t="str">
        <f t="shared" si="296"/>
        <v/>
      </c>
      <c r="AE688" s="19" t="str">
        <f t="shared" si="297"/>
        <v/>
      </c>
      <c r="AF688" s="17" t="str">
        <f t="shared" si="298"/>
        <v/>
      </c>
      <c r="AG688" s="17" t="str">
        <f t="shared" si="299"/>
        <v/>
      </c>
      <c r="AH688" s="18" t="str">
        <f t="shared" si="300"/>
        <v/>
      </c>
      <c r="AI688" s="73"/>
      <c r="AJ688" s="74"/>
      <c r="AK688" s="74"/>
      <c r="AL688" s="73"/>
      <c r="AM688" s="74"/>
      <c r="AN688" s="74">
        <f t="shared" si="301"/>
        <v>2012</v>
      </c>
      <c r="AO688" s="19" t="str">
        <f t="shared" ca="1" si="302"/>
        <v>-</v>
      </c>
      <c r="AP688" s="17" t="str">
        <f ca="1">IF($C688&gt;=TODAY(),"-",100*(AO688-MIN(Fit_Error_Deaths))/(MAX(Fit_Error_Deaths)-MIN(Fit_Error_Deaths)))</f>
        <v>-</v>
      </c>
      <c r="AQ688" s="17" t="str">
        <f t="shared" ca="1" si="303"/>
        <v>-</v>
      </c>
      <c r="AR688" s="17" t="str">
        <f ca="1">IF($C688&gt;=TODAY(),"-",100*(AQ688-MIN(Fit_Error_LocalTransmission))/(MAX(Fit_Error_LocalTransmission)-MIN(Fit_Error_LocalTransmission)))</f>
        <v>-</v>
      </c>
      <c r="AS688" s="17" t="str">
        <f t="shared" ca="1" si="304"/>
        <v>-</v>
      </c>
      <c r="AT688" s="67" t="str">
        <f t="shared" ca="1" si="305"/>
        <v>-</v>
      </c>
    </row>
    <row r="689" spans="1:46" s="1" customFormat="1" ht="12" x14ac:dyDescent="0.35">
      <c r="A689" s="87"/>
      <c r="B689" s="40" t="str">
        <f t="shared" si="282"/>
        <v/>
      </c>
      <c r="C689" s="41" t="str">
        <f t="shared" si="283"/>
        <v/>
      </c>
      <c r="D689" s="28">
        <f>'I Disease Parameters'!$E$6/(1000*365)</f>
        <v>4.8197260273972601E-5</v>
      </c>
      <c r="E689" s="28">
        <f>'I Disease Parameters'!$E$7/(1000*365)</f>
        <v>2.0024657534246577E-5</v>
      </c>
      <c r="F689" s="27">
        <f>(1-'I Disease Parameters'!$E$8)/'I Disease Parameters'!$E$10</f>
        <v>0.188</v>
      </c>
      <c r="G689" s="27">
        <f>'I Disease Parameters'!$E$8/'I Disease Parameters'!$E$11</f>
        <v>1.2E-2</v>
      </c>
      <c r="H689" s="27">
        <f>1/'I Disease Parameters'!$E$12</f>
        <v>0.05</v>
      </c>
      <c r="I689" s="27">
        <f>'I Disease Parameters'!$E$9/'I Disease Parameters'!$E$15</f>
        <v>0</v>
      </c>
      <c r="J689" s="83">
        <f t="shared" si="306"/>
        <v>7.7001263440561267</v>
      </c>
      <c r="K689" s="60">
        <f t="shared" si="307"/>
        <v>0.77001263449643809</v>
      </c>
      <c r="L689" s="30">
        <f t="shared" si="308"/>
        <v>0.46717576064062738</v>
      </c>
      <c r="M689" s="27">
        <f>J689/'I Disease Parameters'!$E$12</f>
        <v>0.38500631720280631</v>
      </c>
      <c r="N689" s="27">
        <f>K689/SQRT('I Disease Parameters'!$E$13*'I Disease Parameters'!$E$13)</f>
        <v>4.5294860852731655E-2</v>
      </c>
      <c r="O689" s="27">
        <f>L689/'I Disease Parameters'!$E$13</f>
        <v>2.7480927096507492E-2</v>
      </c>
      <c r="P689" s="27">
        <f>(1-L689)/'I Disease Parameters'!$E$14</f>
        <v>2.2201009973307193E-2</v>
      </c>
      <c r="Q689" s="19" t="str">
        <f t="shared" si="284"/>
        <v/>
      </c>
      <c r="R689" s="17" t="str">
        <f t="shared" si="285"/>
        <v/>
      </c>
      <c r="S689" s="17" t="str">
        <f t="shared" si="286"/>
        <v/>
      </c>
      <c r="T689" s="17" t="str">
        <f t="shared" si="287"/>
        <v/>
      </c>
      <c r="U689" s="17" t="str">
        <f t="shared" si="288"/>
        <v/>
      </c>
      <c r="V689" s="17" t="str">
        <f t="shared" si="289"/>
        <v/>
      </c>
      <c r="W689" s="17" t="str">
        <f t="shared" si="290"/>
        <v/>
      </c>
      <c r="X689" s="18" t="str">
        <f t="shared" si="281"/>
        <v/>
      </c>
      <c r="Y689" s="17" t="str">
        <f t="shared" si="291"/>
        <v/>
      </c>
      <c r="Z689" s="17" t="str">
        <f t="shared" si="292"/>
        <v/>
      </c>
      <c r="AA689" s="17" t="str">
        <f t="shared" si="293"/>
        <v/>
      </c>
      <c r="AB689" s="17" t="str">
        <f t="shared" si="294"/>
        <v/>
      </c>
      <c r="AC689" s="17" t="str">
        <f t="shared" si="295"/>
        <v/>
      </c>
      <c r="AD689" s="18" t="str">
        <f t="shared" si="296"/>
        <v/>
      </c>
      <c r="AE689" s="19" t="str">
        <f t="shared" si="297"/>
        <v/>
      </c>
      <c r="AF689" s="17" t="str">
        <f t="shared" si="298"/>
        <v/>
      </c>
      <c r="AG689" s="17" t="str">
        <f t="shared" si="299"/>
        <v/>
      </c>
      <c r="AH689" s="18" t="str">
        <f t="shared" si="300"/>
        <v/>
      </c>
      <c r="AI689" s="73"/>
      <c r="AJ689" s="74"/>
      <c r="AK689" s="74"/>
      <c r="AL689" s="73"/>
      <c r="AM689" s="74"/>
      <c r="AN689" s="74">
        <f t="shared" si="301"/>
        <v>2012</v>
      </c>
      <c r="AO689" s="19" t="str">
        <f t="shared" ca="1" si="302"/>
        <v>-</v>
      </c>
      <c r="AP689" s="17" t="str">
        <f ca="1">IF($C689&gt;=TODAY(),"-",100*(AO689-MIN(Fit_Error_Deaths))/(MAX(Fit_Error_Deaths)-MIN(Fit_Error_Deaths)))</f>
        <v>-</v>
      </c>
      <c r="AQ689" s="17" t="str">
        <f t="shared" ca="1" si="303"/>
        <v>-</v>
      </c>
      <c r="AR689" s="17" t="str">
        <f ca="1">IF($C689&gt;=TODAY(),"-",100*(AQ689-MIN(Fit_Error_LocalTransmission))/(MAX(Fit_Error_LocalTransmission)-MIN(Fit_Error_LocalTransmission)))</f>
        <v>-</v>
      </c>
      <c r="AS689" s="17" t="str">
        <f t="shared" ca="1" si="304"/>
        <v>-</v>
      </c>
      <c r="AT689" s="67" t="str">
        <f t="shared" ca="1" si="305"/>
        <v>-</v>
      </c>
    </row>
    <row r="690" spans="1:46" s="1" customFormat="1" ht="12" x14ac:dyDescent="0.35">
      <c r="A690" s="87"/>
      <c r="B690" s="40" t="str">
        <f t="shared" si="282"/>
        <v/>
      </c>
      <c r="C690" s="41" t="str">
        <f t="shared" si="283"/>
        <v/>
      </c>
      <c r="D690" s="28">
        <f>'I Disease Parameters'!$E$6/(1000*365)</f>
        <v>4.8197260273972601E-5</v>
      </c>
      <c r="E690" s="28">
        <f>'I Disease Parameters'!$E$7/(1000*365)</f>
        <v>2.0024657534246577E-5</v>
      </c>
      <c r="F690" s="27">
        <f>(1-'I Disease Parameters'!$E$8)/'I Disease Parameters'!$E$10</f>
        <v>0.188</v>
      </c>
      <c r="G690" s="27">
        <f>'I Disease Parameters'!$E$8/'I Disease Parameters'!$E$11</f>
        <v>1.2E-2</v>
      </c>
      <c r="H690" s="27">
        <f>1/'I Disease Parameters'!$E$12</f>
        <v>0.05</v>
      </c>
      <c r="I690" s="27">
        <f>'I Disease Parameters'!$E$9/'I Disease Parameters'!$E$15</f>
        <v>0</v>
      </c>
      <c r="J690" s="83">
        <f t="shared" si="306"/>
        <v>7.7001263440561267</v>
      </c>
      <c r="K690" s="60">
        <f t="shared" si="307"/>
        <v>0.77001263449643809</v>
      </c>
      <c r="L690" s="30">
        <f t="shared" si="308"/>
        <v>0.46717576064062738</v>
      </c>
      <c r="M690" s="27">
        <f>J690/'I Disease Parameters'!$E$12</f>
        <v>0.38500631720280631</v>
      </c>
      <c r="N690" s="27">
        <f>K690/SQRT('I Disease Parameters'!$E$13*'I Disease Parameters'!$E$13)</f>
        <v>4.5294860852731655E-2</v>
      </c>
      <c r="O690" s="27">
        <f>L690/'I Disease Parameters'!$E$13</f>
        <v>2.7480927096507492E-2</v>
      </c>
      <c r="P690" s="27">
        <f>(1-L690)/'I Disease Parameters'!$E$14</f>
        <v>2.2201009973307193E-2</v>
      </c>
      <c r="Q690" s="19" t="str">
        <f t="shared" si="284"/>
        <v/>
      </c>
      <c r="R690" s="17" t="str">
        <f t="shared" si="285"/>
        <v/>
      </c>
      <c r="S690" s="17" t="str">
        <f t="shared" si="286"/>
        <v/>
      </c>
      <c r="T690" s="17" t="str">
        <f t="shared" si="287"/>
        <v/>
      </c>
      <c r="U690" s="17" t="str">
        <f t="shared" si="288"/>
        <v/>
      </c>
      <c r="V690" s="17" t="str">
        <f t="shared" si="289"/>
        <v/>
      </c>
      <c r="W690" s="17" t="str">
        <f t="shared" si="290"/>
        <v/>
      </c>
      <c r="X690" s="18" t="str">
        <f t="shared" si="281"/>
        <v/>
      </c>
      <c r="Y690" s="17" t="str">
        <f t="shared" si="291"/>
        <v/>
      </c>
      <c r="Z690" s="17" t="str">
        <f t="shared" si="292"/>
        <v/>
      </c>
      <c r="AA690" s="17" t="str">
        <f t="shared" si="293"/>
        <v/>
      </c>
      <c r="AB690" s="17" t="str">
        <f t="shared" si="294"/>
        <v/>
      </c>
      <c r="AC690" s="17" t="str">
        <f t="shared" si="295"/>
        <v/>
      </c>
      <c r="AD690" s="18" t="str">
        <f t="shared" si="296"/>
        <v/>
      </c>
      <c r="AE690" s="19" t="str">
        <f t="shared" si="297"/>
        <v/>
      </c>
      <c r="AF690" s="17" t="str">
        <f t="shared" si="298"/>
        <v/>
      </c>
      <c r="AG690" s="17" t="str">
        <f t="shared" si="299"/>
        <v/>
      </c>
      <c r="AH690" s="18" t="str">
        <f t="shared" si="300"/>
        <v/>
      </c>
      <c r="AI690" s="73"/>
      <c r="AJ690" s="74"/>
      <c r="AK690" s="74"/>
      <c r="AL690" s="73"/>
      <c r="AM690" s="74"/>
      <c r="AN690" s="74">
        <f t="shared" si="301"/>
        <v>2012</v>
      </c>
      <c r="AO690" s="19" t="str">
        <f t="shared" ca="1" si="302"/>
        <v>-</v>
      </c>
      <c r="AP690" s="17" t="str">
        <f ca="1">IF($C690&gt;=TODAY(),"-",100*(AO690-MIN(Fit_Error_Deaths))/(MAX(Fit_Error_Deaths)-MIN(Fit_Error_Deaths)))</f>
        <v>-</v>
      </c>
      <c r="AQ690" s="17" t="str">
        <f t="shared" ca="1" si="303"/>
        <v>-</v>
      </c>
      <c r="AR690" s="17" t="str">
        <f ca="1">IF($C690&gt;=TODAY(),"-",100*(AQ690-MIN(Fit_Error_LocalTransmission))/(MAX(Fit_Error_LocalTransmission)-MIN(Fit_Error_LocalTransmission)))</f>
        <v>-</v>
      </c>
      <c r="AS690" s="17" t="str">
        <f t="shared" ca="1" si="304"/>
        <v>-</v>
      </c>
      <c r="AT690" s="67" t="str">
        <f t="shared" ca="1" si="305"/>
        <v>-</v>
      </c>
    </row>
    <row r="691" spans="1:46" s="1" customFormat="1" ht="12" x14ac:dyDescent="0.35">
      <c r="A691" s="87"/>
      <c r="B691" s="40" t="str">
        <f t="shared" si="282"/>
        <v/>
      </c>
      <c r="C691" s="41" t="str">
        <f t="shared" si="283"/>
        <v/>
      </c>
      <c r="D691" s="28">
        <f>'I Disease Parameters'!$E$6/(1000*365)</f>
        <v>4.8197260273972601E-5</v>
      </c>
      <c r="E691" s="28">
        <f>'I Disease Parameters'!$E$7/(1000*365)</f>
        <v>2.0024657534246577E-5</v>
      </c>
      <c r="F691" s="27">
        <f>(1-'I Disease Parameters'!$E$8)/'I Disease Parameters'!$E$10</f>
        <v>0.188</v>
      </c>
      <c r="G691" s="27">
        <f>'I Disease Parameters'!$E$8/'I Disease Parameters'!$E$11</f>
        <v>1.2E-2</v>
      </c>
      <c r="H691" s="27">
        <f>1/'I Disease Parameters'!$E$12</f>
        <v>0.05</v>
      </c>
      <c r="I691" s="27">
        <f>'I Disease Parameters'!$E$9/'I Disease Parameters'!$E$15</f>
        <v>0</v>
      </c>
      <c r="J691" s="83">
        <f t="shared" si="306"/>
        <v>7.7001263440561267</v>
      </c>
      <c r="K691" s="60">
        <f t="shared" si="307"/>
        <v>0.77001263449643809</v>
      </c>
      <c r="L691" s="30">
        <f t="shared" si="308"/>
        <v>0.46717576064062738</v>
      </c>
      <c r="M691" s="27">
        <f>J691/'I Disease Parameters'!$E$12</f>
        <v>0.38500631720280631</v>
      </c>
      <c r="N691" s="27">
        <f>K691/SQRT('I Disease Parameters'!$E$13*'I Disease Parameters'!$E$13)</f>
        <v>4.5294860852731655E-2</v>
      </c>
      <c r="O691" s="27">
        <f>L691/'I Disease Parameters'!$E$13</f>
        <v>2.7480927096507492E-2</v>
      </c>
      <c r="P691" s="27">
        <f>(1-L691)/'I Disease Parameters'!$E$14</f>
        <v>2.2201009973307193E-2</v>
      </c>
      <c r="Q691" s="19" t="str">
        <f t="shared" si="284"/>
        <v/>
      </c>
      <c r="R691" s="17" t="str">
        <f t="shared" si="285"/>
        <v/>
      </c>
      <c r="S691" s="17" t="str">
        <f t="shared" si="286"/>
        <v/>
      </c>
      <c r="T691" s="17" t="str">
        <f t="shared" si="287"/>
        <v/>
      </c>
      <c r="U691" s="17" t="str">
        <f t="shared" si="288"/>
        <v/>
      </c>
      <c r="V691" s="17" t="str">
        <f t="shared" si="289"/>
        <v/>
      </c>
      <c r="W691" s="17" t="str">
        <f t="shared" si="290"/>
        <v/>
      </c>
      <c r="X691" s="18" t="str">
        <f t="shared" si="281"/>
        <v/>
      </c>
      <c r="Y691" s="17" t="str">
        <f t="shared" si="291"/>
        <v/>
      </c>
      <c r="Z691" s="17" t="str">
        <f t="shared" si="292"/>
        <v/>
      </c>
      <c r="AA691" s="17" t="str">
        <f t="shared" si="293"/>
        <v/>
      </c>
      <c r="AB691" s="17" t="str">
        <f t="shared" si="294"/>
        <v/>
      </c>
      <c r="AC691" s="17" t="str">
        <f t="shared" si="295"/>
        <v/>
      </c>
      <c r="AD691" s="18" t="str">
        <f t="shared" si="296"/>
        <v/>
      </c>
      <c r="AE691" s="19" t="str">
        <f t="shared" si="297"/>
        <v/>
      </c>
      <c r="AF691" s="17" t="str">
        <f t="shared" si="298"/>
        <v/>
      </c>
      <c r="AG691" s="17" t="str">
        <f t="shared" si="299"/>
        <v/>
      </c>
      <c r="AH691" s="18" t="str">
        <f t="shared" si="300"/>
        <v/>
      </c>
      <c r="AI691" s="73"/>
      <c r="AJ691" s="74"/>
      <c r="AK691" s="74"/>
      <c r="AL691" s="73"/>
      <c r="AM691" s="74"/>
      <c r="AN691" s="74">
        <f t="shared" si="301"/>
        <v>2012</v>
      </c>
      <c r="AO691" s="19" t="str">
        <f t="shared" ca="1" si="302"/>
        <v>-</v>
      </c>
      <c r="AP691" s="17" t="str">
        <f ca="1">IF($C691&gt;=TODAY(),"-",100*(AO691-MIN(Fit_Error_Deaths))/(MAX(Fit_Error_Deaths)-MIN(Fit_Error_Deaths)))</f>
        <v>-</v>
      </c>
      <c r="AQ691" s="17" t="str">
        <f t="shared" ca="1" si="303"/>
        <v>-</v>
      </c>
      <c r="AR691" s="17" t="str">
        <f ca="1">IF($C691&gt;=TODAY(),"-",100*(AQ691-MIN(Fit_Error_LocalTransmission))/(MAX(Fit_Error_LocalTransmission)-MIN(Fit_Error_LocalTransmission)))</f>
        <v>-</v>
      </c>
      <c r="AS691" s="17" t="str">
        <f t="shared" ca="1" si="304"/>
        <v>-</v>
      </c>
      <c r="AT691" s="67" t="str">
        <f t="shared" ca="1" si="305"/>
        <v>-</v>
      </c>
    </row>
    <row r="692" spans="1:46" s="1" customFormat="1" ht="12" x14ac:dyDescent="0.35">
      <c r="A692" s="87"/>
      <c r="B692" s="40" t="str">
        <f t="shared" si="282"/>
        <v/>
      </c>
      <c r="C692" s="41" t="str">
        <f t="shared" si="283"/>
        <v/>
      </c>
      <c r="D692" s="28">
        <f>'I Disease Parameters'!$E$6/(1000*365)</f>
        <v>4.8197260273972601E-5</v>
      </c>
      <c r="E692" s="28">
        <f>'I Disease Parameters'!$E$7/(1000*365)</f>
        <v>2.0024657534246577E-5</v>
      </c>
      <c r="F692" s="27">
        <f>(1-'I Disease Parameters'!$E$8)/'I Disease Parameters'!$E$10</f>
        <v>0.188</v>
      </c>
      <c r="G692" s="27">
        <f>'I Disease Parameters'!$E$8/'I Disease Parameters'!$E$11</f>
        <v>1.2E-2</v>
      </c>
      <c r="H692" s="27">
        <f>1/'I Disease Parameters'!$E$12</f>
        <v>0.05</v>
      </c>
      <c r="I692" s="27">
        <f>'I Disease Parameters'!$E$9/'I Disease Parameters'!$E$15</f>
        <v>0</v>
      </c>
      <c r="J692" s="83">
        <f t="shared" si="306"/>
        <v>7.7001263440561267</v>
      </c>
      <c r="K692" s="60">
        <f t="shared" si="307"/>
        <v>0.77001263449643809</v>
      </c>
      <c r="L692" s="30">
        <f t="shared" si="308"/>
        <v>0.46717576064062738</v>
      </c>
      <c r="M692" s="27">
        <f>J692/'I Disease Parameters'!$E$12</f>
        <v>0.38500631720280631</v>
      </c>
      <c r="N692" s="27">
        <f>K692/SQRT('I Disease Parameters'!$E$13*'I Disease Parameters'!$E$13)</f>
        <v>4.5294860852731655E-2</v>
      </c>
      <c r="O692" s="27">
        <f>L692/'I Disease Parameters'!$E$13</f>
        <v>2.7480927096507492E-2</v>
      </c>
      <c r="P692" s="27">
        <f>(1-L692)/'I Disease Parameters'!$E$14</f>
        <v>2.2201009973307193E-2</v>
      </c>
      <c r="Q692" s="19" t="str">
        <f t="shared" si="284"/>
        <v/>
      </c>
      <c r="R692" s="17" t="str">
        <f t="shared" si="285"/>
        <v/>
      </c>
      <c r="S692" s="17" t="str">
        <f t="shared" si="286"/>
        <v/>
      </c>
      <c r="T692" s="17" t="str">
        <f t="shared" si="287"/>
        <v/>
      </c>
      <c r="U692" s="17" t="str">
        <f t="shared" si="288"/>
        <v/>
      </c>
      <c r="V692" s="17" t="str">
        <f t="shared" si="289"/>
        <v/>
      </c>
      <c r="W692" s="17" t="str">
        <f t="shared" si="290"/>
        <v/>
      </c>
      <c r="X692" s="18" t="str">
        <f t="shared" si="281"/>
        <v/>
      </c>
      <c r="Y692" s="17" t="str">
        <f t="shared" si="291"/>
        <v/>
      </c>
      <c r="Z692" s="17" t="str">
        <f t="shared" si="292"/>
        <v/>
      </c>
      <c r="AA692" s="17" t="str">
        <f t="shared" si="293"/>
        <v/>
      </c>
      <c r="AB692" s="17" t="str">
        <f t="shared" si="294"/>
        <v/>
      </c>
      <c r="AC692" s="17" t="str">
        <f t="shared" si="295"/>
        <v/>
      </c>
      <c r="AD692" s="18" t="str">
        <f t="shared" si="296"/>
        <v/>
      </c>
      <c r="AE692" s="19" t="str">
        <f t="shared" si="297"/>
        <v/>
      </c>
      <c r="AF692" s="17" t="str">
        <f t="shared" si="298"/>
        <v/>
      </c>
      <c r="AG692" s="17" t="str">
        <f t="shared" si="299"/>
        <v/>
      </c>
      <c r="AH692" s="18" t="str">
        <f t="shared" si="300"/>
        <v/>
      </c>
      <c r="AI692" s="73"/>
      <c r="AJ692" s="74"/>
      <c r="AK692" s="74"/>
      <c r="AL692" s="73"/>
      <c r="AM692" s="74"/>
      <c r="AN692" s="74">
        <f t="shared" si="301"/>
        <v>2012</v>
      </c>
      <c r="AO692" s="19" t="str">
        <f t="shared" ca="1" si="302"/>
        <v>-</v>
      </c>
      <c r="AP692" s="17" t="str">
        <f ca="1">IF($C692&gt;=TODAY(),"-",100*(AO692-MIN(Fit_Error_Deaths))/(MAX(Fit_Error_Deaths)-MIN(Fit_Error_Deaths)))</f>
        <v>-</v>
      </c>
      <c r="AQ692" s="17" t="str">
        <f t="shared" ca="1" si="303"/>
        <v>-</v>
      </c>
      <c r="AR692" s="17" t="str">
        <f ca="1">IF($C692&gt;=TODAY(),"-",100*(AQ692-MIN(Fit_Error_LocalTransmission))/(MAX(Fit_Error_LocalTransmission)-MIN(Fit_Error_LocalTransmission)))</f>
        <v>-</v>
      </c>
      <c r="AS692" s="17" t="str">
        <f t="shared" ca="1" si="304"/>
        <v>-</v>
      </c>
      <c r="AT692" s="67" t="str">
        <f t="shared" ca="1" si="305"/>
        <v>-</v>
      </c>
    </row>
    <row r="693" spans="1:46" s="1" customFormat="1" ht="12" x14ac:dyDescent="0.35">
      <c r="A693" s="87"/>
      <c r="B693" s="40" t="str">
        <f t="shared" si="282"/>
        <v/>
      </c>
      <c r="C693" s="41" t="str">
        <f t="shared" si="283"/>
        <v/>
      </c>
      <c r="D693" s="28">
        <f>'I Disease Parameters'!$E$6/(1000*365)</f>
        <v>4.8197260273972601E-5</v>
      </c>
      <c r="E693" s="28">
        <f>'I Disease Parameters'!$E$7/(1000*365)</f>
        <v>2.0024657534246577E-5</v>
      </c>
      <c r="F693" s="27">
        <f>(1-'I Disease Parameters'!$E$8)/'I Disease Parameters'!$E$10</f>
        <v>0.188</v>
      </c>
      <c r="G693" s="27">
        <f>'I Disease Parameters'!$E$8/'I Disease Parameters'!$E$11</f>
        <v>1.2E-2</v>
      </c>
      <c r="H693" s="27">
        <f>1/'I Disease Parameters'!$E$12</f>
        <v>0.05</v>
      </c>
      <c r="I693" s="27">
        <f>'I Disease Parameters'!$E$9/'I Disease Parameters'!$E$15</f>
        <v>0</v>
      </c>
      <c r="J693" s="83">
        <f t="shared" si="306"/>
        <v>7.7001263440561267</v>
      </c>
      <c r="K693" s="60">
        <f t="shared" si="307"/>
        <v>0.77001263449643809</v>
      </c>
      <c r="L693" s="30">
        <f t="shared" si="308"/>
        <v>0.46717576064062738</v>
      </c>
      <c r="M693" s="27">
        <f>J693/'I Disease Parameters'!$E$12</f>
        <v>0.38500631720280631</v>
      </c>
      <c r="N693" s="27">
        <f>K693/SQRT('I Disease Parameters'!$E$13*'I Disease Parameters'!$E$13)</f>
        <v>4.5294860852731655E-2</v>
      </c>
      <c r="O693" s="27">
        <f>L693/'I Disease Parameters'!$E$13</f>
        <v>2.7480927096507492E-2</v>
      </c>
      <c r="P693" s="27">
        <f>(1-L693)/'I Disease Parameters'!$E$14</f>
        <v>2.2201009973307193E-2</v>
      </c>
      <c r="Q693" s="19" t="str">
        <f t="shared" si="284"/>
        <v/>
      </c>
      <c r="R693" s="17" t="str">
        <f t="shared" si="285"/>
        <v/>
      </c>
      <c r="S693" s="17" t="str">
        <f t="shared" si="286"/>
        <v/>
      </c>
      <c r="T693" s="17" t="str">
        <f t="shared" si="287"/>
        <v/>
      </c>
      <c r="U693" s="17" t="str">
        <f t="shared" si="288"/>
        <v/>
      </c>
      <c r="V693" s="17" t="str">
        <f t="shared" si="289"/>
        <v/>
      </c>
      <c r="W693" s="17" t="str">
        <f t="shared" si="290"/>
        <v/>
      </c>
      <c r="X693" s="18" t="str">
        <f t="shared" si="281"/>
        <v/>
      </c>
      <c r="Y693" s="17" t="str">
        <f t="shared" si="291"/>
        <v/>
      </c>
      <c r="Z693" s="17" t="str">
        <f t="shared" si="292"/>
        <v/>
      </c>
      <c r="AA693" s="17" t="str">
        <f t="shared" si="293"/>
        <v/>
      </c>
      <c r="AB693" s="17" t="str">
        <f t="shared" si="294"/>
        <v/>
      </c>
      <c r="AC693" s="17" t="str">
        <f t="shared" si="295"/>
        <v/>
      </c>
      <c r="AD693" s="18" t="str">
        <f t="shared" si="296"/>
        <v/>
      </c>
      <c r="AE693" s="19" t="str">
        <f t="shared" si="297"/>
        <v/>
      </c>
      <c r="AF693" s="17" t="str">
        <f t="shared" si="298"/>
        <v/>
      </c>
      <c r="AG693" s="17" t="str">
        <f t="shared" si="299"/>
        <v/>
      </c>
      <c r="AH693" s="18" t="str">
        <f t="shared" si="300"/>
        <v/>
      </c>
      <c r="AI693" s="73"/>
      <c r="AJ693" s="74"/>
      <c r="AK693" s="74"/>
      <c r="AL693" s="73"/>
      <c r="AM693" s="74"/>
      <c r="AN693" s="74">
        <f t="shared" si="301"/>
        <v>2012</v>
      </c>
      <c r="AO693" s="19" t="str">
        <f t="shared" ca="1" si="302"/>
        <v>-</v>
      </c>
      <c r="AP693" s="17" t="str">
        <f ca="1">IF($C693&gt;=TODAY(),"-",100*(AO693-MIN(Fit_Error_Deaths))/(MAX(Fit_Error_Deaths)-MIN(Fit_Error_Deaths)))</f>
        <v>-</v>
      </c>
      <c r="AQ693" s="17" t="str">
        <f t="shared" ca="1" si="303"/>
        <v>-</v>
      </c>
      <c r="AR693" s="17" t="str">
        <f ca="1">IF($C693&gt;=TODAY(),"-",100*(AQ693-MIN(Fit_Error_LocalTransmission))/(MAX(Fit_Error_LocalTransmission)-MIN(Fit_Error_LocalTransmission)))</f>
        <v>-</v>
      </c>
      <c r="AS693" s="17" t="str">
        <f t="shared" ca="1" si="304"/>
        <v>-</v>
      </c>
      <c r="AT693" s="67" t="str">
        <f t="shared" ca="1" si="305"/>
        <v>-</v>
      </c>
    </row>
    <row r="694" spans="1:46" s="1" customFormat="1" ht="12" x14ac:dyDescent="0.35">
      <c r="A694" s="87"/>
      <c r="B694" s="40" t="str">
        <f t="shared" si="282"/>
        <v/>
      </c>
      <c r="C694" s="41" t="str">
        <f t="shared" si="283"/>
        <v/>
      </c>
      <c r="D694" s="28">
        <f>'I Disease Parameters'!$E$6/(1000*365)</f>
        <v>4.8197260273972601E-5</v>
      </c>
      <c r="E694" s="28">
        <f>'I Disease Parameters'!$E$7/(1000*365)</f>
        <v>2.0024657534246577E-5</v>
      </c>
      <c r="F694" s="27">
        <f>(1-'I Disease Parameters'!$E$8)/'I Disease Parameters'!$E$10</f>
        <v>0.188</v>
      </c>
      <c r="G694" s="27">
        <f>'I Disease Parameters'!$E$8/'I Disease Parameters'!$E$11</f>
        <v>1.2E-2</v>
      </c>
      <c r="H694" s="27">
        <f>1/'I Disease Parameters'!$E$12</f>
        <v>0.05</v>
      </c>
      <c r="I694" s="27">
        <f>'I Disease Parameters'!$E$9/'I Disease Parameters'!$E$15</f>
        <v>0</v>
      </c>
      <c r="J694" s="83">
        <f t="shared" si="306"/>
        <v>7.7001263440561267</v>
      </c>
      <c r="K694" s="60">
        <f t="shared" si="307"/>
        <v>0.77001263449643809</v>
      </c>
      <c r="L694" s="30">
        <f t="shared" si="308"/>
        <v>0.46717576064062738</v>
      </c>
      <c r="M694" s="27">
        <f>J694/'I Disease Parameters'!$E$12</f>
        <v>0.38500631720280631</v>
      </c>
      <c r="N694" s="27">
        <f>K694/SQRT('I Disease Parameters'!$E$13*'I Disease Parameters'!$E$13)</f>
        <v>4.5294860852731655E-2</v>
      </c>
      <c r="O694" s="27">
        <f>L694/'I Disease Parameters'!$E$13</f>
        <v>2.7480927096507492E-2</v>
      </c>
      <c r="P694" s="27">
        <f>(1-L694)/'I Disease Parameters'!$E$14</f>
        <v>2.2201009973307193E-2</v>
      </c>
      <c r="Q694" s="19" t="str">
        <f t="shared" si="284"/>
        <v/>
      </c>
      <c r="R694" s="17" t="str">
        <f t="shared" si="285"/>
        <v/>
      </c>
      <c r="S694" s="17" t="str">
        <f t="shared" si="286"/>
        <v/>
      </c>
      <c r="T694" s="17" t="str">
        <f t="shared" si="287"/>
        <v/>
      </c>
      <c r="U694" s="17" t="str">
        <f t="shared" si="288"/>
        <v/>
      </c>
      <c r="V694" s="17" t="str">
        <f t="shared" si="289"/>
        <v/>
      </c>
      <c r="W694" s="17" t="str">
        <f t="shared" si="290"/>
        <v/>
      </c>
      <c r="X694" s="18" t="str">
        <f t="shared" si="281"/>
        <v/>
      </c>
      <c r="Y694" s="17" t="str">
        <f t="shared" si="291"/>
        <v/>
      </c>
      <c r="Z694" s="17" t="str">
        <f t="shared" si="292"/>
        <v/>
      </c>
      <c r="AA694" s="17" t="str">
        <f t="shared" si="293"/>
        <v/>
      </c>
      <c r="AB694" s="17" t="str">
        <f t="shared" si="294"/>
        <v/>
      </c>
      <c r="AC694" s="17" t="str">
        <f t="shared" si="295"/>
        <v/>
      </c>
      <c r="AD694" s="18" t="str">
        <f t="shared" si="296"/>
        <v/>
      </c>
      <c r="AE694" s="19" t="str">
        <f t="shared" si="297"/>
        <v/>
      </c>
      <c r="AF694" s="17" t="str">
        <f t="shared" si="298"/>
        <v/>
      </c>
      <c r="AG694" s="17" t="str">
        <f t="shared" si="299"/>
        <v/>
      </c>
      <c r="AH694" s="18" t="str">
        <f t="shared" si="300"/>
        <v/>
      </c>
      <c r="AI694" s="73"/>
      <c r="AJ694" s="74"/>
      <c r="AK694" s="74"/>
      <c r="AL694" s="73"/>
      <c r="AM694" s="74"/>
      <c r="AN694" s="74">
        <f t="shared" si="301"/>
        <v>2012</v>
      </c>
      <c r="AO694" s="19" t="str">
        <f t="shared" ca="1" si="302"/>
        <v>-</v>
      </c>
      <c r="AP694" s="17" t="str">
        <f ca="1">IF($C694&gt;=TODAY(),"-",100*(AO694-MIN(Fit_Error_Deaths))/(MAX(Fit_Error_Deaths)-MIN(Fit_Error_Deaths)))</f>
        <v>-</v>
      </c>
      <c r="AQ694" s="17" t="str">
        <f t="shared" ca="1" si="303"/>
        <v>-</v>
      </c>
      <c r="AR694" s="17" t="str">
        <f ca="1">IF($C694&gt;=TODAY(),"-",100*(AQ694-MIN(Fit_Error_LocalTransmission))/(MAX(Fit_Error_LocalTransmission)-MIN(Fit_Error_LocalTransmission)))</f>
        <v>-</v>
      </c>
      <c r="AS694" s="17" t="str">
        <f t="shared" ca="1" si="304"/>
        <v>-</v>
      </c>
      <c r="AT694" s="67" t="str">
        <f t="shared" ca="1" si="305"/>
        <v>-</v>
      </c>
    </row>
    <row r="695" spans="1:46" s="1" customFormat="1" ht="12" x14ac:dyDescent="0.35">
      <c r="A695" s="87"/>
      <c r="B695" s="40" t="str">
        <f t="shared" si="282"/>
        <v/>
      </c>
      <c r="C695" s="41" t="str">
        <f t="shared" si="283"/>
        <v/>
      </c>
      <c r="D695" s="28">
        <f>'I Disease Parameters'!$E$6/(1000*365)</f>
        <v>4.8197260273972601E-5</v>
      </c>
      <c r="E695" s="28">
        <f>'I Disease Parameters'!$E$7/(1000*365)</f>
        <v>2.0024657534246577E-5</v>
      </c>
      <c r="F695" s="27">
        <f>(1-'I Disease Parameters'!$E$8)/'I Disease Parameters'!$E$10</f>
        <v>0.188</v>
      </c>
      <c r="G695" s="27">
        <f>'I Disease Parameters'!$E$8/'I Disease Parameters'!$E$11</f>
        <v>1.2E-2</v>
      </c>
      <c r="H695" s="27">
        <f>1/'I Disease Parameters'!$E$12</f>
        <v>0.05</v>
      </c>
      <c r="I695" s="27">
        <f>'I Disease Parameters'!$E$9/'I Disease Parameters'!$E$15</f>
        <v>0</v>
      </c>
      <c r="J695" s="83">
        <f t="shared" si="306"/>
        <v>7.7001263440561267</v>
      </c>
      <c r="K695" s="60">
        <f t="shared" si="307"/>
        <v>0.77001263449643809</v>
      </c>
      <c r="L695" s="30">
        <f t="shared" si="308"/>
        <v>0.46717576064062738</v>
      </c>
      <c r="M695" s="27">
        <f>J695/'I Disease Parameters'!$E$12</f>
        <v>0.38500631720280631</v>
      </c>
      <c r="N695" s="27">
        <f>K695/SQRT('I Disease Parameters'!$E$13*'I Disease Parameters'!$E$13)</f>
        <v>4.5294860852731655E-2</v>
      </c>
      <c r="O695" s="27">
        <f>L695/'I Disease Parameters'!$E$13</f>
        <v>2.7480927096507492E-2</v>
      </c>
      <c r="P695" s="27">
        <f>(1-L695)/'I Disease Parameters'!$E$14</f>
        <v>2.2201009973307193E-2</v>
      </c>
      <c r="Q695" s="19" t="str">
        <f t="shared" si="284"/>
        <v/>
      </c>
      <c r="R695" s="17" t="str">
        <f t="shared" si="285"/>
        <v/>
      </c>
      <c r="S695" s="17" t="str">
        <f t="shared" si="286"/>
        <v/>
      </c>
      <c r="T695" s="17" t="str">
        <f t="shared" si="287"/>
        <v/>
      </c>
      <c r="U695" s="17" t="str">
        <f t="shared" si="288"/>
        <v/>
      </c>
      <c r="V695" s="17" t="str">
        <f t="shared" si="289"/>
        <v/>
      </c>
      <c r="W695" s="17" t="str">
        <f t="shared" si="290"/>
        <v/>
      </c>
      <c r="X695" s="18" t="str">
        <f t="shared" si="281"/>
        <v/>
      </c>
      <c r="Y695" s="17" t="str">
        <f t="shared" si="291"/>
        <v/>
      </c>
      <c r="Z695" s="17" t="str">
        <f t="shared" si="292"/>
        <v/>
      </c>
      <c r="AA695" s="17" t="str">
        <f t="shared" si="293"/>
        <v/>
      </c>
      <c r="AB695" s="17" t="str">
        <f t="shared" si="294"/>
        <v/>
      </c>
      <c r="AC695" s="17" t="str">
        <f t="shared" si="295"/>
        <v/>
      </c>
      <c r="AD695" s="18" t="str">
        <f t="shared" si="296"/>
        <v/>
      </c>
      <c r="AE695" s="19" t="str">
        <f t="shared" si="297"/>
        <v/>
      </c>
      <c r="AF695" s="17" t="str">
        <f t="shared" si="298"/>
        <v/>
      </c>
      <c r="AG695" s="17" t="str">
        <f t="shared" si="299"/>
        <v/>
      </c>
      <c r="AH695" s="18" t="str">
        <f t="shared" si="300"/>
        <v/>
      </c>
      <c r="AI695" s="73"/>
      <c r="AJ695" s="74"/>
      <c r="AK695" s="74"/>
      <c r="AL695" s="73"/>
      <c r="AM695" s="74"/>
      <c r="AN695" s="74">
        <f t="shared" si="301"/>
        <v>2012</v>
      </c>
      <c r="AO695" s="19" t="str">
        <f t="shared" ca="1" si="302"/>
        <v>-</v>
      </c>
      <c r="AP695" s="17" t="str">
        <f ca="1">IF($C695&gt;=TODAY(),"-",100*(AO695-MIN(Fit_Error_Deaths))/(MAX(Fit_Error_Deaths)-MIN(Fit_Error_Deaths)))</f>
        <v>-</v>
      </c>
      <c r="AQ695" s="17" t="str">
        <f t="shared" ca="1" si="303"/>
        <v>-</v>
      </c>
      <c r="AR695" s="17" t="str">
        <f ca="1">IF($C695&gt;=TODAY(),"-",100*(AQ695-MIN(Fit_Error_LocalTransmission))/(MAX(Fit_Error_LocalTransmission)-MIN(Fit_Error_LocalTransmission)))</f>
        <v>-</v>
      </c>
      <c r="AS695" s="17" t="str">
        <f t="shared" ca="1" si="304"/>
        <v>-</v>
      </c>
      <c r="AT695" s="67" t="str">
        <f t="shared" ca="1" si="305"/>
        <v>-</v>
      </c>
    </row>
    <row r="696" spans="1:46" s="1" customFormat="1" ht="12" x14ac:dyDescent="0.35">
      <c r="A696" s="87"/>
      <c r="B696" s="40" t="str">
        <f t="shared" si="282"/>
        <v/>
      </c>
      <c r="C696" s="41" t="str">
        <f t="shared" si="283"/>
        <v/>
      </c>
      <c r="D696" s="28">
        <f>'I Disease Parameters'!$E$6/(1000*365)</f>
        <v>4.8197260273972601E-5</v>
      </c>
      <c r="E696" s="28">
        <f>'I Disease Parameters'!$E$7/(1000*365)</f>
        <v>2.0024657534246577E-5</v>
      </c>
      <c r="F696" s="27">
        <f>(1-'I Disease Parameters'!$E$8)/'I Disease Parameters'!$E$10</f>
        <v>0.188</v>
      </c>
      <c r="G696" s="27">
        <f>'I Disease Parameters'!$E$8/'I Disease Parameters'!$E$11</f>
        <v>1.2E-2</v>
      </c>
      <c r="H696" s="27">
        <f>1/'I Disease Parameters'!$E$12</f>
        <v>0.05</v>
      </c>
      <c r="I696" s="27">
        <f>'I Disease Parameters'!$E$9/'I Disease Parameters'!$E$15</f>
        <v>0</v>
      </c>
      <c r="J696" s="83">
        <f t="shared" si="306"/>
        <v>7.7001263440561267</v>
      </c>
      <c r="K696" s="60">
        <f t="shared" si="307"/>
        <v>0.77001263449643809</v>
      </c>
      <c r="L696" s="30">
        <f t="shared" si="308"/>
        <v>0.46717576064062738</v>
      </c>
      <c r="M696" s="27">
        <f>J696/'I Disease Parameters'!$E$12</f>
        <v>0.38500631720280631</v>
      </c>
      <c r="N696" s="27">
        <f>K696/SQRT('I Disease Parameters'!$E$13*'I Disease Parameters'!$E$13)</f>
        <v>4.5294860852731655E-2</v>
      </c>
      <c r="O696" s="27">
        <f>L696/'I Disease Parameters'!$E$13</f>
        <v>2.7480927096507492E-2</v>
      </c>
      <c r="P696" s="27">
        <f>(1-L696)/'I Disease Parameters'!$E$14</f>
        <v>2.2201009973307193E-2</v>
      </c>
      <c r="Q696" s="19" t="str">
        <f t="shared" si="284"/>
        <v/>
      </c>
      <c r="R696" s="17" t="str">
        <f t="shared" si="285"/>
        <v/>
      </c>
      <c r="S696" s="17" t="str">
        <f t="shared" si="286"/>
        <v/>
      </c>
      <c r="T696" s="17" t="str">
        <f t="shared" si="287"/>
        <v/>
      </c>
      <c r="U696" s="17" t="str">
        <f t="shared" si="288"/>
        <v/>
      </c>
      <c r="V696" s="17" t="str">
        <f t="shared" si="289"/>
        <v/>
      </c>
      <c r="W696" s="17" t="str">
        <f t="shared" si="290"/>
        <v/>
      </c>
      <c r="X696" s="18" t="str">
        <f t="shared" si="281"/>
        <v/>
      </c>
      <c r="Y696" s="17" t="str">
        <f t="shared" si="291"/>
        <v/>
      </c>
      <c r="Z696" s="17" t="str">
        <f t="shared" si="292"/>
        <v/>
      </c>
      <c r="AA696" s="17" t="str">
        <f t="shared" si="293"/>
        <v/>
      </c>
      <c r="AB696" s="17" t="str">
        <f t="shared" si="294"/>
        <v/>
      </c>
      <c r="AC696" s="17" t="str">
        <f t="shared" si="295"/>
        <v/>
      </c>
      <c r="AD696" s="18" t="str">
        <f t="shared" si="296"/>
        <v/>
      </c>
      <c r="AE696" s="19" t="str">
        <f t="shared" si="297"/>
        <v/>
      </c>
      <c r="AF696" s="17" t="str">
        <f t="shared" si="298"/>
        <v/>
      </c>
      <c r="AG696" s="17" t="str">
        <f t="shared" si="299"/>
        <v/>
      </c>
      <c r="AH696" s="18" t="str">
        <f t="shared" si="300"/>
        <v/>
      </c>
      <c r="AI696" s="73"/>
      <c r="AJ696" s="74"/>
      <c r="AK696" s="74"/>
      <c r="AL696" s="73"/>
      <c r="AM696" s="74"/>
      <c r="AN696" s="74">
        <f t="shared" si="301"/>
        <v>2012</v>
      </c>
      <c r="AO696" s="19" t="str">
        <f t="shared" ca="1" si="302"/>
        <v>-</v>
      </c>
      <c r="AP696" s="17" t="str">
        <f ca="1">IF($C696&gt;=TODAY(),"-",100*(AO696-MIN(Fit_Error_Deaths))/(MAX(Fit_Error_Deaths)-MIN(Fit_Error_Deaths)))</f>
        <v>-</v>
      </c>
      <c r="AQ696" s="17" t="str">
        <f t="shared" ca="1" si="303"/>
        <v>-</v>
      </c>
      <c r="AR696" s="17" t="str">
        <f ca="1">IF($C696&gt;=TODAY(),"-",100*(AQ696-MIN(Fit_Error_LocalTransmission))/(MAX(Fit_Error_LocalTransmission)-MIN(Fit_Error_LocalTransmission)))</f>
        <v>-</v>
      </c>
      <c r="AS696" s="17" t="str">
        <f t="shared" ca="1" si="304"/>
        <v>-</v>
      </c>
      <c r="AT696" s="67" t="str">
        <f t="shared" ca="1" si="305"/>
        <v>-</v>
      </c>
    </row>
    <row r="697" spans="1:46" s="1" customFormat="1" ht="12" x14ac:dyDescent="0.35">
      <c r="A697" s="87"/>
      <c r="B697" s="40" t="str">
        <f t="shared" si="282"/>
        <v/>
      </c>
      <c r="C697" s="41" t="str">
        <f t="shared" si="283"/>
        <v/>
      </c>
      <c r="D697" s="28">
        <f>'I Disease Parameters'!$E$6/(1000*365)</f>
        <v>4.8197260273972601E-5</v>
      </c>
      <c r="E697" s="28">
        <f>'I Disease Parameters'!$E$7/(1000*365)</f>
        <v>2.0024657534246577E-5</v>
      </c>
      <c r="F697" s="27">
        <f>(1-'I Disease Parameters'!$E$8)/'I Disease Parameters'!$E$10</f>
        <v>0.188</v>
      </c>
      <c r="G697" s="27">
        <f>'I Disease Parameters'!$E$8/'I Disease Parameters'!$E$11</f>
        <v>1.2E-2</v>
      </c>
      <c r="H697" s="27">
        <f>1/'I Disease Parameters'!$E$12</f>
        <v>0.05</v>
      </c>
      <c r="I697" s="27">
        <f>'I Disease Parameters'!$E$9/'I Disease Parameters'!$E$15</f>
        <v>0</v>
      </c>
      <c r="J697" s="83">
        <f t="shared" si="306"/>
        <v>7.7001263440561267</v>
      </c>
      <c r="K697" s="60">
        <f t="shared" si="307"/>
        <v>0.77001263449643809</v>
      </c>
      <c r="L697" s="30">
        <f t="shared" si="308"/>
        <v>0.46717576064062738</v>
      </c>
      <c r="M697" s="27">
        <f>J697/'I Disease Parameters'!$E$12</f>
        <v>0.38500631720280631</v>
      </c>
      <c r="N697" s="27">
        <f>K697/SQRT('I Disease Parameters'!$E$13*'I Disease Parameters'!$E$13)</f>
        <v>4.5294860852731655E-2</v>
      </c>
      <c r="O697" s="27">
        <f>L697/'I Disease Parameters'!$E$13</f>
        <v>2.7480927096507492E-2</v>
      </c>
      <c r="P697" s="27">
        <f>(1-L697)/'I Disease Parameters'!$E$14</f>
        <v>2.2201009973307193E-2</v>
      </c>
      <c r="Q697" s="19" t="str">
        <f t="shared" si="284"/>
        <v/>
      </c>
      <c r="R697" s="17" t="str">
        <f t="shared" si="285"/>
        <v/>
      </c>
      <c r="S697" s="17" t="str">
        <f t="shared" si="286"/>
        <v/>
      </c>
      <c r="T697" s="17" t="str">
        <f t="shared" si="287"/>
        <v/>
      </c>
      <c r="U697" s="17" t="str">
        <f t="shared" si="288"/>
        <v/>
      </c>
      <c r="V697" s="17" t="str">
        <f t="shared" si="289"/>
        <v/>
      </c>
      <c r="W697" s="17" t="str">
        <f t="shared" si="290"/>
        <v/>
      </c>
      <c r="X697" s="18" t="str">
        <f t="shared" si="281"/>
        <v/>
      </c>
      <c r="Y697" s="17" t="str">
        <f t="shared" si="291"/>
        <v/>
      </c>
      <c r="Z697" s="17" t="str">
        <f t="shared" si="292"/>
        <v/>
      </c>
      <c r="AA697" s="17" t="str">
        <f t="shared" si="293"/>
        <v/>
      </c>
      <c r="AB697" s="17" t="str">
        <f t="shared" si="294"/>
        <v/>
      </c>
      <c r="AC697" s="17" t="str">
        <f t="shared" si="295"/>
        <v/>
      </c>
      <c r="AD697" s="18" t="str">
        <f t="shared" si="296"/>
        <v/>
      </c>
      <c r="AE697" s="19" t="str">
        <f t="shared" si="297"/>
        <v/>
      </c>
      <c r="AF697" s="17" t="str">
        <f t="shared" si="298"/>
        <v/>
      </c>
      <c r="AG697" s="17" t="str">
        <f t="shared" si="299"/>
        <v/>
      </c>
      <c r="AH697" s="18" t="str">
        <f t="shared" si="300"/>
        <v/>
      </c>
      <c r="AI697" s="73"/>
      <c r="AJ697" s="74"/>
      <c r="AK697" s="74"/>
      <c r="AL697" s="73"/>
      <c r="AM697" s="74"/>
      <c r="AN697" s="74">
        <f t="shared" si="301"/>
        <v>2012</v>
      </c>
      <c r="AO697" s="19" t="str">
        <f t="shared" ca="1" si="302"/>
        <v>-</v>
      </c>
      <c r="AP697" s="17" t="str">
        <f ca="1">IF($C697&gt;=TODAY(),"-",100*(AO697-MIN(Fit_Error_Deaths))/(MAX(Fit_Error_Deaths)-MIN(Fit_Error_Deaths)))</f>
        <v>-</v>
      </c>
      <c r="AQ697" s="17" t="str">
        <f t="shared" ca="1" si="303"/>
        <v>-</v>
      </c>
      <c r="AR697" s="17" t="str">
        <f ca="1">IF($C697&gt;=TODAY(),"-",100*(AQ697-MIN(Fit_Error_LocalTransmission))/(MAX(Fit_Error_LocalTransmission)-MIN(Fit_Error_LocalTransmission)))</f>
        <v>-</v>
      </c>
      <c r="AS697" s="17" t="str">
        <f t="shared" ca="1" si="304"/>
        <v>-</v>
      </c>
      <c r="AT697" s="67" t="str">
        <f t="shared" ca="1" si="305"/>
        <v>-</v>
      </c>
    </row>
    <row r="698" spans="1:46" s="1" customFormat="1" ht="12" x14ac:dyDescent="0.35">
      <c r="A698" s="87"/>
      <c r="B698" s="40" t="str">
        <f t="shared" si="282"/>
        <v/>
      </c>
      <c r="C698" s="41" t="str">
        <f t="shared" si="283"/>
        <v/>
      </c>
      <c r="D698" s="28">
        <f>'I Disease Parameters'!$E$6/(1000*365)</f>
        <v>4.8197260273972601E-5</v>
      </c>
      <c r="E698" s="28">
        <f>'I Disease Parameters'!$E$7/(1000*365)</f>
        <v>2.0024657534246577E-5</v>
      </c>
      <c r="F698" s="27">
        <f>(1-'I Disease Parameters'!$E$8)/'I Disease Parameters'!$E$10</f>
        <v>0.188</v>
      </c>
      <c r="G698" s="27">
        <f>'I Disease Parameters'!$E$8/'I Disease Parameters'!$E$11</f>
        <v>1.2E-2</v>
      </c>
      <c r="H698" s="27">
        <f>1/'I Disease Parameters'!$E$12</f>
        <v>0.05</v>
      </c>
      <c r="I698" s="27">
        <f>'I Disease Parameters'!$E$9/'I Disease Parameters'!$E$15</f>
        <v>0</v>
      </c>
      <c r="J698" s="83">
        <f t="shared" si="306"/>
        <v>7.7001263440561267</v>
      </c>
      <c r="K698" s="60">
        <f t="shared" si="307"/>
        <v>0.77001263449643809</v>
      </c>
      <c r="L698" s="30">
        <f t="shared" si="308"/>
        <v>0.46717576064062738</v>
      </c>
      <c r="M698" s="27">
        <f>J698/'I Disease Parameters'!$E$12</f>
        <v>0.38500631720280631</v>
      </c>
      <c r="N698" s="27">
        <f>K698/SQRT('I Disease Parameters'!$E$13*'I Disease Parameters'!$E$13)</f>
        <v>4.5294860852731655E-2</v>
      </c>
      <c r="O698" s="27">
        <f>L698/'I Disease Parameters'!$E$13</f>
        <v>2.7480927096507492E-2</v>
      </c>
      <c r="P698" s="27">
        <f>(1-L698)/'I Disease Parameters'!$E$14</f>
        <v>2.2201009973307193E-2</v>
      </c>
      <c r="Q698" s="19" t="str">
        <f t="shared" si="284"/>
        <v/>
      </c>
      <c r="R698" s="17" t="str">
        <f t="shared" si="285"/>
        <v/>
      </c>
      <c r="S698" s="17" t="str">
        <f t="shared" si="286"/>
        <v/>
      </c>
      <c r="T698" s="17" t="str">
        <f t="shared" si="287"/>
        <v/>
      </c>
      <c r="U698" s="17" t="str">
        <f t="shared" si="288"/>
        <v/>
      </c>
      <c r="V698" s="17" t="str">
        <f t="shared" si="289"/>
        <v/>
      </c>
      <c r="W698" s="17" t="str">
        <f t="shared" si="290"/>
        <v/>
      </c>
      <c r="X698" s="18" t="str">
        <f t="shared" si="281"/>
        <v/>
      </c>
      <c r="Y698" s="17" t="str">
        <f t="shared" si="291"/>
        <v/>
      </c>
      <c r="Z698" s="17" t="str">
        <f t="shared" si="292"/>
        <v/>
      </c>
      <c r="AA698" s="17" t="str">
        <f t="shared" si="293"/>
        <v/>
      </c>
      <c r="AB698" s="17" t="str">
        <f t="shared" si="294"/>
        <v/>
      </c>
      <c r="AC698" s="17" t="str">
        <f t="shared" si="295"/>
        <v/>
      </c>
      <c r="AD698" s="18" t="str">
        <f t="shared" si="296"/>
        <v/>
      </c>
      <c r="AE698" s="19" t="str">
        <f t="shared" si="297"/>
        <v/>
      </c>
      <c r="AF698" s="17" t="str">
        <f t="shared" si="298"/>
        <v/>
      </c>
      <c r="AG698" s="17" t="str">
        <f t="shared" si="299"/>
        <v/>
      </c>
      <c r="AH698" s="18" t="str">
        <f t="shared" si="300"/>
        <v/>
      </c>
      <c r="AI698" s="73"/>
      <c r="AJ698" s="74"/>
      <c r="AK698" s="74"/>
      <c r="AL698" s="73"/>
      <c r="AM698" s="74"/>
      <c r="AN698" s="74">
        <f t="shared" si="301"/>
        <v>2012</v>
      </c>
      <c r="AO698" s="19" t="str">
        <f t="shared" ca="1" si="302"/>
        <v>-</v>
      </c>
      <c r="AP698" s="17" t="str">
        <f ca="1">IF($C698&gt;=TODAY(),"-",100*(AO698-MIN(Fit_Error_Deaths))/(MAX(Fit_Error_Deaths)-MIN(Fit_Error_Deaths)))</f>
        <v>-</v>
      </c>
      <c r="AQ698" s="17" t="str">
        <f t="shared" ca="1" si="303"/>
        <v>-</v>
      </c>
      <c r="AR698" s="17" t="str">
        <f ca="1">IF($C698&gt;=TODAY(),"-",100*(AQ698-MIN(Fit_Error_LocalTransmission))/(MAX(Fit_Error_LocalTransmission)-MIN(Fit_Error_LocalTransmission)))</f>
        <v>-</v>
      </c>
      <c r="AS698" s="17" t="str">
        <f t="shared" ca="1" si="304"/>
        <v>-</v>
      </c>
      <c r="AT698" s="67" t="str">
        <f t="shared" ca="1" si="305"/>
        <v>-</v>
      </c>
    </row>
    <row r="699" spans="1:46" s="1" customFormat="1" ht="12" x14ac:dyDescent="0.35">
      <c r="A699" s="87"/>
      <c r="B699" s="40" t="str">
        <f t="shared" si="282"/>
        <v/>
      </c>
      <c r="C699" s="41" t="str">
        <f t="shared" si="283"/>
        <v/>
      </c>
      <c r="D699" s="28">
        <f>'I Disease Parameters'!$E$6/(1000*365)</f>
        <v>4.8197260273972601E-5</v>
      </c>
      <c r="E699" s="28">
        <f>'I Disease Parameters'!$E$7/(1000*365)</f>
        <v>2.0024657534246577E-5</v>
      </c>
      <c r="F699" s="27">
        <f>(1-'I Disease Parameters'!$E$8)/'I Disease Parameters'!$E$10</f>
        <v>0.188</v>
      </c>
      <c r="G699" s="27">
        <f>'I Disease Parameters'!$E$8/'I Disease Parameters'!$E$11</f>
        <v>1.2E-2</v>
      </c>
      <c r="H699" s="27">
        <f>1/'I Disease Parameters'!$E$12</f>
        <v>0.05</v>
      </c>
      <c r="I699" s="27">
        <f>'I Disease Parameters'!$E$9/'I Disease Parameters'!$E$15</f>
        <v>0</v>
      </c>
      <c r="J699" s="83">
        <f t="shared" si="306"/>
        <v>7.7001263440561267</v>
      </c>
      <c r="K699" s="60">
        <f t="shared" si="307"/>
        <v>0.77001263449643809</v>
      </c>
      <c r="L699" s="30">
        <f t="shared" si="308"/>
        <v>0.46717576064062738</v>
      </c>
      <c r="M699" s="27">
        <f>J699/'I Disease Parameters'!$E$12</f>
        <v>0.38500631720280631</v>
      </c>
      <c r="N699" s="27">
        <f>K699/SQRT('I Disease Parameters'!$E$13*'I Disease Parameters'!$E$13)</f>
        <v>4.5294860852731655E-2</v>
      </c>
      <c r="O699" s="27">
        <f>L699/'I Disease Parameters'!$E$13</f>
        <v>2.7480927096507492E-2</v>
      </c>
      <c r="P699" s="27">
        <f>(1-L699)/'I Disease Parameters'!$E$14</f>
        <v>2.2201009973307193E-2</v>
      </c>
      <c r="Q699" s="19" t="str">
        <f t="shared" si="284"/>
        <v/>
      </c>
      <c r="R699" s="17" t="str">
        <f t="shared" si="285"/>
        <v/>
      </c>
      <c r="S699" s="17" t="str">
        <f t="shared" si="286"/>
        <v/>
      </c>
      <c r="T699" s="17" t="str">
        <f t="shared" si="287"/>
        <v/>
      </c>
      <c r="U699" s="17" t="str">
        <f t="shared" si="288"/>
        <v/>
      </c>
      <c r="V699" s="17" t="str">
        <f t="shared" si="289"/>
        <v/>
      </c>
      <c r="W699" s="17" t="str">
        <f t="shared" si="290"/>
        <v/>
      </c>
      <c r="X699" s="18" t="str">
        <f t="shared" si="281"/>
        <v/>
      </c>
      <c r="Y699" s="17" t="str">
        <f t="shared" si="291"/>
        <v/>
      </c>
      <c r="Z699" s="17" t="str">
        <f t="shared" si="292"/>
        <v/>
      </c>
      <c r="AA699" s="17" t="str">
        <f t="shared" si="293"/>
        <v/>
      </c>
      <c r="AB699" s="17" t="str">
        <f t="shared" si="294"/>
        <v/>
      </c>
      <c r="AC699" s="17" t="str">
        <f t="shared" si="295"/>
        <v/>
      </c>
      <c r="AD699" s="18" t="str">
        <f t="shared" si="296"/>
        <v/>
      </c>
      <c r="AE699" s="19" t="str">
        <f t="shared" si="297"/>
        <v/>
      </c>
      <c r="AF699" s="17" t="str">
        <f t="shared" si="298"/>
        <v/>
      </c>
      <c r="AG699" s="17" t="str">
        <f t="shared" si="299"/>
        <v/>
      </c>
      <c r="AH699" s="18" t="str">
        <f t="shared" si="300"/>
        <v/>
      </c>
      <c r="AI699" s="73"/>
      <c r="AJ699" s="74"/>
      <c r="AK699" s="74"/>
      <c r="AL699" s="73"/>
      <c r="AM699" s="74"/>
      <c r="AN699" s="74">
        <f t="shared" si="301"/>
        <v>2012</v>
      </c>
      <c r="AO699" s="19" t="str">
        <f t="shared" ca="1" si="302"/>
        <v>-</v>
      </c>
      <c r="AP699" s="17" t="str">
        <f ca="1">IF($C699&gt;=TODAY(),"-",100*(AO699-MIN(Fit_Error_Deaths))/(MAX(Fit_Error_Deaths)-MIN(Fit_Error_Deaths)))</f>
        <v>-</v>
      </c>
      <c r="AQ699" s="17" t="str">
        <f t="shared" ca="1" si="303"/>
        <v>-</v>
      </c>
      <c r="AR699" s="17" t="str">
        <f ca="1">IF($C699&gt;=TODAY(),"-",100*(AQ699-MIN(Fit_Error_LocalTransmission))/(MAX(Fit_Error_LocalTransmission)-MIN(Fit_Error_LocalTransmission)))</f>
        <v>-</v>
      </c>
      <c r="AS699" s="17" t="str">
        <f t="shared" ca="1" si="304"/>
        <v>-</v>
      </c>
      <c r="AT699" s="67" t="str">
        <f t="shared" ca="1" si="305"/>
        <v>-</v>
      </c>
    </row>
    <row r="700" spans="1:46" s="1" customFormat="1" ht="12" x14ac:dyDescent="0.35">
      <c r="A700" s="87"/>
      <c r="B700" s="40" t="str">
        <f t="shared" si="282"/>
        <v/>
      </c>
      <c r="C700" s="41" t="str">
        <f t="shared" si="283"/>
        <v/>
      </c>
      <c r="D700" s="28">
        <f>'I Disease Parameters'!$E$6/(1000*365)</f>
        <v>4.8197260273972601E-5</v>
      </c>
      <c r="E700" s="28">
        <f>'I Disease Parameters'!$E$7/(1000*365)</f>
        <v>2.0024657534246577E-5</v>
      </c>
      <c r="F700" s="27">
        <f>(1-'I Disease Parameters'!$E$8)/'I Disease Parameters'!$E$10</f>
        <v>0.188</v>
      </c>
      <c r="G700" s="27">
        <f>'I Disease Parameters'!$E$8/'I Disease Parameters'!$E$11</f>
        <v>1.2E-2</v>
      </c>
      <c r="H700" s="27">
        <f>1/'I Disease Parameters'!$E$12</f>
        <v>0.05</v>
      </c>
      <c r="I700" s="27">
        <f>'I Disease Parameters'!$E$9/'I Disease Parameters'!$E$15</f>
        <v>0</v>
      </c>
      <c r="J700" s="83">
        <f t="shared" si="306"/>
        <v>7.7001263440561267</v>
      </c>
      <c r="K700" s="60">
        <f t="shared" si="307"/>
        <v>0.77001263449643809</v>
      </c>
      <c r="L700" s="30">
        <f t="shared" si="308"/>
        <v>0.46717576064062738</v>
      </c>
      <c r="M700" s="27">
        <f>J700/'I Disease Parameters'!$E$12</f>
        <v>0.38500631720280631</v>
      </c>
      <c r="N700" s="27">
        <f>K700/SQRT('I Disease Parameters'!$E$13*'I Disease Parameters'!$E$13)</f>
        <v>4.5294860852731655E-2</v>
      </c>
      <c r="O700" s="27">
        <f>L700/'I Disease Parameters'!$E$13</f>
        <v>2.7480927096507492E-2</v>
      </c>
      <c r="P700" s="27">
        <f>(1-L700)/'I Disease Parameters'!$E$14</f>
        <v>2.2201009973307193E-2</v>
      </c>
      <c r="Q700" s="19" t="str">
        <f t="shared" si="284"/>
        <v/>
      </c>
      <c r="R700" s="17" t="str">
        <f t="shared" si="285"/>
        <v/>
      </c>
      <c r="S700" s="17" t="str">
        <f t="shared" si="286"/>
        <v/>
      </c>
      <c r="T700" s="17" t="str">
        <f t="shared" si="287"/>
        <v/>
      </c>
      <c r="U700" s="17" t="str">
        <f t="shared" si="288"/>
        <v/>
      </c>
      <c r="V700" s="17" t="str">
        <f t="shared" si="289"/>
        <v/>
      </c>
      <c r="W700" s="17" t="str">
        <f t="shared" si="290"/>
        <v/>
      </c>
      <c r="X700" s="18" t="str">
        <f t="shared" si="281"/>
        <v/>
      </c>
      <c r="Y700" s="17" t="str">
        <f t="shared" si="291"/>
        <v/>
      </c>
      <c r="Z700" s="17" t="str">
        <f t="shared" si="292"/>
        <v/>
      </c>
      <c r="AA700" s="17" t="str">
        <f t="shared" si="293"/>
        <v/>
      </c>
      <c r="AB700" s="17" t="str">
        <f t="shared" si="294"/>
        <v/>
      </c>
      <c r="AC700" s="17" t="str">
        <f t="shared" si="295"/>
        <v/>
      </c>
      <c r="AD700" s="18" t="str">
        <f t="shared" si="296"/>
        <v/>
      </c>
      <c r="AE700" s="19" t="str">
        <f t="shared" si="297"/>
        <v/>
      </c>
      <c r="AF700" s="17" t="str">
        <f t="shared" si="298"/>
        <v/>
      </c>
      <c r="AG700" s="17" t="str">
        <f t="shared" si="299"/>
        <v/>
      </c>
      <c r="AH700" s="18" t="str">
        <f t="shared" si="300"/>
        <v/>
      </c>
      <c r="AI700" s="73"/>
      <c r="AJ700" s="74"/>
      <c r="AK700" s="74"/>
      <c r="AL700" s="73"/>
      <c r="AM700" s="74"/>
      <c r="AN700" s="74">
        <f t="shared" si="301"/>
        <v>2012</v>
      </c>
      <c r="AO700" s="19" t="str">
        <f t="shared" ca="1" si="302"/>
        <v>-</v>
      </c>
      <c r="AP700" s="17" t="str">
        <f ca="1">IF($C700&gt;=TODAY(),"-",100*(AO700-MIN(Fit_Error_Deaths))/(MAX(Fit_Error_Deaths)-MIN(Fit_Error_Deaths)))</f>
        <v>-</v>
      </c>
      <c r="AQ700" s="17" t="str">
        <f t="shared" ca="1" si="303"/>
        <v>-</v>
      </c>
      <c r="AR700" s="17" t="str">
        <f ca="1">IF($C700&gt;=TODAY(),"-",100*(AQ700-MIN(Fit_Error_LocalTransmission))/(MAX(Fit_Error_LocalTransmission)-MIN(Fit_Error_LocalTransmission)))</f>
        <v>-</v>
      </c>
      <c r="AS700" s="17" t="str">
        <f t="shared" ca="1" si="304"/>
        <v>-</v>
      </c>
      <c r="AT700" s="67" t="str">
        <f t="shared" ca="1" si="305"/>
        <v>-</v>
      </c>
    </row>
    <row r="701" spans="1:46" s="1" customFormat="1" ht="12" x14ac:dyDescent="0.35">
      <c r="A701" s="87"/>
      <c r="B701" s="40" t="str">
        <f t="shared" si="282"/>
        <v/>
      </c>
      <c r="C701" s="41" t="str">
        <f t="shared" si="283"/>
        <v/>
      </c>
      <c r="D701" s="28">
        <f>'I Disease Parameters'!$E$6/(1000*365)</f>
        <v>4.8197260273972601E-5</v>
      </c>
      <c r="E701" s="28">
        <f>'I Disease Parameters'!$E$7/(1000*365)</f>
        <v>2.0024657534246577E-5</v>
      </c>
      <c r="F701" s="27">
        <f>(1-'I Disease Parameters'!$E$8)/'I Disease Parameters'!$E$10</f>
        <v>0.188</v>
      </c>
      <c r="G701" s="27">
        <f>'I Disease Parameters'!$E$8/'I Disease Parameters'!$E$11</f>
        <v>1.2E-2</v>
      </c>
      <c r="H701" s="27">
        <f>1/'I Disease Parameters'!$E$12</f>
        <v>0.05</v>
      </c>
      <c r="I701" s="27">
        <f>'I Disease Parameters'!$E$9/'I Disease Parameters'!$E$15</f>
        <v>0</v>
      </c>
      <c r="J701" s="83">
        <f t="shared" si="306"/>
        <v>7.7001263440561267</v>
      </c>
      <c r="K701" s="60">
        <f t="shared" si="307"/>
        <v>0.77001263449643809</v>
      </c>
      <c r="L701" s="30">
        <f t="shared" si="308"/>
        <v>0.46717576064062738</v>
      </c>
      <c r="M701" s="27">
        <f>J701/'I Disease Parameters'!$E$12</f>
        <v>0.38500631720280631</v>
      </c>
      <c r="N701" s="27">
        <f>K701/SQRT('I Disease Parameters'!$E$13*'I Disease Parameters'!$E$13)</f>
        <v>4.5294860852731655E-2</v>
      </c>
      <c r="O701" s="27">
        <f>L701/'I Disease Parameters'!$E$13</f>
        <v>2.7480927096507492E-2</v>
      </c>
      <c r="P701" s="27">
        <f>(1-L701)/'I Disease Parameters'!$E$14</f>
        <v>2.2201009973307193E-2</v>
      </c>
      <c r="Q701" s="19" t="str">
        <f t="shared" si="284"/>
        <v/>
      </c>
      <c r="R701" s="17" t="str">
        <f t="shared" si="285"/>
        <v/>
      </c>
      <c r="S701" s="17" t="str">
        <f t="shared" si="286"/>
        <v/>
      </c>
      <c r="T701" s="17" t="str">
        <f t="shared" si="287"/>
        <v/>
      </c>
      <c r="U701" s="17" t="str">
        <f t="shared" si="288"/>
        <v/>
      </c>
      <c r="V701" s="17" t="str">
        <f t="shared" si="289"/>
        <v/>
      </c>
      <c r="W701" s="17" t="str">
        <f t="shared" si="290"/>
        <v/>
      </c>
      <c r="X701" s="18" t="str">
        <f t="shared" si="281"/>
        <v/>
      </c>
      <c r="Y701" s="17" t="str">
        <f t="shared" si="291"/>
        <v/>
      </c>
      <c r="Z701" s="17" t="str">
        <f t="shared" si="292"/>
        <v/>
      </c>
      <c r="AA701" s="17" t="str">
        <f t="shared" si="293"/>
        <v/>
      </c>
      <c r="AB701" s="17" t="str">
        <f t="shared" si="294"/>
        <v/>
      </c>
      <c r="AC701" s="17" t="str">
        <f t="shared" si="295"/>
        <v/>
      </c>
      <c r="AD701" s="18" t="str">
        <f t="shared" si="296"/>
        <v/>
      </c>
      <c r="AE701" s="19" t="str">
        <f t="shared" si="297"/>
        <v/>
      </c>
      <c r="AF701" s="17" t="str">
        <f t="shared" si="298"/>
        <v/>
      </c>
      <c r="AG701" s="17" t="str">
        <f t="shared" si="299"/>
        <v/>
      </c>
      <c r="AH701" s="18" t="str">
        <f t="shared" si="300"/>
        <v/>
      </c>
      <c r="AI701" s="73"/>
      <c r="AJ701" s="74"/>
      <c r="AK701" s="74"/>
      <c r="AL701" s="73"/>
      <c r="AM701" s="74"/>
      <c r="AN701" s="74">
        <f t="shared" si="301"/>
        <v>2012</v>
      </c>
      <c r="AO701" s="19" t="str">
        <f t="shared" ca="1" si="302"/>
        <v>-</v>
      </c>
      <c r="AP701" s="17" t="str">
        <f ca="1">IF($C701&gt;=TODAY(),"-",100*(AO701-MIN(Fit_Error_Deaths))/(MAX(Fit_Error_Deaths)-MIN(Fit_Error_Deaths)))</f>
        <v>-</v>
      </c>
      <c r="AQ701" s="17" t="str">
        <f t="shared" ca="1" si="303"/>
        <v>-</v>
      </c>
      <c r="AR701" s="17" t="str">
        <f ca="1">IF($C701&gt;=TODAY(),"-",100*(AQ701-MIN(Fit_Error_LocalTransmission))/(MAX(Fit_Error_LocalTransmission)-MIN(Fit_Error_LocalTransmission)))</f>
        <v>-</v>
      </c>
      <c r="AS701" s="17" t="str">
        <f t="shared" ca="1" si="304"/>
        <v>-</v>
      </c>
      <c r="AT701" s="67" t="str">
        <f t="shared" ca="1" si="305"/>
        <v>-</v>
      </c>
    </row>
    <row r="702" spans="1:46" s="1" customFormat="1" ht="12" x14ac:dyDescent="0.35">
      <c r="A702" s="87"/>
      <c r="B702" s="40" t="str">
        <f t="shared" si="282"/>
        <v/>
      </c>
      <c r="C702" s="41" t="str">
        <f t="shared" si="283"/>
        <v/>
      </c>
      <c r="D702" s="28">
        <f>'I Disease Parameters'!$E$6/(1000*365)</f>
        <v>4.8197260273972601E-5</v>
      </c>
      <c r="E702" s="28">
        <f>'I Disease Parameters'!$E$7/(1000*365)</f>
        <v>2.0024657534246577E-5</v>
      </c>
      <c r="F702" s="27">
        <f>(1-'I Disease Parameters'!$E$8)/'I Disease Parameters'!$E$10</f>
        <v>0.188</v>
      </c>
      <c r="G702" s="27">
        <f>'I Disease Parameters'!$E$8/'I Disease Parameters'!$E$11</f>
        <v>1.2E-2</v>
      </c>
      <c r="H702" s="27">
        <f>1/'I Disease Parameters'!$E$12</f>
        <v>0.05</v>
      </c>
      <c r="I702" s="27">
        <f>'I Disease Parameters'!$E$9/'I Disease Parameters'!$E$15</f>
        <v>0</v>
      </c>
      <c r="J702" s="83">
        <f t="shared" si="306"/>
        <v>7.7001263440561267</v>
      </c>
      <c r="K702" s="60">
        <f t="shared" si="307"/>
        <v>0.77001263449643809</v>
      </c>
      <c r="L702" s="30">
        <f t="shared" si="308"/>
        <v>0.46717576064062738</v>
      </c>
      <c r="M702" s="27">
        <f>J702/'I Disease Parameters'!$E$12</f>
        <v>0.38500631720280631</v>
      </c>
      <c r="N702" s="27">
        <f>K702/SQRT('I Disease Parameters'!$E$13*'I Disease Parameters'!$E$13)</f>
        <v>4.5294860852731655E-2</v>
      </c>
      <c r="O702" s="27">
        <f>L702/'I Disease Parameters'!$E$13</f>
        <v>2.7480927096507492E-2</v>
      </c>
      <c r="P702" s="27">
        <f>(1-L702)/'I Disease Parameters'!$E$14</f>
        <v>2.2201009973307193E-2</v>
      </c>
      <c r="Q702" s="19" t="str">
        <f t="shared" si="284"/>
        <v/>
      </c>
      <c r="R702" s="17" t="str">
        <f t="shared" si="285"/>
        <v/>
      </c>
      <c r="S702" s="17" t="str">
        <f t="shared" si="286"/>
        <v/>
      </c>
      <c r="T702" s="17" t="str">
        <f t="shared" si="287"/>
        <v/>
      </c>
      <c r="U702" s="17" t="str">
        <f t="shared" si="288"/>
        <v/>
      </c>
      <c r="V702" s="17" t="str">
        <f t="shared" si="289"/>
        <v/>
      </c>
      <c r="W702" s="17" t="str">
        <f t="shared" si="290"/>
        <v/>
      </c>
      <c r="X702" s="18" t="str">
        <f t="shared" si="281"/>
        <v/>
      </c>
      <c r="Y702" s="17" t="str">
        <f t="shared" si="291"/>
        <v/>
      </c>
      <c r="Z702" s="17" t="str">
        <f t="shared" si="292"/>
        <v/>
      </c>
      <c r="AA702" s="17" t="str">
        <f t="shared" si="293"/>
        <v/>
      </c>
      <c r="AB702" s="17" t="str">
        <f t="shared" si="294"/>
        <v/>
      </c>
      <c r="AC702" s="17" t="str">
        <f t="shared" si="295"/>
        <v/>
      </c>
      <c r="AD702" s="18" t="str">
        <f t="shared" si="296"/>
        <v/>
      </c>
      <c r="AE702" s="19" t="str">
        <f t="shared" si="297"/>
        <v/>
      </c>
      <c r="AF702" s="17" t="str">
        <f t="shared" si="298"/>
        <v/>
      </c>
      <c r="AG702" s="17" t="str">
        <f t="shared" si="299"/>
        <v/>
      </c>
      <c r="AH702" s="18" t="str">
        <f t="shared" si="300"/>
        <v/>
      </c>
      <c r="AI702" s="73"/>
      <c r="AJ702" s="74"/>
      <c r="AK702" s="74"/>
      <c r="AL702" s="73"/>
      <c r="AM702" s="74"/>
      <c r="AN702" s="74">
        <f t="shared" si="301"/>
        <v>2012</v>
      </c>
      <c r="AO702" s="19" t="str">
        <f t="shared" ca="1" si="302"/>
        <v>-</v>
      </c>
      <c r="AP702" s="17" t="str">
        <f ca="1">IF($C702&gt;=TODAY(),"-",100*(AO702-MIN(Fit_Error_Deaths))/(MAX(Fit_Error_Deaths)-MIN(Fit_Error_Deaths)))</f>
        <v>-</v>
      </c>
      <c r="AQ702" s="17" t="str">
        <f t="shared" ca="1" si="303"/>
        <v>-</v>
      </c>
      <c r="AR702" s="17" t="str">
        <f ca="1">IF($C702&gt;=TODAY(),"-",100*(AQ702-MIN(Fit_Error_LocalTransmission))/(MAX(Fit_Error_LocalTransmission)-MIN(Fit_Error_LocalTransmission)))</f>
        <v>-</v>
      </c>
      <c r="AS702" s="17" t="str">
        <f t="shared" ca="1" si="304"/>
        <v>-</v>
      </c>
      <c r="AT702" s="67" t="str">
        <f t="shared" ca="1" si="305"/>
        <v>-</v>
      </c>
    </row>
    <row r="703" spans="1:46" s="1" customFormat="1" ht="12" x14ac:dyDescent="0.35">
      <c r="A703" s="87"/>
      <c r="B703" s="40" t="str">
        <f t="shared" si="282"/>
        <v/>
      </c>
      <c r="C703" s="41" t="str">
        <f t="shared" si="283"/>
        <v/>
      </c>
      <c r="D703" s="28">
        <f>'I Disease Parameters'!$E$6/(1000*365)</f>
        <v>4.8197260273972601E-5</v>
      </c>
      <c r="E703" s="28">
        <f>'I Disease Parameters'!$E$7/(1000*365)</f>
        <v>2.0024657534246577E-5</v>
      </c>
      <c r="F703" s="27">
        <f>(1-'I Disease Parameters'!$E$8)/'I Disease Parameters'!$E$10</f>
        <v>0.188</v>
      </c>
      <c r="G703" s="27">
        <f>'I Disease Parameters'!$E$8/'I Disease Parameters'!$E$11</f>
        <v>1.2E-2</v>
      </c>
      <c r="H703" s="27">
        <f>1/'I Disease Parameters'!$E$12</f>
        <v>0.05</v>
      </c>
      <c r="I703" s="27">
        <f>'I Disease Parameters'!$E$9/'I Disease Parameters'!$E$15</f>
        <v>0</v>
      </c>
      <c r="J703" s="83">
        <f t="shared" si="306"/>
        <v>7.7001263440561267</v>
      </c>
      <c r="K703" s="60">
        <f t="shared" si="307"/>
        <v>0.77001263449643809</v>
      </c>
      <c r="L703" s="30">
        <f t="shared" si="308"/>
        <v>0.46717576064062738</v>
      </c>
      <c r="M703" s="27">
        <f>J703/'I Disease Parameters'!$E$12</f>
        <v>0.38500631720280631</v>
      </c>
      <c r="N703" s="27">
        <f>K703/SQRT('I Disease Parameters'!$E$13*'I Disease Parameters'!$E$13)</f>
        <v>4.5294860852731655E-2</v>
      </c>
      <c r="O703" s="27">
        <f>L703/'I Disease Parameters'!$E$13</f>
        <v>2.7480927096507492E-2</v>
      </c>
      <c r="P703" s="27">
        <f>(1-L703)/'I Disease Parameters'!$E$14</f>
        <v>2.2201009973307193E-2</v>
      </c>
      <c r="Q703" s="19" t="str">
        <f t="shared" si="284"/>
        <v/>
      </c>
      <c r="R703" s="17" t="str">
        <f t="shared" si="285"/>
        <v/>
      </c>
      <c r="S703" s="17" t="str">
        <f t="shared" si="286"/>
        <v/>
      </c>
      <c r="T703" s="17" t="str">
        <f t="shared" si="287"/>
        <v/>
      </c>
      <c r="U703" s="17" t="str">
        <f t="shared" si="288"/>
        <v/>
      </c>
      <c r="V703" s="17" t="str">
        <f t="shared" si="289"/>
        <v/>
      </c>
      <c r="W703" s="17" t="str">
        <f t="shared" si="290"/>
        <v/>
      </c>
      <c r="X703" s="18" t="str">
        <f t="shared" si="281"/>
        <v/>
      </c>
      <c r="Y703" s="17" t="str">
        <f t="shared" si="291"/>
        <v/>
      </c>
      <c r="Z703" s="17" t="str">
        <f t="shared" si="292"/>
        <v/>
      </c>
      <c r="AA703" s="17" t="str">
        <f t="shared" si="293"/>
        <v/>
      </c>
      <c r="AB703" s="17" t="str">
        <f t="shared" si="294"/>
        <v/>
      </c>
      <c r="AC703" s="17" t="str">
        <f t="shared" si="295"/>
        <v/>
      </c>
      <c r="AD703" s="18" t="str">
        <f t="shared" si="296"/>
        <v/>
      </c>
      <c r="AE703" s="19" t="str">
        <f t="shared" si="297"/>
        <v/>
      </c>
      <c r="AF703" s="17" t="str">
        <f t="shared" si="298"/>
        <v/>
      </c>
      <c r="AG703" s="17" t="str">
        <f t="shared" si="299"/>
        <v/>
      </c>
      <c r="AH703" s="18" t="str">
        <f t="shared" si="300"/>
        <v/>
      </c>
      <c r="AI703" s="73"/>
      <c r="AJ703" s="74"/>
      <c r="AK703" s="74"/>
      <c r="AL703" s="73"/>
      <c r="AM703" s="74"/>
      <c r="AN703" s="74">
        <f t="shared" si="301"/>
        <v>2012</v>
      </c>
      <c r="AO703" s="19" t="str">
        <f t="shared" ca="1" si="302"/>
        <v>-</v>
      </c>
      <c r="AP703" s="17" t="str">
        <f ca="1">IF($C703&gt;=TODAY(),"-",100*(AO703-MIN(Fit_Error_Deaths))/(MAX(Fit_Error_Deaths)-MIN(Fit_Error_Deaths)))</f>
        <v>-</v>
      </c>
      <c r="AQ703" s="17" t="str">
        <f t="shared" ca="1" si="303"/>
        <v>-</v>
      </c>
      <c r="AR703" s="17" t="str">
        <f ca="1">IF($C703&gt;=TODAY(),"-",100*(AQ703-MIN(Fit_Error_LocalTransmission))/(MAX(Fit_Error_LocalTransmission)-MIN(Fit_Error_LocalTransmission)))</f>
        <v>-</v>
      </c>
      <c r="AS703" s="17" t="str">
        <f t="shared" ca="1" si="304"/>
        <v>-</v>
      </c>
      <c r="AT703" s="67" t="str">
        <f t="shared" ca="1" si="305"/>
        <v>-</v>
      </c>
    </row>
    <row r="704" spans="1:46" s="1" customFormat="1" ht="12" x14ac:dyDescent="0.35">
      <c r="A704" s="87"/>
      <c r="B704" s="40" t="str">
        <f t="shared" si="282"/>
        <v/>
      </c>
      <c r="C704" s="41" t="str">
        <f t="shared" si="283"/>
        <v/>
      </c>
      <c r="D704" s="28">
        <f>'I Disease Parameters'!$E$6/(1000*365)</f>
        <v>4.8197260273972601E-5</v>
      </c>
      <c r="E704" s="28">
        <f>'I Disease Parameters'!$E$7/(1000*365)</f>
        <v>2.0024657534246577E-5</v>
      </c>
      <c r="F704" s="27">
        <f>(1-'I Disease Parameters'!$E$8)/'I Disease Parameters'!$E$10</f>
        <v>0.188</v>
      </c>
      <c r="G704" s="27">
        <f>'I Disease Parameters'!$E$8/'I Disease Parameters'!$E$11</f>
        <v>1.2E-2</v>
      </c>
      <c r="H704" s="27">
        <f>1/'I Disease Parameters'!$E$12</f>
        <v>0.05</v>
      </c>
      <c r="I704" s="27">
        <f>'I Disease Parameters'!$E$9/'I Disease Parameters'!$E$15</f>
        <v>0</v>
      </c>
      <c r="J704" s="83">
        <f t="shared" si="306"/>
        <v>7.7001263440561267</v>
      </c>
      <c r="K704" s="60">
        <f t="shared" si="307"/>
        <v>0.77001263449643809</v>
      </c>
      <c r="L704" s="30">
        <f t="shared" si="308"/>
        <v>0.46717576064062738</v>
      </c>
      <c r="M704" s="27">
        <f>J704/'I Disease Parameters'!$E$12</f>
        <v>0.38500631720280631</v>
      </c>
      <c r="N704" s="27">
        <f>K704/SQRT('I Disease Parameters'!$E$13*'I Disease Parameters'!$E$13)</f>
        <v>4.5294860852731655E-2</v>
      </c>
      <c r="O704" s="27">
        <f>L704/'I Disease Parameters'!$E$13</f>
        <v>2.7480927096507492E-2</v>
      </c>
      <c r="P704" s="27">
        <f>(1-L704)/'I Disease Parameters'!$E$14</f>
        <v>2.2201009973307193E-2</v>
      </c>
      <c r="Q704" s="19" t="str">
        <f t="shared" si="284"/>
        <v/>
      </c>
      <c r="R704" s="17" t="str">
        <f t="shared" si="285"/>
        <v/>
      </c>
      <c r="S704" s="17" t="str">
        <f t="shared" si="286"/>
        <v/>
      </c>
      <c r="T704" s="17" t="str">
        <f t="shared" si="287"/>
        <v/>
      </c>
      <c r="U704" s="17" t="str">
        <f t="shared" si="288"/>
        <v/>
      </c>
      <c r="V704" s="17" t="str">
        <f t="shared" si="289"/>
        <v/>
      </c>
      <c r="W704" s="17" t="str">
        <f t="shared" si="290"/>
        <v/>
      </c>
      <c r="X704" s="18" t="str">
        <f t="shared" si="281"/>
        <v/>
      </c>
      <c r="Y704" s="17" t="str">
        <f t="shared" si="291"/>
        <v/>
      </c>
      <c r="Z704" s="17" t="str">
        <f t="shared" si="292"/>
        <v/>
      </c>
      <c r="AA704" s="17" t="str">
        <f t="shared" si="293"/>
        <v/>
      </c>
      <c r="AB704" s="17" t="str">
        <f t="shared" si="294"/>
        <v/>
      </c>
      <c r="AC704" s="17" t="str">
        <f t="shared" si="295"/>
        <v/>
      </c>
      <c r="AD704" s="18" t="str">
        <f t="shared" si="296"/>
        <v/>
      </c>
      <c r="AE704" s="19" t="str">
        <f t="shared" si="297"/>
        <v/>
      </c>
      <c r="AF704" s="17" t="str">
        <f t="shared" si="298"/>
        <v/>
      </c>
      <c r="AG704" s="17" t="str">
        <f t="shared" si="299"/>
        <v/>
      </c>
      <c r="AH704" s="18" t="str">
        <f t="shared" si="300"/>
        <v/>
      </c>
      <c r="AI704" s="73"/>
      <c r="AJ704" s="74"/>
      <c r="AK704" s="74"/>
      <c r="AL704" s="73"/>
      <c r="AM704" s="74"/>
      <c r="AN704" s="74">
        <f t="shared" si="301"/>
        <v>2012</v>
      </c>
      <c r="AO704" s="19" t="str">
        <f t="shared" ca="1" si="302"/>
        <v>-</v>
      </c>
      <c r="AP704" s="17" t="str">
        <f ca="1">IF($C704&gt;=TODAY(),"-",100*(AO704-MIN(Fit_Error_Deaths))/(MAX(Fit_Error_Deaths)-MIN(Fit_Error_Deaths)))</f>
        <v>-</v>
      </c>
      <c r="AQ704" s="17" t="str">
        <f t="shared" ca="1" si="303"/>
        <v>-</v>
      </c>
      <c r="AR704" s="17" t="str">
        <f ca="1">IF($C704&gt;=TODAY(),"-",100*(AQ704-MIN(Fit_Error_LocalTransmission))/(MAX(Fit_Error_LocalTransmission)-MIN(Fit_Error_LocalTransmission)))</f>
        <v>-</v>
      </c>
      <c r="AS704" s="17" t="str">
        <f t="shared" ca="1" si="304"/>
        <v>-</v>
      </c>
      <c r="AT704" s="67" t="str">
        <f t="shared" ca="1" si="305"/>
        <v>-</v>
      </c>
    </row>
    <row r="705" spans="1:46" s="1" customFormat="1" ht="12" x14ac:dyDescent="0.35">
      <c r="A705" s="87"/>
      <c r="B705" s="40" t="str">
        <f t="shared" si="282"/>
        <v/>
      </c>
      <c r="C705" s="41" t="str">
        <f t="shared" si="283"/>
        <v/>
      </c>
      <c r="D705" s="28">
        <f>'I Disease Parameters'!$E$6/(1000*365)</f>
        <v>4.8197260273972601E-5</v>
      </c>
      <c r="E705" s="28">
        <f>'I Disease Parameters'!$E$7/(1000*365)</f>
        <v>2.0024657534246577E-5</v>
      </c>
      <c r="F705" s="27">
        <f>(1-'I Disease Parameters'!$E$8)/'I Disease Parameters'!$E$10</f>
        <v>0.188</v>
      </c>
      <c r="G705" s="27">
        <f>'I Disease Parameters'!$E$8/'I Disease Parameters'!$E$11</f>
        <v>1.2E-2</v>
      </c>
      <c r="H705" s="27">
        <f>1/'I Disease Parameters'!$E$12</f>
        <v>0.05</v>
      </c>
      <c r="I705" s="27">
        <f>'I Disease Parameters'!$E$9/'I Disease Parameters'!$E$15</f>
        <v>0</v>
      </c>
      <c r="J705" s="83">
        <f t="shared" si="306"/>
        <v>7.7001263440561267</v>
      </c>
      <c r="K705" s="60">
        <f t="shared" si="307"/>
        <v>0.77001263449643809</v>
      </c>
      <c r="L705" s="30">
        <f t="shared" si="308"/>
        <v>0.46717576064062738</v>
      </c>
      <c r="M705" s="27">
        <f>J705/'I Disease Parameters'!$E$12</f>
        <v>0.38500631720280631</v>
      </c>
      <c r="N705" s="27">
        <f>K705/SQRT('I Disease Parameters'!$E$13*'I Disease Parameters'!$E$13)</f>
        <v>4.5294860852731655E-2</v>
      </c>
      <c r="O705" s="27">
        <f>L705/'I Disease Parameters'!$E$13</f>
        <v>2.7480927096507492E-2</v>
      </c>
      <c r="P705" s="27">
        <f>(1-L705)/'I Disease Parameters'!$E$14</f>
        <v>2.2201009973307193E-2</v>
      </c>
      <c r="Q705" s="19" t="str">
        <f t="shared" si="284"/>
        <v/>
      </c>
      <c r="R705" s="17" t="str">
        <f t="shared" si="285"/>
        <v/>
      </c>
      <c r="S705" s="17" t="str">
        <f t="shared" si="286"/>
        <v/>
      </c>
      <c r="T705" s="17" t="str">
        <f t="shared" si="287"/>
        <v/>
      </c>
      <c r="U705" s="17" t="str">
        <f t="shared" si="288"/>
        <v/>
      </c>
      <c r="V705" s="17" t="str">
        <f t="shared" si="289"/>
        <v/>
      </c>
      <c r="W705" s="17" t="str">
        <f t="shared" si="290"/>
        <v/>
      </c>
      <c r="X705" s="18" t="str">
        <f t="shared" si="281"/>
        <v/>
      </c>
      <c r="Y705" s="17" t="str">
        <f t="shared" si="291"/>
        <v/>
      </c>
      <c r="Z705" s="17" t="str">
        <f t="shared" si="292"/>
        <v/>
      </c>
      <c r="AA705" s="17" t="str">
        <f t="shared" si="293"/>
        <v/>
      </c>
      <c r="AB705" s="17" t="str">
        <f t="shared" si="294"/>
        <v/>
      </c>
      <c r="AC705" s="17" t="str">
        <f t="shared" si="295"/>
        <v/>
      </c>
      <c r="AD705" s="18" t="str">
        <f t="shared" si="296"/>
        <v/>
      </c>
      <c r="AE705" s="19" t="str">
        <f t="shared" si="297"/>
        <v/>
      </c>
      <c r="AF705" s="17" t="str">
        <f t="shared" si="298"/>
        <v/>
      </c>
      <c r="AG705" s="17" t="str">
        <f t="shared" si="299"/>
        <v/>
      </c>
      <c r="AH705" s="18" t="str">
        <f t="shared" si="300"/>
        <v/>
      </c>
      <c r="AI705" s="73"/>
      <c r="AJ705" s="74"/>
      <c r="AK705" s="74"/>
      <c r="AL705" s="73"/>
      <c r="AM705" s="74"/>
      <c r="AN705" s="74">
        <f t="shared" si="301"/>
        <v>2012</v>
      </c>
      <c r="AO705" s="19" t="str">
        <f t="shared" ca="1" si="302"/>
        <v>-</v>
      </c>
      <c r="AP705" s="17" t="str">
        <f ca="1">IF($C705&gt;=TODAY(),"-",100*(AO705-MIN(Fit_Error_Deaths))/(MAX(Fit_Error_Deaths)-MIN(Fit_Error_Deaths)))</f>
        <v>-</v>
      </c>
      <c r="AQ705" s="17" t="str">
        <f t="shared" ca="1" si="303"/>
        <v>-</v>
      </c>
      <c r="AR705" s="17" t="str">
        <f ca="1">IF($C705&gt;=TODAY(),"-",100*(AQ705-MIN(Fit_Error_LocalTransmission))/(MAX(Fit_Error_LocalTransmission)-MIN(Fit_Error_LocalTransmission)))</f>
        <v>-</v>
      </c>
      <c r="AS705" s="17" t="str">
        <f t="shared" ca="1" si="304"/>
        <v>-</v>
      </c>
      <c r="AT705" s="67" t="str">
        <f t="shared" ca="1" si="305"/>
        <v>-</v>
      </c>
    </row>
    <row r="706" spans="1:46" s="1" customFormat="1" ht="12" x14ac:dyDescent="0.35">
      <c r="A706" s="87"/>
      <c r="B706" s="40" t="str">
        <f t="shared" si="282"/>
        <v/>
      </c>
      <c r="C706" s="41" t="str">
        <f t="shared" si="283"/>
        <v/>
      </c>
      <c r="D706" s="28">
        <f>'I Disease Parameters'!$E$6/(1000*365)</f>
        <v>4.8197260273972601E-5</v>
      </c>
      <c r="E706" s="28">
        <f>'I Disease Parameters'!$E$7/(1000*365)</f>
        <v>2.0024657534246577E-5</v>
      </c>
      <c r="F706" s="27">
        <f>(1-'I Disease Parameters'!$E$8)/'I Disease Parameters'!$E$10</f>
        <v>0.188</v>
      </c>
      <c r="G706" s="27">
        <f>'I Disease Parameters'!$E$8/'I Disease Parameters'!$E$11</f>
        <v>1.2E-2</v>
      </c>
      <c r="H706" s="27">
        <f>1/'I Disease Parameters'!$E$12</f>
        <v>0.05</v>
      </c>
      <c r="I706" s="27">
        <f>'I Disease Parameters'!$E$9/'I Disease Parameters'!$E$15</f>
        <v>0</v>
      </c>
      <c r="J706" s="83">
        <f t="shared" si="306"/>
        <v>7.7001263440561267</v>
      </c>
      <c r="K706" s="60">
        <f t="shared" si="307"/>
        <v>0.77001263449643809</v>
      </c>
      <c r="L706" s="30">
        <f t="shared" si="308"/>
        <v>0.46717576064062738</v>
      </c>
      <c r="M706" s="27">
        <f>J706/'I Disease Parameters'!$E$12</f>
        <v>0.38500631720280631</v>
      </c>
      <c r="N706" s="27">
        <f>K706/SQRT('I Disease Parameters'!$E$13*'I Disease Parameters'!$E$13)</f>
        <v>4.5294860852731655E-2</v>
      </c>
      <c r="O706" s="27">
        <f>L706/'I Disease Parameters'!$E$13</f>
        <v>2.7480927096507492E-2</v>
      </c>
      <c r="P706" s="27">
        <f>(1-L706)/'I Disease Parameters'!$E$14</f>
        <v>2.2201009973307193E-2</v>
      </c>
      <c r="Q706" s="19" t="str">
        <f t="shared" si="284"/>
        <v/>
      </c>
      <c r="R706" s="17" t="str">
        <f t="shared" si="285"/>
        <v/>
      </c>
      <c r="S706" s="17" t="str">
        <f t="shared" si="286"/>
        <v/>
      </c>
      <c r="T706" s="17" t="str">
        <f t="shared" si="287"/>
        <v/>
      </c>
      <c r="U706" s="17" t="str">
        <f t="shared" si="288"/>
        <v/>
      </c>
      <c r="V706" s="17" t="str">
        <f t="shared" si="289"/>
        <v/>
      </c>
      <c r="W706" s="17" t="str">
        <f t="shared" si="290"/>
        <v/>
      </c>
      <c r="X706" s="18" t="str">
        <f t="shared" si="281"/>
        <v/>
      </c>
      <c r="Y706" s="17" t="str">
        <f t="shared" si="291"/>
        <v/>
      </c>
      <c r="Z706" s="17" t="str">
        <f t="shared" si="292"/>
        <v/>
      </c>
      <c r="AA706" s="17" t="str">
        <f t="shared" si="293"/>
        <v/>
      </c>
      <c r="AB706" s="17" t="str">
        <f t="shared" si="294"/>
        <v/>
      </c>
      <c r="AC706" s="17" t="str">
        <f t="shared" si="295"/>
        <v/>
      </c>
      <c r="AD706" s="18" t="str">
        <f t="shared" si="296"/>
        <v/>
      </c>
      <c r="AE706" s="19" t="str">
        <f t="shared" si="297"/>
        <v/>
      </c>
      <c r="AF706" s="17" t="str">
        <f t="shared" si="298"/>
        <v/>
      </c>
      <c r="AG706" s="17" t="str">
        <f t="shared" si="299"/>
        <v/>
      </c>
      <c r="AH706" s="18" t="str">
        <f t="shared" si="300"/>
        <v/>
      </c>
      <c r="AI706" s="73"/>
      <c r="AJ706" s="74"/>
      <c r="AK706" s="74"/>
      <c r="AL706" s="73"/>
      <c r="AM706" s="74"/>
      <c r="AN706" s="74">
        <f t="shared" si="301"/>
        <v>2012</v>
      </c>
      <c r="AO706" s="19" t="str">
        <f t="shared" ca="1" si="302"/>
        <v>-</v>
      </c>
      <c r="AP706" s="17" t="str">
        <f ca="1">IF($C706&gt;=TODAY(),"-",100*(AO706-MIN(Fit_Error_Deaths))/(MAX(Fit_Error_Deaths)-MIN(Fit_Error_Deaths)))</f>
        <v>-</v>
      </c>
      <c r="AQ706" s="17" t="str">
        <f t="shared" ca="1" si="303"/>
        <v>-</v>
      </c>
      <c r="AR706" s="17" t="str">
        <f ca="1">IF($C706&gt;=TODAY(),"-",100*(AQ706-MIN(Fit_Error_LocalTransmission))/(MAX(Fit_Error_LocalTransmission)-MIN(Fit_Error_LocalTransmission)))</f>
        <v>-</v>
      </c>
      <c r="AS706" s="17" t="str">
        <f t="shared" ca="1" si="304"/>
        <v>-</v>
      </c>
      <c r="AT706" s="67" t="str">
        <f t="shared" ca="1" si="305"/>
        <v>-</v>
      </c>
    </row>
    <row r="707" spans="1:46" s="1" customFormat="1" ht="12" x14ac:dyDescent="0.35">
      <c r="A707" s="87"/>
      <c r="B707" s="40" t="str">
        <f t="shared" si="282"/>
        <v/>
      </c>
      <c r="C707" s="41" t="str">
        <f t="shared" si="283"/>
        <v/>
      </c>
      <c r="D707" s="28">
        <f>'I Disease Parameters'!$E$6/(1000*365)</f>
        <v>4.8197260273972601E-5</v>
      </c>
      <c r="E707" s="28">
        <f>'I Disease Parameters'!$E$7/(1000*365)</f>
        <v>2.0024657534246577E-5</v>
      </c>
      <c r="F707" s="27">
        <f>(1-'I Disease Parameters'!$E$8)/'I Disease Parameters'!$E$10</f>
        <v>0.188</v>
      </c>
      <c r="G707" s="27">
        <f>'I Disease Parameters'!$E$8/'I Disease Parameters'!$E$11</f>
        <v>1.2E-2</v>
      </c>
      <c r="H707" s="27">
        <f>1/'I Disease Parameters'!$E$12</f>
        <v>0.05</v>
      </c>
      <c r="I707" s="27">
        <f>'I Disease Parameters'!$E$9/'I Disease Parameters'!$E$15</f>
        <v>0</v>
      </c>
      <c r="J707" s="83">
        <f t="shared" si="306"/>
        <v>7.7001263440561267</v>
      </c>
      <c r="K707" s="60">
        <f t="shared" si="307"/>
        <v>0.77001263449643809</v>
      </c>
      <c r="L707" s="30">
        <f t="shared" si="308"/>
        <v>0.46717576064062738</v>
      </c>
      <c r="M707" s="27">
        <f>J707/'I Disease Parameters'!$E$12</f>
        <v>0.38500631720280631</v>
      </c>
      <c r="N707" s="27">
        <f>K707/SQRT('I Disease Parameters'!$E$13*'I Disease Parameters'!$E$13)</f>
        <v>4.5294860852731655E-2</v>
      </c>
      <c r="O707" s="27">
        <f>L707/'I Disease Parameters'!$E$13</f>
        <v>2.7480927096507492E-2</v>
      </c>
      <c r="P707" s="27">
        <f>(1-L707)/'I Disease Parameters'!$E$14</f>
        <v>2.2201009973307193E-2</v>
      </c>
      <c r="Q707" s="19" t="str">
        <f t="shared" si="284"/>
        <v/>
      </c>
      <c r="R707" s="17" t="str">
        <f t="shared" si="285"/>
        <v/>
      </c>
      <c r="S707" s="17" t="str">
        <f t="shared" si="286"/>
        <v/>
      </c>
      <c r="T707" s="17" t="str">
        <f t="shared" si="287"/>
        <v/>
      </c>
      <c r="U707" s="17" t="str">
        <f t="shared" si="288"/>
        <v/>
      </c>
      <c r="V707" s="17" t="str">
        <f t="shared" si="289"/>
        <v/>
      </c>
      <c r="W707" s="17" t="str">
        <f t="shared" si="290"/>
        <v/>
      </c>
      <c r="X707" s="18" t="str">
        <f t="shared" si="281"/>
        <v/>
      </c>
      <c r="Y707" s="17" t="str">
        <f t="shared" si="291"/>
        <v/>
      </c>
      <c r="Z707" s="17" t="str">
        <f t="shared" si="292"/>
        <v/>
      </c>
      <c r="AA707" s="17" t="str">
        <f t="shared" si="293"/>
        <v/>
      </c>
      <c r="AB707" s="17" t="str">
        <f t="shared" si="294"/>
        <v/>
      </c>
      <c r="AC707" s="17" t="str">
        <f t="shared" si="295"/>
        <v/>
      </c>
      <c r="AD707" s="18" t="str">
        <f t="shared" si="296"/>
        <v/>
      </c>
      <c r="AE707" s="19" t="str">
        <f t="shared" si="297"/>
        <v/>
      </c>
      <c r="AF707" s="17" t="str">
        <f t="shared" si="298"/>
        <v/>
      </c>
      <c r="AG707" s="17" t="str">
        <f t="shared" si="299"/>
        <v/>
      </c>
      <c r="AH707" s="18" t="str">
        <f t="shared" si="300"/>
        <v/>
      </c>
      <c r="AI707" s="73"/>
      <c r="AJ707" s="74"/>
      <c r="AK707" s="74"/>
      <c r="AL707" s="73"/>
      <c r="AM707" s="74"/>
      <c r="AN707" s="74">
        <f t="shared" si="301"/>
        <v>2012</v>
      </c>
      <c r="AO707" s="19" t="str">
        <f t="shared" ca="1" si="302"/>
        <v>-</v>
      </c>
      <c r="AP707" s="17" t="str">
        <f ca="1">IF($C707&gt;=TODAY(),"-",100*(AO707-MIN(Fit_Error_Deaths))/(MAX(Fit_Error_Deaths)-MIN(Fit_Error_Deaths)))</f>
        <v>-</v>
      </c>
      <c r="AQ707" s="17" t="str">
        <f t="shared" ca="1" si="303"/>
        <v>-</v>
      </c>
      <c r="AR707" s="17" t="str">
        <f ca="1">IF($C707&gt;=TODAY(),"-",100*(AQ707-MIN(Fit_Error_LocalTransmission))/(MAX(Fit_Error_LocalTransmission)-MIN(Fit_Error_LocalTransmission)))</f>
        <v>-</v>
      </c>
      <c r="AS707" s="17" t="str">
        <f t="shared" ca="1" si="304"/>
        <v>-</v>
      </c>
      <c r="AT707" s="67" t="str">
        <f t="shared" ca="1" si="305"/>
        <v>-</v>
      </c>
    </row>
    <row r="708" spans="1:46" s="1" customFormat="1" ht="12" x14ac:dyDescent="0.35">
      <c r="A708" s="87"/>
      <c r="B708" s="40" t="str">
        <f t="shared" si="282"/>
        <v/>
      </c>
      <c r="C708" s="41" t="str">
        <f t="shared" si="283"/>
        <v/>
      </c>
      <c r="D708" s="28">
        <f>'I Disease Parameters'!$E$6/(1000*365)</f>
        <v>4.8197260273972601E-5</v>
      </c>
      <c r="E708" s="28">
        <f>'I Disease Parameters'!$E$7/(1000*365)</f>
        <v>2.0024657534246577E-5</v>
      </c>
      <c r="F708" s="27">
        <f>(1-'I Disease Parameters'!$E$8)/'I Disease Parameters'!$E$10</f>
        <v>0.188</v>
      </c>
      <c r="G708" s="27">
        <f>'I Disease Parameters'!$E$8/'I Disease Parameters'!$E$11</f>
        <v>1.2E-2</v>
      </c>
      <c r="H708" s="27">
        <f>1/'I Disease Parameters'!$E$12</f>
        <v>0.05</v>
      </c>
      <c r="I708" s="27">
        <f>'I Disease Parameters'!$E$9/'I Disease Parameters'!$E$15</f>
        <v>0</v>
      </c>
      <c r="J708" s="83">
        <f t="shared" si="306"/>
        <v>7.7001263440561267</v>
      </c>
      <c r="K708" s="60">
        <f t="shared" si="307"/>
        <v>0.77001263449643809</v>
      </c>
      <c r="L708" s="30">
        <f t="shared" si="308"/>
        <v>0.46717576064062738</v>
      </c>
      <c r="M708" s="27">
        <f>J708/'I Disease Parameters'!$E$12</f>
        <v>0.38500631720280631</v>
      </c>
      <c r="N708" s="27">
        <f>K708/SQRT('I Disease Parameters'!$E$13*'I Disease Parameters'!$E$13)</f>
        <v>4.5294860852731655E-2</v>
      </c>
      <c r="O708" s="27">
        <f>L708/'I Disease Parameters'!$E$13</f>
        <v>2.7480927096507492E-2</v>
      </c>
      <c r="P708" s="27">
        <f>(1-L708)/'I Disease Parameters'!$E$14</f>
        <v>2.2201009973307193E-2</v>
      </c>
      <c r="Q708" s="19" t="str">
        <f t="shared" si="284"/>
        <v/>
      </c>
      <c r="R708" s="17" t="str">
        <f t="shared" si="285"/>
        <v/>
      </c>
      <c r="S708" s="17" t="str">
        <f t="shared" si="286"/>
        <v/>
      </c>
      <c r="T708" s="17" t="str">
        <f t="shared" si="287"/>
        <v/>
      </c>
      <c r="U708" s="17" t="str">
        <f t="shared" si="288"/>
        <v/>
      </c>
      <c r="V708" s="17" t="str">
        <f t="shared" si="289"/>
        <v/>
      </c>
      <c r="W708" s="17" t="str">
        <f t="shared" si="290"/>
        <v/>
      </c>
      <c r="X708" s="18" t="str">
        <f t="shared" ref="X708:X771" si="309">IF($B708&gt;$C$1,"",MAX(View_T_C))</f>
        <v/>
      </c>
      <c r="Y708" s="17" t="str">
        <f t="shared" si="291"/>
        <v/>
      </c>
      <c r="Z708" s="17" t="str">
        <f t="shared" si="292"/>
        <v/>
      </c>
      <c r="AA708" s="17" t="str">
        <f t="shared" si="293"/>
        <v/>
      </c>
      <c r="AB708" s="17" t="str">
        <f t="shared" si="294"/>
        <v/>
      </c>
      <c r="AC708" s="17" t="str">
        <f t="shared" si="295"/>
        <v/>
      </c>
      <c r="AD708" s="18" t="str">
        <f t="shared" si="296"/>
        <v/>
      </c>
      <c r="AE708" s="19" t="str">
        <f t="shared" si="297"/>
        <v/>
      </c>
      <c r="AF708" s="17" t="str">
        <f t="shared" si="298"/>
        <v/>
      </c>
      <c r="AG708" s="17" t="str">
        <f t="shared" si="299"/>
        <v/>
      </c>
      <c r="AH708" s="18" t="str">
        <f t="shared" si="300"/>
        <v/>
      </c>
      <c r="AI708" s="73"/>
      <c r="AJ708" s="74"/>
      <c r="AK708" s="74"/>
      <c r="AL708" s="73"/>
      <c r="AM708" s="74"/>
      <c r="AN708" s="74">
        <f t="shared" si="301"/>
        <v>2012</v>
      </c>
      <c r="AO708" s="19" t="str">
        <f t="shared" ca="1" si="302"/>
        <v>-</v>
      </c>
      <c r="AP708" s="17" t="str">
        <f ca="1">IF($C708&gt;=TODAY(),"-",100*(AO708-MIN(Fit_Error_Deaths))/(MAX(Fit_Error_Deaths)-MIN(Fit_Error_Deaths)))</f>
        <v>-</v>
      </c>
      <c r="AQ708" s="17" t="str">
        <f t="shared" ca="1" si="303"/>
        <v>-</v>
      </c>
      <c r="AR708" s="17" t="str">
        <f ca="1">IF($C708&gt;=TODAY(),"-",100*(AQ708-MIN(Fit_Error_LocalTransmission))/(MAX(Fit_Error_LocalTransmission)-MIN(Fit_Error_LocalTransmission)))</f>
        <v>-</v>
      </c>
      <c r="AS708" s="17" t="str">
        <f t="shared" ca="1" si="304"/>
        <v>-</v>
      </c>
      <c r="AT708" s="67" t="str">
        <f t="shared" ca="1" si="305"/>
        <v>-</v>
      </c>
    </row>
    <row r="709" spans="1:46" s="1" customFormat="1" ht="12" x14ac:dyDescent="0.35">
      <c r="A709" s="87"/>
      <c r="B709" s="40" t="str">
        <f t="shared" ref="B709:B772" si="310">IF($B708&gt;=$C$1,"",B708+1)</f>
        <v/>
      </c>
      <c r="C709" s="41" t="str">
        <f t="shared" ref="C709:C772" si="311">IF($B709&gt;$C$1,"",C708+1)</f>
        <v/>
      </c>
      <c r="D709" s="28">
        <f>'I Disease Parameters'!$E$6/(1000*365)</f>
        <v>4.8197260273972601E-5</v>
      </c>
      <c r="E709" s="28">
        <f>'I Disease Parameters'!$E$7/(1000*365)</f>
        <v>2.0024657534246577E-5</v>
      </c>
      <c r="F709" s="27">
        <f>(1-'I Disease Parameters'!$E$8)/'I Disease Parameters'!$E$10</f>
        <v>0.188</v>
      </c>
      <c r="G709" s="27">
        <f>'I Disease Parameters'!$E$8/'I Disease Parameters'!$E$11</f>
        <v>1.2E-2</v>
      </c>
      <c r="H709" s="27">
        <f>1/'I Disease Parameters'!$E$12</f>
        <v>0.05</v>
      </c>
      <c r="I709" s="27">
        <f>'I Disease Parameters'!$E$9/'I Disease Parameters'!$E$15</f>
        <v>0</v>
      </c>
      <c r="J709" s="83">
        <f t="shared" si="306"/>
        <v>7.7001263440561267</v>
      </c>
      <c r="K709" s="60">
        <f t="shared" si="307"/>
        <v>0.77001263449643809</v>
      </c>
      <c r="L709" s="30">
        <f t="shared" si="308"/>
        <v>0.46717576064062738</v>
      </c>
      <c r="M709" s="27">
        <f>J709/'I Disease Parameters'!$E$12</f>
        <v>0.38500631720280631</v>
      </c>
      <c r="N709" s="27">
        <f>K709/SQRT('I Disease Parameters'!$E$13*'I Disease Parameters'!$E$13)</f>
        <v>4.5294860852731655E-2</v>
      </c>
      <c r="O709" s="27">
        <f>L709/'I Disease Parameters'!$E$13</f>
        <v>2.7480927096507492E-2</v>
      </c>
      <c r="P709" s="27">
        <f>(1-L709)/'I Disease Parameters'!$E$14</f>
        <v>2.2201009973307193E-2</v>
      </c>
      <c r="Q709" s="19" t="str">
        <f t="shared" ref="Q709:Q772" si="312">IF($B709&gt;$C$1,"",Q708+p_0*$W708+p_9*$U708-p_1*$Q708-p_2*$Q708*($S708/$W708)-p_3*$Q708*($T708/$W708))</f>
        <v/>
      </c>
      <c r="R709" s="17" t="str">
        <f t="shared" ref="R709:R772" si="313">IF($B709&gt;$C$1,"",R708+p_2*$Q708*($S708/$W708)+p_3*$Q708*($T708/$W708) - p_1*$R708- p_4*$R708 - p_5*$R708+AI708)</f>
        <v/>
      </c>
      <c r="S709" s="17" t="str">
        <f t="shared" ref="S709:S772" si="314">IF($B709&gt;$C$1,"",S708+p_4*$R708-p_1*$S708-p_6*$S708+AJ708)</f>
        <v/>
      </c>
      <c r="T709" s="17" t="str">
        <f t="shared" ref="T709:T772" si="315">IF($B709&gt;$C$1,"",T708+p_5*$R708-p_1*$T708-p_7*$T708-p_8*$T708+AK708)</f>
        <v/>
      </c>
      <c r="U709" s="17" t="str">
        <f t="shared" ref="U709:U772" si="316">IF($B709&gt;$C$1,"",U708+p_7*$T708+p_6*$S708-p_1*$U708-p_9*$U708)</f>
        <v/>
      </c>
      <c r="V709" s="17" t="str">
        <f t="shared" ref="V709:V772" si="317">IF($B709&gt;$C$1,"",V708+p_8*$T708)</f>
        <v/>
      </c>
      <c r="W709" s="17" t="str">
        <f t="shared" ref="W709:W772" si="318">IF($B709&gt;$C$1,"",SUM($Q709:$U709))</f>
        <v/>
      </c>
      <c r="X709" s="18" t="str">
        <f t="shared" si="309"/>
        <v/>
      </c>
      <c r="Y709" s="17" t="str">
        <f t="shared" ref="Y709:Y772" si="319">IF($B709&gt;$C$1,"",Q709-Q708)</f>
        <v/>
      </c>
      <c r="Z709" s="17" t="str">
        <f t="shared" ref="Z709:Z772" si="320">IF($B709&gt;$C$1,"",R709-R708)</f>
        <v/>
      </c>
      <c r="AA709" s="17" t="str">
        <f t="shared" ref="AA709:AA772" si="321">IF($B709&gt;$C$1,"",S709-S708)</f>
        <v/>
      </c>
      <c r="AB709" s="17" t="str">
        <f t="shared" ref="AB709:AB772" si="322">IF($B709&gt;$C$1,"",T709-T708)</f>
        <v/>
      </c>
      <c r="AC709" s="17" t="str">
        <f t="shared" ref="AC709:AC772" si="323">IF($B709&gt;$C$1,"",U709-U708)</f>
        <v/>
      </c>
      <c r="AD709" s="18" t="str">
        <f t="shared" ref="AD709:AD772" si="324">IF($B709&gt;$C$1,"",V709-V708)</f>
        <v/>
      </c>
      <c r="AE709" s="19" t="str">
        <f t="shared" ref="AE709:AE772" si="325">IF($B709&gt;$C$1,"",p_2*$Q708*($S708/$W708)+p_3*$Q708*($T708/$W708))</f>
        <v/>
      </c>
      <c r="AF709" s="17" t="str">
        <f t="shared" ref="AF709:AF772" si="326">IF($B709&gt;$C$1,"",p_4*$R708)</f>
        <v/>
      </c>
      <c r="AG709" s="17" t="str">
        <f t="shared" ref="AG709:AG772" si="327">IF($B709&gt;$C$1,"",p_5*$R708)</f>
        <v/>
      </c>
      <c r="AH709" s="18" t="str">
        <f t="shared" si="300"/>
        <v/>
      </c>
      <c r="AI709" s="73"/>
      <c r="AJ709" s="74"/>
      <c r="AK709" s="74"/>
      <c r="AL709" s="73"/>
      <c r="AM709" s="74"/>
      <c r="AN709" s="74">
        <f t="shared" si="301"/>
        <v>2012</v>
      </c>
      <c r="AO709" s="19" t="str">
        <f t="shared" ca="1" si="302"/>
        <v>-</v>
      </c>
      <c r="AP709" s="17" t="str">
        <f ca="1">IF($C709&gt;=TODAY(),"-",100*(AO709-MIN(Fit_Error_Deaths))/(MAX(Fit_Error_Deaths)-MIN(Fit_Error_Deaths)))</f>
        <v>-</v>
      </c>
      <c r="AQ709" s="17" t="str">
        <f t="shared" ca="1" si="303"/>
        <v>-</v>
      </c>
      <c r="AR709" s="17" t="str">
        <f ca="1">IF($C709&gt;=TODAY(),"-",100*(AQ709-MIN(Fit_Error_LocalTransmission))/(MAX(Fit_Error_LocalTransmission)-MIN(Fit_Error_LocalTransmission)))</f>
        <v>-</v>
      </c>
      <c r="AS709" s="17" t="str">
        <f t="shared" ca="1" si="304"/>
        <v>-</v>
      </c>
      <c r="AT709" s="67" t="str">
        <f t="shared" ca="1" si="305"/>
        <v>-</v>
      </c>
    </row>
    <row r="710" spans="1:46" s="1" customFormat="1" ht="12" x14ac:dyDescent="0.35">
      <c r="A710" s="87"/>
      <c r="B710" s="40" t="str">
        <f t="shared" si="310"/>
        <v/>
      </c>
      <c r="C710" s="41" t="str">
        <f t="shared" si="311"/>
        <v/>
      </c>
      <c r="D710" s="28">
        <f>'I Disease Parameters'!$E$6/(1000*365)</f>
        <v>4.8197260273972601E-5</v>
      </c>
      <c r="E710" s="28">
        <f>'I Disease Parameters'!$E$7/(1000*365)</f>
        <v>2.0024657534246577E-5</v>
      </c>
      <c r="F710" s="27">
        <f>(1-'I Disease Parameters'!$E$8)/'I Disease Parameters'!$E$10</f>
        <v>0.188</v>
      </c>
      <c r="G710" s="27">
        <f>'I Disease Parameters'!$E$8/'I Disease Parameters'!$E$11</f>
        <v>1.2E-2</v>
      </c>
      <c r="H710" s="27">
        <f>1/'I Disease Parameters'!$E$12</f>
        <v>0.05</v>
      </c>
      <c r="I710" s="27">
        <f>'I Disease Parameters'!$E$9/'I Disease Parameters'!$E$15</f>
        <v>0</v>
      </c>
      <c r="J710" s="83">
        <f t="shared" si="306"/>
        <v>7.7001263440561267</v>
      </c>
      <c r="K710" s="60">
        <f t="shared" si="307"/>
        <v>0.77001263449643809</v>
      </c>
      <c r="L710" s="30">
        <f t="shared" si="308"/>
        <v>0.46717576064062738</v>
      </c>
      <c r="M710" s="27">
        <f>J710/'I Disease Parameters'!$E$12</f>
        <v>0.38500631720280631</v>
      </c>
      <c r="N710" s="27">
        <f>K710/SQRT('I Disease Parameters'!$E$13*'I Disease Parameters'!$E$13)</f>
        <v>4.5294860852731655E-2</v>
      </c>
      <c r="O710" s="27">
        <f>L710/'I Disease Parameters'!$E$13</f>
        <v>2.7480927096507492E-2</v>
      </c>
      <c r="P710" s="27">
        <f>(1-L710)/'I Disease Parameters'!$E$14</f>
        <v>2.2201009973307193E-2</v>
      </c>
      <c r="Q710" s="19" t="str">
        <f t="shared" si="312"/>
        <v/>
      </c>
      <c r="R710" s="17" t="str">
        <f t="shared" si="313"/>
        <v/>
      </c>
      <c r="S710" s="17" t="str">
        <f t="shared" si="314"/>
        <v/>
      </c>
      <c r="T710" s="17" t="str">
        <f t="shared" si="315"/>
        <v/>
      </c>
      <c r="U710" s="17" t="str">
        <f t="shared" si="316"/>
        <v/>
      </c>
      <c r="V710" s="17" t="str">
        <f t="shared" si="317"/>
        <v/>
      </c>
      <c r="W710" s="17" t="str">
        <f t="shared" si="318"/>
        <v/>
      </c>
      <c r="X710" s="18" t="str">
        <f t="shared" si="309"/>
        <v/>
      </c>
      <c r="Y710" s="17" t="str">
        <f t="shared" si="319"/>
        <v/>
      </c>
      <c r="Z710" s="17" t="str">
        <f t="shared" si="320"/>
        <v/>
      </c>
      <c r="AA710" s="17" t="str">
        <f t="shared" si="321"/>
        <v/>
      </c>
      <c r="AB710" s="17" t="str">
        <f t="shared" si="322"/>
        <v/>
      </c>
      <c r="AC710" s="17" t="str">
        <f t="shared" si="323"/>
        <v/>
      </c>
      <c r="AD710" s="18" t="str">
        <f t="shared" si="324"/>
        <v/>
      </c>
      <c r="AE710" s="19" t="str">
        <f t="shared" si="325"/>
        <v/>
      </c>
      <c r="AF710" s="17" t="str">
        <f t="shared" si="326"/>
        <v/>
      </c>
      <c r="AG710" s="17" t="str">
        <f t="shared" si="327"/>
        <v/>
      </c>
      <c r="AH710" s="18" t="str">
        <f t="shared" ref="AH710:AH773" si="328">IF($B710&gt;$C$1,"",AG710+AF710)</f>
        <v/>
      </c>
      <c r="AI710" s="73"/>
      <c r="AJ710" s="74"/>
      <c r="AK710" s="74"/>
      <c r="AL710" s="73"/>
      <c r="AM710" s="74"/>
      <c r="AN710" s="74">
        <f t="shared" ref="AN710:AN773" si="329">AM710+AN709</f>
        <v>2012</v>
      </c>
      <c r="AO710" s="19" t="str">
        <f t="shared" ref="AO710:AO773" ca="1" si="330">IF($C710&gt;=TODAY(),"-",(AL710-AD710)^2)</f>
        <v>-</v>
      </c>
      <c r="AP710" s="17" t="str">
        <f ca="1">IF($C710&gt;=TODAY(),"-",100*(AO710-MIN(Fit_Error_Deaths))/(MAX(Fit_Error_Deaths)-MIN(Fit_Error_Deaths)))</f>
        <v>-</v>
      </c>
      <c r="AQ710" s="17" t="str">
        <f t="shared" ref="AQ710:AQ773" ca="1" si="331">IF($C710&gt;=TODAY(),"-",(AM710-AH710)^2)</f>
        <v>-</v>
      </c>
      <c r="AR710" s="17" t="str">
        <f ca="1">IF($C710&gt;=TODAY(),"-",100*(AQ710-MIN(Fit_Error_LocalTransmission))/(MAX(Fit_Error_LocalTransmission)-MIN(Fit_Error_LocalTransmission)))</f>
        <v>-</v>
      </c>
      <c r="AS710" s="17" t="str">
        <f t="shared" ref="AS710:AS773" ca="1" si="332">IF($C710&gt;=TODAY(),"-",AP710*$AO$2+AR710*$AQ$2)</f>
        <v>-</v>
      </c>
      <c r="AT710" s="67" t="str">
        <f t="shared" ref="AT710:AT773" ca="1" si="333">IF($C710&gt;=TODAY(),"-",($AT$2)^((TODAY()-C710-1)))</f>
        <v>-</v>
      </c>
    </row>
    <row r="711" spans="1:46" s="1" customFormat="1" ht="12" x14ac:dyDescent="0.35">
      <c r="A711" s="87"/>
      <c r="B711" s="40" t="str">
        <f t="shared" si="310"/>
        <v/>
      </c>
      <c r="C711" s="41" t="str">
        <f t="shared" si="311"/>
        <v/>
      </c>
      <c r="D711" s="28">
        <f>'I Disease Parameters'!$E$6/(1000*365)</f>
        <v>4.8197260273972601E-5</v>
      </c>
      <c r="E711" s="28">
        <f>'I Disease Parameters'!$E$7/(1000*365)</f>
        <v>2.0024657534246577E-5</v>
      </c>
      <c r="F711" s="27">
        <f>(1-'I Disease Parameters'!$E$8)/'I Disease Parameters'!$E$10</f>
        <v>0.188</v>
      </c>
      <c r="G711" s="27">
        <f>'I Disease Parameters'!$E$8/'I Disease Parameters'!$E$11</f>
        <v>1.2E-2</v>
      </c>
      <c r="H711" s="27">
        <f>1/'I Disease Parameters'!$E$12</f>
        <v>0.05</v>
      </c>
      <c r="I711" s="27">
        <f>'I Disease Parameters'!$E$9/'I Disease Parameters'!$E$15</f>
        <v>0</v>
      </c>
      <c r="J711" s="83">
        <f t="shared" ref="J711:J774" si="334">J710</f>
        <v>7.7001263440561267</v>
      </c>
      <c r="K711" s="60">
        <f t="shared" ref="K711:K774" si="335">K710</f>
        <v>0.77001263449643809</v>
      </c>
      <c r="L711" s="30">
        <f t="shared" ref="L711:L774" si="336">L710</f>
        <v>0.46717576064062738</v>
      </c>
      <c r="M711" s="27">
        <f>J711/'I Disease Parameters'!$E$12</f>
        <v>0.38500631720280631</v>
      </c>
      <c r="N711" s="27">
        <f>K711/SQRT('I Disease Parameters'!$E$13*'I Disease Parameters'!$E$13)</f>
        <v>4.5294860852731655E-2</v>
      </c>
      <c r="O711" s="27">
        <f>L711/'I Disease Parameters'!$E$13</f>
        <v>2.7480927096507492E-2</v>
      </c>
      <c r="P711" s="27">
        <f>(1-L711)/'I Disease Parameters'!$E$14</f>
        <v>2.2201009973307193E-2</v>
      </c>
      <c r="Q711" s="19" t="str">
        <f t="shared" si="312"/>
        <v/>
      </c>
      <c r="R711" s="17" t="str">
        <f t="shared" si="313"/>
        <v/>
      </c>
      <c r="S711" s="17" t="str">
        <f t="shared" si="314"/>
        <v/>
      </c>
      <c r="T711" s="17" t="str">
        <f t="shared" si="315"/>
        <v/>
      </c>
      <c r="U711" s="17" t="str">
        <f t="shared" si="316"/>
        <v/>
      </c>
      <c r="V711" s="17" t="str">
        <f t="shared" si="317"/>
        <v/>
      </c>
      <c r="W711" s="17" t="str">
        <f t="shared" si="318"/>
        <v/>
      </c>
      <c r="X711" s="18" t="str">
        <f t="shared" si="309"/>
        <v/>
      </c>
      <c r="Y711" s="17" t="str">
        <f t="shared" si="319"/>
        <v/>
      </c>
      <c r="Z711" s="17" t="str">
        <f t="shared" si="320"/>
        <v/>
      </c>
      <c r="AA711" s="17" t="str">
        <f t="shared" si="321"/>
        <v/>
      </c>
      <c r="AB711" s="17" t="str">
        <f t="shared" si="322"/>
        <v/>
      </c>
      <c r="AC711" s="17" t="str">
        <f t="shared" si="323"/>
        <v/>
      </c>
      <c r="AD711" s="18" t="str">
        <f t="shared" si="324"/>
        <v/>
      </c>
      <c r="AE711" s="19" t="str">
        <f t="shared" si="325"/>
        <v/>
      </c>
      <c r="AF711" s="17" t="str">
        <f t="shared" si="326"/>
        <v/>
      </c>
      <c r="AG711" s="17" t="str">
        <f t="shared" si="327"/>
        <v/>
      </c>
      <c r="AH711" s="18" t="str">
        <f t="shared" si="328"/>
        <v/>
      </c>
      <c r="AI711" s="73"/>
      <c r="AJ711" s="74"/>
      <c r="AK711" s="74"/>
      <c r="AL711" s="73"/>
      <c r="AM711" s="74"/>
      <c r="AN711" s="74">
        <f t="shared" si="329"/>
        <v>2012</v>
      </c>
      <c r="AO711" s="19" t="str">
        <f t="shared" ca="1" si="330"/>
        <v>-</v>
      </c>
      <c r="AP711" s="17" t="str">
        <f ca="1">IF($C711&gt;=TODAY(),"-",100*(AO711-MIN(Fit_Error_Deaths))/(MAX(Fit_Error_Deaths)-MIN(Fit_Error_Deaths)))</f>
        <v>-</v>
      </c>
      <c r="AQ711" s="17" t="str">
        <f t="shared" ca="1" si="331"/>
        <v>-</v>
      </c>
      <c r="AR711" s="17" t="str">
        <f ca="1">IF($C711&gt;=TODAY(),"-",100*(AQ711-MIN(Fit_Error_LocalTransmission))/(MAX(Fit_Error_LocalTransmission)-MIN(Fit_Error_LocalTransmission)))</f>
        <v>-</v>
      </c>
      <c r="AS711" s="17" t="str">
        <f t="shared" ca="1" si="332"/>
        <v>-</v>
      </c>
      <c r="AT711" s="67" t="str">
        <f t="shared" ca="1" si="333"/>
        <v>-</v>
      </c>
    </row>
    <row r="712" spans="1:46" s="1" customFormat="1" ht="12" x14ac:dyDescent="0.35">
      <c r="A712" s="87"/>
      <c r="B712" s="40" t="str">
        <f t="shared" si="310"/>
        <v/>
      </c>
      <c r="C712" s="41" t="str">
        <f t="shared" si="311"/>
        <v/>
      </c>
      <c r="D712" s="28">
        <f>'I Disease Parameters'!$E$6/(1000*365)</f>
        <v>4.8197260273972601E-5</v>
      </c>
      <c r="E712" s="28">
        <f>'I Disease Parameters'!$E$7/(1000*365)</f>
        <v>2.0024657534246577E-5</v>
      </c>
      <c r="F712" s="27">
        <f>(1-'I Disease Parameters'!$E$8)/'I Disease Parameters'!$E$10</f>
        <v>0.188</v>
      </c>
      <c r="G712" s="27">
        <f>'I Disease Parameters'!$E$8/'I Disease Parameters'!$E$11</f>
        <v>1.2E-2</v>
      </c>
      <c r="H712" s="27">
        <f>1/'I Disease Parameters'!$E$12</f>
        <v>0.05</v>
      </c>
      <c r="I712" s="27">
        <f>'I Disease Parameters'!$E$9/'I Disease Parameters'!$E$15</f>
        <v>0</v>
      </c>
      <c r="J712" s="83">
        <f t="shared" si="334"/>
        <v>7.7001263440561267</v>
      </c>
      <c r="K712" s="60">
        <f t="shared" si="335"/>
        <v>0.77001263449643809</v>
      </c>
      <c r="L712" s="30">
        <f t="shared" si="336"/>
        <v>0.46717576064062738</v>
      </c>
      <c r="M712" s="27">
        <f>J712/'I Disease Parameters'!$E$12</f>
        <v>0.38500631720280631</v>
      </c>
      <c r="N712" s="27">
        <f>K712/SQRT('I Disease Parameters'!$E$13*'I Disease Parameters'!$E$13)</f>
        <v>4.5294860852731655E-2</v>
      </c>
      <c r="O712" s="27">
        <f>L712/'I Disease Parameters'!$E$13</f>
        <v>2.7480927096507492E-2</v>
      </c>
      <c r="P712" s="27">
        <f>(1-L712)/'I Disease Parameters'!$E$14</f>
        <v>2.2201009973307193E-2</v>
      </c>
      <c r="Q712" s="19" t="str">
        <f t="shared" si="312"/>
        <v/>
      </c>
      <c r="R712" s="17" t="str">
        <f t="shared" si="313"/>
        <v/>
      </c>
      <c r="S712" s="17" t="str">
        <f t="shared" si="314"/>
        <v/>
      </c>
      <c r="T712" s="17" t="str">
        <f t="shared" si="315"/>
        <v/>
      </c>
      <c r="U712" s="17" t="str">
        <f t="shared" si="316"/>
        <v/>
      </c>
      <c r="V712" s="17" t="str">
        <f t="shared" si="317"/>
        <v/>
      </c>
      <c r="W712" s="17" t="str">
        <f t="shared" si="318"/>
        <v/>
      </c>
      <c r="X712" s="18" t="str">
        <f t="shared" si="309"/>
        <v/>
      </c>
      <c r="Y712" s="17" t="str">
        <f t="shared" si="319"/>
        <v/>
      </c>
      <c r="Z712" s="17" t="str">
        <f t="shared" si="320"/>
        <v/>
      </c>
      <c r="AA712" s="17" t="str">
        <f t="shared" si="321"/>
        <v/>
      </c>
      <c r="AB712" s="17" t="str">
        <f t="shared" si="322"/>
        <v/>
      </c>
      <c r="AC712" s="17" t="str">
        <f t="shared" si="323"/>
        <v/>
      </c>
      <c r="AD712" s="18" t="str">
        <f t="shared" si="324"/>
        <v/>
      </c>
      <c r="AE712" s="19" t="str">
        <f t="shared" si="325"/>
        <v/>
      </c>
      <c r="AF712" s="17" t="str">
        <f t="shared" si="326"/>
        <v/>
      </c>
      <c r="AG712" s="17" t="str">
        <f t="shared" si="327"/>
        <v/>
      </c>
      <c r="AH712" s="18" t="str">
        <f t="shared" si="328"/>
        <v/>
      </c>
      <c r="AI712" s="73"/>
      <c r="AJ712" s="74"/>
      <c r="AK712" s="74"/>
      <c r="AL712" s="73"/>
      <c r="AM712" s="74"/>
      <c r="AN712" s="74">
        <f t="shared" si="329"/>
        <v>2012</v>
      </c>
      <c r="AO712" s="19" t="str">
        <f t="shared" ca="1" si="330"/>
        <v>-</v>
      </c>
      <c r="AP712" s="17" t="str">
        <f ca="1">IF($C712&gt;=TODAY(),"-",100*(AO712-MIN(Fit_Error_Deaths))/(MAX(Fit_Error_Deaths)-MIN(Fit_Error_Deaths)))</f>
        <v>-</v>
      </c>
      <c r="AQ712" s="17" t="str">
        <f t="shared" ca="1" si="331"/>
        <v>-</v>
      </c>
      <c r="AR712" s="17" t="str">
        <f ca="1">IF($C712&gt;=TODAY(),"-",100*(AQ712-MIN(Fit_Error_LocalTransmission))/(MAX(Fit_Error_LocalTransmission)-MIN(Fit_Error_LocalTransmission)))</f>
        <v>-</v>
      </c>
      <c r="AS712" s="17" t="str">
        <f t="shared" ca="1" si="332"/>
        <v>-</v>
      </c>
      <c r="AT712" s="67" t="str">
        <f t="shared" ca="1" si="333"/>
        <v>-</v>
      </c>
    </row>
    <row r="713" spans="1:46" s="1" customFormat="1" ht="12" x14ac:dyDescent="0.35">
      <c r="A713" s="87"/>
      <c r="B713" s="40" t="str">
        <f t="shared" si="310"/>
        <v/>
      </c>
      <c r="C713" s="41" t="str">
        <f t="shared" si="311"/>
        <v/>
      </c>
      <c r="D713" s="28">
        <f>'I Disease Parameters'!$E$6/(1000*365)</f>
        <v>4.8197260273972601E-5</v>
      </c>
      <c r="E713" s="28">
        <f>'I Disease Parameters'!$E$7/(1000*365)</f>
        <v>2.0024657534246577E-5</v>
      </c>
      <c r="F713" s="27">
        <f>(1-'I Disease Parameters'!$E$8)/'I Disease Parameters'!$E$10</f>
        <v>0.188</v>
      </c>
      <c r="G713" s="27">
        <f>'I Disease Parameters'!$E$8/'I Disease Parameters'!$E$11</f>
        <v>1.2E-2</v>
      </c>
      <c r="H713" s="27">
        <f>1/'I Disease Parameters'!$E$12</f>
        <v>0.05</v>
      </c>
      <c r="I713" s="27">
        <f>'I Disease Parameters'!$E$9/'I Disease Parameters'!$E$15</f>
        <v>0</v>
      </c>
      <c r="J713" s="83">
        <f t="shared" si="334"/>
        <v>7.7001263440561267</v>
      </c>
      <c r="K713" s="60">
        <f t="shared" si="335"/>
        <v>0.77001263449643809</v>
      </c>
      <c r="L713" s="30">
        <f t="shared" si="336"/>
        <v>0.46717576064062738</v>
      </c>
      <c r="M713" s="27">
        <f>J713/'I Disease Parameters'!$E$12</f>
        <v>0.38500631720280631</v>
      </c>
      <c r="N713" s="27">
        <f>K713/SQRT('I Disease Parameters'!$E$13*'I Disease Parameters'!$E$13)</f>
        <v>4.5294860852731655E-2</v>
      </c>
      <c r="O713" s="27">
        <f>L713/'I Disease Parameters'!$E$13</f>
        <v>2.7480927096507492E-2</v>
      </c>
      <c r="P713" s="27">
        <f>(1-L713)/'I Disease Parameters'!$E$14</f>
        <v>2.2201009973307193E-2</v>
      </c>
      <c r="Q713" s="19" t="str">
        <f t="shared" si="312"/>
        <v/>
      </c>
      <c r="R713" s="17" t="str">
        <f t="shared" si="313"/>
        <v/>
      </c>
      <c r="S713" s="17" t="str">
        <f t="shared" si="314"/>
        <v/>
      </c>
      <c r="T713" s="17" t="str">
        <f t="shared" si="315"/>
        <v/>
      </c>
      <c r="U713" s="17" t="str">
        <f t="shared" si="316"/>
        <v/>
      </c>
      <c r="V713" s="17" t="str">
        <f t="shared" si="317"/>
        <v/>
      </c>
      <c r="W713" s="17" t="str">
        <f t="shared" si="318"/>
        <v/>
      </c>
      <c r="X713" s="18" t="str">
        <f t="shared" si="309"/>
        <v/>
      </c>
      <c r="Y713" s="17" t="str">
        <f t="shared" si="319"/>
        <v/>
      </c>
      <c r="Z713" s="17" t="str">
        <f t="shared" si="320"/>
        <v/>
      </c>
      <c r="AA713" s="17" t="str">
        <f t="shared" si="321"/>
        <v/>
      </c>
      <c r="AB713" s="17" t="str">
        <f t="shared" si="322"/>
        <v/>
      </c>
      <c r="AC713" s="17" t="str">
        <f t="shared" si="323"/>
        <v/>
      </c>
      <c r="AD713" s="18" t="str">
        <f t="shared" si="324"/>
        <v/>
      </c>
      <c r="AE713" s="19" t="str">
        <f t="shared" si="325"/>
        <v/>
      </c>
      <c r="AF713" s="17" t="str">
        <f t="shared" si="326"/>
        <v/>
      </c>
      <c r="AG713" s="17" t="str">
        <f t="shared" si="327"/>
        <v/>
      </c>
      <c r="AH713" s="18" t="str">
        <f t="shared" si="328"/>
        <v/>
      </c>
      <c r="AI713" s="73"/>
      <c r="AJ713" s="74"/>
      <c r="AK713" s="74"/>
      <c r="AL713" s="73"/>
      <c r="AM713" s="74"/>
      <c r="AN713" s="74">
        <f t="shared" si="329"/>
        <v>2012</v>
      </c>
      <c r="AO713" s="19" t="str">
        <f t="shared" ca="1" si="330"/>
        <v>-</v>
      </c>
      <c r="AP713" s="17" t="str">
        <f ca="1">IF($C713&gt;=TODAY(),"-",100*(AO713-MIN(Fit_Error_Deaths))/(MAX(Fit_Error_Deaths)-MIN(Fit_Error_Deaths)))</f>
        <v>-</v>
      </c>
      <c r="AQ713" s="17" t="str">
        <f t="shared" ca="1" si="331"/>
        <v>-</v>
      </c>
      <c r="AR713" s="17" t="str">
        <f ca="1">IF($C713&gt;=TODAY(),"-",100*(AQ713-MIN(Fit_Error_LocalTransmission))/(MAX(Fit_Error_LocalTransmission)-MIN(Fit_Error_LocalTransmission)))</f>
        <v>-</v>
      </c>
      <c r="AS713" s="17" t="str">
        <f t="shared" ca="1" si="332"/>
        <v>-</v>
      </c>
      <c r="AT713" s="67" t="str">
        <f t="shared" ca="1" si="333"/>
        <v>-</v>
      </c>
    </row>
    <row r="714" spans="1:46" s="1" customFormat="1" ht="12" x14ac:dyDescent="0.35">
      <c r="A714" s="87"/>
      <c r="B714" s="40" t="str">
        <f t="shared" si="310"/>
        <v/>
      </c>
      <c r="C714" s="41" t="str">
        <f t="shared" si="311"/>
        <v/>
      </c>
      <c r="D714" s="28">
        <f>'I Disease Parameters'!$E$6/(1000*365)</f>
        <v>4.8197260273972601E-5</v>
      </c>
      <c r="E714" s="28">
        <f>'I Disease Parameters'!$E$7/(1000*365)</f>
        <v>2.0024657534246577E-5</v>
      </c>
      <c r="F714" s="27">
        <f>(1-'I Disease Parameters'!$E$8)/'I Disease Parameters'!$E$10</f>
        <v>0.188</v>
      </c>
      <c r="G714" s="27">
        <f>'I Disease Parameters'!$E$8/'I Disease Parameters'!$E$11</f>
        <v>1.2E-2</v>
      </c>
      <c r="H714" s="27">
        <f>1/'I Disease Parameters'!$E$12</f>
        <v>0.05</v>
      </c>
      <c r="I714" s="27">
        <f>'I Disease Parameters'!$E$9/'I Disease Parameters'!$E$15</f>
        <v>0</v>
      </c>
      <c r="J714" s="83">
        <f t="shared" si="334"/>
        <v>7.7001263440561267</v>
      </c>
      <c r="K714" s="60">
        <f t="shared" si="335"/>
        <v>0.77001263449643809</v>
      </c>
      <c r="L714" s="30">
        <f t="shared" si="336"/>
        <v>0.46717576064062738</v>
      </c>
      <c r="M714" s="27">
        <f>J714/'I Disease Parameters'!$E$12</f>
        <v>0.38500631720280631</v>
      </c>
      <c r="N714" s="27">
        <f>K714/SQRT('I Disease Parameters'!$E$13*'I Disease Parameters'!$E$13)</f>
        <v>4.5294860852731655E-2</v>
      </c>
      <c r="O714" s="27">
        <f>L714/'I Disease Parameters'!$E$13</f>
        <v>2.7480927096507492E-2</v>
      </c>
      <c r="P714" s="27">
        <f>(1-L714)/'I Disease Parameters'!$E$14</f>
        <v>2.2201009973307193E-2</v>
      </c>
      <c r="Q714" s="19" t="str">
        <f t="shared" si="312"/>
        <v/>
      </c>
      <c r="R714" s="17" t="str">
        <f t="shared" si="313"/>
        <v/>
      </c>
      <c r="S714" s="17" t="str">
        <f t="shared" si="314"/>
        <v/>
      </c>
      <c r="T714" s="17" t="str">
        <f t="shared" si="315"/>
        <v/>
      </c>
      <c r="U714" s="17" t="str">
        <f t="shared" si="316"/>
        <v/>
      </c>
      <c r="V714" s="17" t="str">
        <f t="shared" si="317"/>
        <v/>
      </c>
      <c r="W714" s="17" t="str">
        <f t="shared" si="318"/>
        <v/>
      </c>
      <c r="X714" s="18" t="str">
        <f t="shared" si="309"/>
        <v/>
      </c>
      <c r="Y714" s="17" t="str">
        <f t="shared" si="319"/>
        <v/>
      </c>
      <c r="Z714" s="17" t="str">
        <f t="shared" si="320"/>
        <v/>
      </c>
      <c r="AA714" s="17" t="str">
        <f t="shared" si="321"/>
        <v/>
      </c>
      <c r="AB714" s="17" t="str">
        <f t="shared" si="322"/>
        <v/>
      </c>
      <c r="AC714" s="17" t="str">
        <f t="shared" si="323"/>
        <v/>
      </c>
      <c r="AD714" s="18" t="str">
        <f t="shared" si="324"/>
        <v/>
      </c>
      <c r="AE714" s="19" t="str">
        <f t="shared" si="325"/>
        <v/>
      </c>
      <c r="AF714" s="17" t="str">
        <f t="shared" si="326"/>
        <v/>
      </c>
      <c r="AG714" s="17" t="str">
        <f t="shared" si="327"/>
        <v/>
      </c>
      <c r="AH714" s="18" t="str">
        <f t="shared" si="328"/>
        <v/>
      </c>
      <c r="AI714" s="73"/>
      <c r="AJ714" s="74"/>
      <c r="AK714" s="74"/>
      <c r="AL714" s="73"/>
      <c r="AM714" s="74"/>
      <c r="AN714" s="74">
        <f t="shared" si="329"/>
        <v>2012</v>
      </c>
      <c r="AO714" s="19" t="str">
        <f t="shared" ca="1" si="330"/>
        <v>-</v>
      </c>
      <c r="AP714" s="17" t="str">
        <f ca="1">IF($C714&gt;=TODAY(),"-",100*(AO714-MIN(Fit_Error_Deaths))/(MAX(Fit_Error_Deaths)-MIN(Fit_Error_Deaths)))</f>
        <v>-</v>
      </c>
      <c r="AQ714" s="17" t="str">
        <f t="shared" ca="1" si="331"/>
        <v>-</v>
      </c>
      <c r="AR714" s="17" t="str">
        <f ca="1">IF($C714&gt;=TODAY(),"-",100*(AQ714-MIN(Fit_Error_LocalTransmission))/(MAX(Fit_Error_LocalTransmission)-MIN(Fit_Error_LocalTransmission)))</f>
        <v>-</v>
      </c>
      <c r="AS714" s="17" t="str">
        <f t="shared" ca="1" si="332"/>
        <v>-</v>
      </c>
      <c r="AT714" s="67" t="str">
        <f t="shared" ca="1" si="333"/>
        <v>-</v>
      </c>
    </row>
    <row r="715" spans="1:46" s="1" customFormat="1" ht="12" x14ac:dyDescent="0.35">
      <c r="A715" s="87"/>
      <c r="B715" s="40" t="str">
        <f t="shared" si="310"/>
        <v/>
      </c>
      <c r="C715" s="41" t="str">
        <f t="shared" si="311"/>
        <v/>
      </c>
      <c r="D715" s="28">
        <f>'I Disease Parameters'!$E$6/(1000*365)</f>
        <v>4.8197260273972601E-5</v>
      </c>
      <c r="E715" s="28">
        <f>'I Disease Parameters'!$E$7/(1000*365)</f>
        <v>2.0024657534246577E-5</v>
      </c>
      <c r="F715" s="27">
        <f>(1-'I Disease Parameters'!$E$8)/'I Disease Parameters'!$E$10</f>
        <v>0.188</v>
      </c>
      <c r="G715" s="27">
        <f>'I Disease Parameters'!$E$8/'I Disease Parameters'!$E$11</f>
        <v>1.2E-2</v>
      </c>
      <c r="H715" s="27">
        <f>1/'I Disease Parameters'!$E$12</f>
        <v>0.05</v>
      </c>
      <c r="I715" s="27">
        <f>'I Disease Parameters'!$E$9/'I Disease Parameters'!$E$15</f>
        <v>0</v>
      </c>
      <c r="J715" s="83">
        <f t="shared" si="334"/>
        <v>7.7001263440561267</v>
      </c>
      <c r="K715" s="60">
        <f t="shared" si="335"/>
        <v>0.77001263449643809</v>
      </c>
      <c r="L715" s="30">
        <f t="shared" si="336"/>
        <v>0.46717576064062738</v>
      </c>
      <c r="M715" s="27">
        <f>J715/'I Disease Parameters'!$E$12</f>
        <v>0.38500631720280631</v>
      </c>
      <c r="N715" s="27">
        <f>K715/SQRT('I Disease Parameters'!$E$13*'I Disease Parameters'!$E$13)</f>
        <v>4.5294860852731655E-2</v>
      </c>
      <c r="O715" s="27">
        <f>L715/'I Disease Parameters'!$E$13</f>
        <v>2.7480927096507492E-2</v>
      </c>
      <c r="P715" s="27">
        <f>(1-L715)/'I Disease Parameters'!$E$14</f>
        <v>2.2201009973307193E-2</v>
      </c>
      <c r="Q715" s="19" t="str">
        <f t="shared" si="312"/>
        <v/>
      </c>
      <c r="R715" s="17" t="str">
        <f t="shared" si="313"/>
        <v/>
      </c>
      <c r="S715" s="17" t="str">
        <f t="shared" si="314"/>
        <v/>
      </c>
      <c r="T715" s="17" t="str">
        <f t="shared" si="315"/>
        <v/>
      </c>
      <c r="U715" s="17" t="str">
        <f t="shared" si="316"/>
        <v/>
      </c>
      <c r="V715" s="17" t="str">
        <f t="shared" si="317"/>
        <v/>
      </c>
      <c r="W715" s="17" t="str">
        <f t="shared" si="318"/>
        <v/>
      </c>
      <c r="X715" s="18" t="str">
        <f t="shared" si="309"/>
        <v/>
      </c>
      <c r="Y715" s="17" t="str">
        <f t="shared" si="319"/>
        <v/>
      </c>
      <c r="Z715" s="17" t="str">
        <f t="shared" si="320"/>
        <v/>
      </c>
      <c r="AA715" s="17" t="str">
        <f t="shared" si="321"/>
        <v/>
      </c>
      <c r="AB715" s="17" t="str">
        <f t="shared" si="322"/>
        <v/>
      </c>
      <c r="AC715" s="17" t="str">
        <f t="shared" si="323"/>
        <v/>
      </c>
      <c r="AD715" s="18" t="str">
        <f t="shared" si="324"/>
        <v/>
      </c>
      <c r="AE715" s="19" t="str">
        <f t="shared" si="325"/>
        <v/>
      </c>
      <c r="AF715" s="17" t="str">
        <f t="shared" si="326"/>
        <v/>
      </c>
      <c r="AG715" s="17" t="str">
        <f t="shared" si="327"/>
        <v/>
      </c>
      <c r="AH715" s="18" t="str">
        <f t="shared" si="328"/>
        <v/>
      </c>
      <c r="AI715" s="73"/>
      <c r="AJ715" s="74"/>
      <c r="AK715" s="74"/>
      <c r="AL715" s="73"/>
      <c r="AM715" s="74"/>
      <c r="AN715" s="74">
        <f t="shared" si="329"/>
        <v>2012</v>
      </c>
      <c r="AO715" s="19" t="str">
        <f t="shared" ca="1" si="330"/>
        <v>-</v>
      </c>
      <c r="AP715" s="17" t="str">
        <f ca="1">IF($C715&gt;=TODAY(),"-",100*(AO715-MIN(Fit_Error_Deaths))/(MAX(Fit_Error_Deaths)-MIN(Fit_Error_Deaths)))</f>
        <v>-</v>
      </c>
      <c r="AQ715" s="17" t="str">
        <f t="shared" ca="1" si="331"/>
        <v>-</v>
      </c>
      <c r="AR715" s="17" t="str">
        <f ca="1">IF($C715&gt;=TODAY(),"-",100*(AQ715-MIN(Fit_Error_LocalTransmission))/(MAX(Fit_Error_LocalTransmission)-MIN(Fit_Error_LocalTransmission)))</f>
        <v>-</v>
      </c>
      <c r="AS715" s="17" t="str">
        <f t="shared" ca="1" si="332"/>
        <v>-</v>
      </c>
      <c r="AT715" s="67" t="str">
        <f t="shared" ca="1" si="333"/>
        <v>-</v>
      </c>
    </row>
    <row r="716" spans="1:46" s="1" customFormat="1" ht="12" x14ac:dyDescent="0.35">
      <c r="A716" s="87"/>
      <c r="B716" s="40" t="str">
        <f t="shared" si="310"/>
        <v/>
      </c>
      <c r="C716" s="41" t="str">
        <f t="shared" si="311"/>
        <v/>
      </c>
      <c r="D716" s="28">
        <f>'I Disease Parameters'!$E$6/(1000*365)</f>
        <v>4.8197260273972601E-5</v>
      </c>
      <c r="E716" s="28">
        <f>'I Disease Parameters'!$E$7/(1000*365)</f>
        <v>2.0024657534246577E-5</v>
      </c>
      <c r="F716" s="27">
        <f>(1-'I Disease Parameters'!$E$8)/'I Disease Parameters'!$E$10</f>
        <v>0.188</v>
      </c>
      <c r="G716" s="27">
        <f>'I Disease Parameters'!$E$8/'I Disease Parameters'!$E$11</f>
        <v>1.2E-2</v>
      </c>
      <c r="H716" s="27">
        <f>1/'I Disease Parameters'!$E$12</f>
        <v>0.05</v>
      </c>
      <c r="I716" s="27">
        <f>'I Disease Parameters'!$E$9/'I Disease Parameters'!$E$15</f>
        <v>0</v>
      </c>
      <c r="J716" s="83">
        <f t="shared" si="334"/>
        <v>7.7001263440561267</v>
      </c>
      <c r="K716" s="60">
        <f t="shared" si="335"/>
        <v>0.77001263449643809</v>
      </c>
      <c r="L716" s="30">
        <f t="shared" si="336"/>
        <v>0.46717576064062738</v>
      </c>
      <c r="M716" s="27">
        <f>J716/'I Disease Parameters'!$E$12</f>
        <v>0.38500631720280631</v>
      </c>
      <c r="N716" s="27">
        <f>K716/SQRT('I Disease Parameters'!$E$13*'I Disease Parameters'!$E$13)</f>
        <v>4.5294860852731655E-2</v>
      </c>
      <c r="O716" s="27">
        <f>L716/'I Disease Parameters'!$E$13</f>
        <v>2.7480927096507492E-2</v>
      </c>
      <c r="P716" s="27">
        <f>(1-L716)/'I Disease Parameters'!$E$14</f>
        <v>2.2201009973307193E-2</v>
      </c>
      <c r="Q716" s="19" t="str">
        <f t="shared" si="312"/>
        <v/>
      </c>
      <c r="R716" s="17" t="str">
        <f t="shared" si="313"/>
        <v/>
      </c>
      <c r="S716" s="17" t="str">
        <f t="shared" si="314"/>
        <v/>
      </c>
      <c r="T716" s="17" t="str">
        <f t="shared" si="315"/>
        <v/>
      </c>
      <c r="U716" s="17" t="str">
        <f t="shared" si="316"/>
        <v/>
      </c>
      <c r="V716" s="17" t="str">
        <f t="shared" si="317"/>
        <v/>
      </c>
      <c r="W716" s="17" t="str">
        <f t="shared" si="318"/>
        <v/>
      </c>
      <c r="X716" s="18" t="str">
        <f t="shared" si="309"/>
        <v/>
      </c>
      <c r="Y716" s="17" t="str">
        <f t="shared" si="319"/>
        <v/>
      </c>
      <c r="Z716" s="17" t="str">
        <f t="shared" si="320"/>
        <v/>
      </c>
      <c r="AA716" s="17" t="str">
        <f t="shared" si="321"/>
        <v/>
      </c>
      <c r="AB716" s="17" t="str">
        <f t="shared" si="322"/>
        <v/>
      </c>
      <c r="AC716" s="17" t="str">
        <f t="shared" si="323"/>
        <v/>
      </c>
      <c r="AD716" s="18" t="str">
        <f t="shared" si="324"/>
        <v/>
      </c>
      <c r="AE716" s="19" t="str">
        <f t="shared" si="325"/>
        <v/>
      </c>
      <c r="AF716" s="17" t="str">
        <f t="shared" si="326"/>
        <v/>
      </c>
      <c r="AG716" s="17" t="str">
        <f t="shared" si="327"/>
        <v/>
      </c>
      <c r="AH716" s="18" t="str">
        <f t="shared" si="328"/>
        <v/>
      </c>
      <c r="AI716" s="73"/>
      <c r="AJ716" s="74"/>
      <c r="AK716" s="74"/>
      <c r="AL716" s="73"/>
      <c r="AM716" s="74"/>
      <c r="AN716" s="74">
        <f t="shared" si="329"/>
        <v>2012</v>
      </c>
      <c r="AO716" s="19" t="str">
        <f t="shared" ca="1" si="330"/>
        <v>-</v>
      </c>
      <c r="AP716" s="17" t="str">
        <f ca="1">IF($C716&gt;=TODAY(),"-",100*(AO716-MIN(Fit_Error_Deaths))/(MAX(Fit_Error_Deaths)-MIN(Fit_Error_Deaths)))</f>
        <v>-</v>
      </c>
      <c r="AQ716" s="17" t="str">
        <f t="shared" ca="1" si="331"/>
        <v>-</v>
      </c>
      <c r="AR716" s="17" t="str">
        <f ca="1">IF($C716&gt;=TODAY(),"-",100*(AQ716-MIN(Fit_Error_LocalTransmission))/(MAX(Fit_Error_LocalTransmission)-MIN(Fit_Error_LocalTransmission)))</f>
        <v>-</v>
      </c>
      <c r="AS716" s="17" t="str">
        <f t="shared" ca="1" si="332"/>
        <v>-</v>
      </c>
      <c r="AT716" s="67" t="str">
        <f t="shared" ca="1" si="333"/>
        <v>-</v>
      </c>
    </row>
    <row r="717" spans="1:46" s="1" customFormat="1" ht="12" x14ac:dyDescent="0.35">
      <c r="A717" s="87"/>
      <c r="B717" s="40" t="str">
        <f t="shared" si="310"/>
        <v/>
      </c>
      <c r="C717" s="41" t="str">
        <f t="shared" si="311"/>
        <v/>
      </c>
      <c r="D717" s="28">
        <f>'I Disease Parameters'!$E$6/(1000*365)</f>
        <v>4.8197260273972601E-5</v>
      </c>
      <c r="E717" s="28">
        <f>'I Disease Parameters'!$E$7/(1000*365)</f>
        <v>2.0024657534246577E-5</v>
      </c>
      <c r="F717" s="27">
        <f>(1-'I Disease Parameters'!$E$8)/'I Disease Parameters'!$E$10</f>
        <v>0.188</v>
      </c>
      <c r="G717" s="27">
        <f>'I Disease Parameters'!$E$8/'I Disease Parameters'!$E$11</f>
        <v>1.2E-2</v>
      </c>
      <c r="H717" s="27">
        <f>1/'I Disease Parameters'!$E$12</f>
        <v>0.05</v>
      </c>
      <c r="I717" s="27">
        <f>'I Disease Parameters'!$E$9/'I Disease Parameters'!$E$15</f>
        <v>0</v>
      </c>
      <c r="J717" s="83">
        <f t="shared" si="334"/>
        <v>7.7001263440561267</v>
      </c>
      <c r="K717" s="60">
        <f t="shared" si="335"/>
        <v>0.77001263449643809</v>
      </c>
      <c r="L717" s="30">
        <f t="shared" si="336"/>
        <v>0.46717576064062738</v>
      </c>
      <c r="M717" s="27">
        <f>J717/'I Disease Parameters'!$E$12</f>
        <v>0.38500631720280631</v>
      </c>
      <c r="N717" s="27">
        <f>K717/SQRT('I Disease Parameters'!$E$13*'I Disease Parameters'!$E$13)</f>
        <v>4.5294860852731655E-2</v>
      </c>
      <c r="O717" s="27">
        <f>L717/'I Disease Parameters'!$E$13</f>
        <v>2.7480927096507492E-2</v>
      </c>
      <c r="P717" s="27">
        <f>(1-L717)/'I Disease Parameters'!$E$14</f>
        <v>2.2201009973307193E-2</v>
      </c>
      <c r="Q717" s="19" t="str">
        <f t="shared" si="312"/>
        <v/>
      </c>
      <c r="R717" s="17" t="str">
        <f t="shared" si="313"/>
        <v/>
      </c>
      <c r="S717" s="17" t="str">
        <f t="shared" si="314"/>
        <v/>
      </c>
      <c r="T717" s="17" t="str">
        <f t="shared" si="315"/>
        <v/>
      </c>
      <c r="U717" s="17" t="str">
        <f t="shared" si="316"/>
        <v/>
      </c>
      <c r="V717" s="17" t="str">
        <f t="shared" si="317"/>
        <v/>
      </c>
      <c r="W717" s="17" t="str">
        <f t="shared" si="318"/>
        <v/>
      </c>
      <c r="X717" s="18" t="str">
        <f t="shared" si="309"/>
        <v/>
      </c>
      <c r="Y717" s="17" t="str">
        <f t="shared" si="319"/>
        <v/>
      </c>
      <c r="Z717" s="17" t="str">
        <f t="shared" si="320"/>
        <v/>
      </c>
      <c r="AA717" s="17" t="str">
        <f t="shared" si="321"/>
        <v/>
      </c>
      <c r="AB717" s="17" t="str">
        <f t="shared" si="322"/>
        <v/>
      </c>
      <c r="AC717" s="17" t="str">
        <f t="shared" si="323"/>
        <v/>
      </c>
      <c r="AD717" s="18" t="str">
        <f t="shared" si="324"/>
        <v/>
      </c>
      <c r="AE717" s="19" t="str">
        <f t="shared" si="325"/>
        <v/>
      </c>
      <c r="AF717" s="17" t="str">
        <f t="shared" si="326"/>
        <v/>
      </c>
      <c r="AG717" s="17" t="str">
        <f t="shared" si="327"/>
        <v/>
      </c>
      <c r="AH717" s="18" t="str">
        <f t="shared" si="328"/>
        <v/>
      </c>
      <c r="AI717" s="73"/>
      <c r="AJ717" s="74"/>
      <c r="AK717" s="74"/>
      <c r="AL717" s="73"/>
      <c r="AM717" s="74"/>
      <c r="AN717" s="74">
        <f t="shared" si="329"/>
        <v>2012</v>
      </c>
      <c r="AO717" s="19" t="str">
        <f t="shared" ca="1" si="330"/>
        <v>-</v>
      </c>
      <c r="AP717" s="17" t="str">
        <f ca="1">IF($C717&gt;=TODAY(),"-",100*(AO717-MIN(Fit_Error_Deaths))/(MAX(Fit_Error_Deaths)-MIN(Fit_Error_Deaths)))</f>
        <v>-</v>
      </c>
      <c r="AQ717" s="17" t="str">
        <f t="shared" ca="1" si="331"/>
        <v>-</v>
      </c>
      <c r="AR717" s="17" t="str">
        <f ca="1">IF($C717&gt;=TODAY(),"-",100*(AQ717-MIN(Fit_Error_LocalTransmission))/(MAX(Fit_Error_LocalTransmission)-MIN(Fit_Error_LocalTransmission)))</f>
        <v>-</v>
      </c>
      <c r="AS717" s="17" t="str">
        <f t="shared" ca="1" si="332"/>
        <v>-</v>
      </c>
      <c r="AT717" s="67" t="str">
        <f t="shared" ca="1" si="333"/>
        <v>-</v>
      </c>
    </row>
    <row r="718" spans="1:46" s="1" customFormat="1" ht="12" x14ac:dyDescent="0.35">
      <c r="A718" s="87"/>
      <c r="B718" s="40" t="str">
        <f t="shared" si="310"/>
        <v/>
      </c>
      <c r="C718" s="41" t="str">
        <f t="shared" si="311"/>
        <v/>
      </c>
      <c r="D718" s="28">
        <f>'I Disease Parameters'!$E$6/(1000*365)</f>
        <v>4.8197260273972601E-5</v>
      </c>
      <c r="E718" s="28">
        <f>'I Disease Parameters'!$E$7/(1000*365)</f>
        <v>2.0024657534246577E-5</v>
      </c>
      <c r="F718" s="27">
        <f>(1-'I Disease Parameters'!$E$8)/'I Disease Parameters'!$E$10</f>
        <v>0.188</v>
      </c>
      <c r="G718" s="27">
        <f>'I Disease Parameters'!$E$8/'I Disease Parameters'!$E$11</f>
        <v>1.2E-2</v>
      </c>
      <c r="H718" s="27">
        <f>1/'I Disease Parameters'!$E$12</f>
        <v>0.05</v>
      </c>
      <c r="I718" s="27">
        <f>'I Disease Parameters'!$E$9/'I Disease Parameters'!$E$15</f>
        <v>0</v>
      </c>
      <c r="J718" s="83">
        <f t="shared" si="334"/>
        <v>7.7001263440561267</v>
      </c>
      <c r="K718" s="60">
        <f t="shared" si="335"/>
        <v>0.77001263449643809</v>
      </c>
      <c r="L718" s="30">
        <f t="shared" si="336"/>
        <v>0.46717576064062738</v>
      </c>
      <c r="M718" s="27">
        <f>J718/'I Disease Parameters'!$E$12</f>
        <v>0.38500631720280631</v>
      </c>
      <c r="N718" s="27">
        <f>K718/SQRT('I Disease Parameters'!$E$13*'I Disease Parameters'!$E$13)</f>
        <v>4.5294860852731655E-2</v>
      </c>
      <c r="O718" s="27">
        <f>L718/'I Disease Parameters'!$E$13</f>
        <v>2.7480927096507492E-2</v>
      </c>
      <c r="P718" s="27">
        <f>(1-L718)/'I Disease Parameters'!$E$14</f>
        <v>2.2201009973307193E-2</v>
      </c>
      <c r="Q718" s="19" t="str">
        <f t="shared" si="312"/>
        <v/>
      </c>
      <c r="R718" s="17" t="str">
        <f t="shared" si="313"/>
        <v/>
      </c>
      <c r="S718" s="17" t="str">
        <f t="shared" si="314"/>
        <v/>
      </c>
      <c r="T718" s="17" t="str">
        <f t="shared" si="315"/>
        <v/>
      </c>
      <c r="U718" s="17" t="str">
        <f t="shared" si="316"/>
        <v/>
      </c>
      <c r="V718" s="17" t="str">
        <f t="shared" si="317"/>
        <v/>
      </c>
      <c r="W718" s="17" t="str">
        <f t="shared" si="318"/>
        <v/>
      </c>
      <c r="X718" s="18" t="str">
        <f t="shared" si="309"/>
        <v/>
      </c>
      <c r="Y718" s="17" t="str">
        <f t="shared" si="319"/>
        <v/>
      </c>
      <c r="Z718" s="17" t="str">
        <f t="shared" si="320"/>
        <v/>
      </c>
      <c r="AA718" s="17" t="str">
        <f t="shared" si="321"/>
        <v/>
      </c>
      <c r="AB718" s="17" t="str">
        <f t="shared" si="322"/>
        <v/>
      </c>
      <c r="AC718" s="17" t="str">
        <f t="shared" si="323"/>
        <v/>
      </c>
      <c r="AD718" s="18" t="str">
        <f t="shared" si="324"/>
        <v/>
      </c>
      <c r="AE718" s="19" t="str">
        <f t="shared" si="325"/>
        <v/>
      </c>
      <c r="AF718" s="17" t="str">
        <f t="shared" si="326"/>
        <v/>
      </c>
      <c r="AG718" s="17" t="str">
        <f t="shared" si="327"/>
        <v/>
      </c>
      <c r="AH718" s="18" t="str">
        <f t="shared" si="328"/>
        <v/>
      </c>
      <c r="AI718" s="73"/>
      <c r="AJ718" s="74"/>
      <c r="AK718" s="74"/>
      <c r="AL718" s="73"/>
      <c r="AM718" s="74"/>
      <c r="AN718" s="74">
        <f t="shared" si="329"/>
        <v>2012</v>
      </c>
      <c r="AO718" s="19" t="str">
        <f t="shared" ca="1" si="330"/>
        <v>-</v>
      </c>
      <c r="AP718" s="17" t="str">
        <f ca="1">IF($C718&gt;=TODAY(),"-",100*(AO718-MIN(Fit_Error_Deaths))/(MAX(Fit_Error_Deaths)-MIN(Fit_Error_Deaths)))</f>
        <v>-</v>
      </c>
      <c r="AQ718" s="17" t="str">
        <f t="shared" ca="1" si="331"/>
        <v>-</v>
      </c>
      <c r="AR718" s="17" t="str">
        <f ca="1">IF($C718&gt;=TODAY(),"-",100*(AQ718-MIN(Fit_Error_LocalTransmission))/(MAX(Fit_Error_LocalTransmission)-MIN(Fit_Error_LocalTransmission)))</f>
        <v>-</v>
      </c>
      <c r="AS718" s="17" t="str">
        <f t="shared" ca="1" si="332"/>
        <v>-</v>
      </c>
      <c r="AT718" s="67" t="str">
        <f t="shared" ca="1" si="333"/>
        <v>-</v>
      </c>
    </row>
    <row r="719" spans="1:46" s="1" customFormat="1" ht="12" x14ac:dyDescent="0.35">
      <c r="A719" s="87"/>
      <c r="B719" s="40" t="str">
        <f t="shared" si="310"/>
        <v/>
      </c>
      <c r="C719" s="41" t="str">
        <f t="shared" si="311"/>
        <v/>
      </c>
      <c r="D719" s="28">
        <f>'I Disease Parameters'!$E$6/(1000*365)</f>
        <v>4.8197260273972601E-5</v>
      </c>
      <c r="E719" s="28">
        <f>'I Disease Parameters'!$E$7/(1000*365)</f>
        <v>2.0024657534246577E-5</v>
      </c>
      <c r="F719" s="27">
        <f>(1-'I Disease Parameters'!$E$8)/'I Disease Parameters'!$E$10</f>
        <v>0.188</v>
      </c>
      <c r="G719" s="27">
        <f>'I Disease Parameters'!$E$8/'I Disease Parameters'!$E$11</f>
        <v>1.2E-2</v>
      </c>
      <c r="H719" s="27">
        <f>1/'I Disease Parameters'!$E$12</f>
        <v>0.05</v>
      </c>
      <c r="I719" s="27">
        <f>'I Disease Parameters'!$E$9/'I Disease Parameters'!$E$15</f>
        <v>0</v>
      </c>
      <c r="J719" s="83">
        <f t="shared" si="334"/>
        <v>7.7001263440561267</v>
      </c>
      <c r="K719" s="60">
        <f t="shared" si="335"/>
        <v>0.77001263449643809</v>
      </c>
      <c r="L719" s="30">
        <f t="shared" si="336"/>
        <v>0.46717576064062738</v>
      </c>
      <c r="M719" s="27">
        <f>J719/'I Disease Parameters'!$E$12</f>
        <v>0.38500631720280631</v>
      </c>
      <c r="N719" s="27">
        <f>K719/SQRT('I Disease Parameters'!$E$13*'I Disease Parameters'!$E$13)</f>
        <v>4.5294860852731655E-2</v>
      </c>
      <c r="O719" s="27">
        <f>L719/'I Disease Parameters'!$E$13</f>
        <v>2.7480927096507492E-2</v>
      </c>
      <c r="P719" s="27">
        <f>(1-L719)/'I Disease Parameters'!$E$14</f>
        <v>2.2201009973307193E-2</v>
      </c>
      <c r="Q719" s="19" t="str">
        <f t="shared" si="312"/>
        <v/>
      </c>
      <c r="R719" s="17" t="str">
        <f t="shared" si="313"/>
        <v/>
      </c>
      <c r="S719" s="17" t="str">
        <f t="shared" si="314"/>
        <v/>
      </c>
      <c r="T719" s="17" t="str">
        <f t="shared" si="315"/>
        <v/>
      </c>
      <c r="U719" s="17" t="str">
        <f t="shared" si="316"/>
        <v/>
      </c>
      <c r="V719" s="17" t="str">
        <f t="shared" si="317"/>
        <v/>
      </c>
      <c r="W719" s="17" t="str">
        <f t="shared" si="318"/>
        <v/>
      </c>
      <c r="X719" s="18" t="str">
        <f t="shared" si="309"/>
        <v/>
      </c>
      <c r="Y719" s="17" t="str">
        <f t="shared" si="319"/>
        <v/>
      </c>
      <c r="Z719" s="17" t="str">
        <f t="shared" si="320"/>
        <v/>
      </c>
      <c r="AA719" s="17" t="str">
        <f t="shared" si="321"/>
        <v/>
      </c>
      <c r="AB719" s="17" t="str">
        <f t="shared" si="322"/>
        <v/>
      </c>
      <c r="AC719" s="17" t="str">
        <f t="shared" si="323"/>
        <v/>
      </c>
      <c r="AD719" s="18" t="str">
        <f t="shared" si="324"/>
        <v/>
      </c>
      <c r="AE719" s="19" t="str">
        <f t="shared" si="325"/>
        <v/>
      </c>
      <c r="AF719" s="17" t="str">
        <f t="shared" si="326"/>
        <v/>
      </c>
      <c r="AG719" s="17" t="str">
        <f t="shared" si="327"/>
        <v/>
      </c>
      <c r="AH719" s="18" t="str">
        <f t="shared" si="328"/>
        <v/>
      </c>
      <c r="AI719" s="73"/>
      <c r="AJ719" s="74"/>
      <c r="AK719" s="74"/>
      <c r="AL719" s="73"/>
      <c r="AM719" s="74"/>
      <c r="AN719" s="74">
        <f t="shared" si="329"/>
        <v>2012</v>
      </c>
      <c r="AO719" s="19" t="str">
        <f t="shared" ca="1" si="330"/>
        <v>-</v>
      </c>
      <c r="AP719" s="17" t="str">
        <f ca="1">IF($C719&gt;=TODAY(),"-",100*(AO719-MIN(Fit_Error_Deaths))/(MAX(Fit_Error_Deaths)-MIN(Fit_Error_Deaths)))</f>
        <v>-</v>
      </c>
      <c r="AQ719" s="17" t="str">
        <f t="shared" ca="1" si="331"/>
        <v>-</v>
      </c>
      <c r="AR719" s="17" t="str">
        <f ca="1">IF($C719&gt;=TODAY(),"-",100*(AQ719-MIN(Fit_Error_LocalTransmission))/(MAX(Fit_Error_LocalTransmission)-MIN(Fit_Error_LocalTransmission)))</f>
        <v>-</v>
      </c>
      <c r="AS719" s="17" t="str">
        <f t="shared" ca="1" si="332"/>
        <v>-</v>
      </c>
      <c r="AT719" s="67" t="str">
        <f t="shared" ca="1" si="333"/>
        <v>-</v>
      </c>
    </row>
    <row r="720" spans="1:46" s="1" customFormat="1" ht="12" x14ac:dyDescent="0.35">
      <c r="A720" s="87"/>
      <c r="B720" s="40" t="str">
        <f t="shared" si="310"/>
        <v/>
      </c>
      <c r="C720" s="41" t="str">
        <f t="shared" si="311"/>
        <v/>
      </c>
      <c r="D720" s="28">
        <f>'I Disease Parameters'!$E$6/(1000*365)</f>
        <v>4.8197260273972601E-5</v>
      </c>
      <c r="E720" s="28">
        <f>'I Disease Parameters'!$E$7/(1000*365)</f>
        <v>2.0024657534246577E-5</v>
      </c>
      <c r="F720" s="27">
        <f>(1-'I Disease Parameters'!$E$8)/'I Disease Parameters'!$E$10</f>
        <v>0.188</v>
      </c>
      <c r="G720" s="27">
        <f>'I Disease Parameters'!$E$8/'I Disease Parameters'!$E$11</f>
        <v>1.2E-2</v>
      </c>
      <c r="H720" s="27">
        <f>1/'I Disease Parameters'!$E$12</f>
        <v>0.05</v>
      </c>
      <c r="I720" s="27">
        <f>'I Disease Parameters'!$E$9/'I Disease Parameters'!$E$15</f>
        <v>0</v>
      </c>
      <c r="J720" s="83">
        <f t="shared" si="334"/>
        <v>7.7001263440561267</v>
      </c>
      <c r="K720" s="60">
        <f t="shared" si="335"/>
        <v>0.77001263449643809</v>
      </c>
      <c r="L720" s="30">
        <f t="shared" si="336"/>
        <v>0.46717576064062738</v>
      </c>
      <c r="M720" s="27">
        <f>J720/'I Disease Parameters'!$E$12</f>
        <v>0.38500631720280631</v>
      </c>
      <c r="N720" s="27">
        <f>K720/SQRT('I Disease Parameters'!$E$13*'I Disease Parameters'!$E$13)</f>
        <v>4.5294860852731655E-2</v>
      </c>
      <c r="O720" s="27">
        <f>L720/'I Disease Parameters'!$E$13</f>
        <v>2.7480927096507492E-2</v>
      </c>
      <c r="P720" s="27">
        <f>(1-L720)/'I Disease Parameters'!$E$14</f>
        <v>2.2201009973307193E-2</v>
      </c>
      <c r="Q720" s="19" t="str">
        <f t="shared" si="312"/>
        <v/>
      </c>
      <c r="R720" s="17" t="str">
        <f t="shared" si="313"/>
        <v/>
      </c>
      <c r="S720" s="17" t="str">
        <f t="shared" si="314"/>
        <v/>
      </c>
      <c r="T720" s="17" t="str">
        <f t="shared" si="315"/>
        <v/>
      </c>
      <c r="U720" s="17" t="str">
        <f t="shared" si="316"/>
        <v/>
      </c>
      <c r="V720" s="17" t="str">
        <f t="shared" si="317"/>
        <v/>
      </c>
      <c r="W720" s="17" t="str">
        <f t="shared" si="318"/>
        <v/>
      </c>
      <c r="X720" s="18" t="str">
        <f t="shared" si="309"/>
        <v/>
      </c>
      <c r="Y720" s="17" t="str">
        <f t="shared" si="319"/>
        <v/>
      </c>
      <c r="Z720" s="17" t="str">
        <f t="shared" si="320"/>
        <v/>
      </c>
      <c r="AA720" s="17" t="str">
        <f t="shared" si="321"/>
        <v/>
      </c>
      <c r="AB720" s="17" t="str">
        <f t="shared" si="322"/>
        <v/>
      </c>
      <c r="AC720" s="17" t="str">
        <f t="shared" si="323"/>
        <v/>
      </c>
      <c r="AD720" s="18" t="str">
        <f t="shared" si="324"/>
        <v/>
      </c>
      <c r="AE720" s="19" t="str">
        <f t="shared" si="325"/>
        <v/>
      </c>
      <c r="AF720" s="17" t="str">
        <f t="shared" si="326"/>
        <v/>
      </c>
      <c r="AG720" s="17" t="str">
        <f t="shared" si="327"/>
        <v/>
      </c>
      <c r="AH720" s="18" t="str">
        <f t="shared" si="328"/>
        <v/>
      </c>
      <c r="AI720" s="73"/>
      <c r="AJ720" s="74"/>
      <c r="AK720" s="74"/>
      <c r="AL720" s="73"/>
      <c r="AM720" s="74"/>
      <c r="AN720" s="74">
        <f t="shared" si="329"/>
        <v>2012</v>
      </c>
      <c r="AO720" s="19" t="str">
        <f t="shared" ca="1" si="330"/>
        <v>-</v>
      </c>
      <c r="AP720" s="17" t="str">
        <f ca="1">IF($C720&gt;=TODAY(),"-",100*(AO720-MIN(Fit_Error_Deaths))/(MAX(Fit_Error_Deaths)-MIN(Fit_Error_Deaths)))</f>
        <v>-</v>
      </c>
      <c r="AQ720" s="17" t="str">
        <f t="shared" ca="1" si="331"/>
        <v>-</v>
      </c>
      <c r="AR720" s="17" t="str">
        <f ca="1">IF($C720&gt;=TODAY(),"-",100*(AQ720-MIN(Fit_Error_LocalTransmission))/(MAX(Fit_Error_LocalTransmission)-MIN(Fit_Error_LocalTransmission)))</f>
        <v>-</v>
      </c>
      <c r="AS720" s="17" t="str">
        <f t="shared" ca="1" si="332"/>
        <v>-</v>
      </c>
      <c r="AT720" s="67" t="str">
        <f t="shared" ca="1" si="333"/>
        <v>-</v>
      </c>
    </row>
    <row r="721" spans="1:46" s="1" customFormat="1" ht="12" x14ac:dyDescent="0.35">
      <c r="A721" s="87"/>
      <c r="B721" s="40" t="str">
        <f t="shared" si="310"/>
        <v/>
      </c>
      <c r="C721" s="41" t="str">
        <f t="shared" si="311"/>
        <v/>
      </c>
      <c r="D721" s="28">
        <f>'I Disease Parameters'!$E$6/(1000*365)</f>
        <v>4.8197260273972601E-5</v>
      </c>
      <c r="E721" s="28">
        <f>'I Disease Parameters'!$E$7/(1000*365)</f>
        <v>2.0024657534246577E-5</v>
      </c>
      <c r="F721" s="27">
        <f>(1-'I Disease Parameters'!$E$8)/'I Disease Parameters'!$E$10</f>
        <v>0.188</v>
      </c>
      <c r="G721" s="27">
        <f>'I Disease Parameters'!$E$8/'I Disease Parameters'!$E$11</f>
        <v>1.2E-2</v>
      </c>
      <c r="H721" s="27">
        <f>1/'I Disease Parameters'!$E$12</f>
        <v>0.05</v>
      </c>
      <c r="I721" s="27">
        <f>'I Disease Parameters'!$E$9/'I Disease Parameters'!$E$15</f>
        <v>0</v>
      </c>
      <c r="J721" s="83">
        <f t="shared" si="334"/>
        <v>7.7001263440561267</v>
      </c>
      <c r="K721" s="60">
        <f t="shared" si="335"/>
        <v>0.77001263449643809</v>
      </c>
      <c r="L721" s="30">
        <f t="shared" si="336"/>
        <v>0.46717576064062738</v>
      </c>
      <c r="M721" s="27">
        <f>J721/'I Disease Parameters'!$E$12</f>
        <v>0.38500631720280631</v>
      </c>
      <c r="N721" s="27">
        <f>K721/SQRT('I Disease Parameters'!$E$13*'I Disease Parameters'!$E$13)</f>
        <v>4.5294860852731655E-2</v>
      </c>
      <c r="O721" s="27">
        <f>L721/'I Disease Parameters'!$E$13</f>
        <v>2.7480927096507492E-2</v>
      </c>
      <c r="P721" s="27">
        <f>(1-L721)/'I Disease Parameters'!$E$14</f>
        <v>2.2201009973307193E-2</v>
      </c>
      <c r="Q721" s="19" t="str">
        <f t="shared" si="312"/>
        <v/>
      </c>
      <c r="R721" s="17" t="str">
        <f t="shared" si="313"/>
        <v/>
      </c>
      <c r="S721" s="17" t="str">
        <f t="shared" si="314"/>
        <v/>
      </c>
      <c r="T721" s="17" t="str">
        <f t="shared" si="315"/>
        <v/>
      </c>
      <c r="U721" s="17" t="str">
        <f t="shared" si="316"/>
        <v/>
      </c>
      <c r="V721" s="17" t="str">
        <f t="shared" si="317"/>
        <v/>
      </c>
      <c r="W721" s="17" t="str">
        <f t="shared" si="318"/>
        <v/>
      </c>
      <c r="X721" s="18" t="str">
        <f t="shared" si="309"/>
        <v/>
      </c>
      <c r="Y721" s="17" t="str">
        <f t="shared" si="319"/>
        <v/>
      </c>
      <c r="Z721" s="17" t="str">
        <f t="shared" si="320"/>
        <v/>
      </c>
      <c r="AA721" s="17" t="str">
        <f t="shared" si="321"/>
        <v/>
      </c>
      <c r="AB721" s="17" t="str">
        <f t="shared" si="322"/>
        <v/>
      </c>
      <c r="AC721" s="17" t="str">
        <f t="shared" si="323"/>
        <v/>
      </c>
      <c r="AD721" s="18" t="str">
        <f t="shared" si="324"/>
        <v/>
      </c>
      <c r="AE721" s="19" t="str">
        <f t="shared" si="325"/>
        <v/>
      </c>
      <c r="AF721" s="17" t="str">
        <f t="shared" si="326"/>
        <v/>
      </c>
      <c r="AG721" s="17" t="str">
        <f t="shared" si="327"/>
        <v/>
      </c>
      <c r="AH721" s="18" t="str">
        <f t="shared" si="328"/>
        <v/>
      </c>
      <c r="AI721" s="73"/>
      <c r="AJ721" s="74"/>
      <c r="AK721" s="74"/>
      <c r="AL721" s="73"/>
      <c r="AM721" s="74"/>
      <c r="AN721" s="74">
        <f t="shared" si="329"/>
        <v>2012</v>
      </c>
      <c r="AO721" s="19" t="str">
        <f t="shared" ca="1" si="330"/>
        <v>-</v>
      </c>
      <c r="AP721" s="17" t="str">
        <f ca="1">IF($C721&gt;=TODAY(),"-",100*(AO721-MIN(Fit_Error_Deaths))/(MAX(Fit_Error_Deaths)-MIN(Fit_Error_Deaths)))</f>
        <v>-</v>
      </c>
      <c r="AQ721" s="17" t="str">
        <f t="shared" ca="1" si="331"/>
        <v>-</v>
      </c>
      <c r="AR721" s="17" t="str">
        <f ca="1">IF($C721&gt;=TODAY(),"-",100*(AQ721-MIN(Fit_Error_LocalTransmission))/(MAX(Fit_Error_LocalTransmission)-MIN(Fit_Error_LocalTransmission)))</f>
        <v>-</v>
      </c>
      <c r="AS721" s="17" t="str">
        <f t="shared" ca="1" si="332"/>
        <v>-</v>
      </c>
      <c r="AT721" s="67" t="str">
        <f t="shared" ca="1" si="333"/>
        <v>-</v>
      </c>
    </row>
    <row r="722" spans="1:46" s="1" customFormat="1" ht="12" x14ac:dyDescent="0.35">
      <c r="A722" s="87"/>
      <c r="B722" s="40" t="str">
        <f t="shared" si="310"/>
        <v/>
      </c>
      <c r="C722" s="41" t="str">
        <f t="shared" si="311"/>
        <v/>
      </c>
      <c r="D722" s="28">
        <f>'I Disease Parameters'!$E$6/(1000*365)</f>
        <v>4.8197260273972601E-5</v>
      </c>
      <c r="E722" s="28">
        <f>'I Disease Parameters'!$E$7/(1000*365)</f>
        <v>2.0024657534246577E-5</v>
      </c>
      <c r="F722" s="27">
        <f>(1-'I Disease Parameters'!$E$8)/'I Disease Parameters'!$E$10</f>
        <v>0.188</v>
      </c>
      <c r="G722" s="27">
        <f>'I Disease Parameters'!$E$8/'I Disease Parameters'!$E$11</f>
        <v>1.2E-2</v>
      </c>
      <c r="H722" s="27">
        <f>1/'I Disease Parameters'!$E$12</f>
        <v>0.05</v>
      </c>
      <c r="I722" s="27">
        <f>'I Disease Parameters'!$E$9/'I Disease Parameters'!$E$15</f>
        <v>0</v>
      </c>
      <c r="J722" s="83">
        <f t="shared" si="334"/>
        <v>7.7001263440561267</v>
      </c>
      <c r="K722" s="60">
        <f t="shared" si="335"/>
        <v>0.77001263449643809</v>
      </c>
      <c r="L722" s="30">
        <f t="shared" si="336"/>
        <v>0.46717576064062738</v>
      </c>
      <c r="M722" s="27">
        <f>J722/'I Disease Parameters'!$E$12</f>
        <v>0.38500631720280631</v>
      </c>
      <c r="N722" s="27">
        <f>K722/SQRT('I Disease Parameters'!$E$13*'I Disease Parameters'!$E$13)</f>
        <v>4.5294860852731655E-2</v>
      </c>
      <c r="O722" s="27">
        <f>L722/'I Disease Parameters'!$E$13</f>
        <v>2.7480927096507492E-2</v>
      </c>
      <c r="P722" s="27">
        <f>(1-L722)/'I Disease Parameters'!$E$14</f>
        <v>2.2201009973307193E-2</v>
      </c>
      <c r="Q722" s="19" t="str">
        <f t="shared" si="312"/>
        <v/>
      </c>
      <c r="R722" s="17" t="str">
        <f t="shared" si="313"/>
        <v/>
      </c>
      <c r="S722" s="17" t="str">
        <f t="shared" si="314"/>
        <v/>
      </c>
      <c r="T722" s="17" t="str">
        <f t="shared" si="315"/>
        <v/>
      </c>
      <c r="U722" s="17" t="str">
        <f t="shared" si="316"/>
        <v/>
      </c>
      <c r="V722" s="17" t="str">
        <f t="shared" si="317"/>
        <v/>
      </c>
      <c r="W722" s="17" t="str">
        <f t="shared" si="318"/>
        <v/>
      </c>
      <c r="X722" s="18" t="str">
        <f t="shared" si="309"/>
        <v/>
      </c>
      <c r="Y722" s="17" t="str">
        <f t="shared" si="319"/>
        <v/>
      </c>
      <c r="Z722" s="17" t="str">
        <f t="shared" si="320"/>
        <v/>
      </c>
      <c r="AA722" s="17" t="str">
        <f t="shared" si="321"/>
        <v/>
      </c>
      <c r="AB722" s="17" t="str">
        <f t="shared" si="322"/>
        <v/>
      </c>
      <c r="AC722" s="17" t="str">
        <f t="shared" si="323"/>
        <v/>
      </c>
      <c r="AD722" s="18" t="str">
        <f t="shared" si="324"/>
        <v/>
      </c>
      <c r="AE722" s="19" t="str">
        <f t="shared" si="325"/>
        <v/>
      </c>
      <c r="AF722" s="17" t="str">
        <f t="shared" si="326"/>
        <v/>
      </c>
      <c r="AG722" s="17" t="str">
        <f t="shared" si="327"/>
        <v/>
      </c>
      <c r="AH722" s="18" t="str">
        <f t="shared" si="328"/>
        <v/>
      </c>
      <c r="AI722" s="73"/>
      <c r="AJ722" s="74"/>
      <c r="AK722" s="74"/>
      <c r="AL722" s="73"/>
      <c r="AM722" s="74"/>
      <c r="AN722" s="74">
        <f t="shared" si="329"/>
        <v>2012</v>
      </c>
      <c r="AO722" s="19" t="str">
        <f t="shared" ca="1" si="330"/>
        <v>-</v>
      </c>
      <c r="AP722" s="17" t="str">
        <f ca="1">IF($C722&gt;=TODAY(),"-",100*(AO722-MIN(Fit_Error_Deaths))/(MAX(Fit_Error_Deaths)-MIN(Fit_Error_Deaths)))</f>
        <v>-</v>
      </c>
      <c r="AQ722" s="17" t="str">
        <f t="shared" ca="1" si="331"/>
        <v>-</v>
      </c>
      <c r="AR722" s="17" t="str">
        <f ca="1">IF($C722&gt;=TODAY(),"-",100*(AQ722-MIN(Fit_Error_LocalTransmission))/(MAX(Fit_Error_LocalTransmission)-MIN(Fit_Error_LocalTransmission)))</f>
        <v>-</v>
      </c>
      <c r="AS722" s="17" t="str">
        <f t="shared" ca="1" si="332"/>
        <v>-</v>
      </c>
      <c r="AT722" s="67" t="str">
        <f t="shared" ca="1" si="333"/>
        <v>-</v>
      </c>
    </row>
    <row r="723" spans="1:46" s="1" customFormat="1" ht="12" x14ac:dyDescent="0.35">
      <c r="A723" s="87"/>
      <c r="B723" s="40" t="str">
        <f t="shared" si="310"/>
        <v/>
      </c>
      <c r="C723" s="41" t="str">
        <f t="shared" si="311"/>
        <v/>
      </c>
      <c r="D723" s="28">
        <f>'I Disease Parameters'!$E$6/(1000*365)</f>
        <v>4.8197260273972601E-5</v>
      </c>
      <c r="E723" s="28">
        <f>'I Disease Parameters'!$E$7/(1000*365)</f>
        <v>2.0024657534246577E-5</v>
      </c>
      <c r="F723" s="27">
        <f>(1-'I Disease Parameters'!$E$8)/'I Disease Parameters'!$E$10</f>
        <v>0.188</v>
      </c>
      <c r="G723" s="27">
        <f>'I Disease Parameters'!$E$8/'I Disease Parameters'!$E$11</f>
        <v>1.2E-2</v>
      </c>
      <c r="H723" s="27">
        <f>1/'I Disease Parameters'!$E$12</f>
        <v>0.05</v>
      </c>
      <c r="I723" s="27">
        <f>'I Disease Parameters'!$E$9/'I Disease Parameters'!$E$15</f>
        <v>0</v>
      </c>
      <c r="J723" s="83">
        <f t="shared" si="334"/>
        <v>7.7001263440561267</v>
      </c>
      <c r="K723" s="60">
        <f t="shared" si="335"/>
        <v>0.77001263449643809</v>
      </c>
      <c r="L723" s="30">
        <f t="shared" si="336"/>
        <v>0.46717576064062738</v>
      </c>
      <c r="M723" s="27">
        <f>J723/'I Disease Parameters'!$E$12</f>
        <v>0.38500631720280631</v>
      </c>
      <c r="N723" s="27">
        <f>K723/SQRT('I Disease Parameters'!$E$13*'I Disease Parameters'!$E$13)</f>
        <v>4.5294860852731655E-2</v>
      </c>
      <c r="O723" s="27">
        <f>L723/'I Disease Parameters'!$E$13</f>
        <v>2.7480927096507492E-2</v>
      </c>
      <c r="P723" s="27">
        <f>(1-L723)/'I Disease Parameters'!$E$14</f>
        <v>2.2201009973307193E-2</v>
      </c>
      <c r="Q723" s="19" t="str">
        <f t="shared" si="312"/>
        <v/>
      </c>
      <c r="R723" s="17" t="str">
        <f t="shared" si="313"/>
        <v/>
      </c>
      <c r="S723" s="17" t="str">
        <f t="shared" si="314"/>
        <v/>
      </c>
      <c r="T723" s="17" t="str">
        <f t="shared" si="315"/>
        <v/>
      </c>
      <c r="U723" s="17" t="str">
        <f t="shared" si="316"/>
        <v/>
      </c>
      <c r="V723" s="17" t="str">
        <f t="shared" si="317"/>
        <v/>
      </c>
      <c r="W723" s="17" t="str">
        <f t="shared" si="318"/>
        <v/>
      </c>
      <c r="X723" s="18" t="str">
        <f t="shared" si="309"/>
        <v/>
      </c>
      <c r="Y723" s="17" t="str">
        <f t="shared" si="319"/>
        <v/>
      </c>
      <c r="Z723" s="17" t="str">
        <f t="shared" si="320"/>
        <v/>
      </c>
      <c r="AA723" s="17" t="str">
        <f t="shared" si="321"/>
        <v/>
      </c>
      <c r="AB723" s="17" t="str">
        <f t="shared" si="322"/>
        <v/>
      </c>
      <c r="AC723" s="17" t="str">
        <f t="shared" si="323"/>
        <v/>
      </c>
      <c r="AD723" s="18" t="str">
        <f t="shared" si="324"/>
        <v/>
      </c>
      <c r="AE723" s="19" t="str">
        <f t="shared" si="325"/>
        <v/>
      </c>
      <c r="AF723" s="17" t="str">
        <f t="shared" si="326"/>
        <v/>
      </c>
      <c r="AG723" s="17" t="str">
        <f t="shared" si="327"/>
        <v/>
      </c>
      <c r="AH723" s="18" t="str">
        <f t="shared" si="328"/>
        <v/>
      </c>
      <c r="AI723" s="73"/>
      <c r="AJ723" s="74"/>
      <c r="AK723" s="74"/>
      <c r="AL723" s="73"/>
      <c r="AM723" s="74"/>
      <c r="AN723" s="74">
        <f t="shared" si="329"/>
        <v>2012</v>
      </c>
      <c r="AO723" s="19" t="str">
        <f t="shared" ca="1" si="330"/>
        <v>-</v>
      </c>
      <c r="AP723" s="17" t="str">
        <f ca="1">IF($C723&gt;=TODAY(),"-",100*(AO723-MIN(Fit_Error_Deaths))/(MAX(Fit_Error_Deaths)-MIN(Fit_Error_Deaths)))</f>
        <v>-</v>
      </c>
      <c r="AQ723" s="17" t="str">
        <f t="shared" ca="1" si="331"/>
        <v>-</v>
      </c>
      <c r="AR723" s="17" t="str">
        <f ca="1">IF($C723&gt;=TODAY(),"-",100*(AQ723-MIN(Fit_Error_LocalTransmission))/(MAX(Fit_Error_LocalTransmission)-MIN(Fit_Error_LocalTransmission)))</f>
        <v>-</v>
      </c>
      <c r="AS723" s="17" t="str">
        <f t="shared" ca="1" si="332"/>
        <v>-</v>
      </c>
      <c r="AT723" s="67" t="str">
        <f t="shared" ca="1" si="333"/>
        <v>-</v>
      </c>
    </row>
    <row r="724" spans="1:46" s="1" customFormat="1" ht="12" x14ac:dyDescent="0.35">
      <c r="A724" s="87"/>
      <c r="B724" s="40" t="str">
        <f t="shared" si="310"/>
        <v/>
      </c>
      <c r="C724" s="41" t="str">
        <f t="shared" si="311"/>
        <v/>
      </c>
      <c r="D724" s="28">
        <f>'I Disease Parameters'!$E$6/(1000*365)</f>
        <v>4.8197260273972601E-5</v>
      </c>
      <c r="E724" s="28">
        <f>'I Disease Parameters'!$E$7/(1000*365)</f>
        <v>2.0024657534246577E-5</v>
      </c>
      <c r="F724" s="27">
        <f>(1-'I Disease Parameters'!$E$8)/'I Disease Parameters'!$E$10</f>
        <v>0.188</v>
      </c>
      <c r="G724" s="27">
        <f>'I Disease Parameters'!$E$8/'I Disease Parameters'!$E$11</f>
        <v>1.2E-2</v>
      </c>
      <c r="H724" s="27">
        <f>1/'I Disease Parameters'!$E$12</f>
        <v>0.05</v>
      </c>
      <c r="I724" s="27">
        <f>'I Disease Parameters'!$E$9/'I Disease Parameters'!$E$15</f>
        <v>0</v>
      </c>
      <c r="J724" s="83">
        <f t="shared" si="334"/>
        <v>7.7001263440561267</v>
      </c>
      <c r="K724" s="60">
        <f t="shared" si="335"/>
        <v>0.77001263449643809</v>
      </c>
      <c r="L724" s="30">
        <f t="shared" si="336"/>
        <v>0.46717576064062738</v>
      </c>
      <c r="M724" s="27">
        <f>J724/'I Disease Parameters'!$E$12</f>
        <v>0.38500631720280631</v>
      </c>
      <c r="N724" s="27">
        <f>K724/SQRT('I Disease Parameters'!$E$13*'I Disease Parameters'!$E$13)</f>
        <v>4.5294860852731655E-2</v>
      </c>
      <c r="O724" s="27">
        <f>L724/'I Disease Parameters'!$E$13</f>
        <v>2.7480927096507492E-2</v>
      </c>
      <c r="P724" s="27">
        <f>(1-L724)/'I Disease Parameters'!$E$14</f>
        <v>2.2201009973307193E-2</v>
      </c>
      <c r="Q724" s="19" t="str">
        <f t="shared" si="312"/>
        <v/>
      </c>
      <c r="R724" s="17" t="str">
        <f t="shared" si="313"/>
        <v/>
      </c>
      <c r="S724" s="17" t="str">
        <f t="shared" si="314"/>
        <v/>
      </c>
      <c r="T724" s="17" t="str">
        <f t="shared" si="315"/>
        <v/>
      </c>
      <c r="U724" s="17" t="str">
        <f t="shared" si="316"/>
        <v/>
      </c>
      <c r="V724" s="17" t="str">
        <f t="shared" si="317"/>
        <v/>
      </c>
      <c r="W724" s="17" t="str">
        <f t="shared" si="318"/>
        <v/>
      </c>
      <c r="X724" s="18" t="str">
        <f t="shared" si="309"/>
        <v/>
      </c>
      <c r="Y724" s="17" t="str">
        <f t="shared" si="319"/>
        <v/>
      </c>
      <c r="Z724" s="17" t="str">
        <f t="shared" si="320"/>
        <v/>
      </c>
      <c r="AA724" s="17" t="str">
        <f t="shared" si="321"/>
        <v/>
      </c>
      <c r="AB724" s="17" t="str">
        <f t="shared" si="322"/>
        <v/>
      </c>
      <c r="AC724" s="17" t="str">
        <f t="shared" si="323"/>
        <v/>
      </c>
      <c r="AD724" s="18" t="str">
        <f t="shared" si="324"/>
        <v/>
      </c>
      <c r="AE724" s="19" t="str">
        <f t="shared" si="325"/>
        <v/>
      </c>
      <c r="AF724" s="17" t="str">
        <f t="shared" si="326"/>
        <v/>
      </c>
      <c r="AG724" s="17" t="str">
        <f t="shared" si="327"/>
        <v/>
      </c>
      <c r="AH724" s="18" t="str">
        <f t="shared" si="328"/>
        <v/>
      </c>
      <c r="AI724" s="73"/>
      <c r="AJ724" s="74"/>
      <c r="AK724" s="74"/>
      <c r="AL724" s="73"/>
      <c r="AM724" s="74"/>
      <c r="AN724" s="74">
        <f t="shared" si="329"/>
        <v>2012</v>
      </c>
      <c r="AO724" s="19" t="str">
        <f t="shared" ca="1" si="330"/>
        <v>-</v>
      </c>
      <c r="AP724" s="17" t="str">
        <f ca="1">IF($C724&gt;=TODAY(),"-",100*(AO724-MIN(Fit_Error_Deaths))/(MAX(Fit_Error_Deaths)-MIN(Fit_Error_Deaths)))</f>
        <v>-</v>
      </c>
      <c r="AQ724" s="17" t="str">
        <f t="shared" ca="1" si="331"/>
        <v>-</v>
      </c>
      <c r="AR724" s="17" t="str">
        <f ca="1">IF($C724&gt;=TODAY(),"-",100*(AQ724-MIN(Fit_Error_LocalTransmission))/(MAX(Fit_Error_LocalTransmission)-MIN(Fit_Error_LocalTransmission)))</f>
        <v>-</v>
      </c>
      <c r="AS724" s="17" t="str">
        <f t="shared" ca="1" si="332"/>
        <v>-</v>
      </c>
      <c r="AT724" s="67" t="str">
        <f t="shared" ca="1" si="333"/>
        <v>-</v>
      </c>
    </row>
    <row r="725" spans="1:46" s="1" customFormat="1" ht="12" x14ac:dyDescent="0.35">
      <c r="A725" s="87"/>
      <c r="B725" s="40" t="str">
        <f t="shared" si="310"/>
        <v/>
      </c>
      <c r="C725" s="41" t="str">
        <f t="shared" si="311"/>
        <v/>
      </c>
      <c r="D725" s="28">
        <f>'I Disease Parameters'!$E$6/(1000*365)</f>
        <v>4.8197260273972601E-5</v>
      </c>
      <c r="E725" s="28">
        <f>'I Disease Parameters'!$E$7/(1000*365)</f>
        <v>2.0024657534246577E-5</v>
      </c>
      <c r="F725" s="27">
        <f>(1-'I Disease Parameters'!$E$8)/'I Disease Parameters'!$E$10</f>
        <v>0.188</v>
      </c>
      <c r="G725" s="27">
        <f>'I Disease Parameters'!$E$8/'I Disease Parameters'!$E$11</f>
        <v>1.2E-2</v>
      </c>
      <c r="H725" s="27">
        <f>1/'I Disease Parameters'!$E$12</f>
        <v>0.05</v>
      </c>
      <c r="I725" s="27">
        <f>'I Disease Parameters'!$E$9/'I Disease Parameters'!$E$15</f>
        <v>0</v>
      </c>
      <c r="J725" s="83">
        <f t="shared" si="334"/>
        <v>7.7001263440561267</v>
      </c>
      <c r="K725" s="60">
        <f t="shared" si="335"/>
        <v>0.77001263449643809</v>
      </c>
      <c r="L725" s="30">
        <f t="shared" si="336"/>
        <v>0.46717576064062738</v>
      </c>
      <c r="M725" s="27">
        <f>J725/'I Disease Parameters'!$E$12</f>
        <v>0.38500631720280631</v>
      </c>
      <c r="N725" s="27">
        <f>K725/SQRT('I Disease Parameters'!$E$13*'I Disease Parameters'!$E$13)</f>
        <v>4.5294860852731655E-2</v>
      </c>
      <c r="O725" s="27">
        <f>L725/'I Disease Parameters'!$E$13</f>
        <v>2.7480927096507492E-2</v>
      </c>
      <c r="P725" s="27">
        <f>(1-L725)/'I Disease Parameters'!$E$14</f>
        <v>2.2201009973307193E-2</v>
      </c>
      <c r="Q725" s="19" t="str">
        <f t="shared" si="312"/>
        <v/>
      </c>
      <c r="R725" s="17" t="str">
        <f t="shared" si="313"/>
        <v/>
      </c>
      <c r="S725" s="17" t="str">
        <f t="shared" si="314"/>
        <v/>
      </c>
      <c r="T725" s="17" t="str">
        <f t="shared" si="315"/>
        <v/>
      </c>
      <c r="U725" s="17" t="str">
        <f t="shared" si="316"/>
        <v/>
      </c>
      <c r="V725" s="17" t="str">
        <f t="shared" si="317"/>
        <v/>
      </c>
      <c r="W725" s="17" t="str">
        <f t="shared" si="318"/>
        <v/>
      </c>
      <c r="X725" s="18" t="str">
        <f t="shared" si="309"/>
        <v/>
      </c>
      <c r="Y725" s="17" t="str">
        <f t="shared" si="319"/>
        <v/>
      </c>
      <c r="Z725" s="17" t="str">
        <f t="shared" si="320"/>
        <v/>
      </c>
      <c r="AA725" s="17" t="str">
        <f t="shared" si="321"/>
        <v/>
      </c>
      <c r="AB725" s="17" t="str">
        <f t="shared" si="322"/>
        <v/>
      </c>
      <c r="AC725" s="17" t="str">
        <f t="shared" si="323"/>
        <v/>
      </c>
      <c r="AD725" s="18" t="str">
        <f t="shared" si="324"/>
        <v/>
      </c>
      <c r="AE725" s="19" t="str">
        <f t="shared" si="325"/>
        <v/>
      </c>
      <c r="AF725" s="17" t="str">
        <f t="shared" si="326"/>
        <v/>
      </c>
      <c r="AG725" s="17" t="str">
        <f t="shared" si="327"/>
        <v/>
      </c>
      <c r="AH725" s="18" t="str">
        <f t="shared" si="328"/>
        <v/>
      </c>
      <c r="AI725" s="73"/>
      <c r="AJ725" s="74"/>
      <c r="AK725" s="74"/>
      <c r="AL725" s="73"/>
      <c r="AM725" s="74"/>
      <c r="AN725" s="74">
        <f t="shared" si="329"/>
        <v>2012</v>
      </c>
      <c r="AO725" s="19" t="str">
        <f t="shared" ca="1" si="330"/>
        <v>-</v>
      </c>
      <c r="AP725" s="17" t="str">
        <f ca="1">IF($C725&gt;=TODAY(),"-",100*(AO725-MIN(Fit_Error_Deaths))/(MAX(Fit_Error_Deaths)-MIN(Fit_Error_Deaths)))</f>
        <v>-</v>
      </c>
      <c r="AQ725" s="17" t="str">
        <f t="shared" ca="1" si="331"/>
        <v>-</v>
      </c>
      <c r="AR725" s="17" t="str">
        <f ca="1">IF($C725&gt;=TODAY(),"-",100*(AQ725-MIN(Fit_Error_LocalTransmission))/(MAX(Fit_Error_LocalTransmission)-MIN(Fit_Error_LocalTransmission)))</f>
        <v>-</v>
      </c>
      <c r="AS725" s="17" t="str">
        <f t="shared" ca="1" si="332"/>
        <v>-</v>
      </c>
      <c r="AT725" s="67" t="str">
        <f t="shared" ca="1" si="333"/>
        <v>-</v>
      </c>
    </row>
    <row r="726" spans="1:46" s="1" customFormat="1" ht="12" x14ac:dyDescent="0.35">
      <c r="A726" s="87"/>
      <c r="B726" s="40" t="str">
        <f t="shared" si="310"/>
        <v/>
      </c>
      <c r="C726" s="41" t="str">
        <f t="shared" si="311"/>
        <v/>
      </c>
      <c r="D726" s="28">
        <f>'I Disease Parameters'!$E$6/(1000*365)</f>
        <v>4.8197260273972601E-5</v>
      </c>
      <c r="E726" s="28">
        <f>'I Disease Parameters'!$E$7/(1000*365)</f>
        <v>2.0024657534246577E-5</v>
      </c>
      <c r="F726" s="27">
        <f>(1-'I Disease Parameters'!$E$8)/'I Disease Parameters'!$E$10</f>
        <v>0.188</v>
      </c>
      <c r="G726" s="27">
        <f>'I Disease Parameters'!$E$8/'I Disease Parameters'!$E$11</f>
        <v>1.2E-2</v>
      </c>
      <c r="H726" s="27">
        <f>1/'I Disease Parameters'!$E$12</f>
        <v>0.05</v>
      </c>
      <c r="I726" s="27">
        <f>'I Disease Parameters'!$E$9/'I Disease Parameters'!$E$15</f>
        <v>0</v>
      </c>
      <c r="J726" s="83">
        <f t="shared" si="334"/>
        <v>7.7001263440561267</v>
      </c>
      <c r="K726" s="60">
        <f t="shared" si="335"/>
        <v>0.77001263449643809</v>
      </c>
      <c r="L726" s="30">
        <f t="shared" si="336"/>
        <v>0.46717576064062738</v>
      </c>
      <c r="M726" s="27">
        <f>J726/'I Disease Parameters'!$E$12</f>
        <v>0.38500631720280631</v>
      </c>
      <c r="N726" s="27">
        <f>K726/SQRT('I Disease Parameters'!$E$13*'I Disease Parameters'!$E$13)</f>
        <v>4.5294860852731655E-2</v>
      </c>
      <c r="O726" s="27">
        <f>L726/'I Disease Parameters'!$E$13</f>
        <v>2.7480927096507492E-2</v>
      </c>
      <c r="P726" s="27">
        <f>(1-L726)/'I Disease Parameters'!$E$14</f>
        <v>2.2201009973307193E-2</v>
      </c>
      <c r="Q726" s="19" t="str">
        <f t="shared" si="312"/>
        <v/>
      </c>
      <c r="R726" s="17" t="str">
        <f t="shared" si="313"/>
        <v/>
      </c>
      <c r="S726" s="17" t="str">
        <f t="shared" si="314"/>
        <v/>
      </c>
      <c r="T726" s="17" t="str">
        <f t="shared" si="315"/>
        <v/>
      </c>
      <c r="U726" s="17" t="str">
        <f t="shared" si="316"/>
        <v/>
      </c>
      <c r="V726" s="17" t="str">
        <f t="shared" si="317"/>
        <v/>
      </c>
      <c r="W726" s="17" t="str">
        <f t="shared" si="318"/>
        <v/>
      </c>
      <c r="X726" s="18" t="str">
        <f t="shared" si="309"/>
        <v/>
      </c>
      <c r="Y726" s="17" t="str">
        <f t="shared" si="319"/>
        <v/>
      </c>
      <c r="Z726" s="17" t="str">
        <f t="shared" si="320"/>
        <v/>
      </c>
      <c r="AA726" s="17" t="str">
        <f t="shared" si="321"/>
        <v/>
      </c>
      <c r="AB726" s="17" t="str">
        <f t="shared" si="322"/>
        <v/>
      </c>
      <c r="AC726" s="17" t="str">
        <f t="shared" si="323"/>
        <v/>
      </c>
      <c r="AD726" s="18" t="str">
        <f t="shared" si="324"/>
        <v/>
      </c>
      <c r="AE726" s="19" t="str">
        <f t="shared" si="325"/>
        <v/>
      </c>
      <c r="AF726" s="17" t="str">
        <f t="shared" si="326"/>
        <v/>
      </c>
      <c r="AG726" s="17" t="str">
        <f t="shared" si="327"/>
        <v/>
      </c>
      <c r="AH726" s="18" t="str">
        <f t="shared" si="328"/>
        <v/>
      </c>
      <c r="AI726" s="73"/>
      <c r="AJ726" s="74"/>
      <c r="AK726" s="74"/>
      <c r="AL726" s="73"/>
      <c r="AM726" s="74"/>
      <c r="AN726" s="74">
        <f t="shared" si="329"/>
        <v>2012</v>
      </c>
      <c r="AO726" s="19" t="str">
        <f t="shared" ca="1" si="330"/>
        <v>-</v>
      </c>
      <c r="AP726" s="17" t="str">
        <f ca="1">IF($C726&gt;=TODAY(),"-",100*(AO726-MIN(Fit_Error_Deaths))/(MAX(Fit_Error_Deaths)-MIN(Fit_Error_Deaths)))</f>
        <v>-</v>
      </c>
      <c r="AQ726" s="17" t="str">
        <f t="shared" ca="1" si="331"/>
        <v>-</v>
      </c>
      <c r="AR726" s="17" t="str">
        <f ca="1">IF($C726&gt;=TODAY(),"-",100*(AQ726-MIN(Fit_Error_LocalTransmission))/(MAX(Fit_Error_LocalTransmission)-MIN(Fit_Error_LocalTransmission)))</f>
        <v>-</v>
      </c>
      <c r="AS726" s="17" t="str">
        <f t="shared" ca="1" si="332"/>
        <v>-</v>
      </c>
      <c r="AT726" s="67" t="str">
        <f t="shared" ca="1" si="333"/>
        <v>-</v>
      </c>
    </row>
    <row r="727" spans="1:46" s="1" customFormat="1" ht="12" x14ac:dyDescent="0.35">
      <c r="A727" s="87"/>
      <c r="B727" s="40" t="str">
        <f t="shared" si="310"/>
        <v/>
      </c>
      <c r="C727" s="41" t="str">
        <f t="shared" si="311"/>
        <v/>
      </c>
      <c r="D727" s="28">
        <f>'I Disease Parameters'!$E$6/(1000*365)</f>
        <v>4.8197260273972601E-5</v>
      </c>
      <c r="E727" s="28">
        <f>'I Disease Parameters'!$E$7/(1000*365)</f>
        <v>2.0024657534246577E-5</v>
      </c>
      <c r="F727" s="27">
        <f>(1-'I Disease Parameters'!$E$8)/'I Disease Parameters'!$E$10</f>
        <v>0.188</v>
      </c>
      <c r="G727" s="27">
        <f>'I Disease Parameters'!$E$8/'I Disease Parameters'!$E$11</f>
        <v>1.2E-2</v>
      </c>
      <c r="H727" s="27">
        <f>1/'I Disease Parameters'!$E$12</f>
        <v>0.05</v>
      </c>
      <c r="I727" s="27">
        <f>'I Disease Parameters'!$E$9/'I Disease Parameters'!$E$15</f>
        <v>0</v>
      </c>
      <c r="J727" s="83">
        <f t="shared" si="334"/>
        <v>7.7001263440561267</v>
      </c>
      <c r="K727" s="60">
        <f t="shared" si="335"/>
        <v>0.77001263449643809</v>
      </c>
      <c r="L727" s="30">
        <f t="shared" si="336"/>
        <v>0.46717576064062738</v>
      </c>
      <c r="M727" s="27">
        <f>J727/'I Disease Parameters'!$E$12</f>
        <v>0.38500631720280631</v>
      </c>
      <c r="N727" s="27">
        <f>K727/SQRT('I Disease Parameters'!$E$13*'I Disease Parameters'!$E$13)</f>
        <v>4.5294860852731655E-2</v>
      </c>
      <c r="O727" s="27">
        <f>L727/'I Disease Parameters'!$E$13</f>
        <v>2.7480927096507492E-2</v>
      </c>
      <c r="P727" s="27">
        <f>(1-L727)/'I Disease Parameters'!$E$14</f>
        <v>2.2201009973307193E-2</v>
      </c>
      <c r="Q727" s="19" t="str">
        <f t="shared" si="312"/>
        <v/>
      </c>
      <c r="R727" s="17" t="str">
        <f t="shared" si="313"/>
        <v/>
      </c>
      <c r="S727" s="17" t="str">
        <f t="shared" si="314"/>
        <v/>
      </c>
      <c r="T727" s="17" t="str">
        <f t="shared" si="315"/>
        <v/>
      </c>
      <c r="U727" s="17" t="str">
        <f t="shared" si="316"/>
        <v/>
      </c>
      <c r="V727" s="17" t="str">
        <f t="shared" si="317"/>
        <v/>
      </c>
      <c r="W727" s="17" t="str">
        <f t="shared" si="318"/>
        <v/>
      </c>
      <c r="X727" s="18" t="str">
        <f t="shared" si="309"/>
        <v/>
      </c>
      <c r="Y727" s="17" t="str">
        <f t="shared" si="319"/>
        <v/>
      </c>
      <c r="Z727" s="17" t="str">
        <f t="shared" si="320"/>
        <v/>
      </c>
      <c r="AA727" s="17" t="str">
        <f t="shared" si="321"/>
        <v/>
      </c>
      <c r="AB727" s="17" t="str">
        <f t="shared" si="322"/>
        <v/>
      </c>
      <c r="AC727" s="17" t="str">
        <f t="shared" si="323"/>
        <v/>
      </c>
      <c r="AD727" s="18" t="str">
        <f t="shared" si="324"/>
        <v/>
      </c>
      <c r="AE727" s="19" t="str">
        <f t="shared" si="325"/>
        <v/>
      </c>
      <c r="AF727" s="17" t="str">
        <f t="shared" si="326"/>
        <v/>
      </c>
      <c r="AG727" s="17" t="str">
        <f t="shared" si="327"/>
        <v/>
      </c>
      <c r="AH727" s="18" t="str">
        <f t="shared" si="328"/>
        <v/>
      </c>
      <c r="AI727" s="73"/>
      <c r="AJ727" s="74"/>
      <c r="AK727" s="74"/>
      <c r="AL727" s="73"/>
      <c r="AM727" s="74"/>
      <c r="AN727" s="74">
        <f t="shared" si="329"/>
        <v>2012</v>
      </c>
      <c r="AO727" s="19" t="str">
        <f t="shared" ca="1" si="330"/>
        <v>-</v>
      </c>
      <c r="AP727" s="17" t="str">
        <f ca="1">IF($C727&gt;=TODAY(),"-",100*(AO727-MIN(Fit_Error_Deaths))/(MAX(Fit_Error_Deaths)-MIN(Fit_Error_Deaths)))</f>
        <v>-</v>
      </c>
      <c r="AQ727" s="17" t="str">
        <f t="shared" ca="1" si="331"/>
        <v>-</v>
      </c>
      <c r="AR727" s="17" t="str">
        <f ca="1">IF($C727&gt;=TODAY(),"-",100*(AQ727-MIN(Fit_Error_LocalTransmission))/(MAX(Fit_Error_LocalTransmission)-MIN(Fit_Error_LocalTransmission)))</f>
        <v>-</v>
      </c>
      <c r="AS727" s="17" t="str">
        <f t="shared" ca="1" si="332"/>
        <v>-</v>
      </c>
      <c r="AT727" s="67" t="str">
        <f t="shared" ca="1" si="333"/>
        <v>-</v>
      </c>
    </row>
    <row r="728" spans="1:46" s="1" customFormat="1" ht="12" x14ac:dyDescent="0.35">
      <c r="A728" s="87"/>
      <c r="B728" s="40" t="str">
        <f t="shared" si="310"/>
        <v/>
      </c>
      <c r="C728" s="41" t="str">
        <f t="shared" si="311"/>
        <v/>
      </c>
      <c r="D728" s="28">
        <f>'I Disease Parameters'!$E$6/(1000*365)</f>
        <v>4.8197260273972601E-5</v>
      </c>
      <c r="E728" s="28">
        <f>'I Disease Parameters'!$E$7/(1000*365)</f>
        <v>2.0024657534246577E-5</v>
      </c>
      <c r="F728" s="27">
        <f>(1-'I Disease Parameters'!$E$8)/'I Disease Parameters'!$E$10</f>
        <v>0.188</v>
      </c>
      <c r="G728" s="27">
        <f>'I Disease Parameters'!$E$8/'I Disease Parameters'!$E$11</f>
        <v>1.2E-2</v>
      </c>
      <c r="H728" s="27">
        <f>1/'I Disease Parameters'!$E$12</f>
        <v>0.05</v>
      </c>
      <c r="I728" s="27">
        <f>'I Disease Parameters'!$E$9/'I Disease Parameters'!$E$15</f>
        <v>0</v>
      </c>
      <c r="J728" s="83">
        <f t="shared" si="334"/>
        <v>7.7001263440561267</v>
      </c>
      <c r="K728" s="60">
        <f t="shared" si="335"/>
        <v>0.77001263449643809</v>
      </c>
      <c r="L728" s="30">
        <f t="shared" si="336"/>
        <v>0.46717576064062738</v>
      </c>
      <c r="M728" s="27">
        <f>J728/'I Disease Parameters'!$E$12</f>
        <v>0.38500631720280631</v>
      </c>
      <c r="N728" s="27">
        <f>K728/SQRT('I Disease Parameters'!$E$13*'I Disease Parameters'!$E$13)</f>
        <v>4.5294860852731655E-2</v>
      </c>
      <c r="O728" s="27">
        <f>L728/'I Disease Parameters'!$E$13</f>
        <v>2.7480927096507492E-2</v>
      </c>
      <c r="P728" s="27">
        <f>(1-L728)/'I Disease Parameters'!$E$14</f>
        <v>2.2201009973307193E-2</v>
      </c>
      <c r="Q728" s="19" t="str">
        <f t="shared" si="312"/>
        <v/>
      </c>
      <c r="R728" s="17" t="str">
        <f t="shared" si="313"/>
        <v/>
      </c>
      <c r="S728" s="17" t="str">
        <f t="shared" si="314"/>
        <v/>
      </c>
      <c r="T728" s="17" t="str">
        <f t="shared" si="315"/>
        <v/>
      </c>
      <c r="U728" s="17" t="str">
        <f t="shared" si="316"/>
        <v/>
      </c>
      <c r="V728" s="17" t="str">
        <f t="shared" si="317"/>
        <v/>
      </c>
      <c r="W728" s="17" t="str">
        <f t="shared" si="318"/>
        <v/>
      </c>
      <c r="X728" s="18" t="str">
        <f t="shared" si="309"/>
        <v/>
      </c>
      <c r="Y728" s="17" t="str">
        <f t="shared" si="319"/>
        <v/>
      </c>
      <c r="Z728" s="17" t="str">
        <f t="shared" si="320"/>
        <v/>
      </c>
      <c r="AA728" s="17" t="str">
        <f t="shared" si="321"/>
        <v/>
      </c>
      <c r="AB728" s="17" t="str">
        <f t="shared" si="322"/>
        <v/>
      </c>
      <c r="AC728" s="17" t="str">
        <f t="shared" si="323"/>
        <v/>
      </c>
      <c r="AD728" s="18" t="str">
        <f t="shared" si="324"/>
        <v/>
      </c>
      <c r="AE728" s="19" t="str">
        <f t="shared" si="325"/>
        <v/>
      </c>
      <c r="AF728" s="17" t="str">
        <f t="shared" si="326"/>
        <v/>
      </c>
      <c r="AG728" s="17" t="str">
        <f t="shared" si="327"/>
        <v/>
      </c>
      <c r="AH728" s="18" t="str">
        <f t="shared" si="328"/>
        <v/>
      </c>
      <c r="AI728" s="73"/>
      <c r="AJ728" s="74"/>
      <c r="AK728" s="74"/>
      <c r="AL728" s="73"/>
      <c r="AM728" s="74"/>
      <c r="AN728" s="74">
        <f t="shared" si="329"/>
        <v>2012</v>
      </c>
      <c r="AO728" s="19" t="str">
        <f t="shared" ca="1" si="330"/>
        <v>-</v>
      </c>
      <c r="AP728" s="17" t="str">
        <f ca="1">IF($C728&gt;=TODAY(),"-",100*(AO728-MIN(Fit_Error_Deaths))/(MAX(Fit_Error_Deaths)-MIN(Fit_Error_Deaths)))</f>
        <v>-</v>
      </c>
      <c r="AQ728" s="17" t="str">
        <f t="shared" ca="1" si="331"/>
        <v>-</v>
      </c>
      <c r="AR728" s="17" t="str">
        <f ca="1">IF($C728&gt;=TODAY(),"-",100*(AQ728-MIN(Fit_Error_LocalTransmission))/(MAX(Fit_Error_LocalTransmission)-MIN(Fit_Error_LocalTransmission)))</f>
        <v>-</v>
      </c>
      <c r="AS728" s="17" t="str">
        <f t="shared" ca="1" si="332"/>
        <v>-</v>
      </c>
      <c r="AT728" s="67" t="str">
        <f t="shared" ca="1" si="333"/>
        <v>-</v>
      </c>
    </row>
    <row r="729" spans="1:46" s="1" customFormat="1" ht="12" x14ac:dyDescent="0.35">
      <c r="A729" s="87"/>
      <c r="B729" s="40" t="str">
        <f t="shared" si="310"/>
        <v/>
      </c>
      <c r="C729" s="41" t="str">
        <f t="shared" si="311"/>
        <v/>
      </c>
      <c r="D729" s="28">
        <f>'I Disease Parameters'!$E$6/(1000*365)</f>
        <v>4.8197260273972601E-5</v>
      </c>
      <c r="E729" s="28">
        <f>'I Disease Parameters'!$E$7/(1000*365)</f>
        <v>2.0024657534246577E-5</v>
      </c>
      <c r="F729" s="27">
        <f>(1-'I Disease Parameters'!$E$8)/'I Disease Parameters'!$E$10</f>
        <v>0.188</v>
      </c>
      <c r="G729" s="27">
        <f>'I Disease Parameters'!$E$8/'I Disease Parameters'!$E$11</f>
        <v>1.2E-2</v>
      </c>
      <c r="H729" s="27">
        <f>1/'I Disease Parameters'!$E$12</f>
        <v>0.05</v>
      </c>
      <c r="I729" s="27">
        <f>'I Disease Parameters'!$E$9/'I Disease Parameters'!$E$15</f>
        <v>0</v>
      </c>
      <c r="J729" s="83">
        <f t="shared" si="334"/>
        <v>7.7001263440561267</v>
      </c>
      <c r="K729" s="60">
        <f t="shared" si="335"/>
        <v>0.77001263449643809</v>
      </c>
      <c r="L729" s="30">
        <f t="shared" si="336"/>
        <v>0.46717576064062738</v>
      </c>
      <c r="M729" s="27">
        <f>J729/'I Disease Parameters'!$E$12</f>
        <v>0.38500631720280631</v>
      </c>
      <c r="N729" s="27">
        <f>K729/SQRT('I Disease Parameters'!$E$13*'I Disease Parameters'!$E$13)</f>
        <v>4.5294860852731655E-2</v>
      </c>
      <c r="O729" s="27">
        <f>L729/'I Disease Parameters'!$E$13</f>
        <v>2.7480927096507492E-2</v>
      </c>
      <c r="P729" s="27">
        <f>(1-L729)/'I Disease Parameters'!$E$14</f>
        <v>2.2201009973307193E-2</v>
      </c>
      <c r="Q729" s="19" t="str">
        <f t="shared" si="312"/>
        <v/>
      </c>
      <c r="R729" s="17" t="str">
        <f t="shared" si="313"/>
        <v/>
      </c>
      <c r="S729" s="17" t="str">
        <f t="shared" si="314"/>
        <v/>
      </c>
      <c r="T729" s="17" t="str">
        <f t="shared" si="315"/>
        <v/>
      </c>
      <c r="U729" s="17" t="str">
        <f t="shared" si="316"/>
        <v/>
      </c>
      <c r="V729" s="17" t="str">
        <f t="shared" si="317"/>
        <v/>
      </c>
      <c r="W729" s="17" t="str">
        <f t="shared" si="318"/>
        <v/>
      </c>
      <c r="X729" s="18" t="str">
        <f t="shared" si="309"/>
        <v/>
      </c>
      <c r="Y729" s="17" t="str">
        <f t="shared" si="319"/>
        <v/>
      </c>
      <c r="Z729" s="17" t="str">
        <f t="shared" si="320"/>
        <v/>
      </c>
      <c r="AA729" s="17" t="str">
        <f t="shared" si="321"/>
        <v/>
      </c>
      <c r="AB729" s="17" t="str">
        <f t="shared" si="322"/>
        <v/>
      </c>
      <c r="AC729" s="17" t="str">
        <f t="shared" si="323"/>
        <v/>
      </c>
      <c r="AD729" s="18" t="str">
        <f t="shared" si="324"/>
        <v/>
      </c>
      <c r="AE729" s="19" t="str">
        <f t="shared" si="325"/>
        <v/>
      </c>
      <c r="AF729" s="17" t="str">
        <f t="shared" si="326"/>
        <v/>
      </c>
      <c r="AG729" s="17" t="str">
        <f t="shared" si="327"/>
        <v/>
      </c>
      <c r="AH729" s="18" t="str">
        <f t="shared" si="328"/>
        <v/>
      </c>
      <c r="AI729" s="73"/>
      <c r="AJ729" s="74"/>
      <c r="AK729" s="74"/>
      <c r="AL729" s="73"/>
      <c r="AM729" s="74"/>
      <c r="AN729" s="74">
        <f t="shared" si="329"/>
        <v>2012</v>
      </c>
      <c r="AO729" s="19" t="str">
        <f t="shared" ca="1" si="330"/>
        <v>-</v>
      </c>
      <c r="AP729" s="17" t="str">
        <f ca="1">IF($C729&gt;=TODAY(),"-",100*(AO729-MIN(Fit_Error_Deaths))/(MAX(Fit_Error_Deaths)-MIN(Fit_Error_Deaths)))</f>
        <v>-</v>
      </c>
      <c r="AQ729" s="17" t="str">
        <f t="shared" ca="1" si="331"/>
        <v>-</v>
      </c>
      <c r="AR729" s="17" t="str">
        <f ca="1">IF($C729&gt;=TODAY(),"-",100*(AQ729-MIN(Fit_Error_LocalTransmission))/(MAX(Fit_Error_LocalTransmission)-MIN(Fit_Error_LocalTransmission)))</f>
        <v>-</v>
      </c>
      <c r="AS729" s="17" t="str">
        <f t="shared" ca="1" si="332"/>
        <v>-</v>
      </c>
      <c r="AT729" s="67" t="str">
        <f t="shared" ca="1" si="333"/>
        <v>-</v>
      </c>
    </row>
    <row r="730" spans="1:46" s="1" customFormat="1" ht="12" x14ac:dyDescent="0.35">
      <c r="A730" s="87"/>
      <c r="B730" s="40" t="str">
        <f t="shared" si="310"/>
        <v/>
      </c>
      <c r="C730" s="41" t="str">
        <f t="shared" si="311"/>
        <v/>
      </c>
      <c r="D730" s="28">
        <f>'I Disease Parameters'!$E$6/(1000*365)</f>
        <v>4.8197260273972601E-5</v>
      </c>
      <c r="E730" s="28">
        <f>'I Disease Parameters'!$E$7/(1000*365)</f>
        <v>2.0024657534246577E-5</v>
      </c>
      <c r="F730" s="27">
        <f>(1-'I Disease Parameters'!$E$8)/'I Disease Parameters'!$E$10</f>
        <v>0.188</v>
      </c>
      <c r="G730" s="27">
        <f>'I Disease Parameters'!$E$8/'I Disease Parameters'!$E$11</f>
        <v>1.2E-2</v>
      </c>
      <c r="H730" s="27">
        <f>1/'I Disease Parameters'!$E$12</f>
        <v>0.05</v>
      </c>
      <c r="I730" s="27">
        <f>'I Disease Parameters'!$E$9/'I Disease Parameters'!$E$15</f>
        <v>0</v>
      </c>
      <c r="J730" s="83">
        <f t="shared" si="334"/>
        <v>7.7001263440561267</v>
      </c>
      <c r="K730" s="60">
        <f t="shared" si="335"/>
        <v>0.77001263449643809</v>
      </c>
      <c r="L730" s="30">
        <f t="shared" si="336"/>
        <v>0.46717576064062738</v>
      </c>
      <c r="M730" s="27">
        <f>J730/'I Disease Parameters'!$E$12</f>
        <v>0.38500631720280631</v>
      </c>
      <c r="N730" s="27">
        <f>K730/SQRT('I Disease Parameters'!$E$13*'I Disease Parameters'!$E$13)</f>
        <v>4.5294860852731655E-2</v>
      </c>
      <c r="O730" s="27">
        <f>L730/'I Disease Parameters'!$E$13</f>
        <v>2.7480927096507492E-2</v>
      </c>
      <c r="P730" s="27">
        <f>(1-L730)/'I Disease Parameters'!$E$14</f>
        <v>2.2201009973307193E-2</v>
      </c>
      <c r="Q730" s="19" t="str">
        <f t="shared" si="312"/>
        <v/>
      </c>
      <c r="R730" s="17" t="str">
        <f t="shared" si="313"/>
        <v/>
      </c>
      <c r="S730" s="17" t="str">
        <f t="shared" si="314"/>
        <v/>
      </c>
      <c r="T730" s="17" t="str">
        <f t="shared" si="315"/>
        <v/>
      </c>
      <c r="U730" s="17" t="str">
        <f t="shared" si="316"/>
        <v/>
      </c>
      <c r="V730" s="17" t="str">
        <f t="shared" si="317"/>
        <v/>
      </c>
      <c r="W730" s="17" t="str">
        <f t="shared" si="318"/>
        <v/>
      </c>
      <c r="X730" s="18" t="str">
        <f t="shared" si="309"/>
        <v/>
      </c>
      <c r="Y730" s="17" t="str">
        <f t="shared" si="319"/>
        <v/>
      </c>
      <c r="Z730" s="17" t="str">
        <f t="shared" si="320"/>
        <v/>
      </c>
      <c r="AA730" s="17" t="str">
        <f t="shared" si="321"/>
        <v/>
      </c>
      <c r="AB730" s="17" t="str">
        <f t="shared" si="322"/>
        <v/>
      </c>
      <c r="AC730" s="17" t="str">
        <f t="shared" si="323"/>
        <v/>
      </c>
      <c r="AD730" s="18" t="str">
        <f t="shared" si="324"/>
        <v/>
      </c>
      <c r="AE730" s="19" t="str">
        <f t="shared" si="325"/>
        <v/>
      </c>
      <c r="AF730" s="17" t="str">
        <f t="shared" si="326"/>
        <v/>
      </c>
      <c r="AG730" s="17" t="str">
        <f t="shared" si="327"/>
        <v/>
      </c>
      <c r="AH730" s="18" t="str">
        <f t="shared" si="328"/>
        <v/>
      </c>
      <c r="AI730" s="73"/>
      <c r="AJ730" s="74"/>
      <c r="AK730" s="74"/>
      <c r="AL730" s="73"/>
      <c r="AM730" s="74"/>
      <c r="AN730" s="74">
        <f t="shared" si="329"/>
        <v>2012</v>
      </c>
      <c r="AO730" s="19" t="str">
        <f t="shared" ca="1" si="330"/>
        <v>-</v>
      </c>
      <c r="AP730" s="17" t="str">
        <f ca="1">IF($C730&gt;=TODAY(),"-",100*(AO730-MIN(Fit_Error_Deaths))/(MAX(Fit_Error_Deaths)-MIN(Fit_Error_Deaths)))</f>
        <v>-</v>
      </c>
      <c r="AQ730" s="17" t="str">
        <f t="shared" ca="1" si="331"/>
        <v>-</v>
      </c>
      <c r="AR730" s="17" t="str">
        <f ca="1">IF($C730&gt;=TODAY(),"-",100*(AQ730-MIN(Fit_Error_LocalTransmission))/(MAX(Fit_Error_LocalTransmission)-MIN(Fit_Error_LocalTransmission)))</f>
        <v>-</v>
      </c>
      <c r="AS730" s="17" t="str">
        <f t="shared" ca="1" si="332"/>
        <v>-</v>
      </c>
      <c r="AT730" s="67" t="str">
        <f t="shared" ca="1" si="333"/>
        <v>-</v>
      </c>
    </row>
    <row r="731" spans="1:46" s="1" customFormat="1" ht="12" x14ac:dyDescent="0.35">
      <c r="A731" s="87"/>
      <c r="B731" s="40" t="str">
        <f t="shared" si="310"/>
        <v/>
      </c>
      <c r="C731" s="41" t="str">
        <f t="shared" si="311"/>
        <v/>
      </c>
      <c r="D731" s="28">
        <f>'I Disease Parameters'!$E$6/(1000*365)</f>
        <v>4.8197260273972601E-5</v>
      </c>
      <c r="E731" s="28">
        <f>'I Disease Parameters'!$E$7/(1000*365)</f>
        <v>2.0024657534246577E-5</v>
      </c>
      <c r="F731" s="27">
        <f>(1-'I Disease Parameters'!$E$8)/'I Disease Parameters'!$E$10</f>
        <v>0.188</v>
      </c>
      <c r="G731" s="27">
        <f>'I Disease Parameters'!$E$8/'I Disease Parameters'!$E$11</f>
        <v>1.2E-2</v>
      </c>
      <c r="H731" s="27">
        <f>1/'I Disease Parameters'!$E$12</f>
        <v>0.05</v>
      </c>
      <c r="I731" s="27">
        <f>'I Disease Parameters'!$E$9/'I Disease Parameters'!$E$15</f>
        <v>0</v>
      </c>
      <c r="J731" s="83">
        <f t="shared" si="334"/>
        <v>7.7001263440561267</v>
      </c>
      <c r="K731" s="60">
        <f t="shared" si="335"/>
        <v>0.77001263449643809</v>
      </c>
      <c r="L731" s="30">
        <f t="shared" si="336"/>
        <v>0.46717576064062738</v>
      </c>
      <c r="M731" s="27">
        <f>J731/'I Disease Parameters'!$E$12</f>
        <v>0.38500631720280631</v>
      </c>
      <c r="N731" s="27">
        <f>K731/SQRT('I Disease Parameters'!$E$13*'I Disease Parameters'!$E$13)</f>
        <v>4.5294860852731655E-2</v>
      </c>
      <c r="O731" s="27">
        <f>L731/'I Disease Parameters'!$E$13</f>
        <v>2.7480927096507492E-2</v>
      </c>
      <c r="P731" s="27">
        <f>(1-L731)/'I Disease Parameters'!$E$14</f>
        <v>2.2201009973307193E-2</v>
      </c>
      <c r="Q731" s="19" t="str">
        <f t="shared" si="312"/>
        <v/>
      </c>
      <c r="R731" s="17" t="str">
        <f t="shared" si="313"/>
        <v/>
      </c>
      <c r="S731" s="17" t="str">
        <f t="shared" si="314"/>
        <v/>
      </c>
      <c r="T731" s="17" t="str">
        <f t="shared" si="315"/>
        <v/>
      </c>
      <c r="U731" s="17" t="str">
        <f t="shared" si="316"/>
        <v/>
      </c>
      <c r="V731" s="17" t="str">
        <f t="shared" si="317"/>
        <v/>
      </c>
      <c r="W731" s="17" t="str">
        <f t="shared" si="318"/>
        <v/>
      </c>
      <c r="X731" s="18" t="str">
        <f t="shared" si="309"/>
        <v/>
      </c>
      <c r="Y731" s="17" t="str">
        <f t="shared" si="319"/>
        <v/>
      </c>
      <c r="Z731" s="17" t="str">
        <f t="shared" si="320"/>
        <v/>
      </c>
      <c r="AA731" s="17" t="str">
        <f t="shared" si="321"/>
        <v/>
      </c>
      <c r="AB731" s="17" t="str">
        <f t="shared" si="322"/>
        <v/>
      </c>
      <c r="AC731" s="17" t="str">
        <f t="shared" si="323"/>
        <v/>
      </c>
      <c r="AD731" s="18" t="str">
        <f t="shared" si="324"/>
        <v/>
      </c>
      <c r="AE731" s="19" t="str">
        <f t="shared" si="325"/>
        <v/>
      </c>
      <c r="AF731" s="17" t="str">
        <f t="shared" si="326"/>
        <v/>
      </c>
      <c r="AG731" s="17" t="str">
        <f t="shared" si="327"/>
        <v/>
      </c>
      <c r="AH731" s="18" t="str">
        <f t="shared" si="328"/>
        <v/>
      </c>
      <c r="AI731" s="73"/>
      <c r="AJ731" s="74"/>
      <c r="AK731" s="74"/>
      <c r="AL731" s="73"/>
      <c r="AM731" s="74"/>
      <c r="AN731" s="74">
        <f t="shared" si="329"/>
        <v>2012</v>
      </c>
      <c r="AO731" s="19" t="str">
        <f t="shared" ca="1" si="330"/>
        <v>-</v>
      </c>
      <c r="AP731" s="17" t="str">
        <f ca="1">IF($C731&gt;=TODAY(),"-",100*(AO731-MIN(Fit_Error_Deaths))/(MAX(Fit_Error_Deaths)-MIN(Fit_Error_Deaths)))</f>
        <v>-</v>
      </c>
      <c r="AQ731" s="17" t="str">
        <f t="shared" ca="1" si="331"/>
        <v>-</v>
      </c>
      <c r="AR731" s="17" t="str">
        <f ca="1">IF($C731&gt;=TODAY(),"-",100*(AQ731-MIN(Fit_Error_LocalTransmission))/(MAX(Fit_Error_LocalTransmission)-MIN(Fit_Error_LocalTransmission)))</f>
        <v>-</v>
      </c>
      <c r="AS731" s="17" t="str">
        <f t="shared" ca="1" si="332"/>
        <v>-</v>
      </c>
      <c r="AT731" s="67" t="str">
        <f t="shared" ca="1" si="333"/>
        <v>-</v>
      </c>
    </row>
    <row r="732" spans="1:46" s="1" customFormat="1" ht="12" x14ac:dyDescent="0.35">
      <c r="A732" s="87"/>
      <c r="B732" s="40" t="str">
        <f t="shared" si="310"/>
        <v/>
      </c>
      <c r="C732" s="41" t="str">
        <f t="shared" si="311"/>
        <v/>
      </c>
      <c r="D732" s="28">
        <f>'I Disease Parameters'!$E$6/(1000*365)</f>
        <v>4.8197260273972601E-5</v>
      </c>
      <c r="E732" s="28">
        <f>'I Disease Parameters'!$E$7/(1000*365)</f>
        <v>2.0024657534246577E-5</v>
      </c>
      <c r="F732" s="27">
        <f>(1-'I Disease Parameters'!$E$8)/'I Disease Parameters'!$E$10</f>
        <v>0.188</v>
      </c>
      <c r="G732" s="27">
        <f>'I Disease Parameters'!$E$8/'I Disease Parameters'!$E$11</f>
        <v>1.2E-2</v>
      </c>
      <c r="H732" s="27">
        <f>1/'I Disease Parameters'!$E$12</f>
        <v>0.05</v>
      </c>
      <c r="I732" s="27">
        <f>'I Disease Parameters'!$E$9/'I Disease Parameters'!$E$15</f>
        <v>0</v>
      </c>
      <c r="J732" s="83">
        <f t="shared" si="334"/>
        <v>7.7001263440561267</v>
      </c>
      <c r="K732" s="60">
        <f t="shared" si="335"/>
        <v>0.77001263449643809</v>
      </c>
      <c r="L732" s="30">
        <f t="shared" si="336"/>
        <v>0.46717576064062738</v>
      </c>
      <c r="M732" s="27">
        <f>J732/'I Disease Parameters'!$E$12</f>
        <v>0.38500631720280631</v>
      </c>
      <c r="N732" s="27">
        <f>K732/SQRT('I Disease Parameters'!$E$13*'I Disease Parameters'!$E$13)</f>
        <v>4.5294860852731655E-2</v>
      </c>
      <c r="O732" s="27">
        <f>L732/'I Disease Parameters'!$E$13</f>
        <v>2.7480927096507492E-2</v>
      </c>
      <c r="P732" s="27">
        <f>(1-L732)/'I Disease Parameters'!$E$14</f>
        <v>2.2201009973307193E-2</v>
      </c>
      <c r="Q732" s="19" t="str">
        <f t="shared" si="312"/>
        <v/>
      </c>
      <c r="R732" s="17" t="str">
        <f t="shared" si="313"/>
        <v/>
      </c>
      <c r="S732" s="17" t="str">
        <f t="shared" si="314"/>
        <v/>
      </c>
      <c r="T732" s="17" t="str">
        <f t="shared" si="315"/>
        <v/>
      </c>
      <c r="U732" s="17" t="str">
        <f t="shared" si="316"/>
        <v/>
      </c>
      <c r="V732" s="17" t="str">
        <f t="shared" si="317"/>
        <v/>
      </c>
      <c r="W732" s="17" t="str">
        <f t="shared" si="318"/>
        <v/>
      </c>
      <c r="X732" s="18" t="str">
        <f t="shared" si="309"/>
        <v/>
      </c>
      <c r="Y732" s="17" t="str">
        <f t="shared" si="319"/>
        <v/>
      </c>
      <c r="Z732" s="17" t="str">
        <f t="shared" si="320"/>
        <v/>
      </c>
      <c r="AA732" s="17" t="str">
        <f t="shared" si="321"/>
        <v/>
      </c>
      <c r="AB732" s="17" t="str">
        <f t="shared" si="322"/>
        <v/>
      </c>
      <c r="AC732" s="17" t="str">
        <f t="shared" si="323"/>
        <v/>
      </c>
      <c r="AD732" s="18" t="str">
        <f t="shared" si="324"/>
        <v/>
      </c>
      <c r="AE732" s="19" t="str">
        <f t="shared" si="325"/>
        <v/>
      </c>
      <c r="AF732" s="17" t="str">
        <f t="shared" si="326"/>
        <v/>
      </c>
      <c r="AG732" s="17" t="str">
        <f t="shared" si="327"/>
        <v/>
      </c>
      <c r="AH732" s="18" t="str">
        <f t="shared" si="328"/>
        <v/>
      </c>
      <c r="AI732" s="73"/>
      <c r="AJ732" s="74"/>
      <c r="AK732" s="74"/>
      <c r="AL732" s="73"/>
      <c r="AM732" s="74"/>
      <c r="AN732" s="74">
        <f t="shared" si="329"/>
        <v>2012</v>
      </c>
      <c r="AO732" s="19" t="str">
        <f t="shared" ca="1" si="330"/>
        <v>-</v>
      </c>
      <c r="AP732" s="17" t="str">
        <f ca="1">IF($C732&gt;=TODAY(),"-",100*(AO732-MIN(Fit_Error_Deaths))/(MAX(Fit_Error_Deaths)-MIN(Fit_Error_Deaths)))</f>
        <v>-</v>
      </c>
      <c r="AQ732" s="17" t="str">
        <f t="shared" ca="1" si="331"/>
        <v>-</v>
      </c>
      <c r="AR732" s="17" t="str">
        <f ca="1">IF($C732&gt;=TODAY(),"-",100*(AQ732-MIN(Fit_Error_LocalTransmission))/(MAX(Fit_Error_LocalTransmission)-MIN(Fit_Error_LocalTransmission)))</f>
        <v>-</v>
      </c>
      <c r="AS732" s="17" t="str">
        <f t="shared" ca="1" si="332"/>
        <v>-</v>
      </c>
      <c r="AT732" s="67" t="str">
        <f t="shared" ca="1" si="333"/>
        <v>-</v>
      </c>
    </row>
    <row r="733" spans="1:46" s="1" customFormat="1" ht="12" x14ac:dyDescent="0.35">
      <c r="A733" s="87"/>
      <c r="B733" s="40" t="str">
        <f t="shared" si="310"/>
        <v/>
      </c>
      <c r="C733" s="41" t="str">
        <f t="shared" si="311"/>
        <v/>
      </c>
      <c r="D733" s="28">
        <f>'I Disease Parameters'!$E$6/(1000*365)</f>
        <v>4.8197260273972601E-5</v>
      </c>
      <c r="E733" s="28">
        <f>'I Disease Parameters'!$E$7/(1000*365)</f>
        <v>2.0024657534246577E-5</v>
      </c>
      <c r="F733" s="27">
        <f>(1-'I Disease Parameters'!$E$8)/'I Disease Parameters'!$E$10</f>
        <v>0.188</v>
      </c>
      <c r="G733" s="27">
        <f>'I Disease Parameters'!$E$8/'I Disease Parameters'!$E$11</f>
        <v>1.2E-2</v>
      </c>
      <c r="H733" s="27">
        <f>1/'I Disease Parameters'!$E$12</f>
        <v>0.05</v>
      </c>
      <c r="I733" s="27">
        <f>'I Disease Parameters'!$E$9/'I Disease Parameters'!$E$15</f>
        <v>0</v>
      </c>
      <c r="J733" s="83">
        <f t="shared" si="334"/>
        <v>7.7001263440561267</v>
      </c>
      <c r="K733" s="60">
        <f t="shared" si="335"/>
        <v>0.77001263449643809</v>
      </c>
      <c r="L733" s="30">
        <f t="shared" si="336"/>
        <v>0.46717576064062738</v>
      </c>
      <c r="M733" s="27">
        <f>J733/'I Disease Parameters'!$E$12</f>
        <v>0.38500631720280631</v>
      </c>
      <c r="N733" s="27">
        <f>K733/SQRT('I Disease Parameters'!$E$13*'I Disease Parameters'!$E$13)</f>
        <v>4.5294860852731655E-2</v>
      </c>
      <c r="O733" s="27">
        <f>L733/'I Disease Parameters'!$E$13</f>
        <v>2.7480927096507492E-2</v>
      </c>
      <c r="P733" s="27">
        <f>(1-L733)/'I Disease Parameters'!$E$14</f>
        <v>2.2201009973307193E-2</v>
      </c>
      <c r="Q733" s="19" t="str">
        <f t="shared" si="312"/>
        <v/>
      </c>
      <c r="R733" s="17" t="str">
        <f t="shared" si="313"/>
        <v/>
      </c>
      <c r="S733" s="17" t="str">
        <f t="shared" si="314"/>
        <v/>
      </c>
      <c r="T733" s="17" t="str">
        <f t="shared" si="315"/>
        <v/>
      </c>
      <c r="U733" s="17" t="str">
        <f t="shared" si="316"/>
        <v/>
      </c>
      <c r="V733" s="17" t="str">
        <f t="shared" si="317"/>
        <v/>
      </c>
      <c r="W733" s="17" t="str">
        <f t="shared" si="318"/>
        <v/>
      </c>
      <c r="X733" s="18" t="str">
        <f t="shared" si="309"/>
        <v/>
      </c>
      <c r="Y733" s="17" t="str">
        <f t="shared" si="319"/>
        <v/>
      </c>
      <c r="Z733" s="17" t="str">
        <f t="shared" si="320"/>
        <v/>
      </c>
      <c r="AA733" s="17" t="str">
        <f t="shared" si="321"/>
        <v/>
      </c>
      <c r="AB733" s="17" t="str">
        <f t="shared" si="322"/>
        <v/>
      </c>
      <c r="AC733" s="17" t="str">
        <f t="shared" si="323"/>
        <v/>
      </c>
      <c r="AD733" s="18" t="str">
        <f t="shared" si="324"/>
        <v/>
      </c>
      <c r="AE733" s="19" t="str">
        <f t="shared" si="325"/>
        <v/>
      </c>
      <c r="AF733" s="17" t="str">
        <f t="shared" si="326"/>
        <v/>
      </c>
      <c r="AG733" s="17" t="str">
        <f t="shared" si="327"/>
        <v/>
      </c>
      <c r="AH733" s="18" t="str">
        <f t="shared" si="328"/>
        <v/>
      </c>
      <c r="AI733" s="73"/>
      <c r="AJ733" s="74"/>
      <c r="AK733" s="74"/>
      <c r="AL733" s="73"/>
      <c r="AM733" s="74"/>
      <c r="AN733" s="74">
        <f t="shared" si="329"/>
        <v>2012</v>
      </c>
      <c r="AO733" s="19" t="str">
        <f t="shared" ca="1" si="330"/>
        <v>-</v>
      </c>
      <c r="AP733" s="17" t="str">
        <f ca="1">IF($C733&gt;=TODAY(),"-",100*(AO733-MIN(Fit_Error_Deaths))/(MAX(Fit_Error_Deaths)-MIN(Fit_Error_Deaths)))</f>
        <v>-</v>
      </c>
      <c r="AQ733" s="17" t="str">
        <f t="shared" ca="1" si="331"/>
        <v>-</v>
      </c>
      <c r="AR733" s="17" t="str">
        <f ca="1">IF($C733&gt;=TODAY(),"-",100*(AQ733-MIN(Fit_Error_LocalTransmission))/(MAX(Fit_Error_LocalTransmission)-MIN(Fit_Error_LocalTransmission)))</f>
        <v>-</v>
      </c>
      <c r="AS733" s="17" t="str">
        <f t="shared" ca="1" si="332"/>
        <v>-</v>
      </c>
      <c r="AT733" s="67" t="str">
        <f t="shared" ca="1" si="333"/>
        <v>-</v>
      </c>
    </row>
    <row r="734" spans="1:46" s="1" customFormat="1" ht="12" x14ac:dyDescent="0.35">
      <c r="A734" s="87"/>
      <c r="B734" s="40" t="str">
        <f t="shared" si="310"/>
        <v/>
      </c>
      <c r="C734" s="41" t="str">
        <f t="shared" si="311"/>
        <v/>
      </c>
      <c r="D734" s="28">
        <f>'I Disease Parameters'!$E$6/(1000*365)</f>
        <v>4.8197260273972601E-5</v>
      </c>
      <c r="E734" s="28">
        <f>'I Disease Parameters'!$E$7/(1000*365)</f>
        <v>2.0024657534246577E-5</v>
      </c>
      <c r="F734" s="27">
        <f>(1-'I Disease Parameters'!$E$8)/'I Disease Parameters'!$E$10</f>
        <v>0.188</v>
      </c>
      <c r="G734" s="27">
        <f>'I Disease Parameters'!$E$8/'I Disease Parameters'!$E$11</f>
        <v>1.2E-2</v>
      </c>
      <c r="H734" s="27">
        <f>1/'I Disease Parameters'!$E$12</f>
        <v>0.05</v>
      </c>
      <c r="I734" s="27">
        <f>'I Disease Parameters'!$E$9/'I Disease Parameters'!$E$15</f>
        <v>0</v>
      </c>
      <c r="J734" s="83">
        <f t="shared" si="334"/>
        <v>7.7001263440561267</v>
      </c>
      <c r="K734" s="60">
        <f t="shared" si="335"/>
        <v>0.77001263449643809</v>
      </c>
      <c r="L734" s="30">
        <f t="shared" si="336"/>
        <v>0.46717576064062738</v>
      </c>
      <c r="M734" s="27">
        <f>J734/'I Disease Parameters'!$E$12</f>
        <v>0.38500631720280631</v>
      </c>
      <c r="N734" s="27">
        <f>K734/SQRT('I Disease Parameters'!$E$13*'I Disease Parameters'!$E$13)</f>
        <v>4.5294860852731655E-2</v>
      </c>
      <c r="O734" s="27">
        <f>L734/'I Disease Parameters'!$E$13</f>
        <v>2.7480927096507492E-2</v>
      </c>
      <c r="P734" s="27">
        <f>(1-L734)/'I Disease Parameters'!$E$14</f>
        <v>2.2201009973307193E-2</v>
      </c>
      <c r="Q734" s="19" t="str">
        <f t="shared" si="312"/>
        <v/>
      </c>
      <c r="R734" s="17" t="str">
        <f t="shared" si="313"/>
        <v/>
      </c>
      <c r="S734" s="17" t="str">
        <f t="shared" si="314"/>
        <v/>
      </c>
      <c r="T734" s="17" t="str">
        <f t="shared" si="315"/>
        <v/>
      </c>
      <c r="U734" s="17" t="str">
        <f t="shared" si="316"/>
        <v/>
      </c>
      <c r="V734" s="17" t="str">
        <f t="shared" si="317"/>
        <v/>
      </c>
      <c r="W734" s="17" t="str">
        <f t="shared" si="318"/>
        <v/>
      </c>
      <c r="X734" s="18" t="str">
        <f t="shared" si="309"/>
        <v/>
      </c>
      <c r="Y734" s="17" t="str">
        <f t="shared" si="319"/>
        <v/>
      </c>
      <c r="Z734" s="17" t="str">
        <f t="shared" si="320"/>
        <v/>
      </c>
      <c r="AA734" s="17" t="str">
        <f t="shared" si="321"/>
        <v/>
      </c>
      <c r="AB734" s="17" t="str">
        <f t="shared" si="322"/>
        <v/>
      </c>
      <c r="AC734" s="17" t="str">
        <f t="shared" si="323"/>
        <v/>
      </c>
      <c r="AD734" s="18" t="str">
        <f t="shared" si="324"/>
        <v/>
      </c>
      <c r="AE734" s="19" t="str">
        <f t="shared" si="325"/>
        <v/>
      </c>
      <c r="AF734" s="17" t="str">
        <f t="shared" si="326"/>
        <v/>
      </c>
      <c r="AG734" s="17" t="str">
        <f t="shared" si="327"/>
        <v/>
      </c>
      <c r="AH734" s="18" t="str">
        <f t="shared" si="328"/>
        <v/>
      </c>
      <c r="AI734" s="73"/>
      <c r="AJ734" s="74"/>
      <c r="AK734" s="74"/>
      <c r="AL734" s="73"/>
      <c r="AM734" s="74"/>
      <c r="AN734" s="74">
        <f t="shared" si="329"/>
        <v>2012</v>
      </c>
      <c r="AO734" s="19" t="str">
        <f t="shared" ca="1" si="330"/>
        <v>-</v>
      </c>
      <c r="AP734" s="17" t="str">
        <f ca="1">IF($C734&gt;=TODAY(),"-",100*(AO734-MIN(Fit_Error_Deaths))/(MAX(Fit_Error_Deaths)-MIN(Fit_Error_Deaths)))</f>
        <v>-</v>
      </c>
      <c r="AQ734" s="17" t="str">
        <f t="shared" ca="1" si="331"/>
        <v>-</v>
      </c>
      <c r="AR734" s="17" t="str">
        <f ca="1">IF($C734&gt;=TODAY(),"-",100*(AQ734-MIN(Fit_Error_LocalTransmission))/(MAX(Fit_Error_LocalTransmission)-MIN(Fit_Error_LocalTransmission)))</f>
        <v>-</v>
      </c>
      <c r="AS734" s="17" t="str">
        <f t="shared" ca="1" si="332"/>
        <v>-</v>
      </c>
      <c r="AT734" s="67" t="str">
        <f t="shared" ca="1" si="333"/>
        <v>-</v>
      </c>
    </row>
    <row r="735" spans="1:46" s="1" customFormat="1" ht="12" x14ac:dyDescent="0.35">
      <c r="A735" s="87"/>
      <c r="B735" s="40" t="str">
        <f t="shared" si="310"/>
        <v/>
      </c>
      <c r="C735" s="41" t="str">
        <f t="shared" si="311"/>
        <v/>
      </c>
      <c r="D735" s="28">
        <f>'I Disease Parameters'!$E$6/(1000*365)</f>
        <v>4.8197260273972601E-5</v>
      </c>
      <c r="E735" s="28">
        <f>'I Disease Parameters'!$E$7/(1000*365)</f>
        <v>2.0024657534246577E-5</v>
      </c>
      <c r="F735" s="27">
        <f>(1-'I Disease Parameters'!$E$8)/'I Disease Parameters'!$E$10</f>
        <v>0.188</v>
      </c>
      <c r="G735" s="27">
        <f>'I Disease Parameters'!$E$8/'I Disease Parameters'!$E$11</f>
        <v>1.2E-2</v>
      </c>
      <c r="H735" s="27">
        <f>1/'I Disease Parameters'!$E$12</f>
        <v>0.05</v>
      </c>
      <c r="I735" s="27">
        <f>'I Disease Parameters'!$E$9/'I Disease Parameters'!$E$15</f>
        <v>0</v>
      </c>
      <c r="J735" s="83">
        <f t="shared" si="334"/>
        <v>7.7001263440561267</v>
      </c>
      <c r="K735" s="60">
        <f t="shared" si="335"/>
        <v>0.77001263449643809</v>
      </c>
      <c r="L735" s="30">
        <f t="shared" si="336"/>
        <v>0.46717576064062738</v>
      </c>
      <c r="M735" s="27">
        <f>J735/'I Disease Parameters'!$E$12</f>
        <v>0.38500631720280631</v>
      </c>
      <c r="N735" s="27">
        <f>K735/SQRT('I Disease Parameters'!$E$13*'I Disease Parameters'!$E$13)</f>
        <v>4.5294860852731655E-2</v>
      </c>
      <c r="O735" s="27">
        <f>L735/'I Disease Parameters'!$E$13</f>
        <v>2.7480927096507492E-2</v>
      </c>
      <c r="P735" s="27">
        <f>(1-L735)/'I Disease Parameters'!$E$14</f>
        <v>2.2201009973307193E-2</v>
      </c>
      <c r="Q735" s="19" t="str">
        <f t="shared" si="312"/>
        <v/>
      </c>
      <c r="R735" s="17" t="str">
        <f t="shared" si="313"/>
        <v/>
      </c>
      <c r="S735" s="17" t="str">
        <f t="shared" si="314"/>
        <v/>
      </c>
      <c r="T735" s="17" t="str">
        <f t="shared" si="315"/>
        <v/>
      </c>
      <c r="U735" s="17" t="str">
        <f t="shared" si="316"/>
        <v/>
      </c>
      <c r="V735" s="17" t="str">
        <f t="shared" si="317"/>
        <v/>
      </c>
      <c r="W735" s="17" t="str">
        <f t="shared" si="318"/>
        <v/>
      </c>
      <c r="X735" s="18" t="str">
        <f t="shared" si="309"/>
        <v/>
      </c>
      <c r="Y735" s="17" t="str">
        <f t="shared" si="319"/>
        <v/>
      </c>
      <c r="Z735" s="17" t="str">
        <f t="shared" si="320"/>
        <v/>
      </c>
      <c r="AA735" s="17" t="str">
        <f t="shared" si="321"/>
        <v/>
      </c>
      <c r="AB735" s="17" t="str">
        <f t="shared" si="322"/>
        <v/>
      </c>
      <c r="AC735" s="17" t="str">
        <f t="shared" si="323"/>
        <v/>
      </c>
      <c r="AD735" s="18" t="str">
        <f t="shared" si="324"/>
        <v/>
      </c>
      <c r="AE735" s="19" t="str">
        <f t="shared" si="325"/>
        <v/>
      </c>
      <c r="AF735" s="17" t="str">
        <f t="shared" si="326"/>
        <v/>
      </c>
      <c r="AG735" s="17" t="str">
        <f t="shared" si="327"/>
        <v/>
      </c>
      <c r="AH735" s="18" t="str">
        <f t="shared" si="328"/>
        <v/>
      </c>
      <c r="AI735" s="73"/>
      <c r="AJ735" s="74"/>
      <c r="AK735" s="74"/>
      <c r="AL735" s="73"/>
      <c r="AM735" s="74"/>
      <c r="AN735" s="74">
        <f t="shared" si="329"/>
        <v>2012</v>
      </c>
      <c r="AO735" s="19" t="str">
        <f t="shared" ca="1" si="330"/>
        <v>-</v>
      </c>
      <c r="AP735" s="17" t="str">
        <f ca="1">IF($C735&gt;=TODAY(),"-",100*(AO735-MIN(Fit_Error_Deaths))/(MAX(Fit_Error_Deaths)-MIN(Fit_Error_Deaths)))</f>
        <v>-</v>
      </c>
      <c r="AQ735" s="17" t="str">
        <f t="shared" ca="1" si="331"/>
        <v>-</v>
      </c>
      <c r="AR735" s="17" t="str">
        <f ca="1">IF($C735&gt;=TODAY(),"-",100*(AQ735-MIN(Fit_Error_LocalTransmission))/(MAX(Fit_Error_LocalTransmission)-MIN(Fit_Error_LocalTransmission)))</f>
        <v>-</v>
      </c>
      <c r="AS735" s="17" t="str">
        <f t="shared" ca="1" si="332"/>
        <v>-</v>
      </c>
      <c r="AT735" s="67" t="str">
        <f t="shared" ca="1" si="333"/>
        <v>-</v>
      </c>
    </row>
    <row r="736" spans="1:46" s="1" customFormat="1" ht="12" x14ac:dyDescent="0.35">
      <c r="A736" s="87"/>
      <c r="B736" s="40" t="str">
        <f t="shared" si="310"/>
        <v/>
      </c>
      <c r="C736" s="41" t="str">
        <f t="shared" si="311"/>
        <v/>
      </c>
      <c r="D736" s="28">
        <f>'I Disease Parameters'!$E$6/(1000*365)</f>
        <v>4.8197260273972601E-5</v>
      </c>
      <c r="E736" s="28">
        <f>'I Disease Parameters'!$E$7/(1000*365)</f>
        <v>2.0024657534246577E-5</v>
      </c>
      <c r="F736" s="27">
        <f>(1-'I Disease Parameters'!$E$8)/'I Disease Parameters'!$E$10</f>
        <v>0.188</v>
      </c>
      <c r="G736" s="27">
        <f>'I Disease Parameters'!$E$8/'I Disease Parameters'!$E$11</f>
        <v>1.2E-2</v>
      </c>
      <c r="H736" s="27">
        <f>1/'I Disease Parameters'!$E$12</f>
        <v>0.05</v>
      </c>
      <c r="I736" s="27">
        <f>'I Disease Parameters'!$E$9/'I Disease Parameters'!$E$15</f>
        <v>0</v>
      </c>
      <c r="J736" s="83">
        <f t="shared" si="334"/>
        <v>7.7001263440561267</v>
      </c>
      <c r="K736" s="60">
        <f t="shared" si="335"/>
        <v>0.77001263449643809</v>
      </c>
      <c r="L736" s="30">
        <f t="shared" si="336"/>
        <v>0.46717576064062738</v>
      </c>
      <c r="M736" s="27">
        <f>J736/'I Disease Parameters'!$E$12</f>
        <v>0.38500631720280631</v>
      </c>
      <c r="N736" s="27">
        <f>K736/SQRT('I Disease Parameters'!$E$13*'I Disease Parameters'!$E$13)</f>
        <v>4.5294860852731655E-2</v>
      </c>
      <c r="O736" s="27">
        <f>L736/'I Disease Parameters'!$E$13</f>
        <v>2.7480927096507492E-2</v>
      </c>
      <c r="P736" s="27">
        <f>(1-L736)/'I Disease Parameters'!$E$14</f>
        <v>2.2201009973307193E-2</v>
      </c>
      <c r="Q736" s="19" t="str">
        <f t="shared" si="312"/>
        <v/>
      </c>
      <c r="R736" s="17" t="str">
        <f t="shared" si="313"/>
        <v/>
      </c>
      <c r="S736" s="17" t="str">
        <f t="shared" si="314"/>
        <v/>
      </c>
      <c r="T736" s="17" t="str">
        <f t="shared" si="315"/>
        <v/>
      </c>
      <c r="U736" s="17" t="str">
        <f t="shared" si="316"/>
        <v/>
      </c>
      <c r="V736" s="17" t="str">
        <f t="shared" si="317"/>
        <v/>
      </c>
      <c r="W736" s="17" t="str">
        <f t="shared" si="318"/>
        <v/>
      </c>
      <c r="X736" s="18" t="str">
        <f t="shared" si="309"/>
        <v/>
      </c>
      <c r="Y736" s="17" t="str">
        <f t="shared" si="319"/>
        <v/>
      </c>
      <c r="Z736" s="17" t="str">
        <f t="shared" si="320"/>
        <v/>
      </c>
      <c r="AA736" s="17" t="str">
        <f t="shared" si="321"/>
        <v/>
      </c>
      <c r="AB736" s="17" t="str">
        <f t="shared" si="322"/>
        <v/>
      </c>
      <c r="AC736" s="17" t="str">
        <f t="shared" si="323"/>
        <v/>
      </c>
      <c r="AD736" s="18" t="str">
        <f t="shared" si="324"/>
        <v/>
      </c>
      <c r="AE736" s="19" t="str">
        <f t="shared" si="325"/>
        <v/>
      </c>
      <c r="AF736" s="17" t="str">
        <f t="shared" si="326"/>
        <v/>
      </c>
      <c r="AG736" s="17" t="str">
        <f t="shared" si="327"/>
        <v/>
      </c>
      <c r="AH736" s="18" t="str">
        <f t="shared" si="328"/>
        <v/>
      </c>
      <c r="AI736" s="73"/>
      <c r="AJ736" s="74"/>
      <c r="AK736" s="74"/>
      <c r="AL736" s="73"/>
      <c r="AM736" s="74"/>
      <c r="AN736" s="74">
        <f t="shared" si="329"/>
        <v>2012</v>
      </c>
      <c r="AO736" s="19" t="str">
        <f t="shared" ca="1" si="330"/>
        <v>-</v>
      </c>
      <c r="AP736" s="17" t="str">
        <f ca="1">IF($C736&gt;=TODAY(),"-",100*(AO736-MIN(Fit_Error_Deaths))/(MAX(Fit_Error_Deaths)-MIN(Fit_Error_Deaths)))</f>
        <v>-</v>
      </c>
      <c r="AQ736" s="17" t="str">
        <f t="shared" ca="1" si="331"/>
        <v>-</v>
      </c>
      <c r="AR736" s="17" t="str">
        <f ca="1">IF($C736&gt;=TODAY(),"-",100*(AQ736-MIN(Fit_Error_LocalTransmission))/(MAX(Fit_Error_LocalTransmission)-MIN(Fit_Error_LocalTransmission)))</f>
        <v>-</v>
      </c>
      <c r="AS736" s="17" t="str">
        <f t="shared" ca="1" si="332"/>
        <v>-</v>
      </c>
      <c r="AT736" s="67" t="str">
        <f t="shared" ca="1" si="333"/>
        <v>-</v>
      </c>
    </row>
    <row r="737" spans="1:46" s="1" customFormat="1" ht="12" x14ac:dyDescent="0.35">
      <c r="A737" s="87"/>
      <c r="B737" s="40" t="str">
        <f t="shared" si="310"/>
        <v/>
      </c>
      <c r="C737" s="41" t="str">
        <f t="shared" si="311"/>
        <v/>
      </c>
      <c r="D737" s="28">
        <f>'I Disease Parameters'!$E$6/(1000*365)</f>
        <v>4.8197260273972601E-5</v>
      </c>
      <c r="E737" s="28">
        <f>'I Disease Parameters'!$E$7/(1000*365)</f>
        <v>2.0024657534246577E-5</v>
      </c>
      <c r="F737" s="27">
        <f>(1-'I Disease Parameters'!$E$8)/'I Disease Parameters'!$E$10</f>
        <v>0.188</v>
      </c>
      <c r="G737" s="27">
        <f>'I Disease Parameters'!$E$8/'I Disease Parameters'!$E$11</f>
        <v>1.2E-2</v>
      </c>
      <c r="H737" s="27">
        <f>1/'I Disease Parameters'!$E$12</f>
        <v>0.05</v>
      </c>
      <c r="I737" s="27">
        <f>'I Disease Parameters'!$E$9/'I Disease Parameters'!$E$15</f>
        <v>0</v>
      </c>
      <c r="J737" s="83">
        <f t="shared" si="334"/>
        <v>7.7001263440561267</v>
      </c>
      <c r="K737" s="60">
        <f t="shared" si="335"/>
        <v>0.77001263449643809</v>
      </c>
      <c r="L737" s="30">
        <f t="shared" si="336"/>
        <v>0.46717576064062738</v>
      </c>
      <c r="M737" s="27">
        <f>J737/'I Disease Parameters'!$E$12</f>
        <v>0.38500631720280631</v>
      </c>
      <c r="N737" s="27">
        <f>K737/SQRT('I Disease Parameters'!$E$13*'I Disease Parameters'!$E$13)</f>
        <v>4.5294860852731655E-2</v>
      </c>
      <c r="O737" s="27">
        <f>L737/'I Disease Parameters'!$E$13</f>
        <v>2.7480927096507492E-2</v>
      </c>
      <c r="P737" s="27">
        <f>(1-L737)/'I Disease Parameters'!$E$14</f>
        <v>2.2201009973307193E-2</v>
      </c>
      <c r="Q737" s="19" t="str">
        <f t="shared" si="312"/>
        <v/>
      </c>
      <c r="R737" s="17" t="str">
        <f t="shared" si="313"/>
        <v/>
      </c>
      <c r="S737" s="17" t="str">
        <f t="shared" si="314"/>
        <v/>
      </c>
      <c r="T737" s="17" t="str">
        <f t="shared" si="315"/>
        <v/>
      </c>
      <c r="U737" s="17" t="str">
        <f t="shared" si="316"/>
        <v/>
      </c>
      <c r="V737" s="17" t="str">
        <f t="shared" si="317"/>
        <v/>
      </c>
      <c r="W737" s="17" t="str">
        <f t="shared" si="318"/>
        <v/>
      </c>
      <c r="X737" s="18" t="str">
        <f t="shared" si="309"/>
        <v/>
      </c>
      <c r="Y737" s="17" t="str">
        <f t="shared" si="319"/>
        <v/>
      </c>
      <c r="Z737" s="17" t="str">
        <f t="shared" si="320"/>
        <v/>
      </c>
      <c r="AA737" s="17" t="str">
        <f t="shared" si="321"/>
        <v/>
      </c>
      <c r="AB737" s="17" t="str">
        <f t="shared" si="322"/>
        <v/>
      </c>
      <c r="AC737" s="17" t="str">
        <f t="shared" si="323"/>
        <v/>
      </c>
      <c r="AD737" s="18" t="str">
        <f t="shared" si="324"/>
        <v/>
      </c>
      <c r="AE737" s="19" t="str">
        <f t="shared" si="325"/>
        <v/>
      </c>
      <c r="AF737" s="17" t="str">
        <f t="shared" si="326"/>
        <v/>
      </c>
      <c r="AG737" s="17" t="str">
        <f t="shared" si="327"/>
        <v/>
      </c>
      <c r="AH737" s="18" t="str">
        <f t="shared" si="328"/>
        <v/>
      </c>
      <c r="AI737" s="73"/>
      <c r="AJ737" s="74"/>
      <c r="AK737" s="74"/>
      <c r="AL737" s="73"/>
      <c r="AM737" s="74"/>
      <c r="AN737" s="74">
        <f t="shared" si="329"/>
        <v>2012</v>
      </c>
      <c r="AO737" s="19" t="str">
        <f t="shared" ca="1" si="330"/>
        <v>-</v>
      </c>
      <c r="AP737" s="17" t="str">
        <f ca="1">IF($C737&gt;=TODAY(),"-",100*(AO737-MIN(Fit_Error_Deaths))/(MAX(Fit_Error_Deaths)-MIN(Fit_Error_Deaths)))</f>
        <v>-</v>
      </c>
      <c r="AQ737" s="17" t="str">
        <f t="shared" ca="1" si="331"/>
        <v>-</v>
      </c>
      <c r="AR737" s="17" t="str">
        <f ca="1">IF($C737&gt;=TODAY(),"-",100*(AQ737-MIN(Fit_Error_LocalTransmission))/(MAX(Fit_Error_LocalTransmission)-MIN(Fit_Error_LocalTransmission)))</f>
        <v>-</v>
      </c>
      <c r="AS737" s="17" t="str">
        <f t="shared" ca="1" si="332"/>
        <v>-</v>
      </c>
      <c r="AT737" s="67" t="str">
        <f t="shared" ca="1" si="333"/>
        <v>-</v>
      </c>
    </row>
    <row r="738" spans="1:46" s="1" customFormat="1" ht="12" x14ac:dyDescent="0.35">
      <c r="A738" s="87"/>
      <c r="B738" s="40" t="str">
        <f t="shared" si="310"/>
        <v/>
      </c>
      <c r="C738" s="41" t="str">
        <f t="shared" si="311"/>
        <v/>
      </c>
      <c r="D738" s="28">
        <f>'I Disease Parameters'!$E$6/(1000*365)</f>
        <v>4.8197260273972601E-5</v>
      </c>
      <c r="E738" s="28">
        <f>'I Disease Parameters'!$E$7/(1000*365)</f>
        <v>2.0024657534246577E-5</v>
      </c>
      <c r="F738" s="27">
        <f>(1-'I Disease Parameters'!$E$8)/'I Disease Parameters'!$E$10</f>
        <v>0.188</v>
      </c>
      <c r="G738" s="27">
        <f>'I Disease Parameters'!$E$8/'I Disease Parameters'!$E$11</f>
        <v>1.2E-2</v>
      </c>
      <c r="H738" s="27">
        <f>1/'I Disease Parameters'!$E$12</f>
        <v>0.05</v>
      </c>
      <c r="I738" s="27">
        <f>'I Disease Parameters'!$E$9/'I Disease Parameters'!$E$15</f>
        <v>0</v>
      </c>
      <c r="J738" s="83">
        <f t="shared" si="334"/>
        <v>7.7001263440561267</v>
      </c>
      <c r="K738" s="60">
        <f t="shared" si="335"/>
        <v>0.77001263449643809</v>
      </c>
      <c r="L738" s="30">
        <f t="shared" si="336"/>
        <v>0.46717576064062738</v>
      </c>
      <c r="M738" s="27">
        <f>J738/'I Disease Parameters'!$E$12</f>
        <v>0.38500631720280631</v>
      </c>
      <c r="N738" s="27">
        <f>K738/SQRT('I Disease Parameters'!$E$13*'I Disease Parameters'!$E$13)</f>
        <v>4.5294860852731655E-2</v>
      </c>
      <c r="O738" s="27">
        <f>L738/'I Disease Parameters'!$E$13</f>
        <v>2.7480927096507492E-2</v>
      </c>
      <c r="P738" s="27">
        <f>(1-L738)/'I Disease Parameters'!$E$14</f>
        <v>2.2201009973307193E-2</v>
      </c>
      <c r="Q738" s="19" t="str">
        <f t="shared" si="312"/>
        <v/>
      </c>
      <c r="R738" s="17" t="str">
        <f t="shared" si="313"/>
        <v/>
      </c>
      <c r="S738" s="17" t="str">
        <f t="shared" si="314"/>
        <v/>
      </c>
      <c r="T738" s="17" t="str">
        <f t="shared" si="315"/>
        <v/>
      </c>
      <c r="U738" s="17" t="str">
        <f t="shared" si="316"/>
        <v/>
      </c>
      <c r="V738" s="17" t="str">
        <f t="shared" si="317"/>
        <v/>
      </c>
      <c r="W738" s="17" t="str">
        <f t="shared" si="318"/>
        <v/>
      </c>
      <c r="X738" s="18" t="str">
        <f t="shared" si="309"/>
        <v/>
      </c>
      <c r="Y738" s="17" t="str">
        <f t="shared" si="319"/>
        <v/>
      </c>
      <c r="Z738" s="17" t="str">
        <f t="shared" si="320"/>
        <v/>
      </c>
      <c r="AA738" s="17" t="str">
        <f t="shared" si="321"/>
        <v/>
      </c>
      <c r="AB738" s="17" t="str">
        <f t="shared" si="322"/>
        <v/>
      </c>
      <c r="AC738" s="17" t="str">
        <f t="shared" si="323"/>
        <v/>
      </c>
      <c r="AD738" s="18" t="str">
        <f t="shared" si="324"/>
        <v/>
      </c>
      <c r="AE738" s="19" t="str">
        <f t="shared" si="325"/>
        <v/>
      </c>
      <c r="AF738" s="17" t="str">
        <f t="shared" si="326"/>
        <v/>
      </c>
      <c r="AG738" s="17" t="str">
        <f t="shared" si="327"/>
        <v/>
      </c>
      <c r="AH738" s="18" t="str">
        <f t="shared" si="328"/>
        <v/>
      </c>
      <c r="AI738" s="73"/>
      <c r="AJ738" s="74"/>
      <c r="AK738" s="74"/>
      <c r="AL738" s="73"/>
      <c r="AM738" s="74"/>
      <c r="AN738" s="74">
        <f t="shared" si="329"/>
        <v>2012</v>
      </c>
      <c r="AO738" s="19" t="str">
        <f t="shared" ca="1" si="330"/>
        <v>-</v>
      </c>
      <c r="AP738" s="17" t="str">
        <f ca="1">IF($C738&gt;=TODAY(),"-",100*(AO738-MIN(Fit_Error_Deaths))/(MAX(Fit_Error_Deaths)-MIN(Fit_Error_Deaths)))</f>
        <v>-</v>
      </c>
      <c r="AQ738" s="17" t="str">
        <f t="shared" ca="1" si="331"/>
        <v>-</v>
      </c>
      <c r="AR738" s="17" t="str">
        <f ca="1">IF($C738&gt;=TODAY(),"-",100*(AQ738-MIN(Fit_Error_LocalTransmission))/(MAX(Fit_Error_LocalTransmission)-MIN(Fit_Error_LocalTransmission)))</f>
        <v>-</v>
      </c>
      <c r="AS738" s="17" t="str">
        <f t="shared" ca="1" si="332"/>
        <v>-</v>
      </c>
      <c r="AT738" s="67" t="str">
        <f t="shared" ca="1" si="333"/>
        <v>-</v>
      </c>
    </row>
    <row r="739" spans="1:46" s="1" customFormat="1" ht="12" x14ac:dyDescent="0.35">
      <c r="A739" s="87"/>
      <c r="B739" s="40" t="str">
        <f t="shared" si="310"/>
        <v/>
      </c>
      <c r="C739" s="41" t="str">
        <f t="shared" si="311"/>
        <v/>
      </c>
      <c r="D739" s="28">
        <f>'I Disease Parameters'!$E$6/(1000*365)</f>
        <v>4.8197260273972601E-5</v>
      </c>
      <c r="E739" s="28">
        <f>'I Disease Parameters'!$E$7/(1000*365)</f>
        <v>2.0024657534246577E-5</v>
      </c>
      <c r="F739" s="27">
        <f>(1-'I Disease Parameters'!$E$8)/'I Disease Parameters'!$E$10</f>
        <v>0.188</v>
      </c>
      <c r="G739" s="27">
        <f>'I Disease Parameters'!$E$8/'I Disease Parameters'!$E$11</f>
        <v>1.2E-2</v>
      </c>
      <c r="H739" s="27">
        <f>1/'I Disease Parameters'!$E$12</f>
        <v>0.05</v>
      </c>
      <c r="I739" s="27">
        <f>'I Disease Parameters'!$E$9/'I Disease Parameters'!$E$15</f>
        <v>0</v>
      </c>
      <c r="J739" s="83">
        <f t="shared" si="334"/>
        <v>7.7001263440561267</v>
      </c>
      <c r="K739" s="60">
        <f t="shared" si="335"/>
        <v>0.77001263449643809</v>
      </c>
      <c r="L739" s="30">
        <f t="shared" si="336"/>
        <v>0.46717576064062738</v>
      </c>
      <c r="M739" s="27">
        <f>J739/'I Disease Parameters'!$E$12</f>
        <v>0.38500631720280631</v>
      </c>
      <c r="N739" s="27">
        <f>K739/SQRT('I Disease Parameters'!$E$13*'I Disease Parameters'!$E$13)</f>
        <v>4.5294860852731655E-2</v>
      </c>
      <c r="O739" s="27">
        <f>L739/'I Disease Parameters'!$E$13</f>
        <v>2.7480927096507492E-2</v>
      </c>
      <c r="P739" s="27">
        <f>(1-L739)/'I Disease Parameters'!$E$14</f>
        <v>2.2201009973307193E-2</v>
      </c>
      <c r="Q739" s="19" t="str">
        <f t="shared" si="312"/>
        <v/>
      </c>
      <c r="R739" s="17" t="str">
        <f t="shared" si="313"/>
        <v/>
      </c>
      <c r="S739" s="17" t="str">
        <f t="shared" si="314"/>
        <v/>
      </c>
      <c r="T739" s="17" t="str">
        <f t="shared" si="315"/>
        <v/>
      </c>
      <c r="U739" s="17" t="str">
        <f t="shared" si="316"/>
        <v/>
      </c>
      <c r="V739" s="17" t="str">
        <f t="shared" si="317"/>
        <v/>
      </c>
      <c r="W739" s="17" t="str">
        <f t="shared" si="318"/>
        <v/>
      </c>
      <c r="X739" s="18" t="str">
        <f t="shared" si="309"/>
        <v/>
      </c>
      <c r="Y739" s="17" t="str">
        <f t="shared" si="319"/>
        <v/>
      </c>
      <c r="Z739" s="17" t="str">
        <f t="shared" si="320"/>
        <v/>
      </c>
      <c r="AA739" s="17" t="str">
        <f t="shared" si="321"/>
        <v/>
      </c>
      <c r="AB739" s="17" t="str">
        <f t="shared" si="322"/>
        <v/>
      </c>
      <c r="AC739" s="17" t="str">
        <f t="shared" si="323"/>
        <v/>
      </c>
      <c r="AD739" s="18" t="str">
        <f t="shared" si="324"/>
        <v/>
      </c>
      <c r="AE739" s="19" t="str">
        <f t="shared" si="325"/>
        <v/>
      </c>
      <c r="AF739" s="17" t="str">
        <f t="shared" si="326"/>
        <v/>
      </c>
      <c r="AG739" s="17" t="str">
        <f t="shared" si="327"/>
        <v/>
      </c>
      <c r="AH739" s="18" t="str">
        <f t="shared" si="328"/>
        <v/>
      </c>
      <c r="AI739" s="73"/>
      <c r="AJ739" s="74"/>
      <c r="AK739" s="74"/>
      <c r="AL739" s="73"/>
      <c r="AM739" s="74"/>
      <c r="AN739" s="74">
        <f t="shared" si="329"/>
        <v>2012</v>
      </c>
      <c r="AO739" s="19" t="str">
        <f t="shared" ca="1" si="330"/>
        <v>-</v>
      </c>
      <c r="AP739" s="17" t="str">
        <f ca="1">IF($C739&gt;=TODAY(),"-",100*(AO739-MIN(Fit_Error_Deaths))/(MAX(Fit_Error_Deaths)-MIN(Fit_Error_Deaths)))</f>
        <v>-</v>
      </c>
      <c r="AQ739" s="17" t="str">
        <f t="shared" ca="1" si="331"/>
        <v>-</v>
      </c>
      <c r="AR739" s="17" t="str">
        <f ca="1">IF($C739&gt;=TODAY(),"-",100*(AQ739-MIN(Fit_Error_LocalTransmission))/(MAX(Fit_Error_LocalTransmission)-MIN(Fit_Error_LocalTransmission)))</f>
        <v>-</v>
      </c>
      <c r="AS739" s="17" t="str">
        <f t="shared" ca="1" si="332"/>
        <v>-</v>
      </c>
      <c r="AT739" s="67" t="str">
        <f t="shared" ca="1" si="333"/>
        <v>-</v>
      </c>
    </row>
    <row r="740" spans="1:46" s="1" customFormat="1" ht="12" x14ac:dyDescent="0.35">
      <c r="A740" s="87"/>
      <c r="B740" s="40" t="str">
        <f t="shared" si="310"/>
        <v/>
      </c>
      <c r="C740" s="41" t="str">
        <f t="shared" si="311"/>
        <v/>
      </c>
      <c r="D740" s="28">
        <f>'I Disease Parameters'!$E$6/(1000*365)</f>
        <v>4.8197260273972601E-5</v>
      </c>
      <c r="E740" s="28">
        <f>'I Disease Parameters'!$E$7/(1000*365)</f>
        <v>2.0024657534246577E-5</v>
      </c>
      <c r="F740" s="27">
        <f>(1-'I Disease Parameters'!$E$8)/'I Disease Parameters'!$E$10</f>
        <v>0.188</v>
      </c>
      <c r="G740" s="27">
        <f>'I Disease Parameters'!$E$8/'I Disease Parameters'!$E$11</f>
        <v>1.2E-2</v>
      </c>
      <c r="H740" s="27">
        <f>1/'I Disease Parameters'!$E$12</f>
        <v>0.05</v>
      </c>
      <c r="I740" s="27">
        <f>'I Disease Parameters'!$E$9/'I Disease Parameters'!$E$15</f>
        <v>0</v>
      </c>
      <c r="J740" s="83">
        <f t="shared" si="334"/>
        <v>7.7001263440561267</v>
      </c>
      <c r="K740" s="60">
        <f t="shared" si="335"/>
        <v>0.77001263449643809</v>
      </c>
      <c r="L740" s="30">
        <f t="shared" si="336"/>
        <v>0.46717576064062738</v>
      </c>
      <c r="M740" s="27">
        <f>J740/'I Disease Parameters'!$E$12</f>
        <v>0.38500631720280631</v>
      </c>
      <c r="N740" s="27">
        <f>K740/SQRT('I Disease Parameters'!$E$13*'I Disease Parameters'!$E$13)</f>
        <v>4.5294860852731655E-2</v>
      </c>
      <c r="O740" s="27">
        <f>L740/'I Disease Parameters'!$E$13</f>
        <v>2.7480927096507492E-2</v>
      </c>
      <c r="P740" s="27">
        <f>(1-L740)/'I Disease Parameters'!$E$14</f>
        <v>2.2201009973307193E-2</v>
      </c>
      <c r="Q740" s="19" t="str">
        <f t="shared" si="312"/>
        <v/>
      </c>
      <c r="R740" s="17" t="str">
        <f t="shared" si="313"/>
        <v/>
      </c>
      <c r="S740" s="17" t="str">
        <f t="shared" si="314"/>
        <v/>
      </c>
      <c r="T740" s="17" t="str">
        <f t="shared" si="315"/>
        <v/>
      </c>
      <c r="U740" s="17" t="str">
        <f t="shared" si="316"/>
        <v/>
      </c>
      <c r="V740" s="17" t="str">
        <f t="shared" si="317"/>
        <v/>
      </c>
      <c r="W740" s="17" t="str">
        <f t="shared" si="318"/>
        <v/>
      </c>
      <c r="X740" s="18" t="str">
        <f t="shared" si="309"/>
        <v/>
      </c>
      <c r="Y740" s="17" t="str">
        <f t="shared" si="319"/>
        <v/>
      </c>
      <c r="Z740" s="17" t="str">
        <f t="shared" si="320"/>
        <v/>
      </c>
      <c r="AA740" s="17" t="str">
        <f t="shared" si="321"/>
        <v/>
      </c>
      <c r="AB740" s="17" t="str">
        <f t="shared" si="322"/>
        <v/>
      </c>
      <c r="AC740" s="17" t="str">
        <f t="shared" si="323"/>
        <v/>
      </c>
      <c r="AD740" s="18" t="str">
        <f t="shared" si="324"/>
        <v/>
      </c>
      <c r="AE740" s="19" t="str">
        <f t="shared" si="325"/>
        <v/>
      </c>
      <c r="AF740" s="17" t="str">
        <f t="shared" si="326"/>
        <v/>
      </c>
      <c r="AG740" s="17" t="str">
        <f t="shared" si="327"/>
        <v/>
      </c>
      <c r="AH740" s="18" t="str">
        <f t="shared" si="328"/>
        <v/>
      </c>
      <c r="AI740" s="73"/>
      <c r="AJ740" s="74"/>
      <c r="AK740" s="74"/>
      <c r="AL740" s="73"/>
      <c r="AM740" s="74"/>
      <c r="AN740" s="74">
        <f t="shared" si="329"/>
        <v>2012</v>
      </c>
      <c r="AO740" s="19" t="str">
        <f t="shared" ca="1" si="330"/>
        <v>-</v>
      </c>
      <c r="AP740" s="17" t="str">
        <f ca="1">IF($C740&gt;=TODAY(),"-",100*(AO740-MIN(Fit_Error_Deaths))/(MAX(Fit_Error_Deaths)-MIN(Fit_Error_Deaths)))</f>
        <v>-</v>
      </c>
      <c r="AQ740" s="17" t="str">
        <f t="shared" ca="1" si="331"/>
        <v>-</v>
      </c>
      <c r="AR740" s="17" t="str">
        <f ca="1">IF($C740&gt;=TODAY(),"-",100*(AQ740-MIN(Fit_Error_LocalTransmission))/(MAX(Fit_Error_LocalTransmission)-MIN(Fit_Error_LocalTransmission)))</f>
        <v>-</v>
      </c>
      <c r="AS740" s="17" t="str">
        <f t="shared" ca="1" si="332"/>
        <v>-</v>
      </c>
      <c r="AT740" s="67" t="str">
        <f t="shared" ca="1" si="333"/>
        <v>-</v>
      </c>
    </row>
    <row r="741" spans="1:46" s="1" customFormat="1" ht="12" x14ac:dyDescent="0.35">
      <c r="A741" s="87"/>
      <c r="B741" s="40" t="str">
        <f t="shared" si="310"/>
        <v/>
      </c>
      <c r="C741" s="41" t="str">
        <f t="shared" si="311"/>
        <v/>
      </c>
      <c r="D741" s="28">
        <f>'I Disease Parameters'!$E$6/(1000*365)</f>
        <v>4.8197260273972601E-5</v>
      </c>
      <c r="E741" s="28">
        <f>'I Disease Parameters'!$E$7/(1000*365)</f>
        <v>2.0024657534246577E-5</v>
      </c>
      <c r="F741" s="27">
        <f>(1-'I Disease Parameters'!$E$8)/'I Disease Parameters'!$E$10</f>
        <v>0.188</v>
      </c>
      <c r="G741" s="27">
        <f>'I Disease Parameters'!$E$8/'I Disease Parameters'!$E$11</f>
        <v>1.2E-2</v>
      </c>
      <c r="H741" s="27">
        <f>1/'I Disease Parameters'!$E$12</f>
        <v>0.05</v>
      </c>
      <c r="I741" s="27">
        <f>'I Disease Parameters'!$E$9/'I Disease Parameters'!$E$15</f>
        <v>0</v>
      </c>
      <c r="J741" s="83">
        <f t="shared" si="334"/>
        <v>7.7001263440561267</v>
      </c>
      <c r="K741" s="60">
        <f t="shared" si="335"/>
        <v>0.77001263449643809</v>
      </c>
      <c r="L741" s="30">
        <f t="shared" si="336"/>
        <v>0.46717576064062738</v>
      </c>
      <c r="M741" s="27">
        <f>J741/'I Disease Parameters'!$E$12</f>
        <v>0.38500631720280631</v>
      </c>
      <c r="N741" s="27">
        <f>K741/SQRT('I Disease Parameters'!$E$13*'I Disease Parameters'!$E$13)</f>
        <v>4.5294860852731655E-2</v>
      </c>
      <c r="O741" s="27">
        <f>L741/'I Disease Parameters'!$E$13</f>
        <v>2.7480927096507492E-2</v>
      </c>
      <c r="P741" s="27">
        <f>(1-L741)/'I Disease Parameters'!$E$14</f>
        <v>2.2201009973307193E-2</v>
      </c>
      <c r="Q741" s="19" t="str">
        <f t="shared" si="312"/>
        <v/>
      </c>
      <c r="R741" s="17" t="str">
        <f t="shared" si="313"/>
        <v/>
      </c>
      <c r="S741" s="17" t="str">
        <f t="shared" si="314"/>
        <v/>
      </c>
      <c r="T741" s="17" t="str">
        <f t="shared" si="315"/>
        <v/>
      </c>
      <c r="U741" s="17" t="str">
        <f t="shared" si="316"/>
        <v/>
      </c>
      <c r="V741" s="17" t="str">
        <f t="shared" si="317"/>
        <v/>
      </c>
      <c r="W741" s="17" t="str">
        <f t="shared" si="318"/>
        <v/>
      </c>
      <c r="X741" s="18" t="str">
        <f t="shared" si="309"/>
        <v/>
      </c>
      <c r="Y741" s="17" t="str">
        <f t="shared" si="319"/>
        <v/>
      </c>
      <c r="Z741" s="17" t="str">
        <f t="shared" si="320"/>
        <v/>
      </c>
      <c r="AA741" s="17" t="str">
        <f t="shared" si="321"/>
        <v/>
      </c>
      <c r="AB741" s="17" t="str">
        <f t="shared" si="322"/>
        <v/>
      </c>
      <c r="AC741" s="17" t="str">
        <f t="shared" si="323"/>
        <v/>
      </c>
      <c r="AD741" s="18" t="str">
        <f t="shared" si="324"/>
        <v/>
      </c>
      <c r="AE741" s="19" t="str">
        <f t="shared" si="325"/>
        <v/>
      </c>
      <c r="AF741" s="17" t="str">
        <f t="shared" si="326"/>
        <v/>
      </c>
      <c r="AG741" s="17" t="str">
        <f t="shared" si="327"/>
        <v/>
      </c>
      <c r="AH741" s="18" t="str">
        <f t="shared" si="328"/>
        <v/>
      </c>
      <c r="AI741" s="73"/>
      <c r="AJ741" s="74"/>
      <c r="AK741" s="74"/>
      <c r="AL741" s="73"/>
      <c r="AM741" s="74"/>
      <c r="AN741" s="74">
        <f t="shared" si="329"/>
        <v>2012</v>
      </c>
      <c r="AO741" s="19" t="str">
        <f t="shared" ca="1" si="330"/>
        <v>-</v>
      </c>
      <c r="AP741" s="17" t="str">
        <f ca="1">IF($C741&gt;=TODAY(),"-",100*(AO741-MIN(Fit_Error_Deaths))/(MAX(Fit_Error_Deaths)-MIN(Fit_Error_Deaths)))</f>
        <v>-</v>
      </c>
      <c r="AQ741" s="17" t="str">
        <f t="shared" ca="1" si="331"/>
        <v>-</v>
      </c>
      <c r="AR741" s="17" t="str">
        <f ca="1">IF($C741&gt;=TODAY(),"-",100*(AQ741-MIN(Fit_Error_LocalTransmission))/(MAX(Fit_Error_LocalTransmission)-MIN(Fit_Error_LocalTransmission)))</f>
        <v>-</v>
      </c>
      <c r="AS741" s="17" t="str">
        <f t="shared" ca="1" si="332"/>
        <v>-</v>
      </c>
      <c r="AT741" s="67" t="str">
        <f t="shared" ca="1" si="333"/>
        <v>-</v>
      </c>
    </row>
    <row r="742" spans="1:46" s="1" customFormat="1" ht="12" x14ac:dyDescent="0.35">
      <c r="A742" s="87"/>
      <c r="B742" s="40" t="str">
        <f t="shared" si="310"/>
        <v/>
      </c>
      <c r="C742" s="41" t="str">
        <f t="shared" si="311"/>
        <v/>
      </c>
      <c r="D742" s="28">
        <f>'I Disease Parameters'!$E$6/(1000*365)</f>
        <v>4.8197260273972601E-5</v>
      </c>
      <c r="E742" s="28">
        <f>'I Disease Parameters'!$E$7/(1000*365)</f>
        <v>2.0024657534246577E-5</v>
      </c>
      <c r="F742" s="27">
        <f>(1-'I Disease Parameters'!$E$8)/'I Disease Parameters'!$E$10</f>
        <v>0.188</v>
      </c>
      <c r="G742" s="27">
        <f>'I Disease Parameters'!$E$8/'I Disease Parameters'!$E$11</f>
        <v>1.2E-2</v>
      </c>
      <c r="H742" s="27">
        <f>1/'I Disease Parameters'!$E$12</f>
        <v>0.05</v>
      </c>
      <c r="I742" s="27">
        <f>'I Disease Parameters'!$E$9/'I Disease Parameters'!$E$15</f>
        <v>0</v>
      </c>
      <c r="J742" s="83">
        <f t="shared" si="334"/>
        <v>7.7001263440561267</v>
      </c>
      <c r="K742" s="60">
        <f t="shared" si="335"/>
        <v>0.77001263449643809</v>
      </c>
      <c r="L742" s="30">
        <f t="shared" si="336"/>
        <v>0.46717576064062738</v>
      </c>
      <c r="M742" s="27">
        <f>J742/'I Disease Parameters'!$E$12</f>
        <v>0.38500631720280631</v>
      </c>
      <c r="N742" s="27">
        <f>K742/SQRT('I Disease Parameters'!$E$13*'I Disease Parameters'!$E$13)</f>
        <v>4.5294860852731655E-2</v>
      </c>
      <c r="O742" s="27">
        <f>L742/'I Disease Parameters'!$E$13</f>
        <v>2.7480927096507492E-2</v>
      </c>
      <c r="P742" s="27">
        <f>(1-L742)/'I Disease Parameters'!$E$14</f>
        <v>2.2201009973307193E-2</v>
      </c>
      <c r="Q742" s="19" t="str">
        <f t="shared" si="312"/>
        <v/>
      </c>
      <c r="R742" s="17" t="str">
        <f t="shared" si="313"/>
        <v/>
      </c>
      <c r="S742" s="17" t="str">
        <f t="shared" si="314"/>
        <v/>
      </c>
      <c r="T742" s="17" t="str">
        <f t="shared" si="315"/>
        <v/>
      </c>
      <c r="U742" s="17" t="str">
        <f t="shared" si="316"/>
        <v/>
      </c>
      <c r="V742" s="17" t="str">
        <f t="shared" si="317"/>
        <v/>
      </c>
      <c r="W742" s="17" t="str">
        <f t="shared" si="318"/>
        <v/>
      </c>
      <c r="X742" s="18" t="str">
        <f t="shared" si="309"/>
        <v/>
      </c>
      <c r="Y742" s="17" t="str">
        <f t="shared" si="319"/>
        <v/>
      </c>
      <c r="Z742" s="17" t="str">
        <f t="shared" si="320"/>
        <v/>
      </c>
      <c r="AA742" s="17" t="str">
        <f t="shared" si="321"/>
        <v/>
      </c>
      <c r="AB742" s="17" t="str">
        <f t="shared" si="322"/>
        <v/>
      </c>
      <c r="AC742" s="17" t="str">
        <f t="shared" si="323"/>
        <v/>
      </c>
      <c r="AD742" s="18" t="str">
        <f t="shared" si="324"/>
        <v/>
      </c>
      <c r="AE742" s="19" t="str">
        <f t="shared" si="325"/>
        <v/>
      </c>
      <c r="AF742" s="17" t="str">
        <f t="shared" si="326"/>
        <v/>
      </c>
      <c r="AG742" s="17" t="str">
        <f t="shared" si="327"/>
        <v/>
      </c>
      <c r="AH742" s="18" t="str">
        <f t="shared" si="328"/>
        <v/>
      </c>
      <c r="AI742" s="73"/>
      <c r="AJ742" s="74"/>
      <c r="AK742" s="74"/>
      <c r="AL742" s="73"/>
      <c r="AM742" s="74"/>
      <c r="AN742" s="74">
        <f t="shared" si="329"/>
        <v>2012</v>
      </c>
      <c r="AO742" s="19" t="str">
        <f t="shared" ca="1" si="330"/>
        <v>-</v>
      </c>
      <c r="AP742" s="17" t="str">
        <f ca="1">IF($C742&gt;=TODAY(),"-",100*(AO742-MIN(Fit_Error_Deaths))/(MAX(Fit_Error_Deaths)-MIN(Fit_Error_Deaths)))</f>
        <v>-</v>
      </c>
      <c r="AQ742" s="17" t="str">
        <f t="shared" ca="1" si="331"/>
        <v>-</v>
      </c>
      <c r="AR742" s="17" t="str">
        <f ca="1">IF($C742&gt;=TODAY(),"-",100*(AQ742-MIN(Fit_Error_LocalTransmission))/(MAX(Fit_Error_LocalTransmission)-MIN(Fit_Error_LocalTransmission)))</f>
        <v>-</v>
      </c>
      <c r="AS742" s="17" t="str">
        <f t="shared" ca="1" si="332"/>
        <v>-</v>
      </c>
      <c r="AT742" s="67" t="str">
        <f t="shared" ca="1" si="333"/>
        <v>-</v>
      </c>
    </row>
    <row r="743" spans="1:46" s="1" customFormat="1" ht="12" x14ac:dyDescent="0.35">
      <c r="A743" s="87"/>
      <c r="B743" s="40" t="str">
        <f t="shared" si="310"/>
        <v/>
      </c>
      <c r="C743" s="41" t="str">
        <f t="shared" si="311"/>
        <v/>
      </c>
      <c r="D743" s="28">
        <f>'I Disease Parameters'!$E$6/(1000*365)</f>
        <v>4.8197260273972601E-5</v>
      </c>
      <c r="E743" s="28">
        <f>'I Disease Parameters'!$E$7/(1000*365)</f>
        <v>2.0024657534246577E-5</v>
      </c>
      <c r="F743" s="27">
        <f>(1-'I Disease Parameters'!$E$8)/'I Disease Parameters'!$E$10</f>
        <v>0.188</v>
      </c>
      <c r="G743" s="27">
        <f>'I Disease Parameters'!$E$8/'I Disease Parameters'!$E$11</f>
        <v>1.2E-2</v>
      </c>
      <c r="H743" s="27">
        <f>1/'I Disease Parameters'!$E$12</f>
        <v>0.05</v>
      </c>
      <c r="I743" s="27">
        <f>'I Disease Parameters'!$E$9/'I Disease Parameters'!$E$15</f>
        <v>0</v>
      </c>
      <c r="J743" s="83">
        <f t="shared" si="334"/>
        <v>7.7001263440561267</v>
      </c>
      <c r="K743" s="60">
        <f t="shared" si="335"/>
        <v>0.77001263449643809</v>
      </c>
      <c r="L743" s="30">
        <f t="shared" si="336"/>
        <v>0.46717576064062738</v>
      </c>
      <c r="M743" s="27">
        <f>J743/'I Disease Parameters'!$E$12</f>
        <v>0.38500631720280631</v>
      </c>
      <c r="N743" s="27">
        <f>K743/SQRT('I Disease Parameters'!$E$13*'I Disease Parameters'!$E$13)</f>
        <v>4.5294860852731655E-2</v>
      </c>
      <c r="O743" s="27">
        <f>L743/'I Disease Parameters'!$E$13</f>
        <v>2.7480927096507492E-2</v>
      </c>
      <c r="P743" s="27">
        <f>(1-L743)/'I Disease Parameters'!$E$14</f>
        <v>2.2201009973307193E-2</v>
      </c>
      <c r="Q743" s="19" t="str">
        <f t="shared" si="312"/>
        <v/>
      </c>
      <c r="R743" s="17" t="str">
        <f t="shared" si="313"/>
        <v/>
      </c>
      <c r="S743" s="17" t="str">
        <f t="shared" si="314"/>
        <v/>
      </c>
      <c r="T743" s="17" t="str">
        <f t="shared" si="315"/>
        <v/>
      </c>
      <c r="U743" s="17" t="str">
        <f t="shared" si="316"/>
        <v/>
      </c>
      <c r="V743" s="17" t="str">
        <f t="shared" si="317"/>
        <v/>
      </c>
      <c r="W743" s="17" t="str">
        <f t="shared" si="318"/>
        <v/>
      </c>
      <c r="X743" s="18" t="str">
        <f t="shared" si="309"/>
        <v/>
      </c>
      <c r="Y743" s="17" t="str">
        <f t="shared" si="319"/>
        <v/>
      </c>
      <c r="Z743" s="17" t="str">
        <f t="shared" si="320"/>
        <v/>
      </c>
      <c r="AA743" s="17" t="str">
        <f t="shared" si="321"/>
        <v/>
      </c>
      <c r="AB743" s="17" t="str">
        <f t="shared" si="322"/>
        <v/>
      </c>
      <c r="AC743" s="17" t="str">
        <f t="shared" si="323"/>
        <v/>
      </c>
      <c r="AD743" s="18" t="str">
        <f t="shared" si="324"/>
        <v/>
      </c>
      <c r="AE743" s="19" t="str">
        <f t="shared" si="325"/>
        <v/>
      </c>
      <c r="AF743" s="17" t="str">
        <f t="shared" si="326"/>
        <v/>
      </c>
      <c r="AG743" s="17" t="str">
        <f t="shared" si="327"/>
        <v/>
      </c>
      <c r="AH743" s="18" t="str">
        <f t="shared" si="328"/>
        <v/>
      </c>
      <c r="AI743" s="73"/>
      <c r="AJ743" s="74"/>
      <c r="AK743" s="74"/>
      <c r="AL743" s="73"/>
      <c r="AM743" s="74"/>
      <c r="AN743" s="74">
        <f t="shared" si="329"/>
        <v>2012</v>
      </c>
      <c r="AO743" s="19" t="str">
        <f t="shared" ca="1" si="330"/>
        <v>-</v>
      </c>
      <c r="AP743" s="17" t="str">
        <f ca="1">IF($C743&gt;=TODAY(),"-",100*(AO743-MIN(Fit_Error_Deaths))/(MAX(Fit_Error_Deaths)-MIN(Fit_Error_Deaths)))</f>
        <v>-</v>
      </c>
      <c r="AQ743" s="17" t="str">
        <f t="shared" ca="1" si="331"/>
        <v>-</v>
      </c>
      <c r="AR743" s="17" t="str">
        <f ca="1">IF($C743&gt;=TODAY(),"-",100*(AQ743-MIN(Fit_Error_LocalTransmission))/(MAX(Fit_Error_LocalTransmission)-MIN(Fit_Error_LocalTransmission)))</f>
        <v>-</v>
      </c>
      <c r="AS743" s="17" t="str">
        <f t="shared" ca="1" si="332"/>
        <v>-</v>
      </c>
      <c r="AT743" s="67" t="str">
        <f t="shared" ca="1" si="333"/>
        <v>-</v>
      </c>
    </row>
    <row r="744" spans="1:46" s="1" customFormat="1" ht="12" x14ac:dyDescent="0.35">
      <c r="A744" s="87"/>
      <c r="B744" s="40" t="str">
        <f t="shared" si="310"/>
        <v/>
      </c>
      <c r="C744" s="41" t="str">
        <f t="shared" si="311"/>
        <v/>
      </c>
      <c r="D744" s="28">
        <f>'I Disease Parameters'!$E$6/(1000*365)</f>
        <v>4.8197260273972601E-5</v>
      </c>
      <c r="E744" s="28">
        <f>'I Disease Parameters'!$E$7/(1000*365)</f>
        <v>2.0024657534246577E-5</v>
      </c>
      <c r="F744" s="27">
        <f>(1-'I Disease Parameters'!$E$8)/'I Disease Parameters'!$E$10</f>
        <v>0.188</v>
      </c>
      <c r="G744" s="27">
        <f>'I Disease Parameters'!$E$8/'I Disease Parameters'!$E$11</f>
        <v>1.2E-2</v>
      </c>
      <c r="H744" s="27">
        <f>1/'I Disease Parameters'!$E$12</f>
        <v>0.05</v>
      </c>
      <c r="I744" s="27">
        <f>'I Disease Parameters'!$E$9/'I Disease Parameters'!$E$15</f>
        <v>0</v>
      </c>
      <c r="J744" s="83">
        <f t="shared" si="334"/>
        <v>7.7001263440561267</v>
      </c>
      <c r="K744" s="60">
        <f t="shared" si="335"/>
        <v>0.77001263449643809</v>
      </c>
      <c r="L744" s="30">
        <f t="shared" si="336"/>
        <v>0.46717576064062738</v>
      </c>
      <c r="M744" s="27">
        <f>J744/'I Disease Parameters'!$E$12</f>
        <v>0.38500631720280631</v>
      </c>
      <c r="N744" s="27">
        <f>K744/SQRT('I Disease Parameters'!$E$13*'I Disease Parameters'!$E$13)</f>
        <v>4.5294860852731655E-2</v>
      </c>
      <c r="O744" s="27">
        <f>L744/'I Disease Parameters'!$E$13</f>
        <v>2.7480927096507492E-2</v>
      </c>
      <c r="P744" s="27">
        <f>(1-L744)/'I Disease Parameters'!$E$14</f>
        <v>2.2201009973307193E-2</v>
      </c>
      <c r="Q744" s="19" t="str">
        <f t="shared" si="312"/>
        <v/>
      </c>
      <c r="R744" s="17" t="str">
        <f t="shared" si="313"/>
        <v/>
      </c>
      <c r="S744" s="17" t="str">
        <f t="shared" si="314"/>
        <v/>
      </c>
      <c r="T744" s="17" t="str">
        <f t="shared" si="315"/>
        <v/>
      </c>
      <c r="U744" s="17" t="str">
        <f t="shared" si="316"/>
        <v/>
      </c>
      <c r="V744" s="17" t="str">
        <f t="shared" si="317"/>
        <v/>
      </c>
      <c r="W744" s="17" t="str">
        <f t="shared" si="318"/>
        <v/>
      </c>
      <c r="X744" s="18" t="str">
        <f t="shared" si="309"/>
        <v/>
      </c>
      <c r="Y744" s="17" t="str">
        <f t="shared" si="319"/>
        <v/>
      </c>
      <c r="Z744" s="17" t="str">
        <f t="shared" si="320"/>
        <v/>
      </c>
      <c r="AA744" s="17" t="str">
        <f t="shared" si="321"/>
        <v/>
      </c>
      <c r="AB744" s="17" t="str">
        <f t="shared" si="322"/>
        <v/>
      </c>
      <c r="AC744" s="17" t="str">
        <f t="shared" si="323"/>
        <v/>
      </c>
      <c r="AD744" s="18" t="str">
        <f t="shared" si="324"/>
        <v/>
      </c>
      <c r="AE744" s="19" t="str">
        <f t="shared" si="325"/>
        <v/>
      </c>
      <c r="AF744" s="17" t="str">
        <f t="shared" si="326"/>
        <v/>
      </c>
      <c r="AG744" s="17" t="str">
        <f t="shared" si="327"/>
        <v/>
      </c>
      <c r="AH744" s="18" t="str">
        <f t="shared" si="328"/>
        <v/>
      </c>
      <c r="AI744" s="73"/>
      <c r="AJ744" s="74"/>
      <c r="AK744" s="74"/>
      <c r="AL744" s="73"/>
      <c r="AM744" s="74"/>
      <c r="AN744" s="74">
        <f t="shared" si="329"/>
        <v>2012</v>
      </c>
      <c r="AO744" s="19" t="str">
        <f t="shared" ca="1" si="330"/>
        <v>-</v>
      </c>
      <c r="AP744" s="17" t="str">
        <f ca="1">IF($C744&gt;=TODAY(),"-",100*(AO744-MIN(Fit_Error_Deaths))/(MAX(Fit_Error_Deaths)-MIN(Fit_Error_Deaths)))</f>
        <v>-</v>
      </c>
      <c r="AQ744" s="17" t="str">
        <f t="shared" ca="1" si="331"/>
        <v>-</v>
      </c>
      <c r="AR744" s="17" t="str">
        <f ca="1">IF($C744&gt;=TODAY(),"-",100*(AQ744-MIN(Fit_Error_LocalTransmission))/(MAX(Fit_Error_LocalTransmission)-MIN(Fit_Error_LocalTransmission)))</f>
        <v>-</v>
      </c>
      <c r="AS744" s="17" t="str">
        <f t="shared" ca="1" si="332"/>
        <v>-</v>
      </c>
      <c r="AT744" s="67" t="str">
        <f t="shared" ca="1" si="333"/>
        <v>-</v>
      </c>
    </row>
    <row r="745" spans="1:46" s="1" customFormat="1" ht="12" x14ac:dyDescent="0.35">
      <c r="A745" s="87"/>
      <c r="B745" s="40" t="str">
        <f t="shared" si="310"/>
        <v/>
      </c>
      <c r="C745" s="41" t="str">
        <f t="shared" si="311"/>
        <v/>
      </c>
      <c r="D745" s="28">
        <f>'I Disease Parameters'!$E$6/(1000*365)</f>
        <v>4.8197260273972601E-5</v>
      </c>
      <c r="E745" s="28">
        <f>'I Disease Parameters'!$E$7/(1000*365)</f>
        <v>2.0024657534246577E-5</v>
      </c>
      <c r="F745" s="27">
        <f>(1-'I Disease Parameters'!$E$8)/'I Disease Parameters'!$E$10</f>
        <v>0.188</v>
      </c>
      <c r="G745" s="27">
        <f>'I Disease Parameters'!$E$8/'I Disease Parameters'!$E$11</f>
        <v>1.2E-2</v>
      </c>
      <c r="H745" s="27">
        <f>1/'I Disease Parameters'!$E$12</f>
        <v>0.05</v>
      </c>
      <c r="I745" s="27">
        <f>'I Disease Parameters'!$E$9/'I Disease Parameters'!$E$15</f>
        <v>0</v>
      </c>
      <c r="J745" s="83">
        <f t="shared" si="334"/>
        <v>7.7001263440561267</v>
      </c>
      <c r="K745" s="60">
        <f t="shared" si="335"/>
        <v>0.77001263449643809</v>
      </c>
      <c r="L745" s="30">
        <f t="shared" si="336"/>
        <v>0.46717576064062738</v>
      </c>
      <c r="M745" s="27">
        <f>J745/'I Disease Parameters'!$E$12</f>
        <v>0.38500631720280631</v>
      </c>
      <c r="N745" s="27">
        <f>K745/SQRT('I Disease Parameters'!$E$13*'I Disease Parameters'!$E$13)</f>
        <v>4.5294860852731655E-2</v>
      </c>
      <c r="O745" s="27">
        <f>L745/'I Disease Parameters'!$E$13</f>
        <v>2.7480927096507492E-2</v>
      </c>
      <c r="P745" s="27">
        <f>(1-L745)/'I Disease Parameters'!$E$14</f>
        <v>2.2201009973307193E-2</v>
      </c>
      <c r="Q745" s="19" t="str">
        <f t="shared" si="312"/>
        <v/>
      </c>
      <c r="R745" s="17" t="str">
        <f t="shared" si="313"/>
        <v/>
      </c>
      <c r="S745" s="17" t="str">
        <f t="shared" si="314"/>
        <v/>
      </c>
      <c r="T745" s="17" t="str">
        <f t="shared" si="315"/>
        <v/>
      </c>
      <c r="U745" s="17" t="str">
        <f t="shared" si="316"/>
        <v/>
      </c>
      <c r="V745" s="17" t="str">
        <f t="shared" si="317"/>
        <v/>
      </c>
      <c r="W745" s="17" t="str">
        <f t="shared" si="318"/>
        <v/>
      </c>
      <c r="X745" s="18" t="str">
        <f t="shared" si="309"/>
        <v/>
      </c>
      <c r="Y745" s="17" t="str">
        <f t="shared" si="319"/>
        <v/>
      </c>
      <c r="Z745" s="17" t="str">
        <f t="shared" si="320"/>
        <v/>
      </c>
      <c r="AA745" s="17" t="str">
        <f t="shared" si="321"/>
        <v/>
      </c>
      <c r="AB745" s="17" t="str">
        <f t="shared" si="322"/>
        <v/>
      </c>
      <c r="AC745" s="17" t="str">
        <f t="shared" si="323"/>
        <v/>
      </c>
      <c r="AD745" s="18" t="str">
        <f t="shared" si="324"/>
        <v/>
      </c>
      <c r="AE745" s="19" t="str">
        <f t="shared" si="325"/>
        <v/>
      </c>
      <c r="AF745" s="17" t="str">
        <f t="shared" si="326"/>
        <v/>
      </c>
      <c r="AG745" s="17" t="str">
        <f t="shared" si="327"/>
        <v/>
      </c>
      <c r="AH745" s="18" t="str">
        <f t="shared" si="328"/>
        <v/>
      </c>
      <c r="AI745" s="73"/>
      <c r="AJ745" s="74"/>
      <c r="AK745" s="74"/>
      <c r="AL745" s="73"/>
      <c r="AM745" s="74"/>
      <c r="AN745" s="74">
        <f t="shared" si="329"/>
        <v>2012</v>
      </c>
      <c r="AO745" s="19" t="str">
        <f t="shared" ca="1" si="330"/>
        <v>-</v>
      </c>
      <c r="AP745" s="17" t="str">
        <f ca="1">IF($C745&gt;=TODAY(),"-",100*(AO745-MIN(Fit_Error_Deaths))/(MAX(Fit_Error_Deaths)-MIN(Fit_Error_Deaths)))</f>
        <v>-</v>
      </c>
      <c r="AQ745" s="17" t="str">
        <f t="shared" ca="1" si="331"/>
        <v>-</v>
      </c>
      <c r="AR745" s="17" t="str">
        <f ca="1">IF($C745&gt;=TODAY(),"-",100*(AQ745-MIN(Fit_Error_LocalTransmission))/(MAX(Fit_Error_LocalTransmission)-MIN(Fit_Error_LocalTransmission)))</f>
        <v>-</v>
      </c>
      <c r="AS745" s="17" t="str">
        <f t="shared" ca="1" si="332"/>
        <v>-</v>
      </c>
      <c r="AT745" s="67" t="str">
        <f t="shared" ca="1" si="333"/>
        <v>-</v>
      </c>
    </row>
    <row r="746" spans="1:46" s="1" customFormat="1" ht="12" x14ac:dyDescent="0.35">
      <c r="A746" s="87"/>
      <c r="B746" s="40" t="str">
        <f t="shared" si="310"/>
        <v/>
      </c>
      <c r="C746" s="41" t="str">
        <f t="shared" si="311"/>
        <v/>
      </c>
      <c r="D746" s="28">
        <f>'I Disease Parameters'!$E$6/(1000*365)</f>
        <v>4.8197260273972601E-5</v>
      </c>
      <c r="E746" s="28">
        <f>'I Disease Parameters'!$E$7/(1000*365)</f>
        <v>2.0024657534246577E-5</v>
      </c>
      <c r="F746" s="27">
        <f>(1-'I Disease Parameters'!$E$8)/'I Disease Parameters'!$E$10</f>
        <v>0.188</v>
      </c>
      <c r="G746" s="27">
        <f>'I Disease Parameters'!$E$8/'I Disease Parameters'!$E$11</f>
        <v>1.2E-2</v>
      </c>
      <c r="H746" s="27">
        <f>1/'I Disease Parameters'!$E$12</f>
        <v>0.05</v>
      </c>
      <c r="I746" s="27">
        <f>'I Disease Parameters'!$E$9/'I Disease Parameters'!$E$15</f>
        <v>0</v>
      </c>
      <c r="J746" s="83">
        <f t="shared" si="334"/>
        <v>7.7001263440561267</v>
      </c>
      <c r="K746" s="60">
        <f t="shared" si="335"/>
        <v>0.77001263449643809</v>
      </c>
      <c r="L746" s="30">
        <f t="shared" si="336"/>
        <v>0.46717576064062738</v>
      </c>
      <c r="M746" s="27">
        <f>J746/'I Disease Parameters'!$E$12</f>
        <v>0.38500631720280631</v>
      </c>
      <c r="N746" s="27">
        <f>K746/SQRT('I Disease Parameters'!$E$13*'I Disease Parameters'!$E$13)</f>
        <v>4.5294860852731655E-2</v>
      </c>
      <c r="O746" s="27">
        <f>L746/'I Disease Parameters'!$E$13</f>
        <v>2.7480927096507492E-2</v>
      </c>
      <c r="P746" s="27">
        <f>(1-L746)/'I Disease Parameters'!$E$14</f>
        <v>2.2201009973307193E-2</v>
      </c>
      <c r="Q746" s="19" t="str">
        <f t="shared" si="312"/>
        <v/>
      </c>
      <c r="R746" s="17" t="str">
        <f t="shared" si="313"/>
        <v/>
      </c>
      <c r="S746" s="17" t="str">
        <f t="shared" si="314"/>
        <v/>
      </c>
      <c r="T746" s="17" t="str">
        <f t="shared" si="315"/>
        <v/>
      </c>
      <c r="U746" s="17" t="str">
        <f t="shared" si="316"/>
        <v/>
      </c>
      <c r="V746" s="17" t="str">
        <f t="shared" si="317"/>
        <v/>
      </c>
      <c r="W746" s="17" t="str">
        <f t="shared" si="318"/>
        <v/>
      </c>
      <c r="X746" s="18" t="str">
        <f t="shared" si="309"/>
        <v/>
      </c>
      <c r="Y746" s="17" t="str">
        <f t="shared" si="319"/>
        <v/>
      </c>
      <c r="Z746" s="17" t="str">
        <f t="shared" si="320"/>
        <v/>
      </c>
      <c r="AA746" s="17" t="str">
        <f t="shared" si="321"/>
        <v/>
      </c>
      <c r="AB746" s="17" t="str">
        <f t="shared" si="322"/>
        <v/>
      </c>
      <c r="AC746" s="17" t="str">
        <f t="shared" si="323"/>
        <v/>
      </c>
      <c r="AD746" s="18" t="str">
        <f t="shared" si="324"/>
        <v/>
      </c>
      <c r="AE746" s="19" t="str">
        <f t="shared" si="325"/>
        <v/>
      </c>
      <c r="AF746" s="17" t="str">
        <f t="shared" si="326"/>
        <v/>
      </c>
      <c r="AG746" s="17" t="str">
        <f t="shared" si="327"/>
        <v/>
      </c>
      <c r="AH746" s="18" t="str">
        <f t="shared" si="328"/>
        <v/>
      </c>
      <c r="AI746" s="73"/>
      <c r="AJ746" s="74"/>
      <c r="AK746" s="74"/>
      <c r="AL746" s="73"/>
      <c r="AM746" s="74"/>
      <c r="AN746" s="74">
        <f t="shared" si="329"/>
        <v>2012</v>
      </c>
      <c r="AO746" s="19" t="str">
        <f t="shared" ca="1" si="330"/>
        <v>-</v>
      </c>
      <c r="AP746" s="17" t="str">
        <f ca="1">IF($C746&gt;=TODAY(),"-",100*(AO746-MIN(Fit_Error_Deaths))/(MAX(Fit_Error_Deaths)-MIN(Fit_Error_Deaths)))</f>
        <v>-</v>
      </c>
      <c r="AQ746" s="17" t="str">
        <f t="shared" ca="1" si="331"/>
        <v>-</v>
      </c>
      <c r="AR746" s="17" t="str">
        <f ca="1">IF($C746&gt;=TODAY(),"-",100*(AQ746-MIN(Fit_Error_LocalTransmission))/(MAX(Fit_Error_LocalTransmission)-MIN(Fit_Error_LocalTransmission)))</f>
        <v>-</v>
      </c>
      <c r="AS746" s="17" t="str">
        <f t="shared" ca="1" si="332"/>
        <v>-</v>
      </c>
      <c r="AT746" s="67" t="str">
        <f t="shared" ca="1" si="333"/>
        <v>-</v>
      </c>
    </row>
    <row r="747" spans="1:46" s="1" customFormat="1" ht="12" x14ac:dyDescent="0.35">
      <c r="A747" s="87"/>
      <c r="B747" s="40" t="str">
        <f t="shared" si="310"/>
        <v/>
      </c>
      <c r="C747" s="41" t="str">
        <f t="shared" si="311"/>
        <v/>
      </c>
      <c r="D747" s="28">
        <f>'I Disease Parameters'!$E$6/(1000*365)</f>
        <v>4.8197260273972601E-5</v>
      </c>
      <c r="E747" s="28">
        <f>'I Disease Parameters'!$E$7/(1000*365)</f>
        <v>2.0024657534246577E-5</v>
      </c>
      <c r="F747" s="27">
        <f>(1-'I Disease Parameters'!$E$8)/'I Disease Parameters'!$E$10</f>
        <v>0.188</v>
      </c>
      <c r="G747" s="27">
        <f>'I Disease Parameters'!$E$8/'I Disease Parameters'!$E$11</f>
        <v>1.2E-2</v>
      </c>
      <c r="H747" s="27">
        <f>1/'I Disease Parameters'!$E$12</f>
        <v>0.05</v>
      </c>
      <c r="I747" s="27">
        <f>'I Disease Parameters'!$E$9/'I Disease Parameters'!$E$15</f>
        <v>0</v>
      </c>
      <c r="J747" s="83">
        <f t="shared" si="334"/>
        <v>7.7001263440561267</v>
      </c>
      <c r="K747" s="60">
        <f t="shared" si="335"/>
        <v>0.77001263449643809</v>
      </c>
      <c r="L747" s="30">
        <f t="shared" si="336"/>
        <v>0.46717576064062738</v>
      </c>
      <c r="M747" s="27">
        <f>J747/'I Disease Parameters'!$E$12</f>
        <v>0.38500631720280631</v>
      </c>
      <c r="N747" s="27">
        <f>K747/SQRT('I Disease Parameters'!$E$13*'I Disease Parameters'!$E$13)</f>
        <v>4.5294860852731655E-2</v>
      </c>
      <c r="O747" s="27">
        <f>L747/'I Disease Parameters'!$E$13</f>
        <v>2.7480927096507492E-2</v>
      </c>
      <c r="P747" s="27">
        <f>(1-L747)/'I Disease Parameters'!$E$14</f>
        <v>2.2201009973307193E-2</v>
      </c>
      <c r="Q747" s="19" t="str">
        <f t="shared" si="312"/>
        <v/>
      </c>
      <c r="R747" s="17" t="str">
        <f t="shared" si="313"/>
        <v/>
      </c>
      <c r="S747" s="17" t="str">
        <f t="shared" si="314"/>
        <v/>
      </c>
      <c r="T747" s="17" t="str">
        <f t="shared" si="315"/>
        <v/>
      </c>
      <c r="U747" s="17" t="str">
        <f t="shared" si="316"/>
        <v/>
      </c>
      <c r="V747" s="17" t="str">
        <f t="shared" si="317"/>
        <v/>
      </c>
      <c r="W747" s="17" t="str">
        <f t="shared" si="318"/>
        <v/>
      </c>
      <c r="X747" s="18" t="str">
        <f t="shared" si="309"/>
        <v/>
      </c>
      <c r="Y747" s="17" t="str">
        <f t="shared" si="319"/>
        <v/>
      </c>
      <c r="Z747" s="17" t="str">
        <f t="shared" si="320"/>
        <v/>
      </c>
      <c r="AA747" s="17" t="str">
        <f t="shared" si="321"/>
        <v/>
      </c>
      <c r="AB747" s="17" t="str">
        <f t="shared" si="322"/>
        <v/>
      </c>
      <c r="AC747" s="17" t="str">
        <f t="shared" si="323"/>
        <v/>
      </c>
      <c r="AD747" s="18" t="str">
        <f t="shared" si="324"/>
        <v/>
      </c>
      <c r="AE747" s="19" t="str">
        <f t="shared" si="325"/>
        <v/>
      </c>
      <c r="AF747" s="17" t="str">
        <f t="shared" si="326"/>
        <v/>
      </c>
      <c r="AG747" s="17" t="str">
        <f t="shared" si="327"/>
        <v/>
      </c>
      <c r="AH747" s="18" t="str">
        <f t="shared" si="328"/>
        <v/>
      </c>
      <c r="AI747" s="73"/>
      <c r="AJ747" s="74"/>
      <c r="AK747" s="74"/>
      <c r="AL747" s="73"/>
      <c r="AM747" s="74"/>
      <c r="AN747" s="74">
        <f t="shared" si="329"/>
        <v>2012</v>
      </c>
      <c r="AO747" s="19" t="str">
        <f t="shared" ca="1" si="330"/>
        <v>-</v>
      </c>
      <c r="AP747" s="17" t="str">
        <f ca="1">IF($C747&gt;=TODAY(),"-",100*(AO747-MIN(Fit_Error_Deaths))/(MAX(Fit_Error_Deaths)-MIN(Fit_Error_Deaths)))</f>
        <v>-</v>
      </c>
      <c r="AQ747" s="17" t="str">
        <f t="shared" ca="1" si="331"/>
        <v>-</v>
      </c>
      <c r="AR747" s="17" t="str">
        <f ca="1">IF($C747&gt;=TODAY(),"-",100*(AQ747-MIN(Fit_Error_LocalTransmission))/(MAX(Fit_Error_LocalTransmission)-MIN(Fit_Error_LocalTransmission)))</f>
        <v>-</v>
      </c>
      <c r="AS747" s="17" t="str">
        <f t="shared" ca="1" si="332"/>
        <v>-</v>
      </c>
      <c r="AT747" s="67" t="str">
        <f t="shared" ca="1" si="333"/>
        <v>-</v>
      </c>
    </row>
    <row r="748" spans="1:46" s="1" customFormat="1" ht="12" x14ac:dyDescent="0.35">
      <c r="A748" s="87"/>
      <c r="B748" s="40" t="str">
        <f t="shared" si="310"/>
        <v/>
      </c>
      <c r="C748" s="41" t="str">
        <f t="shared" si="311"/>
        <v/>
      </c>
      <c r="D748" s="28">
        <f>'I Disease Parameters'!$E$6/(1000*365)</f>
        <v>4.8197260273972601E-5</v>
      </c>
      <c r="E748" s="28">
        <f>'I Disease Parameters'!$E$7/(1000*365)</f>
        <v>2.0024657534246577E-5</v>
      </c>
      <c r="F748" s="27">
        <f>(1-'I Disease Parameters'!$E$8)/'I Disease Parameters'!$E$10</f>
        <v>0.188</v>
      </c>
      <c r="G748" s="27">
        <f>'I Disease Parameters'!$E$8/'I Disease Parameters'!$E$11</f>
        <v>1.2E-2</v>
      </c>
      <c r="H748" s="27">
        <f>1/'I Disease Parameters'!$E$12</f>
        <v>0.05</v>
      </c>
      <c r="I748" s="27">
        <f>'I Disease Parameters'!$E$9/'I Disease Parameters'!$E$15</f>
        <v>0</v>
      </c>
      <c r="J748" s="83">
        <f t="shared" si="334"/>
        <v>7.7001263440561267</v>
      </c>
      <c r="K748" s="60">
        <f t="shared" si="335"/>
        <v>0.77001263449643809</v>
      </c>
      <c r="L748" s="30">
        <f t="shared" si="336"/>
        <v>0.46717576064062738</v>
      </c>
      <c r="M748" s="27">
        <f>J748/'I Disease Parameters'!$E$12</f>
        <v>0.38500631720280631</v>
      </c>
      <c r="N748" s="27">
        <f>K748/SQRT('I Disease Parameters'!$E$13*'I Disease Parameters'!$E$13)</f>
        <v>4.5294860852731655E-2</v>
      </c>
      <c r="O748" s="27">
        <f>L748/'I Disease Parameters'!$E$13</f>
        <v>2.7480927096507492E-2</v>
      </c>
      <c r="P748" s="27">
        <f>(1-L748)/'I Disease Parameters'!$E$14</f>
        <v>2.2201009973307193E-2</v>
      </c>
      <c r="Q748" s="19" t="str">
        <f t="shared" si="312"/>
        <v/>
      </c>
      <c r="R748" s="17" t="str">
        <f t="shared" si="313"/>
        <v/>
      </c>
      <c r="S748" s="17" t="str">
        <f t="shared" si="314"/>
        <v/>
      </c>
      <c r="T748" s="17" t="str">
        <f t="shared" si="315"/>
        <v/>
      </c>
      <c r="U748" s="17" t="str">
        <f t="shared" si="316"/>
        <v/>
      </c>
      <c r="V748" s="17" t="str">
        <f t="shared" si="317"/>
        <v/>
      </c>
      <c r="W748" s="17" t="str">
        <f t="shared" si="318"/>
        <v/>
      </c>
      <c r="X748" s="18" t="str">
        <f t="shared" si="309"/>
        <v/>
      </c>
      <c r="Y748" s="17" t="str">
        <f t="shared" si="319"/>
        <v/>
      </c>
      <c r="Z748" s="17" t="str">
        <f t="shared" si="320"/>
        <v/>
      </c>
      <c r="AA748" s="17" t="str">
        <f t="shared" si="321"/>
        <v/>
      </c>
      <c r="AB748" s="17" t="str">
        <f t="shared" si="322"/>
        <v/>
      </c>
      <c r="AC748" s="17" t="str">
        <f t="shared" si="323"/>
        <v/>
      </c>
      <c r="AD748" s="18" t="str">
        <f t="shared" si="324"/>
        <v/>
      </c>
      <c r="AE748" s="19" t="str">
        <f t="shared" si="325"/>
        <v/>
      </c>
      <c r="AF748" s="17" t="str">
        <f t="shared" si="326"/>
        <v/>
      </c>
      <c r="AG748" s="17" t="str">
        <f t="shared" si="327"/>
        <v/>
      </c>
      <c r="AH748" s="18" t="str">
        <f t="shared" si="328"/>
        <v/>
      </c>
      <c r="AI748" s="73"/>
      <c r="AJ748" s="74"/>
      <c r="AK748" s="74"/>
      <c r="AL748" s="73"/>
      <c r="AM748" s="74"/>
      <c r="AN748" s="74">
        <f t="shared" si="329"/>
        <v>2012</v>
      </c>
      <c r="AO748" s="19" t="str">
        <f t="shared" ca="1" si="330"/>
        <v>-</v>
      </c>
      <c r="AP748" s="17" t="str">
        <f ca="1">IF($C748&gt;=TODAY(),"-",100*(AO748-MIN(Fit_Error_Deaths))/(MAX(Fit_Error_Deaths)-MIN(Fit_Error_Deaths)))</f>
        <v>-</v>
      </c>
      <c r="AQ748" s="17" t="str">
        <f t="shared" ca="1" si="331"/>
        <v>-</v>
      </c>
      <c r="AR748" s="17" t="str">
        <f ca="1">IF($C748&gt;=TODAY(),"-",100*(AQ748-MIN(Fit_Error_LocalTransmission))/(MAX(Fit_Error_LocalTransmission)-MIN(Fit_Error_LocalTransmission)))</f>
        <v>-</v>
      </c>
      <c r="AS748" s="17" t="str">
        <f t="shared" ca="1" si="332"/>
        <v>-</v>
      </c>
      <c r="AT748" s="67" t="str">
        <f t="shared" ca="1" si="333"/>
        <v>-</v>
      </c>
    </row>
    <row r="749" spans="1:46" s="1" customFormat="1" ht="12" x14ac:dyDescent="0.35">
      <c r="A749" s="87"/>
      <c r="B749" s="40" t="str">
        <f t="shared" si="310"/>
        <v/>
      </c>
      <c r="C749" s="41" t="str">
        <f t="shared" si="311"/>
        <v/>
      </c>
      <c r="D749" s="28">
        <f>'I Disease Parameters'!$E$6/(1000*365)</f>
        <v>4.8197260273972601E-5</v>
      </c>
      <c r="E749" s="28">
        <f>'I Disease Parameters'!$E$7/(1000*365)</f>
        <v>2.0024657534246577E-5</v>
      </c>
      <c r="F749" s="27">
        <f>(1-'I Disease Parameters'!$E$8)/'I Disease Parameters'!$E$10</f>
        <v>0.188</v>
      </c>
      <c r="G749" s="27">
        <f>'I Disease Parameters'!$E$8/'I Disease Parameters'!$E$11</f>
        <v>1.2E-2</v>
      </c>
      <c r="H749" s="27">
        <f>1/'I Disease Parameters'!$E$12</f>
        <v>0.05</v>
      </c>
      <c r="I749" s="27">
        <f>'I Disease Parameters'!$E$9/'I Disease Parameters'!$E$15</f>
        <v>0</v>
      </c>
      <c r="J749" s="83">
        <f t="shared" si="334"/>
        <v>7.7001263440561267</v>
      </c>
      <c r="K749" s="60">
        <f t="shared" si="335"/>
        <v>0.77001263449643809</v>
      </c>
      <c r="L749" s="30">
        <f t="shared" si="336"/>
        <v>0.46717576064062738</v>
      </c>
      <c r="M749" s="27">
        <f>J749/'I Disease Parameters'!$E$12</f>
        <v>0.38500631720280631</v>
      </c>
      <c r="N749" s="27">
        <f>K749/SQRT('I Disease Parameters'!$E$13*'I Disease Parameters'!$E$13)</f>
        <v>4.5294860852731655E-2</v>
      </c>
      <c r="O749" s="27">
        <f>L749/'I Disease Parameters'!$E$13</f>
        <v>2.7480927096507492E-2</v>
      </c>
      <c r="P749" s="27">
        <f>(1-L749)/'I Disease Parameters'!$E$14</f>
        <v>2.2201009973307193E-2</v>
      </c>
      <c r="Q749" s="19" t="str">
        <f t="shared" si="312"/>
        <v/>
      </c>
      <c r="R749" s="17" t="str">
        <f t="shared" si="313"/>
        <v/>
      </c>
      <c r="S749" s="17" t="str">
        <f t="shared" si="314"/>
        <v/>
      </c>
      <c r="T749" s="17" t="str">
        <f t="shared" si="315"/>
        <v/>
      </c>
      <c r="U749" s="17" t="str">
        <f t="shared" si="316"/>
        <v/>
      </c>
      <c r="V749" s="17" t="str">
        <f t="shared" si="317"/>
        <v/>
      </c>
      <c r="W749" s="17" t="str">
        <f t="shared" si="318"/>
        <v/>
      </c>
      <c r="X749" s="18" t="str">
        <f t="shared" si="309"/>
        <v/>
      </c>
      <c r="Y749" s="17" t="str">
        <f t="shared" si="319"/>
        <v/>
      </c>
      <c r="Z749" s="17" t="str">
        <f t="shared" si="320"/>
        <v/>
      </c>
      <c r="AA749" s="17" t="str">
        <f t="shared" si="321"/>
        <v/>
      </c>
      <c r="AB749" s="17" t="str">
        <f t="shared" si="322"/>
        <v/>
      </c>
      <c r="AC749" s="17" t="str">
        <f t="shared" si="323"/>
        <v/>
      </c>
      <c r="AD749" s="18" t="str">
        <f t="shared" si="324"/>
        <v/>
      </c>
      <c r="AE749" s="19" t="str">
        <f t="shared" si="325"/>
        <v/>
      </c>
      <c r="AF749" s="17" t="str">
        <f t="shared" si="326"/>
        <v/>
      </c>
      <c r="AG749" s="17" t="str">
        <f t="shared" si="327"/>
        <v/>
      </c>
      <c r="AH749" s="18" t="str">
        <f t="shared" si="328"/>
        <v/>
      </c>
      <c r="AI749" s="73"/>
      <c r="AJ749" s="74"/>
      <c r="AK749" s="74"/>
      <c r="AL749" s="73"/>
      <c r="AM749" s="74"/>
      <c r="AN749" s="74">
        <f t="shared" si="329"/>
        <v>2012</v>
      </c>
      <c r="AO749" s="19" t="str">
        <f t="shared" ca="1" si="330"/>
        <v>-</v>
      </c>
      <c r="AP749" s="17" t="str">
        <f ca="1">IF($C749&gt;=TODAY(),"-",100*(AO749-MIN(Fit_Error_Deaths))/(MAX(Fit_Error_Deaths)-MIN(Fit_Error_Deaths)))</f>
        <v>-</v>
      </c>
      <c r="AQ749" s="17" t="str">
        <f t="shared" ca="1" si="331"/>
        <v>-</v>
      </c>
      <c r="AR749" s="17" t="str">
        <f ca="1">IF($C749&gt;=TODAY(),"-",100*(AQ749-MIN(Fit_Error_LocalTransmission))/(MAX(Fit_Error_LocalTransmission)-MIN(Fit_Error_LocalTransmission)))</f>
        <v>-</v>
      </c>
      <c r="AS749" s="17" t="str">
        <f t="shared" ca="1" si="332"/>
        <v>-</v>
      </c>
      <c r="AT749" s="67" t="str">
        <f t="shared" ca="1" si="333"/>
        <v>-</v>
      </c>
    </row>
    <row r="750" spans="1:46" s="1" customFormat="1" ht="12" x14ac:dyDescent="0.35">
      <c r="A750" s="87"/>
      <c r="B750" s="40" t="str">
        <f t="shared" si="310"/>
        <v/>
      </c>
      <c r="C750" s="41" t="str">
        <f t="shared" si="311"/>
        <v/>
      </c>
      <c r="D750" s="28">
        <f>'I Disease Parameters'!$E$6/(1000*365)</f>
        <v>4.8197260273972601E-5</v>
      </c>
      <c r="E750" s="28">
        <f>'I Disease Parameters'!$E$7/(1000*365)</f>
        <v>2.0024657534246577E-5</v>
      </c>
      <c r="F750" s="27">
        <f>(1-'I Disease Parameters'!$E$8)/'I Disease Parameters'!$E$10</f>
        <v>0.188</v>
      </c>
      <c r="G750" s="27">
        <f>'I Disease Parameters'!$E$8/'I Disease Parameters'!$E$11</f>
        <v>1.2E-2</v>
      </c>
      <c r="H750" s="27">
        <f>1/'I Disease Parameters'!$E$12</f>
        <v>0.05</v>
      </c>
      <c r="I750" s="27">
        <f>'I Disease Parameters'!$E$9/'I Disease Parameters'!$E$15</f>
        <v>0</v>
      </c>
      <c r="J750" s="83">
        <f t="shared" si="334"/>
        <v>7.7001263440561267</v>
      </c>
      <c r="K750" s="60">
        <f t="shared" si="335"/>
        <v>0.77001263449643809</v>
      </c>
      <c r="L750" s="30">
        <f t="shared" si="336"/>
        <v>0.46717576064062738</v>
      </c>
      <c r="M750" s="27">
        <f>J750/'I Disease Parameters'!$E$12</f>
        <v>0.38500631720280631</v>
      </c>
      <c r="N750" s="27">
        <f>K750/SQRT('I Disease Parameters'!$E$13*'I Disease Parameters'!$E$13)</f>
        <v>4.5294860852731655E-2</v>
      </c>
      <c r="O750" s="27">
        <f>L750/'I Disease Parameters'!$E$13</f>
        <v>2.7480927096507492E-2</v>
      </c>
      <c r="P750" s="27">
        <f>(1-L750)/'I Disease Parameters'!$E$14</f>
        <v>2.2201009973307193E-2</v>
      </c>
      <c r="Q750" s="19" t="str">
        <f t="shared" si="312"/>
        <v/>
      </c>
      <c r="R750" s="17" t="str">
        <f t="shared" si="313"/>
        <v/>
      </c>
      <c r="S750" s="17" t="str">
        <f t="shared" si="314"/>
        <v/>
      </c>
      <c r="T750" s="17" t="str">
        <f t="shared" si="315"/>
        <v/>
      </c>
      <c r="U750" s="17" t="str">
        <f t="shared" si="316"/>
        <v/>
      </c>
      <c r="V750" s="17" t="str">
        <f t="shared" si="317"/>
        <v/>
      </c>
      <c r="W750" s="17" t="str">
        <f t="shared" si="318"/>
        <v/>
      </c>
      <c r="X750" s="18" t="str">
        <f t="shared" si="309"/>
        <v/>
      </c>
      <c r="Y750" s="17" t="str">
        <f t="shared" si="319"/>
        <v/>
      </c>
      <c r="Z750" s="17" t="str">
        <f t="shared" si="320"/>
        <v/>
      </c>
      <c r="AA750" s="17" t="str">
        <f t="shared" si="321"/>
        <v/>
      </c>
      <c r="AB750" s="17" t="str">
        <f t="shared" si="322"/>
        <v/>
      </c>
      <c r="AC750" s="17" t="str">
        <f t="shared" si="323"/>
        <v/>
      </c>
      <c r="AD750" s="18" t="str">
        <f t="shared" si="324"/>
        <v/>
      </c>
      <c r="AE750" s="19" t="str">
        <f t="shared" si="325"/>
        <v/>
      </c>
      <c r="AF750" s="17" t="str">
        <f t="shared" si="326"/>
        <v/>
      </c>
      <c r="AG750" s="17" t="str">
        <f t="shared" si="327"/>
        <v/>
      </c>
      <c r="AH750" s="18" t="str">
        <f t="shared" si="328"/>
        <v/>
      </c>
      <c r="AI750" s="73"/>
      <c r="AJ750" s="74"/>
      <c r="AK750" s="74"/>
      <c r="AL750" s="73"/>
      <c r="AM750" s="74"/>
      <c r="AN750" s="74">
        <f t="shared" si="329"/>
        <v>2012</v>
      </c>
      <c r="AO750" s="19" t="str">
        <f t="shared" ca="1" si="330"/>
        <v>-</v>
      </c>
      <c r="AP750" s="17" t="str">
        <f ca="1">IF($C750&gt;=TODAY(),"-",100*(AO750-MIN(Fit_Error_Deaths))/(MAX(Fit_Error_Deaths)-MIN(Fit_Error_Deaths)))</f>
        <v>-</v>
      </c>
      <c r="AQ750" s="17" t="str">
        <f t="shared" ca="1" si="331"/>
        <v>-</v>
      </c>
      <c r="AR750" s="17" t="str">
        <f ca="1">IF($C750&gt;=TODAY(),"-",100*(AQ750-MIN(Fit_Error_LocalTransmission))/(MAX(Fit_Error_LocalTransmission)-MIN(Fit_Error_LocalTransmission)))</f>
        <v>-</v>
      </c>
      <c r="AS750" s="17" t="str">
        <f t="shared" ca="1" si="332"/>
        <v>-</v>
      </c>
      <c r="AT750" s="67" t="str">
        <f t="shared" ca="1" si="333"/>
        <v>-</v>
      </c>
    </row>
    <row r="751" spans="1:46" s="1" customFormat="1" ht="12" x14ac:dyDescent="0.35">
      <c r="A751" s="87"/>
      <c r="B751" s="40" t="str">
        <f t="shared" si="310"/>
        <v/>
      </c>
      <c r="C751" s="41" t="str">
        <f t="shared" si="311"/>
        <v/>
      </c>
      <c r="D751" s="28">
        <f>'I Disease Parameters'!$E$6/(1000*365)</f>
        <v>4.8197260273972601E-5</v>
      </c>
      <c r="E751" s="28">
        <f>'I Disease Parameters'!$E$7/(1000*365)</f>
        <v>2.0024657534246577E-5</v>
      </c>
      <c r="F751" s="27">
        <f>(1-'I Disease Parameters'!$E$8)/'I Disease Parameters'!$E$10</f>
        <v>0.188</v>
      </c>
      <c r="G751" s="27">
        <f>'I Disease Parameters'!$E$8/'I Disease Parameters'!$E$11</f>
        <v>1.2E-2</v>
      </c>
      <c r="H751" s="27">
        <f>1/'I Disease Parameters'!$E$12</f>
        <v>0.05</v>
      </c>
      <c r="I751" s="27">
        <f>'I Disease Parameters'!$E$9/'I Disease Parameters'!$E$15</f>
        <v>0</v>
      </c>
      <c r="J751" s="83">
        <f t="shared" si="334"/>
        <v>7.7001263440561267</v>
      </c>
      <c r="K751" s="60">
        <f t="shared" si="335"/>
        <v>0.77001263449643809</v>
      </c>
      <c r="L751" s="30">
        <f t="shared" si="336"/>
        <v>0.46717576064062738</v>
      </c>
      <c r="M751" s="27">
        <f>J751/'I Disease Parameters'!$E$12</f>
        <v>0.38500631720280631</v>
      </c>
      <c r="N751" s="27">
        <f>K751/SQRT('I Disease Parameters'!$E$13*'I Disease Parameters'!$E$13)</f>
        <v>4.5294860852731655E-2</v>
      </c>
      <c r="O751" s="27">
        <f>L751/'I Disease Parameters'!$E$13</f>
        <v>2.7480927096507492E-2</v>
      </c>
      <c r="P751" s="27">
        <f>(1-L751)/'I Disease Parameters'!$E$14</f>
        <v>2.2201009973307193E-2</v>
      </c>
      <c r="Q751" s="19" t="str">
        <f t="shared" si="312"/>
        <v/>
      </c>
      <c r="R751" s="17" t="str">
        <f t="shared" si="313"/>
        <v/>
      </c>
      <c r="S751" s="17" t="str">
        <f t="shared" si="314"/>
        <v/>
      </c>
      <c r="T751" s="17" t="str">
        <f t="shared" si="315"/>
        <v/>
      </c>
      <c r="U751" s="17" t="str">
        <f t="shared" si="316"/>
        <v/>
      </c>
      <c r="V751" s="17" t="str">
        <f t="shared" si="317"/>
        <v/>
      </c>
      <c r="W751" s="17" t="str">
        <f t="shared" si="318"/>
        <v/>
      </c>
      <c r="X751" s="18" t="str">
        <f t="shared" si="309"/>
        <v/>
      </c>
      <c r="Y751" s="17" t="str">
        <f t="shared" si="319"/>
        <v/>
      </c>
      <c r="Z751" s="17" t="str">
        <f t="shared" si="320"/>
        <v/>
      </c>
      <c r="AA751" s="17" t="str">
        <f t="shared" si="321"/>
        <v/>
      </c>
      <c r="AB751" s="17" t="str">
        <f t="shared" si="322"/>
        <v/>
      </c>
      <c r="AC751" s="17" t="str">
        <f t="shared" si="323"/>
        <v/>
      </c>
      <c r="AD751" s="18" t="str">
        <f t="shared" si="324"/>
        <v/>
      </c>
      <c r="AE751" s="19" t="str">
        <f t="shared" si="325"/>
        <v/>
      </c>
      <c r="AF751" s="17" t="str">
        <f t="shared" si="326"/>
        <v/>
      </c>
      <c r="AG751" s="17" t="str">
        <f t="shared" si="327"/>
        <v/>
      </c>
      <c r="AH751" s="18" t="str">
        <f t="shared" si="328"/>
        <v/>
      </c>
      <c r="AI751" s="73"/>
      <c r="AJ751" s="74"/>
      <c r="AK751" s="74"/>
      <c r="AL751" s="73"/>
      <c r="AM751" s="74"/>
      <c r="AN751" s="74">
        <f t="shared" si="329"/>
        <v>2012</v>
      </c>
      <c r="AO751" s="19" t="str">
        <f t="shared" ca="1" si="330"/>
        <v>-</v>
      </c>
      <c r="AP751" s="17" t="str">
        <f ca="1">IF($C751&gt;=TODAY(),"-",100*(AO751-MIN(Fit_Error_Deaths))/(MAX(Fit_Error_Deaths)-MIN(Fit_Error_Deaths)))</f>
        <v>-</v>
      </c>
      <c r="AQ751" s="17" t="str">
        <f t="shared" ca="1" si="331"/>
        <v>-</v>
      </c>
      <c r="AR751" s="17" t="str">
        <f ca="1">IF($C751&gt;=TODAY(),"-",100*(AQ751-MIN(Fit_Error_LocalTransmission))/(MAX(Fit_Error_LocalTransmission)-MIN(Fit_Error_LocalTransmission)))</f>
        <v>-</v>
      </c>
      <c r="AS751" s="17" t="str">
        <f t="shared" ca="1" si="332"/>
        <v>-</v>
      </c>
      <c r="AT751" s="67" t="str">
        <f t="shared" ca="1" si="333"/>
        <v>-</v>
      </c>
    </row>
    <row r="752" spans="1:46" s="1" customFormat="1" ht="12" x14ac:dyDescent="0.35">
      <c r="A752" s="87"/>
      <c r="B752" s="40" t="str">
        <f t="shared" si="310"/>
        <v/>
      </c>
      <c r="C752" s="41" t="str">
        <f t="shared" si="311"/>
        <v/>
      </c>
      <c r="D752" s="28">
        <f>'I Disease Parameters'!$E$6/(1000*365)</f>
        <v>4.8197260273972601E-5</v>
      </c>
      <c r="E752" s="28">
        <f>'I Disease Parameters'!$E$7/(1000*365)</f>
        <v>2.0024657534246577E-5</v>
      </c>
      <c r="F752" s="27">
        <f>(1-'I Disease Parameters'!$E$8)/'I Disease Parameters'!$E$10</f>
        <v>0.188</v>
      </c>
      <c r="G752" s="27">
        <f>'I Disease Parameters'!$E$8/'I Disease Parameters'!$E$11</f>
        <v>1.2E-2</v>
      </c>
      <c r="H752" s="27">
        <f>1/'I Disease Parameters'!$E$12</f>
        <v>0.05</v>
      </c>
      <c r="I752" s="27">
        <f>'I Disease Parameters'!$E$9/'I Disease Parameters'!$E$15</f>
        <v>0</v>
      </c>
      <c r="J752" s="83">
        <f t="shared" si="334"/>
        <v>7.7001263440561267</v>
      </c>
      <c r="K752" s="60">
        <f t="shared" si="335"/>
        <v>0.77001263449643809</v>
      </c>
      <c r="L752" s="30">
        <f t="shared" si="336"/>
        <v>0.46717576064062738</v>
      </c>
      <c r="M752" s="27">
        <f>J752/'I Disease Parameters'!$E$12</f>
        <v>0.38500631720280631</v>
      </c>
      <c r="N752" s="27">
        <f>K752/SQRT('I Disease Parameters'!$E$13*'I Disease Parameters'!$E$13)</f>
        <v>4.5294860852731655E-2</v>
      </c>
      <c r="O752" s="27">
        <f>L752/'I Disease Parameters'!$E$13</f>
        <v>2.7480927096507492E-2</v>
      </c>
      <c r="P752" s="27">
        <f>(1-L752)/'I Disease Parameters'!$E$14</f>
        <v>2.2201009973307193E-2</v>
      </c>
      <c r="Q752" s="19" t="str">
        <f t="shared" si="312"/>
        <v/>
      </c>
      <c r="R752" s="17" t="str">
        <f t="shared" si="313"/>
        <v/>
      </c>
      <c r="S752" s="17" t="str">
        <f t="shared" si="314"/>
        <v/>
      </c>
      <c r="T752" s="17" t="str">
        <f t="shared" si="315"/>
        <v/>
      </c>
      <c r="U752" s="17" t="str">
        <f t="shared" si="316"/>
        <v/>
      </c>
      <c r="V752" s="17" t="str">
        <f t="shared" si="317"/>
        <v/>
      </c>
      <c r="W752" s="17" t="str">
        <f t="shared" si="318"/>
        <v/>
      </c>
      <c r="X752" s="18" t="str">
        <f t="shared" si="309"/>
        <v/>
      </c>
      <c r="Y752" s="17" t="str">
        <f t="shared" si="319"/>
        <v/>
      </c>
      <c r="Z752" s="17" t="str">
        <f t="shared" si="320"/>
        <v/>
      </c>
      <c r="AA752" s="17" t="str">
        <f t="shared" si="321"/>
        <v/>
      </c>
      <c r="AB752" s="17" t="str">
        <f t="shared" si="322"/>
        <v/>
      </c>
      <c r="AC752" s="17" t="str">
        <f t="shared" si="323"/>
        <v/>
      </c>
      <c r="AD752" s="18" t="str">
        <f t="shared" si="324"/>
        <v/>
      </c>
      <c r="AE752" s="19" t="str">
        <f t="shared" si="325"/>
        <v/>
      </c>
      <c r="AF752" s="17" t="str">
        <f t="shared" si="326"/>
        <v/>
      </c>
      <c r="AG752" s="17" t="str">
        <f t="shared" si="327"/>
        <v/>
      </c>
      <c r="AH752" s="18" t="str">
        <f t="shared" si="328"/>
        <v/>
      </c>
      <c r="AI752" s="73"/>
      <c r="AJ752" s="74"/>
      <c r="AK752" s="74"/>
      <c r="AL752" s="73"/>
      <c r="AM752" s="74"/>
      <c r="AN752" s="74">
        <f t="shared" si="329"/>
        <v>2012</v>
      </c>
      <c r="AO752" s="19" t="str">
        <f t="shared" ca="1" si="330"/>
        <v>-</v>
      </c>
      <c r="AP752" s="17" t="str">
        <f ca="1">IF($C752&gt;=TODAY(),"-",100*(AO752-MIN(Fit_Error_Deaths))/(MAX(Fit_Error_Deaths)-MIN(Fit_Error_Deaths)))</f>
        <v>-</v>
      </c>
      <c r="AQ752" s="17" t="str">
        <f t="shared" ca="1" si="331"/>
        <v>-</v>
      </c>
      <c r="AR752" s="17" t="str">
        <f ca="1">IF($C752&gt;=TODAY(),"-",100*(AQ752-MIN(Fit_Error_LocalTransmission))/(MAX(Fit_Error_LocalTransmission)-MIN(Fit_Error_LocalTransmission)))</f>
        <v>-</v>
      </c>
      <c r="AS752" s="17" t="str">
        <f t="shared" ca="1" si="332"/>
        <v>-</v>
      </c>
      <c r="AT752" s="67" t="str">
        <f t="shared" ca="1" si="333"/>
        <v>-</v>
      </c>
    </row>
    <row r="753" spans="1:46" s="1" customFormat="1" ht="12" x14ac:dyDescent="0.35">
      <c r="A753" s="87"/>
      <c r="B753" s="40" t="str">
        <f t="shared" si="310"/>
        <v/>
      </c>
      <c r="C753" s="41" t="str">
        <f t="shared" si="311"/>
        <v/>
      </c>
      <c r="D753" s="28">
        <f>'I Disease Parameters'!$E$6/(1000*365)</f>
        <v>4.8197260273972601E-5</v>
      </c>
      <c r="E753" s="28">
        <f>'I Disease Parameters'!$E$7/(1000*365)</f>
        <v>2.0024657534246577E-5</v>
      </c>
      <c r="F753" s="27">
        <f>(1-'I Disease Parameters'!$E$8)/'I Disease Parameters'!$E$10</f>
        <v>0.188</v>
      </c>
      <c r="G753" s="27">
        <f>'I Disease Parameters'!$E$8/'I Disease Parameters'!$E$11</f>
        <v>1.2E-2</v>
      </c>
      <c r="H753" s="27">
        <f>1/'I Disease Parameters'!$E$12</f>
        <v>0.05</v>
      </c>
      <c r="I753" s="27">
        <f>'I Disease Parameters'!$E$9/'I Disease Parameters'!$E$15</f>
        <v>0</v>
      </c>
      <c r="J753" s="83">
        <f t="shared" si="334"/>
        <v>7.7001263440561267</v>
      </c>
      <c r="K753" s="60">
        <f t="shared" si="335"/>
        <v>0.77001263449643809</v>
      </c>
      <c r="L753" s="30">
        <f t="shared" si="336"/>
        <v>0.46717576064062738</v>
      </c>
      <c r="M753" s="27">
        <f>J753/'I Disease Parameters'!$E$12</f>
        <v>0.38500631720280631</v>
      </c>
      <c r="N753" s="27">
        <f>K753/SQRT('I Disease Parameters'!$E$13*'I Disease Parameters'!$E$13)</f>
        <v>4.5294860852731655E-2</v>
      </c>
      <c r="O753" s="27">
        <f>L753/'I Disease Parameters'!$E$13</f>
        <v>2.7480927096507492E-2</v>
      </c>
      <c r="P753" s="27">
        <f>(1-L753)/'I Disease Parameters'!$E$14</f>
        <v>2.2201009973307193E-2</v>
      </c>
      <c r="Q753" s="19" t="str">
        <f t="shared" si="312"/>
        <v/>
      </c>
      <c r="R753" s="17" t="str">
        <f t="shared" si="313"/>
        <v/>
      </c>
      <c r="S753" s="17" t="str">
        <f t="shared" si="314"/>
        <v/>
      </c>
      <c r="T753" s="17" t="str">
        <f t="shared" si="315"/>
        <v/>
      </c>
      <c r="U753" s="17" t="str">
        <f t="shared" si="316"/>
        <v/>
      </c>
      <c r="V753" s="17" t="str">
        <f t="shared" si="317"/>
        <v/>
      </c>
      <c r="W753" s="17" t="str">
        <f t="shared" si="318"/>
        <v/>
      </c>
      <c r="X753" s="18" t="str">
        <f t="shared" si="309"/>
        <v/>
      </c>
      <c r="Y753" s="17" t="str">
        <f t="shared" si="319"/>
        <v/>
      </c>
      <c r="Z753" s="17" t="str">
        <f t="shared" si="320"/>
        <v/>
      </c>
      <c r="AA753" s="17" t="str">
        <f t="shared" si="321"/>
        <v/>
      </c>
      <c r="AB753" s="17" t="str">
        <f t="shared" si="322"/>
        <v/>
      </c>
      <c r="AC753" s="17" t="str">
        <f t="shared" si="323"/>
        <v/>
      </c>
      <c r="AD753" s="18" t="str">
        <f t="shared" si="324"/>
        <v/>
      </c>
      <c r="AE753" s="19" t="str">
        <f t="shared" si="325"/>
        <v/>
      </c>
      <c r="AF753" s="17" t="str">
        <f t="shared" si="326"/>
        <v/>
      </c>
      <c r="AG753" s="17" t="str">
        <f t="shared" si="327"/>
        <v/>
      </c>
      <c r="AH753" s="18" t="str">
        <f t="shared" si="328"/>
        <v/>
      </c>
      <c r="AI753" s="73"/>
      <c r="AJ753" s="74"/>
      <c r="AK753" s="74"/>
      <c r="AL753" s="73"/>
      <c r="AM753" s="74"/>
      <c r="AN753" s="74">
        <f t="shared" si="329"/>
        <v>2012</v>
      </c>
      <c r="AO753" s="19" t="str">
        <f t="shared" ca="1" si="330"/>
        <v>-</v>
      </c>
      <c r="AP753" s="17" t="str">
        <f ca="1">IF($C753&gt;=TODAY(),"-",100*(AO753-MIN(Fit_Error_Deaths))/(MAX(Fit_Error_Deaths)-MIN(Fit_Error_Deaths)))</f>
        <v>-</v>
      </c>
      <c r="AQ753" s="17" t="str">
        <f t="shared" ca="1" si="331"/>
        <v>-</v>
      </c>
      <c r="AR753" s="17" t="str">
        <f ca="1">IF($C753&gt;=TODAY(),"-",100*(AQ753-MIN(Fit_Error_LocalTransmission))/(MAX(Fit_Error_LocalTransmission)-MIN(Fit_Error_LocalTransmission)))</f>
        <v>-</v>
      </c>
      <c r="AS753" s="17" t="str">
        <f t="shared" ca="1" si="332"/>
        <v>-</v>
      </c>
      <c r="AT753" s="67" t="str">
        <f t="shared" ca="1" si="333"/>
        <v>-</v>
      </c>
    </row>
    <row r="754" spans="1:46" s="1" customFormat="1" ht="12" x14ac:dyDescent="0.35">
      <c r="A754" s="87"/>
      <c r="B754" s="40" t="str">
        <f t="shared" si="310"/>
        <v/>
      </c>
      <c r="C754" s="41" t="str">
        <f t="shared" si="311"/>
        <v/>
      </c>
      <c r="D754" s="28">
        <f>'I Disease Parameters'!$E$6/(1000*365)</f>
        <v>4.8197260273972601E-5</v>
      </c>
      <c r="E754" s="28">
        <f>'I Disease Parameters'!$E$7/(1000*365)</f>
        <v>2.0024657534246577E-5</v>
      </c>
      <c r="F754" s="27">
        <f>(1-'I Disease Parameters'!$E$8)/'I Disease Parameters'!$E$10</f>
        <v>0.188</v>
      </c>
      <c r="G754" s="27">
        <f>'I Disease Parameters'!$E$8/'I Disease Parameters'!$E$11</f>
        <v>1.2E-2</v>
      </c>
      <c r="H754" s="27">
        <f>1/'I Disease Parameters'!$E$12</f>
        <v>0.05</v>
      </c>
      <c r="I754" s="27">
        <f>'I Disease Parameters'!$E$9/'I Disease Parameters'!$E$15</f>
        <v>0</v>
      </c>
      <c r="J754" s="83">
        <f t="shared" si="334"/>
        <v>7.7001263440561267</v>
      </c>
      <c r="K754" s="60">
        <f t="shared" si="335"/>
        <v>0.77001263449643809</v>
      </c>
      <c r="L754" s="30">
        <f t="shared" si="336"/>
        <v>0.46717576064062738</v>
      </c>
      <c r="M754" s="27">
        <f>J754/'I Disease Parameters'!$E$12</f>
        <v>0.38500631720280631</v>
      </c>
      <c r="N754" s="27">
        <f>K754/SQRT('I Disease Parameters'!$E$13*'I Disease Parameters'!$E$13)</f>
        <v>4.5294860852731655E-2</v>
      </c>
      <c r="O754" s="27">
        <f>L754/'I Disease Parameters'!$E$13</f>
        <v>2.7480927096507492E-2</v>
      </c>
      <c r="P754" s="27">
        <f>(1-L754)/'I Disease Parameters'!$E$14</f>
        <v>2.2201009973307193E-2</v>
      </c>
      <c r="Q754" s="19" t="str">
        <f t="shared" si="312"/>
        <v/>
      </c>
      <c r="R754" s="17" t="str">
        <f t="shared" si="313"/>
        <v/>
      </c>
      <c r="S754" s="17" t="str">
        <f t="shared" si="314"/>
        <v/>
      </c>
      <c r="T754" s="17" t="str">
        <f t="shared" si="315"/>
        <v/>
      </c>
      <c r="U754" s="17" t="str">
        <f t="shared" si="316"/>
        <v/>
      </c>
      <c r="V754" s="17" t="str">
        <f t="shared" si="317"/>
        <v/>
      </c>
      <c r="W754" s="17" t="str">
        <f t="shared" si="318"/>
        <v/>
      </c>
      <c r="X754" s="18" t="str">
        <f t="shared" si="309"/>
        <v/>
      </c>
      <c r="Y754" s="17" t="str">
        <f t="shared" si="319"/>
        <v/>
      </c>
      <c r="Z754" s="17" t="str">
        <f t="shared" si="320"/>
        <v/>
      </c>
      <c r="AA754" s="17" t="str">
        <f t="shared" si="321"/>
        <v/>
      </c>
      <c r="AB754" s="17" t="str">
        <f t="shared" si="322"/>
        <v/>
      </c>
      <c r="AC754" s="17" t="str">
        <f t="shared" si="323"/>
        <v/>
      </c>
      <c r="AD754" s="18" t="str">
        <f t="shared" si="324"/>
        <v/>
      </c>
      <c r="AE754" s="19" t="str">
        <f t="shared" si="325"/>
        <v/>
      </c>
      <c r="AF754" s="17" t="str">
        <f t="shared" si="326"/>
        <v/>
      </c>
      <c r="AG754" s="17" t="str">
        <f t="shared" si="327"/>
        <v/>
      </c>
      <c r="AH754" s="18" t="str">
        <f t="shared" si="328"/>
        <v/>
      </c>
      <c r="AI754" s="73"/>
      <c r="AJ754" s="74"/>
      <c r="AK754" s="74"/>
      <c r="AL754" s="73"/>
      <c r="AM754" s="74"/>
      <c r="AN754" s="74">
        <f t="shared" si="329"/>
        <v>2012</v>
      </c>
      <c r="AO754" s="19" t="str">
        <f t="shared" ca="1" si="330"/>
        <v>-</v>
      </c>
      <c r="AP754" s="17" t="str">
        <f ca="1">IF($C754&gt;=TODAY(),"-",100*(AO754-MIN(Fit_Error_Deaths))/(MAX(Fit_Error_Deaths)-MIN(Fit_Error_Deaths)))</f>
        <v>-</v>
      </c>
      <c r="AQ754" s="17" t="str">
        <f t="shared" ca="1" si="331"/>
        <v>-</v>
      </c>
      <c r="AR754" s="17" t="str">
        <f ca="1">IF($C754&gt;=TODAY(),"-",100*(AQ754-MIN(Fit_Error_LocalTransmission))/(MAX(Fit_Error_LocalTransmission)-MIN(Fit_Error_LocalTransmission)))</f>
        <v>-</v>
      </c>
      <c r="AS754" s="17" t="str">
        <f t="shared" ca="1" si="332"/>
        <v>-</v>
      </c>
      <c r="AT754" s="67" t="str">
        <f t="shared" ca="1" si="333"/>
        <v>-</v>
      </c>
    </row>
    <row r="755" spans="1:46" s="1" customFormat="1" ht="12" x14ac:dyDescent="0.35">
      <c r="A755" s="87"/>
      <c r="B755" s="40" t="str">
        <f t="shared" si="310"/>
        <v/>
      </c>
      <c r="C755" s="41" t="str">
        <f t="shared" si="311"/>
        <v/>
      </c>
      <c r="D755" s="28">
        <f>'I Disease Parameters'!$E$6/(1000*365)</f>
        <v>4.8197260273972601E-5</v>
      </c>
      <c r="E755" s="28">
        <f>'I Disease Parameters'!$E$7/(1000*365)</f>
        <v>2.0024657534246577E-5</v>
      </c>
      <c r="F755" s="27">
        <f>(1-'I Disease Parameters'!$E$8)/'I Disease Parameters'!$E$10</f>
        <v>0.188</v>
      </c>
      <c r="G755" s="27">
        <f>'I Disease Parameters'!$E$8/'I Disease Parameters'!$E$11</f>
        <v>1.2E-2</v>
      </c>
      <c r="H755" s="27">
        <f>1/'I Disease Parameters'!$E$12</f>
        <v>0.05</v>
      </c>
      <c r="I755" s="27">
        <f>'I Disease Parameters'!$E$9/'I Disease Parameters'!$E$15</f>
        <v>0</v>
      </c>
      <c r="J755" s="83">
        <f t="shared" si="334"/>
        <v>7.7001263440561267</v>
      </c>
      <c r="K755" s="60">
        <f t="shared" si="335"/>
        <v>0.77001263449643809</v>
      </c>
      <c r="L755" s="30">
        <f t="shared" si="336"/>
        <v>0.46717576064062738</v>
      </c>
      <c r="M755" s="27">
        <f>J755/'I Disease Parameters'!$E$12</f>
        <v>0.38500631720280631</v>
      </c>
      <c r="N755" s="27">
        <f>K755/SQRT('I Disease Parameters'!$E$13*'I Disease Parameters'!$E$13)</f>
        <v>4.5294860852731655E-2</v>
      </c>
      <c r="O755" s="27">
        <f>L755/'I Disease Parameters'!$E$13</f>
        <v>2.7480927096507492E-2</v>
      </c>
      <c r="P755" s="27">
        <f>(1-L755)/'I Disease Parameters'!$E$14</f>
        <v>2.2201009973307193E-2</v>
      </c>
      <c r="Q755" s="19" t="str">
        <f t="shared" si="312"/>
        <v/>
      </c>
      <c r="R755" s="17" t="str">
        <f t="shared" si="313"/>
        <v/>
      </c>
      <c r="S755" s="17" t="str">
        <f t="shared" si="314"/>
        <v/>
      </c>
      <c r="T755" s="17" t="str">
        <f t="shared" si="315"/>
        <v/>
      </c>
      <c r="U755" s="17" t="str">
        <f t="shared" si="316"/>
        <v/>
      </c>
      <c r="V755" s="17" t="str">
        <f t="shared" si="317"/>
        <v/>
      </c>
      <c r="W755" s="17" t="str">
        <f t="shared" si="318"/>
        <v/>
      </c>
      <c r="X755" s="18" t="str">
        <f t="shared" si="309"/>
        <v/>
      </c>
      <c r="Y755" s="17" t="str">
        <f t="shared" si="319"/>
        <v/>
      </c>
      <c r="Z755" s="17" t="str">
        <f t="shared" si="320"/>
        <v/>
      </c>
      <c r="AA755" s="17" t="str">
        <f t="shared" si="321"/>
        <v/>
      </c>
      <c r="AB755" s="17" t="str">
        <f t="shared" si="322"/>
        <v/>
      </c>
      <c r="AC755" s="17" t="str">
        <f t="shared" si="323"/>
        <v/>
      </c>
      <c r="AD755" s="18" t="str">
        <f t="shared" si="324"/>
        <v/>
      </c>
      <c r="AE755" s="19" t="str">
        <f t="shared" si="325"/>
        <v/>
      </c>
      <c r="AF755" s="17" t="str">
        <f t="shared" si="326"/>
        <v/>
      </c>
      <c r="AG755" s="17" t="str">
        <f t="shared" si="327"/>
        <v/>
      </c>
      <c r="AH755" s="18" t="str">
        <f t="shared" si="328"/>
        <v/>
      </c>
      <c r="AI755" s="73"/>
      <c r="AJ755" s="74"/>
      <c r="AK755" s="74"/>
      <c r="AL755" s="73"/>
      <c r="AM755" s="74"/>
      <c r="AN755" s="74">
        <f t="shared" si="329"/>
        <v>2012</v>
      </c>
      <c r="AO755" s="19" t="str">
        <f t="shared" ca="1" si="330"/>
        <v>-</v>
      </c>
      <c r="AP755" s="17" t="str">
        <f ca="1">IF($C755&gt;=TODAY(),"-",100*(AO755-MIN(Fit_Error_Deaths))/(MAX(Fit_Error_Deaths)-MIN(Fit_Error_Deaths)))</f>
        <v>-</v>
      </c>
      <c r="AQ755" s="17" t="str">
        <f t="shared" ca="1" si="331"/>
        <v>-</v>
      </c>
      <c r="AR755" s="17" t="str">
        <f ca="1">IF($C755&gt;=TODAY(),"-",100*(AQ755-MIN(Fit_Error_LocalTransmission))/(MAX(Fit_Error_LocalTransmission)-MIN(Fit_Error_LocalTransmission)))</f>
        <v>-</v>
      </c>
      <c r="AS755" s="17" t="str">
        <f t="shared" ca="1" si="332"/>
        <v>-</v>
      </c>
      <c r="AT755" s="67" t="str">
        <f t="shared" ca="1" si="333"/>
        <v>-</v>
      </c>
    </row>
    <row r="756" spans="1:46" s="1" customFormat="1" ht="12" x14ac:dyDescent="0.35">
      <c r="A756" s="87"/>
      <c r="B756" s="40" t="str">
        <f t="shared" si="310"/>
        <v/>
      </c>
      <c r="C756" s="41" t="str">
        <f t="shared" si="311"/>
        <v/>
      </c>
      <c r="D756" s="28">
        <f>'I Disease Parameters'!$E$6/(1000*365)</f>
        <v>4.8197260273972601E-5</v>
      </c>
      <c r="E756" s="28">
        <f>'I Disease Parameters'!$E$7/(1000*365)</f>
        <v>2.0024657534246577E-5</v>
      </c>
      <c r="F756" s="27">
        <f>(1-'I Disease Parameters'!$E$8)/'I Disease Parameters'!$E$10</f>
        <v>0.188</v>
      </c>
      <c r="G756" s="27">
        <f>'I Disease Parameters'!$E$8/'I Disease Parameters'!$E$11</f>
        <v>1.2E-2</v>
      </c>
      <c r="H756" s="27">
        <f>1/'I Disease Parameters'!$E$12</f>
        <v>0.05</v>
      </c>
      <c r="I756" s="27">
        <f>'I Disease Parameters'!$E$9/'I Disease Parameters'!$E$15</f>
        <v>0</v>
      </c>
      <c r="J756" s="83">
        <f t="shared" si="334"/>
        <v>7.7001263440561267</v>
      </c>
      <c r="K756" s="60">
        <f t="shared" si="335"/>
        <v>0.77001263449643809</v>
      </c>
      <c r="L756" s="30">
        <f t="shared" si="336"/>
        <v>0.46717576064062738</v>
      </c>
      <c r="M756" s="27">
        <f>J756/'I Disease Parameters'!$E$12</f>
        <v>0.38500631720280631</v>
      </c>
      <c r="N756" s="27">
        <f>K756/SQRT('I Disease Parameters'!$E$13*'I Disease Parameters'!$E$13)</f>
        <v>4.5294860852731655E-2</v>
      </c>
      <c r="O756" s="27">
        <f>L756/'I Disease Parameters'!$E$13</f>
        <v>2.7480927096507492E-2</v>
      </c>
      <c r="P756" s="27">
        <f>(1-L756)/'I Disease Parameters'!$E$14</f>
        <v>2.2201009973307193E-2</v>
      </c>
      <c r="Q756" s="19" t="str">
        <f t="shared" si="312"/>
        <v/>
      </c>
      <c r="R756" s="17" t="str">
        <f t="shared" si="313"/>
        <v/>
      </c>
      <c r="S756" s="17" t="str">
        <f t="shared" si="314"/>
        <v/>
      </c>
      <c r="T756" s="17" t="str">
        <f t="shared" si="315"/>
        <v/>
      </c>
      <c r="U756" s="17" t="str">
        <f t="shared" si="316"/>
        <v/>
      </c>
      <c r="V756" s="17" t="str">
        <f t="shared" si="317"/>
        <v/>
      </c>
      <c r="W756" s="17" t="str">
        <f t="shared" si="318"/>
        <v/>
      </c>
      <c r="X756" s="18" t="str">
        <f t="shared" si="309"/>
        <v/>
      </c>
      <c r="Y756" s="17" t="str">
        <f t="shared" si="319"/>
        <v/>
      </c>
      <c r="Z756" s="17" t="str">
        <f t="shared" si="320"/>
        <v/>
      </c>
      <c r="AA756" s="17" t="str">
        <f t="shared" si="321"/>
        <v/>
      </c>
      <c r="AB756" s="17" t="str">
        <f t="shared" si="322"/>
        <v/>
      </c>
      <c r="AC756" s="17" t="str">
        <f t="shared" si="323"/>
        <v/>
      </c>
      <c r="AD756" s="18" t="str">
        <f t="shared" si="324"/>
        <v/>
      </c>
      <c r="AE756" s="19" t="str">
        <f t="shared" si="325"/>
        <v/>
      </c>
      <c r="AF756" s="17" t="str">
        <f t="shared" si="326"/>
        <v/>
      </c>
      <c r="AG756" s="17" t="str">
        <f t="shared" si="327"/>
        <v/>
      </c>
      <c r="AH756" s="18" t="str">
        <f t="shared" si="328"/>
        <v/>
      </c>
      <c r="AI756" s="73"/>
      <c r="AJ756" s="74"/>
      <c r="AK756" s="74"/>
      <c r="AL756" s="73"/>
      <c r="AM756" s="74"/>
      <c r="AN756" s="74">
        <f t="shared" si="329"/>
        <v>2012</v>
      </c>
      <c r="AO756" s="19" t="str">
        <f t="shared" ca="1" si="330"/>
        <v>-</v>
      </c>
      <c r="AP756" s="17" t="str">
        <f ca="1">IF($C756&gt;=TODAY(),"-",100*(AO756-MIN(Fit_Error_Deaths))/(MAX(Fit_Error_Deaths)-MIN(Fit_Error_Deaths)))</f>
        <v>-</v>
      </c>
      <c r="AQ756" s="17" t="str">
        <f t="shared" ca="1" si="331"/>
        <v>-</v>
      </c>
      <c r="AR756" s="17" t="str">
        <f ca="1">IF($C756&gt;=TODAY(),"-",100*(AQ756-MIN(Fit_Error_LocalTransmission))/(MAX(Fit_Error_LocalTransmission)-MIN(Fit_Error_LocalTransmission)))</f>
        <v>-</v>
      </c>
      <c r="AS756" s="17" t="str">
        <f t="shared" ca="1" si="332"/>
        <v>-</v>
      </c>
      <c r="AT756" s="67" t="str">
        <f t="shared" ca="1" si="333"/>
        <v>-</v>
      </c>
    </row>
    <row r="757" spans="1:46" s="1" customFormat="1" ht="12" x14ac:dyDescent="0.35">
      <c r="A757" s="87"/>
      <c r="B757" s="40" t="str">
        <f t="shared" si="310"/>
        <v/>
      </c>
      <c r="C757" s="41" t="str">
        <f t="shared" si="311"/>
        <v/>
      </c>
      <c r="D757" s="28">
        <f>'I Disease Parameters'!$E$6/(1000*365)</f>
        <v>4.8197260273972601E-5</v>
      </c>
      <c r="E757" s="28">
        <f>'I Disease Parameters'!$E$7/(1000*365)</f>
        <v>2.0024657534246577E-5</v>
      </c>
      <c r="F757" s="27">
        <f>(1-'I Disease Parameters'!$E$8)/'I Disease Parameters'!$E$10</f>
        <v>0.188</v>
      </c>
      <c r="G757" s="27">
        <f>'I Disease Parameters'!$E$8/'I Disease Parameters'!$E$11</f>
        <v>1.2E-2</v>
      </c>
      <c r="H757" s="27">
        <f>1/'I Disease Parameters'!$E$12</f>
        <v>0.05</v>
      </c>
      <c r="I757" s="27">
        <f>'I Disease Parameters'!$E$9/'I Disease Parameters'!$E$15</f>
        <v>0</v>
      </c>
      <c r="J757" s="83">
        <f t="shared" si="334"/>
        <v>7.7001263440561267</v>
      </c>
      <c r="K757" s="60">
        <f t="shared" si="335"/>
        <v>0.77001263449643809</v>
      </c>
      <c r="L757" s="30">
        <f t="shared" si="336"/>
        <v>0.46717576064062738</v>
      </c>
      <c r="M757" s="27">
        <f>J757/'I Disease Parameters'!$E$12</f>
        <v>0.38500631720280631</v>
      </c>
      <c r="N757" s="27">
        <f>K757/SQRT('I Disease Parameters'!$E$13*'I Disease Parameters'!$E$13)</f>
        <v>4.5294860852731655E-2</v>
      </c>
      <c r="O757" s="27">
        <f>L757/'I Disease Parameters'!$E$13</f>
        <v>2.7480927096507492E-2</v>
      </c>
      <c r="P757" s="27">
        <f>(1-L757)/'I Disease Parameters'!$E$14</f>
        <v>2.2201009973307193E-2</v>
      </c>
      <c r="Q757" s="19" t="str">
        <f t="shared" si="312"/>
        <v/>
      </c>
      <c r="R757" s="17" t="str">
        <f t="shared" si="313"/>
        <v/>
      </c>
      <c r="S757" s="17" t="str">
        <f t="shared" si="314"/>
        <v/>
      </c>
      <c r="T757" s="17" t="str">
        <f t="shared" si="315"/>
        <v/>
      </c>
      <c r="U757" s="17" t="str">
        <f t="shared" si="316"/>
        <v/>
      </c>
      <c r="V757" s="17" t="str">
        <f t="shared" si="317"/>
        <v/>
      </c>
      <c r="W757" s="17" t="str">
        <f t="shared" si="318"/>
        <v/>
      </c>
      <c r="X757" s="18" t="str">
        <f t="shared" si="309"/>
        <v/>
      </c>
      <c r="Y757" s="17" t="str">
        <f t="shared" si="319"/>
        <v/>
      </c>
      <c r="Z757" s="17" t="str">
        <f t="shared" si="320"/>
        <v/>
      </c>
      <c r="AA757" s="17" t="str">
        <f t="shared" si="321"/>
        <v/>
      </c>
      <c r="AB757" s="17" t="str">
        <f t="shared" si="322"/>
        <v/>
      </c>
      <c r="AC757" s="17" t="str">
        <f t="shared" si="323"/>
        <v/>
      </c>
      <c r="AD757" s="18" t="str">
        <f t="shared" si="324"/>
        <v/>
      </c>
      <c r="AE757" s="19" t="str">
        <f t="shared" si="325"/>
        <v/>
      </c>
      <c r="AF757" s="17" t="str">
        <f t="shared" si="326"/>
        <v/>
      </c>
      <c r="AG757" s="17" t="str">
        <f t="shared" si="327"/>
        <v/>
      </c>
      <c r="AH757" s="18" t="str">
        <f t="shared" si="328"/>
        <v/>
      </c>
      <c r="AI757" s="73"/>
      <c r="AJ757" s="74"/>
      <c r="AK757" s="74"/>
      <c r="AL757" s="73"/>
      <c r="AM757" s="74"/>
      <c r="AN757" s="74">
        <f t="shared" si="329"/>
        <v>2012</v>
      </c>
      <c r="AO757" s="19" t="str">
        <f t="shared" ca="1" si="330"/>
        <v>-</v>
      </c>
      <c r="AP757" s="17" t="str">
        <f ca="1">IF($C757&gt;=TODAY(),"-",100*(AO757-MIN(Fit_Error_Deaths))/(MAX(Fit_Error_Deaths)-MIN(Fit_Error_Deaths)))</f>
        <v>-</v>
      </c>
      <c r="AQ757" s="17" t="str">
        <f t="shared" ca="1" si="331"/>
        <v>-</v>
      </c>
      <c r="AR757" s="17" t="str">
        <f ca="1">IF($C757&gt;=TODAY(),"-",100*(AQ757-MIN(Fit_Error_LocalTransmission))/(MAX(Fit_Error_LocalTransmission)-MIN(Fit_Error_LocalTransmission)))</f>
        <v>-</v>
      </c>
      <c r="AS757" s="17" t="str">
        <f t="shared" ca="1" si="332"/>
        <v>-</v>
      </c>
      <c r="AT757" s="67" t="str">
        <f t="shared" ca="1" si="333"/>
        <v>-</v>
      </c>
    </row>
    <row r="758" spans="1:46" s="1" customFormat="1" ht="12" x14ac:dyDescent="0.35">
      <c r="A758" s="87"/>
      <c r="B758" s="40" t="str">
        <f t="shared" si="310"/>
        <v/>
      </c>
      <c r="C758" s="41" t="str">
        <f t="shared" si="311"/>
        <v/>
      </c>
      <c r="D758" s="28">
        <f>'I Disease Parameters'!$E$6/(1000*365)</f>
        <v>4.8197260273972601E-5</v>
      </c>
      <c r="E758" s="28">
        <f>'I Disease Parameters'!$E$7/(1000*365)</f>
        <v>2.0024657534246577E-5</v>
      </c>
      <c r="F758" s="27">
        <f>(1-'I Disease Parameters'!$E$8)/'I Disease Parameters'!$E$10</f>
        <v>0.188</v>
      </c>
      <c r="G758" s="27">
        <f>'I Disease Parameters'!$E$8/'I Disease Parameters'!$E$11</f>
        <v>1.2E-2</v>
      </c>
      <c r="H758" s="27">
        <f>1/'I Disease Parameters'!$E$12</f>
        <v>0.05</v>
      </c>
      <c r="I758" s="27">
        <f>'I Disease Parameters'!$E$9/'I Disease Parameters'!$E$15</f>
        <v>0</v>
      </c>
      <c r="J758" s="83">
        <f t="shared" si="334"/>
        <v>7.7001263440561267</v>
      </c>
      <c r="K758" s="60">
        <f t="shared" si="335"/>
        <v>0.77001263449643809</v>
      </c>
      <c r="L758" s="30">
        <f t="shared" si="336"/>
        <v>0.46717576064062738</v>
      </c>
      <c r="M758" s="27">
        <f>J758/'I Disease Parameters'!$E$12</f>
        <v>0.38500631720280631</v>
      </c>
      <c r="N758" s="27">
        <f>K758/SQRT('I Disease Parameters'!$E$13*'I Disease Parameters'!$E$13)</f>
        <v>4.5294860852731655E-2</v>
      </c>
      <c r="O758" s="27">
        <f>L758/'I Disease Parameters'!$E$13</f>
        <v>2.7480927096507492E-2</v>
      </c>
      <c r="P758" s="27">
        <f>(1-L758)/'I Disease Parameters'!$E$14</f>
        <v>2.2201009973307193E-2</v>
      </c>
      <c r="Q758" s="19" t="str">
        <f t="shared" si="312"/>
        <v/>
      </c>
      <c r="R758" s="17" t="str">
        <f t="shared" si="313"/>
        <v/>
      </c>
      <c r="S758" s="17" t="str">
        <f t="shared" si="314"/>
        <v/>
      </c>
      <c r="T758" s="17" t="str">
        <f t="shared" si="315"/>
        <v/>
      </c>
      <c r="U758" s="17" t="str">
        <f t="shared" si="316"/>
        <v/>
      </c>
      <c r="V758" s="17" t="str">
        <f t="shared" si="317"/>
        <v/>
      </c>
      <c r="W758" s="17" t="str">
        <f t="shared" si="318"/>
        <v/>
      </c>
      <c r="X758" s="18" t="str">
        <f t="shared" si="309"/>
        <v/>
      </c>
      <c r="Y758" s="17" t="str">
        <f t="shared" si="319"/>
        <v/>
      </c>
      <c r="Z758" s="17" t="str">
        <f t="shared" si="320"/>
        <v/>
      </c>
      <c r="AA758" s="17" t="str">
        <f t="shared" si="321"/>
        <v/>
      </c>
      <c r="AB758" s="17" t="str">
        <f t="shared" si="322"/>
        <v/>
      </c>
      <c r="AC758" s="17" t="str">
        <f t="shared" si="323"/>
        <v/>
      </c>
      <c r="AD758" s="18" t="str">
        <f t="shared" si="324"/>
        <v/>
      </c>
      <c r="AE758" s="19" t="str">
        <f t="shared" si="325"/>
        <v/>
      </c>
      <c r="AF758" s="17" t="str">
        <f t="shared" si="326"/>
        <v/>
      </c>
      <c r="AG758" s="17" t="str">
        <f t="shared" si="327"/>
        <v/>
      </c>
      <c r="AH758" s="18" t="str">
        <f t="shared" si="328"/>
        <v/>
      </c>
      <c r="AI758" s="73"/>
      <c r="AJ758" s="74"/>
      <c r="AK758" s="74"/>
      <c r="AL758" s="73"/>
      <c r="AM758" s="74"/>
      <c r="AN758" s="74">
        <f t="shared" si="329"/>
        <v>2012</v>
      </c>
      <c r="AO758" s="19" t="str">
        <f t="shared" ca="1" si="330"/>
        <v>-</v>
      </c>
      <c r="AP758" s="17" t="str">
        <f ca="1">IF($C758&gt;=TODAY(),"-",100*(AO758-MIN(Fit_Error_Deaths))/(MAX(Fit_Error_Deaths)-MIN(Fit_Error_Deaths)))</f>
        <v>-</v>
      </c>
      <c r="AQ758" s="17" t="str">
        <f t="shared" ca="1" si="331"/>
        <v>-</v>
      </c>
      <c r="AR758" s="17" t="str">
        <f ca="1">IF($C758&gt;=TODAY(),"-",100*(AQ758-MIN(Fit_Error_LocalTransmission))/(MAX(Fit_Error_LocalTransmission)-MIN(Fit_Error_LocalTransmission)))</f>
        <v>-</v>
      </c>
      <c r="AS758" s="17" t="str">
        <f t="shared" ca="1" si="332"/>
        <v>-</v>
      </c>
      <c r="AT758" s="67" t="str">
        <f t="shared" ca="1" si="333"/>
        <v>-</v>
      </c>
    </row>
    <row r="759" spans="1:46" s="1" customFormat="1" ht="12" x14ac:dyDescent="0.35">
      <c r="A759" s="87"/>
      <c r="B759" s="40" t="str">
        <f t="shared" si="310"/>
        <v/>
      </c>
      <c r="C759" s="41" t="str">
        <f t="shared" si="311"/>
        <v/>
      </c>
      <c r="D759" s="28">
        <f>'I Disease Parameters'!$E$6/(1000*365)</f>
        <v>4.8197260273972601E-5</v>
      </c>
      <c r="E759" s="28">
        <f>'I Disease Parameters'!$E$7/(1000*365)</f>
        <v>2.0024657534246577E-5</v>
      </c>
      <c r="F759" s="27">
        <f>(1-'I Disease Parameters'!$E$8)/'I Disease Parameters'!$E$10</f>
        <v>0.188</v>
      </c>
      <c r="G759" s="27">
        <f>'I Disease Parameters'!$E$8/'I Disease Parameters'!$E$11</f>
        <v>1.2E-2</v>
      </c>
      <c r="H759" s="27">
        <f>1/'I Disease Parameters'!$E$12</f>
        <v>0.05</v>
      </c>
      <c r="I759" s="27">
        <f>'I Disease Parameters'!$E$9/'I Disease Parameters'!$E$15</f>
        <v>0</v>
      </c>
      <c r="J759" s="83">
        <f t="shared" si="334"/>
        <v>7.7001263440561267</v>
      </c>
      <c r="K759" s="60">
        <f t="shared" si="335"/>
        <v>0.77001263449643809</v>
      </c>
      <c r="L759" s="30">
        <f t="shared" si="336"/>
        <v>0.46717576064062738</v>
      </c>
      <c r="M759" s="27">
        <f>J759/'I Disease Parameters'!$E$12</f>
        <v>0.38500631720280631</v>
      </c>
      <c r="N759" s="27">
        <f>K759/SQRT('I Disease Parameters'!$E$13*'I Disease Parameters'!$E$13)</f>
        <v>4.5294860852731655E-2</v>
      </c>
      <c r="O759" s="27">
        <f>L759/'I Disease Parameters'!$E$13</f>
        <v>2.7480927096507492E-2</v>
      </c>
      <c r="P759" s="27">
        <f>(1-L759)/'I Disease Parameters'!$E$14</f>
        <v>2.2201009973307193E-2</v>
      </c>
      <c r="Q759" s="19" t="str">
        <f t="shared" si="312"/>
        <v/>
      </c>
      <c r="R759" s="17" t="str">
        <f t="shared" si="313"/>
        <v/>
      </c>
      <c r="S759" s="17" t="str">
        <f t="shared" si="314"/>
        <v/>
      </c>
      <c r="T759" s="17" t="str">
        <f t="shared" si="315"/>
        <v/>
      </c>
      <c r="U759" s="17" t="str">
        <f t="shared" si="316"/>
        <v/>
      </c>
      <c r="V759" s="17" t="str">
        <f t="shared" si="317"/>
        <v/>
      </c>
      <c r="W759" s="17" t="str">
        <f t="shared" si="318"/>
        <v/>
      </c>
      <c r="X759" s="18" t="str">
        <f t="shared" si="309"/>
        <v/>
      </c>
      <c r="Y759" s="17" t="str">
        <f t="shared" si="319"/>
        <v/>
      </c>
      <c r="Z759" s="17" t="str">
        <f t="shared" si="320"/>
        <v/>
      </c>
      <c r="AA759" s="17" t="str">
        <f t="shared" si="321"/>
        <v/>
      </c>
      <c r="AB759" s="17" t="str">
        <f t="shared" si="322"/>
        <v/>
      </c>
      <c r="AC759" s="17" t="str">
        <f t="shared" si="323"/>
        <v/>
      </c>
      <c r="AD759" s="18" t="str">
        <f t="shared" si="324"/>
        <v/>
      </c>
      <c r="AE759" s="19" t="str">
        <f t="shared" si="325"/>
        <v/>
      </c>
      <c r="AF759" s="17" t="str">
        <f t="shared" si="326"/>
        <v/>
      </c>
      <c r="AG759" s="17" t="str">
        <f t="shared" si="327"/>
        <v/>
      </c>
      <c r="AH759" s="18" t="str">
        <f t="shared" si="328"/>
        <v/>
      </c>
      <c r="AI759" s="73"/>
      <c r="AJ759" s="74"/>
      <c r="AK759" s="74"/>
      <c r="AL759" s="73"/>
      <c r="AM759" s="74"/>
      <c r="AN759" s="74">
        <f t="shared" si="329"/>
        <v>2012</v>
      </c>
      <c r="AO759" s="19" t="str">
        <f t="shared" ca="1" si="330"/>
        <v>-</v>
      </c>
      <c r="AP759" s="17" t="str">
        <f ca="1">IF($C759&gt;=TODAY(),"-",100*(AO759-MIN(Fit_Error_Deaths))/(MAX(Fit_Error_Deaths)-MIN(Fit_Error_Deaths)))</f>
        <v>-</v>
      </c>
      <c r="AQ759" s="17" t="str">
        <f t="shared" ca="1" si="331"/>
        <v>-</v>
      </c>
      <c r="AR759" s="17" t="str">
        <f ca="1">IF($C759&gt;=TODAY(),"-",100*(AQ759-MIN(Fit_Error_LocalTransmission))/(MAX(Fit_Error_LocalTransmission)-MIN(Fit_Error_LocalTransmission)))</f>
        <v>-</v>
      </c>
      <c r="AS759" s="17" t="str">
        <f t="shared" ca="1" si="332"/>
        <v>-</v>
      </c>
      <c r="AT759" s="67" t="str">
        <f t="shared" ca="1" si="333"/>
        <v>-</v>
      </c>
    </row>
    <row r="760" spans="1:46" s="1" customFormat="1" ht="12" x14ac:dyDescent="0.35">
      <c r="A760" s="87"/>
      <c r="B760" s="40" t="str">
        <f t="shared" si="310"/>
        <v/>
      </c>
      <c r="C760" s="41" t="str">
        <f t="shared" si="311"/>
        <v/>
      </c>
      <c r="D760" s="28">
        <f>'I Disease Parameters'!$E$6/(1000*365)</f>
        <v>4.8197260273972601E-5</v>
      </c>
      <c r="E760" s="28">
        <f>'I Disease Parameters'!$E$7/(1000*365)</f>
        <v>2.0024657534246577E-5</v>
      </c>
      <c r="F760" s="27">
        <f>(1-'I Disease Parameters'!$E$8)/'I Disease Parameters'!$E$10</f>
        <v>0.188</v>
      </c>
      <c r="G760" s="27">
        <f>'I Disease Parameters'!$E$8/'I Disease Parameters'!$E$11</f>
        <v>1.2E-2</v>
      </c>
      <c r="H760" s="27">
        <f>1/'I Disease Parameters'!$E$12</f>
        <v>0.05</v>
      </c>
      <c r="I760" s="27">
        <f>'I Disease Parameters'!$E$9/'I Disease Parameters'!$E$15</f>
        <v>0</v>
      </c>
      <c r="J760" s="83">
        <f t="shared" si="334"/>
        <v>7.7001263440561267</v>
      </c>
      <c r="K760" s="60">
        <f t="shared" si="335"/>
        <v>0.77001263449643809</v>
      </c>
      <c r="L760" s="30">
        <f t="shared" si="336"/>
        <v>0.46717576064062738</v>
      </c>
      <c r="M760" s="27">
        <f>J760/'I Disease Parameters'!$E$12</f>
        <v>0.38500631720280631</v>
      </c>
      <c r="N760" s="27">
        <f>K760/SQRT('I Disease Parameters'!$E$13*'I Disease Parameters'!$E$13)</f>
        <v>4.5294860852731655E-2</v>
      </c>
      <c r="O760" s="27">
        <f>L760/'I Disease Parameters'!$E$13</f>
        <v>2.7480927096507492E-2</v>
      </c>
      <c r="P760" s="27">
        <f>(1-L760)/'I Disease Parameters'!$E$14</f>
        <v>2.2201009973307193E-2</v>
      </c>
      <c r="Q760" s="19" t="str">
        <f t="shared" si="312"/>
        <v/>
      </c>
      <c r="R760" s="17" t="str">
        <f t="shared" si="313"/>
        <v/>
      </c>
      <c r="S760" s="17" t="str">
        <f t="shared" si="314"/>
        <v/>
      </c>
      <c r="T760" s="17" t="str">
        <f t="shared" si="315"/>
        <v/>
      </c>
      <c r="U760" s="17" t="str">
        <f t="shared" si="316"/>
        <v/>
      </c>
      <c r="V760" s="17" t="str">
        <f t="shared" si="317"/>
        <v/>
      </c>
      <c r="W760" s="17" t="str">
        <f t="shared" si="318"/>
        <v/>
      </c>
      <c r="X760" s="18" t="str">
        <f t="shared" si="309"/>
        <v/>
      </c>
      <c r="Y760" s="17" t="str">
        <f t="shared" si="319"/>
        <v/>
      </c>
      <c r="Z760" s="17" t="str">
        <f t="shared" si="320"/>
        <v/>
      </c>
      <c r="AA760" s="17" t="str">
        <f t="shared" si="321"/>
        <v/>
      </c>
      <c r="AB760" s="17" t="str">
        <f t="shared" si="322"/>
        <v/>
      </c>
      <c r="AC760" s="17" t="str">
        <f t="shared" si="323"/>
        <v/>
      </c>
      <c r="AD760" s="18" t="str">
        <f t="shared" si="324"/>
        <v/>
      </c>
      <c r="AE760" s="19" t="str">
        <f t="shared" si="325"/>
        <v/>
      </c>
      <c r="AF760" s="17" t="str">
        <f t="shared" si="326"/>
        <v/>
      </c>
      <c r="AG760" s="17" t="str">
        <f t="shared" si="327"/>
        <v/>
      </c>
      <c r="AH760" s="18" t="str">
        <f t="shared" si="328"/>
        <v/>
      </c>
      <c r="AI760" s="73"/>
      <c r="AJ760" s="74"/>
      <c r="AK760" s="74"/>
      <c r="AL760" s="73"/>
      <c r="AM760" s="74"/>
      <c r="AN760" s="74">
        <f t="shared" si="329"/>
        <v>2012</v>
      </c>
      <c r="AO760" s="19" t="str">
        <f t="shared" ca="1" si="330"/>
        <v>-</v>
      </c>
      <c r="AP760" s="17" t="str">
        <f ca="1">IF($C760&gt;=TODAY(),"-",100*(AO760-MIN(Fit_Error_Deaths))/(MAX(Fit_Error_Deaths)-MIN(Fit_Error_Deaths)))</f>
        <v>-</v>
      </c>
      <c r="AQ760" s="17" t="str">
        <f t="shared" ca="1" si="331"/>
        <v>-</v>
      </c>
      <c r="AR760" s="17" t="str">
        <f ca="1">IF($C760&gt;=TODAY(),"-",100*(AQ760-MIN(Fit_Error_LocalTransmission))/(MAX(Fit_Error_LocalTransmission)-MIN(Fit_Error_LocalTransmission)))</f>
        <v>-</v>
      </c>
      <c r="AS760" s="17" t="str">
        <f t="shared" ca="1" si="332"/>
        <v>-</v>
      </c>
      <c r="AT760" s="67" t="str">
        <f t="shared" ca="1" si="333"/>
        <v>-</v>
      </c>
    </row>
    <row r="761" spans="1:46" s="1" customFormat="1" ht="12" x14ac:dyDescent="0.35">
      <c r="A761" s="87"/>
      <c r="B761" s="40" t="str">
        <f t="shared" si="310"/>
        <v/>
      </c>
      <c r="C761" s="41" t="str">
        <f t="shared" si="311"/>
        <v/>
      </c>
      <c r="D761" s="28">
        <f>'I Disease Parameters'!$E$6/(1000*365)</f>
        <v>4.8197260273972601E-5</v>
      </c>
      <c r="E761" s="28">
        <f>'I Disease Parameters'!$E$7/(1000*365)</f>
        <v>2.0024657534246577E-5</v>
      </c>
      <c r="F761" s="27">
        <f>(1-'I Disease Parameters'!$E$8)/'I Disease Parameters'!$E$10</f>
        <v>0.188</v>
      </c>
      <c r="G761" s="27">
        <f>'I Disease Parameters'!$E$8/'I Disease Parameters'!$E$11</f>
        <v>1.2E-2</v>
      </c>
      <c r="H761" s="27">
        <f>1/'I Disease Parameters'!$E$12</f>
        <v>0.05</v>
      </c>
      <c r="I761" s="27">
        <f>'I Disease Parameters'!$E$9/'I Disease Parameters'!$E$15</f>
        <v>0</v>
      </c>
      <c r="J761" s="83">
        <f t="shared" si="334"/>
        <v>7.7001263440561267</v>
      </c>
      <c r="K761" s="60">
        <f t="shared" si="335"/>
        <v>0.77001263449643809</v>
      </c>
      <c r="L761" s="30">
        <f t="shared" si="336"/>
        <v>0.46717576064062738</v>
      </c>
      <c r="M761" s="27">
        <f>J761/'I Disease Parameters'!$E$12</f>
        <v>0.38500631720280631</v>
      </c>
      <c r="N761" s="27">
        <f>K761/SQRT('I Disease Parameters'!$E$13*'I Disease Parameters'!$E$13)</f>
        <v>4.5294860852731655E-2</v>
      </c>
      <c r="O761" s="27">
        <f>L761/'I Disease Parameters'!$E$13</f>
        <v>2.7480927096507492E-2</v>
      </c>
      <c r="P761" s="27">
        <f>(1-L761)/'I Disease Parameters'!$E$14</f>
        <v>2.2201009973307193E-2</v>
      </c>
      <c r="Q761" s="19" t="str">
        <f t="shared" si="312"/>
        <v/>
      </c>
      <c r="R761" s="17" t="str">
        <f t="shared" si="313"/>
        <v/>
      </c>
      <c r="S761" s="17" t="str">
        <f t="shared" si="314"/>
        <v/>
      </c>
      <c r="T761" s="17" t="str">
        <f t="shared" si="315"/>
        <v/>
      </c>
      <c r="U761" s="17" t="str">
        <f t="shared" si="316"/>
        <v/>
      </c>
      <c r="V761" s="17" t="str">
        <f t="shared" si="317"/>
        <v/>
      </c>
      <c r="W761" s="17" t="str">
        <f t="shared" si="318"/>
        <v/>
      </c>
      <c r="X761" s="18" t="str">
        <f t="shared" si="309"/>
        <v/>
      </c>
      <c r="Y761" s="17" t="str">
        <f t="shared" si="319"/>
        <v/>
      </c>
      <c r="Z761" s="17" t="str">
        <f t="shared" si="320"/>
        <v/>
      </c>
      <c r="AA761" s="17" t="str">
        <f t="shared" si="321"/>
        <v/>
      </c>
      <c r="AB761" s="17" t="str">
        <f t="shared" si="322"/>
        <v/>
      </c>
      <c r="AC761" s="17" t="str">
        <f t="shared" si="323"/>
        <v/>
      </c>
      <c r="AD761" s="18" t="str">
        <f t="shared" si="324"/>
        <v/>
      </c>
      <c r="AE761" s="19" t="str">
        <f t="shared" si="325"/>
        <v/>
      </c>
      <c r="AF761" s="17" t="str">
        <f t="shared" si="326"/>
        <v/>
      </c>
      <c r="AG761" s="17" t="str">
        <f t="shared" si="327"/>
        <v/>
      </c>
      <c r="AH761" s="18" t="str">
        <f t="shared" si="328"/>
        <v/>
      </c>
      <c r="AI761" s="73"/>
      <c r="AJ761" s="74"/>
      <c r="AK761" s="74"/>
      <c r="AL761" s="73"/>
      <c r="AM761" s="74"/>
      <c r="AN761" s="74">
        <f t="shared" si="329"/>
        <v>2012</v>
      </c>
      <c r="AO761" s="19" t="str">
        <f t="shared" ca="1" si="330"/>
        <v>-</v>
      </c>
      <c r="AP761" s="17" t="str">
        <f ca="1">IF($C761&gt;=TODAY(),"-",100*(AO761-MIN(Fit_Error_Deaths))/(MAX(Fit_Error_Deaths)-MIN(Fit_Error_Deaths)))</f>
        <v>-</v>
      </c>
      <c r="AQ761" s="17" t="str">
        <f t="shared" ca="1" si="331"/>
        <v>-</v>
      </c>
      <c r="AR761" s="17" t="str">
        <f ca="1">IF($C761&gt;=TODAY(),"-",100*(AQ761-MIN(Fit_Error_LocalTransmission))/(MAX(Fit_Error_LocalTransmission)-MIN(Fit_Error_LocalTransmission)))</f>
        <v>-</v>
      </c>
      <c r="AS761" s="17" t="str">
        <f t="shared" ca="1" si="332"/>
        <v>-</v>
      </c>
      <c r="AT761" s="67" t="str">
        <f t="shared" ca="1" si="333"/>
        <v>-</v>
      </c>
    </row>
    <row r="762" spans="1:46" s="1" customFormat="1" ht="12" x14ac:dyDescent="0.35">
      <c r="A762" s="87"/>
      <c r="B762" s="40" t="str">
        <f t="shared" si="310"/>
        <v/>
      </c>
      <c r="C762" s="41" t="str">
        <f t="shared" si="311"/>
        <v/>
      </c>
      <c r="D762" s="28">
        <f>'I Disease Parameters'!$E$6/(1000*365)</f>
        <v>4.8197260273972601E-5</v>
      </c>
      <c r="E762" s="28">
        <f>'I Disease Parameters'!$E$7/(1000*365)</f>
        <v>2.0024657534246577E-5</v>
      </c>
      <c r="F762" s="27">
        <f>(1-'I Disease Parameters'!$E$8)/'I Disease Parameters'!$E$10</f>
        <v>0.188</v>
      </c>
      <c r="G762" s="27">
        <f>'I Disease Parameters'!$E$8/'I Disease Parameters'!$E$11</f>
        <v>1.2E-2</v>
      </c>
      <c r="H762" s="27">
        <f>1/'I Disease Parameters'!$E$12</f>
        <v>0.05</v>
      </c>
      <c r="I762" s="27">
        <f>'I Disease Parameters'!$E$9/'I Disease Parameters'!$E$15</f>
        <v>0</v>
      </c>
      <c r="J762" s="83">
        <f t="shared" si="334"/>
        <v>7.7001263440561267</v>
      </c>
      <c r="K762" s="60">
        <f t="shared" si="335"/>
        <v>0.77001263449643809</v>
      </c>
      <c r="L762" s="30">
        <f t="shared" si="336"/>
        <v>0.46717576064062738</v>
      </c>
      <c r="M762" s="27">
        <f>J762/'I Disease Parameters'!$E$12</f>
        <v>0.38500631720280631</v>
      </c>
      <c r="N762" s="27">
        <f>K762/SQRT('I Disease Parameters'!$E$13*'I Disease Parameters'!$E$13)</f>
        <v>4.5294860852731655E-2</v>
      </c>
      <c r="O762" s="27">
        <f>L762/'I Disease Parameters'!$E$13</f>
        <v>2.7480927096507492E-2</v>
      </c>
      <c r="P762" s="27">
        <f>(1-L762)/'I Disease Parameters'!$E$14</f>
        <v>2.2201009973307193E-2</v>
      </c>
      <c r="Q762" s="19" t="str">
        <f t="shared" si="312"/>
        <v/>
      </c>
      <c r="R762" s="17" t="str">
        <f t="shared" si="313"/>
        <v/>
      </c>
      <c r="S762" s="17" t="str">
        <f t="shared" si="314"/>
        <v/>
      </c>
      <c r="T762" s="17" t="str">
        <f t="shared" si="315"/>
        <v/>
      </c>
      <c r="U762" s="17" t="str">
        <f t="shared" si="316"/>
        <v/>
      </c>
      <c r="V762" s="17" t="str">
        <f t="shared" si="317"/>
        <v/>
      </c>
      <c r="W762" s="17" t="str">
        <f t="shared" si="318"/>
        <v/>
      </c>
      <c r="X762" s="18" t="str">
        <f t="shared" si="309"/>
        <v/>
      </c>
      <c r="Y762" s="17" t="str">
        <f t="shared" si="319"/>
        <v/>
      </c>
      <c r="Z762" s="17" t="str">
        <f t="shared" si="320"/>
        <v/>
      </c>
      <c r="AA762" s="17" t="str">
        <f t="shared" si="321"/>
        <v/>
      </c>
      <c r="AB762" s="17" t="str">
        <f t="shared" si="322"/>
        <v/>
      </c>
      <c r="AC762" s="17" t="str">
        <f t="shared" si="323"/>
        <v/>
      </c>
      <c r="AD762" s="18" t="str">
        <f t="shared" si="324"/>
        <v/>
      </c>
      <c r="AE762" s="19" t="str">
        <f t="shared" si="325"/>
        <v/>
      </c>
      <c r="AF762" s="17" t="str">
        <f t="shared" si="326"/>
        <v/>
      </c>
      <c r="AG762" s="17" t="str">
        <f t="shared" si="327"/>
        <v/>
      </c>
      <c r="AH762" s="18" t="str">
        <f t="shared" si="328"/>
        <v/>
      </c>
      <c r="AI762" s="73"/>
      <c r="AJ762" s="74"/>
      <c r="AK762" s="74"/>
      <c r="AL762" s="73"/>
      <c r="AM762" s="74"/>
      <c r="AN762" s="74">
        <f t="shared" si="329"/>
        <v>2012</v>
      </c>
      <c r="AO762" s="19" t="str">
        <f t="shared" ca="1" si="330"/>
        <v>-</v>
      </c>
      <c r="AP762" s="17" t="str">
        <f ca="1">IF($C762&gt;=TODAY(),"-",100*(AO762-MIN(Fit_Error_Deaths))/(MAX(Fit_Error_Deaths)-MIN(Fit_Error_Deaths)))</f>
        <v>-</v>
      </c>
      <c r="AQ762" s="17" t="str">
        <f t="shared" ca="1" si="331"/>
        <v>-</v>
      </c>
      <c r="AR762" s="17" t="str">
        <f ca="1">IF($C762&gt;=TODAY(),"-",100*(AQ762-MIN(Fit_Error_LocalTransmission))/(MAX(Fit_Error_LocalTransmission)-MIN(Fit_Error_LocalTransmission)))</f>
        <v>-</v>
      </c>
      <c r="AS762" s="17" t="str">
        <f t="shared" ca="1" si="332"/>
        <v>-</v>
      </c>
      <c r="AT762" s="67" t="str">
        <f t="shared" ca="1" si="333"/>
        <v>-</v>
      </c>
    </row>
    <row r="763" spans="1:46" s="1" customFormat="1" ht="12" x14ac:dyDescent="0.35">
      <c r="A763" s="87"/>
      <c r="B763" s="40" t="str">
        <f t="shared" si="310"/>
        <v/>
      </c>
      <c r="C763" s="41" t="str">
        <f t="shared" si="311"/>
        <v/>
      </c>
      <c r="D763" s="28">
        <f>'I Disease Parameters'!$E$6/(1000*365)</f>
        <v>4.8197260273972601E-5</v>
      </c>
      <c r="E763" s="28">
        <f>'I Disease Parameters'!$E$7/(1000*365)</f>
        <v>2.0024657534246577E-5</v>
      </c>
      <c r="F763" s="27">
        <f>(1-'I Disease Parameters'!$E$8)/'I Disease Parameters'!$E$10</f>
        <v>0.188</v>
      </c>
      <c r="G763" s="27">
        <f>'I Disease Parameters'!$E$8/'I Disease Parameters'!$E$11</f>
        <v>1.2E-2</v>
      </c>
      <c r="H763" s="27">
        <f>1/'I Disease Parameters'!$E$12</f>
        <v>0.05</v>
      </c>
      <c r="I763" s="27">
        <f>'I Disease Parameters'!$E$9/'I Disease Parameters'!$E$15</f>
        <v>0</v>
      </c>
      <c r="J763" s="83">
        <f t="shared" si="334"/>
        <v>7.7001263440561267</v>
      </c>
      <c r="K763" s="60">
        <f t="shared" si="335"/>
        <v>0.77001263449643809</v>
      </c>
      <c r="L763" s="30">
        <f t="shared" si="336"/>
        <v>0.46717576064062738</v>
      </c>
      <c r="M763" s="27">
        <f>J763/'I Disease Parameters'!$E$12</f>
        <v>0.38500631720280631</v>
      </c>
      <c r="N763" s="27">
        <f>K763/SQRT('I Disease Parameters'!$E$13*'I Disease Parameters'!$E$13)</f>
        <v>4.5294860852731655E-2</v>
      </c>
      <c r="O763" s="27">
        <f>L763/'I Disease Parameters'!$E$13</f>
        <v>2.7480927096507492E-2</v>
      </c>
      <c r="P763" s="27">
        <f>(1-L763)/'I Disease Parameters'!$E$14</f>
        <v>2.2201009973307193E-2</v>
      </c>
      <c r="Q763" s="19" t="str">
        <f t="shared" si="312"/>
        <v/>
      </c>
      <c r="R763" s="17" t="str">
        <f t="shared" si="313"/>
        <v/>
      </c>
      <c r="S763" s="17" t="str">
        <f t="shared" si="314"/>
        <v/>
      </c>
      <c r="T763" s="17" t="str">
        <f t="shared" si="315"/>
        <v/>
      </c>
      <c r="U763" s="17" t="str">
        <f t="shared" si="316"/>
        <v/>
      </c>
      <c r="V763" s="17" t="str">
        <f t="shared" si="317"/>
        <v/>
      </c>
      <c r="W763" s="17" t="str">
        <f t="shared" si="318"/>
        <v/>
      </c>
      <c r="X763" s="18" t="str">
        <f t="shared" si="309"/>
        <v/>
      </c>
      <c r="Y763" s="17" t="str">
        <f t="shared" si="319"/>
        <v/>
      </c>
      <c r="Z763" s="17" t="str">
        <f t="shared" si="320"/>
        <v/>
      </c>
      <c r="AA763" s="17" t="str">
        <f t="shared" si="321"/>
        <v/>
      </c>
      <c r="AB763" s="17" t="str">
        <f t="shared" si="322"/>
        <v/>
      </c>
      <c r="AC763" s="17" t="str">
        <f t="shared" si="323"/>
        <v/>
      </c>
      <c r="AD763" s="18" t="str">
        <f t="shared" si="324"/>
        <v/>
      </c>
      <c r="AE763" s="19" t="str">
        <f t="shared" si="325"/>
        <v/>
      </c>
      <c r="AF763" s="17" t="str">
        <f t="shared" si="326"/>
        <v/>
      </c>
      <c r="AG763" s="17" t="str">
        <f t="shared" si="327"/>
        <v/>
      </c>
      <c r="AH763" s="18" t="str">
        <f t="shared" si="328"/>
        <v/>
      </c>
      <c r="AI763" s="73"/>
      <c r="AJ763" s="74"/>
      <c r="AK763" s="74"/>
      <c r="AL763" s="73"/>
      <c r="AM763" s="74"/>
      <c r="AN763" s="74">
        <f t="shared" si="329"/>
        <v>2012</v>
      </c>
      <c r="AO763" s="19" t="str">
        <f t="shared" ca="1" si="330"/>
        <v>-</v>
      </c>
      <c r="AP763" s="17" t="str">
        <f ca="1">IF($C763&gt;=TODAY(),"-",100*(AO763-MIN(Fit_Error_Deaths))/(MAX(Fit_Error_Deaths)-MIN(Fit_Error_Deaths)))</f>
        <v>-</v>
      </c>
      <c r="AQ763" s="17" t="str">
        <f t="shared" ca="1" si="331"/>
        <v>-</v>
      </c>
      <c r="AR763" s="17" t="str">
        <f ca="1">IF($C763&gt;=TODAY(),"-",100*(AQ763-MIN(Fit_Error_LocalTransmission))/(MAX(Fit_Error_LocalTransmission)-MIN(Fit_Error_LocalTransmission)))</f>
        <v>-</v>
      </c>
      <c r="AS763" s="17" t="str">
        <f t="shared" ca="1" si="332"/>
        <v>-</v>
      </c>
      <c r="AT763" s="67" t="str">
        <f t="shared" ca="1" si="333"/>
        <v>-</v>
      </c>
    </row>
    <row r="764" spans="1:46" s="1" customFormat="1" ht="12" x14ac:dyDescent="0.35">
      <c r="A764" s="87"/>
      <c r="B764" s="40" t="str">
        <f t="shared" si="310"/>
        <v/>
      </c>
      <c r="C764" s="41" t="str">
        <f t="shared" si="311"/>
        <v/>
      </c>
      <c r="D764" s="28">
        <f>'I Disease Parameters'!$E$6/(1000*365)</f>
        <v>4.8197260273972601E-5</v>
      </c>
      <c r="E764" s="28">
        <f>'I Disease Parameters'!$E$7/(1000*365)</f>
        <v>2.0024657534246577E-5</v>
      </c>
      <c r="F764" s="27">
        <f>(1-'I Disease Parameters'!$E$8)/'I Disease Parameters'!$E$10</f>
        <v>0.188</v>
      </c>
      <c r="G764" s="27">
        <f>'I Disease Parameters'!$E$8/'I Disease Parameters'!$E$11</f>
        <v>1.2E-2</v>
      </c>
      <c r="H764" s="27">
        <f>1/'I Disease Parameters'!$E$12</f>
        <v>0.05</v>
      </c>
      <c r="I764" s="27">
        <f>'I Disease Parameters'!$E$9/'I Disease Parameters'!$E$15</f>
        <v>0</v>
      </c>
      <c r="J764" s="83">
        <f t="shared" si="334"/>
        <v>7.7001263440561267</v>
      </c>
      <c r="K764" s="60">
        <f t="shared" si="335"/>
        <v>0.77001263449643809</v>
      </c>
      <c r="L764" s="30">
        <f t="shared" si="336"/>
        <v>0.46717576064062738</v>
      </c>
      <c r="M764" s="27">
        <f>J764/'I Disease Parameters'!$E$12</f>
        <v>0.38500631720280631</v>
      </c>
      <c r="N764" s="27">
        <f>K764/SQRT('I Disease Parameters'!$E$13*'I Disease Parameters'!$E$13)</f>
        <v>4.5294860852731655E-2</v>
      </c>
      <c r="O764" s="27">
        <f>L764/'I Disease Parameters'!$E$13</f>
        <v>2.7480927096507492E-2</v>
      </c>
      <c r="P764" s="27">
        <f>(1-L764)/'I Disease Parameters'!$E$14</f>
        <v>2.2201009973307193E-2</v>
      </c>
      <c r="Q764" s="19" t="str">
        <f t="shared" si="312"/>
        <v/>
      </c>
      <c r="R764" s="17" t="str">
        <f t="shared" si="313"/>
        <v/>
      </c>
      <c r="S764" s="17" t="str">
        <f t="shared" si="314"/>
        <v/>
      </c>
      <c r="T764" s="17" t="str">
        <f t="shared" si="315"/>
        <v/>
      </c>
      <c r="U764" s="17" t="str">
        <f t="shared" si="316"/>
        <v/>
      </c>
      <c r="V764" s="17" t="str">
        <f t="shared" si="317"/>
        <v/>
      </c>
      <c r="W764" s="17" t="str">
        <f t="shared" si="318"/>
        <v/>
      </c>
      <c r="X764" s="18" t="str">
        <f t="shared" si="309"/>
        <v/>
      </c>
      <c r="Y764" s="17" t="str">
        <f t="shared" si="319"/>
        <v/>
      </c>
      <c r="Z764" s="17" t="str">
        <f t="shared" si="320"/>
        <v/>
      </c>
      <c r="AA764" s="17" t="str">
        <f t="shared" si="321"/>
        <v/>
      </c>
      <c r="AB764" s="17" t="str">
        <f t="shared" si="322"/>
        <v/>
      </c>
      <c r="AC764" s="17" t="str">
        <f t="shared" si="323"/>
        <v/>
      </c>
      <c r="AD764" s="18" t="str">
        <f t="shared" si="324"/>
        <v/>
      </c>
      <c r="AE764" s="19" t="str">
        <f t="shared" si="325"/>
        <v/>
      </c>
      <c r="AF764" s="17" t="str">
        <f t="shared" si="326"/>
        <v/>
      </c>
      <c r="AG764" s="17" t="str">
        <f t="shared" si="327"/>
        <v/>
      </c>
      <c r="AH764" s="18" t="str">
        <f t="shared" si="328"/>
        <v/>
      </c>
      <c r="AI764" s="73"/>
      <c r="AJ764" s="74"/>
      <c r="AK764" s="74"/>
      <c r="AL764" s="73"/>
      <c r="AM764" s="74"/>
      <c r="AN764" s="74">
        <f t="shared" si="329"/>
        <v>2012</v>
      </c>
      <c r="AO764" s="19" t="str">
        <f t="shared" ca="1" si="330"/>
        <v>-</v>
      </c>
      <c r="AP764" s="17" t="str">
        <f ca="1">IF($C764&gt;=TODAY(),"-",100*(AO764-MIN(Fit_Error_Deaths))/(MAX(Fit_Error_Deaths)-MIN(Fit_Error_Deaths)))</f>
        <v>-</v>
      </c>
      <c r="AQ764" s="17" t="str">
        <f t="shared" ca="1" si="331"/>
        <v>-</v>
      </c>
      <c r="AR764" s="17" t="str">
        <f ca="1">IF($C764&gt;=TODAY(),"-",100*(AQ764-MIN(Fit_Error_LocalTransmission))/(MAX(Fit_Error_LocalTransmission)-MIN(Fit_Error_LocalTransmission)))</f>
        <v>-</v>
      </c>
      <c r="AS764" s="17" t="str">
        <f t="shared" ca="1" si="332"/>
        <v>-</v>
      </c>
      <c r="AT764" s="67" t="str">
        <f t="shared" ca="1" si="333"/>
        <v>-</v>
      </c>
    </row>
    <row r="765" spans="1:46" s="1" customFormat="1" ht="12" x14ac:dyDescent="0.35">
      <c r="A765" s="87"/>
      <c r="B765" s="40" t="str">
        <f t="shared" si="310"/>
        <v/>
      </c>
      <c r="C765" s="41" t="str">
        <f t="shared" si="311"/>
        <v/>
      </c>
      <c r="D765" s="28">
        <f>'I Disease Parameters'!$E$6/(1000*365)</f>
        <v>4.8197260273972601E-5</v>
      </c>
      <c r="E765" s="28">
        <f>'I Disease Parameters'!$E$7/(1000*365)</f>
        <v>2.0024657534246577E-5</v>
      </c>
      <c r="F765" s="27">
        <f>(1-'I Disease Parameters'!$E$8)/'I Disease Parameters'!$E$10</f>
        <v>0.188</v>
      </c>
      <c r="G765" s="27">
        <f>'I Disease Parameters'!$E$8/'I Disease Parameters'!$E$11</f>
        <v>1.2E-2</v>
      </c>
      <c r="H765" s="27">
        <f>1/'I Disease Parameters'!$E$12</f>
        <v>0.05</v>
      </c>
      <c r="I765" s="27">
        <f>'I Disease Parameters'!$E$9/'I Disease Parameters'!$E$15</f>
        <v>0</v>
      </c>
      <c r="J765" s="83">
        <f t="shared" si="334"/>
        <v>7.7001263440561267</v>
      </c>
      <c r="K765" s="60">
        <f t="shared" si="335"/>
        <v>0.77001263449643809</v>
      </c>
      <c r="L765" s="30">
        <f t="shared" si="336"/>
        <v>0.46717576064062738</v>
      </c>
      <c r="M765" s="27">
        <f>J765/'I Disease Parameters'!$E$12</f>
        <v>0.38500631720280631</v>
      </c>
      <c r="N765" s="27">
        <f>K765/SQRT('I Disease Parameters'!$E$13*'I Disease Parameters'!$E$13)</f>
        <v>4.5294860852731655E-2</v>
      </c>
      <c r="O765" s="27">
        <f>L765/'I Disease Parameters'!$E$13</f>
        <v>2.7480927096507492E-2</v>
      </c>
      <c r="P765" s="27">
        <f>(1-L765)/'I Disease Parameters'!$E$14</f>
        <v>2.2201009973307193E-2</v>
      </c>
      <c r="Q765" s="19" t="str">
        <f t="shared" si="312"/>
        <v/>
      </c>
      <c r="R765" s="17" t="str">
        <f t="shared" si="313"/>
        <v/>
      </c>
      <c r="S765" s="17" t="str">
        <f t="shared" si="314"/>
        <v/>
      </c>
      <c r="T765" s="17" t="str">
        <f t="shared" si="315"/>
        <v/>
      </c>
      <c r="U765" s="17" t="str">
        <f t="shared" si="316"/>
        <v/>
      </c>
      <c r="V765" s="17" t="str">
        <f t="shared" si="317"/>
        <v/>
      </c>
      <c r="W765" s="17" t="str">
        <f t="shared" si="318"/>
        <v/>
      </c>
      <c r="X765" s="18" t="str">
        <f t="shared" si="309"/>
        <v/>
      </c>
      <c r="Y765" s="17" t="str">
        <f t="shared" si="319"/>
        <v/>
      </c>
      <c r="Z765" s="17" t="str">
        <f t="shared" si="320"/>
        <v/>
      </c>
      <c r="AA765" s="17" t="str">
        <f t="shared" si="321"/>
        <v/>
      </c>
      <c r="AB765" s="17" t="str">
        <f t="shared" si="322"/>
        <v/>
      </c>
      <c r="AC765" s="17" t="str">
        <f t="shared" si="323"/>
        <v/>
      </c>
      <c r="AD765" s="18" t="str">
        <f t="shared" si="324"/>
        <v/>
      </c>
      <c r="AE765" s="19" t="str">
        <f t="shared" si="325"/>
        <v/>
      </c>
      <c r="AF765" s="17" t="str">
        <f t="shared" si="326"/>
        <v/>
      </c>
      <c r="AG765" s="17" t="str">
        <f t="shared" si="327"/>
        <v/>
      </c>
      <c r="AH765" s="18" t="str">
        <f t="shared" si="328"/>
        <v/>
      </c>
      <c r="AI765" s="73"/>
      <c r="AJ765" s="74"/>
      <c r="AK765" s="74"/>
      <c r="AL765" s="73"/>
      <c r="AM765" s="74"/>
      <c r="AN765" s="74">
        <f t="shared" si="329"/>
        <v>2012</v>
      </c>
      <c r="AO765" s="19" t="str">
        <f t="shared" ca="1" si="330"/>
        <v>-</v>
      </c>
      <c r="AP765" s="17" t="str">
        <f ca="1">IF($C765&gt;=TODAY(),"-",100*(AO765-MIN(Fit_Error_Deaths))/(MAX(Fit_Error_Deaths)-MIN(Fit_Error_Deaths)))</f>
        <v>-</v>
      </c>
      <c r="AQ765" s="17" t="str">
        <f t="shared" ca="1" si="331"/>
        <v>-</v>
      </c>
      <c r="AR765" s="17" t="str">
        <f ca="1">IF($C765&gt;=TODAY(),"-",100*(AQ765-MIN(Fit_Error_LocalTransmission))/(MAX(Fit_Error_LocalTransmission)-MIN(Fit_Error_LocalTransmission)))</f>
        <v>-</v>
      </c>
      <c r="AS765" s="17" t="str">
        <f t="shared" ca="1" si="332"/>
        <v>-</v>
      </c>
      <c r="AT765" s="67" t="str">
        <f t="shared" ca="1" si="333"/>
        <v>-</v>
      </c>
    </row>
    <row r="766" spans="1:46" s="1" customFormat="1" ht="12" x14ac:dyDescent="0.35">
      <c r="A766" s="87"/>
      <c r="B766" s="40" t="str">
        <f t="shared" si="310"/>
        <v/>
      </c>
      <c r="C766" s="41" t="str">
        <f t="shared" si="311"/>
        <v/>
      </c>
      <c r="D766" s="28">
        <f>'I Disease Parameters'!$E$6/(1000*365)</f>
        <v>4.8197260273972601E-5</v>
      </c>
      <c r="E766" s="28">
        <f>'I Disease Parameters'!$E$7/(1000*365)</f>
        <v>2.0024657534246577E-5</v>
      </c>
      <c r="F766" s="27">
        <f>(1-'I Disease Parameters'!$E$8)/'I Disease Parameters'!$E$10</f>
        <v>0.188</v>
      </c>
      <c r="G766" s="27">
        <f>'I Disease Parameters'!$E$8/'I Disease Parameters'!$E$11</f>
        <v>1.2E-2</v>
      </c>
      <c r="H766" s="27">
        <f>1/'I Disease Parameters'!$E$12</f>
        <v>0.05</v>
      </c>
      <c r="I766" s="27">
        <f>'I Disease Parameters'!$E$9/'I Disease Parameters'!$E$15</f>
        <v>0</v>
      </c>
      <c r="J766" s="83">
        <f t="shared" si="334"/>
        <v>7.7001263440561267</v>
      </c>
      <c r="K766" s="60">
        <f t="shared" si="335"/>
        <v>0.77001263449643809</v>
      </c>
      <c r="L766" s="30">
        <f t="shared" si="336"/>
        <v>0.46717576064062738</v>
      </c>
      <c r="M766" s="27">
        <f>J766/'I Disease Parameters'!$E$12</f>
        <v>0.38500631720280631</v>
      </c>
      <c r="N766" s="27">
        <f>K766/SQRT('I Disease Parameters'!$E$13*'I Disease Parameters'!$E$13)</f>
        <v>4.5294860852731655E-2</v>
      </c>
      <c r="O766" s="27">
        <f>L766/'I Disease Parameters'!$E$13</f>
        <v>2.7480927096507492E-2</v>
      </c>
      <c r="P766" s="27">
        <f>(1-L766)/'I Disease Parameters'!$E$14</f>
        <v>2.2201009973307193E-2</v>
      </c>
      <c r="Q766" s="19" t="str">
        <f t="shared" si="312"/>
        <v/>
      </c>
      <c r="R766" s="17" t="str">
        <f t="shared" si="313"/>
        <v/>
      </c>
      <c r="S766" s="17" t="str">
        <f t="shared" si="314"/>
        <v/>
      </c>
      <c r="T766" s="17" t="str">
        <f t="shared" si="315"/>
        <v/>
      </c>
      <c r="U766" s="17" t="str">
        <f t="shared" si="316"/>
        <v/>
      </c>
      <c r="V766" s="17" t="str">
        <f t="shared" si="317"/>
        <v/>
      </c>
      <c r="W766" s="17" t="str">
        <f t="shared" si="318"/>
        <v/>
      </c>
      <c r="X766" s="18" t="str">
        <f t="shared" si="309"/>
        <v/>
      </c>
      <c r="Y766" s="17" t="str">
        <f t="shared" si="319"/>
        <v/>
      </c>
      <c r="Z766" s="17" t="str">
        <f t="shared" si="320"/>
        <v/>
      </c>
      <c r="AA766" s="17" t="str">
        <f t="shared" si="321"/>
        <v/>
      </c>
      <c r="AB766" s="17" t="str">
        <f t="shared" si="322"/>
        <v/>
      </c>
      <c r="AC766" s="17" t="str">
        <f t="shared" si="323"/>
        <v/>
      </c>
      <c r="AD766" s="18" t="str">
        <f t="shared" si="324"/>
        <v/>
      </c>
      <c r="AE766" s="19" t="str">
        <f t="shared" si="325"/>
        <v/>
      </c>
      <c r="AF766" s="17" t="str">
        <f t="shared" si="326"/>
        <v/>
      </c>
      <c r="AG766" s="17" t="str">
        <f t="shared" si="327"/>
        <v/>
      </c>
      <c r="AH766" s="18" t="str">
        <f t="shared" si="328"/>
        <v/>
      </c>
      <c r="AI766" s="73"/>
      <c r="AJ766" s="74"/>
      <c r="AK766" s="74"/>
      <c r="AL766" s="73"/>
      <c r="AM766" s="74"/>
      <c r="AN766" s="74">
        <f t="shared" si="329"/>
        <v>2012</v>
      </c>
      <c r="AO766" s="19" t="str">
        <f t="shared" ca="1" si="330"/>
        <v>-</v>
      </c>
      <c r="AP766" s="17" t="str">
        <f ca="1">IF($C766&gt;=TODAY(),"-",100*(AO766-MIN(Fit_Error_Deaths))/(MAX(Fit_Error_Deaths)-MIN(Fit_Error_Deaths)))</f>
        <v>-</v>
      </c>
      <c r="AQ766" s="17" t="str">
        <f t="shared" ca="1" si="331"/>
        <v>-</v>
      </c>
      <c r="AR766" s="17" t="str">
        <f ca="1">IF($C766&gt;=TODAY(),"-",100*(AQ766-MIN(Fit_Error_LocalTransmission))/(MAX(Fit_Error_LocalTransmission)-MIN(Fit_Error_LocalTransmission)))</f>
        <v>-</v>
      </c>
      <c r="AS766" s="17" t="str">
        <f t="shared" ca="1" si="332"/>
        <v>-</v>
      </c>
      <c r="AT766" s="67" t="str">
        <f t="shared" ca="1" si="333"/>
        <v>-</v>
      </c>
    </row>
    <row r="767" spans="1:46" s="1" customFormat="1" ht="12" x14ac:dyDescent="0.35">
      <c r="A767" s="87"/>
      <c r="B767" s="40" t="str">
        <f t="shared" si="310"/>
        <v/>
      </c>
      <c r="C767" s="41" t="str">
        <f t="shared" si="311"/>
        <v/>
      </c>
      <c r="D767" s="28">
        <f>'I Disease Parameters'!$E$6/(1000*365)</f>
        <v>4.8197260273972601E-5</v>
      </c>
      <c r="E767" s="28">
        <f>'I Disease Parameters'!$E$7/(1000*365)</f>
        <v>2.0024657534246577E-5</v>
      </c>
      <c r="F767" s="27">
        <f>(1-'I Disease Parameters'!$E$8)/'I Disease Parameters'!$E$10</f>
        <v>0.188</v>
      </c>
      <c r="G767" s="27">
        <f>'I Disease Parameters'!$E$8/'I Disease Parameters'!$E$11</f>
        <v>1.2E-2</v>
      </c>
      <c r="H767" s="27">
        <f>1/'I Disease Parameters'!$E$12</f>
        <v>0.05</v>
      </c>
      <c r="I767" s="27">
        <f>'I Disease Parameters'!$E$9/'I Disease Parameters'!$E$15</f>
        <v>0</v>
      </c>
      <c r="J767" s="83">
        <f t="shared" si="334"/>
        <v>7.7001263440561267</v>
      </c>
      <c r="K767" s="60">
        <f t="shared" si="335"/>
        <v>0.77001263449643809</v>
      </c>
      <c r="L767" s="30">
        <f t="shared" si="336"/>
        <v>0.46717576064062738</v>
      </c>
      <c r="M767" s="27">
        <f>J767/'I Disease Parameters'!$E$12</f>
        <v>0.38500631720280631</v>
      </c>
      <c r="N767" s="27">
        <f>K767/SQRT('I Disease Parameters'!$E$13*'I Disease Parameters'!$E$13)</f>
        <v>4.5294860852731655E-2</v>
      </c>
      <c r="O767" s="27">
        <f>L767/'I Disease Parameters'!$E$13</f>
        <v>2.7480927096507492E-2</v>
      </c>
      <c r="P767" s="27">
        <f>(1-L767)/'I Disease Parameters'!$E$14</f>
        <v>2.2201009973307193E-2</v>
      </c>
      <c r="Q767" s="19" t="str">
        <f t="shared" si="312"/>
        <v/>
      </c>
      <c r="R767" s="17" t="str">
        <f t="shared" si="313"/>
        <v/>
      </c>
      <c r="S767" s="17" t="str">
        <f t="shared" si="314"/>
        <v/>
      </c>
      <c r="T767" s="17" t="str">
        <f t="shared" si="315"/>
        <v/>
      </c>
      <c r="U767" s="17" t="str">
        <f t="shared" si="316"/>
        <v/>
      </c>
      <c r="V767" s="17" t="str">
        <f t="shared" si="317"/>
        <v/>
      </c>
      <c r="W767" s="17" t="str">
        <f t="shared" si="318"/>
        <v/>
      </c>
      <c r="X767" s="18" t="str">
        <f t="shared" si="309"/>
        <v/>
      </c>
      <c r="Y767" s="17" t="str">
        <f t="shared" si="319"/>
        <v/>
      </c>
      <c r="Z767" s="17" t="str">
        <f t="shared" si="320"/>
        <v/>
      </c>
      <c r="AA767" s="17" t="str">
        <f t="shared" si="321"/>
        <v/>
      </c>
      <c r="AB767" s="17" t="str">
        <f t="shared" si="322"/>
        <v/>
      </c>
      <c r="AC767" s="17" t="str">
        <f t="shared" si="323"/>
        <v/>
      </c>
      <c r="AD767" s="18" t="str">
        <f t="shared" si="324"/>
        <v/>
      </c>
      <c r="AE767" s="19" t="str">
        <f t="shared" si="325"/>
        <v/>
      </c>
      <c r="AF767" s="17" t="str">
        <f t="shared" si="326"/>
        <v/>
      </c>
      <c r="AG767" s="17" t="str">
        <f t="shared" si="327"/>
        <v/>
      </c>
      <c r="AH767" s="18" t="str">
        <f t="shared" si="328"/>
        <v/>
      </c>
      <c r="AI767" s="73"/>
      <c r="AJ767" s="74"/>
      <c r="AK767" s="74"/>
      <c r="AL767" s="73"/>
      <c r="AM767" s="74"/>
      <c r="AN767" s="74">
        <f t="shared" si="329"/>
        <v>2012</v>
      </c>
      <c r="AO767" s="19" t="str">
        <f t="shared" ca="1" si="330"/>
        <v>-</v>
      </c>
      <c r="AP767" s="17" t="str">
        <f ca="1">IF($C767&gt;=TODAY(),"-",100*(AO767-MIN(Fit_Error_Deaths))/(MAX(Fit_Error_Deaths)-MIN(Fit_Error_Deaths)))</f>
        <v>-</v>
      </c>
      <c r="AQ767" s="17" t="str">
        <f t="shared" ca="1" si="331"/>
        <v>-</v>
      </c>
      <c r="AR767" s="17" t="str">
        <f ca="1">IF($C767&gt;=TODAY(),"-",100*(AQ767-MIN(Fit_Error_LocalTransmission))/(MAX(Fit_Error_LocalTransmission)-MIN(Fit_Error_LocalTransmission)))</f>
        <v>-</v>
      </c>
      <c r="AS767" s="17" t="str">
        <f t="shared" ca="1" si="332"/>
        <v>-</v>
      </c>
      <c r="AT767" s="67" t="str">
        <f t="shared" ca="1" si="333"/>
        <v>-</v>
      </c>
    </row>
    <row r="768" spans="1:46" s="1" customFormat="1" ht="12" x14ac:dyDescent="0.35">
      <c r="A768" s="87"/>
      <c r="B768" s="40" t="str">
        <f t="shared" si="310"/>
        <v/>
      </c>
      <c r="C768" s="41" t="str">
        <f t="shared" si="311"/>
        <v/>
      </c>
      <c r="D768" s="28">
        <f>'I Disease Parameters'!$E$6/(1000*365)</f>
        <v>4.8197260273972601E-5</v>
      </c>
      <c r="E768" s="28">
        <f>'I Disease Parameters'!$E$7/(1000*365)</f>
        <v>2.0024657534246577E-5</v>
      </c>
      <c r="F768" s="27">
        <f>(1-'I Disease Parameters'!$E$8)/'I Disease Parameters'!$E$10</f>
        <v>0.188</v>
      </c>
      <c r="G768" s="27">
        <f>'I Disease Parameters'!$E$8/'I Disease Parameters'!$E$11</f>
        <v>1.2E-2</v>
      </c>
      <c r="H768" s="27">
        <f>1/'I Disease Parameters'!$E$12</f>
        <v>0.05</v>
      </c>
      <c r="I768" s="27">
        <f>'I Disease Parameters'!$E$9/'I Disease Parameters'!$E$15</f>
        <v>0</v>
      </c>
      <c r="J768" s="83">
        <f t="shared" si="334"/>
        <v>7.7001263440561267</v>
      </c>
      <c r="K768" s="60">
        <f t="shared" si="335"/>
        <v>0.77001263449643809</v>
      </c>
      <c r="L768" s="30">
        <f t="shared" si="336"/>
        <v>0.46717576064062738</v>
      </c>
      <c r="M768" s="27">
        <f>J768/'I Disease Parameters'!$E$12</f>
        <v>0.38500631720280631</v>
      </c>
      <c r="N768" s="27">
        <f>K768/SQRT('I Disease Parameters'!$E$13*'I Disease Parameters'!$E$13)</f>
        <v>4.5294860852731655E-2</v>
      </c>
      <c r="O768" s="27">
        <f>L768/'I Disease Parameters'!$E$13</f>
        <v>2.7480927096507492E-2</v>
      </c>
      <c r="P768" s="27">
        <f>(1-L768)/'I Disease Parameters'!$E$14</f>
        <v>2.2201009973307193E-2</v>
      </c>
      <c r="Q768" s="19" t="str">
        <f t="shared" si="312"/>
        <v/>
      </c>
      <c r="R768" s="17" t="str">
        <f t="shared" si="313"/>
        <v/>
      </c>
      <c r="S768" s="17" t="str">
        <f t="shared" si="314"/>
        <v/>
      </c>
      <c r="T768" s="17" t="str">
        <f t="shared" si="315"/>
        <v/>
      </c>
      <c r="U768" s="17" t="str">
        <f t="shared" si="316"/>
        <v/>
      </c>
      <c r="V768" s="17" t="str">
        <f t="shared" si="317"/>
        <v/>
      </c>
      <c r="W768" s="17" t="str">
        <f t="shared" si="318"/>
        <v/>
      </c>
      <c r="X768" s="18" t="str">
        <f t="shared" si="309"/>
        <v/>
      </c>
      <c r="Y768" s="17" t="str">
        <f t="shared" si="319"/>
        <v/>
      </c>
      <c r="Z768" s="17" t="str">
        <f t="shared" si="320"/>
        <v/>
      </c>
      <c r="AA768" s="17" t="str">
        <f t="shared" si="321"/>
        <v/>
      </c>
      <c r="AB768" s="17" t="str">
        <f t="shared" si="322"/>
        <v/>
      </c>
      <c r="AC768" s="17" t="str">
        <f t="shared" si="323"/>
        <v/>
      </c>
      <c r="AD768" s="18" t="str">
        <f t="shared" si="324"/>
        <v/>
      </c>
      <c r="AE768" s="19" t="str">
        <f t="shared" si="325"/>
        <v/>
      </c>
      <c r="AF768" s="17" t="str">
        <f t="shared" si="326"/>
        <v/>
      </c>
      <c r="AG768" s="17" t="str">
        <f t="shared" si="327"/>
        <v/>
      </c>
      <c r="AH768" s="18" t="str">
        <f t="shared" si="328"/>
        <v/>
      </c>
      <c r="AI768" s="73"/>
      <c r="AJ768" s="74"/>
      <c r="AK768" s="74"/>
      <c r="AL768" s="73"/>
      <c r="AM768" s="74"/>
      <c r="AN768" s="74">
        <f t="shared" si="329"/>
        <v>2012</v>
      </c>
      <c r="AO768" s="19" t="str">
        <f t="shared" ca="1" si="330"/>
        <v>-</v>
      </c>
      <c r="AP768" s="17" t="str">
        <f ca="1">IF($C768&gt;=TODAY(),"-",100*(AO768-MIN(Fit_Error_Deaths))/(MAX(Fit_Error_Deaths)-MIN(Fit_Error_Deaths)))</f>
        <v>-</v>
      </c>
      <c r="AQ768" s="17" t="str">
        <f t="shared" ca="1" si="331"/>
        <v>-</v>
      </c>
      <c r="AR768" s="17" t="str">
        <f ca="1">IF($C768&gt;=TODAY(),"-",100*(AQ768-MIN(Fit_Error_LocalTransmission))/(MAX(Fit_Error_LocalTransmission)-MIN(Fit_Error_LocalTransmission)))</f>
        <v>-</v>
      </c>
      <c r="AS768" s="17" t="str">
        <f t="shared" ca="1" si="332"/>
        <v>-</v>
      </c>
      <c r="AT768" s="67" t="str">
        <f t="shared" ca="1" si="333"/>
        <v>-</v>
      </c>
    </row>
    <row r="769" spans="1:46" s="1" customFormat="1" ht="12" x14ac:dyDescent="0.35">
      <c r="A769" s="87"/>
      <c r="B769" s="40" t="str">
        <f t="shared" si="310"/>
        <v/>
      </c>
      <c r="C769" s="41" t="str">
        <f t="shared" si="311"/>
        <v/>
      </c>
      <c r="D769" s="28">
        <f>'I Disease Parameters'!$E$6/(1000*365)</f>
        <v>4.8197260273972601E-5</v>
      </c>
      <c r="E769" s="28">
        <f>'I Disease Parameters'!$E$7/(1000*365)</f>
        <v>2.0024657534246577E-5</v>
      </c>
      <c r="F769" s="27">
        <f>(1-'I Disease Parameters'!$E$8)/'I Disease Parameters'!$E$10</f>
        <v>0.188</v>
      </c>
      <c r="G769" s="27">
        <f>'I Disease Parameters'!$E$8/'I Disease Parameters'!$E$11</f>
        <v>1.2E-2</v>
      </c>
      <c r="H769" s="27">
        <f>1/'I Disease Parameters'!$E$12</f>
        <v>0.05</v>
      </c>
      <c r="I769" s="27">
        <f>'I Disease Parameters'!$E$9/'I Disease Parameters'!$E$15</f>
        <v>0</v>
      </c>
      <c r="J769" s="83">
        <f t="shared" si="334"/>
        <v>7.7001263440561267</v>
      </c>
      <c r="K769" s="60">
        <f t="shared" si="335"/>
        <v>0.77001263449643809</v>
      </c>
      <c r="L769" s="30">
        <f t="shared" si="336"/>
        <v>0.46717576064062738</v>
      </c>
      <c r="M769" s="27">
        <f>J769/'I Disease Parameters'!$E$12</f>
        <v>0.38500631720280631</v>
      </c>
      <c r="N769" s="27">
        <f>K769/SQRT('I Disease Parameters'!$E$13*'I Disease Parameters'!$E$13)</f>
        <v>4.5294860852731655E-2</v>
      </c>
      <c r="O769" s="27">
        <f>L769/'I Disease Parameters'!$E$13</f>
        <v>2.7480927096507492E-2</v>
      </c>
      <c r="P769" s="27">
        <f>(1-L769)/'I Disease Parameters'!$E$14</f>
        <v>2.2201009973307193E-2</v>
      </c>
      <c r="Q769" s="19" t="str">
        <f t="shared" si="312"/>
        <v/>
      </c>
      <c r="R769" s="17" t="str">
        <f t="shared" si="313"/>
        <v/>
      </c>
      <c r="S769" s="17" t="str">
        <f t="shared" si="314"/>
        <v/>
      </c>
      <c r="T769" s="17" t="str">
        <f t="shared" si="315"/>
        <v/>
      </c>
      <c r="U769" s="17" t="str">
        <f t="shared" si="316"/>
        <v/>
      </c>
      <c r="V769" s="17" t="str">
        <f t="shared" si="317"/>
        <v/>
      </c>
      <c r="W769" s="17" t="str">
        <f t="shared" si="318"/>
        <v/>
      </c>
      <c r="X769" s="18" t="str">
        <f t="shared" si="309"/>
        <v/>
      </c>
      <c r="Y769" s="17" t="str">
        <f t="shared" si="319"/>
        <v/>
      </c>
      <c r="Z769" s="17" t="str">
        <f t="shared" si="320"/>
        <v/>
      </c>
      <c r="AA769" s="17" t="str">
        <f t="shared" si="321"/>
        <v/>
      </c>
      <c r="AB769" s="17" t="str">
        <f t="shared" si="322"/>
        <v/>
      </c>
      <c r="AC769" s="17" t="str">
        <f t="shared" si="323"/>
        <v/>
      </c>
      <c r="AD769" s="18" t="str">
        <f t="shared" si="324"/>
        <v/>
      </c>
      <c r="AE769" s="19" t="str">
        <f t="shared" si="325"/>
        <v/>
      </c>
      <c r="AF769" s="17" t="str">
        <f t="shared" si="326"/>
        <v/>
      </c>
      <c r="AG769" s="17" t="str">
        <f t="shared" si="327"/>
        <v/>
      </c>
      <c r="AH769" s="18" t="str">
        <f t="shared" si="328"/>
        <v/>
      </c>
      <c r="AI769" s="73"/>
      <c r="AJ769" s="74"/>
      <c r="AK769" s="74"/>
      <c r="AL769" s="73"/>
      <c r="AM769" s="74"/>
      <c r="AN769" s="74">
        <f t="shared" si="329"/>
        <v>2012</v>
      </c>
      <c r="AO769" s="19" t="str">
        <f t="shared" ca="1" si="330"/>
        <v>-</v>
      </c>
      <c r="AP769" s="17" t="str">
        <f ca="1">IF($C769&gt;=TODAY(),"-",100*(AO769-MIN(Fit_Error_Deaths))/(MAX(Fit_Error_Deaths)-MIN(Fit_Error_Deaths)))</f>
        <v>-</v>
      </c>
      <c r="AQ769" s="17" t="str">
        <f t="shared" ca="1" si="331"/>
        <v>-</v>
      </c>
      <c r="AR769" s="17" t="str">
        <f ca="1">IF($C769&gt;=TODAY(),"-",100*(AQ769-MIN(Fit_Error_LocalTransmission))/(MAX(Fit_Error_LocalTransmission)-MIN(Fit_Error_LocalTransmission)))</f>
        <v>-</v>
      </c>
      <c r="AS769" s="17" t="str">
        <f t="shared" ca="1" si="332"/>
        <v>-</v>
      </c>
      <c r="AT769" s="67" t="str">
        <f t="shared" ca="1" si="333"/>
        <v>-</v>
      </c>
    </row>
    <row r="770" spans="1:46" s="1" customFormat="1" ht="12" x14ac:dyDescent="0.35">
      <c r="A770" s="87"/>
      <c r="B770" s="40" t="str">
        <f t="shared" si="310"/>
        <v/>
      </c>
      <c r="C770" s="41" t="str">
        <f t="shared" si="311"/>
        <v/>
      </c>
      <c r="D770" s="28">
        <f>'I Disease Parameters'!$E$6/(1000*365)</f>
        <v>4.8197260273972601E-5</v>
      </c>
      <c r="E770" s="28">
        <f>'I Disease Parameters'!$E$7/(1000*365)</f>
        <v>2.0024657534246577E-5</v>
      </c>
      <c r="F770" s="27">
        <f>(1-'I Disease Parameters'!$E$8)/'I Disease Parameters'!$E$10</f>
        <v>0.188</v>
      </c>
      <c r="G770" s="27">
        <f>'I Disease Parameters'!$E$8/'I Disease Parameters'!$E$11</f>
        <v>1.2E-2</v>
      </c>
      <c r="H770" s="27">
        <f>1/'I Disease Parameters'!$E$12</f>
        <v>0.05</v>
      </c>
      <c r="I770" s="27">
        <f>'I Disease Parameters'!$E$9/'I Disease Parameters'!$E$15</f>
        <v>0</v>
      </c>
      <c r="J770" s="83">
        <f t="shared" si="334"/>
        <v>7.7001263440561267</v>
      </c>
      <c r="K770" s="60">
        <f t="shared" si="335"/>
        <v>0.77001263449643809</v>
      </c>
      <c r="L770" s="30">
        <f t="shared" si="336"/>
        <v>0.46717576064062738</v>
      </c>
      <c r="M770" s="27">
        <f>J770/'I Disease Parameters'!$E$12</f>
        <v>0.38500631720280631</v>
      </c>
      <c r="N770" s="27">
        <f>K770/SQRT('I Disease Parameters'!$E$13*'I Disease Parameters'!$E$13)</f>
        <v>4.5294860852731655E-2</v>
      </c>
      <c r="O770" s="27">
        <f>L770/'I Disease Parameters'!$E$13</f>
        <v>2.7480927096507492E-2</v>
      </c>
      <c r="P770" s="27">
        <f>(1-L770)/'I Disease Parameters'!$E$14</f>
        <v>2.2201009973307193E-2</v>
      </c>
      <c r="Q770" s="19" t="str">
        <f t="shared" si="312"/>
        <v/>
      </c>
      <c r="R770" s="17" t="str">
        <f t="shared" si="313"/>
        <v/>
      </c>
      <c r="S770" s="17" t="str">
        <f t="shared" si="314"/>
        <v/>
      </c>
      <c r="T770" s="17" t="str">
        <f t="shared" si="315"/>
        <v/>
      </c>
      <c r="U770" s="17" t="str">
        <f t="shared" si="316"/>
        <v/>
      </c>
      <c r="V770" s="17" t="str">
        <f t="shared" si="317"/>
        <v/>
      </c>
      <c r="W770" s="17" t="str">
        <f t="shared" si="318"/>
        <v/>
      </c>
      <c r="X770" s="18" t="str">
        <f t="shared" si="309"/>
        <v/>
      </c>
      <c r="Y770" s="17" t="str">
        <f t="shared" si="319"/>
        <v/>
      </c>
      <c r="Z770" s="17" t="str">
        <f t="shared" si="320"/>
        <v/>
      </c>
      <c r="AA770" s="17" t="str">
        <f t="shared" si="321"/>
        <v/>
      </c>
      <c r="AB770" s="17" t="str">
        <f t="shared" si="322"/>
        <v/>
      </c>
      <c r="AC770" s="17" t="str">
        <f t="shared" si="323"/>
        <v/>
      </c>
      <c r="AD770" s="18" t="str">
        <f t="shared" si="324"/>
        <v/>
      </c>
      <c r="AE770" s="19" t="str">
        <f t="shared" si="325"/>
        <v/>
      </c>
      <c r="AF770" s="17" t="str">
        <f t="shared" si="326"/>
        <v/>
      </c>
      <c r="AG770" s="17" t="str">
        <f t="shared" si="327"/>
        <v/>
      </c>
      <c r="AH770" s="18" t="str">
        <f t="shared" si="328"/>
        <v/>
      </c>
      <c r="AI770" s="73"/>
      <c r="AJ770" s="74"/>
      <c r="AK770" s="74"/>
      <c r="AL770" s="73"/>
      <c r="AM770" s="74"/>
      <c r="AN770" s="74">
        <f t="shared" si="329"/>
        <v>2012</v>
      </c>
      <c r="AO770" s="19" t="str">
        <f t="shared" ca="1" si="330"/>
        <v>-</v>
      </c>
      <c r="AP770" s="17" t="str">
        <f ca="1">IF($C770&gt;=TODAY(),"-",100*(AO770-MIN(Fit_Error_Deaths))/(MAX(Fit_Error_Deaths)-MIN(Fit_Error_Deaths)))</f>
        <v>-</v>
      </c>
      <c r="AQ770" s="17" t="str">
        <f t="shared" ca="1" si="331"/>
        <v>-</v>
      </c>
      <c r="AR770" s="17" t="str">
        <f ca="1">IF($C770&gt;=TODAY(),"-",100*(AQ770-MIN(Fit_Error_LocalTransmission))/(MAX(Fit_Error_LocalTransmission)-MIN(Fit_Error_LocalTransmission)))</f>
        <v>-</v>
      </c>
      <c r="AS770" s="17" t="str">
        <f t="shared" ca="1" si="332"/>
        <v>-</v>
      </c>
      <c r="AT770" s="67" t="str">
        <f t="shared" ca="1" si="333"/>
        <v>-</v>
      </c>
    </row>
    <row r="771" spans="1:46" s="1" customFormat="1" ht="12" x14ac:dyDescent="0.35">
      <c r="A771" s="87"/>
      <c r="B771" s="40" t="str">
        <f t="shared" si="310"/>
        <v/>
      </c>
      <c r="C771" s="41" t="str">
        <f t="shared" si="311"/>
        <v/>
      </c>
      <c r="D771" s="28">
        <f>'I Disease Parameters'!$E$6/(1000*365)</f>
        <v>4.8197260273972601E-5</v>
      </c>
      <c r="E771" s="28">
        <f>'I Disease Parameters'!$E$7/(1000*365)</f>
        <v>2.0024657534246577E-5</v>
      </c>
      <c r="F771" s="27">
        <f>(1-'I Disease Parameters'!$E$8)/'I Disease Parameters'!$E$10</f>
        <v>0.188</v>
      </c>
      <c r="G771" s="27">
        <f>'I Disease Parameters'!$E$8/'I Disease Parameters'!$E$11</f>
        <v>1.2E-2</v>
      </c>
      <c r="H771" s="27">
        <f>1/'I Disease Parameters'!$E$12</f>
        <v>0.05</v>
      </c>
      <c r="I771" s="27">
        <f>'I Disease Parameters'!$E$9/'I Disease Parameters'!$E$15</f>
        <v>0</v>
      </c>
      <c r="J771" s="83">
        <f t="shared" si="334"/>
        <v>7.7001263440561267</v>
      </c>
      <c r="K771" s="60">
        <f t="shared" si="335"/>
        <v>0.77001263449643809</v>
      </c>
      <c r="L771" s="30">
        <f t="shared" si="336"/>
        <v>0.46717576064062738</v>
      </c>
      <c r="M771" s="27">
        <f>J771/'I Disease Parameters'!$E$12</f>
        <v>0.38500631720280631</v>
      </c>
      <c r="N771" s="27">
        <f>K771/SQRT('I Disease Parameters'!$E$13*'I Disease Parameters'!$E$13)</f>
        <v>4.5294860852731655E-2</v>
      </c>
      <c r="O771" s="27">
        <f>L771/'I Disease Parameters'!$E$13</f>
        <v>2.7480927096507492E-2</v>
      </c>
      <c r="P771" s="27">
        <f>(1-L771)/'I Disease Parameters'!$E$14</f>
        <v>2.2201009973307193E-2</v>
      </c>
      <c r="Q771" s="19" t="str">
        <f t="shared" si="312"/>
        <v/>
      </c>
      <c r="R771" s="17" t="str">
        <f t="shared" si="313"/>
        <v/>
      </c>
      <c r="S771" s="17" t="str">
        <f t="shared" si="314"/>
        <v/>
      </c>
      <c r="T771" s="17" t="str">
        <f t="shared" si="315"/>
        <v/>
      </c>
      <c r="U771" s="17" t="str">
        <f t="shared" si="316"/>
        <v/>
      </c>
      <c r="V771" s="17" t="str">
        <f t="shared" si="317"/>
        <v/>
      </c>
      <c r="W771" s="17" t="str">
        <f t="shared" si="318"/>
        <v/>
      </c>
      <c r="X771" s="18" t="str">
        <f t="shared" si="309"/>
        <v/>
      </c>
      <c r="Y771" s="17" t="str">
        <f t="shared" si="319"/>
        <v/>
      </c>
      <c r="Z771" s="17" t="str">
        <f t="shared" si="320"/>
        <v/>
      </c>
      <c r="AA771" s="17" t="str">
        <f t="shared" si="321"/>
        <v/>
      </c>
      <c r="AB771" s="17" t="str">
        <f t="shared" si="322"/>
        <v/>
      </c>
      <c r="AC771" s="17" t="str">
        <f t="shared" si="323"/>
        <v/>
      </c>
      <c r="AD771" s="18" t="str">
        <f t="shared" si="324"/>
        <v/>
      </c>
      <c r="AE771" s="19" t="str">
        <f t="shared" si="325"/>
        <v/>
      </c>
      <c r="AF771" s="17" t="str">
        <f t="shared" si="326"/>
        <v/>
      </c>
      <c r="AG771" s="17" t="str">
        <f t="shared" si="327"/>
        <v/>
      </c>
      <c r="AH771" s="18" t="str">
        <f t="shared" si="328"/>
        <v/>
      </c>
      <c r="AI771" s="73"/>
      <c r="AJ771" s="74"/>
      <c r="AK771" s="74"/>
      <c r="AL771" s="73"/>
      <c r="AM771" s="74"/>
      <c r="AN771" s="74">
        <f t="shared" si="329"/>
        <v>2012</v>
      </c>
      <c r="AO771" s="19" t="str">
        <f t="shared" ca="1" si="330"/>
        <v>-</v>
      </c>
      <c r="AP771" s="17" t="str">
        <f ca="1">IF($C771&gt;=TODAY(),"-",100*(AO771-MIN(Fit_Error_Deaths))/(MAX(Fit_Error_Deaths)-MIN(Fit_Error_Deaths)))</f>
        <v>-</v>
      </c>
      <c r="AQ771" s="17" t="str">
        <f t="shared" ca="1" si="331"/>
        <v>-</v>
      </c>
      <c r="AR771" s="17" t="str">
        <f ca="1">IF($C771&gt;=TODAY(),"-",100*(AQ771-MIN(Fit_Error_LocalTransmission))/(MAX(Fit_Error_LocalTransmission)-MIN(Fit_Error_LocalTransmission)))</f>
        <v>-</v>
      </c>
      <c r="AS771" s="17" t="str">
        <f t="shared" ca="1" si="332"/>
        <v>-</v>
      </c>
      <c r="AT771" s="67" t="str">
        <f t="shared" ca="1" si="333"/>
        <v>-</v>
      </c>
    </row>
    <row r="772" spans="1:46" s="1" customFormat="1" ht="12" x14ac:dyDescent="0.35">
      <c r="A772" s="87"/>
      <c r="B772" s="40" t="str">
        <f t="shared" si="310"/>
        <v/>
      </c>
      <c r="C772" s="41" t="str">
        <f t="shared" si="311"/>
        <v/>
      </c>
      <c r="D772" s="28">
        <f>'I Disease Parameters'!$E$6/(1000*365)</f>
        <v>4.8197260273972601E-5</v>
      </c>
      <c r="E772" s="28">
        <f>'I Disease Parameters'!$E$7/(1000*365)</f>
        <v>2.0024657534246577E-5</v>
      </c>
      <c r="F772" s="27">
        <f>(1-'I Disease Parameters'!$E$8)/'I Disease Parameters'!$E$10</f>
        <v>0.188</v>
      </c>
      <c r="G772" s="27">
        <f>'I Disease Parameters'!$E$8/'I Disease Parameters'!$E$11</f>
        <v>1.2E-2</v>
      </c>
      <c r="H772" s="27">
        <f>1/'I Disease Parameters'!$E$12</f>
        <v>0.05</v>
      </c>
      <c r="I772" s="27">
        <f>'I Disease Parameters'!$E$9/'I Disease Parameters'!$E$15</f>
        <v>0</v>
      </c>
      <c r="J772" s="83">
        <f t="shared" si="334"/>
        <v>7.7001263440561267</v>
      </c>
      <c r="K772" s="60">
        <f t="shared" si="335"/>
        <v>0.77001263449643809</v>
      </c>
      <c r="L772" s="30">
        <f t="shared" si="336"/>
        <v>0.46717576064062738</v>
      </c>
      <c r="M772" s="27">
        <f>J772/'I Disease Parameters'!$E$12</f>
        <v>0.38500631720280631</v>
      </c>
      <c r="N772" s="27">
        <f>K772/SQRT('I Disease Parameters'!$E$13*'I Disease Parameters'!$E$13)</f>
        <v>4.5294860852731655E-2</v>
      </c>
      <c r="O772" s="27">
        <f>L772/'I Disease Parameters'!$E$13</f>
        <v>2.7480927096507492E-2</v>
      </c>
      <c r="P772" s="27">
        <f>(1-L772)/'I Disease Parameters'!$E$14</f>
        <v>2.2201009973307193E-2</v>
      </c>
      <c r="Q772" s="19" t="str">
        <f t="shared" si="312"/>
        <v/>
      </c>
      <c r="R772" s="17" t="str">
        <f t="shared" si="313"/>
        <v/>
      </c>
      <c r="S772" s="17" t="str">
        <f t="shared" si="314"/>
        <v/>
      </c>
      <c r="T772" s="17" t="str">
        <f t="shared" si="315"/>
        <v/>
      </c>
      <c r="U772" s="17" t="str">
        <f t="shared" si="316"/>
        <v/>
      </c>
      <c r="V772" s="17" t="str">
        <f t="shared" si="317"/>
        <v/>
      </c>
      <c r="W772" s="17" t="str">
        <f t="shared" si="318"/>
        <v/>
      </c>
      <c r="X772" s="18" t="str">
        <f t="shared" ref="X772:X835" si="337">IF($B772&gt;$C$1,"",MAX(View_T_C))</f>
        <v/>
      </c>
      <c r="Y772" s="17" t="str">
        <f t="shared" si="319"/>
        <v/>
      </c>
      <c r="Z772" s="17" t="str">
        <f t="shared" si="320"/>
        <v/>
      </c>
      <c r="AA772" s="17" t="str">
        <f t="shared" si="321"/>
        <v/>
      </c>
      <c r="AB772" s="17" t="str">
        <f t="shared" si="322"/>
        <v/>
      </c>
      <c r="AC772" s="17" t="str">
        <f t="shared" si="323"/>
        <v/>
      </c>
      <c r="AD772" s="18" t="str">
        <f t="shared" si="324"/>
        <v/>
      </c>
      <c r="AE772" s="19" t="str">
        <f t="shared" si="325"/>
        <v/>
      </c>
      <c r="AF772" s="17" t="str">
        <f t="shared" si="326"/>
        <v/>
      </c>
      <c r="AG772" s="17" t="str">
        <f t="shared" si="327"/>
        <v/>
      </c>
      <c r="AH772" s="18" t="str">
        <f t="shared" si="328"/>
        <v/>
      </c>
      <c r="AI772" s="73"/>
      <c r="AJ772" s="74"/>
      <c r="AK772" s="74"/>
      <c r="AL772" s="73"/>
      <c r="AM772" s="74"/>
      <c r="AN772" s="74">
        <f t="shared" si="329"/>
        <v>2012</v>
      </c>
      <c r="AO772" s="19" t="str">
        <f t="shared" ca="1" si="330"/>
        <v>-</v>
      </c>
      <c r="AP772" s="17" t="str">
        <f ca="1">IF($C772&gt;=TODAY(),"-",100*(AO772-MIN(Fit_Error_Deaths))/(MAX(Fit_Error_Deaths)-MIN(Fit_Error_Deaths)))</f>
        <v>-</v>
      </c>
      <c r="AQ772" s="17" t="str">
        <f t="shared" ca="1" si="331"/>
        <v>-</v>
      </c>
      <c r="AR772" s="17" t="str">
        <f ca="1">IF($C772&gt;=TODAY(),"-",100*(AQ772-MIN(Fit_Error_LocalTransmission))/(MAX(Fit_Error_LocalTransmission)-MIN(Fit_Error_LocalTransmission)))</f>
        <v>-</v>
      </c>
      <c r="AS772" s="17" t="str">
        <f t="shared" ca="1" si="332"/>
        <v>-</v>
      </c>
      <c r="AT772" s="67" t="str">
        <f t="shared" ca="1" si="333"/>
        <v>-</v>
      </c>
    </row>
    <row r="773" spans="1:46" s="1" customFormat="1" ht="12" x14ac:dyDescent="0.35">
      <c r="A773" s="87"/>
      <c r="B773" s="40" t="str">
        <f t="shared" ref="B773:B836" si="338">IF($B772&gt;=$C$1,"",B772+1)</f>
        <v/>
      </c>
      <c r="C773" s="41" t="str">
        <f t="shared" ref="C773:C836" si="339">IF($B773&gt;$C$1,"",C772+1)</f>
        <v/>
      </c>
      <c r="D773" s="28">
        <f>'I Disease Parameters'!$E$6/(1000*365)</f>
        <v>4.8197260273972601E-5</v>
      </c>
      <c r="E773" s="28">
        <f>'I Disease Parameters'!$E$7/(1000*365)</f>
        <v>2.0024657534246577E-5</v>
      </c>
      <c r="F773" s="27">
        <f>(1-'I Disease Parameters'!$E$8)/'I Disease Parameters'!$E$10</f>
        <v>0.188</v>
      </c>
      <c r="G773" s="27">
        <f>'I Disease Parameters'!$E$8/'I Disease Parameters'!$E$11</f>
        <v>1.2E-2</v>
      </c>
      <c r="H773" s="27">
        <f>1/'I Disease Parameters'!$E$12</f>
        <v>0.05</v>
      </c>
      <c r="I773" s="27">
        <f>'I Disease Parameters'!$E$9/'I Disease Parameters'!$E$15</f>
        <v>0</v>
      </c>
      <c r="J773" s="83">
        <f t="shared" si="334"/>
        <v>7.7001263440561267</v>
      </c>
      <c r="K773" s="60">
        <f t="shared" si="335"/>
        <v>0.77001263449643809</v>
      </c>
      <c r="L773" s="30">
        <f t="shared" si="336"/>
        <v>0.46717576064062738</v>
      </c>
      <c r="M773" s="27">
        <f>J773/'I Disease Parameters'!$E$12</f>
        <v>0.38500631720280631</v>
      </c>
      <c r="N773" s="27">
        <f>K773/SQRT('I Disease Parameters'!$E$13*'I Disease Parameters'!$E$13)</f>
        <v>4.5294860852731655E-2</v>
      </c>
      <c r="O773" s="27">
        <f>L773/'I Disease Parameters'!$E$13</f>
        <v>2.7480927096507492E-2</v>
      </c>
      <c r="P773" s="27">
        <f>(1-L773)/'I Disease Parameters'!$E$14</f>
        <v>2.2201009973307193E-2</v>
      </c>
      <c r="Q773" s="19" t="str">
        <f t="shared" ref="Q773:Q836" si="340">IF($B773&gt;$C$1,"",Q772+p_0*$W772+p_9*$U772-p_1*$Q772-p_2*$Q772*($S772/$W772)-p_3*$Q772*($T772/$W772))</f>
        <v/>
      </c>
      <c r="R773" s="17" t="str">
        <f t="shared" ref="R773:R836" si="341">IF($B773&gt;$C$1,"",R772+p_2*$Q772*($S772/$W772)+p_3*$Q772*($T772/$W772) - p_1*$R772- p_4*$R772 - p_5*$R772+AI772)</f>
        <v/>
      </c>
      <c r="S773" s="17" t="str">
        <f t="shared" ref="S773:S836" si="342">IF($B773&gt;$C$1,"",S772+p_4*$R772-p_1*$S772-p_6*$S772+AJ772)</f>
        <v/>
      </c>
      <c r="T773" s="17" t="str">
        <f t="shared" ref="T773:T836" si="343">IF($B773&gt;$C$1,"",T772+p_5*$R772-p_1*$T772-p_7*$T772-p_8*$T772+AK772)</f>
        <v/>
      </c>
      <c r="U773" s="17" t="str">
        <f t="shared" ref="U773:U836" si="344">IF($B773&gt;$C$1,"",U772+p_7*$T772+p_6*$S772-p_1*$U772-p_9*$U772)</f>
        <v/>
      </c>
      <c r="V773" s="17" t="str">
        <f t="shared" ref="V773:V836" si="345">IF($B773&gt;$C$1,"",V772+p_8*$T772)</f>
        <v/>
      </c>
      <c r="W773" s="17" t="str">
        <f t="shared" ref="W773:W836" si="346">IF($B773&gt;$C$1,"",SUM($Q773:$U773))</f>
        <v/>
      </c>
      <c r="X773" s="18" t="str">
        <f t="shared" si="337"/>
        <v/>
      </c>
      <c r="Y773" s="17" t="str">
        <f t="shared" ref="Y773:Y836" si="347">IF($B773&gt;$C$1,"",Q773-Q772)</f>
        <v/>
      </c>
      <c r="Z773" s="17" t="str">
        <f t="shared" ref="Z773:Z836" si="348">IF($B773&gt;$C$1,"",R773-R772)</f>
        <v/>
      </c>
      <c r="AA773" s="17" t="str">
        <f t="shared" ref="AA773:AA836" si="349">IF($B773&gt;$C$1,"",S773-S772)</f>
        <v/>
      </c>
      <c r="AB773" s="17" t="str">
        <f t="shared" ref="AB773:AB836" si="350">IF($B773&gt;$C$1,"",T773-T772)</f>
        <v/>
      </c>
      <c r="AC773" s="17" t="str">
        <f t="shared" ref="AC773:AC836" si="351">IF($B773&gt;$C$1,"",U773-U772)</f>
        <v/>
      </c>
      <c r="AD773" s="18" t="str">
        <f t="shared" ref="AD773:AD836" si="352">IF($B773&gt;$C$1,"",V773-V772)</f>
        <v/>
      </c>
      <c r="AE773" s="19" t="str">
        <f t="shared" ref="AE773:AE836" si="353">IF($B773&gt;$C$1,"",p_2*$Q772*($S772/$W772)+p_3*$Q772*($T772/$W772))</f>
        <v/>
      </c>
      <c r="AF773" s="17" t="str">
        <f t="shared" ref="AF773:AF836" si="354">IF($B773&gt;$C$1,"",p_4*$R772)</f>
        <v/>
      </c>
      <c r="AG773" s="17" t="str">
        <f t="shared" ref="AG773:AG836" si="355">IF($B773&gt;$C$1,"",p_5*$R772)</f>
        <v/>
      </c>
      <c r="AH773" s="18" t="str">
        <f t="shared" si="328"/>
        <v/>
      </c>
      <c r="AI773" s="73"/>
      <c r="AJ773" s="74"/>
      <c r="AK773" s="74"/>
      <c r="AL773" s="73"/>
      <c r="AM773" s="74"/>
      <c r="AN773" s="74">
        <f t="shared" si="329"/>
        <v>2012</v>
      </c>
      <c r="AO773" s="19" t="str">
        <f t="shared" ca="1" si="330"/>
        <v>-</v>
      </c>
      <c r="AP773" s="17" t="str">
        <f ca="1">IF($C773&gt;=TODAY(),"-",100*(AO773-MIN(Fit_Error_Deaths))/(MAX(Fit_Error_Deaths)-MIN(Fit_Error_Deaths)))</f>
        <v>-</v>
      </c>
      <c r="AQ773" s="17" t="str">
        <f t="shared" ca="1" si="331"/>
        <v>-</v>
      </c>
      <c r="AR773" s="17" t="str">
        <f ca="1">IF($C773&gt;=TODAY(),"-",100*(AQ773-MIN(Fit_Error_LocalTransmission))/(MAX(Fit_Error_LocalTransmission)-MIN(Fit_Error_LocalTransmission)))</f>
        <v>-</v>
      </c>
      <c r="AS773" s="17" t="str">
        <f t="shared" ca="1" si="332"/>
        <v>-</v>
      </c>
      <c r="AT773" s="67" t="str">
        <f t="shared" ca="1" si="333"/>
        <v>-</v>
      </c>
    </row>
    <row r="774" spans="1:46" s="1" customFormat="1" ht="12" x14ac:dyDescent="0.35">
      <c r="A774" s="87"/>
      <c r="B774" s="40" t="str">
        <f t="shared" si="338"/>
        <v/>
      </c>
      <c r="C774" s="41" t="str">
        <f t="shared" si="339"/>
        <v/>
      </c>
      <c r="D774" s="28">
        <f>'I Disease Parameters'!$E$6/(1000*365)</f>
        <v>4.8197260273972601E-5</v>
      </c>
      <c r="E774" s="28">
        <f>'I Disease Parameters'!$E$7/(1000*365)</f>
        <v>2.0024657534246577E-5</v>
      </c>
      <c r="F774" s="27">
        <f>(1-'I Disease Parameters'!$E$8)/'I Disease Parameters'!$E$10</f>
        <v>0.188</v>
      </c>
      <c r="G774" s="27">
        <f>'I Disease Parameters'!$E$8/'I Disease Parameters'!$E$11</f>
        <v>1.2E-2</v>
      </c>
      <c r="H774" s="27">
        <f>1/'I Disease Parameters'!$E$12</f>
        <v>0.05</v>
      </c>
      <c r="I774" s="27">
        <f>'I Disease Parameters'!$E$9/'I Disease Parameters'!$E$15</f>
        <v>0</v>
      </c>
      <c r="J774" s="83">
        <f t="shared" si="334"/>
        <v>7.7001263440561267</v>
      </c>
      <c r="K774" s="60">
        <f t="shared" si="335"/>
        <v>0.77001263449643809</v>
      </c>
      <c r="L774" s="30">
        <f t="shared" si="336"/>
        <v>0.46717576064062738</v>
      </c>
      <c r="M774" s="27">
        <f>J774/'I Disease Parameters'!$E$12</f>
        <v>0.38500631720280631</v>
      </c>
      <c r="N774" s="27">
        <f>K774/SQRT('I Disease Parameters'!$E$13*'I Disease Parameters'!$E$13)</f>
        <v>4.5294860852731655E-2</v>
      </c>
      <c r="O774" s="27">
        <f>L774/'I Disease Parameters'!$E$13</f>
        <v>2.7480927096507492E-2</v>
      </c>
      <c r="P774" s="27">
        <f>(1-L774)/'I Disease Parameters'!$E$14</f>
        <v>2.2201009973307193E-2</v>
      </c>
      <c r="Q774" s="19" t="str">
        <f t="shared" si="340"/>
        <v/>
      </c>
      <c r="R774" s="17" t="str">
        <f t="shared" si="341"/>
        <v/>
      </c>
      <c r="S774" s="17" t="str">
        <f t="shared" si="342"/>
        <v/>
      </c>
      <c r="T774" s="17" t="str">
        <f t="shared" si="343"/>
        <v/>
      </c>
      <c r="U774" s="17" t="str">
        <f t="shared" si="344"/>
        <v/>
      </c>
      <c r="V774" s="17" t="str">
        <f t="shared" si="345"/>
        <v/>
      </c>
      <c r="W774" s="17" t="str">
        <f t="shared" si="346"/>
        <v/>
      </c>
      <c r="X774" s="18" t="str">
        <f t="shared" si="337"/>
        <v/>
      </c>
      <c r="Y774" s="17" t="str">
        <f t="shared" si="347"/>
        <v/>
      </c>
      <c r="Z774" s="17" t="str">
        <f t="shared" si="348"/>
        <v/>
      </c>
      <c r="AA774" s="17" t="str">
        <f t="shared" si="349"/>
        <v/>
      </c>
      <c r="AB774" s="17" t="str">
        <f t="shared" si="350"/>
        <v/>
      </c>
      <c r="AC774" s="17" t="str">
        <f t="shared" si="351"/>
        <v/>
      </c>
      <c r="AD774" s="18" t="str">
        <f t="shared" si="352"/>
        <v/>
      </c>
      <c r="AE774" s="19" t="str">
        <f t="shared" si="353"/>
        <v/>
      </c>
      <c r="AF774" s="17" t="str">
        <f t="shared" si="354"/>
        <v/>
      </c>
      <c r="AG774" s="17" t="str">
        <f t="shared" si="355"/>
        <v/>
      </c>
      <c r="AH774" s="18" t="str">
        <f t="shared" ref="AH774:AH837" si="356">IF($B774&gt;$C$1,"",AG774+AF774)</f>
        <v/>
      </c>
      <c r="AI774" s="73"/>
      <c r="AJ774" s="74"/>
      <c r="AK774" s="74"/>
      <c r="AL774" s="73"/>
      <c r="AM774" s="74"/>
      <c r="AN774" s="74">
        <f t="shared" ref="AN774:AN837" si="357">AM774+AN773</f>
        <v>2012</v>
      </c>
      <c r="AO774" s="19" t="str">
        <f t="shared" ref="AO774:AO837" ca="1" si="358">IF($C774&gt;=TODAY(),"-",(AL774-AD774)^2)</f>
        <v>-</v>
      </c>
      <c r="AP774" s="17" t="str">
        <f ca="1">IF($C774&gt;=TODAY(),"-",100*(AO774-MIN(Fit_Error_Deaths))/(MAX(Fit_Error_Deaths)-MIN(Fit_Error_Deaths)))</f>
        <v>-</v>
      </c>
      <c r="AQ774" s="17" t="str">
        <f t="shared" ref="AQ774:AQ837" ca="1" si="359">IF($C774&gt;=TODAY(),"-",(AM774-AH774)^2)</f>
        <v>-</v>
      </c>
      <c r="AR774" s="17" t="str">
        <f ca="1">IF($C774&gt;=TODAY(),"-",100*(AQ774-MIN(Fit_Error_LocalTransmission))/(MAX(Fit_Error_LocalTransmission)-MIN(Fit_Error_LocalTransmission)))</f>
        <v>-</v>
      </c>
      <c r="AS774" s="17" t="str">
        <f t="shared" ref="AS774:AS837" ca="1" si="360">IF($C774&gt;=TODAY(),"-",AP774*$AO$2+AR774*$AQ$2)</f>
        <v>-</v>
      </c>
      <c r="AT774" s="67" t="str">
        <f t="shared" ref="AT774:AT837" ca="1" si="361">IF($C774&gt;=TODAY(),"-",($AT$2)^((TODAY()-C774-1)))</f>
        <v>-</v>
      </c>
    </row>
    <row r="775" spans="1:46" s="1" customFormat="1" ht="12" x14ac:dyDescent="0.35">
      <c r="A775" s="87"/>
      <c r="B775" s="40" t="str">
        <f t="shared" si="338"/>
        <v/>
      </c>
      <c r="C775" s="41" t="str">
        <f t="shared" si="339"/>
        <v/>
      </c>
      <c r="D775" s="28">
        <f>'I Disease Parameters'!$E$6/(1000*365)</f>
        <v>4.8197260273972601E-5</v>
      </c>
      <c r="E775" s="28">
        <f>'I Disease Parameters'!$E$7/(1000*365)</f>
        <v>2.0024657534246577E-5</v>
      </c>
      <c r="F775" s="27">
        <f>(1-'I Disease Parameters'!$E$8)/'I Disease Parameters'!$E$10</f>
        <v>0.188</v>
      </c>
      <c r="G775" s="27">
        <f>'I Disease Parameters'!$E$8/'I Disease Parameters'!$E$11</f>
        <v>1.2E-2</v>
      </c>
      <c r="H775" s="27">
        <f>1/'I Disease Parameters'!$E$12</f>
        <v>0.05</v>
      </c>
      <c r="I775" s="27">
        <f>'I Disease Parameters'!$E$9/'I Disease Parameters'!$E$15</f>
        <v>0</v>
      </c>
      <c r="J775" s="83">
        <f t="shared" ref="J775:J838" si="362">J774</f>
        <v>7.7001263440561267</v>
      </c>
      <c r="K775" s="60">
        <f t="shared" ref="K775:K838" si="363">K774</f>
        <v>0.77001263449643809</v>
      </c>
      <c r="L775" s="30">
        <f t="shared" ref="L775:L838" si="364">L774</f>
        <v>0.46717576064062738</v>
      </c>
      <c r="M775" s="27">
        <f>J775/'I Disease Parameters'!$E$12</f>
        <v>0.38500631720280631</v>
      </c>
      <c r="N775" s="27">
        <f>K775/SQRT('I Disease Parameters'!$E$13*'I Disease Parameters'!$E$13)</f>
        <v>4.5294860852731655E-2</v>
      </c>
      <c r="O775" s="27">
        <f>L775/'I Disease Parameters'!$E$13</f>
        <v>2.7480927096507492E-2</v>
      </c>
      <c r="P775" s="27">
        <f>(1-L775)/'I Disease Parameters'!$E$14</f>
        <v>2.2201009973307193E-2</v>
      </c>
      <c r="Q775" s="19" t="str">
        <f t="shared" si="340"/>
        <v/>
      </c>
      <c r="R775" s="17" t="str">
        <f t="shared" si="341"/>
        <v/>
      </c>
      <c r="S775" s="17" t="str">
        <f t="shared" si="342"/>
        <v/>
      </c>
      <c r="T775" s="17" t="str">
        <f t="shared" si="343"/>
        <v/>
      </c>
      <c r="U775" s="17" t="str">
        <f t="shared" si="344"/>
        <v/>
      </c>
      <c r="V775" s="17" t="str">
        <f t="shared" si="345"/>
        <v/>
      </c>
      <c r="W775" s="17" t="str">
        <f t="shared" si="346"/>
        <v/>
      </c>
      <c r="X775" s="18" t="str">
        <f t="shared" si="337"/>
        <v/>
      </c>
      <c r="Y775" s="17" t="str">
        <f t="shared" si="347"/>
        <v/>
      </c>
      <c r="Z775" s="17" t="str">
        <f t="shared" si="348"/>
        <v/>
      </c>
      <c r="AA775" s="17" t="str">
        <f t="shared" si="349"/>
        <v/>
      </c>
      <c r="AB775" s="17" t="str">
        <f t="shared" si="350"/>
        <v/>
      </c>
      <c r="AC775" s="17" t="str">
        <f t="shared" si="351"/>
        <v/>
      </c>
      <c r="AD775" s="18" t="str">
        <f t="shared" si="352"/>
        <v/>
      </c>
      <c r="AE775" s="19" t="str">
        <f t="shared" si="353"/>
        <v/>
      </c>
      <c r="AF775" s="17" t="str">
        <f t="shared" si="354"/>
        <v/>
      </c>
      <c r="AG775" s="17" t="str">
        <f t="shared" si="355"/>
        <v/>
      </c>
      <c r="AH775" s="18" t="str">
        <f t="shared" si="356"/>
        <v/>
      </c>
      <c r="AI775" s="73"/>
      <c r="AJ775" s="74"/>
      <c r="AK775" s="74"/>
      <c r="AL775" s="73"/>
      <c r="AM775" s="74"/>
      <c r="AN775" s="74">
        <f t="shared" si="357"/>
        <v>2012</v>
      </c>
      <c r="AO775" s="19" t="str">
        <f t="shared" ca="1" si="358"/>
        <v>-</v>
      </c>
      <c r="AP775" s="17" t="str">
        <f ca="1">IF($C775&gt;=TODAY(),"-",100*(AO775-MIN(Fit_Error_Deaths))/(MAX(Fit_Error_Deaths)-MIN(Fit_Error_Deaths)))</f>
        <v>-</v>
      </c>
      <c r="AQ775" s="17" t="str">
        <f t="shared" ca="1" si="359"/>
        <v>-</v>
      </c>
      <c r="AR775" s="17" t="str">
        <f ca="1">IF($C775&gt;=TODAY(),"-",100*(AQ775-MIN(Fit_Error_LocalTransmission))/(MAX(Fit_Error_LocalTransmission)-MIN(Fit_Error_LocalTransmission)))</f>
        <v>-</v>
      </c>
      <c r="AS775" s="17" t="str">
        <f t="shared" ca="1" si="360"/>
        <v>-</v>
      </c>
      <c r="AT775" s="67" t="str">
        <f t="shared" ca="1" si="361"/>
        <v>-</v>
      </c>
    </row>
    <row r="776" spans="1:46" s="1" customFormat="1" ht="12" x14ac:dyDescent="0.35">
      <c r="A776" s="87"/>
      <c r="B776" s="40" t="str">
        <f t="shared" si="338"/>
        <v/>
      </c>
      <c r="C776" s="41" t="str">
        <f t="shared" si="339"/>
        <v/>
      </c>
      <c r="D776" s="28">
        <f>'I Disease Parameters'!$E$6/(1000*365)</f>
        <v>4.8197260273972601E-5</v>
      </c>
      <c r="E776" s="28">
        <f>'I Disease Parameters'!$E$7/(1000*365)</f>
        <v>2.0024657534246577E-5</v>
      </c>
      <c r="F776" s="27">
        <f>(1-'I Disease Parameters'!$E$8)/'I Disease Parameters'!$E$10</f>
        <v>0.188</v>
      </c>
      <c r="G776" s="27">
        <f>'I Disease Parameters'!$E$8/'I Disease Parameters'!$E$11</f>
        <v>1.2E-2</v>
      </c>
      <c r="H776" s="27">
        <f>1/'I Disease Parameters'!$E$12</f>
        <v>0.05</v>
      </c>
      <c r="I776" s="27">
        <f>'I Disease Parameters'!$E$9/'I Disease Parameters'!$E$15</f>
        <v>0</v>
      </c>
      <c r="J776" s="83">
        <f t="shared" si="362"/>
        <v>7.7001263440561267</v>
      </c>
      <c r="K776" s="60">
        <f t="shared" si="363"/>
        <v>0.77001263449643809</v>
      </c>
      <c r="L776" s="30">
        <f t="shared" si="364"/>
        <v>0.46717576064062738</v>
      </c>
      <c r="M776" s="27">
        <f>J776/'I Disease Parameters'!$E$12</f>
        <v>0.38500631720280631</v>
      </c>
      <c r="N776" s="27">
        <f>K776/SQRT('I Disease Parameters'!$E$13*'I Disease Parameters'!$E$13)</f>
        <v>4.5294860852731655E-2</v>
      </c>
      <c r="O776" s="27">
        <f>L776/'I Disease Parameters'!$E$13</f>
        <v>2.7480927096507492E-2</v>
      </c>
      <c r="P776" s="27">
        <f>(1-L776)/'I Disease Parameters'!$E$14</f>
        <v>2.2201009973307193E-2</v>
      </c>
      <c r="Q776" s="19" t="str">
        <f t="shared" si="340"/>
        <v/>
      </c>
      <c r="R776" s="17" t="str">
        <f t="shared" si="341"/>
        <v/>
      </c>
      <c r="S776" s="17" t="str">
        <f t="shared" si="342"/>
        <v/>
      </c>
      <c r="T776" s="17" t="str">
        <f t="shared" si="343"/>
        <v/>
      </c>
      <c r="U776" s="17" t="str">
        <f t="shared" si="344"/>
        <v/>
      </c>
      <c r="V776" s="17" t="str">
        <f t="shared" si="345"/>
        <v/>
      </c>
      <c r="W776" s="17" t="str">
        <f t="shared" si="346"/>
        <v/>
      </c>
      <c r="X776" s="18" t="str">
        <f t="shared" si="337"/>
        <v/>
      </c>
      <c r="Y776" s="17" t="str">
        <f t="shared" si="347"/>
        <v/>
      </c>
      <c r="Z776" s="17" t="str">
        <f t="shared" si="348"/>
        <v/>
      </c>
      <c r="AA776" s="17" t="str">
        <f t="shared" si="349"/>
        <v/>
      </c>
      <c r="AB776" s="17" t="str">
        <f t="shared" si="350"/>
        <v/>
      </c>
      <c r="AC776" s="17" t="str">
        <f t="shared" si="351"/>
        <v/>
      </c>
      <c r="AD776" s="18" t="str">
        <f t="shared" si="352"/>
        <v/>
      </c>
      <c r="AE776" s="19" t="str">
        <f t="shared" si="353"/>
        <v/>
      </c>
      <c r="AF776" s="17" t="str">
        <f t="shared" si="354"/>
        <v/>
      </c>
      <c r="AG776" s="17" t="str">
        <f t="shared" si="355"/>
        <v/>
      </c>
      <c r="AH776" s="18" t="str">
        <f t="shared" si="356"/>
        <v/>
      </c>
      <c r="AI776" s="73"/>
      <c r="AJ776" s="74"/>
      <c r="AK776" s="74"/>
      <c r="AL776" s="73"/>
      <c r="AM776" s="74"/>
      <c r="AN776" s="74">
        <f t="shared" si="357"/>
        <v>2012</v>
      </c>
      <c r="AO776" s="19" t="str">
        <f t="shared" ca="1" si="358"/>
        <v>-</v>
      </c>
      <c r="AP776" s="17" t="str">
        <f ca="1">IF($C776&gt;=TODAY(),"-",100*(AO776-MIN(Fit_Error_Deaths))/(MAX(Fit_Error_Deaths)-MIN(Fit_Error_Deaths)))</f>
        <v>-</v>
      </c>
      <c r="AQ776" s="17" t="str">
        <f t="shared" ca="1" si="359"/>
        <v>-</v>
      </c>
      <c r="AR776" s="17" t="str">
        <f ca="1">IF($C776&gt;=TODAY(),"-",100*(AQ776-MIN(Fit_Error_LocalTransmission))/(MAX(Fit_Error_LocalTransmission)-MIN(Fit_Error_LocalTransmission)))</f>
        <v>-</v>
      </c>
      <c r="AS776" s="17" t="str">
        <f t="shared" ca="1" si="360"/>
        <v>-</v>
      </c>
      <c r="AT776" s="67" t="str">
        <f t="shared" ca="1" si="361"/>
        <v>-</v>
      </c>
    </row>
    <row r="777" spans="1:46" s="1" customFormat="1" ht="12" x14ac:dyDescent="0.35">
      <c r="A777" s="87"/>
      <c r="B777" s="40" t="str">
        <f t="shared" si="338"/>
        <v/>
      </c>
      <c r="C777" s="41" t="str">
        <f t="shared" si="339"/>
        <v/>
      </c>
      <c r="D777" s="28">
        <f>'I Disease Parameters'!$E$6/(1000*365)</f>
        <v>4.8197260273972601E-5</v>
      </c>
      <c r="E777" s="28">
        <f>'I Disease Parameters'!$E$7/(1000*365)</f>
        <v>2.0024657534246577E-5</v>
      </c>
      <c r="F777" s="27">
        <f>(1-'I Disease Parameters'!$E$8)/'I Disease Parameters'!$E$10</f>
        <v>0.188</v>
      </c>
      <c r="G777" s="27">
        <f>'I Disease Parameters'!$E$8/'I Disease Parameters'!$E$11</f>
        <v>1.2E-2</v>
      </c>
      <c r="H777" s="27">
        <f>1/'I Disease Parameters'!$E$12</f>
        <v>0.05</v>
      </c>
      <c r="I777" s="27">
        <f>'I Disease Parameters'!$E$9/'I Disease Parameters'!$E$15</f>
        <v>0</v>
      </c>
      <c r="J777" s="83">
        <f t="shared" si="362"/>
        <v>7.7001263440561267</v>
      </c>
      <c r="K777" s="60">
        <f t="shared" si="363"/>
        <v>0.77001263449643809</v>
      </c>
      <c r="L777" s="30">
        <f t="shared" si="364"/>
        <v>0.46717576064062738</v>
      </c>
      <c r="M777" s="27">
        <f>J777/'I Disease Parameters'!$E$12</f>
        <v>0.38500631720280631</v>
      </c>
      <c r="N777" s="27">
        <f>K777/SQRT('I Disease Parameters'!$E$13*'I Disease Parameters'!$E$13)</f>
        <v>4.5294860852731655E-2</v>
      </c>
      <c r="O777" s="27">
        <f>L777/'I Disease Parameters'!$E$13</f>
        <v>2.7480927096507492E-2</v>
      </c>
      <c r="P777" s="27">
        <f>(1-L777)/'I Disease Parameters'!$E$14</f>
        <v>2.2201009973307193E-2</v>
      </c>
      <c r="Q777" s="19" t="str">
        <f t="shared" si="340"/>
        <v/>
      </c>
      <c r="R777" s="17" t="str">
        <f t="shared" si="341"/>
        <v/>
      </c>
      <c r="S777" s="17" t="str">
        <f t="shared" si="342"/>
        <v/>
      </c>
      <c r="T777" s="17" t="str">
        <f t="shared" si="343"/>
        <v/>
      </c>
      <c r="U777" s="17" t="str">
        <f t="shared" si="344"/>
        <v/>
      </c>
      <c r="V777" s="17" t="str">
        <f t="shared" si="345"/>
        <v/>
      </c>
      <c r="W777" s="17" t="str">
        <f t="shared" si="346"/>
        <v/>
      </c>
      <c r="X777" s="18" t="str">
        <f t="shared" si="337"/>
        <v/>
      </c>
      <c r="Y777" s="17" t="str">
        <f t="shared" si="347"/>
        <v/>
      </c>
      <c r="Z777" s="17" t="str">
        <f t="shared" si="348"/>
        <v/>
      </c>
      <c r="AA777" s="17" t="str">
        <f t="shared" si="349"/>
        <v/>
      </c>
      <c r="AB777" s="17" t="str">
        <f t="shared" si="350"/>
        <v/>
      </c>
      <c r="AC777" s="17" t="str">
        <f t="shared" si="351"/>
        <v/>
      </c>
      <c r="AD777" s="18" t="str">
        <f t="shared" si="352"/>
        <v/>
      </c>
      <c r="AE777" s="19" t="str">
        <f t="shared" si="353"/>
        <v/>
      </c>
      <c r="AF777" s="17" t="str">
        <f t="shared" si="354"/>
        <v/>
      </c>
      <c r="AG777" s="17" t="str">
        <f t="shared" si="355"/>
        <v/>
      </c>
      <c r="AH777" s="18" t="str">
        <f t="shared" si="356"/>
        <v/>
      </c>
      <c r="AI777" s="73"/>
      <c r="AJ777" s="74"/>
      <c r="AK777" s="74"/>
      <c r="AL777" s="73"/>
      <c r="AM777" s="74"/>
      <c r="AN777" s="74">
        <f t="shared" si="357"/>
        <v>2012</v>
      </c>
      <c r="AO777" s="19" t="str">
        <f t="shared" ca="1" si="358"/>
        <v>-</v>
      </c>
      <c r="AP777" s="17" t="str">
        <f ca="1">IF($C777&gt;=TODAY(),"-",100*(AO777-MIN(Fit_Error_Deaths))/(MAX(Fit_Error_Deaths)-MIN(Fit_Error_Deaths)))</f>
        <v>-</v>
      </c>
      <c r="AQ777" s="17" t="str">
        <f t="shared" ca="1" si="359"/>
        <v>-</v>
      </c>
      <c r="AR777" s="17" t="str">
        <f ca="1">IF($C777&gt;=TODAY(),"-",100*(AQ777-MIN(Fit_Error_LocalTransmission))/(MAX(Fit_Error_LocalTransmission)-MIN(Fit_Error_LocalTransmission)))</f>
        <v>-</v>
      </c>
      <c r="AS777" s="17" t="str">
        <f t="shared" ca="1" si="360"/>
        <v>-</v>
      </c>
      <c r="AT777" s="67" t="str">
        <f t="shared" ca="1" si="361"/>
        <v>-</v>
      </c>
    </row>
    <row r="778" spans="1:46" s="1" customFormat="1" ht="12" x14ac:dyDescent="0.35">
      <c r="A778" s="87"/>
      <c r="B778" s="40" t="str">
        <f t="shared" si="338"/>
        <v/>
      </c>
      <c r="C778" s="41" t="str">
        <f t="shared" si="339"/>
        <v/>
      </c>
      <c r="D778" s="28">
        <f>'I Disease Parameters'!$E$6/(1000*365)</f>
        <v>4.8197260273972601E-5</v>
      </c>
      <c r="E778" s="28">
        <f>'I Disease Parameters'!$E$7/(1000*365)</f>
        <v>2.0024657534246577E-5</v>
      </c>
      <c r="F778" s="27">
        <f>(1-'I Disease Parameters'!$E$8)/'I Disease Parameters'!$E$10</f>
        <v>0.188</v>
      </c>
      <c r="G778" s="27">
        <f>'I Disease Parameters'!$E$8/'I Disease Parameters'!$E$11</f>
        <v>1.2E-2</v>
      </c>
      <c r="H778" s="27">
        <f>1/'I Disease Parameters'!$E$12</f>
        <v>0.05</v>
      </c>
      <c r="I778" s="27">
        <f>'I Disease Parameters'!$E$9/'I Disease Parameters'!$E$15</f>
        <v>0</v>
      </c>
      <c r="J778" s="83">
        <f t="shared" si="362"/>
        <v>7.7001263440561267</v>
      </c>
      <c r="K778" s="60">
        <f t="shared" si="363"/>
        <v>0.77001263449643809</v>
      </c>
      <c r="L778" s="30">
        <f t="shared" si="364"/>
        <v>0.46717576064062738</v>
      </c>
      <c r="M778" s="27">
        <f>J778/'I Disease Parameters'!$E$12</f>
        <v>0.38500631720280631</v>
      </c>
      <c r="N778" s="27">
        <f>K778/SQRT('I Disease Parameters'!$E$13*'I Disease Parameters'!$E$13)</f>
        <v>4.5294860852731655E-2</v>
      </c>
      <c r="O778" s="27">
        <f>L778/'I Disease Parameters'!$E$13</f>
        <v>2.7480927096507492E-2</v>
      </c>
      <c r="P778" s="27">
        <f>(1-L778)/'I Disease Parameters'!$E$14</f>
        <v>2.2201009973307193E-2</v>
      </c>
      <c r="Q778" s="19" t="str">
        <f t="shared" si="340"/>
        <v/>
      </c>
      <c r="R778" s="17" t="str">
        <f t="shared" si="341"/>
        <v/>
      </c>
      <c r="S778" s="17" t="str">
        <f t="shared" si="342"/>
        <v/>
      </c>
      <c r="T778" s="17" t="str">
        <f t="shared" si="343"/>
        <v/>
      </c>
      <c r="U778" s="17" t="str">
        <f t="shared" si="344"/>
        <v/>
      </c>
      <c r="V778" s="17" t="str">
        <f t="shared" si="345"/>
        <v/>
      </c>
      <c r="W778" s="17" t="str">
        <f t="shared" si="346"/>
        <v/>
      </c>
      <c r="X778" s="18" t="str">
        <f t="shared" si="337"/>
        <v/>
      </c>
      <c r="Y778" s="17" t="str">
        <f t="shared" si="347"/>
        <v/>
      </c>
      <c r="Z778" s="17" t="str">
        <f t="shared" si="348"/>
        <v/>
      </c>
      <c r="AA778" s="17" t="str">
        <f t="shared" si="349"/>
        <v/>
      </c>
      <c r="AB778" s="17" t="str">
        <f t="shared" si="350"/>
        <v/>
      </c>
      <c r="AC778" s="17" t="str">
        <f t="shared" si="351"/>
        <v/>
      </c>
      <c r="AD778" s="18" t="str">
        <f t="shared" si="352"/>
        <v/>
      </c>
      <c r="AE778" s="19" t="str">
        <f t="shared" si="353"/>
        <v/>
      </c>
      <c r="AF778" s="17" t="str">
        <f t="shared" si="354"/>
        <v/>
      </c>
      <c r="AG778" s="17" t="str">
        <f t="shared" si="355"/>
        <v/>
      </c>
      <c r="AH778" s="18" t="str">
        <f t="shared" si="356"/>
        <v/>
      </c>
      <c r="AI778" s="73"/>
      <c r="AJ778" s="74"/>
      <c r="AK778" s="74"/>
      <c r="AL778" s="73"/>
      <c r="AM778" s="74"/>
      <c r="AN778" s="74">
        <f t="shared" si="357"/>
        <v>2012</v>
      </c>
      <c r="AO778" s="19" t="str">
        <f t="shared" ca="1" si="358"/>
        <v>-</v>
      </c>
      <c r="AP778" s="17" t="str">
        <f ca="1">IF($C778&gt;=TODAY(),"-",100*(AO778-MIN(Fit_Error_Deaths))/(MAX(Fit_Error_Deaths)-MIN(Fit_Error_Deaths)))</f>
        <v>-</v>
      </c>
      <c r="AQ778" s="17" t="str">
        <f t="shared" ca="1" si="359"/>
        <v>-</v>
      </c>
      <c r="AR778" s="17" t="str">
        <f ca="1">IF($C778&gt;=TODAY(),"-",100*(AQ778-MIN(Fit_Error_LocalTransmission))/(MAX(Fit_Error_LocalTransmission)-MIN(Fit_Error_LocalTransmission)))</f>
        <v>-</v>
      </c>
      <c r="AS778" s="17" t="str">
        <f t="shared" ca="1" si="360"/>
        <v>-</v>
      </c>
      <c r="AT778" s="67" t="str">
        <f t="shared" ca="1" si="361"/>
        <v>-</v>
      </c>
    </row>
    <row r="779" spans="1:46" s="1" customFormat="1" ht="12" x14ac:dyDescent="0.35">
      <c r="A779" s="87"/>
      <c r="B779" s="40" t="str">
        <f t="shared" si="338"/>
        <v/>
      </c>
      <c r="C779" s="41" t="str">
        <f t="shared" si="339"/>
        <v/>
      </c>
      <c r="D779" s="28">
        <f>'I Disease Parameters'!$E$6/(1000*365)</f>
        <v>4.8197260273972601E-5</v>
      </c>
      <c r="E779" s="28">
        <f>'I Disease Parameters'!$E$7/(1000*365)</f>
        <v>2.0024657534246577E-5</v>
      </c>
      <c r="F779" s="27">
        <f>(1-'I Disease Parameters'!$E$8)/'I Disease Parameters'!$E$10</f>
        <v>0.188</v>
      </c>
      <c r="G779" s="27">
        <f>'I Disease Parameters'!$E$8/'I Disease Parameters'!$E$11</f>
        <v>1.2E-2</v>
      </c>
      <c r="H779" s="27">
        <f>1/'I Disease Parameters'!$E$12</f>
        <v>0.05</v>
      </c>
      <c r="I779" s="27">
        <f>'I Disease Parameters'!$E$9/'I Disease Parameters'!$E$15</f>
        <v>0</v>
      </c>
      <c r="J779" s="83">
        <f t="shared" si="362"/>
        <v>7.7001263440561267</v>
      </c>
      <c r="K779" s="60">
        <f t="shared" si="363"/>
        <v>0.77001263449643809</v>
      </c>
      <c r="L779" s="30">
        <f t="shared" si="364"/>
        <v>0.46717576064062738</v>
      </c>
      <c r="M779" s="27">
        <f>J779/'I Disease Parameters'!$E$12</f>
        <v>0.38500631720280631</v>
      </c>
      <c r="N779" s="27">
        <f>K779/SQRT('I Disease Parameters'!$E$13*'I Disease Parameters'!$E$13)</f>
        <v>4.5294860852731655E-2</v>
      </c>
      <c r="O779" s="27">
        <f>L779/'I Disease Parameters'!$E$13</f>
        <v>2.7480927096507492E-2</v>
      </c>
      <c r="P779" s="27">
        <f>(1-L779)/'I Disease Parameters'!$E$14</f>
        <v>2.2201009973307193E-2</v>
      </c>
      <c r="Q779" s="19" t="str">
        <f t="shared" si="340"/>
        <v/>
      </c>
      <c r="R779" s="17" t="str">
        <f t="shared" si="341"/>
        <v/>
      </c>
      <c r="S779" s="17" t="str">
        <f t="shared" si="342"/>
        <v/>
      </c>
      <c r="T779" s="17" t="str">
        <f t="shared" si="343"/>
        <v/>
      </c>
      <c r="U779" s="17" t="str">
        <f t="shared" si="344"/>
        <v/>
      </c>
      <c r="V779" s="17" t="str">
        <f t="shared" si="345"/>
        <v/>
      </c>
      <c r="W779" s="17" t="str">
        <f t="shared" si="346"/>
        <v/>
      </c>
      <c r="X779" s="18" t="str">
        <f t="shared" si="337"/>
        <v/>
      </c>
      <c r="Y779" s="17" t="str">
        <f t="shared" si="347"/>
        <v/>
      </c>
      <c r="Z779" s="17" t="str">
        <f t="shared" si="348"/>
        <v/>
      </c>
      <c r="AA779" s="17" t="str">
        <f t="shared" si="349"/>
        <v/>
      </c>
      <c r="AB779" s="17" t="str">
        <f t="shared" si="350"/>
        <v/>
      </c>
      <c r="AC779" s="17" t="str">
        <f t="shared" si="351"/>
        <v/>
      </c>
      <c r="AD779" s="18" t="str">
        <f t="shared" si="352"/>
        <v/>
      </c>
      <c r="AE779" s="19" t="str">
        <f t="shared" si="353"/>
        <v/>
      </c>
      <c r="AF779" s="17" t="str">
        <f t="shared" si="354"/>
        <v/>
      </c>
      <c r="AG779" s="17" t="str">
        <f t="shared" si="355"/>
        <v/>
      </c>
      <c r="AH779" s="18" t="str">
        <f t="shared" si="356"/>
        <v/>
      </c>
      <c r="AI779" s="73"/>
      <c r="AJ779" s="74"/>
      <c r="AK779" s="74"/>
      <c r="AL779" s="73"/>
      <c r="AM779" s="74"/>
      <c r="AN779" s="74">
        <f t="shared" si="357"/>
        <v>2012</v>
      </c>
      <c r="AO779" s="19" t="str">
        <f t="shared" ca="1" si="358"/>
        <v>-</v>
      </c>
      <c r="AP779" s="17" t="str">
        <f ca="1">IF($C779&gt;=TODAY(),"-",100*(AO779-MIN(Fit_Error_Deaths))/(MAX(Fit_Error_Deaths)-MIN(Fit_Error_Deaths)))</f>
        <v>-</v>
      </c>
      <c r="AQ779" s="17" t="str">
        <f t="shared" ca="1" si="359"/>
        <v>-</v>
      </c>
      <c r="AR779" s="17" t="str">
        <f ca="1">IF($C779&gt;=TODAY(),"-",100*(AQ779-MIN(Fit_Error_LocalTransmission))/(MAX(Fit_Error_LocalTransmission)-MIN(Fit_Error_LocalTransmission)))</f>
        <v>-</v>
      </c>
      <c r="AS779" s="17" t="str">
        <f t="shared" ca="1" si="360"/>
        <v>-</v>
      </c>
      <c r="AT779" s="67" t="str">
        <f t="shared" ca="1" si="361"/>
        <v>-</v>
      </c>
    </row>
    <row r="780" spans="1:46" s="1" customFormat="1" ht="12" x14ac:dyDescent="0.35">
      <c r="A780" s="87"/>
      <c r="B780" s="40" t="str">
        <f t="shared" si="338"/>
        <v/>
      </c>
      <c r="C780" s="41" t="str">
        <f t="shared" si="339"/>
        <v/>
      </c>
      <c r="D780" s="28">
        <f>'I Disease Parameters'!$E$6/(1000*365)</f>
        <v>4.8197260273972601E-5</v>
      </c>
      <c r="E780" s="28">
        <f>'I Disease Parameters'!$E$7/(1000*365)</f>
        <v>2.0024657534246577E-5</v>
      </c>
      <c r="F780" s="27">
        <f>(1-'I Disease Parameters'!$E$8)/'I Disease Parameters'!$E$10</f>
        <v>0.188</v>
      </c>
      <c r="G780" s="27">
        <f>'I Disease Parameters'!$E$8/'I Disease Parameters'!$E$11</f>
        <v>1.2E-2</v>
      </c>
      <c r="H780" s="27">
        <f>1/'I Disease Parameters'!$E$12</f>
        <v>0.05</v>
      </c>
      <c r="I780" s="27">
        <f>'I Disease Parameters'!$E$9/'I Disease Parameters'!$E$15</f>
        <v>0</v>
      </c>
      <c r="J780" s="83">
        <f t="shared" si="362"/>
        <v>7.7001263440561267</v>
      </c>
      <c r="K780" s="60">
        <f t="shared" si="363"/>
        <v>0.77001263449643809</v>
      </c>
      <c r="L780" s="30">
        <f t="shared" si="364"/>
        <v>0.46717576064062738</v>
      </c>
      <c r="M780" s="27">
        <f>J780/'I Disease Parameters'!$E$12</f>
        <v>0.38500631720280631</v>
      </c>
      <c r="N780" s="27">
        <f>K780/SQRT('I Disease Parameters'!$E$13*'I Disease Parameters'!$E$13)</f>
        <v>4.5294860852731655E-2</v>
      </c>
      <c r="O780" s="27">
        <f>L780/'I Disease Parameters'!$E$13</f>
        <v>2.7480927096507492E-2</v>
      </c>
      <c r="P780" s="27">
        <f>(1-L780)/'I Disease Parameters'!$E$14</f>
        <v>2.2201009973307193E-2</v>
      </c>
      <c r="Q780" s="19" t="str">
        <f t="shared" si="340"/>
        <v/>
      </c>
      <c r="R780" s="17" t="str">
        <f t="shared" si="341"/>
        <v/>
      </c>
      <c r="S780" s="17" t="str">
        <f t="shared" si="342"/>
        <v/>
      </c>
      <c r="T780" s="17" t="str">
        <f t="shared" si="343"/>
        <v/>
      </c>
      <c r="U780" s="17" t="str">
        <f t="shared" si="344"/>
        <v/>
      </c>
      <c r="V780" s="17" t="str">
        <f t="shared" si="345"/>
        <v/>
      </c>
      <c r="W780" s="17" t="str">
        <f t="shared" si="346"/>
        <v/>
      </c>
      <c r="X780" s="18" t="str">
        <f t="shared" si="337"/>
        <v/>
      </c>
      <c r="Y780" s="17" t="str">
        <f t="shared" si="347"/>
        <v/>
      </c>
      <c r="Z780" s="17" t="str">
        <f t="shared" si="348"/>
        <v/>
      </c>
      <c r="AA780" s="17" t="str">
        <f t="shared" si="349"/>
        <v/>
      </c>
      <c r="AB780" s="17" t="str">
        <f t="shared" si="350"/>
        <v/>
      </c>
      <c r="AC780" s="17" t="str">
        <f t="shared" si="351"/>
        <v/>
      </c>
      <c r="AD780" s="18" t="str">
        <f t="shared" si="352"/>
        <v/>
      </c>
      <c r="AE780" s="19" t="str">
        <f t="shared" si="353"/>
        <v/>
      </c>
      <c r="AF780" s="17" t="str">
        <f t="shared" si="354"/>
        <v/>
      </c>
      <c r="AG780" s="17" t="str">
        <f t="shared" si="355"/>
        <v/>
      </c>
      <c r="AH780" s="18" t="str">
        <f t="shared" si="356"/>
        <v/>
      </c>
      <c r="AI780" s="73"/>
      <c r="AJ780" s="74"/>
      <c r="AK780" s="74"/>
      <c r="AL780" s="73"/>
      <c r="AM780" s="74"/>
      <c r="AN780" s="74">
        <f t="shared" si="357"/>
        <v>2012</v>
      </c>
      <c r="AO780" s="19" t="str">
        <f t="shared" ca="1" si="358"/>
        <v>-</v>
      </c>
      <c r="AP780" s="17" t="str">
        <f ca="1">IF($C780&gt;=TODAY(),"-",100*(AO780-MIN(Fit_Error_Deaths))/(MAX(Fit_Error_Deaths)-MIN(Fit_Error_Deaths)))</f>
        <v>-</v>
      </c>
      <c r="AQ780" s="17" t="str">
        <f t="shared" ca="1" si="359"/>
        <v>-</v>
      </c>
      <c r="AR780" s="17" t="str">
        <f ca="1">IF($C780&gt;=TODAY(),"-",100*(AQ780-MIN(Fit_Error_LocalTransmission))/(MAX(Fit_Error_LocalTransmission)-MIN(Fit_Error_LocalTransmission)))</f>
        <v>-</v>
      </c>
      <c r="AS780" s="17" t="str">
        <f t="shared" ca="1" si="360"/>
        <v>-</v>
      </c>
      <c r="AT780" s="67" t="str">
        <f t="shared" ca="1" si="361"/>
        <v>-</v>
      </c>
    </row>
    <row r="781" spans="1:46" s="1" customFormat="1" ht="12" x14ac:dyDescent="0.35">
      <c r="A781" s="87"/>
      <c r="B781" s="40" t="str">
        <f t="shared" si="338"/>
        <v/>
      </c>
      <c r="C781" s="41" t="str">
        <f t="shared" si="339"/>
        <v/>
      </c>
      <c r="D781" s="28">
        <f>'I Disease Parameters'!$E$6/(1000*365)</f>
        <v>4.8197260273972601E-5</v>
      </c>
      <c r="E781" s="28">
        <f>'I Disease Parameters'!$E$7/(1000*365)</f>
        <v>2.0024657534246577E-5</v>
      </c>
      <c r="F781" s="27">
        <f>(1-'I Disease Parameters'!$E$8)/'I Disease Parameters'!$E$10</f>
        <v>0.188</v>
      </c>
      <c r="G781" s="27">
        <f>'I Disease Parameters'!$E$8/'I Disease Parameters'!$E$11</f>
        <v>1.2E-2</v>
      </c>
      <c r="H781" s="27">
        <f>1/'I Disease Parameters'!$E$12</f>
        <v>0.05</v>
      </c>
      <c r="I781" s="27">
        <f>'I Disease Parameters'!$E$9/'I Disease Parameters'!$E$15</f>
        <v>0</v>
      </c>
      <c r="J781" s="83">
        <f t="shared" si="362"/>
        <v>7.7001263440561267</v>
      </c>
      <c r="K781" s="60">
        <f t="shared" si="363"/>
        <v>0.77001263449643809</v>
      </c>
      <c r="L781" s="30">
        <f t="shared" si="364"/>
        <v>0.46717576064062738</v>
      </c>
      <c r="M781" s="27">
        <f>J781/'I Disease Parameters'!$E$12</f>
        <v>0.38500631720280631</v>
      </c>
      <c r="N781" s="27">
        <f>K781/SQRT('I Disease Parameters'!$E$13*'I Disease Parameters'!$E$13)</f>
        <v>4.5294860852731655E-2</v>
      </c>
      <c r="O781" s="27">
        <f>L781/'I Disease Parameters'!$E$13</f>
        <v>2.7480927096507492E-2</v>
      </c>
      <c r="P781" s="27">
        <f>(1-L781)/'I Disease Parameters'!$E$14</f>
        <v>2.2201009973307193E-2</v>
      </c>
      <c r="Q781" s="19" t="str">
        <f t="shared" si="340"/>
        <v/>
      </c>
      <c r="R781" s="17" t="str">
        <f t="shared" si="341"/>
        <v/>
      </c>
      <c r="S781" s="17" t="str">
        <f t="shared" si="342"/>
        <v/>
      </c>
      <c r="T781" s="17" t="str">
        <f t="shared" si="343"/>
        <v/>
      </c>
      <c r="U781" s="17" t="str">
        <f t="shared" si="344"/>
        <v/>
      </c>
      <c r="V781" s="17" t="str">
        <f t="shared" si="345"/>
        <v/>
      </c>
      <c r="W781" s="17" t="str">
        <f t="shared" si="346"/>
        <v/>
      </c>
      <c r="X781" s="18" t="str">
        <f t="shared" si="337"/>
        <v/>
      </c>
      <c r="Y781" s="17" t="str">
        <f t="shared" si="347"/>
        <v/>
      </c>
      <c r="Z781" s="17" t="str">
        <f t="shared" si="348"/>
        <v/>
      </c>
      <c r="AA781" s="17" t="str">
        <f t="shared" si="349"/>
        <v/>
      </c>
      <c r="AB781" s="17" t="str">
        <f t="shared" si="350"/>
        <v/>
      </c>
      <c r="AC781" s="17" t="str">
        <f t="shared" si="351"/>
        <v/>
      </c>
      <c r="AD781" s="18" t="str">
        <f t="shared" si="352"/>
        <v/>
      </c>
      <c r="AE781" s="19" t="str">
        <f t="shared" si="353"/>
        <v/>
      </c>
      <c r="AF781" s="17" t="str">
        <f t="shared" si="354"/>
        <v/>
      </c>
      <c r="AG781" s="17" t="str">
        <f t="shared" si="355"/>
        <v/>
      </c>
      <c r="AH781" s="18" t="str">
        <f t="shared" si="356"/>
        <v/>
      </c>
      <c r="AI781" s="73"/>
      <c r="AJ781" s="74"/>
      <c r="AK781" s="74"/>
      <c r="AL781" s="73"/>
      <c r="AM781" s="74"/>
      <c r="AN781" s="74">
        <f t="shared" si="357"/>
        <v>2012</v>
      </c>
      <c r="AO781" s="19" t="str">
        <f t="shared" ca="1" si="358"/>
        <v>-</v>
      </c>
      <c r="AP781" s="17" t="str">
        <f ca="1">IF($C781&gt;=TODAY(),"-",100*(AO781-MIN(Fit_Error_Deaths))/(MAX(Fit_Error_Deaths)-MIN(Fit_Error_Deaths)))</f>
        <v>-</v>
      </c>
      <c r="AQ781" s="17" t="str">
        <f t="shared" ca="1" si="359"/>
        <v>-</v>
      </c>
      <c r="AR781" s="17" t="str">
        <f ca="1">IF($C781&gt;=TODAY(),"-",100*(AQ781-MIN(Fit_Error_LocalTransmission))/(MAX(Fit_Error_LocalTransmission)-MIN(Fit_Error_LocalTransmission)))</f>
        <v>-</v>
      </c>
      <c r="AS781" s="17" t="str">
        <f t="shared" ca="1" si="360"/>
        <v>-</v>
      </c>
      <c r="AT781" s="67" t="str">
        <f t="shared" ca="1" si="361"/>
        <v>-</v>
      </c>
    </row>
    <row r="782" spans="1:46" s="1" customFormat="1" ht="12" x14ac:dyDescent="0.35">
      <c r="A782" s="87"/>
      <c r="B782" s="40" t="str">
        <f t="shared" si="338"/>
        <v/>
      </c>
      <c r="C782" s="41" t="str">
        <f t="shared" si="339"/>
        <v/>
      </c>
      <c r="D782" s="28">
        <f>'I Disease Parameters'!$E$6/(1000*365)</f>
        <v>4.8197260273972601E-5</v>
      </c>
      <c r="E782" s="28">
        <f>'I Disease Parameters'!$E$7/(1000*365)</f>
        <v>2.0024657534246577E-5</v>
      </c>
      <c r="F782" s="27">
        <f>(1-'I Disease Parameters'!$E$8)/'I Disease Parameters'!$E$10</f>
        <v>0.188</v>
      </c>
      <c r="G782" s="27">
        <f>'I Disease Parameters'!$E$8/'I Disease Parameters'!$E$11</f>
        <v>1.2E-2</v>
      </c>
      <c r="H782" s="27">
        <f>1/'I Disease Parameters'!$E$12</f>
        <v>0.05</v>
      </c>
      <c r="I782" s="27">
        <f>'I Disease Parameters'!$E$9/'I Disease Parameters'!$E$15</f>
        <v>0</v>
      </c>
      <c r="J782" s="83">
        <f t="shared" si="362"/>
        <v>7.7001263440561267</v>
      </c>
      <c r="K782" s="60">
        <f t="shared" si="363"/>
        <v>0.77001263449643809</v>
      </c>
      <c r="L782" s="30">
        <f t="shared" si="364"/>
        <v>0.46717576064062738</v>
      </c>
      <c r="M782" s="27">
        <f>J782/'I Disease Parameters'!$E$12</f>
        <v>0.38500631720280631</v>
      </c>
      <c r="N782" s="27">
        <f>K782/SQRT('I Disease Parameters'!$E$13*'I Disease Parameters'!$E$13)</f>
        <v>4.5294860852731655E-2</v>
      </c>
      <c r="O782" s="27">
        <f>L782/'I Disease Parameters'!$E$13</f>
        <v>2.7480927096507492E-2</v>
      </c>
      <c r="P782" s="27">
        <f>(1-L782)/'I Disease Parameters'!$E$14</f>
        <v>2.2201009973307193E-2</v>
      </c>
      <c r="Q782" s="19" t="str">
        <f t="shared" si="340"/>
        <v/>
      </c>
      <c r="R782" s="17" t="str">
        <f t="shared" si="341"/>
        <v/>
      </c>
      <c r="S782" s="17" t="str">
        <f t="shared" si="342"/>
        <v/>
      </c>
      <c r="T782" s="17" t="str">
        <f t="shared" si="343"/>
        <v/>
      </c>
      <c r="U782" s="17" t="str">
        <f t="shared" si="344"/>
        <v/>
      </c>
      <c r="V782" s="17" t="str">
        <f t="shared" si="345"/>
        <v/>
      </c>
      <c r="W782" s="17" t="str">
        <f t="shared" si="346"/>
        <v/>
      </c>
      <c r="X782" s="18" t="str">
        <f t="shared" si="337"/>
        <v/>
      </c>
      <c r="Y782" s="17" t="str">
        <f t="shared" si="347"/>
        <v/>
      </c>
      <c r="Z782" s="17" t="str">
        <f t="shared" si="348"/>
        <v/>
      </c>
      <c r="AA782" s="17" t="str">
        <f t="shared" si="349"/>
        <v/>
      </c>
      <c r="AB782" s="17" t="str">
        <f t="shared" si="350"/>
        <v/>
      </c>
      <c r="AC782" s="17" t="str">
        <f t="shared" si="351"/>
        <v/>
      </c>
      <c r="AD782" s="18" t="str">
        <f t="shared" si="352"/>
        <v/>
      </c>
      <c r="AE782" s="19" t="str">
        <f t="shared" si="353"/>
        <v/>
      </c>
      <c r="AF782" s="17" t="str">
        <f t="shared" si="354"/>
        <v/>
      </c>
      <c r="AG782" s="17" t="str">
        <f t="shared" si="355"/>
        <v/>
      </c>
      <c r="AH782" s="18" t="str">
        <f t="shared" si="356"/>
        <v/>
      </c>
      <c r="AI782" s="73"/>
      <c r="AJ782" s="74"/>
      <c r="AK782" s="74"/>
      <c r="AL782" s="73"/>
      <c r="AM782" s="74"/>
      <c r="AN782" s="74">
        <f t="shared" si="357"/>
        <v>2012</v>
      </c>
      <c r="AO782" s="19" t="str">
        <f t="shared" ca="1" si="358"/>
        <v>-</v>
      </c>
      <c r="AP782" s="17" t="str">
        <f ca="1">IF($C782&gt;=TODAY(),"-",100*(AO782-MIN(Fit_Error_Deaths))/(MAX(Fit_Error_Deaths)-MIN(Fit_Error_Deaths)))</f>
        <v>-</v>
      </c>
      <c r="AQ782" s="17" t="str">
        <f t="shared" ca="1" si="359"/>
        <v>-</v>
      </c>
      <c r="AR782" s="17" t="str">
        <f ca="1">IF($C782&gt;=TODAY(),"-",100*(AQ782-MIN(Fit_Error_LocalTransmission))/(MAX(Fit_Error_LocalTransmission)-MIN(Fit_Error_LocalTransmission)))</f>
        <v>-</v>
      </c>
      <c r="AS782" s="17" t="str">
        <f t="shared" ca="1" si="360"/>
        <v>-</v>
      </c>
      <c r="AT782" s="67" t="str">
        <f t="shared" ca="1" si="361"/>
        <v>-</v>
      </c>
    </row>
    <row r="783" spans="1:46" s="1" customFormat="1" ht="12" x14ac:dyDescent="0.35">
      <c r="A783" s="87"/>
      <c r="B783" s="40" t="str">
        <f t="shared" si="338"/>
        <v/>
      </c>
      <c r="C783" s="41" t="str">
        <f t="shared" si="339"/>
        <v/>
      </c>
      <c r="D783" s="28">
        <f>'I Disease Parameters'!$E$6/(1000*365)</f>
        <v>4.8197260273972601E-5</v>
      </c>
      <c r="E783" s="28">
        <f>'I Disease Parameters'!$E$7/(1000*365)</f>
        <v>2.0024657534246577E-5</v>
      </c>
      <c r="F783" s="27">
        <f>(1-'I Disease Parameters'!$E$8)/'I Disease Parameters'!$E$10</f>
        <v>0.188</v>
      </c>
      <c r="G783" s="27">
        <f>'I Disease Parameters'!$E$8/'I Disease Parameters'!$E$11</f>
        <v>1.2E-2</v>
      </c>
      <c r="H783" s="27">
        <f>1/'I Disease Parameters'!$E$12</f>
        <v>0.05</v>
      </c>
      <c r="I783" s="27">
        <f>'I Disease Parameters'!$E$9/'I Disease Parameters'!$E$15</f>
        <v>0</v>
      </c>
      <c r="J783" s="83">
        <f t="shared" si="362"/>
        <v>7.7001263440561267</v>
      </c>
      <c r="K783" s="60">
        <f t="shared" si="363"/>
        <v>0.77001263449643809</v>
      </c>
      <c r="L783" s="30">
        <f t="shared" si="364"/>
        <v>0.46717576064062738</v>
      </c>
      <c r="M783" s="27">
        <f>J783/'I Disease Parameters'!$E$12</f>
        <v>0.38500631720280631</v>
      </c>
      <c r="N783" s="27">
        <f>K783/SQRT('I Disease Parameters'!$E$13*'I Disease Parameters'!$E$13)</f>
        <v>4.5294860852731655E-2</v>
      </c>
      <c r="O783" s="27">
        <f>L783/'I Disease Parameters'!$E$13</f>
        <v>2.7480927096507492E-2</v>
      </c>
      <c r="P783" s="27">
        <f>(1-L783)/'I Disease Parameters'!$E$14</f>
        <v>2.2201009973307193E-2</v>
      </c>
      <c r="Q783" s="19" t="str">
        <f t="shared" si="340"/>
        <v/>
      </c>
      <c r="R783" s="17" t="str">
        <f t="shared" si="341"/>
        <v/>
      </c>
      <c r="S783" s="17" t="str">
        <f t="shared" si="342"/>
        <v/>
      </c>
      <c r="T783" s="17" t="str">
        <f t="shared" si="343"/>
        <v/>
      </c>
      <c r="U783" s="17" t="str">
        <f t="shared" si="344"/>
        <v/>
      </c>
      <c r="V783" s="17" t="str">
        <f t="shared" si="345"/>
        <v/>
      </c>
      <c r="W783" s="17" t="str">
        <f t="shared" si="346"/>
        <v/>
      </c>
      <c r="X783" s="18" t="str">
        <f t="shared" si="337"/>
        <v/>
      </c>
      <c r="Y783" s="17" t="str">
        <f t="shared" si="347"/>
        <v/>
      </c>
      <c r="Z783" s="17" t="str">
        <f t="shared" si="348"/>
        <v/>
      </c>
      <c r="AA783" s="17" t="str">
        <f t="shared" si="349"/>
        <v/>
      </c>
      <c r="AB783" s="17" t="str">
        <f t="shared" si="350"/>
        <v/>
      </c>
      <c r="AC783" s="17" t="str">
        <f t="shared" si="351"/>
        <v/>
      </c>
      <c r="AD783" s="18" t="str">
        <f t="shared" si="352"/>
        <v/>
      </c>
      <c r="AE783" s="19" t="str">
        <f t="shared" si="353"/>
        <v/>
      </c>
      <c r="AF783" s="17" t="str">
        <f t="shared" si="354"/>
        <v/>
      </c>
      <c r="AG783" s="17" t="str">
        <f t="shared" si="355"/>
        <v/>
      </c>
      <c r="AH783" s="18" t="str">
        <f t="shared" si="356"/>
        <v/>
      </c>
      <c r="AI783" s="73"/>
      <c r="AJ783" s="74"/>
      <c r="AK783" s="74"/>
      <c r="AL783" s="73"/>
      <c r="AM783" s="74"/>
      <c r="AN783" s="74">
        <f t="shared" si="357"/>
        <v>2012</v>
      </c>
      <c r="AO783" s="19" t="str">
        <f t="shared" ca="1" si="358"/>
        <v>-</v>
      </c>
      <c r="AP783" s="17" t="str">
        <f ca="1">IF($C783&gt;=TODAY(),"-",100*(AO783-MIN(Fit_Error_Deaths))/(MAX(Fit_Error_Deaths)-MIN(Fit_Error_Deaths)))</f>
        <v>-</v>
      </c>
      <c r="AQ783" s="17" t="str">
        <f t="shared" ca="1" si="359"/>
        <v>-</v>
      </c>
      <c r="AR783" s="17" t="str">
        <f ca="1">IF($C783&gt;=TODAY(),"-",100*(AQ783-MIN(Fit_Error_LocalTransmission))/(MAX(Fit_Error_LocalTransmission)-MIN(Fit_Error_LocalTransmission)))</f>
        <v>-</v>
      </c>
      <c r="AS783" s="17" t="str">
        <f t="shared" ca="1" si="360"/>
        <v>-</v>
      </c>
      <c r="AT783" s="67" t="str">
        <f t="shared" ca="1" si="361"/>
        <v>-</v>
      </c>
    </row>
    <row r="784" spans="1:46" s="1" customFormat="1" ht="12" x14ac:dyDescent="0.35">
      <c r="A784" s="87"/>
      <c r="B784" s="40" t="str">
        <f t="shared" si="338"/>
        <v/>
      </c>
      <c r="C784" s="41" t="str">
        <f t="shared" si="339"/>
        <v/>
      </c>
      <c r="D784" s="28">
        <f>'I Disease Parameters'!$E$6/(1000*365)</f>
        <v>4.8197260273972601E-5</v>
      </c>
      <c r="E784" s="28">
        <f>'I Disease Parameters'!$E$7/(1000*365)</f>
        <v>2.0024657534246577E-5</v>
      </c>
      <c r="F784" s="27">
        <f>(1-'I Disease Parameters'!$E$8)/'I Disease Parameters'!$E$10</f>
        <v>0.188</v>
      </c>
      <c r="G784" s="27">
        <f>'I Disease Parameters'!$E$8/'I Disease Parameters'!$E$11</f>
        <v>1.2E-2</v>
      </c>
      <c r="H784" s="27">
        <f>1/'I Disease Parameters'!$E$12</f>
        <v>0.05</v>
      </c>
      <c r="I784" s="27">
        <f>'I Disease Parameters'!$E$9/'I Disease Parameters'!$E$15</f>
        <v>0</v>
      </c>
      <c r="J784" s="83">
        <f t="shared" si="362"/>
        <v>7.7001263440561267</v>
      </c>
      <c r="K784" s="60">
        <f t="shared" si="363"/>
        <v>0.77001263449643809</v>
      </c>
      <c r="L784" s="30">
        <f t="shared" si="364"/>
        <v>0.46717576064062738</v>
      </c>
      <c r="M784" s="27">
        <f>J784/'I Disease Parameters'!$E$12</f>
        <v>0.38500631720280631</v>
      </c>
      <c r="N784" s="27">
        <f>K784/SQRT('I Disease Parameters'!$E$13*'I Disease Parameters'!$E$13)</f>
        <v>4.5294860852731655E-2</v>
      </c>
      <c r="O784" s="27">
        <f>L784/'I Disease Parameters'!$E$13</f>
        <v>2.7480927096507492E-2</v>
      </c>
      <c r="P784" s="27">
        <f>(1-L784)/'I Disease Parameters'!$E$14</f>
        <v>2.2201009973307193E-2</v>
      </c>
      <c r="Q784" s="19" t="str">
        <f t="shared" si="340"/>
        <v/>
      </c>
      <c r="R784" s="17" t="str">
        <f t="shared" si="341"/>
        <v/>
      </c>
      <c r="S784" s="17" t="str">
        <f t="shared" si="342"/>
        <v/>
      </c>
      <c r="T784" s="17" t="str">
        <f t="shared" si="343"/>
        <v/>
      </c>
      <c r="U784" s="17" t="str">
        <f t="shared" si="344"/>
        <v/>
      </c>
      <c r="V784" s="17" t="str">
        <f t="shared" si="345"/>
        <v/>
      </c>
      <c r="W784" s="17" t="str">
        <f t="shared" si="346"/>
        <v/>
      </c>
      <c r="X784" s="18" t="str">
        <f t="shared" si="337"/>
        <v/>
      </c>
      <c r="Y784" s="17" t="str">
        <f t="shared" si="347"/>
        <v/>
      </c>
      <c r="Z784" s="17" t="str">
        <f t="shared" si="348"/>
        <v/>
      </c>
      <c r="AA784" s="17" t="str">
        <f t="shared" si="349"/>
        <v/>
      </c>
      <c r="AB784" s="17" t="str">
        <f t="shared" si="350"/>
        <v/>
      </c>
      <c r="AC784" s="17" t="str">
        <f t="shared" si="351"/>
        <v/>
      </c>
      <c r="AD784" s="18" t="str">
        <f t="shared" si="352"/>
        <v/>
      </c>
      <c r="AE784" s="19" t="str">
        <f t="shared" si="353"/>
        <v/>
      </c>
      <c r="AF784" s="17" t="str">
        <f t="shared" si="354"/>
        <v/>
      </c>
      <c r="AG784" s="17" t="str">
        <f t="shared" si="355"/>
        <v/>
      </c>
      <c r="AH784" s="18" t="str">
        <f t="shared" si="356"/>
        <v/>
      </c>
      <c r="AI784" s="73"/>
      <c r="AJ784" s="74"/>
      <c r="AK784" s="74"/>
      <c r="AL784" s="73"/>
      <c r="AM784" s="74"/>
      <c r="AN784" s="74">
        <f t="shared" si="357"/>
        <v>2012</v>
      </c>
      <c r="AO784" s="19" t="str">
        <f t="shared" ca="1" si="358"/>
        <v>-</v>
      </c>
      <c r="AP784" s="17" t="str">
        <f ca="1">IF($C784&gt;=TODAY(),"-",100*(AO784-MIN(Fit_Error_Deaths))/(MAX(Fit_Error_Deaths)-MIN(Fit_Error_Deaths)))</f>
        <v>-</v>
      </c>
      <c r="AQ784" s="17" t="str">
        <f t="shared" ca="1" si="359"/>
        <v>-</v>
      </c>
      <c r="AR784" s="17" t="str">
        <f ca="1">IF($C784&gt;=TODAY(),"-",100*(AQ784-MIN(Fit_Error_LocalTransmission))/(MAX(Fit_Error_LocalTransmission)-MIN(Fit_Error_LocalTransmission)))</f>
        <v>-</v>
      </c>
      <c r="AS784" s="17" t="str">
        <f t="shared" ca="1" si="360"/>
        <v>-</v>
      </c>
      <c r="AT784" s="67" t="str">
        <f t="shared" ca="1" si="361"/>
        <v>-</v>
      </c>
    </row>
    <row r="785" spans="1:46" s="1" customFormat="1" ht="12" x14ac:dyDescent="0.35">
      <c r="A785" s="87"/>
      <c r="B785" s="40" t="str">
        <f t="shared" si="338"/>
        <v/>
      </c>
      <c r="C785" s="41" t="str">
        <f t="shared" si="339"/>
        <v/>
      </c>
      <c r="D785" s="28">
        <f>'I Disease Parameters'!$E$6/(1000*365)</f>
        <v>4.8197260273972601E-5</v>
      </c>
      <c r="E785" s="28">
        <f>'I Disease Parameters'!$E$7/(1000*365)</f>
        <v>2.0024657534246577E-5</v>
      </c>
      <c r="F785" s="27">
        <f>(1-'I Disease Parameters'!$E$8)/'I Disease Parameters'!$E$10</f>
        <v>0.188</v>
      </c>
      <c r="G785" s="27">
        <f>'I Disease Parameters'!$E$8/'I Disease Parameters'!$E$11</f>
        <v>1.2E-2</v>
      </c>
      <c r="H785" s="27">
        <f>1/'I Disease Parameters'!$E$12</f>
        <v>0.05</v>
      </c>
      <c r="I785" s="27">
        <f>'I Disease Parameters'!$E$9/'I Disease Parameters'!$E$15</f>
        <v>0</v>
      </c>
      <c r="J785" s="83">
        <f t="shared" si="362"/>
        <v>7.7001263440561267</v>
      </c>
      <c r="K785" s="60">
        <f t="shared" si="363"/>
        <v>0.77001263449643809</v>
      </c>
      <c r="L785" s="30">
        <f t="shared" si="364"/>
        <v>0.46717576064062738</v>
      </c>
      <c r="M785" s="27">
        <f>J785/'I Disease Parameters'!$E$12</f>
        <v>0.38500631720280631</v>
      </c>
      <c r="N785" s="27">
        <f>K785/SQRT('I Disease Parameters'!$E$13*'I Disease Parameters'!$E$13)</f>
        <v>4.5294860852731655E-2</v>
      </c>
      <c r="O785" s="27">
        <f>L785/'I Disease Parameters'!$E$13</f>
        <v>2.7480927096507492E-2</v>
      </c>
      <c r="P785" s="27">
        <f>(1-L785)/'I Disease Parameters'!$E$14</f>
        <v>2.2201009973307193E-2</v>
      </c>
      <c r="Q785" s="19" t="str">
        <f t="shared" si="340"/>
        <v/>
      </c>
      <c r="R785" s="17" t="str">
        <f t="shared" si="341"/>
        <v/>
      </c>
      <c r="S785" s="17" t="str">
        <f t="shared" si="342"/>
        <v/>
      </c>
      <c r="T785" s="17" t="str">
        <f t="shared" si="343"/>
        <v/>
      </c>
      <c r="U785" s="17" t="str">
        <f t="shared" si="344"/>
        <v/>
      </c>
      <c r="V785" s="17" t="str">
        <f t="shared" si="345"/>
        <v/>
      </c>
      <c r="W785" s="17" t="str">
        <f t="shared" si="346"/>
        <v/>
      </c>
      <c r="X785" s="18" t="str">
        <f t="shared" si="337"/>
        <v/>
      </c>
      <c r="Y785" s="17" t="str">
        <f t="shared" si="347"/>
        <v/>
      </c>
      <c r="Z785" s="17" t="str">
        <f t="shared" si="348"/>
        <v/>
      </c>
      <c r="AA785" s="17" t="str">
        <f t="shared" si="349"/>
        <v/>
      </c>
      <c r="AB785" s="17" t="str">
        <f t="shared" si="350"/>
        <v/>
      </c>
      <c r="AC785" s="17" t="str">
        <f t="shared" si="351"/>
        <v/>
      </c>
      <c r="AD785" s="18" t="str">
        <f t="shared" si="352"/>
        <v/>
      </c>
      <c r="AE785" s="19" t="str">
        <f t="shared" si="353"/>
        <v/>
      </c>
      <c r="AF785" s="17" t="str">
        <f t="shared" si="354"/>
        <v/>
      </c>
      <c r="AG785" s="17" t="str">
        <f t="shared" si="355"/>
        <v/>
      </c>
      <c r="AH785" s="18" t="str">
        <f t="shared" si="356"/>
        <v/>
      </c>
      <c r="AI785" s="73"/>
      <c r="AJ785" s="74"/>
      <c r="AK785" s="74"/>
      <c r="AL785" s="73"/>
      <c r="AM785" s="74"/>
      <c r="AN785" s="74">
        <f t="shared" si="357"/>
        <v>2012</v>
      </c>
      <c r="AO785" s="19" t="str">
        <f t="shared" ca="1" si="358"/>
        <v>-</v>
      </c>
      <c r="AP785" s="17" t="str">
        <f ca="1">IF($C785&gt;=TODAY(),"-",100*(AO785-MIN(Fit_Error_Deaths))/(MAX(Fit_Error_Deaths)-MIN(Fit_Error_Deaths)))</f>
        <v>-</v>
      </c>
      <c r="AQ785" s="17" t="str">
        <f t="shared" ca="1" si="359"/>
        <v>-</v>
      </c>
      <c r="AR785" s="17" t="str">
        <f ca="1">IF($C785&gt;=TODAY(),"-",100*(AQ785-MIN(Fit_Error_LocalTransmission))/(MAX(Fit_Error_LocalTransmission)-MIN(Fit_Error_LocalTransmission)))</f>
        <v>-</v>
      </c>
      <c r="AS785" s="17" t="str">
        <f t="shared" ca="1" si="360"/>
        <v>-</v>
      </c>
      <c r="AT785" s="67" t="str">
        <f t="shared" ca="1" si="361"/>
        <v>-</v>
      </c>
    </row>
    <row r="786" spans="1:46" s="1" customFormat="1" ht="12" x14ac:dyDescent="0.35">
      <c r="A786" s="87"/>
      <c r="B786" s="40" t="str">
        <f t="shared" si="338"/>
        <v/>
      </c>
      <c r="C786" s="41" t="str">
        <f t="shared" si="339"/>
        <v/>
      </c>
      <c r="D786" s="28">
        <f>'I Disease Parameters'!$E$6/(1000*365)</f>
        <v>4.8197260273972601E-5</v>
      </c>
      <c r="E786" s="28">
        <f>'I Disease Parameters'!$E$7/(1000*365)</f>
        <v>2.0024657534246577E-5</v>
      </c>
      <c r="F786" s="27">
        <f>(1-'I Disease Parameters'!$E$8)/'I Disease Parameters'!$E$10</f>
        <v>0.188</v>
      </c>
      <c r="G786" s="27">
        <f>'I Disease Parameters'!$E$8/'I Disease Parameters'!$E$11</f>
        <v>1.2E-2</v>
      </c>
      <c r="H786" s="27">
        <f>1/'I Disease Parameters'!$E$12</f>
        <v>0.05</v>
      </c>
      <c r="I786" s="27">
        <f>'I Disease Parameters'!$E$9/'I Disease Parameters'!$E$15</f>
        <v>0</v>
      </c>
      <c r="J786" s="83">
        <f t="shared" si="362"/>
        <v>7.7001263440561267</v>
      </c>
      <c r="K786" s="60">
        <f t="shared" si="363"/>
        <v>0.77001263449643809</v>
      </c>
      <c r="L786" s="30">
        <f t="shared" si="364"/>
        <v>0.46717576064062738</v>
      </c>
      <c r="M786" s="27">
        <f>J786/'I Disease Parameters'!$E$12</f>
        <v>0.38500631720280631</v>
      </c>
      <c r="N786" s="27">
        <f>K786/SQRT('I Disease Parameters'!$E$13*'I Disease Parameters'!$E$13)</f>
        <v>4.5294860852731655E-2</v>
      </c>
      <c r="O786" s="27">
        <f>L786/'I Disease Parameters'!$E$13</f>
        <v>2.7480927096507492E-2</v>
      </c>
      <c r="P786" s="27">
        <f>(1-L786)/'I Disease Parameters'!$E$14</f>
        <v>2.2201009973307193E-2</v>
      </c>
      <c r="Q786" s="19" t="str">
        <f t="shared" si="340"/>
        <v/>
      </c>
      <c r="R786" s="17" t="str">
        <f t="shared" si="341"/>
        <v/>
      </c>
      <c r="S786" s="17" t="str">
        <f t="shared" si="342"/>
        <v/>
      </c>
      <c r="T786" s="17" t="str">
        <f t="shared" si="343"/>
        <v/>
      </c>
      <c r="U786" s="17" t="str">
        <f t="shared" si="344"/>
        <v/>
      </c>
      <c r="V786" s="17" t="str">
        <f t="shared" si="345"/>
        <v/>
      </c>
      <c r="W786" s="17" t="str">
        <f t="shared" si="346"/>
        <v/>
      </c>
      <c r="X786" s="18" t="str">
        <f t="shared" si="337"/>
        <v/>
      </c>
      <c r="Y786" s="17" t="str">
        <f t="shared" si="347"/>
        <v/>
      </c>
      <c r="Z786" s="17" t="str">
        <f t="shared" si="348"/>
        <v/>
      </c>
      <c r="AA786" s="17" t="str">
        <f t="shared" si="349"/>
        <v/>
      </c>
      <c r="AB786" s="17" t="str">
        <f t="shared" si="350"/>
        <v/>
      </c>
      <c r="AC786" s="17" t="str">
        <f t="shared" si="351"/>
        <v/>
      </c>
      <c r="AD786" s="18" t="str">
        <f t="shared" si="352"/>
        <v/>
      </c>
      <c r="AE786" s="19" t="str">
        <f t="shared" si="353"/>
        <v/>
      </c>
      <c r="AF786" s="17" t="str">
        <f t="shared" si="354"/>
        <v/>
      </c>
      <c r="AG786" s="17" t="str">
        <f t="shared" si="355"/>
        <v/>
      </c>
      <c r="AH786" s="18" t="str">
        <f t="shared" si="356"/>
        <v/>
      </c>
      <c r="AI786" s="73"/>
      <c r="AJ786" s="74"/>
      <c r="AK786" s="74"/>
      <c r="AL786" s="73"/>
      <c r="AM786" s="74"/>
      <c r="AN786" s="74">
        <f t="shared" si="357"/>
        <v>2012</v>
      </c>
      <c r="AO786" s="19" t="str">
        <f t="shared" ca="1" si="358"/>
        <v>-</v>
      </c>
      <c r="AP786" s="17" t="str">
        <f ca="1">IF($C786&gt;=TODAY(),"-",100*(AO786-MIN(Fit_Error_Deaths))/(MAX(Fit_Error_Deaths)-MIN(Fit_Error_Deaths)))</f>
        <v>-</v>
      </c>
      <c r="AQ786" s="17" t="str">
        <f t="shared" ca="1" si="359"/>
        <v>-</v>
      </c>
      <c r="AR786" s="17" t="str">
        <f ca="1">IF($C786&gt;=TODAY(),"-",100*(AQ786-MIN(Fit_Error_LocalTransmission))/(MAX(Fit_Error_LocalTransmission)-MIN(Fit_Error_LocalTransmission)))</f>
        <v>-</v>
      </c>
      <c r="AS786" s="17" t="str">
        <f t="shared" ca="1" si="360"/>
        <v>-</v>
      </c>
      <c r="AT786" s="67" t="str">
        <f t="shared" ca="1" si="361"/>
        <v>-</v>
      </c>
    </row>
    <row r="787" spans="1:46" s="1" customFormat="1" ht="12" x14ac:dyDescent="0.35">
      <c r="A787" s="87"/>
      <c r="B787" s="40" t="str">
        <f t="shared" si="338"/>
        <v/>
      </c>
      <c r="C787" s="41" t="str">
        <f t="shared" si="339"/>
        <v/>
      </c>
      <c r="D787" s="28">
        <f>'I Disease Parameters'!$E$6/(1000*365)</f>
        <v>4.8197260273972601E-5</v>
      </c>
      <c r="E787" s="28">
        <f>'I Disease Parameters'!$E$7/(1000*365)</f>
        <v>2.0024657534246577E-5</v>
      </c>
      <c r="F787" s="27">
        <f>(1-'I Disease Parameters'!$E$8)/'I Disease Parameters'!$E$10</f>
        <v>0.188</v>
      </c>
      <c r="G787" s="27">
        <f>'I Disease Parameters'!$E$8/'I Disease Parameters'!$E$11</f>
        <v>1.2E-2</v>
      </c>
      <c r="H787" s="27">
        <f>1/'I Disease Parameters'!$E$12</f>
        <v>0.05</v>
      </c>
      <c r="I787" s="27">
        <f>'I Disease Parameters'!$E$9/'I Disease Parameters'!$E$15</f>
        <v>0</v>
      </c>
      <c r="J787" s="83">
        <f t="shared" si="362"/>
        <v>7.7001263440561267</v>
      </c>
      <c r="K787" s="60">
        <f t="shared" si="363"/>
        <v>0.77001263449643809</v>
      </c>
      <c r="L787" s="30">
        <f t="shared" si="364"/>
        <v>0.46717576064062738</v>
      </c>
      <c r="M787" s="27">
        <f>J787/'I Disease Parameters'!$E$12</f>
        <v>0.38500631720280631</v>
      </c>
      <c r="N787" s="27">
        <f>K787/SQRT('I Disease Parameters'!$E$13*'I Disease Parameters'!$E$13)</f>
        <v>4.5294860852731655E-2</v>
      </c>
      <c r="O787" s="27">
        <f>L787/'I Disease Parameters'!$E$13</f>
        <v>2.7480927096507492E-2</v>
      </c>
      <c r="P787" s="27">
        <f>(1-L787)/'I Disease Parameters'!$E$14</f>
        <v>2.2201009973307193E-2</v>
      </c>
      <c r="Q787" s="19" t="str">
        <f t="shared" si="340"/>
        <v/>
      </c>
      <c r="R787" s="17" t="str">
        <f t="shared" si="341"/>
        <v/>
      </c>
      <c r="S787" s="17" t="str">
        <f t="shared" si="342"/>
        <v/>
      </c>
      <c r="T787" s="17" t="str">
        <f t="shared" si="343"/>
        <v/>
      </c>
      <c r="U787" s="17" t="str">
        <f t="shared" si="344"/>
        <v/>
      </c>
      <c r="V787" s="17" t="str">
        <f t="shared" si="345"/>
        <v/>
      </c>
      <c r="W787" s="17" t="str">
        <f t="shared" si="346"/>
        <v/>
      </c>
      <c r="X787" s="18" t="str">
        <f t="shared" si="337"/>
        <v/>
      </c>
      <c r="Y787" s="17" t="str">
        <f t="shared" si="347"/>
        <v/>
      </c>
      <c r="Z787" s="17" t="str">
        <f t="shared" si="348"/>
        <v/>
      </c>
      <c r="AA787" s="17" t="str">
        <f t="shared" si="349"/>
        <v/>
      </c>
      <c r="AB787" s="17" t="str">
        <f t="shared" si="350"/>
        <v/>
      </c>
      <c r="AC787" s="17" t="str">
        <f t="shared" si="351"/>
        <v/>
      </c>
      <c r="AD787" s="18" t="str">
        <f t="shared" si="352"/>
        <v/>
      </c>
      <c r="AE787" s="19" t="str">
        <f t="shared" si="353"/>
        <v/>
      </c>
      <c r="AF787" s="17" t="str">
        <f t="shared" si="354"/>
        <v/>
      </c>
      <c r="AG787" s="17" t="str">
        <f t="shared" si="355"/>
        <v/>
      </c>
      <c r="AH787" s="18" t="str">
        <f t="shared" si="356"/>
        <v/>
      </c>
      <c r="AI787" s="73"/>
      <c r="AJ787" s="74"/>
      <c r="AK787" s="74"/>
      <c r="AL787" s="73"/>
      <c r="AM787" s="74"/>
      <c r="AN787" s="74">
        <f t="shared" si="357"/>
        <v>2012</v>
      </c>
      <c r="AO787" s="19" t="str">
        <f t="shared" ca="1" si="358"/>
        <v>-</v>
      </c>
      <c r="AP787" s="17" t="str">
        <f ca="1">IF($C787&gt;=TODAY(),"-",100*(AO787-MIN(Fit_Error_Deaths))/(MAX(Fit_Error_Deaths)-MIN(Fit_Error_Deaths)))</f>
        <v>-</v>
      </c>
      <c r="AQ787" s="17" t="str">
        <f t="shared" ca="1" si="359"/>
        <v>-</v>
      </c>
      <c r="AR787" s="17" t="str">
        <f ca="1">IF($C787&gt;=TODAY(),"-",100*(AQ787-MIN(Fit_Error_LocalTransmission))/(MAX(Fit_Error_LocalTransmission)-MIN(Fit_Error_LocalTransmission)))</f>
        <v>-</v>
      </c>
      <c r="AS787" s="17" t="str">
        <f t="shared" ca="1" si="360"/>
        <v>-</v>
      </c>
      <c r="AT787" s="67" t="str">
        <f t="shared" ca="1" si="361"/>
        <v>-</v>
      </c>
    </row>
    <row r="788" spans="1:46" s="1" customFormat="1" ht="12" x14ac:dyDescent="0.35">
      <c r="A788" s="87"/>
      <c r="B788" s="40" t="str">
        <f t="shared" si="338"/>
        <v/>
      </c>
      <c r="C788" s="41" t="str">
        <f t="shared" si="339"/>
        <v/>
      </c>
      <c r="D788" s="28">
        <f>'I Disease Parameters'!$E$6/(1000*365)</f>
        <v>4.8197260273972601E-5</v>
      </c>
      <c r="E788" s="28">
        <f>'I Disease Parameters'!$E$7/(1000*365)</f>
        <v>2.0024657534246577E-5</v>
      </c>
      <c r="F788" s="27">
        <f>(1-'I Disease Parameters'!$E$8)/'I Disease Parameters'!$E$10</f>
        <v>0.188</v>
      </c>
      <c r="G788" s="27">
        <f>'I Disease Parameters'!$E$8/'I Disease Parameters'!$E$11</f>
        <v>1.2E-2</v>
      </c>
      <c r="H788" s="27">
        <f>1/'I Disease Parameters'!$E$12</f>
        <v>0.05</v>
      </c>
      <c r="I788" s="27">
        <f>'I Disease Parameters'!$E$9/'I Disease Parameters'!$E$15</f>
        <v>0</v>
      </c>
      <c r="J788" s="83">
        <f t="shared" si="362"/>
        <v>7.7001263440561267</v>
      </c>
      <c r="K788" s="60">
        <f t="shared" si="363"/>
        <v>0.77001263449643809</v>
      </c>
      <c r="L788" s="30">
        <f t="shared" si="364"/>
        <v>0.46717576064062738</v>
      </c>
      <c r="M788" s="27">
        <f>J788/'I Disease Parameters'!$E$12</f>
        <v>0.38500631720280631</v>
      </c>
      <c r="N788" s="27">
        <f>K788/SQRT('I Disease Parameters'!$E$13*'I Disease Parameters'!$E$13)</f>
        <v>4.5294860852731655E-2</v>
      </c>
      <c r="O788" s="27">
        <f>L788/'I Disease Parameters'!$E$13</f>
        <v>2.7480927096507492E-2</v>
      </c>
      <c r="P788" s="27">
        <f>(1-L788)/'I Disease Parameters'!$E$14</f>
        <v>2.2201009973307193E-2</v>
      </c>
      <c r="Q788" s="19" t="str">
        <f t="shared" si="340"/>
        <v/>
      </c>
      <c r="R788" s="17" t="str">
        <f t="shared" si="341"/>
        <v/>
      </c>
      <c r="S788" s="17" t="str">
        <f t="shared" si="342"/>
        <v/>
      </c>
      <c r="T788" s="17" t="str">
        <f t="shared" si="343"/>
        <v/>
      </c>
      <c r="U788" s="17" t="str">
        <f t="shared" si="344"/>
        <v/>
      </c>
      <c r="V788" s="17" t="str">
        <f t="shared" si="345"/>
        <v/>
      </c>
      <c r="W788" s="17" t="str">
        <f t="shared" si="346"/>
        <v/>
      </c>
      <c r="X788" s="18" t="str">
        <f t="shared" si="337"/>
        <v/>
      </c>
      <c r="Y788" s="17" t="str">
        <f t="shared" si="347"/>
        <v/>
      </c>
      <c r="Z788" s="17" t="str">
        <f t="shared" si="348"/>
        <v/>
      </c>
      <c r="AA788" s="17" t="str">
        <f t="shared" si="349"/>
        <v/>
      </c>
      <c r="AB788" s="17" t="str">
        <f t="shared" si="350"/>
        <v/>
      </c>
      <c r="AC788" s="17" t="str">
        <f t="shared" si="351"/>
        <v/>
      </c>
      <c r="AD788" s="18" t="str">
        <f t="shared" si="352"/>
        <v/>
      </c>
      <c r="AE788" s="19" t="str">
        <f t="shared" si="353"/>
        <v/>
      </c>
      <c r="AF788" s="17" t="str">
        <f t="shared" si="354"/>
        <v/>
      </c>
      <c r="AG788" s="17" t="str">
        <f t="shared" si="355"/>
        <v/>
      </c>
      <c r="AH788" s="18" t="str">
        <f t="shared" si="356"/>
        <v/>
      </c>
      <c r="AI788" s="73"/>
      <c r="AJ788" s="74"/>
      <c r="AK788" s="74"/>
      <c r="AL788" s="73"/>
      <c r="AM788" s="74"/>
      <c r="AN788" s="74">
        <f t="shared" si="357"/>
        <v>2012</v>
      </c>
      <c r="AO788" s="19" t="str">
        <f t="shared" ca="1" si="358"/>
        <v>-</v>
      </c>
      <c r="AP788" s="17" t="str">
        <f ca="1">IF($C788&gt;=TODAY(),"-",100*(AO788-MIN(Fit_Error_Deaths))/(MAX(Fit_Error_Deaths)-MIN(Fit_Error_Deaths)))</f>
        <v>-</v>
      </c>
      <c r="AQ788" s="17" t="str">
        <f t="shared" ca="1" si="359"/>
        <v>-</v>
      </c>
      <c r="AR788" s="17" t="str">
        <f ca="1">IF($C788&gt;=TODAY(),"-",100*(AQ788-MIN(Fit_Error_LocalTransmission))/(MAX(Fit_Error_LocalTransmission)-MIN(Fit_Error_LocalTransmission)))</f>
        <v>-</v>
      </c>
      <c r="AS788" s="17" t="str">
        <f t="shared" ca="1" si="360"/>
        <v>-</v>
      </c>
      <c r="AT788" s="67" t="str">
        <f t="shared" ca="1" si="361"/>
        <v>-</v>
      </c>
    </row>
    <row r="789" spans="1:46" s="1" customFormat="1" ht="12" x14ac:dyDescent="0.35">
      <c r="A789" s="87"/>
      <c r="B789" s="40" t="str">
        <f t="shared" si="338"/>
        <v/>
      </c>
      <c r="C789" s="41" t="str">
        <f t="shared" si="339"/>
        <v/>
      </c>
      <c r="D789" s="28">
        <f>'I Disease Parameters'!$E$6/(1000*365)</f>
        <v>4.8197260273972601E-5</v>
      </c>
      <c r="E789" s="28">
        <f>'I Disease Parameters'!$E$7/(1000*365)</f>
        <v>2.0024657534246577E-5</v>
      </c>
      <c r="F789" s="27">
        <f>(1-'I Disease Parameters'!$E$8)/'I Disease Parameters'!$E$10</f>
        <v>0.188</v>
      </c>
      <c r="G789" s="27">
        <f>'I Disease Parameters'!$E$8/'I Disease Parameters'!$E$11</f>
        <v>1.2E-2</v>
      </c>
      <c r="H789" s="27">
        <f>1/'I Disease Parameters'!$E$12</f>
        <v>0.05</v>
      </c>
      <c r="I789" s="27">
        <f>'I Disease Parameters'!$E$9/'I Disease Parameters'!$E$15</f>
        <v>0</v>
      </c>
      <c r="J789" s="83">
        <f t="shared" si="362"/>
        <v>7.7001263440561267</v>
      </c>
      <c r="K789" s="60">
        <f t="shared" si="363"/>
        <v>0.77001263449643809</v>
      </c>
      <c r="L789" s="30">
        <f t="shared" si="364"/>
        <v>0.46717576064062738</v>
      </c>
      <c r="M789" s="27">
        <f>J789/'I Disease Parameters'!$E$12</f>
        <v>0.38500631720280631</v>
      </c>
      <c r="N789" s="27">
        <f>K789/SQRT('I Disease Parameters'!$E$13*'I Disease Parameters'!$E$13)</f>
        <v>4.5294860852731655E-2</v>
      </c>
      <c r="O789" s="27">
        <f>L789/'I Disease Parameters'!$E$13</f>
        <v>2.7480927096507492E-2</v>
      </c>
      <c r="P789" s="27">
        <f>(1-L789)/'I Disease Parameters'!$E$14</f>
        <v>2.2201009973307193E-2</v>
      </c>
      <c r="Q789" s="19" t="str">
        <f t="shared" si="340"/>
        <v/>
      </c>
      <c r="R789" s="17" t="str">
        <f t="shared" si="341"/>
        <v/>
      </c>
      <c r="S789" s="17" t="str">
        <f t="shared" si="342"/>
        <v/>
      </c>
      <c r="T789" s="17" t="str">
        <f t="shared" si="343"/>
        <v/>
      </c>
      <c r="U789" s="17" t="str">
        <f t="shared" si="344"/>
        <v/>
      </c>
      <c r="V789" s="17" t="str">
        <f t="shared" si="345"/>
        <v/>
      </c>
      <c r="W789" s="17" t="str">
        <f t="shared" si="346"/>
        <v/>
      </c>
      <c r="X789" s="18" t="str">
        <f t="shared" si="337"/>
        <v/>
      </c>
      <c r="Y789" s="17" t="str">
        <f t="shared" si="347"/>
        <v/>
      </c>
      <c r="Z789" s="17" t="str">
        <f t="shared" si="348"/>
        <v/>
      </c>
      <c r="AA789" s="17" t="str">
        <f t="shared" si="349"/>
        <v/>
      </c>
      <c r="AB789" s="17" t="str">
        <f t="shared" si="350"/>
        <v/>
      </c>
      <c r="AC789" s="17" t="str">
        <f t="shared" si="351"/>
        <v/>
      </c>
      <c r="AD789" s="18" t="str">
        <f t="shared" si="352"/>
        <v/>
      </c>
      <c r="AE789" s="19" t="str">
        <f t="shared" si="353"/>
        <v/>
      </c>
      <c r="AF789" s="17" t="str">
        <f t="shared" si="354"/>
        <v/>
      </c>
      <c r="AG789" s="17" t="str">
        <f t="shared" si="355"/>
        <v/>
      </c>
      <c r="AH789" s="18" t="str">
        <f t="shared" si="356"/>
        <v/>
      </c>
      <c r="AI789" s="73"/>
      <c r="AJ789" s="74"/>
      <c r="AK789" s="74"/>
      <c r="AL789" s="73"/>
      <c r="AM789" s="74"/>
      <c r="AN789" s="74">
        <f t="shared" si="357"/>
        <v>2012</v>
      </c>
      <c r="AO789" s="19" t="str">
        <f t="shared" ca="1" si="358"/>
        <v>-</v>
      </c>
      <c r="AP789" s="17" t="str">
        <f ca="1">IF($C789&gt;=TODAY(),"-",100*(AO789-MIN(Fit_Error_Deaths))/(MAX(Fit_Error_Deaths)-MIN(Fit_Error_Deaths)))</f>
        <v>-</v>
      </c>
      <c r="AQ789" s="17" t="str">
        <f t="shared" ca="1" si="359"/>
        <v>-</v>
      </c>
      <c r="AR789" s="17" t="str">
        <f ca="1">IF($C789&gt;=TODAY(),"-",100*(AQ789-MIN(Fit_Error_LocalTransmission))/(MAX(Fit_Error_LocalTransmission)-MIN(Fit_Error_LocalTransmission)))</f>
        <v>-</v>
      </c>
      <c r="AS789" s="17" t="str">
        <f t="shared" ca="1" si="360"/>
        <v>-</v>
      </c>
      <c r="AT789" s="67" t="str">
        <f t="shared" ca="1" si="361"/>
        <v>-</v>
      </c>
    </row>
    <row r="790" spans="1:46" s="1" customFormat="1" ht="12" x14ac:dyDescent="0.35">
      <c r="A790" s="87"/>
      <c r="B790" s="40" t="str">
        <f t="shared" si="338"/>
        <v/>
      </c>
      <c r="C790" s="41" t="str">
        <f t="shared" si="339"/>
        <v/>
      </c>
      <c r="D790" s="28">
        <f>'I Disease Parameters'!$E$6/(1000*365)</f>
        <v>4.8197260273972601E-5</v>
      </c>
      <c r="E790" s="28">
        <f>'I Disease Parameters'!$E$7/(1000*365)</f>
        <v>2.0024657534246577E-5</v>
      </c>
      <c r="F790" s="27">
        <f>(1-'I Disease Parameters'!$E$8)/'I Disease Parameters'!$E$10</f>
        <v>0.188</v>
      </c>
      <c r="G790" s="27">
        <f>'I Disease Parameters'!$E$8/'I Disease Parameters'!$E$11</f>
        <v>1.2E-2</v>
      </c>
      <c r="H790" s="27">
        <f>1/'I Disease Parameters'!$E$12</f>
        <v>0.05</v>
      </c>
      <c r="I790" s="27">
        <f>'I Disease Parameters'!$E$9/'I Disease Parameters'!$E$15</f>
        <v>0</v>
      </c>
      <c r="J790" s="83">
        <f t="shared" si="362"/>
        <v>7.7001263440561267</v>
      </c>
      <c r="K790" s="60">
        <f t="shared" si="363"/>
        <v>0.77001263449643809</v>
      </c>
      <c r="L790" s="30">
        <f t="shared" si="364"/>
        <v>0.46717576064062738</v>
      </c>
      <c r="M790" s="27">
        <f>J790/'I Disease Parameters'!$E$12</f>
        <v>0.38500631720280631</v>
      </c>
      <c r="N790" s="27">
        <f>K790/SQRT('I Disease Parameters'!$E$13*'I Disease Parameters'!$E$13)</f>
        <v>4.5294860852731655E-2</v>
      </c>
      <c r="O790" s="27">
        <f>L790/'I Disease Parameters'!$E$13</f>
        <v>2.7480927096507492E-2</v>
      </c>
      <c r="P790" s="27">
        <f>(1-L790)/'I Disease Parameters'!$E$14</f>
        <v>2.2201009973307193E-2</v>
      </c>
      <c r="Q790" s="19" t="str">
        <f t="shared" si="340"/>
        <v/>
      </c>
      <c r="R790" s="17" t="str">
        <f t="shared" si="341"/>
        <v/>
      </c>
      <c r="S790" s="17" t="str">
        <f t="shared" si="342"/>
        <v/>
      </c>
      <c r="T790" s="17" t="str">
        <f t="shared" si="343"/>
        <v/>
      </c>
      <c r="U790" s="17" t="str">
        <f t="shared" si="344"/>
        <v/>
      </c>
      <c r="V790" s="17" t="str">
        <f t="shared" si="345"/>
        <v/>
      </c>
      <c r="W790" s="17" t="str">
        <f t="shared" si="346"/>
        <v/>
      </c>
      <c r="X790" s="18" t="str">
        <f t="shared" si="337"/>
        <v/>
      </c>
      <c r="Y790" s="17" t="str">
        <f t="shared" si="347"/>
        <v/>
      </c>
      <c r="Z790" s="17" t="str">
        <f t="shared" si="348"/>
        <v/>
      </c>
      <c r="AA790" s="17" t="str">
        <f t="shared" si="349"/>
        <v/>
      </c>
      <c r="AB790" s="17" t="str">
        <f t="shared" si="350"/>
        <v/>
      </c>
      <c r="AC790" s="17" t="str">
        <f t="shared" si="351"/>
        <v/>
      </c>
      <c r="AD790" s="18" t="str">
        <f t="shared" si="352"/>
        <v/>
      </c>
      <c r="AE790" s="19" t="str">
        <f t="shared" si="353"/>
        <v/>
      </c>
      <c r="AF790" s="17" t="str">
        <f t="shared" si="354"/>
        <v/>
      </c>
      <c r="AG790" s="17" t="str">
        <f t="shared" si="355"/>
        <v/>
      </c>
      <c r="AH790" s="18" t="str">
        <f t="shared" si="356"/>
        <v/>
      </c>
      <c r="AI790" s="73"/>
      <c r="AJ790" s="74"/>
      <c r="AK790" s="74"/>
      <c r="AL790" s="73"/>
      <c r="AM790" s="74"/>
      <c r="AN790" s="74">
        <f t="shared" si="357"/>
        <v>2012</v>
      </c>
      <c r="AO790" s="19" t="str">
        <f t="shared" ca="1" si="358"/>
        <v>-</v>
      </c>
      <c r="AP790" s="17" t="str">
        <f ca="1">IF($C790&gt;=TODAY(),"-",100*(AO790-MIN(Fit_Error_Deaths))/(MAX(Fit_Error_Deaths)-MIN(Fit_Error_Deaths)))</f>
        <v>-</v>
      </c>
      <c r="AQ790" s="17" t="str">
        <f t="shared" ca="1" si="359"/>
        <v>-</v>
      </c>
      <c r="AR790" s="17" t="str">
        <f ca="1">IF($C790&gt;=TODAY(),"-",100*(AQ790-MIN(Fit_Error_LocalTransmission))/(MAX(Fit_Error_LocalTransmission)-MIN(Fit_Error_LocalTransmission)))</f>
        <v>-</v>
      </c>
      <c r="AS790" s="17" t="str">
        <f t="shared" ca="1" si="360"/>
        <v>-</v>
      </c>
      <c r="AT790" s="67" t="str">
        <f t="shared" ca="1" si="361"/>
        <v>-</v>
      </c>
    </row>
    <row r="791" spans="1:46" s="1" customFormat="1" ht="12" x14ac:dyDescent="0.35">
      <c r="A791" s="87"/>
      <c r="B791" s="40" t="str">
        <f t="shared" si="338"/>
        <v/>
      </c>
      <c r="C791" s="41" t="str">
        <f t="shared" si="339"/>
        <v/>
      </c>
      <c r="D791" s="28">
        <f>'I Disease Parameters'!$E$6/(1000*365)</f>
        <v>4.8197260273972601E-5</v>
      </c>
      <c r="E791" s="28">
        <f>'I Disease Parameters'!$E$7/(1000*365)</f>
        <v>2.0024657534246577E-5</v>
      </c>
      <c r="F791" s="27">
        <f>(1-'I Disease Parameters'!$E$8)/'I Disease Parameters'!$E$10</f>
        <v>0.188</v>
      </c>
      <c r="G791" s="27">
        <f>'I Disease Parameters'!$E$8/'I Disease Parameters'!$E$11</f>
        <v>1.2E-2</v>
      </c>
      <c r="H791" s="27">
        <f>1/'I Disease Parameters'!$E$12</f>
        <v>0.05</v>
      </c>
      <c r="I791" s="27">
        <f>'I Disease Parameters'!$E$9/'I Disease Parameters'!$E$15</f>
        <v>0</v>
      </c>
      <c r="J791" s="83">
        <f t="shared" si="362"/>
        <v>7.7001263440561267</v>
      </c>
      <c r="K791" s="60">
        <f t="shared" si="363"/>
        <v>0.77001263449643809</v>
      </c>
      <c r="L791" s="30">
        <f t="shared" si="364"/>
        <v>0.46717576064062738</v>
      </c>
      <c r="M791" s="27">
        <f>J791/'I Disease Parameters'!$E$12</f>
        <v>0.38500631720280631</v>
      </c>
      <c r="N791" s="27">
        <f>K791/SQRT('I Disease Parameters'!$E$13*'I Disease Parameters'!$E$13)</f>
        <v>4.5294860852731655E-2</v>
      </c>
      <c r="O791" s="27">
        <f>L791/'I Disease Parameters'!$E$13</f>
        <v>2.7480927096507492E-2</v>
      </c>
      <c r="P791" s="27">
        <f>(1-L791)/'I Disease Parameters'!$E$14</f>
        <v>2.2201009973307193E-2</v>
      </c>
      <c r="Q791" s="19" t="str">
        <f t="shared" si="340"/>
        <v/>
      </c>
      <c r="R791" s="17" t="str">
        <f t="shared" si="341"/>
        <v/>
      </c>
      <c r="S791" s="17" t="str">
        <f t="shared" si="342"/>
        <v/>
      </c>
      <c r="T791" s="17" t="str">
        <f t="shared" si="343"/>
        <v/>
      </c>
      <c r="U791" s="17" t="str">
        <f t="shared" si="344"/>
        <v/>
      </c>
      <c r="V791" s="17" t="str">
        <f t="shared" si="345"/>
        <v/>
      </c>
      <c r="W791" s="17" t="str">
        <f t="shared" si="346"/>
        <v/>
      </c>
      <c r="X791" s="18" t="str">
        <f t="shared" si="337"/>
        <v/>
      </c>
      <c r="Y791" s="17" t="str">
        <f t="shared" si="347"/>
        <v/>
      </c>
      <c r="Z791" s="17" t="str">
        <f t="shared" si="348"/>
        <v/>
      </c>
      <c r="AA791" s="17" t="str">
        <f t="shared" si="349"/>
        <v/>
      </c>
      <c r="AB791" s="17" t="str">
        <f t="shared" si="350"/>
        <v/>
      </c>
      <c r="AC791" s="17" t="str">
        <f t="shared" si="351"/>
        <v/>
      </c>
      <c r="AD791" s="18" t="str">
        <f t="shared" si="352"/>
        <v/>
      </c>
      <c r="AE791" s="19" t="str">
        <f t="shared" si="353"/>
        <v/>
      </c>
      <c r="AF791" s="17" t="str">
        <f t="shared" si="354"/>
        <v/>
      </c>
      <c r="AG791" s="17" t="str">
        <f t="shared" si="355"/>
        <v/>
      </c>
      <c r="AH791" s="18" t="str">
        <f t="shared" si="356"/>
        <v/>
      </c>
      <c r="AI791" s="73"/>
      <c r="AJ791" s="74"/>
      <c r="AK791" s="74"/>
      <c r="AL791" s="73"/>
      <c r="AM791" s="74"/>
      <c r="AN791" s="74">
        <f t="shared" si="357"/>
        <v>2012</v>
      </c>
      <c r="AO791" s="19" t="str">
        <f t="shared" ca="1" si="358"/>
        <v>-</v>
      </c>
      <c r="AP791" s="17" t="str">
        <f ca="1">IF($C791&gt;=TODAY(),"-",100*(AO791-MIN(Fit_Error_Deaths))/(MAX(Fit_Error_Deaths)-MIN(Fit_Error_Deaths)))</f>
        <v>-</v>
      </c>
      <c r="AQ791" s="17" t="str">
        <f t="shared" ca="1" si="359"/>
        <v>-</v>
      </c>
      <c r="AR791" s="17" t="str">
        <f ca="1">IF($C791&gt;=TODAY(),"-",100*(AQ791-MIN(Fit_Error_LocalTransmission))/(MAX(Fit_Error_LocalTransmission)-MIN(Fit_Error_LocalTransmission)))</f>
        <v>-</v>
      </c>
      <c r="AS791" s="17" t="str">
        <f t="shared" ca="1" si="360"/>
        <v>-</v>
      </c>
      <c r="AT791" s="67" t="str">
        <f t="shared" ca="1" si="361"/>
        <v>-</v>
      </c>
    </row>
    <row r="792" spans="1:46" s="1" customFormat="1" ht="12" x14ac:dyDescent="0.35">
      <c r="A792" s="87"/>
      <c r="B792" s="40" t="str">
        <f t="shared" si="338"/>
        <v/>
      </c>
      <c r="C792" s="41" t="str">
        <f t="shared" si="339"/>
        <v/>
      </c>
      <c r="D792" s="28">
        <f>'I Disease Parameters'!$E$6/(1000*365)</f>
        <v>4.8197260273972601E-5</v>
      </c>
      <c r="E792" s="28">
        <f>'I Disease Parameters'!$E$7/(1000*365)</f>
        <v>2.0024657534246577E-5</v>
      </c>
      <c r="F792" s="27">
        <f>(1-'I Disease Parameters'!$E$8)/'I Disease Parameters'!$E$10</f>
        <v>0.188</v>
      </c>
      <c r="G792" s="27">
        <f>'I Disease Parameters'!$E$8/'I Disease Parameters'!$E$11</f>
        <v>1.2E-2</v>
      </c>
      <c r="H792" s="27">
        <f>1/'I Disease Parameters'!$E$12</f>
        <v>0.05</v>
      </c>
      <c r="I792" s="27">
        <f>'I Disease Parameters'!$E$9/'I Disease Parameters'!$E$15</f>
        <v>0</v>
      </c>
      <c r="J792" s="83">
        <f t="shared" si="362"/>
        <v>7.7001263440561267</v>
      </c>
      <c r="K792" s="60">
        <f t="shared" si="363"/>
        <v>0.77001263449643809</v>
      </c>
      <c r="L792" s="30">
        <f t="shared" si="364"/>
        <v>0.46717576064062738</v>
      </c>
      <c r="M792" s="27">
        <f>J792/'I Disease Parameters'!$E$12</f>
        <v>0.38500631720280631</v>
      </c>
      <c r="N792" s="27">
        <f>K792/SQRT('I Disease Parameters'!$E$13*'I Disease Parameters'!$E$13)</f>
        <v>4.5294860852731655E-2</v>
      </c>
      <c r="O792" s="27">
        <f>L792/'I Disease Parameters'!$E$13</f>
        <v>2.7480927096507492E-2</v>
      </c>
      <c r="P792" s="27">
        <f>(1-L792)/'I Disease Parameters'!$E$14</f>
        <v>2.2201009973307193E-2</v>
      </c>
      <c r="Q792" s="19" t="str">
        <f t="shared" si="340"/>
        <v/>
      </c>
      <c r="R792" s="17" t="str">
        <f t="shared" si="341"/>
        <v/>
      </c>
      <c r="S792" s="17" t="str">
        <f t="shared" si="342"/>
        <v/>
      </c>
      <c r="T792" s="17" t="str">
        <f t="shared" si="343"/>
        <v/>
      </c>
      <c r="U792" s="17" t="str">
        <f t="shared" si="344"/>
        <v/>
      </c>
      <c r="V792" s="17" t="str">
        <f t="shared" si="345"/>
        <v/>
      </c>
      <c r="W792" s="17" t="str">
        <f t="shared" si="346"/>
        <v/>
      </c>
      <c r="X792" s="18" t="str">
        <f t="shared" si="337"/>
        <v/>
      </c>
      <c r="Y792" s="17" t="str">
        <f t="shared" si="347"/>
        <v/>
      </c>
      <c r="Z792" s="17" t="str">
        <f t="shared" si="348"/>
        <v/>
      </c>
      <c r="AA792" s="17" t="str">
        <f t="shared" si="349"/>
        <v/>
      </c>
      <c r="AB792" s="17" t="str">
        <f t="shared" si="350"/>
        <v/>
      </c>
      <c r="AC792" s="17" t="str">
        <f t="shared" si="351"/>
        <v/>
      </c>
      <c r="AD792" s="18" t="str">
        <f t="shared" si="352"/>
        <v/>
      </c>
      <c r="AE792" s="19" t="str">
        <f t="shared" si="353"/>
        <v/>
      </c>
      <c r="AF792" s="17" t="str">
        <f t="shared" si="354"/>
        <v/>
      </c>
      <c r="AG792" s="17" t="str">
        <f t="shared" si="355"/>
        <v/>
      </c>
      <c r="AH792" s="18" t="str">
        <f t="shared" si="356"/>
        <v/>
      </c>
      <c r="AI792" s="73"/>
      <c r="AJ792" s="74"/>
      <c r="AK792" s="74"/>
      <c r="AL792" s="73"/>
      <c r="AM792" s="74"/>
      <c r="AN792" s="74">
        <f t="shared" si="357"/>
        <v>2012</v>
      </c>
      <c r="AO792" s="19" t="str">
        <f t="shared" ca="1" si="358"/>
        <v>-</v>
      </c>
      <c r="AP792" s="17" t="str">
        <f ca="1">IF($C792&gt;=TODAY(),"-",100*(AO792-MIN(Fit_Error_Deaths))/(MAX(Fit_Error_Deaths)-MIN(Fit_Error_Deaths)))</f>
        <v>-</v>
      </c>
      <c r="AQ792" s="17" t="str">
        <f t="shared" ca="1" si="359"/>
        <v>-</v>
      </c>
      <c r="AR792" s="17" t="str">
        <f ca="1">IF($C792&gt;=TODAY(),"-",100*(AQ792-MIN(Fit_Error_LocalTransmission))/(MAX(Fit_Error_LocalTransmission)-MIN(Fit_Error_LocalTransmission)))</f>
        <v>-</v>
      </c>
      <c r="AS792" s="17" t="str">
        <f t="shared" ca="1" si="360"/>
        <v>-</v>
      </c>
      <c r="AT792" s="67" t="str">
        <f t="shared" ca="1" si="361"/>
        <v>-</v>
      </c>
    </row>
    <row r="793" spans="1:46" s="1" customFormat="1" ht="12" x14ac:dyDescent="0.35">
      <c r="A793" s="87"/>
      <c r="B793" s="40" t="str">
        <f t="shared" si="338"/>
        <v/>
      </c>
      <c r="C793" s="41" t="str">
        <f t="shared" si="339"/>
        <v/>
      </c>
      <c r="D793" s="28">
        <f>'I Disease Parameters'!$E$6/(1000*365)</f>
        <v>4.8197260273972601E-5</v>
      </c>
      <c r="E793" s="28">
        <f>'I Disease Parameters'!$E$7/(1000*365)</f>
        <v>2.0024657534246577E-5</v>
      </c>
      <c r="F793" s="27">
        <f>(1-'I Disease Parameters'!$E$8)/'I Disease Parameters'!$E$10</f>
        <v>0.188</v>
      </c>
      <c r="G793" s="27">
        <f>'I Disease Parameters'!$E$8/'I Disease Parameters'!$E$11</f>
        <v>1.2E-2</v>
      </c>
      <c r="H793" s="27">
        <f>1/'I Disease Parameters'!$E$12</f>
        <v>0.05</v>
      </c>
      <c r="I793" s="27">
        <f>'I Disease Parameters'!$E$9/'I Disease Parameters'!$E$15</f>
        <v>0</v>
      </c>
      <c r="J793" s="83">
        <f t="shared" si="362"/>
        <v>7.7001263440561267</v>
      </c>
      <c r="K793" s="60">
        <f t="shared" si="363"/>
        <v>0.77001263449643809</v>
      </c>
      <c r="L793" s="30">
        <f t="shared" si="364"/>
        <v>0.46717576064062738</v>
      </c>
      <c r="M793" s="27">
        <f>J793/'I Disease Parameters'!$E$12</f>
        <v>0.38500631720280631</v>
      </c>
      <c r="N793" s="27">
        <f>K793/SQRT('I Disease Parameters'!$E$13*'I Disease Parameters'!$E$13)</f>
        <v>4.5294860852731655E-2</v>
      </c>
      <c r="O793" s="27">
        <f>L793/'I Disease Parameters'!$E$13</f>
        <v>2.7480927096507492E-2</v>
      </c>
      <c r="P793" s="27">
        <f>(1-L793)/'I Disease Parameters'!$E$14</f>
        <v>2.2201009973307193E-2</v>
      </c>
      <c r="Q793" s="19" t="str">
        <f t="shared" si="340"/>
        <v/>
      </c>
      <c r="R793" s="17" t="str">
        <f t="shared" si="341"/>
        <v/>
      </c>
      <c r="S793" s="17" t="str">
        <f t="shared" si="342"/>
        <v/>
      </c>
      <c r="T793" s="17" t="str">
        <f t="shared" si="343"/>
        <v/>
      </c>
      <c r="U793" s="17" t="str">
        <f t="shared" si="344"/>
        <v/>
      </c>
      <c r="V793" s="17" t="str">
        <f t="shared" si="345"/>
        <v/>
      </c>
      <c r="W793" s="17" t="str">
        <f t="shared" si="346"/>
        <v/>
      </c>
      <c r="X793" s="18" t="str">
        <f t="shared" si="337"/>
        <v/>
      </c>
      <c r="Y793" s="17" t="str">
        <f t="shared" si="347"/>
        <v/>
      </c>
      <c r="Z793" s="17" t="str">
        <f t="shared" si="348"/>
        <v/>
      </c>
      <c r="AA793" s="17" t="str">
        <f t="shared" si="349"/>
        <v/>
      </c>
      <c r="AB793" s="17" t="str">
        <f t="shared" si="350"/>
        <v/>
      </c>
      <c r="AC793" s="17" t="str">
        <f t="shared" si="351"/>
        <v/>
      </c>
      <c r="AD793" s="18" t="str">
        <f t="shared" si="352"/>
        <v/>
      </c>
      <c r="AE793" s="19" t="str">
        <f t="shared" si="353"/>
        <v/>
      </c>
      <c r="AF793" s="17" t="str">
        <f t="shared" si="354"/>
        <v/>
      </c>
      <c r="AG793" s="17" t="str">
        <f t="shared" si="355"/>
        <v/>
      </c>
      <c r="AH793" s="18" t="str">
        <f t="shared" si="356"/>
        <v/>
      </c>
      <c r="AI793" s="73"/>
      <c r="AJ793" s="74"/>
      <c r="AK793" s="74"/>
      <c r="AL793" s="73"/>
      <c r="AM793" s="74"/>
      <c r="AN793" s="74">
        <f t="shared" si="357"/>
        <v>2012</v>
      </c>
      <c r="AO793" s="19" t="str">
        <f t="shared" ca="1" si="358"/>
        <v>-</v>
      </c>
      <c r="AP793" s="17" t="str">
        <f ca="1">IF($C793&gt;=TODAY(),"-",100*(AO793-MIN(Fit_Error_Deaths))/(MAX(Fit_Error_Deaths)-MIN(Fit_Error_Deaths)))</f>
        <v>-</v>
      </c>
      <c r="AQ793" s="17" t="str">
        <f t="shared" ca="1" si="359"/>
        <v>-</v>
      </c>
      <c r="AR793" s="17" t="str">
        <f ca="1">IF($C793&gt;=TODAY(),"-",100*(AQ793-MIN(Fit_Error_LocalTransmission))/(MAX(Fit_Error_LocalTransmission)-MIN(Fit_Error_LocalTransmission)))</f>
        <v>-</v>
      </c>
      <c r="AS793" s="17" t="str">
        <f t="shared" ca="1" si="360"/>
        <v>-</v>
      </c>
      <c r="AT793" s="67" t="str">
        <f t="shared" ca="1" si="361"/>
        <v>-</v>
      </c>
    </row>
    <row r="794" spans="1:46" s="1" customFormat="1" ht="12" x14ac:dyDescent="0.35">
      <c r="A794" s="87"/>
      <c r="B794" s="40" t="str">
        <f t="shared" si="338"/>
        <v/>
      </c>
      <c r="C794" s="41" t="str">
        <f t="shared" si="339"/>
        <v/>
      </c>
      <c r="D794" s="28">
        <f>'I Disease Parameters'!$E$6/(1000*365)</f>
        <v>4.8197260273972601E-5</v>
      </c>
      <c r="E794" s="28">
        <f>'I Disease Parameters'!$E$7/(1000*365)</f>
        <v>2.0024657534246577E-5</v>
      </c>
      <c r="F794" s="27">
        <f>(1-'I Disease Parameters'!$E$8)/'I Disease Parameters'!$E$10</f>
        <v>0.188</v>
      </c>
      <c r="G794" s="27">
        <f>'I Disease Parameters'!$E$8/'I Disease Parameters'!$E$11</f>
        <v>1.2E-2</v>
      </c>
      <c r="H794" s="27">
        <f>1/'I Disease Parameters'!$E$12</f>
        <v>0.05</v>
      </c>
      <c r="I794" s="27">
        <f>'I Disease Parameters'!$E$9/'I Disease Parameters'!$E$15</f>
        <v>0</v>
      </c>
      <c r="J794" s="83">
        <f t="shared" si="362"/>
        <v>7.7001263440561267</v>
      </c>
      <c r="K794" s="60">
        <f t="shared" si="363"/>
        <v>0.77001263449643809</v>
      </c>
      <c r="L794" s="30">
        <f t="shared" si="364"/>
        <v>0.46717576064062738</v>
      </c>
      <c r="M794" s="27">
        <f>J794/'I Disease Parameters'!$E$12</f>
        <v>0.38500631720280631</v>
      </c>
      <c r="N794" s="27">
        <f>K794/SQRT('I Disease Parameters'!$E$13*'I Disease Parameters'!$E$13)</f>
        <v>4.5294860852731655E-2</v>
      </c>
      <c r="O794" s="27">
        <f>L794/'I Disease Parameters'!$E$13</f>
        <v>2.7480927096507492E-2</v>
      </c>
      <c r="P794" s="27">
        <f>(1-L794)/'I Disease Parameters'!$E$14</f>
        <v>2.2201009973307193E-2</v>
      </c>
      <c r="Q794" s="19" t="str">
        <f t="shared" si="340"/>
        <v/>
      </c>
      <c r="R794" s="17" t="str">
        <f t="shared" si="341"/>
        <v/>
      </c>
      <c r="S794" s="17" t="str">
        <f t="shared" si="342"/>
        <v/>
      </c>
      <c r="T794" s="17" t="str">
        <f t="shared" si="343"/>
        <v/>
      </c>
      <c r="U794" s="17" t="str">
        <f t="shared" si="344"/>
        <v/>
      </c>
      <c r="V794" s="17" t="str">
        <f t="shared" si="345"/>
        <v/>
      </c>
      <c r="W794" s="17" t="str">
        <f t="shared" si="346"/>
        <v/>
      </c>
      <c r="X794" s="18" t="str">
        <f t="shared" si="337"/>
        <v/>
      </c>
      <c r="Y794" s="17" t="str">
        <f t="shared" si="347"/>
        <v/>
      </c>
      <c r="Z794" s="17" t="str">
        <f t="shared" si="348"/>
        <v/>
      </c>
      <c r="AA794" s="17" t="str">
        <f t="shared" si="349"/>
        <v/>
      </c>
      <c r="AB794" s="17" t="str">
        <f t="shared" si="350"/>
        <v/>
      </c>
      <c r="AC794" s="17" t="str">
        <f t="shared" si="351"/>
        <v/>
      </c>
      <c r="AD794" s="18" t="str">
        <f t="shared" si="352"/>
        <v/>
      </c>
      <c r="AE794" s="19" t="str">
        <f t="shared" si="353"/>
        <v/>
      </c>
      <c r="AF794" s="17" t="str">
        <f t="shared" si="354"/>
        <v/>
      </c>
      <c r="AG794" s="17" t="str">
        <f t="shared" si="355"/>
        <v/>
      </c>
      <c r="AH794" s="18" t="str">
        <f t="shared" si="356"/>
        <v/>
      </c>
      <c r="AI794" s="73"/>
      <c r="AJ794" s="74"/>
      <c r="AK794" s="74"/>
      <c r="AL794" s="73"/>
      <c r="AM794" s="74"/>
      <c r="AN794" s="74">
        <f t="shared" si="357"/>
        <v>2012</v>
      </c>
      <c r="AO794" s="19" t="str">
        <f t="shared" ca="1" si="358"/>
        <v>-</v>
      </c>
      <c r="AP794" s="17" t="str">
        <f ca="1">IF($C794&gt;=TODAY(),"-",100*(AO794-MIN(Fit_Error_Deaths))/(MAX(Fit_Error_Deaths)-MIN(Fit_Error_Deaths)))</f>
        <v>-</v>
      </c>
      <c r="AQ794" s="17" t="str">
        <f t="shared" ca="1" si="359"/>
        <v>-</v>
      </c>
      <c r="AR794" s="17" t="str">
        <f ca="1">IF($C794&gt;=TODAY(),"-",100*(AQ794-MIN(Fit_Error_LocalTransmission))/(MAX(Fit_Error_LocalTransmission)-MIN(Fit_Error_LocalTransmission)))</f>
        <v>-</v>
      </c>
      <c r="AS794" s="17" t="str">
        <f t="shared" ca="1" si="360"/>
        <v>-</v>
      </c>
      <c r="AT794" s="67" t="str">
        <f t="shared" ca="1" si="361"/>
        <v>-</v>
      </c>
    </row>
    <row r="795" spans="1:46" s="1" customFormat="1" ht="12" x14ac:dyDescent="0.35">
      <c r="A795" s="87"/>
      <c r="B795" s="40" t="str">
        <f t="shared" si="338"/>
        <v/>
      </c>
      <c r="C795" s="41" t="str">
        <f t="shared" si="339"/>
        <v/>
      </c>
      <c r="D795" s="28">
        <f>'I Disease Parameters'!$E$6/(1000*365)</f>
        <v>4.8197260273972601E-5</v>
      </c>
      <c r="E795" s="28">
        <f>'I Disease Parameters'!$E$7/(1000*365)</f>
        <v>2.0024657534246577E-5</v>
      </c>
      <c r="F795" s="27">
        <f>(1-'I Disease Parameters'!$E$8)/'I Disease Parameters'!$E$10</f>
        <v>0.188</v>
      </c>
      <c r="G795" s="27">
        <f>'I Disease Parameters'!$E$8/'I Disease Parameters'!$E$11</f>
        <v>1.2E-2</v>
      </c>
      <c r="H795" s="27">
        <f>1/'I Disease Parameters'!$E$12</f>
        <v>0.05</v>
      </c>
      <c r="I795" s="27">
        <f>'I Disease Parameters'!$E$9/'I Disease Parameters'!$E$15</f>
        <v>0</v>
      </c>
      <c r="J795" s="83">
        <f t="shared" si="362"/>
        <v>7.7001263440561267</v>
      </c>
      <c r="K795" s="60">
        <f t="shared" si="363"/>
        <v>0.77001263449643809</v>
      </c>
      <c r="L795" s="30">
        <f t="shared" si="364"/>
        <v>0.46717576064062738</v>
      </c>
      <c r="M795" s="27">
        <f>J795/'I Disease Parameters'!$E$12</f>
        <v>0.38500631720280631</v>
      </c>
      <c r="N795" s="27">
        <f>K795/SQRT('I Disease Parameters'!$E$13*'I Disease Parameters'!$E$13)</f>
        <v>4.5294860852731655E-2</v>
      </c>
      <c r="O795" s="27">
        <f>L795/'I Disease Parameters'!$E$13</f>
        <v>2.7480927096507492E-2</v>
      </c>
      <c r="P795" s="27">
        <f>(1-L795)/'I Disease Parameters'!$E$14</f>
        <v>2.2201009973307193E-2</v>
      </c>
      <c r="Q795" s="19" t="str">
        <f t="shared" si="340"/>
        <v/>
      </c>
      <c r="R795" s="17" t="str">
        <f t="shared" si="341"/>
        <v/>
      </c>
      <c r="S795" s="17" t="str">
        <f t="shared" si="342"/>
        <v/>
      </c>
      <c r="T795" s="17" t="str">
        <f t="shared" si="343"/>
        <v/>
      </c>
      <c r="U795" s="17" t="str">
        <f t="shared" si="344"/>
        <v/>
      </c>
      <c r="V795" s="17" t="str">
        <f t="shared" si="345"/>
        <v/>
      </c>
      <c r="W795" s="17" t="str">
        <f t="shared" si="346"/>
        <v/>
      </c>
      <c r="X795" s="18" t="str">
        <f t="shared" si="337"/>
        <v/>
      </c>
      <c r="Y795" s="17" t="str">
        <f t="shared" si="347"/>
        <v/>
      </c>
      <c r="Z795" s="17" t="str">
        <f t="shared" si="348"/>
        <v/>
      </c>
      <c r="AA795" s="17" t="str">
        <f t="shared" si="349"/>
        <v/>
      </c>
      <c r="AB795" s="17" t="str">
        <f t="shared" si="350"/>
        <v/>
      </c>
      <c r="AC795" s="17" t="str">
        <f t="shared" si="351"/>
        <v/>
      </c>
      <c r="AD795" s="18" t="str">
        <f t="shared" si="352"/>
        <v/>
      </c>
      <c r="AE795" s="19" t="str">
        <f t="shared" si="353"/>
        <v/>
      </c>
      <c r="AF795" s="17" t="str">
        <f t="shared" si="354"/>
        <v/>
      </c>
      <c r="AG795" s="17" t="str">
        <f t="shared" si="355"/>
        <v/>
      </c>
      <c r="AH795" s="18" t="str">
        <f t="shared" si="356"/>
        <v/>
      </c>
      <c r="AI795" s="73"/>
      <c r="AJ795" s="74"/>
      <c r="AK795" s="74"/>
      <c r="AL795" s="73"/>
      <c r="AM795" s="74"/>
      <c r="AN795" s="74">
        <f t="shared" si="357"/>
        <v>2012</v>
      </c>
      <c r="AO795" s="19" t="str">
        <f t="shared" ca="1" si="358"/>
        <v>-</v>
      </c>
      <c r="AP795" s="17" t="str">
        <f ca="1">IF($C795&gt;=TODAY(),"-",100*(AO795-MIN(Fit_Error_Deaths))/(MAX(Fit_Error_Deaths)-MIN(Fit_Error_Deaths)))</f>
        <v>-</v>
      </c>
      <c r="AQ795" s="17" t="str">
        <f t="shared" ca="1" si="359"/>
        <v>-</v>
      </c>
      <c r="AR795" s="17" t="str">
        <f ca="1">IF($C795&gt;=TODAY(),"-",100*(AQ795-MIN(Fit_Error_LocalTransmission))/(MAX(Fit_Error_LocalTransmission)-MIN(Fit_Error_LocalTransmission)))</f>
        <v>-</v>
      </c>
      <c r="AS795" s="17" t="str">
        <f t="shared" ca="1" si="360"/>
        <v>-</v>
      </c>
      <c r="AT795" s="67" t="str">
        <f t="shared" ca="1" si="361"/>
        <v>-</v>
      </c>
    </row>
    <row r="796" spans="1:46" s="1" customFormat="1" ht="12" x14ac:dyDescent="0.35">
      <c r="A796" s="87"/>
      <c r="B796" s="40" t="str">
        <f t="shared" si="338"/>
        <v/>
      </c>
      <c r="C796" s="41" t="str">
        <f t="shared" si="339"/>
        <v/>
      </c>
      <c r="D796" s="28">
        <f>'I Disease Parameters'!$E$6/(1000*365)</f>
        <v>4.8197260273972601E-5</v>
      </c>
      <c r="E796" s="28">
        <f>'I Disease Parameters'!$E$7/(1000*365)</f>
        <v>2.0024657534246577E-5</v>
      </c>
      <c r="F796" s="27">
        <f>(1-'I Disease Parameters'!$E$8)/'I Disease Parameters'!$E$10</f>
        <v>0.188</v>
      </c>
      <c r="G796" s="27">
        <f>'I Disease Parameters'!$E$8/'I Disease Parameters'!$E$11</f>
        <v>1.2E-2</v>
      </c>
      <c r="H796" s="27">
        <f>1/'I Disease Parameters'!$E$12</f>
        <v>0.05</v>
      </c>
      <c r="I796" s="27">
        <f>'I Disease Parameters'!$E$9/'I Disease Parameters'!$E$15</f>
        <v>0</v>
      </c>
      <c r="J796" s="83">
        <f t="shared" si="362"/>
        <v>7.7001263440561267</v>
      </c>
      <c r="K796" s="60">
        <f t="shared" si="363"/>
        <v>0.77001263449643809</v>
      </c>
      <c r="L796" s="30">
        <f t="shared" si="364"/>
        <v>0.46717576064062738</v>
      </c>
      <c r="M796" s="27">
        <f>J796/'I Disease Parameters'!$E$12</f>
        <v>0.38500631720280631</v>
      </c>
      <c r="N796" s="27">
        <f>K796/SQRT('I Disease Parameters'!$E$13*'I Disease Parameters'!$E$13)</f>
        <v>4.5294860852731655E-2</v>
      </c>
      <c r="O796" s="27">
        <f>L796/'I Disease Parameters'!$E$13</f>
        <v>2.7480927096507492E-2</v>
      </c>
      <c r="P796" s="27">
        <f>(1-L796)/'I Disease Parameters'!$E$14</f>
        <v>2.2201009973307193E-2</v>
      </c>
      <c r="Q796" s="19" t="str">
        <f t="shared" si="340"/>
        <v/>
      </c>
      <c r="R796" s="17" t="str">
        <f t="shared" si="341"/>
        <v/>
      </c>
      <c r="S796" s="17" t="str">
        <f t="shared" si="342"/>
        <v/>
      </c>
      <c r="T796" s="17" t="str">
        <f t="shared" si="343"/>
        <v/>
      </c>
      <c r="U796" s="17" t="str">
        <f t="shared" si="344"/>
        <v/>
      </c>
      <c r="V796" s="17" t="str">
        <f t="shared" si="345"/>
        <v/>
      </c>
      <c r="W796" s="17" t="str">
        <f t="shared" si="346"/>
        <v/>
      </c>
      <c r="X796" s="18" t="str">
        <f t="shared" si="337"/>
        <v/>
      </c>
      <c r="Y796" s="17" t="str">
        <f t="shared" si="347"/>
        <v/>
      </c>
      <c r="Z796" s="17" t="str">
        <f t="shared" si="348"/>
        <v/>
      </c>
      <c r="AA796" s="17" t="str">
        <f t="shared" si="349"/>
        <v/>
      </c>
      <c r="AB796" s="17" t="str">
        <f t="shared" si="350"/>
        <v/>
      </c>
      <c r="AC796" s="17" t="str">
        <f t="shared" si="351"/>
        <v/>
      </c>
      <c r="AD796" s="18" t="str">
        <f t="shared" si="352"/>
        <v/>
      </c>
      <c r="AE796" s="19" t="str">
        <f t="shared" si="353"/>
        <v/>
      </c>
      <c r="AF796" s="17" t="str">
        <f t="shared" si="354"/>
        <v/>
      </c>
      <c r="AG796" s="17" t="str">
        <f t="shared" si="355"/>
        <v/>
      </c>
      <c r="AH796" s="18" t="str">
        <f t="shared" si="356"/>
        <v/>
      </c>
      <c r="AI796" s="73"/>
      <c r="AJ796" s="74"/>
      <c r="AK796" s="74"/>
      <c r="AL796" s="73"/>
      <c r="AM796" s="74"/>
      <c r="AN796" s="74">
        <f t="shared" si="357"/>
        <v>2012</v>
      </c>
      <c r="AO796" s="19" t="str">
        <f t="shared" ca="1" si="358"/>
        <v>-</v>
      </c>
      <c r="AP796" s="17" t="str">
        <f ca="1">IF($C796&gt;=TODAY(),"-",100*(AO796-MIN(Fit_Error_Deaths))/(MAX(Fit_Error_Deaths)-MIN(Fit_Error_Deaths)))</f>
        <v>-</v>
      </c>
      <c r="AQ796" s="17" t="str">
        <f t="shared" ca="1" si="359"/>
        <v>-</v>
      </c>
      <c r="AR796" s="17" t="str">
        <f ca="1">IF($C796&gt;=TODAY(),"-",100*(AQ796-MIN(Fit_Error_LocalTransmission))/(MAX(Fit_Error_LocalTransmission)-MIN(Fit_Error_LocalTransmission)))</f>
        <v>-</v>
      </c>
      <c r="AS796" s="17" t="str">
        <f t="shared" ca="1" si="360"/>
        <v>-</v>
      </c>
      <c r="AT796" s="67" t="str">
        <f t="shared" ca="1" si="361"/>
        <v>-</v>
      </c>
    </row>
    <row r="797" spans="1:46" s="1" customFormat="1" ht="12" x14ac:dyDescent="0.35">
      <c r="A797" s="87"/>
      <c r="B797" s="40" t="str">
        <f t="shared" si="338"/>
        <v/>
      </c>
      <c r="C797" s="41" t="str">
        <f t="shared" si="339"/>
        <v/>
      </c>
      <c r="D797" s="28">
        <f>'I Disease Parameters'!$E$6/(1000*365)</f>
        <v>4.8197260273972601E-5</v>
      </c>
      <c r="E797" s="28">
        <f>'I Disease Parameters'!$E$7/(1000*365)</f>
        <v>2.0024657534246577E-5</v>
      </c>
      <c r="F797" s="27">
        <f>(1-'I Disease Parameters'!$E$8)/'I Disease Parameters'!$E$10</f>
        <v>0.188</v>
      </c>
      <c r="G797" s="27">
        <f>'I Disease Parameters'!$E$8/'I Disease Parameters'!$E$11</f>
        <v>1.2E-2</v>
      </c>
      <c r="H797" s="27">
        <f>1/'I Disease Parameters'!$E$12</f>
        <v>0.05</v>
      </c>
      <c r="I797" s="27">
        <f>'I Disease Parameters'!$E$9/'I Disease Parameters'!$E$15</f>
        <v>0</v>
      </c>
      <c r="J797" s="83">
        <f t="shared" si="362"/>
        <v>7.7001263440561267</v>
      </c>
      <c r="K797" s="60">
        <f t="shared" si="363"/>
        <v>0.77001263449643809</v>
      </c>
      <c r="L797" s="30">
        <f t="shared" si="364"/>
        <v>0.46717576064062738</v>
      </c>
      <c r="M797" s="27">
        <f>J797/'I Disease Parameters'!$E$12</f>
        <v>0.38500631720280631</v>
      </c>
      <c r="N797" s="27">
        <f>K797/SQRT('I Disease Parameters'!$E$13*'I Disease Parameters'!$E$13)</f>
        <v>4.5294860852731655E-2</v>
      </c>
      <c r="O797" s="27">
        <f>L797/'I Disease Parameters'!$E$13</f>
        <v>2.7480927096507492E-2</v>
      </c>
      <c r="P797" s="27">
        <f>(1-L797)/'I Disease Parameters'!$E$14</f>
        <v>2.2201009973307193E-2</v>
      </c>
      <c r="Q797" s="19" t="str">
        <f t="shared" si="340"/>
        <v/>
      </c>
      <c r="R797" s="17" t="str">
        <f t="shared" si="341"/>
        <v/>
      </c>
      <c r="S797" s="17" t="str">
        <f t="shared" si="342"/>
        <v/>
      </c>
      <c r="T797" s="17" t="str">
        <f t="shared" si="343"/>
        <v/>
      </c>
      <c r="U797" s="17" t="str">
        <f t="shared" si="344"/>
        <v/>
      </c>
      <c r="V797" s="17" t="str">
        <f t="shared" si="345"/>
        <v/>
      </c>
      <c r="W797" s="17" t="str">
        <f t="shared" si="346"/>
        <v/>
      </c>
      <c r="X797" s="18" t="str">
        <f t="shared" si="337"/>
        <v/>
      </c>
      <c r="Y797" s="17" t="str">
        <f t="shared" si="347"/>
        <v/>
      </c>
      <c r="Z797" s="17" t="str">
        <f t="shared" si="348"/>
        <v/>
      </c>
      <c r="AA797" s="17" t="str">
        <f t="shared" si="349"/>
        <v/>
      </c>
      <c r="AB797" s="17" t="str">
        <f t="shared" si="350"/>
        <v/>
      </c>
      <c r="AC797" s="17" t="str">
        <f t="shared" si="351"/>
        <v/>
      </c>
      <c r="AD797" s="18" t="str">
        <f t="shared" si="352"/>
        <v/>
      </c>
      <c r="AE797" s="19" t="str">
        <f t="shared" si="353"/>
        <v/>
      </c>
      <c r="AF797" s="17" t="str">
        <f t="shared" si="354"/>
        <v/>
      </c>
      <c r="AG797" s="17" t="str">
        <f t="shared" si="355"/>
        <v/>
      </c>
      <c r="AH797" s="18" t="str">
        <f t="shared" si="356"/>
        <v/>
      </c>
      <c r="AI797" s="73"/>
      <c r="AJ797" s="74"/>
      <c r="AK797" s="74"/>
      <c r="AL797" s="73"/>
      <c r="AM797" s="74"/>
      <c r="AN797" s="74">
        <f t="shared" si="357"/>
        <v>2012</v>
      </c>
      <c r="AO797" s="19" t="str">
        <f t="shared" ca="1" si="358"/>
        <v>-</v>
      </c>
      <c r="AP797" s="17" t="str">
        <f ca="1">IF($C797&gt;=TODAY(),"-",100*(AO797-MIN(Fit_Error_Deaths))/(MAX(Fit_Error_Deaths)-MIN(Fit_Error_Deaths)))</f>
        <v>-</v>
      </c>
      <c r="AQ797" s="17" t="str">
        <f t="shared" ca="1" si="359"/>
        <v>-</v>
      </c>
      <c r="AR797" s="17" t="str">
        <f ca="1">IF($C797&gt;=TODAY(),"-",100*(AQ797-MIN(Fit_Error_LocalTransmission))/(MAX(Fit_Error_LocalTransmission)-MIN(Fit_Error_LocalTransmission)))</f>
        <v>-</v>
      </c>
      <c r="AS797" s="17" t="str">
        <f t="shared" ca="1" si="360"/>
        <v>-</v>
      </c>
      <c r="AT797" s="67" t="str">
        <f t="shared" ca="1" si="361"/>
        <v>-</v>
      </c>
    </row>
    <row r="798" spans="1:46" s="1" customFormat="1" ht="12" x14ac:dyDescent="0.35">
      <c r="A798" s="87"/>
      <c r="B798" s="40" t="str">
        <f t="shared" si="338"/>
        <v/>
      </c>
      <c r="C798" s="41" t="str">
        <f t="shared" si="339"/>
        <v/>
      </c>
      <c r="D798" s="28">
        <f>'I Disease Parameters'!$E$6/(1000*365)</f>
        <v>4.8197260273972601E-5</v>
      </c>
      <c r="E798" s="28">
        <f>'I Disease Parameters'!$E$7/(1000*365)</f>
        <v>2.0024657534246577E-5</v>
      </c>
      <c r="F798" s="27">
        <f>(1-'I Disease Parameters'!$E$8)/'I Disease Parameters'!$E$10</f>
        <v>0.188</v>
      </c>
      <c r="G798" s="27">
        <f>'I Disease Parameters'!$E$8/'I Disease Parameters'!$E$11</f>
        <v>1.2E-2</v>
      </c>
      <c r="H798" s="27">
        <f>1/'I Disease Parameters'!$E$12</f>
        <v>0.05</v>
      </c>
      <c r="I798" s="27">
        <f>'I Disease Parameters'!$E$9/'I Disease Parameters'!$E$15</f>
        <v>0</v>
      </c>
      <c r="J798" s="83">
        <f t="shared" si="362"/>
        <v>7.7001263440561267</v>
      </c>
      <c r="K798" s="60">
        <f t="shared" si="363"/>
        <v>0.77001263449643809</v>
      </c>
      <c r="L798" s="30">
        <f t="shared" si="364"/>
        <v>0.46717576064062738</v>
      </c>
      <c r="M798" s="27">
        <f>J798/'I Disease Parameters'!$E$12</f>
        <v>0.38500631720280631</v>
      </c>
      <c r="N798" s="27">
        <f>K798/SQRT('I Disease Parameters'!$E$13*'I Disease Parameters'!$E$13)</f>
        <v>4.5294860852731655E-2</v>
      </c>
      <c r="O798" s="27">
        <f>L798/'I Disease Parameters'!$E$13</f>
        <v>2.7480927096507492E-2</v>
      </c>
      <c r="P798" s="27">
        <f>(1-L798)/'I Disease Parameters'!$E$14</f>
        <v>2.2201009973307193E-2</v>
      </c>
      <c r="Q798" s="19" t="str">
        <f t="shared" si="340"/>
        <v/>
      </c>
      <c r="R798" s="17" t="str">
        <f t="shared" si="341"/>
        <v/>
      </c>
      <c r="S798" s="17" t="str">
        <f t="shared" si="342"/>
        <v/>
      </c>
      <c r="T798" s="17" t="str">
        <f t="shared" si="343"/>
        <v/>
      </c>
      <c r="U798" s="17" t="str">
        <f t="shared" si="344"/>
        <v/>
      </c>
      <c r="V798" s="17" t="str">
        <f t="shared" si="345"/>
        <v/>
      </c>
      <c r="W798" s="17" t="str">
        <f t="shared" si="346"/>
        <v/>
      </c>
      <c r="X798" s="18" t="str">
        <f t="shared" si="337"/>
        <v/>
      </c>
      <c r="Y798" s="17" t="str">
        <f t="shared" si="347"/>
        <v/>
      </c>
      <c r="Z798" s="17" t="str">
        <f t="shared" si="348"/>
        <v/>
      </c>
      <c r="AA798" s="17" t="str">
        <f t="shared" si="349"/>
        <v/>
      </c>
      <c r="AB798" s="17" t="str">
        <f t="shared" si="350"/>
        <v/>
      </c>
      <c r="AC798" s="17" t="str">
        <f t="shared" si="351"/>
        <v/>
      </c>
      <c r="AD798" s="18" t="str">
        <f t="shared" si="352"/>
        <v/>
      </c>
      <c r="AE798" s="19" t="str">
        <f t="shared" si="353"/>
        <v/>
      </c>
      <c r="AF798" s="17" t="str">
        <f t="shared" si="354"/>
        <v/>
      </c>
      <c r="AG798" s="17" t="str">
        <f t="shared" si="355"/>
        <v/>
      </c>
      <c r="AH798" s="18" t="str">
        <f t="shared" si="356"/>
        <v/>
      </c>
      <c r="AI798" s="73"/>
      <c r="AJ798" s="74"/>
      <c r="AK798" s="74"/>
      <c r="AL798" s="73"/>
      <c r="AM798" s="74"/>
      <c r="AN798" s="74">
        <f t="shared" si="357"/>
        <v>2012</v>
      </c>
      <c r="AO798" s="19" t="str">
        <f t="shared" ca="1" si="358"/>
        <v>-</v>
      </c>
      <c r="AP798" s="17" t="str">
        <f ca="1">IF($C798&gt;=TODAY(),"-",100*(AO798-MIN(Fit_Error_Deaths))/(MAX(Fit_Error_Deaths)-MIN(Fit_Error_Deaths)))</f>
        <v>-</v>
      </c>
      <c r="AQ798" s="17" t="str">
        <f t="shared" ca="1" si="359"/>
        <v>-</v>
      </c>
      <c r="AR798" s="17" t="str">
        <f ca="1">IF($C798&gt;=TODAY(),"-",100*(AQ798-MIN(Fit_Error_LocalTransmission))/(MAX(Fit_Error_LocalTransmission)-MIN(Fit_Error_LocalTransmission)))</f>
        <v>-</v>
      </c>
      <c r="AS798" s="17" t="str">
        <f t="shared" ca="1" si="360"/>
        <v>-</v>
      </c>
      <c r="AT798" s="67" t="str">
        <f t="shared" ca="1" si="361"/>
        <v>-</v>
      </c>
    </row>
    <row r="799" spans="1:46" s="1" customFormat="1" ht="12" x14ac:dyDescent="0.35">
      <c r="A799" s="87"/>
      <c r="B799" s="40" t="str">
        <f t="shared" si="338"/>
        <v/>
      </c>
      <c r="C799" s="41" t="str">
        <f t="shared" si="339"/>
        <v/>
      </c>
      <c r="D799" s="28">
        <f>'I Disease Parameters'!$E$6/(1000*365)</f>
        <v>4.8197260273972601E-5</v>
      </c>
      <c r="E799" s="28">
        <f>'I Disease Parameters'!$E$7/(1000*365)</f>
        <v>2.0024657534246577E-5</v>
      </c>
      <c r="F799" s="27">
        <f>(1-'I Disease Parameters'!$E$8)/'I Disease Parameters'!$E$10</f>
        <v>0.188</v>
      </c>
      <c r="G799" s="27">
        <f>'I Disease Parameters'!$E$8/'I Disease Parameters'!$E$11</f>
        <v>1.2E-2</v>
      </c>
      <c r="H799" s="27">
        <f>1/'I Disease Parameters'!$E$12</f>
        <v>0.05</v>
      </c>
      <c r="I799" s="27">
        <f>'I Disease Parameters'!$E$9/'I Disease Parameters'!$E$15</f>
        <v>0</v>
      </c>
      <c r="J799" s="83">
        <f t="shared" si="362"/>
        <v>7.7001263440561267</v>
      </c>
      <c r="K799" s="60">
        <f t="shared" si="363"/>
        <v>0.77001263449643809</v>
      </c>
      <c r="L799" s="30">
        <f t="shared" si="364"/>
        <v>0.46717576064062738</v>
      </c>
      <c r="M799" s="27">
        <f>J799/'I Disease Parameters'!$E$12</f>
        <v>0.38500631720280631</v>
      </c>
      <c r="N799" s="27">
        <f>K799/SQRT('I Disease Parameters'!$E$13*'I Disease Parameters'!$E$13)</f>
        <v>4.5294860852731655E-2</v>
      </c>
      <c r="O799" s="27">
        <f>L799/'I Disease Parameters'!$E$13</f>
        <v>2.7480927096507492E-2</v>
      </c>
      <c r="P799" s="27">
        <f>(1-L799)/'I Disease Parameters'!$E$14</f>
        <v>2.2201009973307193E-2</v>
      </c>
      <c r="Q799" s="19" t="str">
        <f t="shared" si="340"/>
        <v/>
      </c>
      <c r="R799" s="17" t="str">
        <f t="shared" si="341"/>
        <v/>
      </c>
      <c r="S799" s="17" t="str">
        <f t="shared" si="342"/>
        <v/>
      </c>
      <c r="T799" s="17" t="str">
        <f t="shared" si="343"/>
        <v/>
      </c>
      <c r="U799" s="17" t="str">
        <f t="shared" si="344"/>
        <v/>
      </c>
      <c r="V799" s="17" t="str">
        <f t="shared" si="345"/>
        <v/>
      </c>
      <c r="W799" s="17" t="str">
        <f t="shared" si="346"/>
        <v/>
      </c>
      <c r="X799" s="18" t="str">
        <f t="shared" si="337"/>
        <v/>
      </c>
      <c r="Y799" s="17" t="str">
        <f t="shared" si="347"/>
        <v/>
      </c>
      <c r="Z799" s="17" t="str">
        <f t="shared" si="348"/>
        <v/>
      </c>
      <c r="AA799" s="17" t="str">
        <f t="shared" si="349"/>
        <v/>
      </c>
      <c r="AB799" s="17" t="str">
        <f t="shared" si="350"/>
        <v/>
      </c>
      <c r="AC799" s="17" t="str">
        <f t="shared" si="351"/>
        <v/>
      </c>
      <c r="AD799" s="18" t="str">
        <f t="shared" si="352"/>
        <v/>
      </c>
      <c r="AE799" s="19" t="str">
        <f t="shared" si="353"/>
        <v/>
      </c>
      <c r="AF799" s="17" t="str">
        <f t="shared" si="354"/>
        <v/>
      </c>
      <c r="AG799" s="17" t="str">
        <f t="shared" si="355"/>
        <v/>
      </c>
      <c r="AH799" s="18" t="str">
        <f t="shared" si="356"/>
        <v/>
      </c>
      <c r="AI799" s="73"/>
      <c r="AJ799" s="74"/>
      <c r="AK799" s="74"/>
      <c r="AL799" s="73"/>
      <c r="AM799" s="74"/>
      <c r="AN799" s="74">
        <f t="shared" si="357"/>
        <v>2012</v>
      </c>
      <c r="AO799" s="19" t="str">
        <f t="shared" ca="1" si="358"/>
        <v>-</v>
      </c>
      <c r="AP799" s="17" t="str">
        <f ca="1">IF($C799&gt;=TODAY(),"-",100*(AO799-MIN(Fit_Error_Deaths))/(MAX(Fit_Error_Deaths)-MIN(Fit_Error_Deaths)))</f>
        <v>-</v>
      </c>
      <c r="AQ799" s="17" t="str">
        <f t="shared" ca="1" si="359"/>
        <v>-</v>
      </c>
      <c r="AR799" s="17" t="str">
        <f ca="1">IF($C799&gt;=TODAY(),"-",100*(AQ799-MIN(Fit_Error_LocalTransmission))/(MAX(Fit_Error_LocalTransmission)-MIN(Fit_Error_LocalTransmission)))</f>
        <v>-</v>
      </c>
      <c r="AS799" s="17" t="str">
        <f t="shared" ca="1" si="360"/>
        <v>-</v>
      </c>
      <c r="AT799" s="67" t="str">
        <f t="shared" ca="1" si="361"/>
        <v>-</v>
      </c>
    </row>
    <row r="800" spans="1:46" s="1" customFormat="1" ht="12" x14ac:dyDescent="0.35">
      <c r="A800" s="87"/>
      <c r="B800" s="40" t="str">
        <f t="shared" si="338"/>
        <v/>
      </c>
      <c r="C800" s="41" t="str">
        <f t="shared" si="339"/>
        <v/>
      </c>
      <c r="D800" s="28">
        <f>'I Disease Parameters'!$E$6/(1000*365)</f>
        <v>4.8197260273972601E-5</v>
      </c>
      <c r="E800" s="28">
        <f>'I Disease Parameters'!$E$7/(1000*365)</f>
        <v>2.0024657534246577E-5</v>
      </c>
      <c r="F800" s="27">
        <f>(1-'I Disease Parameters'!$E$8)/'I Disease Parameters'!$E$10</f>
        <v>0.188</v>
      </c>
      <c r="G800" s="27">
        <f>'I Disease Parameters'!$E$8/'I Disease Parameters'!$E$11</f>
        <v>1.2E-2</v>
      </c>
      <c r="H800" s="27">
        <f>1/'I Disease Parameters'!$E$12</f>
        <v>0.05</v>
      </c>
      <c r="I800" s="27">
        <f>'I Disease Parameters'!$E$9/'I Disease Parameters'!$E$15</f>
        <v>0</v>
      </c>
      <c r="J800" s="83">
        <f t="shared" si="362"/>
        <v>7.7001263440561267</v>
      </c>
      <c r="K800" s="60">
        <f t="shared" si="363"/>
        <v>0.77001263449643809</v>
      </c>
      <c r="L800" s="30">
        <f t="shared" si="364"/>
        <v>0.46717576064062738</v>
      </c>
      <c r="M800" s="27">
        <f>J800/'I Disease Parameters'!$E$12</f>
        <v>0.38500631720280631</v>
      </c>
      <c r="N800" s="27">
        <f>K800/SQRT('I Disease Parameters'!$E$13*'I Disease Parameters'!$E$13)</f>
        <v>4.5294860852731655E-2</v>
      </c>
      <c r="O800" s="27">
        <f>L800/'I Disease Parameters'!$E$13</f>
        <v>2.7480927096507492E-2</v>
      </c>
      <c r="P800" s="27">
        <f>(1-L800)/'I Disease Parameters'!$E$14</f>
        <v>2.2201009973307193E-2</v>
      </c>
      <c r="Q800" s="19" t="str">
        <f t="shared" si="340"/>
        <v/>
      </c>
      <c r="R800" s="17" t="str">
        <f t="shared" si="341"/>
        <v/>
      </c>
      <c r="S800" s="17" t="str">
        <f t="shared" si="342"/>
        <v/>
      </c>
      <c r="T800" s="17" t="str">
        <f t="shared" si="343"/>
        <v/>
      </c>
      <c r="U800" s="17" t="str">
        <f t="shared" si="344"/>
        <v/>
      </c>
      <c r="V800" s="17" t="str">
        <f t="shared" si="345"/>
        <v/>
      </c>
      <c r="W800" s="17" t="str">
        <f t="shared" si="346"/>
        <v/>
      </c>
      <c r="X800" s="18" t="str">
        <f t="shared" si="337"/>
        <v/>
      </c>
      <c r="Y800" s="17" t="str">
        <f t="shared" si="347"/>
        <v/>
      </c>
      <c r="Z800" s="17" t="str">
        <f t="shared" si="348"/>
        <v/>
      </c>
      <c r="AA800" s="17" t="str">
        <f t="shared" si="349"/>
        <v/>
      </c>
      <c r="AB800" s="17" t="str">
        <f t="shared" si="350"/>
        <v/>
      </c>
      <c r="AC800" s="17" t="str">
        <f t="shared" si="351"/>
        <v/>
      </c>
      <c r="AD800" s="18" t="str">
        <f t="shared" si="352"/>
        <v/>
      </c>
      <c r="AE800" s="19" t="str">
        <f t="shared" si="353"/>
        <v/>
      </c>
      <c r="AF800" s="17" t="str">
        <f t="shared" si="354"/>
        <v/>
      </c>
      <c r="AG800" s="17" t="str">
        <f t="shared" si="355"/>
        <v/>
      </c>
      <c r="AH800" s="18" t="str">
        <f t="shared" si="356"/>
        <v/>
      </c>
      <c r="AI800" s="73"/>
      <c r="AJ800" s="74"/>
      <c r="AK800" s="74"/>
      <c r="AL800" s="73"/>
      <c r="AM800" s="74"/>
      <c r="AN800" s="74">
        <f t="shared" si="357"/>
        <v>2012</v>
      </c>
      <c r="AO800" s="19" t="str">
        <f t="shared" ca="1" si="358"/>
        <v>-</v>
      </c>
      <c r="AP800" s="17" t="str">
        <f ca="1">IF($C800&gt;=TODAY(),"-",100*(AO800-MIN(Fit_Error_Deaths))/(MAX(Fit_Error_Deaths)-MIN(Fit_Error_Deaths)))</f>
        <v>-</v>
      </c>
      <c r="AQ800" s="17" t="str">
        <f t="shared" ca="1" si="359"/>
        <v>-</v>
      </c>
      <c r="AR800" s="17" t="str">
        <f ca="1">IF($C800&gt;=TODAY(),"-",100*(AQ800-MIN(Fit_Error_LocalTransmission))/(MAX(Fit_Error_LocalTransmission)-MIN(Fit_Error_LocalTransmission)))</f>
        <v>-</v>
      </c>
      <c r="AS800" s="17" t="str">
        <f t="shared" ca="1" si="360"/>
        <v>-</v>
      </c>
      <c r="AT800" s="67" t="str">
        <f t="shared" ca="1" si="361"/>
        <v>-</v>
      </c>
    </row>
    <row r="801" spans="1:46" s="1" customFormat="1" ht="12" x14ac:dyDescent="0.35">
      <c r="A801" s="87"/>
      <c r="B801" s="40" t="str">
        <f t="shared" si="338"/>
        <v/>
      </c>
      <c r="C801" s="41" t="str">
        <f t="shared" si="339"/>
        <v/>
      </c>
      <c r="D801" s="28">
        <f>'I Disease Parameters'!$E$6/(1000*365)</f>
        <v>4.8197260273972601E-5</v>
      </c>
      <c r="E801" s="28">
        <f>'I Disease Parameters'!$E$7/(1000*365)</f>
        <v>2.0024657534246577E-5</v>
      </c>
      <c r="F801" s="27">
        <f>(1-'I Disease Parameters'!$E$8)/'I Disease Parameters'!$E$10</f>
        <v>0.188</v>
      </c>
      <c r="G801" s="27">
        <f>'I Disease Parameters'!$E$8/'I Disease Parameters'!$E$11</f>
        <v>1.2E-2</v>
      </c>
      <c r="H801" s="27">
        <f>1/'I Disease Parameters'!$E$12</f>
        <v>0.05</v>
      </c>
      <c r="I801" s="27">
        <f>'I Disease Parameters'!$E$9/'I Disease Parameters'!$E$15</f>
        <v>0</v>
      </c>
      <c r="J801" s="83">
        <f t="shared" si="362"/>
        <v>7.7001263440561267</v>
      </c>
      <c r="K801" s="60">
        <f t="shared" si="363"/>
        <v>0.77001263449643809</v>
      </c>
      <c r="L801" s="30">
        <f t="shared" si="364"/>
        <v>0.46717576064062738</v>
      </c>
      <c r="M801" s="27">
        <f>J801/'I Disease Parameters'!$E$12</f>
        <v>0.38500631720280631</v>
      </c>
      <c r="N801" s="27">
        <f>K801/SQRT('I Disease Parameters'!$E$13*'I Disease Parameters'!$E$13)</f>
        <v>4.5294860852731655E-2</v>
      </c>
      <c r="O801" s="27">
        <f>L801/'I Disease Parameters'!$E$13</f>
        <v>2.7480927096507492E-2</v>
      </c>
      <c r="P801" s="27">
        <f>(1-L801)/'I Disease Parameters'!$E$14</f>
        <v>2.2201009973307193E-2</v>
      </c>
      <c r="Q801" s="19" t="str">
        <f t="shared" si="340"/>
        <v/>
      </c>
      <c r="R801" s="17" t="str">
        <f t="shared" si="341"/>
        <v/>
      </c>
      <c r="S801" s="17" t="str">
        <f t="shared" si="342"/>
        <v/>
      </c>
      <c r="T801" s="17" t="str">
        <f t="shared" si="343"/>
        <v/>
      </c>
      <c r="U801" s="17" t="str">
        <f t="shared" si="344"/>
        <v/>
      </c>
      <c r="V801" s="17" t="str">
        <f t="shared" si="345"/>
        <v/>
      </c>
      <c r="W801" s="17" t="str">
        <f t="shared" si="346"/>
        <v/>
      </c>
      <c r="X801" s="18" t="str">
        <f t="shared" si="337"/>
        <v/>
      </c>
      <c r="Y801" s="17" t="str">
        <f t="shared" si="347"/>
        <v/>
      </c>
      <c r="Z801" s="17" t="str">
        <f t="shared" si="348"/>
        <v/>
      </c>
      <c r="AA801" s="17" t="str">
        <f t="shared" si="349"/>
        <v/>
      </c>
      <c r="AB801" s="17" t="str">
        <f t="shared" si="350"/>
        <v/>
      </c>
      <c r="AC801" s="17" t="str">
        <f t="shared" si="351"/>
        <v/>
      </c>
      <c r="AD801" s="18" t="str">
        <f t="shared" si="352"/>
        <v/>
      </c>
      <c r="AE801" s="19" t="str">
        <f t="shared" si="353"/>
        <v/>
      </c>
      <c r="AF801" s="17" t="str">
        <f t="shared" si="354"/>
        <v/>
      </c>
      <c r="AG801" s="17" t="str">
        <f t="shared" si="355"/>
        <v/>
      </c>
      <c r="AH801" s="18" t="str">
        <f t="shared" si="356"/>
        <v/>
      </c>
      <c r="AI801" s="73"/>
      <c r="AJ801" s="74"/>
      <c r="AK801" s="74"/>
      <c r="AL801" s="73"/>
      <c r="AM801" s="74"/>
      <c r="AN801" s="74">
        <f t="shared" si="357"/>
        <v>2012</v>
      </c>
      <c r="AO801" s="19" t="str">
        <f t="shared" ca="1" si="358"/>
        <v>-</v>
      </c>
      <c r="AP801" s="17" t="str">
        <f ca="1">IF($C801&gt;=TODAY(),"-",100*(AO801-MIN(Fit_Error_Deaths))/(MAX(Fit_Error_Deaths)-MIN(Fit_Error_Deaths)))</f>
        <v>-</v>
      </c>
      <c r="AQ801" s="17" t="str">
        <f t="shared" ca="1" si="359"/>
        <v>-</v>
      </c>
      <c r="AR801" s="17" t="str">
        <f ca="1">IF($C801&gt;=TODAY(),"-",100*(AQ801-MIN(Fit_Error_LocalTransmission))/(MAX(Fit_Error_LocalTransmission)-MIN(Fit_Error_LocalTransmission)))</f>
        <v>-</v>
      </c>
      <c r="AS801" s="17" t="str">
        <f t="shared" ca="1" si="360"/>
        <v>-</v>
      </c>
      <c r="AT801" s="67" t="str">
        <f t="shared" ca="1" si="361"/>
        <v>-</v>
      </c>
    </row>
    <row r="802" spans="1:46" s="1" customFormat="1" ht="12" x14ac:dyDescent="0.35">
      <c r="A802" s="87"/>
      <c r="B802" s="40" t="str">
        <f t="shared" si="338"/>
        <v/>
      </c>
      <c r="C802" s="41" t="str">
        <f t="shared" si="339"/>
        <v/>
      </c>
      <c r="D802" s="28">
        <f>'I Disease Parameters'!$E$6/(1000*365)</f>
        <v>4.8197260273972601E-5</v>
      </c>
      <c r="E802" s="28">
        <f>'I Disease Parameters'!$E$7/(1000*365)</f>
        <v>2.0024657534246577E-5</v>
      </c>
      <c r="F802" s="27">
        <f>(1-'I Disease Parameters'!$E$8)/'I Disease Parameters'!$E$10</f>
        <v>0.188</v>
      </c>
      <c r="G802" s="27">
        <f>'I Disease Parameters'!$E$8/'I Disease Parameters'!$E$11</f>
        <v>1.2E-2</v>
      </c>
      <c r="H802" s="27">
        <f>1/'I Disease Parameters'!$E$12</f>
        <v>0.05</v>
      </c>
      <c r="I802" s="27">
        <f>'I Disease Parameters'!$E$9/'I Disease Parameters'!$E$15</f>
        <v>0</v>
      </c>
      <c r="J802" s="83">
        <f t="shared" si="362"/>
        <v>7.7001263440561267</v>
      </c>
      <c r="K802" s="60">
        <f t="shared" si="363"/>
        <v>0.77001263449643809</v>
      </c>
      <c r="L802" s="30">
        <f t="shared" si="364"/>
        <v>0.46717576064062738</v>
      </c>
      <c r="M802" s="27">
        <f>J802/'I Disease Parameters'!$E$12</f>
        <v>0.38500631720280631</v>
      </c>
      <c r="N802" s="27">
        <f>K802/SQRT('I Disease Parameters'!$E$13*'I Disease Parameters'!$E$13)</f>
        <v>4.5294860852731655E-2</v>
      </c>
      <c r="O802" s="27">
        <f>L802/'I Disease Parameters'!$E$13</f>
        <v>2.7480927096507492E-2</v>
      </c>
      <c r="P802" s="27">
        <f>(1-L802)/'I Disease Parameters'!$E$14</f>
        <v>2.2201009973307193E-2</v>
      </c>
      <c r="Q802" s="19" t="str">
        <f t="shared" si="340"/>
        <v/>
      </c>
      <c r="R802" s="17" t="str">
        <f t="shared" si="341"/>
        <v/>
      </c>
      <c r="S802" s="17" t="str">
        <f t="shared" si="342"/>
        <v/>
      </c>
      <c r="T802" s="17" t="str">
        <f t="shared" si="343"/>
        <v/>
      </c>
      <c r="U802" s="17" t="str">
        <f t="shared" si="344"/>
        <v/>
      </c>
      <c r="V802" s="17" t="str">
        <f t="shared" si="345"/>
        <v/>
      </c>
      <c r="W802" s="17" t="str">
        <f t="shared" si="346"/>
        <v/>
      </c>
      <c r="X802" s="18" t="str">
        <f t="shared" si="337"/>
        <v/>
      </c>
      <c r="Y802" s="17" t="str">
        <f t="shared" si="347"/>
        <v/>
      </c>
      <c r="Z802" s="17" t="str">
        <f t="shared" si="348"/>
        <v/>
      </c>
      <c r="AA802" s="17" t="str">
        <f t="shared" si="349"/>
        <v/>
      </c>
      <c r="AB802" s="17" t="str">
        <f t="shared" si="350"/>
        <v/>
      </c>
      <c r="AC802" s="17" t="str">
        <f t="shared" si="351"/>
        <v/>
      </c>
      <c r="AD802" s="18" t="str">
        <f t="shared" si="352"/>
        <v/>
      </c>
      <c r="AE802" s="19" t="str">
        <f t="shared" si="353"/>
        <v/>
      </c>
      <c r="AF802" s="17" t="str">
        <f t="shared" si="354"/>
        <v/>
      </c>
      <c r="AG802" s="17" t="str">
        <f t="shared" si="355"/>
        <v/>
      </c>
      <c r="AH802" s="18" t="str">
        <f t="shared" si="356"/>
        <v/>
      </c>
      <c r="AI802" s="73"/>
      <c r="AJ802" s="74"/>
      <c r="AK802" s="74"/>
      <c r="AL802" s="73"/>
      <c r="AM802" s="74"/>
      <c r="AN802" s="74">
        <f t="shared" si="357"/>
        <v>2012</v>
      </c>
      <c r="AO802" s="19" t="str">
        <f t="shared" ca="1" si="358"/>
        <v>-</v>
      </c>
      <c r="AP802" s="17" t="str">
        <f ca="1">IF($C802&gt;=TODAY(),"-",100*(AO802-MIN(Fit_Error_Deaths))/(MAX(Fit_Error_Deaths)-MIN(Fit_Error_Deaths)))</f>
        <v>-</v>
      </c>
      <c r="AQ802" s="17" t="str">
        <f t="shared" ca="1" si="359"/>
        <v>-</v>
      </c>
      <c r="AR802" s="17" t="str">
        <f ca="1">IF($C802&gt;=TODAY(),"-",100*(AQ802-MIN(Fit_Error_LocalTransmission))/(MAX(Fit_Error_LocalTransmission)-MIN(Fit_Error_LocalTransmission)))</f>
        <v>-</v>
      </c>
      <c r="AS802" s="17" t="str">
        <f t="shared" ca="1" si="360"/>
        <v>-</v>
      </c>
      <c r="AT802" s="67" t="str">
        <f t="shared" ca="1" si="361"/>
        <v>-</v>
      </c>
    </row>
    <row r="803" spans="1:46" s="1" customFormat="1" ht="12" x14ac:dyDescent="0.35">
      <c r="A803" s="87"/>
      <c r="B803" s="40" t="str">
        <f t="shared" si="338"/>
        <v/>
      </c>
      <c r="C803" s="41" t="str">
        <f t="shared" si="339"/>
        <v/>
      </c>
      <c r="D803" s="28">
        <f>'I Disease Parameters'!$E$6/(1000*365)</f>
        <v>4.8197260273972601E-5</v>
      </c>
      <c r="E803" s="28">
        <f>'I Disease Parameters'!$E$7/(1000*365)</f>
        <v>2.0024657534246577E-5</v>
      </c>
      <c r="F803" s="27">
        <f>(1-'I Disease Parameters'!$E$8)/'I Disease Parameters'!$E$10</f>
        <v>0.188</v>
      </c>
      <c r="G803" s="27">
        <f>'I Disease Parameters'!$E$8/'I Disease Parameters'!$E$11</f>
        <v>1.2E-2</v>
      </c>
      <c r="H803" s="27">
        <f>1/'I Disease Parameters'!$E$12</f>
        <v>0.05</v>
      </c>
      <c r="I803" s="27">
        <f>'I Disease Parameters'!$E$9/'I Disease Parameters'!$E$15</f>
        <v>0</v>
      </c>
      <c r="J803" s="83">
        <f t="shared" si="362"/>
        <v>7.7001263440561267</v>
      </c>
      <c r="K803" s="60">
        <f t="shared" si="363"/>
        <v>0.77001263449643809</v>
      </c>
      <c r="L803" s="30">
        <f t="shared" si="364"/>
        <v>0.46717576064062738</v>
      </c>
      <c r="M803" s="27">
        <f>J803/'I Disease Parameters'!$E$12</f>
        <v>0.38500631720280631</v>
      </c>
      <c r="N803" s="27">
        <f>K803/SQRT('I Disease Parameters'!$E$13*'I Disease Parameters'!$E$13)</f>
        <v>4.5294860852731655E-2</v>
      </c>
      <c r="O803" s="27">
        <f>L803/'I Disease Parameters'!$E$13</f>
        <v>2.7480927096507492E-2</v>
      </c>
      <c r="P803" s="27">
        <f>(1-L803)/'I Disease Parameters'!$E$14</f>
        <v>2.2201009973307193E-2</v>
      </c>
      <c r="Q803" s="19" t="str">
        <f t="shared" si="340"/>
        <v/>
      </c>
      <c r="R803" s="17" t="str">
        <f t="shared" si="341"/>
        <v/>
      </c>
      <c r="S803" s="17" t="str">
        <f t="shared" si="342"/>
        <v/>
      </c>
      <c r="T803" s="17" t="str">
        <f t="shared" si="343"/>
        <v/>
      </c>
      <c r="U803" s="17" t="str">
        <f t="shared" si="344"/>
        <v/>
      </c>
      <c r="V803" s="17" t="str">
        <f t="shared" si="345"/>
        <v/>
      </c>
      <c r="W803" s="17" t="str">
        <f t="shared" si="346"/>
        <v/>
      </c>
      <c r="X803" s="18" t="str">
        <f t="shared" si="337"/>
        <v/>
      </c>
      <c r="Y803" s="17" t="str">
        <f t="shared" si="347"/>
        <v/>
      </c>
      <c r="Z803" s="17" t="str">
        <f t="shared" si="348"/>
        <v/>
      </c>
      <c r="AA803" s="17" t="str">
        <f t="shared" si="349"/>
        <v/>
      </c>
      <c r="AB803" s="17" t="str">
        <f t="shared" si="350"/>
        <v/>
      </c>
      <c r="AC803" s="17" t="str">
        <f t="shared" si="351"/>
        <v/>
      </c>
      <c r="AD803" s="18" t="str">
        <f t="shared" si="352"/>
        <v/>
      </c>
      <c r="AE803" s="19" t="str">
        <f t="shared" si="353"/>
        <v/>
      </c>
      <c r="AF803" s="17" t="str">
        <f t="shared" si="354"/>
        <v/>
      </c>
      <c r="AG803" s="17" t="str">
        <f t="shared" si="355"/>
        <v/>
      </c>
      <c r="AH803" s="18" t="str">
        <f t="shared" si="356"/>
        <v/>
      </c>
      <c r="AI803" s="73"/>
      <c r="AJ803" s="74"/>
      <c r="AK803" s="74"/>
      <c r="AL803" s="73"/>
      <c r="AM803" s="74"/>
      <c r="AN803" s="74">
        <f t="shared" si="357"/>
        <v>2012</v>
      </c>
      <c r="AO803" s="19" t="str">
        <f t="shared" ca="1" si="358"/>
        <v>-</v>
      </c>
      <c r="AP803" s="17" t="str">
        <f ca="1">IF($C803&gt;=TODAY(),"-",100*(AO803-MIN(Fit_Error_Deaths))/(MAX(Fit_Error_Deaths)-MIN(Fit_Error_Deaths)))</f>
        <v>-</v>
      </c>
      <c r="AQ803" s="17" t="str">
        <f t="shared" ca="1" si="359"/>
        <v>-</v>
      </c>
      <c r="AR803" s="17" t="str">
        <f ca="1">IF($C803&gt;=TODAY(),"-",100*(AQ803-MIN(Fit_Error_LocalTransmission))/(MAX(Fit_Error_LocalTransmission)-MIN(Fit_Error_LocalTransmission)))</f>
        <v>-</v>
      </c>
      <c r="AS803" s="17" t="str">
        <f t="shared" ca="1" si="360"/>
        <v>-</v>
      </c>
      <c r="AT803" s="67" t="str">
        <f t="shared" ca="1" si="361"/>
        <v>-</v>
      </c>
    </row>
    <row r="804" spans="1:46" s="1" customFormat="1" ht="12" x14ac:dyDescent="0.35">
      <c r="A804" s="87"/>
      <c r="B804" s="40" t="str">
        <f t="shared" si="338"/>
        <v/>
      </c>
      <c r="C804" s="41" t="str">
        <f t="shared" si="339"/>
        <v/>
      </c>
      <c r="D804" s="28">
        <f>'I Disease Parameters'!$E$6/(1000*365)</f>
        <v>4.8197260273972601E-5</v>
      </c>
      <c r="E804" s="28">
        <f>'I Disease Parameters'!$E$7/(1000*365)</f>
        <v>2.0024657534246577E-5</v>
      </c>
      <c r="F804" s="27">
        <f>(1-'I Disease Parameters'!$E$8)/'I Disease Parameters'!$E$10</f>
        <v>0.188</v>
      </c>
      <c r="G804" s="27">
        <f>'I Disease Parameters'!$E$8/'I Disease Parameters'!$E$11</f>
        <v>1.2E-2</v>
      </c>
      <c r="H804" s="27">
        <f>1/'I Disease Parameters'!$E$12</f>
        <v>0.05</v>
      </c>
      <c r="I804" s="27">
        <f>'I Disease Parameters'!$E$9/'I Disease Parameters'!$E$15</f>
        <v>0</v>
      </c>
      <c r="J804" s="83">
        <f t="shared" si="362"/>
        <v>7.7001263440561267</v>
      </c>
      <c r="K804" s="60">
        <f t="shared" si="363"/>
        <v>0.77001263449643809</v>
      </c>
      <c r="L804" s="30">
        <f t="shared" si="364"/>
        <v>0.46717576064062738</v>
      </c>
      <c r="M804" s="27">
        <f>J804/'I Disease Parameters'!$E$12</f>
        <v>0.38500631720280631</v>
      </c>
      <c r="N804" s="27">
        <f>K804/SQRT('I Disease Parameters'!$E$13*'I Disease Parameters'!$E$13)</f>
        <v>4.5294860852731655E-2</v>
      </c>
      <c r="O804" s="27">
        <f>L804/'I Disease Parameters'!$E$13</f>
        <v>2.7480927096507492E-2</v>
      </c>
      <c r="P804" s="27">
        <f>(1-L804)/'I Disease Parameters'!$E$14</f>
        <v>2.2201009973307193E-2</v>
      </c>
      <c r="Q804" s="19" t="str">
        <f t="shared" si="340"/>
        <v/>
      </c>
      <c r="R804" s="17" t="str">
        <f t="shared" si="341"/>
        <v/>
      </c>
      <c r="S804" s="17" t="str">
        <f t="shared" si="342"/>
        <v/>
      </c>
      <c r="T804" s="17" t="str">
        <f t="shared" si="343"/>
        <v/>
      </c>
      <c r="U804" s="17" t="str">
        <f t="shared" si="344"/>
        <v/>
      </c>
      <c r="V804" s="17" t="str">
        <f t="shared" si="345"/>
        <v/>
      </c>
      <c r="W804" s="17" t="str">
        <f t="shared" si="346"/>
        <v/>
      </c>
      <c r="X804" s="18" t="str">
        <f t="shared" si="337"/>
        <v/>
      </c>
      <c r="Y804" s="17" t="str">
        <f t="shared" si="347"/>
        <v/>
      </c>
      <c r="Z804" s="17" t="str">
        <f t="shared" si="348"/>
        <v/>
      </c>
      <c r="AA804" s="17" t="str">
        <f t="shared" si="349"/>
        <v/>
      </c>
      <c r="AB804" s="17" t="str">
        <f t="shared" si="350"/>
        <v/>
      </c>
      <c r="AC804" s="17" t="str">
        <f t="shared" si="351"/>
        <v/>
      </c>
      <c r="AD804" s="18" t="str">
        <f t="shared" si="352"/>
        <v/>
      </c>
      <c r="AE804" s="19" t="str">
        <f t="shared" si="353"/>
        <v/>
      </c>
      <c r="AF804" s="17" t="str">
        <f t="shared" si="354"/>
        <v/>
      </c>
      <c r="AG804" s="17" t="str">
        <f t="shared" si="355"/>
        <v/>
      </c>
      <c r="AH804" s="18" t="str">
        <f t="shared" si="356"/>
        <v/>
      </c>
      <c r="AI804" s="73"/>
      <c r="AJ804" s="74"/>
      <c r="AK804" s="74"/>
      <c r="AL804" s="73"/>
      <c r="AM804" s="74"/>
      <c r="AN804" s="74">
        <f t="shared" si="357"/>
        <v>2012</v>
      </c>
      <c r="AO804" s="19" t="str">
        <f t="shared" ca="1" si="358"/>
        <v>-</v>
      </c>
      <c r="AP804" s="17" t="str">
        <f ca="1">IF($C804&gt;=TODAY(),"-",100*(AO804-MIN(Fit_Error_Deaths))/(MAX(Fit_Error_Deaths)-MIN(Fit_Error_Deaths)))</f>
        <v>-</v>
      </c>
      <c r="AQ804" s="17" t="str">
        <f t="shared" ca="1" si="359"/>
        <v>-</v>
      </c>
      <c r="AR804" s="17" t="str">
        <f ca="1">IF($C804&gt;=TODAY(),"-",100*(AQ804-MIN(Fit_Error_LocalTransmission))/(MAX(Fit_Error_LocalTransmission)-MIN(Fit_Error_LocalTransmission)))</f>
        <v>-</v>
      </c>
      <c r="AS804" s="17" t="str">
        <f t="shared" ca="1" si="360"/>
        <v>-</v>
      </c>
      <c r="AT804" s="67" t="str">
        <f t="shared" ca="1" si="361"/>
        <v>-</v>
      </c>
    </row>
    <row r="805" spans="1:46" s="1" customFormat="1" ht="12" x14ac:dyDescent="0.35">
      <c r="A805" s="87"/>
      <c r="B805" s="40" t="str">
        <f t="shared" si="338"/>
        <v/>
      </c>
      <c r="C805" s="41" t="str">
        <f t="shared" si="339"/>
        <v/>
      </c>
      <c r="D805" s="28">
        <f>'I Disease Parameters'!$E$6/(1000*365)</f>
        <v>4.8197260273972601E-5</v>
      </c>
      <c r="E805" s="28">
        <f>'I Disease Parameters'!$E$7/(1000*365)</f>
        <v>2.0024657534246577E-5</v>
      </c>
      <c r="F805" s="27">
        <f>(1-'I Disease Parameters'!$E$8)/'I Disease Parameters'!$E$10</f>
        <v>0.188</v>
      </c>
      <c r="G805" s="27">
        <f>'I Disease Parameters'!$E$8/'I Disease Parameters'!$E$11</f>
        <v>1.2E-2</v>
      </c>
      <c r="H805" s="27">
        <f>1/'I Disease Parameters'!$E$12</f>
        <v>0.05</v>
      </c>
      <c r="I805" s="27">
        <f>'I Disease Parameters'!$E$9/'I Disease Parameters'!$E$15</f>
        <v>0</v>
      </c>
      <c r="J805" s="83">
        <f t="shared" si="362"/>
        <v>7.7001263440561267</v>
      </c>
      <c r="K805" s="60">
        <f t="shared" si="363"/>
        <v>0.77001263449643809</v>
      </c>
      <c r="L805" s="30">
        <f t="shared" si="364"/>
        <v>0.46717576064062738</v>
      </c>
      <c r="M805" s="27">
        <f>J805/'I Disease Parameters'!$E$12</f>
        <v>0.38500631720280631</v>
      </c>
      <c r="N805" s="27">
        <f>K805/SQRT('I Disease Parameters'!$E$13*'I Disease Parameters'!$E$13)</f>
        <v>4.5294860852731655E-2</v>
      </c>
      <c r="O805" s="27">
        <f>L805/'I Disease Parameters'!$E$13</f>
        <v>2.7480927096507492E-2</v>
      </c>
      <c r="P805" s="27">
        <f>(1-L805)/'I Disease Parameters'!$E$14</f>
        <v>2.2201009973307193E-2</v>
      </c>
      <c r="Q805" s="19" t="str">
        <f t="shared" si="340"/>
        <v/>
      </c>
      <c r="R805" s="17" t="str">
        <f t="shared" si="341"/>
        <v/>
      </c>
      <c r="S805" s="17" t="str">
        <f t="shared" si="342"/>
        <v/>
      </c>
      <c r="T805" s="17" t="str">
        <f t="shared" si="343"/>
        <v/>
      </c>
      <c r="U805" s="17" t="str">
        <f t="shared" si="344"/>
        <v/>
      </c>
      <c r="V805" s="17" t="str">
        <f t="shared" si="345"/>
        <v/>
      </c>
      <c r="W805" s="17" t="str">
        <f t="shared" si="346"/>
        <v/>
      </c>
      <c r="X805" s="18" t="str">
        <f t="shared" si="337"/>
        <v/>
      </c>
      <c r="Y805" s="17" t="str">
        <f t="shared" si="347"/>
        <v/>
      </c>
      <c r="Z805" s="17" t="str">
        <f t="shared" si="348"/>
        <v/>
      </c>
      <c r="AA805" s="17" t="str">
        <f t="shared" si="349"/>
        <v/>
      </c>
      <c r="AB805" s="17" t="str">
        <f t="shared" si="350"/>
        <v/>
      </c>
      <c r="AC805" s="17" t="str">
        <f t="shared" si="351"/>
        <v/>
      </c>
      <c r="AD805" s="18" t="str">
        <f t="shared" si="352"/>
        <v/>
      </c>
      <c r="AE805" s="19" t="str">
        <f t="shared" si="353"/>
        <v/>
      </c>
      <c r="AF805" s="17" t="str">
        <f t="shared" si="354"/>
        <v/>
      </c>
      <c r="AG805" s="17" t="str">
        <f t="shared" si="355"/>
        <v/>
      </c>
      <c r="AH805" s="18" t="str">
        <f t="shared" si="356"/>
        <v/>
      </c>
      <c r="AI805" s="73"/>
      <c r="AJ805" s="74"/>
      <c r="AK805" s="74"/>
      <c r="AL805" s="73"/>
      <c r="AM805" s="74"/>
      <c r="AN805" s="74">
        <f t="shared" si="357"/>
        <v>2012</v>
      </c>
      <c r="AO805" s="19" t="str">
        <f t="shared" ca="1" si="358"/>
        <v>-</v>
      </c>
      <c r="AP805" s="17" t="str">
        <f ca="1">IF($C805&gt;=TODAY(),"-",100*(AO805-MIN(Fit_Error_Deaths))/(MAX(Fit_Error_Deaths)-MIN(Fit_Error_Deaths)))</f>
        <v>-</v>
      </c>
      <c r="AQ805" s="17" t="str">
        <f t="shared" ca="1" si="359"/>
        <v>-</v>
      </c>
      <c r="AR805" s="17" t="str">
        <f ca="1">IF($C805&gt;=TODAY(),"-",100*(AQ805-MIN(Fit_Error_LocalTransmission))/(MAX(Fit_Error_LocalTransmission)-MIN(Fit_Error_LocalTransmission)))</f>
        <v>-</v>
      </c>
      <c r="AS805" s="17" t="str">
        <f t="shared" ca="1" si="360"/>
        <v>-</v>
      </c>
      <c r="AT805" s="67" t="str">
        <f t="shared" ca="1" si="361"/>
        <v>-</v>
      </c>
    </row>
    <row r="806" spans="1:46" s="1" customFormat="1" ht="12" x14ac:dyDescent="0.35">
      <c r="A806" s="87"/>
      <c r="B806" s="40" t="str">
        <f t="shared" si="338"/>
        <v/>
      </c>
      <c r="C806" s="41" t="str">
        <f t="shared" si="339"/>
        <v/>
      </c>
      <c r="D806" s="28">
        <f>'I Disease Parameters'!$E$6/(1000*365)</f>
        <v>4.8197260273972601E-5</v>
      </c>
      <c r="E806" s="28">
        <f>'I Disease Parameters'!$E$7/(1000*365)</f>
        <v>2.0024657534246577E-5</v>
      </c>
      <c r="F806" s="27">
        <f>(1-'I Disease Parameters'!$E$8)/'I Disease Parameters'!$E$10</f>
        <v>0.188</v>
      </c>
      <c r="G806" s="27">
        <f>'I Disease Parameters'!$E$8/'I Disease Parameters'!$E$11</f>
        <v>1.2E-2</v>
      </c>
      <c r="H806" s="27">
        <f>1/'I Disease Parameters'!$E$12</f>
        <v>0.05</v>
      </c>
      <c r="I806" s="27">
        <f>'I Disease Parameters'!$E$9/'I Disease Parameters'!$E$15</f>
        <v>0</v>
      </c>
      <c r="J806" s="83">
        <f t="shared" si="362"/>
        <v>7.7001263440561267</v>
      </c>
      <c r="K806" s="60">
        <f t="shared" si="363"/>
        <v>0.77001263449643809</v>
      </c>
      <c r="L806" s="30">
        <f t="shared" si="364"/>
        <v>0.46717576064062738</v>
      </c>
      <c r="M806" s="27">
        <f>J806/'I Disease Parameters'!$E$12</f>
        <v>0.38500631720280631</v>
      </c>
      <c r="N806" s="27">
        <f>K806/SQRT('I Disease Parameters'!$E$13*'I Disease Parameters'!$E$13)</f>
        <v>4.5294860852731655E-2</v>
      </c>
      <c r="O806" s="27">
        <f>L806/'I Disease Parameters'!$E$13</f>
        <v>2.7480927096507492E-2</v>
      </c>
      <c r="P806" s="27">
        <f>(1-L806)/'I Disease Parameters'!$E$14</f>
        <v>2.2201009973307193E-2</v>
      </c>
      <c r="Q806" s="19" t="str">
        <f t="shared" si="340"/>
        <v/>
      </c>
      <c r="R806" s="17" t="str">
        <f t="shared" si="341"/>
        <v/>
      </c>
      <c r="S806" s="17" t="str">
        <f t="shared" si="342"/>
        <v/>
      </c>
      <c r="T806" s="17" t="str">
        <f t="shared" si="343"/>
        <v/>
      </c>
      <c r="U806" s="17" t="str">
        <f t="shared" si="344"/>
        <v/>
      </c>
      <c r="V806" s="17" t="str">
        <f t="shared" si="345"/>
        <v/>
      </c>
      <c r="W806" s="17" t="str">
        <f t="shared" si="346"/>
        <v/>
      </c>
      <c r="X806" s="18" t="str">
        <f t="shared" si="337"/>
        <v/>
      </c>
      <c r="Y806" s="17" t="str">
        <f t="shared" si="347"/>
        <v/>
      </c>
      <c r="Z806" s="17" t="str">
        <f t="shared" si="348"/>
        <v/>
      </c>
      <c r="AA806" s="17" t="str">
        <f t="shared" si="349"/>
        <v/>
      </c>
      <c r="AB806" s="17" t="str">
        <f t="shared" si="350"/>
        <v/>
      </c>
      <c r="AC806" s="17" t="str">
        <f t="shared" si="351"/>
        <v/>
      </c>
      <c r="AD806" s="18" t="str">
        <f t="shared" si="352"/>
        <v/>
      </c>
      <c r="AE806" s="19" t="str">
        <f t="shared" si="353"/>
        <v/>
      </c>
      <c r="AF806" s="17" t="str">
        <f t="shared" si="354"/>
        <v/>
      </c>
      <c r="AG806" s="17" t="str">
        <f t="shared" si="355"/>
        <v/>
      </c>
      <c r="AH806" s="18" t="str">
        <f t="shared" si="356"/>
        <v/>
      </c>
      <c r="AI806" s="73"/>
      <c r="AJ806" s="74"/>
      <c r="AK806" s="74"/>
      <c r="AL806" s="73"/>
      <c r="AM806" s="74"/>
      <c r="AN806" s="74">
        <f t="shared" si="357"/>
        <v>2012</v>
      </c>
      <c r="AO806" s="19" t="str">
        <f t="shared" ca="1" si="358"/>
        <v>-</v>
      </c>
      <c r="AP806" s="17" t="str">
        <f ca="1">IF($C806&gt;=TODAY(),"-",100*(AO806-MIN(Fit_Error_Deaths))/(MAX(Fit_Error_Deaths)-MIN(Fit_Error_Deaths)))</f>
        <v>-</v>
      </c>
      <c r="AQ806" s="17" t="str">
        <f t="shared" ca="1" si="359"/>
        <v>-</v>
      </c>
      <c r="AR806" s="17" t="str">
        <f ca="1">IF($C806&gt;=TODAY(),"-",100*(AQ806-MIN(Fit_Error_LocalTransmission))/(MAX(Fit_Error_LocalTransmission)-MIN(Fit_Error_LocalTransmission)))</f>
        <v>-</v>
      </c>
      <c r="AS806" s="17" t="str">
        <f t="shared" ca="1" si="360"/>
        <v>-</v>
      </c>
      <c r="AT806" s="67" t="str">
        <f t="shared" ca="1" si="361"/>
        <v>-</v>
      </c>
    </row>
    <row r="807" spans="1:46" s="1" customFormat="1" ht="12" x14ac:dyDescent="0.35">
      <c r="A807" s="87"/>
      <c r="B807" s="40" t="str">
        <f t="shared" si="338"/>
        <v/>
      </c>
      <c r="C807" s="41" t="str">
        <f t="shared" si="339"/>
        <v/>
      </c>
      <c r="D807" s="28">
        <f>'I Disease Parameters'!$E$6/(1000*365)</f>
        <v>4.8197260273972601E-5</v>
      </c>
      <c r="E807" s="28">
        <f>'I Disease Parameters'!$E$7/(1000*365)</f>
        <v>2.0024657534246577E-5</v>
      </c>
      <c r="F807" s="27">
        <f>(1-'I Disease Parameters'!$E$8)/'I Disease Parameters'!$E$10</f>
        <v>0.188</v>
      </c>
      <c r="G807" s="27">
        <f>'I Disease Parameters'!$E$8/'I Disease Parameters'!$E$11</f>
        <v>1.2E-2</v>
      </c>
      <c r="H807" s="27">
        <f>1/'I Disease Parameters'!$E$12</f>
        <v>0.05</v>
      </c>
      <c r="I807" s="27">
        <f>'I Disease Parameters'!$E$9/'I Disease Parameters'!$E$15</f>
        <v>0</v>
      </c>
      <c r="J807" s="83">
        <f t="shared" si="362"/>
        <v>7.7001263440561267</v>
      </c>
      <c r="K807" s="60">
        <f t="shared" si="363"/>
        <v>0.77001263449643809</v>
      </c>
      <c r="L807" s="30">
        <f t="shared" si="364"/>
        <v>0.46717576064062738</v>
      </c>
      <c r="M807" s="27">
        <f>J807/'I Disease Parameters'!$E$12</f>
        <v>0.38500631720280631</v>
      </c>
      <c r="N807" s="27">
        <f>K807/SQRT('I Disease Parameters'!$E$13*'I Disease Parameters'!$E$13)</f>
        <v>4.5294860852731655E-2</v>
      </c>
      <c r="O807" s="27">
        <f>L807/'I Disease Parameters'!$E$13</f>
        <v>2.7480927096507492E-2</v>
      </c>
      <c r="P807" s="27">
        <f>(1-L807)/'I Disease Parameters'!$E$14</f>
        <v>2.2201009973307193E-2</v>
      </c>
      <c r="Q807" s="19" t="str">
        <f t="shared" si="340"/>
        <v/>
      </c>
      <c r="R807" s="17" t="str">
        <f t="shared" si="341"/>
        <v/>
      </c>
      <c r="S807" s="17" t="str">
        <f t="shared" si="342"/>
        <v/>
      </c>
      <c r="T807" s="17" t="str">
        <f t="shared" si="343"/>
        <v/>
      </c>
      <c r="U807" s="17" t="str">
        <f t="shared" si="344"/>
        <v/>
      </c>
      <c r="V807" s="17" t="str">
        <f t="shared" si="345"/>
        <v/>
      </c>
      <c r="W807" s="17" t="str">
        <f t="shared" si="346"/>
        <v/>
      </c>
      <c r="X807" s="18" t="str">
        <f t="shared" si="337"/>
        <v/>
      </c>
      <c r="Y807" s="17" t="str">
        <f t="shared" si="347"/>
        <v/>
      </c>
      <c r="Z807" s="17" t="str">
        <f t="shared" si="348"/>
        <v/>
      </c>
      <c r="AA807" s="17" t="str">
        <f t="shared" si="349"/>
        <v/>
      </c>
      <c r="AB807" s="17" t="str">
        <f t="shared" si="350"/>
        <v/>
      </c>
      <c r="AC807" s="17" t="str">
        <f t="shared" si="351"/>
        <v/>
      </c>
      <c r="AD807" s="18" t="str">
        <f t="shared" si="352"/>
        <v/>
      </c>
      <c r="AE807" s="19" t="str">
        <f t="shared" si="353"/>
        <v/>
      </c>
      <c r="AF807" s="17" t="str">
        <f t="shared" si="354"/>
        <v/>
      </c>
      <c r="AG807" s="17" t="str">
        <f t="shared" si="355"/>
        <v/>
      </c>
      <c r="AH807" s="18" t="str">
        <f t="shared" si="356"/>
        <v/>
      </c>
      <c r="AI807" s="73"/>
      <c r="AJ807" s="74"/>
      <c r="AK807" s="74"/>
      <c r="AL807" s="73"/>
      <c r="AM807" s="74"/>
      <c r="AN807" s="74">
        <f t="shared" si="357"/>
        <v>2012</v>
      </c>
      <c r="AO807" s="19" t="str">
        <f t="shared" ca="1" si="358"/>
        <v>-</v>
      </c>
      <c r="AP807" s="17" t="str">
        <f ca="1">IF($C807&gt;=TODAY(),"-",100*(AO807-MIN(Fit_Error_Deaths))/(MAX(Fit_Error_Deaths)-MIN(Fit_Error_Deaths)))</f>
        <v>-</v>
      </c>
      <c r="AQ807" s="17" t="str">
        <f t="shared" ca="1" si="359"/>
        <v>-</v>
      </c>
      <c r="AR807" s="17" t="str">
        <f ca="1">IF($C807&gt;=TODAY(),"-",100*(AQ807-MIN(Fit_Error_LocalTransmission))/(MAX(Fit_Error_LocalTransmission)-MIN(Fit_Error_LocalTransmission)))</f>
        <v>-</v>
      </c>
      <c r="AS807" s="17" t="str">
        <f t="shared" ca="1" si="360"/>
        <v>-</v>
      </c>
      <c r="AT807" s="67" t="str">
        <f t="shared" ca="1" si="361"/>
        <v>-</v>
      </c>
    </row>
    <row r="808" spans="1:46" s="1" customFormat="1" ht="12" x14ac:dyDescent="0.35">
      <c r="A808" s="87"/>
      <c r="B808" s="40" t="str">
        <f t="shared" si="338"/>
        <v/>
      </c>
      <c r="C808" s="41" t="str">
        <f t="shared" si="339"/>
        <v/>
      </c>
      <c r="D808" s="28">
        <f>'I Disease Parameters'!$E$6/(1000*365)</f>
        <v>4.8197260273972601E-5</v>
      </c>
      <c r="E808" s="28">
        <f>'I Disease Parameters'!$E$7/(1000*365)</f>
        <v>2.0024657534246577E-5</v>
      </c>
      <c r="F808" s="27">
        <f>(1-'I Disease Parameters'!$E$8)/'I Disease Parameters'!$E$10</f>
        <v>0.188</v>
      </c>
      <c r="G808" s="27">
        <f>'I Disease Parameters'!$E$8/'I Disease Parameters'!$E$11</f>
        <v>1.2E-2</v>
      </c>
      <c r="H808" s="27">
        <f>1/'I Disease Parameters'!$E$12</f>
        <v>0.05</v>
      </c>
      <c r="I808" s="27">
        <f>'I Disease Parameters'!$E$9/'I Disease Parameters'!$E$15</f>
        <v>0</v>
      </c>
      <c r="J808" s="83">
        <f t="shared" si="362"/>
        <v>7.7001263440561267</v>
      </c>
      <c r="K808" s="60">
        <f t="shared" si="363"/>
        <v>0.77001263449643809</v>
      </c>
      <c r="L808" s="30">
        <f t="shared" si="364"/>
        <v>0.46717576064062738</v>
      </c>
      <c r="M808" s="27">
        <f>J808/'I Disease Parameters'!$E$12</f>
        <v>0.38500631720280631</v>
      </c>
      <c r="N808" s="27">
        <f>K808/SQRT('I Disease Parameters'!$E$13*'I Disease Parameters'!$E$13)</f>
        <v>4.5294860852731655E-2</v>
      </c>
      <c r="O808" s="27">
        <f>L808/'I Disease Parameters'!$E$13</f>
        <v>2.7480927096507492E-2</v>
      </c>
      <c r="P808" s="27">
        <f>(1-L808)/'I Disease Parameters'!$E$14</f>
        <v>2.2201009973307193E-2</v>
      </c>
      <c r="Q808" s="19" t="str">
        <f t="shared" si="340"/>
        <v/>
      </c>
      <c r="R808" s="17" t="str">
        <f t="shared" si="341"/>
        <v/>
      </c>
      <c r="S808" s="17" t="str">
        <f t="shared" si="342"/>
        <v/>
      </c>
      <c r="T808" s="17" t="str">
        <f t="shared" si="343"/>
        <v/>
      </c>
      <c r="U808" s="17" t="str">
        <f t="shared" si="344"/>
        <v/>
      </c>
      <c r="V808" s="17" t="str">
        <f t="shared" si="345"/>
        <v/>
      </c>
      <c r="W808" s="17" t="str">
        <f t="shared" si="346"/>
        <v/>
      </c>
      <c r="X808" s="18" t="str">
        <f t="shared" si="337"/>
        <v/>
      </c>
      <c r="Y808" s="17" t="str">
        <f t="shared" si="347"/>
        <v/>
      </c>
      <c r="Z808" s="17" t="str">
        <f t="shared" si="348"/>
        <v/>
      </c>
      <c r="AA808" s="17" t="str">
        <f t="shared" si="349"/>
        <v/>
      </c>
      <c r="AB808" s="17" t="str">
        <f t="shared" si="350"/>
        <v/>
      </c>
      <c r="AC808" s="17" t="str">
        <f t="shared" si="351"/>
        <v/>
      </c>
      <c r="AD808" s="18" t="str">
        <f t="shared" si="352"/>
        <v/>
      </c>
      <c r="AE808" s="19" t="str">
        <f t="shared" si="353"/>
        <v/>
      </c>
      <c r="AF808" s="17" t="str">
        <f t="shared" si="354"/>
        <v/>
      </c>
      <c r="AG808" s="17" t="str">
        <f t="shared" si="355"/>
        <v/>
      </c>
      <c r="AH808" s="18" t="str">
        <f t="shared" si="356"/>
        <v/>
      </c>
      <c r="AI808" s="73"/>
      <c r="AJ808" s="74"/>
      <c r="AK808" s="74"/>
      <c r="AL808" s="73"/>
      <c r="AM808" s="74"/>
      <c r="AN808" s="74">
        <f t="shared" si="357"/>
        <v>2012</v>
      </c>
      <c r="AO808" s="19" t="str">
        <f t="shared" ca="1" si="358"/>
        <v>-</v>
      </c>
      <c r="AP808" s="17" t="str">
        <f ca="1">IF($C808&gt;=TODAY(),"-",100*(AO808-MIN(Fit_Error_Deaths))/(MAX(Fit_Error_Deaths)-MIN(Fit_Error_Deaths)))</f>
        <v>-</v>
      </c>
      <c r="AQ808" s="17" t="str">
        <f t="shared" ca="1" si="359"/>
        <v>-</v>
      </c>
      <c r="AR808" s="17" t="str">
        <f ca="1">IF($C808&gt;=TODAY(),"-",100*(AQ808-MIN(Fit_Error_LocalTransmission))/(MAX(Fit_Error_LocalTransmission)-MIN(Fit_Error_LocalTransmission)))</f>
        <v>-</v>
      </c>
      <c r="AS808" s="17" t="str">
        <f t="shared" ca="1" si="360"/>
        <v>-</v>
      </c>
      <c r="AT808" s="67" t="str">
        <f t="shared" ca="1" si="361"/>
        <v>-</v>
      </c>
    </row>
    <row r="809" spans="1:46" s="1" customFormat="1" ht="12" x14ac:dyDescent="0.35">
      <c r="A809" s="87"/>
      <c r="B809" s="40" t="str">
        <f t="shared" si="338"/>
        <v/>
      </c>
      <c r="C809" s="41" t="str">
        <f t="shared" si="339"/>
        <v/>
      </c>
      <c r="D809" s="28">
        <f>'I Disease Parameters'!$E$6/(1000*365)</f>
        <v>4.8197260273972601E-5</v>
      </c>
      <c r="E809" s="28">
        <f>'I Disease Parameters'!$E$7/(1000*365)</f>
        <v>2.0024657534246577E-5</v>
      </c>
      <c r="F809" s="27">
        <f>(1-'I Disease Parameters'!$E$8)/'I Disease Parameters'!$E$10</f>
        <v>0.188</v>
      </c>
      <c r="G809" s="27">
        <f>'I Disease Parameters'!$E$8/'I Disease Parameters'!$E$11</f>
        <v>1.2E-2</v>
      </c>
      <c r="H809" s="27">
        <f>1/'I Disease Parameters'!$E$12</f>
        <v>0.05</v>
      </c>
      <c r="I809" s="27">
        <f>'I Disease Parameters'!$E$9/'I Disease Parameters'!$E$15</f>
        <v>0</v>
      </c>
      <c r="J809" s="83">
        <f t="shared" si="362"/>
        <v>7.7001263440561267</v>
      </c>
      <c r="K809" s="60">
        <f t="shared" si="363"/>
        <v>0.77001263449643809</v>
      </c>
      <c r="L809" s="30">
        <f t="shared" si="364"/>
        <v>0.46717576064062738</v>
      </c>
      <c r="M809" s="27">
        <f>J809/'I Disease Parameters'!$E$12</f>
        <v>0.38500631720280631</v>
      </c>
      <c r="N809" s="27">
        <f>K809/SQRT('I Disease Parameters'!$E$13*'I Disease Parameters'!$E$13)</f>
        <v>4.5294860852731655E-2</v>
      </c>
      <c r="O809" s="27">
        <f>L809/'I Disease Parameters'!$E$13</f>
        <v>2.7480927096507492E-2</v>
      </c>
      <c r="P809" s="27">
        <f>(1-L809)/'I Disease Parameters'!$E$14</f>
        <v>2.2201009973307193E-2</v>
      </c>
      <c r="Q809" s="19" t="str">
        <f t="shared" si="340"/>
        <v/>
      </c>
      <c r="R809" s="17" t="str">
        <f t="shared" si="341"/>
        <v/>
      </c>
      <c r="S809" s="17" t="str">
        <f t="shared" si="342"/>
        <v/>
      </c>
      <c r="T809" s="17" t="str">
        <f t="shared" si="343"/>
        <v/>
      </c>
      <c r="U809" s="17" t="str">
        <f t="shared" si="344"/>
        <v/>
      </c>
      <c r="V809" s="17" t="str">
        <f t="shared" si="345"/>
        <v/>
      </c>
      <c r="W809" s="17" t="str">
        <f t="shared" si="346"/>
        <v/>
      </c>
      <c r="X809" s="18" t="str">
        <f t="shared" si="337"/>
        <v/>
      </c>
      <c r="Y809" s="17" t="str">
        <f t="shared" si="347"/>
        <v/>
      </c>
      <c r="Z809" s="17" t="str">
        <f t="shared" si="348"/>
        <v/>
      </c>
      <c r="AA809" s="17" t="str">
        <f t="shared" si="349"/>
        <v/>
      </c>
      <c r="AB809" s="17" t="str">
        <f t="shared" si="350"/>
        <v/>
      </c>
      <c r="AC809" s="17" t="str">
        <f t="shared" si="351"/>
        <v/>
      </c>
      <c r="AD809" s="18" t="str">
        <f t="shared" si="352"/>
        <v/>
      </c>
      <c r="AE809" s="19" t="str">
        <f t="shared" si="353"/>
        <v/>
      </c>
      <c r="AF809" s="17" t="str">
        <f t="shared" si="354"/>
        <v/>
      </c>
      <c r="AG809" s="17" t="str">
        <f t="shared" si="355"/>
        <v/>
      </c>
      <c r="AH809" s="18" t="str">
        <f t="shared" si="356"/>
        <v/>
      </c>
      <c r="AI809" s="73"/>
      <c r="AJ809" s="74"/>
      <c r="AK809" s="74"/>
      <c r="AL809" s="73"/>
      <c r="AM809" s="74"/>
      <c r="AN809" s="74">
        <f t="shared" si="357"/>
        <v>2012</v>
      </c>
      <c r="AO809" s="19" t="str">
        <f t="shared" ca="1" si="358"/>
        <v>-</v>
      </c>
      <c r="AP809" s="17" t="str">
        <f ca="1">IF($C809&gt;=TODAY(),"-",100*(AO809-MIN(Fit_Error_Deaths))/(MAX(Fit_Error_Deaths)-MIN(Fit_Error_Deaths)))</f>
        <v>-</v>
      </c>
      <c r="AQ809" s="17" t="str">
        <f t="shared" ca="1" si="359"/>
        <v>-</v>
      </c>
      <c r="AR809" s="17" t="str">
        <f ca="1">IF($C809&gt;=TODAY(),"-",100*(AQ809-MIN(Fit_Error_LocalTransmission))/(MAX(Fit_Error_LocalTransmission)-MIN(Fit_Error_LocalTransmission)))</f>
        <v>-</v>
      </c>
      <c r="AS809" s="17" t="str">
        <f t="shared" ca="1" si="360"/>
        <v>-</v>
      </c>
      <c r="AT809" s="67" t="str">
        <f t="shared" ca="1" si="361"/>
        <v>-</v>
      </c>
    </row>
    <row r="810" spans="1:46" s="1" customFormat="1" ht="12" x14ac:dyDescent="0.35">
      <c r="A810" s="87"/>
      <c r="B810" s="40" t="str">
        <f t="shared" si="338"/>
        <v/>
      </c>
      <c r="C810" s="41" t="str">
        <f t="shared" si="339"/>
        <v/>
      </c>
      <c r="D810" s="28">
        <f>'I Disease Parameters'!$E$6/(1000*365)</f>
        <v>4.8197260273972601E-5</v>
      </c>
      <c r="E810" s="28">
        <f>'I Disease Parameters'!$E$7/(1000*365)</f>
        <v>2.0024657534246577E-5</v>
      </c>
      <c r="F810" s="27">
        <f>(1-'I Disease Parameters'!$E$8)/'I Disease Parameters'!$E$10</f>
        <v>0.188</v>
      </c>
      <c r="G810" s="27">
        <f>'I Disease Parameters'!$E$8/'I Disease Parameters'!$E$11</f>
        <v>1.2E-2</v>
      </c>
      <c r="H810" s="27">
        <f>1/'I Disease Parameters'!$E$12</f>
        <v>0.05</v>
      </c>
      <c r="I810" s="27">
        <f>'I Disease Parameters'!$E$9/'I Disease Parameters'!$E$15</f>
        <v>0</v>
      </c>
      <c r="J810" s="83">
        <f t="shared" si="362"/>
        <v>7.7001263440561267</v>
      </c>
      <c r="K810" s="60">
        <f t="shared" si="363"/>
        <v>0.77001263449643809</v>
      </c>
      <c r="L810" s="30">
        <f t="shared" si="364"/>
        <v>0.46717576064062738</v>
      </c>
      <c r="M810" s="27">
        <f>J810/'I Disease Parameters'!$E$12</f>
        <v>0.38500631720280631</v>
      </c>
      <c r="N810" s="27">
        <f>K810/SQRT('I Disease Parameters'!$E$13*'I Disease Parameters'!$E$13)</f>
        <v>4.5294860852731655E-2</v>
      </c>
      <c r="O810" s="27">
        <f>L810/'I Disease Parameters'!$E$13</f>
        <v>2.7480927096507492E-2</v>
      </c>
      <c r="P810" s="27">
        <f>(1-L810)/'I Disease Parameters'!$E$14</f>
        <v>2.2201009973307193E-2</v>
      </c>
      <c r="Q810" s="19" t="str">
        <f t="shared" si="340"/>
        <v/>
      </c>
      <c r="R810" s="17" t="str">
        <f t="shared" si="341"/>
        <v/>
      </c>
      <c r="S810" s="17" t="str">
        <f t="shared" si="342"/>
        <v/>
      </c>
      <c r="T810" s="17" t="str">
        <f t="shared" si="343"/>
        <v/>
      </c>
      <c r="U810" s="17" t="str">
        <f t="shared" si="344"/>
        <v/>
      </c>
      <c r="V810" s="17" t="str">
        <f t="shared" si="345"/>
        <v/>
      </c>
      <c r="W810" s="17" t="str">
        <f t="shared" si="346"/>
        <v/>
      </c>
      <c r="X810" s="18" t="str">
        <f t="shared" si="337"/>
        <v/>
      </c>
      <c r="Y810" s="17" t="str">
        <f t="shared" si="347"/>
        <v/>
      </c>
      <c r="Z810" s="17" t="str">
        <f t="shared" si="348"/>
        <v/>
      </c>
      <c r="AA810" s="17" t="str">
        <f t="shared" si="349"/>
        <v/>
      </c>
      <c r="AB810" s="17" t="str">
        <f t="shared" si="350"/>
        <v/>
      </c>
      <c r="AC810" s="17" t="str">
        <f t="shared" si="351"/>
        <v/>
      </c>
      <c r="AD810" s="18" t="str">
        <f t="shared" si="352"/>
        <v/>
      </c>
      <c r="AE810" s="19" t="str">
        <f t="shared" si="353"/>
        <v/>
      </c>
      <c r="AF810" s="17" t="str">
        <f t="shared" si="354"/>
        <v/>
      </c>
      <c r="AG810" s="17" t="str">
        <f t="shared" si="355"/>
        <v/>
      </c>
      <c r="AH810" s="18" t="str">
        <f t="shared" si="356"/>
        <v/>
      </c>
      <c r="AI810" s="73"/>
      <c r="AJ810" s="74"/>
      <c r="AK810" s="74"/>
      <c r="AL810" s="73"/>
      <c r="AM810" s="74"/>
      <c r="AN810" s="74">
        <f t="shared" si="357"/>
        <v>2012</v>
      </c>
      <c r="AO810" s="19" t="str">
        <f t="shared" ca="1" si="358"/>
        <v>-</v>
      </c>
      <c r="AP810" s="17" t="str">
        <f ca="1">IF($C810&gt;=TODAY(),"-",100*(AO810-MIN(Fit_Error_Deaths))/(MAX(Fit_Error_Deaths)-MIN(Fit_Error_Deaths)))</f>
        <v>-</v>
      </c>
      <c r="AQ810" s="17" t="str">
        <f t="shared" ca="1" si="359"/>
        <v>-</v>
      </c>
      <c r="AR810" s="17" t="str">
        <f ca="1">IF($C810&gt;=TODAY(),"-",100*(AQ810-MIN(Fit_Error_LocalTransmission))/(MAX(Fit_Error_LocalTransmission)-MIN(Fit_Error_LocalTransmission)))</f>
        <v>-</v>
      </c>
      <c r="AS810" s="17" t="str">
        <f t="shared" ca="1" si="360"/>
        <v>-</v>
      </c>
      <c r="AT810" s="67" t="str">
        <f t="shared" ca="1" si="361"/>
        <v>-</v>
      </c>
    </row>
    <row r="811" spans="1:46" s="1" customFormat="1" ht="12" x14ac:dyDescent="0.35">
      <c r="A811" s="87"/>
      <c r="B811" s="40" t="str">
        <f t="shared" si="338"/>
        <v/>
      </c>
      <c r="C811" s="41" t="str">
        <f t="shared" si="339"/>
        <v/>
      </c>
      <c r="D811" s="28">
        <f>'I Disease Parameters'!$E$6/(1000*365)</f>
        <v>4.8197260273972601E-5</v>
      </c>
      <c r="E811" s="28">
        <f>'I Disease Parameters'!$E$7/(1000*365)</f>
        <v>2.0024657534246577E-5</v>
      </c>
      <c r="F811" s="27">
        <f>(1-'I Disease Parameters'!$E$8)/'I Disease Parameters'!$E$10</f>
        <v>0.188</v>
      </c>
      <c r="G811" s="27">
        <f>'I Disease Parameters'!$E$8/'I Disease Parameters'!$E$11</f>
        <v>1.2E-2</v>
      </c>
      <c r="H811" s="27">
        <f>1/'I Disease Parameters'!$E$12</f>
        <v>0.05</v>
      </c>
      <c r="I811" s="27">
        <f>'I Disease Parameters'!$E$9/'I Disease Parameters'!$E$15</f>
        <v>0</v>
      </c>
      <c r="J811" s="83">
        <f t="shared" si="362"/>
        <v>7.7001263440561267</v>
      </c>
      <c r="K811" s="60">
        <f t="shared" si="363"/>
        <v>0.77001263449643809</v>
      </c>
      <c r="L811" s="30">
        <f t="shared" si="364"/>
        <v>0.46717576064062738</v>
      </c>
      <c r="M811" s="27">
        <f>J811/'I Disease Parameters'!$E$12</f>
        <v>0.38500631720280631</v>
      </c>
      <c r="N811" s="27">
        <f>K811/SQRT('I Disease Parameters'!$E$13*'I Disease Parameters'!$E$13)</f>
        <v>4.5294860852731655E-2</v>
      </c>
      <c r="O811" s="27">
        <f>L811/'I Disease Parameters'!$E$13</f>
        <v>2.7480927096507492E-2</v>
      </c>
      <c r="P811" s="27">
        <f>(1-L811)/'I Disease Parameters'!$E$14</f>
        <v>2.2201009973307193E-2</v>
      </c>
      <c r="Q811" s="19" t="str">
        <f t="shared" si="340"/>
        <v/>
      </c>
      <c r="R811" s="17" t="str">
        <f t="shared" si="341"/>
        <v/>
      </c>
      <c r="S811" s="17" t="str">
        <f t="shared" si="342"/>
        <v/>
      </c>
      <c r="T811" s="17" t="str">
        <f t="shared" si="343"/>
        <v/>
      </c>
      <c r="U811" s="17" t="str">
        <f t="shared" si="344"/>
        <v/>
      </c>
      <c r="V811" s="17" t="str">
        <f t="shared" si="345"/>
        <v/>
      </c>
      <c r="W811" s="17" t="str">
        <f t="shared" si="346"/>
        <v/>
      </c>
      <c r="X811" s="18" t="str">
        <f t="shared" si="337"/>
        <v/>
      </c>
      <c r="Y811" s="17" t="str">
        <f t="shared" si="347"/>
        <v/>
      </c>
      <c r="Z811" s="17" t="str">
        <f t="shared" si="348"/>
        <v/>
      </c>
      <c r="AA811" s="17" t="str">
        <f t="shared" si="349"/>
        <v/>
      </c>
      <c r="AB811" s="17" t="str">
        <f t="shared" si="350"/>
        <v/>
      </c>
      <c r="AC811" s="17" t="str">
        <f t="shared" si="351"/>
        <v/>
      </c>
      <c r="AD811" s="18" t="str">
        <f t="shared" si="352"/>
        <v/>
      </c>
      <c r="AE811" s="19" t="str">
        <f t="shared" si="353"/>
        <v/>
      </c>
      <c r="AF811" s="17" t="str">
        <f t="shared" si="354"/>
        <v/>
      </c>
      <c r="AG811" s="17" t="str">
        <f t="shared" si="355"/>
        <v/>
      </c>
      <c r="AH811" s="18" t="str">
        <f t="shared" si="356"/>
        <v/>
      </c>
      <c r="AI811" s="73"/>
      <c r="AJ811" s="74"/>
      <c r="AK811" s="74"/>
      <c r="AL811" s="73"/>
      <c r="AM811" s="74"/>
      <c r="AN811" s="74">
        <f t="shared" si="357"/>
        <v>2012</v>
      </c>
      <c r="AO811" s="19" t="str">
        <f t="shared" ca="1" si="358"/>
        <v>-</v>
      </c>
      <c r="AP811" s="17" t="str">
        <f ca="1">IF($C811&gt;=TODAY(),"-",100*(AO811-MIN(Fit_Error_Deaths))/(MAX(Fit_Error_Deaths)-MIN(Fit_Error_Deaths)))</f>
        <v>-</v>
      </c>
      <c r="AQ811" s="17" t="str">
        <f t="shared" ca="1" si="359"/>
        <v>-</v>
      </c>
      <c r="AR811" s="17" t="str">
        <f ca="1">IF($C811&gt;=TODAY(),"-",100*(AQ811-MIN(Fit_Error_LocalTransmission))/(MAX(Fit_Error_LocalTransmission)-MIN(Fit_Error_LocalTransmission)))</f>
        <v>-</v>
      </c>
      <c r="AS811" s="17" t="str">
        <f t="shared" ca="1" si="360"/>
        <v>-</v>
      </c>
      <c r="AT811" s="67" t="str">
        <f t="shared" ca="1" si="361"/>
        <v>-</v>
      </c>
    </row>
    <row r="812" spans="1:46" s="1" customFormat="1" ht="12" x14ac:dyDescent="0.35">
      <c r="A812" s="87"/>
      <c r="B812" s="40" t="str">
        <f t="shared" si="338"/>
        <v/>
      </c>
      <c r="C812" s="41" t="str">
        <f t="shared" si="339"/>
        <v/>
      </c>
      <c r="D812" s="28">
        <f>'I Disease Parameters'!$E$6/(1000*365)</f>
        <v>4.8197260273972601E-5</v>
      </c>
      <c r="E812" s="28">
        <f>'I Disease Parameters'!$E$7/(1000*365)</f>
        <v>2.0024657534246577E-5</v>
      </c>
      <c r="F812" s="27">
        <f>(1-'I Disease Parameters'!$E$8)/'I Disease Parameters'!$E$10</f>
        <v>0.188</v>
      </c>
      <c r="G812" s="27">
        <f>'I Disease Parameters'!$E$8/'I Disease Parameters'!$E$11</f>
        <v>1.2E-2</v>
      </c>
      <c r="H812" s="27">
        <f>1/'I Disease Parameters'!$E$12</f>
        <v>0.05</v>
      </c>
      <c r="I812" s="27">
        <f>'I Disease Parameters'!$E$9/'I Disease Parameters'!$E$15</f>
        <v>0</v>
      </c>
      <c r="J812" s="83">
        <f t="shared" si="362"/>
        <v>7.7001263440561267</v>
      </c>
      <c r="K812" s="60">
        <f t="shared" si="363"/>
        <v>0.77001263449643809</v>
      </c>
      <c r="L812" s="30">
        <f t="shared" si="364"/>
        <v>0.46717576064062738</v>
      </c>
      <c r="M812" s="27">
        <f>J812/'I Disease Parameters'!$E$12</f>
        <v>0.38500631720280631</v>
      </c>
      <c r="N812" s="27">
        <f>K812/SQRT('I Disease Parameters'!$E$13*'I Disease Parameters'!$E$13)</f>
        <v>4.5294860852731655E-2</v>
      </c>
      <c r="O812" s="27">
        <f>L812/'I Disease Parameters'!$E$13</f>
        <v>2.7480927096507492E-2</v>
      </c>
      <c r="P812" s="27">
        <f>(1-L812)/'I Disease Parameters'!$E$14</f>
        <v>2.2201009973307193E-2</v>
      </c>
      <c r="Q812" s="19" t="str">
        <f t="shared" si="340"/>
        <v/>
      </c>
      <c r="R812" s="17" t="str">
        <f t="shared" si="341"/>
        <v/>
      </c>
      <c r="S812" s="17" t="str">
        <f t="shared" si="342"/>
        <v/>
      </c>
      <c r="T812" s="17" t="str">
        <f t="shared" si="343"/>
        <v/>
      </c>
      <c r="U812" s="17" t="str">
        <f t="shared" si="344"/>
        <v/>
      </c>
      <c r="V812" s="17" t="str">
        <f t="shared" si="345"/>
        <v/>
      </c>
      <c r="W812" s="17" t="str">
        <f t="shared" si="346"/>
        <v/>
      </c>
      <c r="X812" s="18" t="str">
        <f t="shared" si="337"/>
        <v/>
      </c>
      <c r="Y812" s="17" t="str">
        <f t="shared" si="347"/>
        <v/>
      </c>
      <c r="Z812" s="17" t="str">
        <f t="shared" si="348"/>
        <v/>
      </c>
      <c r="AA812" s="17" t="str">
        <f t="shared" si="349"/>
        <v/>
      </c>
      <c r="AB812" s="17" t="str">
        <f t="shared" si="350"/>
        <v/>
      </c>
      <c r="AC812" s="17" t="str">
        <f t="shared" si="351"/>
        <v/>
      </c>
      <c r="AD812" s="18" t="str">
        <f t="shared" si="352"/>
        <v/>
      </c>
      <c r="AE812" s="19" t="str">
        <f t="shared" si="353"/>
        <v/>
      </c>
      <c r="AF812" s="17" t="str">
        <f t="shared" si="354"/>
        <v/>
      </c>
      <c r="AG812" s="17" t="str">
        <f t="shared" si="355"/>
        <v/>
      </c>
      <c r="AH812" s="18" t="str">
        <f t="shared" si="356"/>
        <v/>
      </c>
      <c r="AI812" s="73"/>
      <c r="AJ812" s="74"/>
      <c r="AK812" s="74"/>
      <c r="AL812" s="73"/>
      <c r="AM812" s="74"/>
      <c r="AN812" s="74">
        <f t="shared" si="357"/>
        <v>2012</v>
      </c>
      <c r="AO812" s="19" t="str">
        <f t="shared" ca="1" si="358"/>
        <v>-</v>
      </c>
      <c r="AP812" s="17" t="str">
        <f ca="1">IF($C812&gt;=TODAY(),"-",100*(AO812-MIN(Fit_Error_Deaths))/(MAX(Fit_Error_Deaths)-MIN(Fit_Error_Deaths)))</f>
        <v>-</v>
      </c>
      <c r="AQ812" s="17" t="str">
        <f t="shared" ca="1" si="359"/>
        <v>-</v>
      </c>
      <c r="AR812" s="17" t="str">
        <f ca="1">IF($C812&gt;=TODAY(),"-",100*(AQ812-MIN(Fit_Error_LocalTransmission))/(MAX(Fit_Error_LocalTransmission)-MIN(Fit_Error_LocalTransmission)))</f>
        <v>-</v>
      </c>
      <c r="AS812" s="17" t="str">
        <f t="shared" ca="1" si="360"/>
        <v>-</v>
      </c>
      <c r="AT812" s="67" t="str">
        <f t="shared" ca="1" si="361"/>
        <v>-</v>
      </c>
    </row>
    <row r="813" spans="1:46" s="1" customFormat="1" ht="12" x14ac:dyDescent="0.35">
      <c r="A813" s="87"/>
      <c r="B813" s="40" t="str">
        <f t="shared" si="338"/>
        <v/>
      </c>
      <c r="C813" s="41" t="str">
        <f t="shared" si="339"/>
        <v/>
      </c>
      <c r="D813" s="28">
        <f>'I Disease Parameters'!$E$6/(1000*365)</f>
        <v>4.8197260273972601E-5</v>
      </c>
      <c r="E813" s="28">
        <f>'I Disease Parameters'!$E$7/(1000*365)</f>
        <v>2.0024657534246577E-5</v>
      </c>
      <c r="F813" s="27">
        <f>(1-'I Disease Parameters'!$E$8)/'I Disease Parameters'!$E$10</f>
        <v>0.188</v>
      </c>
      <c r="G813" s="27">
        <f>'I Disease Parameters'!$E$8/'I Disease Parameters'!$E$11</f>
        <v>1.2E-2</v>
      </c>
      <c r="H813" s="27">
        <f>1/'I Disease Parameters'!$E$12</f>
        <v>0.05</v>
      </c>
      <c r="I813" s="27">
        <f>'I Disease Parameters'!$E$9/'I Disease Parameters'!$E$15</f>
        <v>0</v>
      </c>
      <c r="J813" s="83">
        <f t="shared" si="362"/>
        <v>7.7001263440561267</v>
      </c>
      <c r="K813" s="60">
        <f t="shared" si="363"/>
        <v>0.77001263449643809</v>
      </c>
      <c r="L813" s="30">
        <f t="shared" si="364"/>
        <v>0.46717576064062738</v>
      </c>
      <c r="M813" s="27">
        <f>J813/'I Disease Parameters'!$E$12</f>
        <v>0.38500631720280631</v>
      </c>
      <c r="N813" s="27">
        <f>K813/SQRT('I Disease Parameters'!$E$13*'I Disease Parameters'!$E$13)</f>
        <v>4.5294860852731655E-2</v>
      </c>
      <c r="O813" s="27">
        <f>L813/'I Disease Parameters'!$E$13</f>
        <v>2.7480927096507492E-2</v>
      </c>
      <c r="P813" s="27">
        <f>(1-L813)/'I Disease Parameters'!$E$14</f>
        <v>2.2201009973307193E-2</v>
      </c>
      <c r="Q813" s="19" t="str">
        <f t="shared" si="340"/>
        <v/>
      </c>
      <c r="R813" s="17" t="str">
        <f t="shared" si="341"/>
        <v/>
      </c>
      <c r="S813" s="17" t="str">
        <f t="shared" si="342"/>
        <v/>
      </c>
      <c r="T813" s="17" t="str">
        <f t="shared" si="343"/>
        <v/>
      </c>
      <c r="U813" s="17" t="str">
        <f t="shared" si="344"/>
        <v/>
      </c>
      <c r="V813" s="17" t="str">
        <f t="shared" si="345"/>
        <v/>
      </c>
      <c r="W813" s="17" t="str">
        <f t="shared" si="346"/>
        <v/>
      </c>
      <c r="X813" s="18" t="str">
        <f t="shared" si="337"/>
        <v/>
      </c>
      <c r="Y813" s="17" t="str">
        <f t="shared" si="347"/>
        <v/>
      </c>
      <c r="Z813" s="17" t="str">
        <f t="shared" si="348"/>
        <v/>
      </c>
      <c r="AA813" s="17" t="str">
        <f t="shared" si="349"/>
        <v/>
      </c>
      <c r="AB813" s="17" t="str">
        <f t="shared" si="350"/>
        <v/>
      </c>
      <c r="AC813" s="17" t="str">
        <f t="shared" si="351"/>
        <v/>
      </c>
      <c r="AD813" s="18" t="str">
        <f t="shared" si="352"/>
        <v/>
      </c>
      <c r="AE813" s="19" t="str">
        <f t="shared" si="353"/>
        <v/>
      </c>
      <c r="AF813" s="17" t="str">
        <f t="shared" si="354"/>
        <v/>
      </c>
      <c r="AG813" s="17" t="str">
        <f t="shared" si="355"/>
        <v/>
      </c>
      <c r="AH813" s="18" t="str">
        <f t="shared" si="356"/>
        <v/>
      </c>
      <c r="AI813" s="73"/>
      <c r="AJ813" s="74"/>
      <c r="AK813" s="74"/>
      <c r="AL813" s="73"/>
      <c r="AM813" s="74"/>
      <c r="AN813" s="74">
        <f t="shared" si="357"/>
        <v>2012</v>
      </c>
      <c r="AO813" s="19" t="str">
        <f t="shared" ca="1" si="358"/>
        <v>-</v>
      </c>
      <c r="AP813" s="17" t="str">
        <f ca="1">IF($C813&gt;=TODAY(),"-",100*(AO813-MIN(Fit_Error_Deaths))/(MAX(Fit_Error_Deaths)-MIN(Fit_Error_Deaths)))</f>
        <v>-</v>
      </c>
      <c r="AQ813" s="17" t="str">
        <f t="shared" ca="1" si="359"/>
        <v>-</v>
      </c>
      <c r="AR813" s="17" t="str">
        <f ca="1">IF($C813&gt;=TODAY(),"-",100*(AQ813-MIN(Fit_Error_LocalTransmission))/(MAX(Fit_Error_LocalTransmission)-MIN(Fit_Error_LocalTransmission)))</f>
        <v>-</v>
      </c>
      <c r="AS813" s="17" t="str">
        <f t="shared" ca="1" si="360"/>
        <v>-</v>
      </c>
      <c r="AT813" s="67" t="str">
        <f t="shared" ca="1" si="361"/>
        <v>-</v>
      </c>
    </row>
    <row r="814" spans="1:46" s="1" customFormat="1" ht="12" x14ac:dyDescent="0.35">
      <c r="A814" s="87"/>
      <c r="B814" s="40" t="str">
        <f t="shared" si="338"/>
        <v/>
      </c>
      <c r="C814" s="41" t="str">
        <f t="shared" si="339"/>
        <v/>
      </c>
      <c r="D814" s="28">
        <f>'I Disease Parameters'!$E$6/(1000*365)</f>
        <v>4.8197260273972601E-5</v>
      </c>
      <c r="E814" s="28">
        <f>'I Disease Parameters'!$E$7/(1000*365)</f>
        <v>2.0024657534246577E-5</v>
      </c>
      <c r="F814" s="27">
        <f>(1-'I Disease Parameters'!$E$8)/'I Disease Parameters'!$E$10</f>
        <v>0.188</v>
      </c>
      <c r="G814" s="27">
        <f>'I Disease Parameters'!$E$8/'I Disease Parameters'!$E$11</f>
        <v>1.2E-2</v>
      </c>
      <c r="H814" s="27">
        <f>1/'I Disease Parameters'!$E$12</f>
        <v>0.05</v>
      </c>
      <c r="I814" s="27">
        <f>'I Disease Parameters'!$E$9/'I Disease Parameters'!$E$15</f>
        <v>0</v>
      </c>
      <c r="J814" s="83">
        <f t="shared" si="362"/>
        <v>7.7001263440561267</v>
      </c>
      <c r="K814" s="60">
        <f t="shared" si="363"/>
        <v>0.77001263449643809</v>
      </c>
      <c r="L814" s="30">
        <f t="shared" si="364"/>
        <v>0.46717576064062738</v>
      </c>
      <c r="M814" s="27">
        <f>J814/'I Disease Parameters'!$E$12</f>
        <v>0.38500631720280631</v>
      </c>
      <c r="N814" s="27">
        <f>K814/SQRT('I Disease Parameters'!$E$13*'I Disease Parameters'!$E$13)</f>
        <v>4.5294860852731655E-2</v>
      </c>
      <c r="O814" s="27">
        <f>L814/'I Disease Parameters'!$E$13</f>
        <v>2.7480927096507492E-2</v>
      </c>
      <c r="P814" s="27">
        <f>(1-L814)/'I Disease Parameters'!$E$14</f>
        <v>2.2201009973307193E-2</v>
      </c>
      <c r="Q814" s="19" t="str">
        <f t="shared" si="340"/>
        <v/>
      </c>
      <c r="R814" s="17" t="str">
        <f t="shared" si="341"/>
        <v/>
      </c>
      <c r="S814" s="17" t="str">
        <f t="shared" si="342"/>
        <v/>
      </c>
      <c r="T814" s="17" t="str">
        <f t="shared" si="343"/>
        <v/>
      </c>
      <c r="U814" s="17" t="str">
        <f t="shared" si="344"/>
        <v/>
      </c>
      <c r="V814" s="17" t="str">
        <f t="shared" si="345"/>
        <v/>
      </c>
      <c r="W814" s="17" t="str">
        <f t="shared" si="346"/>
        <v/>
      </c>
      <c r="X814" s="18" t="str">
        <f t="shared" si="337"/>
        <v/>
      </c>
      <c r="Y814" s="17" t="str">
        <f t="shared" si="347"/>
        <v/>
      </c>
      <c r="Z814" s="17" t="str">
        <f t="shared" si="348"/>
        <v/>
      </c>
      <c r="AA814" s="17" t="str">
        <f t="shared" si="349"/>
        <v/>
      </c>
      <c r="AB814" s="17" t="str">
        <f t="shared" si="350"/>
        <v/>
      </c>
      <c r="AC814" s="17" t="str">
        <f t="shared" si="351"/>
        <v/>
      </c>
      <c r="AD814" s="18" t="str">
        <f t="shared" si="352"/>
        <v/>
      </c>
      <c r="AE814" s="19" t="str">
        <f t="shared" si="353"/>
        <v/>
      </c>
      <c r="AF814" s="17" t="str">
        <f t="shared" si="354"/>
        <v/>
      </c>
      <c r="AG814" s="17" t="str">
        <f t="shared" si="355"/>
        <v/>
      </c>
      <c r="AH814" s="18" t="str">
        <f t="shared" si="356"/>
        <v/>
      </c>
      <c r="AI814" s="73"/>
      <c r="AJ814" s="74"/>
      <c r="AK814" s="74"/>
      <c r="AL814" s="73"/>
      <c r="AM814" s="74"/>
      <c r="AN814" s="74">
        <f t="shared" si="357"/>
        <v>2012</v>
      </c>
      <c r="AO814" s="19" t="str">
        <f t="shared" ca="1" si="358"/>
        <v>-</v>
      </c>
      <c r="AP814" s="17" t="str">
        <f ca="1">IF($C814&gt;=TODAY(),"-",100*(AO814-MIN(Fit_Error_Deaths))/(MAX(Fit_Error_Deaths)-MIN(Fit_Error_Deaths)))</f>
        <v>-</v>
      </c>
      <c r="AQ814" s="17" t="str">
        <f t="shared" ca="1" si="359"/>
        <v>-</v>
      </c>
      <c r="AR814" s="17" t="str">
        <f ca="1">IF($C814&gt;=TODAY(),"-",100*(AQ814-MIN(Fit_Error_LocalTransmission))/(MAX(Fit_Error_LocalTransmission)-MIN(Fit_Error_LocalTransmission)))</f>
        <v>-</v>
      </c>
      <c r="AS814" s="17" t="str">
        <f t="shared" ca="1" si="360"/>
        <v>-</v>
      </c>
      <c r="AT814" s="67" t="str">
        <f t="shared" ca="1" si="361"/>
        <v>-</v>
      </c>
    </row>
    <row r="815" spans="1:46" s="1" customFormat="1" ht="12" x14ac:dyDescent="0.35">
      <c r="A815" s="87"/>
      <c r="B815" s="40" t="str">
        <f t="shared" si="338"/>
        <v/>
      </c>
      <c r="C815" s="41" t="str">
        <f t="shared" si="339"/>
        <v/>
      </c>
      <c r="D815" s="28">
        <f>'I Disease Parameters'!$E$6/(1000*365)</f>
        <v>4.8197260273972601E-5</v>
      </c>
      <c r="E815" s="28">
        <f>'I Disease Parameters'!$E$7/(1000*365)</f>
        <v>2.0024657534246577E-5</v>
      </c>
      <c r="F815" s="27">
        <f>(1-'I Disease Parameters'!$E$8)/'I Disease Parameters'!$E$10</f>
        <v>0.188</v>
      </c>
      <c r="G815" s="27">
        <f>'I Disease Parameters'!$E$8/'I Disease Parameters'!$E$11</f>
        <v>1.2E-2</v>
      </c>
      <c r="H815" s="27">
        <f>1/'I Disease Parameters'!$E$12</f>
        <v>0.05</v>
      </c>
      <c r="I815" s="27">
        <f>'I Disease Parameters'!$E$9/'I Disease Parameters'!$E$15</f>
        <v>0</v>
      </c>
      <c r="J815" s="83">
        <f t="shared" si="362"/>
        <v>7.7001263440561267</v>
      </c>
      <c r="K815" s="60">
        <f t="shared" si="363"/>
        <v>0.77001263449643809</v>
      </c>
      <c r="L815" s="30">
        <f t="shared" si="364"/>
        <v>0.46717576064062738</v>
      </c>
      <c r="M815" s="27">
        <f>J815/'I Disease Parameters'!$E$12</f>
        <v>0.38500631720280631</v>
      </c>
      <c r="N815" s="27">
        <f>K815/SQRT('I Disease Parameters'!$E$13*'I Disease Parameters'!$E$13)</f>
        <v>4.5294860852731655E-2</v>
      </c>
      <c r="O815" s="27">
        <f>L815/'I Disease Parameters'!$E$13</f>
        <v>2.7480927096507492E-2</v>
      </c>
      <c r="P815" s="27">
        <f>(1-L815)/'I Disease Parameters'!$E$14</f>
        <v>2.2201009973307193E-2</v>
      </c>
      <c r="Q815" s="19" t="str">
        <f t="shared" si="340"/>
        <v/>
      </c>
      <c r="R815" s="17" t="str">
        <f t="shared" si="341"/>
        <v/>
      </c>
      <c r="S815" s="17" t="str">
        <f t="shared" si="342"/>
        <v/>
      </c>
      <c r="T815" s="17" t="str">
        <f t="shared" si="343"/>
        <v/>
      </c>
      <c r="U815" s="17" t="str">
        <f t="shared" si="344"/>
        <v/>
      </c>
      <c r="V815" s="17" t="str">
        <f t="shared" si="345"/>
        <v/>
      </c>
      <c r="W815" s="17" t="str">
        <f t="shared" si="346"/>
        <v/>
      </c>
      <c r="X815" s="18" t="str">
        <f t="shared" si="337"/>
        <v/>
      </c>
      <c r="Y815" s="17" t="str">
        <f t="shared" si="347"/>
        <v/>
      </c>
      <c r="Z815" s="17" t="str">
        <f t="shared" si="348"/>
        <v/>
      </c>
      <c r="AA815" s="17" t="str">
        <f t="shared" si="349"/>
        <v/>
      </c>
      <c r="AB815" s="17" t="str">
        <f t="shared" si="350"/>
        <v/>
      </c>
      <c r="AC815" s="17" t="str">
        <f t="shared" si="351"/>
        <v/>
      </c>
      <c r="AD815" s="18" t="str">
        <f t="shared" si="352"/>
        <v/>
      </c>
      <c r="AE815" s="19" t="str">
        <f t="shared" si="353"/>
        <v/>
      </c>
      <c r="AF815" s="17" t="str">
        <f t="shared" si="354"/>
        <v/>
      </c>
      <c r="AG815" s="17" t="str">
        <f t="shared" si="355"/>
        <v/>
      </c>
      <c r="AH815" s="18" t="str">
        <f t="shared" si="356"/>
        <v/>
      </c>
      <c r="AI815" s="73"/>
      <c r="AJ815" s="74"/>
      <c r="AK815" s="74"/>
      <c r="AL815" s="73"/>
      <c r="AM815" s="74"/>
      <c r="AN815" s="74">
        <f t="shared" si="357"/>
        <v>2012</v>
      </c>
      <c r="AO815" s="19" t="str">
        <f t="shared" ca="1" si="358"/>
        <v>-</v>
      </c>
      <c r="AP815" s="17" t="str">
        <f ca="1">IF($C815&gt;=TODAY(),"-",100*(AO815-MIN(Fit_Error_Deaths))/(MAX(Fit_Error_Deaths)-MIN(Fit_Error_Deaths)))</f>
        <v>-</v>
      </c>
      <c r="AQ815" s="17" t="str">
        <f t="shared" ca="1" si="359"/>
        <v>-</v>
      </c>
      <c r="AR815" s="17" t="str">
        <f ca="1">IF($C815&gt;=TODAY(),"-",100*(AQ815-MIN(Fit_Error_LocalTransmission))/(MAX(Fit_Error_LocalTransmission)-MIN(Fit_Error_LocalTransmission)))</f>
        <v>-</v>
      </c>
      <c r="AS815" s="17" t="str">
        <f t="shared" ca="1" si="360"/>
        <v>-</v>
      </c>
      <c r="AT815" s="67" t="str">
        <f t="shared" ca="1" si="361"/>
        <v>-</v>
      </c>
    </row>
    <row r="816" spans="1:46" s="1" customFormat="1" ht="12" x14ac:dyDescent="0.35">
      <c r="A816" s="87"/>
      <c r="B816" s="40" t="str">
        <f t="shared" si="338"/>
        <v/>
      </c>
      <c r="C816" s="41" t="str">
        <f t="shared" si="339"/>
        <v/>
      </c>
      <c r="D816" s="28">
        <f>'I Disease Parameters'!$E$6/(1000*365)</f>
        <v>4.8197260273972601E-5</v>
      </c>
      <c r="E816" s="28">
        <f>'I Disease Parameters'!$E$7/(1000*365)</f>
        <v>2.0024657534246577E-5</v>
      </c>
      <c r="F816" s="27">
        <f>(1-'I Disease Parameters'!$E$8)/'I Disease Parameters'!$E$10</f>
        <v>0.188</v>
      </c>
      <c r="G816" s="27">
        <f>'I Disease Parameters'!$E$8/'I Disease Parameters'!$E$11</f>
        <v>1.2E-2</v>
      </c>
      <c r="H816" s="27">
        <f>1/'I Disease Parameters'!$E$12</f>
        <v>0.05</v>
      </c>
      <c r="I816" s="27">
        <f>'I Disease Parameters'!$E$9/'I Disease Parameters'!$E$15</f>
        <v>0</v>
      </c>
      <c r="J816" s="83">
        <f t="shared" si="362"/>
        <v>7.7001263440561267</v>
      </c>
      <c r="K816" s="60">
        <f t="shared" si="363"/>
        <v>0.77001263449643809</v>
      </c>
      <c r="L816" s="30">
        <f t="shared" si="364"/>
        <v>0.46717576064062738</v>
      </c>
      <c r="M816" s="27">
        <f>J816/'I Disease Parameters'!$E$12</f>
        <v>0.38500631720280631</v>
      </c>
      <c r="N816" s="27">
        <f>K816/SQRT('I Disease Parameters'!$E$13*'I Disease Parameters'!$E$13)</f>
        <v>4.5294860852731655E-2</v>
      </c>
      <c r="O816" s="27">
        <f>L816/'I Disease Parameters'!$E$13</f>
        <v>2.7480927096507492E-2</v>
      </c>
      <c r="P816" s="27">
        <f>(1-L816)/'I Disease Parameters'!$E$14</f>
        <v>2.2201009973307193E-2</v>
      </c>
      <c r="Q816" s="19" t="str">
        <f t="shared" si="340"/>
        <v/>
      </c>
      <c r="R816" s="17" t="str">
        <f t="shared" si="341"/>
        <v/>
      </c>
      <c r="S816" s="17" t="str">
        <f t="shared" si="342"/>
        <v/>
      </c>
      <c r="T816" s="17" t="str">
        <f t="shared" si="343"/>
        <v/>
      </c>
      <c r="U816" s="17" t="str">
        <f t="shared" si="344"/>
        <v/>
      </c>
      <c r="V816" s="17" t="str">
        <f t="shared" si="345"/>
        <v/>
      </c>
      <c r="W816" s="17" t="str">
        <f t="shared" si="346"/>
        <v/>
      </c>
      <c r="X816" s="18" t="str">
        <f t="shared" si="337"/>
        <v/>
      </c>
      <c r="Y816" s="17" t="str">
        <f t="shared" si="347"/>
        <v/>
      </c>
      <c r="Z816" s="17" t="str">
        <f t="shared" si="348"/>
        <v/>
      </c>
      <c r="AA816" s="17" t="str">
        <f t="shared" si="349"/>
        <v/>
      </c>
      <c r="AB816" s="17" t="str">
        <f t="shared" si="350"/>
        <v/>
      </c>
      <c r="AC816" s="17" t="str">
        <f t="shared" si="351"/>
        <v/>
      </c>
      <c r="AD816" s="18" t="str">
        <f t="shared" si="352"/>
        <v/>
      </c>
      <c r="AE816" s="19" t="str">
        <f t="shared" si="353"/>
        <v/>
      </c>
      <c r="AF816" s="17" t="str">
        <f t="shared" si="354"/>
        <v/>
      </c>
      <c r="AG816" s="17" t="str">
        <f t="shared" si="355"/>
        <v/>
      </c>
      <c r="AH816" s="18" t="str">
        <f t="shared" si="356"/>
        <v/>
      </c>
      <c r="AI816" s="73"/>
      <c r="AJ816" s="74"/>
      <c r="AK816" s="74"/>
      <c r="AL816" s="73"/>
      <c r="AM816" s="74"/>
      <c r="AN816" s="74">
        <f t="shared" si="357"/>
        <v>2012</v>
      </c>
      <c r="AO816" s="19" t="str">
        <f t="shared" ca="1" si="358"/>
        <v>-</v>
      </c>
      <c r="AP816" s="17" t="str">
        <f ca="1">IF($C816&gt;=TODAY(),"-",100*(AO816-MIN(Fit_Error_Deaths))/(MAX(Fit_Error_Deaths)-MIN(Fit_Error_Deaths)))</f>
        <v>-</v>
      </c>
      <c r="AQ816" s="17" t="str">
        <f t="shared" ca="1" si="359"/>
        <v>-</v>
      </c>
      <c r="AR816" s="17" t="str">
        <f ca="1">IF($C816&gt;=TODAY(),"-",100*(AQ816-MIN(Fit_Error_LocalTransmission))/(MAX(Fit_Error_LocalTransmission)-MIN(Fit_Error_LocalTransmission)))</f>
        <v>-</v>
      </c>
      <c r="AS816" s="17" t="str">
        <f t="shared" ca="1" si="360"/>
        <v>-</v>
      </c>
      <c r="AT816" s="67" t="str">
        <f t="shared" ca="1" si="361"/>
        <v>-</v>
      </c>
    </row>
    <row r="817" spans="1:46" s="1" customFormat="1" ht="12" x14ac:dyDescent="0.35">
      <c r="A817" s="87"/>
      <c r="B817" s="40" t="str">
        <f t="shared" si="338"/>
        <v/>
      </c>
      <c r="C817" s="41" t="str">
        <f t="shared" si="339"/>
        <v/>
      </c>
      <c r="D817" s="28">
        <f>'I Disease Parameters'!$E$6/(1000*365)</f>
        <v>4.8197260273972601E-5</v>
      </c>
      <c r="E817" s="28">
        <f>'I Disease Parameters'!$E$7/(1000*365)</f>
        <v>2.0024657534246577E-5</v>
      </c>
      <c r="F817" s="27">
        <f>(1-'I Disease Parameters'!$E$8)/'I Disease Parameters'!$E$10</f>
        <v>0.188</v>
      </c>
      <c r="G817" s="27">
        <f>'I Disease Parameters'!$E$8/'I Disease Parameters'!$E$11</f>
        <v>1.2E-2</v>
      </c>
      <c r="H817" s="27">
        <f>1/'I Disease Parameters'!$E$12</f>
        <v>0.05</v>
      </c>
      <c r="I817" s="27">
        <f>'I Disease Parameters'!$E$9/'I Disease Parameters'!$E$15</f>
        <v>0</v>
      </c>
      <c r="J817" s="83">
        <f t="shared" si="362"/>
        <v>7.7001263440561267</v>
      </c>
      <c r="K817" s="60">
        <f t="shared" si="363"/>
        <v>0.77001263449643809</v>
      </c>
      <c r="L817" s="30">
        <f t="shared" si="364"/>
        <v>0.46717576064062738</v>
      </c>
      <c r="M817" s="27">
        <f>J817/'I Disease Parameters'!$E$12</f>
        <v>0.38500631720280631</v>
      </c>
      <c r="N817" s="27">
        <f>K817/SQRT('I Disease Parameters'!$E$13*'I Disease Parameters'!$E$13)</f>
        <v>4.5294860852731655E-2</v>
      </c>
      <c r="O817" s="27">
        <f>L817/'I Disease Parameters'!$E$13</f>
        <v>2.7480927096507492E-2</v>
      </c>
      <c r="P817" s="27">
        <f>(1-L817)/'I Disease Parameters'!$E$14</f>
        <v>2.2201009973307193E-2</v>
      </c>
      <c r="Q817" s="19" t="str">
        <f t="shared" si="340"/>
        <v/>
      </c>
      <c r="R817" s="17" t="str">
        <f t="shared" si="341"/>
        <v/>
      </c>
      <c r="S817" s="17" t="str">
        <f t="shared" si="342"/>
        <v/>
      </c>
      <c r="T817" s="17" t="str">
        <f t="shared" si="343"/>
        <v/>
      </c>
      <c r="U817" s="17" t="str">
        <f t="shared" si="344"/>
        <v/>
      </c>
      <c r="V817" s="17" t="str">
        <f t="shared" si="345"/>
        <v/>
      </c>
      <c r="W817" s="17" t="str">
        <f t="shared" si="346"/>
        <v/>
      </c>
      <c r="X817" s="18" t="str">
        <f t="shared" si="337"/>
        <v/>
      </c>
      <c r="Y817" s="17" t="str">
        <f t="shared" si="347"/>
        <v/>
      </c>
      <c r="Z817" s="17" t="str">
        <f t="shared" si="348"/>
        <v/>
      </c>
      <c r="AA817" s="17" t="str">
        <f t="shared" si="349"/>
        <v/>
      </c>
      <c r="AB817" s="17" t="str">
        <f t="shared" si="350"/>
        <v/>
      </c>
      <c r="AC817" s="17" t="str">
        <f t="shared" si="351"/>
        <v/>
      </c>
      <c r="AD817" s="18" t="str">
        <f t="shared" si="352"/>
        <v/>
      </c>
      <c r="AE817" s="19" t="str">
        <f t="shared" si="353"/>
        <v/>
      </c>
      <c r="AF817" s="17" t="str">
        <f t="shared" si="354"/>
        <v/>
      </c>
      <c r="AG817" s="17" t="str">
        <f t="shared" si="355"/>
        <v/>
      </c>
      <c r="AH817" s="18" t="str">
        <f t="shared" si="356"/>
        <v/>
      </c>
      <c r="AI817" s="73"/>
      <c r="AJ817" s="74"/>
      <c r="AK817" s="74"/>
      <c r="AL817" s="73"/>
      <c r="AM817" s="74"/>
      <c r="AN817" s="74">
        <f t="shared" si="357"/>
        <v>2012</v>
      </c>
      <c r="AO817" s="19" t="str">
        <f t="shared" ca="1" si="358"/>
        <v>-</v>
      </c>
      <c r="AP817" s="17" t="str">
        <f ca="1">IF($C817&gt;=TODAY(),"-",100*(AO817-MIN(Fit_Error_Deaths))/(MAX(Fit_Error_Deaths)-MIN(Fit_Error_Deaths)))</f>
        <v>-</v>
      </c>
      <c r="AQ817" s="17" t="str">
        <f t="shared" ca="1" si="359"/>
        <v>-</v>
      </c>
      <c r="AR817" s="17" t="str">
        <f ca="1">IF($C817&gt;=TODAY(),"-",100*(AQ817-MIN(Fit_Error_LocalTransmission))/(MAX(Fit_Error_LocalTransmission)-MIN(Fit_Error_LocalTransmission)))</f>
        <v>-</v>
      </c>
      <c r="AS817" s="17" t="str">
        <f t="shared" ca="1" si="360"/>
        <v>-</v>
      </c>
      <c r="AT817" s="67" t="str">
        <f t="shared" ca="1" si="361"/>
        <v>-</v>
      </c>
    </row>
    <row r="818" spans="1:46" s="1" customFormat="1" ht="12" x14ac:dyDescent="0.35">
      <c r="A818" s="87"/>
      <c r="B818" s="40" t="str">
        <f t="shared" si="338"/>
        <v/>
      </c>
      <c r="C818" s="41" t="str">
        <f t="shared" si="339"/>
        <v/>
      </c>
      <c r="D818" s="28">
        <f>'I Disease Parameters'!$E$6/(1000*365)</f>
        <v>4.8197260273972601E-5</v>
      </c>
      <c r="E818" s="28">
        <f>'I Disease Parameters'!$E$7/(1000*365)</f>
        <v>2.0024657534246577E-5</v>
      </c>
      <c r="F818" s="27">
        <f>(1-'I Disease Parameters'!$E$8)/'I Disease Parameters'!$E$10</f>
        <v>0.188</v>
      </c>
      <c r="G818" s="27">
        <f>'I Disease Parameters'!$E$8/'I Disease Parameters'!$E$11</f>
        <v>1.2E-2</v>
      </c>
      <c r="H818" s="27">
        <f>1/'I Disease Parameters'!$E$12</f>
        <v>0.05</v>
      </c>
      <c r="I818" s="27">
        <f>'I Disease Parameters'!$E$9/'I Disease Parameters'!$E$15</f>
        <v>0</v>
      </c>
      <c r="J818" s="83">
        <f t="shared" si="362"/>
        <v>7.7001263440561267</v>
      </c>
      <c r="K818" s="60">
        <f t="shared" si="363"/>
        <v>0.77001263449643809</v>
      </c>
      <c r="L818" s="30">
        <f t="shared" si="364"/>
        <v>0.46717576064062738</v>
      </c>
      <c r="M818" s="27">
        <f>J818/'I Disease Parameters'!$E$12</f>
        <v>0.38500631720280631</v>
      </c>
      <c r="N818" s="27">
        <f>K818/SQRT('I Disease Parameters'!$E$13*'I Disease Parameters'!$E$13)</f>
        <v>4.5294860852731655E-2</v>
      </c>
      <c r="O818" s="27">
        <f>L818/'I Disease Parameters'!$E$13</f>
        <v>2.7480927096507492E-2</v>
      </c>
      <c r="P818" s="27">
        <f>(1-L818)/'I Disease Parameters'!$E$14</f>
        <v>2.2201009973307193E-2</v>
      </c>
      <c r="Q818" s="19" t="str">
        <f t="shared" si="340"/>
        <v/>
      </c>
      <c r="R818" s="17" t="str">
        <f t="shared" si="341"/>
        <v/>
      </c>
      <c r="S818" s="17" t="str">
        <f t="shared" si="342"/>
        <v/>
      </c>
      <c r="T818" s="17" t="str">
        <f t="shared" si="343"/>
        <v/>
      </c>
      <c r="U818" s="17" t="str">
        <f t="shared" si="344"/>
        <v/>
      </c>
      <c r="V818" s="17" t="str">
        <f t="shared" si="345"/>
        <v/>
      </c>
      <c r="W818" s="17" t="str">
        <f t="shared" si="346"/>
        <v/>
      </c>
      <c r="X818" s="18" t="str">
        <f t="shared" si="337"/>
        <v/>
      </c>
      <c r="Y818" s="17" t="str">
        <f t="shared" si="347"/>
        <v/>
      </c>
      <c r="Z818" s="17" t="str">
        <f t="shared" si="348"/>
        <v/>
      </c>
      <c r="AA818" s="17" t="str">
        <f t="shared" si="349"/>
        <v/>
      </c>
      <c r="AB818" s="17" t="str">
        <f t="shared" si="350"/>
        <v/>
      </c>
      <c r="AC818" s="17" t="str">
        <f t="shared" si="351"/>
        <v/>
      </c>
      <c r="AD818" s="18" t="str">
        <f t="shared" si="352"/>
        <v/>
      </c>
      <c r="AE818" s="19" t="str">
        <f t="shared" si="353"/>
        <v/>
      </c>
      <c r="AF818" s="17" t="str">
        <f t="shared" si="354"/>
        <v/>
      </c>
      <c r="AG818" s="17" t="str">
        <f t="shared" si="355"/>
        <v/>
      </c>
      <c r="AH818" s="18" t="str">
        <f t="shared" si="356"/>
        <v/>
      </c>
      <c r="AI818" s="73"/>
      <c r="AJ818" s="74"/>
      <c r="AK818" s="74"/>
      <c r="AL818" s="73"/>
      <c r="AM818" s="74"/>
      <c r="AN818" s="74">
        <f t="shared" si="357"/>
        <v>2012</v>
      </c>
      <c r="AO818" s="19" t="str">
        <f t="shared" ca="1" si="358"/>
        <v>-</v>
      </c>
      <c r="AP818" s="17" t="str">
        <f ca="1">IF($C818&gt;=TODAY(),"-",100*(AO818-MIN(Fit_Error_Deaths))/(MAX(Fit_Error_Deaths)-MIN(Fit_Error_Deaths)))</f>
        <v>-</v>
      </c>
      <c r="AQ818" s="17" t="str">
        <f t="shared" ca="1" si="359"/>
        <v>-</v>
      </c>
      <c r="AR818" s="17" t="str">
        <f ca="1">IF($C818&gt;=TODAY(),"-",100*(AQ818-MIN(Fit_Error_LocalTransmission))/(MAX(Fit_Error_LocalTransmission)-MIN(Fit_Error_LocalTransmission)))</f>
        <v>-</v>
      </c>
      <c r="AS818" s="17" t="str">
        <f t="shared" ca="1" si="360"/>
        <v>-</v>
      </c>
      <c r="AT818" s="67" t="str">
        <f t="shared" ca="1" si="361"/>
        <v>-</v>
      </c>
    </row>
    <row r="819" spans="1:46" s="1" customFormat="1" ht="12" x14ac:dyDescent="0.35">
      <c r="A819" s="87"/>
      <c r="B819" s="40" t="str">
        <f t="shared" si="338"/>
        <v/>
      </c>
      <c r="C819" s="41" t="str">
        <f t="shared" si="339"/>
        <v/>
      </c>
      <c r="D819" s="28">
        <f>'I Disease Parameters'!$E$6/(1000*365)</f>
        <v>4.8197260273972601E-5</v>
      </c>
      <c r="E819" s="28">
        <f>'I Disease Parameters'!$E$7/(1000*365)</f>
        <v>2.0024657534246577E-5</v>
      </c>
      <c r="F819" s="27">
        <f>(1-'I Disease Parameters'!$E$8)/'I Disease Parameters'!$E$10</f>
        <v>0.188</v>
      </c>
      <c r="G819" s="27">
        <f>'I Disease Parameters'!$E$8/'I Disease Parameters'!$E$11</f>
        <v>1.2E-2</v>
      </c>
      <c r="H819" s="27">
        <f>1/'I Disease Parameters'!$E$12</f>
        <v>0.05</v>
      </c>
      <c r="I819" s="27">
        <f>'I Disease Parameters'!$E$9/'I Disease Parameters'!$E$15</f>
        <v>0</v>
      </c>
      <c r="J819" s="83">
        <f t="shared" si="362"/>
        <v>7.7001263440561267</v>
      </c>
      <c r="K819" s="60">
        <f t="shared" si="363"/>
        <v>0.77001263449643809</v>
      </c>
      <c r="L819" s="30">
        <f t="shared" si="364"/>
        <v>0.46717576064062738</v>
      </c>
      <c r="M819" s="27">
        <f>J819/'I Disease Parameters'!$E$12</f>
        <v>0.38500631720280631</v>
      </c>
      <c r="N819" s="27">
        <f>K819/SQRT('I Disease Parameters'!$E$13*'I Disease Parameters'!$E$13)</f>
        <v>4.5294860852731655E-2</v>
      </c>
      <c r="O819" s="27">
        <f>L819/'I Disease Parameters'!$E$13</f>
        <v>2.7480927096507492E-2</v>
      </c>
      <c r="P819" s="27">
        <f>(1-L819)/'I Disease Parameters'!$E$14</f>
        <v>2.2201009973307193E-2</v>
      </c>
      <c r="Q819" s="19" t="str">
        <f t="shared" si="340"/>
        <v/>
      </c>
      <c r="R819" s="17" t="str">
        <f t="shared" si="341"/>
        <v/>
      </c>
      <c r="S819" s="17" t="str">
        <f t="shared" si="342"/>
        <v/>
      </c>
      <c r="T819" s="17" t="str">
        <f t="shared" si="343"/>
        <v/>
      </c>
      <c r="U819" s="17" t="str">
        <f t="shared" si="344"/>
        <v/>
      </c>
      <c r="V819" s="17" t="str">
        <f t="shared" si="345"/>
        <v/>
      </c>
      <c r="W819" s="17" t="str">
        <f t="shared" si="346"/>
        <v/>
      </c>
      <c r="X819" s="18" t="str">
        <f t="shared" si="337"/>
        <v/>
      </c>
      <c r="Y819" s="17" t="str">
        <f t="shared" si="347"/>
        <v/>
      </c>
      <c r="Z819" s="17" t="str">
        <f t="shared" si="348"/>
        <v/>
      </c>
      <c r="AA819" s="17" t="str">
        <f t="shared" si="349"/>
        <v/>
      </c>
      <c r="AB819" s="17" t="str">
        <f t="shared" si="350"/>
        <v/>
      </c>
      <c r="AC819" s="17" t="str">
        <f t="shared" si="351"/>
        <v/>
      </c>
      <c r="AD819" s="18" t="str">
        <f t="shared" si="352"/>
        <v/>
      </c>
      <c r="AE819" s="19" t="str">
        <f t="shared" si="353"/>
        <v/>
      </c>
      <c r="AF819" s="17" t="str">
        <f t="shared" si="354"/>
        <v/>
      </c>
      <c r="AG819" s="17" t="str">
        <f t="shared" si="355"/>
        <v/>
      </c>
      <c r="AH819" s="18" t="str">
        <f t="shared" si="356"/>
        <v/>
      </c>
      <c r="AI819" s="73"/>
      <c r="AJ819" s="74"/>
      <c r="AK819" s="74"/>
      <c r="AL819" s="73"/>
      <c r="AM819" s="74"/>
      <c r="AN819" s="74">
        <f t="shared" si="357"/>
        <v>2012</v>
      </c>
      <c r="AO819" s="19" t="str">
        <f t="shared" ca="1" si="358"/>
        <v>-</v>
      </c>
      <c r="AP819" s="17" t="str">
        <f ca="1">IF($C819&gt;=TODAY(),"-",100*(AO819-MIN(Fit_Error_Deaths))/(MAX(Fit_Error_Deaths)-MIN(Fit_Error_Deaths)))</f>
        <v>-</v>
      </c>
      <c r="AQ819" s="17" t="str">
        <f t="shared" ca="1" si="359"/>
        <v>-</v>
      </c>
      <c r="AR819" s="17" t="str">
        <f ca="1">IF($C819&gt;=TODAY(),"-",100*(AQ819-MIN(Fit_Error_LocalTransmission))/(MAX(Fit_Error_LocalTransmission)-MIN(Fit_Error_LocalTransmission)))</f>
        <v>-</v>
      </c>
      <c r="AS819" s="17" t="str">
        <f t="shared" ca="1" si="360"/>
        <v>-</v>
      </c>
      <c r="AT819" s="67" t="str">
        <f t="shared" ca="1" si="361"/>
        <v>-</v>
      </c>
    </row>
    <row r="820" spans="1:46" s="1" customFormat="1" ht="12" x14ac:dyDescent="0.35">
      <c r="A820" s="87"/>
      <c r="B820" s="40" t="str">
        <f t="shared" si="338"/>
        <v/>
      </c>
      <c r="C820" s="41" t="str">
        <f t="shared" si="339"/>
        <v/>
      </c>
      <c r="D820" s="28">
        <f>'I Disease Parameters'!$E$6/(1000*365)</f>
        <v>4.8197260273972601E-5</v>
      </c>
      <c r="E820" s="28">
        <f>'I Disease Parameters'!$E$7/(1000*365)</f>
        <v>2.0024657534246577E-5</v>
      </c>
      <c r="F820" s="27">
        <f>(1-'I Disease Parameters'!$E$8)/'I Disease Parameters'!$E$10</f>
        <v>0.188</v>
      </c>
      <c r="G820" s="27">
        <f>'I Disease Parameters'!$E$8/'I Disease Parameters'!$E$11</f>
        <v>1.2E-2</v>
      </c>
      <c r="H820" s="27">
        <f>1/'I Disease Parameters'!$E$12</f>
        <v>0.05</v>
      </c>
      <c r="I820" s="27">
        <f>'I Disease Parameters'!$E$9/'I Disease Parameters'!$E$15</f>
        <v>0</v>
      </c>
      <c r="J820" s="83">
        <f t="shared" si="362"/>
        <v>7.7001263440561267</v>
      </c>
      <c r="K820" s="60">
        <f t="shared" si="363"/>
        <v>0.77001263449643809</v>
      </c>
      <c r="L820" s="30">
        <f t="shared" si="364"/>
        <v>0.46717576064062738</v>
      </c>
      <c r="M820" s="27">
        <f>J820/'I Disease Parameters'!$E$12</f>
        <v>0.38500631720280631</v>
      </c>
      <c r="N820" s="27">
        <f>K820/SQRT('I Disease Parameters'!$E$13*'I Disease Parameters'!$E$13)</f>
        <v>4.5294860852731655E-2</v>
      </c>
      <c r="O820" s="27">
        <f>L820/'I Disease Parameters'!$E$13</f>
        <v>2.7480927096507492E-2</v>
      </c>
      <c r="P820" s="27">
        <f>(1-L820)/'I Disease Parameters'!$E$14</f>
        <v>2.2201009973307193E-2</v>
      </c>
      <c r="Q820" s="19" t="str">
        <f t="shared" si="340"/>
        <v/>
      </c>
      <c r="R820" s="17" t="str">
        <f t="shared" si="341"/>
        <v/>
      </c>
      <c r="S820" s="17" t="str">
        <f t="shared" si="342"/>
        <v/>
      </c>
      <c r="T820" s="17" t="str">
        <f t="shared" si="343"/>
        <v/>
      </c>
      <c r="U820" s="17" t="str">
        <f t="shared" si="344"/>
        <v/>
      </c>
      <c r="V820" s="17" t="str">
        <f t="shared" si="345"/>
        <v/>
      </c>
      <c r="W820" s="17" t="str">
        <f t="shared" si="346"/>
        <v/>
      </c>
      <c r="X820" s="18" t="str">
        <f t="shared" si="337"/>
        <v/>
      </c>
      <c r="Y820" s="17" t="str">
        <f t="shared" si="347"/>
        <v/>
      </c>
      <c r="Z820" s="17" t="str">
        <f t="shared" si="348"/>
        <v/>
      </c>
      <c r="AA820" s="17" t="str">
        <f t="shared" si="349"/>
        <v/>
      </c>
      <c r="AB820" s="17" t="str">
        <f t="shared" si="350"/>
        <v/>
      </c>
      <c r="AC820" s="17" t="str">
        <f t="shared" si="351"/>
        <v/>
      </c>
      <c r="AD820" s="18" t="str">
        <f t="shared" si="352"/>
        <v/>
      </c>
      <c r="AE820" s="19" t="str">
        <f t="shared" si="353"/>
        <v/>
      </c>
      <c r="AF820" s="17" t="str">
        <f t="shared" si="354"/>
        <v/>
      </c>
      <c r="AG820" s="17" t="str">
        <f t="shared" si="355"/>
        <v/>
      </c>
      <c r="AH820" s="18" t="str">
        <f t="shared" si="356"/>
        <v/>
      </c>
      <c r="AI820" s="73"/>
      <c r="AJ820" s="74"/>
      <c r="AK820" s="74"/>
      <c r="AL820" s="73"/>
      <c r="AM820" s="74"/>
      <c r="AN820" s="74">
        <f t="shared" si="357"/>
        <v>2012</v>
      </c>
      <c r="AO820" s="19" t="str">
        <f t="shared" ca="1" si="358"/>
        <v>-</v>
      </c>
      <c r="AP820" s="17" t="str">
        <f ca="1">IF($C820&gt;=TODAY(),"-",100*(AO820-MIN(Fit_Error_Deaths))/(MAX(Fit_Error_Deaths)-MIN(Fit_Error_Deaths)))</f>
        <v>-</v>
      </c>
      <c r="AQ820" s="17" t="str">
        <f t="shared" ca="1" si="359"/>
        <v>-</v>
      </c>
      <c r="AR820" s="17" t="str">
        <f ca="1">IF($C820&gt;=TODAY(),"-",100*(AQ820-MIN(Fit_Error_LocalTransmission))/(MAX(Fit_Error_LocalTransmission)-MIN(Fit_Error_LocalTransmission)))</f>
        <v>-</v>
      </c>
      <c r="AS820" s="17" t="str">
        <f t="shared" ca="1" si="360"/>
        <v>-</v>
      </c>
      <c r="AT820" s="67" t="str">
        <f t="shared" ca="1" si="361"/>
        <v>-</v>
      </c>
    </row>
    <row r="821" spans="1:46" s="1" customFormat="1" ht="12" x14ac:dyDescent="0.35">
      <c r="A821" s="87"/>
      <c r="B821" s="40" t="str">
        <f t="shared" si="338"/>
        <v/>
      </c>
      <c r="C821" s="41" t="str">
        <f t="shared" si="339"/>
        <v/>
      </c>
      <c r="D821" s="28">
        <f>'I Disease Parameters'!$E$6/(1000*365)</f>
        <v>4.8197260273972601E-5</v>
      </c>
      <c r="E821" s="28">
        <f>'I Disease Parameters'!$E$7/(1000*365)</f>
        <v>2.0024657534246577E-5</v>
      </c>
      <c r="F821" s="27">
        <f>(1-'I Disease Parameters'!$E$8)/'I Disease Parameters'!$E$10</f>
        <v>0.188</v>
      </c>
      <c r="G821" s="27">
        <f>'I Disease Parameters'!$E$8/'I Disease Parameters'!$E$11</f>
        <v>1.2E-2</v>
      </c>
      <c r="H821" s="27">
        <f>1/'I Disease Parameters'!$E$12</f>
        <v>0.05</v>
      </c>
      <c r="I821" s="27">
        <f>'I Disease Parameters'!$E$9/'I Disease Parameters'!$E$15</f>
        <v>0</v>
      </c>
      <c r="J821" s="83">
        <f t="shared" si="362"/>
        <v>7.7001263440561267</v>
      </c>
      <c r="K821" s="60">
        <f t="shared" si="363"/>
        <v>0.77001263449643809</v>
      </c>
      <c r="L821" s="30">
        <f t="shared" si="364"/>
        <v>0.46717576064062738</v>
      </c>
      <c r="M821" s="27">
        <f>J821/'I Disease Parameters'!$E$12</f>
        <v>0.38500631720280631</v>
      </c>
      <c r="N821" s="27">
        <f>K821/SQRT('I Disease Parameters'!$E$13*'I Disease Parameters'!$E$13)</f>
        <v>4.5294860852731655E-2</v>
      </c>
      <c r="O821" s="27">
        <f>L821/'I Disease Parameters'!$E$13</f>
        <v>2.7480927096507492E-2</v>
      </c>
      <c r="P821" s="27">
        <f>(1-L821)/'I Disease Parameters'!$E$14</f>
        <v>2.2201009973307193E-2</v>
      </c>
      <c r="Q821" s="19" t="str">
        <f t="shared" si="340"/>
        <v/>
      </c>
      <c r="R821" s="17" t="str">
        <f t="shared" si="341"/>
        <v/>
      </c>
      <c r="S821" s="17" t="str">
        <f t="shared" si="342"/>
        <v/>
      </c>
      <c r="T821" s="17" t="str">
        <f t="shared" si="343"/>
        <v/>
      </c>
      <c r="U821" s="17" t="str">
        <f t="shared" si="344"/>
        <v/>
      </c>
      <c r="V821" s="17" t="str">
        <f t="shared" si="345"/>
        <v/>
      </c>
      <c r="W821" s="17" t="str">
        <f t="shared" si="346"/>
        <v/>
      </c>
      <c r="X821" s="18" t="str">
        <f t="shared" si="337"/>
        <v/>
      </c>
      <c r="Y821" s="17" t="str">
        <f t="shared" si="347"/>
        <v/>
      </c>
      <c r="Z821" s="17" t="str">
        <f t="shared" si="348"/>
        <v/>
      </c>
      <c r="AA821" s="17" t="str">
        <f t="shared" si="349"/>
        <v/>
      </c>
      <c r="AB821" s="17" t="str">
        <f t="shared" si="350"/>
        <v/>
      </c>
      <c r="AC821" s="17" t="str">
        <f t="shared" si="351"/>
        <v/>
      </c>
      <c r="AD821" s="18" t="str">
        <f t="shared" si="352"/>
        <v/>
      </c>
      <c r="AE821" s="19" t="str">
        <f t="shared" si="353"/>
        <v/>
      </c>
      <c r="AF821" s="17" t="str">
        <f t="shared" si="354"/>
        <v/>
      </c>
      <c r="AG821" s="17" t="str">
        <f t="shared" si="355"/>
        <v/>
      </c>
      <c r="AH821" s="18" t="str">
        <f t="shared" si="356"/>
        <v/>
      </c>
      <c r="AI821" s="73"/>
      <c r="AJ821" s="74"/>
      <c r="AK821" s="74"/>
      <c r="AL821" s="73"/>
      <c r="AM821" s="74"/>
      <c r="AN821" s="74">
        <f t="shared" si="357"/>
        <v>2012</v>
      </c>
      <c r="AO821" s="19" t="str">
        <f t="shared" ca="1" si="358"/>
        <v>-</v>
      </c>
      <c r="AP821" s="17" t="str">
        <f ca="1">IF($C821&gt;=TODAY(),"-",100*(AO821-MIN(Fit_Error_Deaths))/(MAX(Fit_Error_Deaths)-MIN(Fit_Error_Deaths)))</f>
        <v>-</v>
      </c>
      <c r="AQ821" s="17" t="str">
        <f t="shared" ca="1" si="359"/>
        <v>-</v>
      </c>
      <c r="AR821" s="17" t="str">
        <f ca="1">IF($C821&gt;=TODAY(),"-",100*(AQ821-MIN(Fit_Error_LocalTransmission))/(MAX(Fit_Error_LocalTransmission)-MIN(Fit_Error_LocalTransmission)))</f>
        <v>-</v>
      </c>
      <c r="AS821" s="17" t="str">
        <f t="shared" ca="1" si="360"/>
        <v>-</v>
      </c>
      <c r="AT821" s="67" t="str">
        <f t="shared" ca="1" si="361"/>
        <v>-</v>
      </c>
    </row>
    <row r="822" spans="1:46" s="1" customFormat="1" ht="12" x14ac:dyDescent="0.35">
      <c r="A822" s="87"/>
      <c r="B822" s="40" t="str">
        <f t="shared" si="338"/>
        <v/>
      </c>
      <c r="C822" s="41" t="str">
        <f t="shared" si="339"/>
        <v/>
      </c>
      <c r="D822" s="28">
        <f>'I Disease Parameters'!$E$6/(1000*365)</f>
        <v>4.8197260273972601E-5</v>
      </c>
      <c r="E822" s="28">
        <f>'I Disease Parameters'!$E$7/(1000*365)</f>
        <v>2.0024657534246577E-5</v>
      </c>
      <c r="F822" s="27">
        <f>(1-'I Disease Parameters'!$E$8)/'I Disease Parameters'!$E$10</f>
        <v>0.188</v>
      </c>
      <c r="G822" s="27">
        <f>'I Disease Parameters'!$E$8/'I Disease Parameters'!$E$11</f>
        <v>1.2E-2</v>
      </c>
      <c r="H822" s="27">
        <f>1/'I Disease Parameters'!$E$12</f>
        <v>0.05</v>
      </c>
      <c r="I822" s="27">
        <f>'I Disease Parameters'!$E$9/'I Disease Parameters'!$E$15</f>
        <v>0</v>
      </c>
      <c r="J822" s="83">
        <f t="shared" si="362"/>
        <v>7.7001263440561267</v>
      </c>
      <c r="K822" s="60">
        <f t="shared" si="363"/>
        <v>0.77001263449643809</v>
      </c>
      <c r="L822" s="30">
        <f t="shared" si="364"/>
        <v>0.46717576064062738</v>
      </c>
      <c r="M822" s="27">
        <f>J822/'I Disease Parameters'!$E$12</f>
        <v>0.38500631720280631</v>
      </c>
      <c r="N822" s="27">
        <f>K822/SQRT('I Disease Parameters'!$E$13*'I Disease Parameters'!$E$13)</f>
        <v>4.5294860852731655E-2</v>
      </c>
      <c r="O822" s="27">
        <f>L822/'I Disease Parameters'!$E$13</f>
        <v>2.7480927096507492E-2</v>
      </c>
      <c r="P822" s="27">
        <f>(1-L822)/'I Disease Parameters'!$E$14</f>
        <v>2.2201009973307193E-2</v>
      </c>
      <c r="Q822" s="19" t="str">
        <f t="shared" si="340"/>
        <v/>
      </c>
      <c r="R822" s="17" t="str">
        <f t="shared" si="341"/>
        <v/>
      </c>
      <c r="S822" s="17" t="str">
        <f t="shared" si="342"/>
        <v/>
      </c>
      <c r="T822" s="17" t="str">
        <f t="shared" si="343"/>
        <v/>
      </c>
      <c r="U822" s="17" t="str">
        <f t="shared" si="344"/>
        <v/>
      </c>
      <c r="V822" s="17" t="str">
        <f t="shared" si="345"/>
        <v/>
      </c>
      <c r="W822" s="17" t="str">
        <f t="shared" si="346"/>
        <v/>
      </c>
      <c r="X822" s="18" t="str">
        <f t="shared" si="337"/>
        <v/>
      </c>
      <c r="Y822" s="17" t="str">
        <f t="shared" si="347"/>
        <v/>
      </c>
      <c r="Z822" s="17" t="str">
        <f t="shared" si="348"/>
        <v/>
      </c>
      <c r="AA822" s="17" t="str">
        <f t="shared" si="349"/>
        <v/>
      </c>
      <c r="AB822" s="17" t="str">
        <f t="shared" si="350"/>
        <v/>
      </c>
      <c r="AC822" s="17" t="str">
        <f t="shared" si="351"/>
        <v/>
      </c>
      <c r="AD822" s="18" t="str">
        <f t="shared" si="352"/>
        <v/>
      </c>
      <c r="AE822" s="19" t="str">
        <f t="shared" si="353"/>
        <v/>
      </c>
      <c r="AF822" s="17" t="str">
        <f t="shared" si="354"/>
        <v/>
      </c>
      <c r="AG822" s="17" t="str">
        <f t="shared" si="355"/>
        <v/>
      </c>
      <c r="AH822" s="18" t="str">
        <f t="shared" si="356"/>
        <v/>
      </c>
      <c r="AI822" s="73"/>
      <c r="AJ822" s="74"/>
      <c r="AK822" s="74"/>
      <c r="AL822" s="73"/>
      <c r="AM822" s="74"/>
      <c r="AN822" s="74">
        <f t="shared" si="357"/>
        <v>2012</v>
      </c>
      <c r="AO822" s="19" t="str">
        <f t="shared" ca="1" si="358"/>
        <v>-</v>
      </c>
      <c r="AP822" s="17" t="str">
        <f ca="1">IF($C822&gt;=TODAY(),"-",100*(AO822-MIN(Fit_Error_Deaths))/(MAX(Fit_Error_Deaths)-MIN(Fit_Error_Deaths)))</f>
        <v>-</v>
      </c>
      <c r="AQ822" s="17" t="str">
        <f t="shared" ca="1" si="359"/>
        <v>-</v>
      </c>
      <c r="AR822" s="17" t="str">
        <f ca="1">IF($C822&gt;=TODAY(),"-",100*(AQ822-MIN(Fit_Error_LocalTransmission))/(MAX(Fit_Error_LocalTransmission)-MIN(Fit_Error_LocalTransmission)))</f>
        <v>-</v>
      </c>
      <c r="AS822" s="17" t="str">
        <f t="shared" ca="1" si="360"/>
        <v>-</v>
      </c>
      <c r="AT822" s="67" t="str">
        <f t="shared" ca="1" si="361"/>
        <v>-</v>
      </c>
    </row>
    <row r="823" spans="1:46" s="1" customFormat="1" ht="12" x14ac:dyDescent="0.35">
      <c r="A823" s="87"/>
      <c r="B823" s="40" t="str">
        <f t="shared" si="338"/>
        <v/>
      </c>
      <c r="C823" s="41" t="str">
        <f t="shared" si="339"/>
        <v/>
      </c>
      <c r="D823" s="28">
        <f>'I Disease Parameters'!$E$6/(1000*365)</f>
        <v>4.8197260273972601E-5</v>
      </c>
      <c r="E823" s="28">
        <f>'I Disease Parameters'!$E$7/(1000*365)</f>
        <v>2.0024657534246577E-5</v>
      </c>
      <c r="F823" s="27">
        <f>(1-'I Disease Parameters'!$E$8)/'I Disease Parameters'!$E$10</f>
        <v>0.188</v>
      </c>
      <c r="G823" s="27">
        <f>'I Disease Parameters'!$E$8/'I Disease Parameters'!$E$11</f>
        <v>1.2E-2</v>
      </c>
      <c r="H823" s="27">
        <f>1/'I Disease Parameters'!$E$12</f>
        <v>0.05</v>
      </c>
      <c r="I823" s="27">
        <f>'I Disease Parameters'!$E$9/'I Disease Parameters'!$E$15</f>
        <v>0</v>
      </c>
      <c r="J823" s="83">
        <f t="shared" si="362"/>
        <v>7.7001263440561267</v>
      </c>
      <c r="K823" s="60">
        <f t="shared" si="363"/>
        <v>0.77001263449643809</v>
      </c>
      <c r="L823" s="30">
        <f t="shared" si="364"/>
        <v>0.46717576064062738</v>
      </c>
      <c r="M823" s="27">
        <f>J823/'I Disease Parameters'!$E$12</f>
        <v>0.38500631720280631</v>
      </c>
      <c r="N823" s="27">
        <f>K823/SQRT('I Disease Parameters'!$E$13*'I Disease Parameters'!$E$13)</f>
        <v>4.5294860852731655E-2</v>
      </c>
      <c r="O823" s="27">
        <f>L823/'I Disease Parameters'!$E$13</f>
        <v>2.7480927096507492E-2</v>
      </c>
      <c r="P823" s="27">
        <f>(1-L823)/'I Disease Parameters'!$E$14</f>
        <v>2.2201009973307193E-2</v>
      </c>
      <c r="Q823" s="19" t="str">
        <f t="shared" si="340"/>
        <v/>
      </c>
      <c r="R823" s="17" t="str">
        <f t="shared" si="341"/>
        <v/>
      </c>
      <c r="S823" s="17" t="str">
        <f t="shared" si="342"/>
        <v/>
      </c>
      <c r="T823" s="17" t="str">
        <f t="shared" si="343"/>
        <v/>
      </c>
      <c r="U823" s="17" t="str">
        <f t="shared" si="344"/>
        <v/>
      </c>
      <c r="V823" s="17" t="str">
        <f t="shared" si="345"/>
        <v/>
      </c>
      <c r="W823" s="17" t="str">
        <f t="shared" si="346"/>
        <v/>
      </c>
      <c r="X823" s="18" t="str">
        <f t="shared" si="337"/>
        <v/>
      </c>
      <c r="Y823" s="17" t="str">
        <f t="shared" si="347"/>
        <v/>
      </c>
      <c r="Z823" s="17" t="str">
        <f t="shared" si="348"/>
        <v/>
      </c>
      <c r="AA823" s="17" t="str">
        <f t="shared" si="349"/>
        <v/>
      </c>
      <c r="AB823" s="17" t="str">
        <f t="shared" si="350"/>
        <v/>
      </c>
      <c r="AC823" s="17" t="str">
        <f t="shared" si="351"/>
        <v/>
      </c>
      <c r="AD823" s="18" t="str">
        <f t="shared" si="352"/>
        <v/>
      </c>
      <c r="AE823" s="19" t="str">
        <f t="shared" si="353"/>
        <v/>
      </c>
      <c r="AF823" s="17" t="str">
        <f t="shared" si="354"/>
        <v/>
      </c>
      <c r="AG823" s="17" t="str">
        <f t="shared" si="355"/>
        <v/>
      </c>
      <c r="AH823" s="18" t="str">
        <f t="shared" si="356"/>
        <v/>
      </c>
      <c r="AI823" s="73"/>
      <c r="AJ823" s="74"/>
      <c r="AK823" s="74"/>
      <c r="AL823" s="73"/>
      <c r="AM823" s="74"/>
      <c r="AN823" s="74">
        <f t="shared" si="357"/>
        <v>2012</v>
      </c>
      <c r="AO823" s="19" t="str">
        <f t="shared" ca="1" si="358"/>
        <v>-</v>
      </c>
      <c r="AP823" s="17" t="str">
        <f ca="1">IF($C823&gt;=TODAY(),"-",100*(AO823-MIN(Fit_Error_Deaths))/(MAX(Fit_Error_Deaths)-MIN(Fit_Error_Deaths)))</f>
        <v>-</v>
      </c>
      <c r="AQ823" s="17" t="str">
        <f t="shared" ca="1" si="359"/>
        <v>-</v>
      </c>
      <c r="AR823" s="17" t="str">
        <f ca="1">IF($C823&gt;=TODAY(),"-",100*(AQ823-MIN(Fit_Error_LocalTransmission))/(MAX(Fit_Error_LocalTransmission)-MIN(Fit_Error_LocalTransmission)))</f>
        <v>-</v>
      </c>
      <c r="AS823" s="17" t="str">
        <f t="shared" ca="1" si="360"/>
        <v>-</v>
      </c>
      <c r="AT823" s="67" t="str">
        <f t="shared" ca="1" si="361"/>
        <v>-</v>
      </c>
    </row>
    <row r="824" spans="1:46" s="1" customFormat="1" ht="12" x14ac:dyDescent="0.35">
      <c r="A824" s="87"/>
      <c r="B824" s="40" t="str">
        <f t="shared" si="338"/>
        <v/>
      </c>
      <c r="C824" s="41" t="str">
        <f t="shared" si="339"/>
        <v/>
      </c>
      <c r="D824" s="28">
        <f>'I Disease Parameters'!$E$6/(1000*365)</f>
        <v>4.8197260273972601E-5</v>
      </c>
      <c r="E824" s="28">
        <f>'I Disease Parameters'!$E$7/(1000*365)</f>
        <v>2.0024657534246577E-5</v>
      </c>
      <c r="F824" s="27">
        <f>(1-'I Disease Parameters'!$E$8)/'I Disease Parameters'!$E$10</f>
        <v>0.188</v>
      </c>
      <c r="G824" s="27">
        <f>'I Disease Parameters'!$E$8/'I Disease Parameters'!$E$11</f>
        <v>1.2E-2</v>
      </c>
      <c r="H824" s="27">
        <f>1/'I Disease Parameters'!$E$12</f>
        <v>0.05</v>
      </c>
      <c r="I824" s="27">
        <f>'I Disease Parameters'!$E$9/'I Disease Parameters'!$E$15</f>
        <v>0</v>
      </c>
      <c r="J824" s="83">
        <f t="shared" si="362"/>
        <v>7.7001263440561267</v>
      </c>
      <c r="K824" s="60">
        <f t="shared" si="363"/>
        <v>0.77001263449643809</v>
      </c>
      <c r="L824" s="30">
        <f t="shared" si="364"/>
        <v>0.46717576064062738</v>
      </c>
      <c r="M824" s="27">
        <f>J824/'I Disease Parameters'!$E$12</f>
        <v>0.38500631720280631</v>
      </c>
      <c r="N824" s="27">
        <f>K824/SQRT('I Disease Parameters'!$E$13*'I Disease Parameters'!$E$13)</f>
        <v>4.5294860852731655E-2</v>
      </c>
      <c r="O824" s="27">
        <f>L824/'I Disease Parameters'!$E$13</f>
        <v>2.7480927096507492E-2</v>
      </c>
      <c r="P824" s="27">
        <f>(1-L824)/'I Disease Parameters'!$E$14</f>
        <v>2.2201009973307193E-2</v>
      </c>
      <c r="Q824" s="19" t="str">
        <f t="shared" si="340"/>
        <v/>
      </c>
      <c r="R824" s="17" t="str">
        <f t="shared" si="341"/>
        <v/>
      </c>
      <c r="S824" s="17" t="str">
        <f t="shared" si="342"/>
        <v/>
      </c>
      <c r="T824" s="17" t="str">
        <f t="shared" si="343"/>
        <v/>
      </c>
      <c r="U824" s="17" t="str">
        <f t="shared" si="344"/>
        <v/>
      </c>
      <c r="V824" s="17" t="str">
        <f t="shared" si="345"/>
        <v/>
      </c>
      <c r="W824" s="17" t="str">
        <f t="shared" si="346"/>
        <v/>
      </c>
      <c r="X824" s="18" t="str">
        <f t="shared" si="337"/>
        <v/>
      </c>
      <c r="Y824" s="17" t="str">
        <f t="shared" si="347"/>
        <v/>
      </c>
      <c r="Z824" s="17" t="str">
        <f t="shared" si="348"/>
        <v/>
      </c>
      <c r="AA824" s="17" t="str">
        <f t="shared" si="349"/>
        <v/>
      </c>
      <c r="AB824" s="17" t="str">
        <f t="shared" si="350"/>
        <v/>
      </c>
      <c r="AC824" s="17" t="str">
        <f t="shared" si="351"/>
        <v/>
      </c>
      <c r="AD824" s="18" t="str">
        <f t="shared" si="352"/>
        <v/>
      </c>
      <c r="AE824" s="19" t="str">
        <f t="shared" si="353"/>
        <v/>
      </c>
      <c r="AF824" s="17" t="str">
        <f t="shared" si="354"/>
        <v/>
      </c>
      <c r="AG824" s="17" t="str">
        <f t="shared" si="355"/>
        <v/>
      </c>
      <c r="AH824" s="18" t="str">
        <f t="shared" si="356"/>
        <v/>
      </c>
      <c r="AI824" s="73"/>
      <c r="AJ824" s="74"/>
      <c r="AK824" s="74"/>
      <c r="AL824" s="73"/>
      <c r="AM824" s="74"/>
      <c r="AN824" s="74">
        <f t="shared" si="357"/>
        <v>2012</v>
      </c>
      <c r="AO824" s="19" t="str">
        <f t="shared" ca="1" si="358"/>
        <v>-</v>
      </c>
      <c r="AP824" s="17" t="str">
        <f ca="1">IF($C824&gt;=TODAY(),"-",100*(AO824-MIN(Fit_Error_Deaths))/(MAX(Fit_Error_Deaths)-MIN(Fit_Error_Deaths)))</f>
        <v>-</v>
      </c>
      <c r="AQ824" s="17" t="str">
        <f t="shared" ca="1" si="359"/>
        <v>-</v>
      </c>
      <c r="AR824" s="17" t="str">
        <f ca="1">IF($C824&gt;=TODAY(),"-",100*(AQ824-MIN(Fit_Error_LocalTransmission))/(MAX(Fit_Error_LocalTransmission)-MIN(Fit_Error_LocalTransmission)))</f>
        <v>-</v>
      </c>
      <c r="AS824" s="17" t="str">
        <f t="shared" ca="1" si="360"/>
        <v>-</v>
      </c>
      <c r="AT824" s="67" t="str">
        <f t="shared" ca="1" si="361"/>
        <v>-</v>
      </c>
    </row>
    <row r="825" spans="1:46" s="1" customFormat="1" ht="12" x14ac:dyDescent="0.35">
      <c r="A825" s="87"/>
      <c r="B825" s="40" t="str">
        <f t="shared" si="338"/>
        <v/>
      </c>
      <c r="C825" s="41" t="str">
        <f t="shared" si="339"/>
        <v/>
      </c>
      <c r="D825" s="28">
        <f>'I Disease Parameters'!$E$6/(1000*365)</f>
        <v>4.8197260273972601E-5</v>
      </c>
      <c r="E825" s="28">
        <f>'I Disease Parameters'!$E$7/(1000*365)</f>
        <v>2.0024657534246577E-5</v>
      </c>
      <c r="F825" s="27">
        <f>(1-'I Disease Parameters'!$E$8)/'I Disease Parameters'!$E$10</f>
        <v>0.188</v>
      </c>
      <c r="G825" s="27">
        <f>'I Disease Parameters'!$E$8/'I Disease Parameters'!$E$11</f>
        <v>1.2E-2</v>
      </c>
      <c r="H825" s="27">
        <f>1/'I Disease Parameters'!$E$12</f>
        <v>0.05</v>
      </c>
      <c r="I825" s="27">
        <f>'I Disease Parameters'!$E$9/'I Disease Parameters'!$E$15</f>
        <v>0</v>
      </c>
      <c r="J825" s="83">
        <f t="shared" si="362"/>
        <v>7.7001263440561267</v>
      </c>
      <c r="K825" s="60">
        <f t="shared" si="363"/>
        <v>0.77001263449643809</v>
      </c>
      <c r="L825" s="30">
        <f t="shared" si="364"/>
        <v>0.46717576064062738</v>
      </c>
      <c r="M825" s="27">
        <f>J825/'I Disease Parameters'!$E$12</f>
        <v>0.38500631720280631</v>
      </c>
      <c r="N825" s="27">
        <f>K825/SQRT('I Disease Parameters'!$E$13*'I Disease Parameters'!$E$13)</f>
        <v>4.5294860852731655E-2</v>
      </c>
      <c r="O825" s="27">
        <f>L825/'I Disease Parameters'!$E$13</f>
        <v>2.7480927096507492E-2</v>
      </c>
      <c r="P825" s="27">
        <f>(1-L825)/'I Disease Parameters'!$E$14</f>
        <v>2.2201009973307193E-2</v>
      </c>
      <c r="Q825" s="19" t="str">
        <f t="shared" si="340"/>
        <v/>
      </c>
      <c r="R825" s="17" t="str">
        <f t="shared" si="341"/>
        <v/>
      </c>
      <c r="S825" s="17" t="str">
        <f t="shared" si="342"/>
        <v/>
      </c>
      <c r="T825" s="17" t="str">
        <f t="shared" si="343"/>
        <v/>
      </c>
      <c r="U825" s="17" t="str">
        <f t="shared" si="344"/>
        <v/>
      </c>
      <c r="V825" s="17" t="str">
        <f t="shared" si="345"/>
        <v/>
      </c>
      <c r="W825" s="17" t="str">
        <f t="shared" si="346"/>
        <v/>
      </c>
      <c r="X825" s="18" t="str">
        <f t="shared" si="337"/>
        <v/>
      </c>
      <c r="Y825" s="17" t="str">
        <f t="shared" si="347"/>
        <v/>
      </c>
      <c r="Z825" s="17" t="str">
        <f t="shared" si="348"/>
        <v/>
      </c>
      <c r="AA825" s="17" t="str">
        <f t="shared" si="349"/>
        <v/>
      </c>
      <c r="AB825" s="17" t="str">
        <f t="shared" si="350"/>
        <v/>
      </c>
      <c r="AC825" s="17" t="str">
        <f t="shared" si="351"/>
        <v/>
      </c>
      <c r="AD825" s="18" t="str">
        <f t="shared" si="352"/>
        <v/>
      </c>
      <c r="AE825" s="19" t="str">
        <f t="shared" si="353"/>
        <v/>
      </c>
      <c r="AF825" s="17" t="str">
        <f t="shared" si="354"/>
        <v/>
      </c>
      <c r="AG825" s="17" t="str">
        <f t="shared" si="355"/>
        <v/>
      </c>
      <c r="AH825" s="18" t="str">
        <f t="shared" si="356"/>
        <v/>
      </c>
      <c r="AI825" s="73"/>
      <c r="AJ825" s="74"/>
      <c r="AK825" s="74"/>
      <c r="AL825" s="73"/>
      <c r="AM825" s="74"/>
      <c r="AN825" s="74">
        <f t="shared" si="357"/>
        <v>2012</v>
      </c>
      <c r="AO825" s="19" t="str">
        <f t="shared" ca="1" si="358"/>
        <v>-</v>
      </c>
      <c r="AP825" s="17" t="str">
        <f ca="1">IF($C825&gt;=TODAY(),"-",100*(AO825-MIN(Fit_Error_Deaths))/(MAX(Fit_Error_Deaths)-MIN(Fit_Error_Deaths)))</f>
        <v>-</v>
      </c>
      <c r="AQ825" s="17" t="str">
        <f t="shared" ca="1" si="359"/>
        <v>-</v>
      </c>
      <c r="AR825" s="17" t="str">
        <f ca="1">IF($C825&gt;=TODAY(),"-",100*(AQ825-MIN(Fit_Error_LocalTransmission))/(MAX(Fit_Error_LocalTransmission)-MIN(Fit_Error_LocalTransmission)))</f>
        <v>-</v>
      </c>
      <c r="AS825" s="17" t="str">
        <f t="shared" ca="1" si="360"/>
        <v>-</v>
      </c>
      <c r="AT825" s="67" t="str">
        <f t="shared" ca="1" si="361"/>
        <v>-</v>
      </c>
    </row>
    <row r="826" spans="1:46" s="1" customFormat="1" ht="12" x14ac:dyDescent="0.35">
      <c r="A826" s="87"/>
      <c r="B826" s="40" t="str">
        <f t="shared" si="338"/>
        <v/>
      </c>
      <c r="C826" s="41" t="str">
        <f t="shared" si="339"/>
        <v/>
      </c>
      <c r="D826" s="28">
        <f>'I Disease Parameters'!$E$6/(1000*365)</f>
        <v>4.8197260273972601E-5</v>
      </c>
      <c r="E826" s="28">
        <f>'I Disease Parameters'!$E$7/(1000*365)</f>
        <v>2.0024657534246577E-5</v>
      </c>
      <c r="F826" s="27">
        <f>(1-'I Disease Parameters'!$E$8)/'I Disease Parameters'!$E$10</f>
        <v>0.188</v>
      </c>
      <c r="G826" s="27">
        <f>'I Disease Parameters'!$E$8/'I Disease Parameters'!$E$11</f>
        <v>1.2E-2</v>
      </c>
      <c r="H826" s="27">
        <f>1/'I Disease Parameters'!$E$12</f>
        <v>0.05</v>
      </c>
      <c r="I826" s="27">
        <f>'I Disease Parameters'!$E$9/'I Disease Parameters'!$E$15</f>
        <v>0</v>
      </c>
      <c r="J826" s="83">
        <f t="shared" si="362"/>
        <v>7.7001263440561267</v>
      </c>
      <c r="K826" s="60">
        <f t="shared" si="363"/>
        <v>0.77001263449643809</v>
      </c>
      <c r="L826" s="30">
        <f t="shared" si="364"/>
        <v>0.46717576064062738</v>
      </c>
      <c r="M826" s="27">
        <f>J826/'I Disease Parameters'!$E$12</f>
        <v>0.38500631720280631</v>
      </c>
      <c r="N826" s="27">
        <f>K826/SQRT('I Disease Parameters'!$E$13*'I Disease Parameters'!$E$13)</f>
        <v>4.5294860852731655E-2</v>
      </c>
      <c r="O826" s="27">
        <f>L826/'I Disease Parameters'!$E$13</f>
        <v>2.7480927096507492E-2</v>
      </c>
      <c r="P826" s="27">
        <f>(1-L826)/'I Disease Parameters'!$E$14</f>
        <v>2.2201009973307193E-2</v>
      </c>
      <c r="Q826" s="19" t="str">
        <f t="shared" si="340"/>
        <v/>
      </c>
      <c r="R826" s="17" t="str">
        <f t="shared" si="341"/>
        <v/>
      </c>
      <c r="S826" s="17" t="str">
        <f t="shared" si="342"/>
        <v/>
      </c>
      <c r="T826" s="17" t="str">
        <f t="shared" si="343"/>
        <v/>
      </c>
      <c r="U826" s="17" t="str">
        <f t="shared" si="344"/>
        <v/>
      </c>
      <c r="V826" s="17" t="str">
        <f t="shared" si="345"/>
        <v/>
      </c>
      <c r="W826" s="17" t="str">
        <f t="shared" si="346"/>
        <v/>
      </c>
      <c r="X826" s="18" t="str">
        <f t="shared" si="337"/>
        <v/>
      </c>
      <c r="Y826" s="17" t="str">
        <f t="shared" si="347"/>
        <v/>
      </c>
      <c r="Z826" s="17" t="str">
        <f t="shared" si="348"/>
        <v/>
      </c>
      <c r="AA826" s="17" t="str">
        <f t="shared" si="349"/>
        <v/>
      </c>
      <c r="AB826" s="17" t="str">
        <f t="shared" si="350"/>
        <v/>
      </c>
      <c r="AC826" s="17" t="str">
        <f t="shared" si="351"/>
        <v/>
      </c>
      <c r="AD826" s="18" t="str">
        <f t="shared" si="352"/>
        <v/>
      </c>
      <c r="AE826" s="19" t="str">
        <f t="shared" si="353"/>
        <v/>
      </c>
      <c r="AF826" s="17" t="str">
        <f t="shared" si="354"/>
        <v/>
      </c>
      <c r="AG826" s="17" t="str">
        <f t="shared" si="355"/>
        <v/>
      </c>
      <c r="AH826" s="18" t="str">
        <f t="shared" si="356"/>
        <v/>
      </c>
      <c r="AI826" s="73"/>
      <c r="AJ826" s="74"/>
      <c r="AK826" s="74"/>
      <c r="AL826" s="73"/>
      <c r="AM826" s="74"/>
      <c r="AN826" s="74">
        <f t="shared" si="357"/>
        <v>2012</v>
      </c>
      <c r="AO826" s="19" t="str">
        <f t="shared" ca="1" si="358"/>
        <v>-</v>
      </c>
      <c r="AP826" s="17" t="str">
        <f ca="1">IF($C826&gt;=TODAY(),"-",100*(AO826-MIN(Fit_Error_Deaths))/(MAX(Fit_Error_Deaths)-MIN(Fit_Error_Deaths)))</f>
        <v>-</v>
      </c>
      <c r="AQ826" s="17" t="str">
        <f t="shared" ca="1" si="359"/>
        <v>-</v>
      </c>
      <c r="AR826" s="17" t="str">
        <f ca="1">IF($C826&gt;=TODAY(),"-",100*(AQ826-MIN(Fit_Error_LocalTransmission))/(MAX(Fit_Error_LocalTransmission)-MIN(Fit_Error_LocalTransmission)))</f>
        <v>-</v>
      </c>
      <c r="AS826" s="17" t="str">
        <f t="shared" ca="1" si="360"/>
        <v>-</v>
      </c>
      <c r="AT826" s="67" t="str">
        <f t="shared" ca="1" si="361"/>
        <v>-</v>
      </c>
    </row>
    <row r="827" spans="1:46" s="1" customFormat="1" ht="12" x14ac:dyDescent="0.35">
      <c r="A827" s="87"/>
      <c r="B827" s="40" t="str">
        <f t="shared" si="338"/>
        <v/>
      </c>
      <c r="C827" s="41" t="str">
        <f t="shared" si="339"/>
        <v/>
      </c>
      <c r="D827" s="28">
        <f>'I Disease Parameters'!$E$6/(1000*365)</f>
        <v>4.8197260273972601E-5</v>
      </c>
      <c r="E827" s="28">
        <f>'I Disease Parameters'!$E$7/(1000*365)</f>
        <v>2.0024657534246577E-5</v>
      </c>
      <c r="F827" s="27">
        <f>(1-'I Disease Parameters'!$E$8)/'I Disease Parameters'!$E$10</f>
        <v>0.188</v>
      </c>
      <c r="G827" s="27">
        <f>'I Disease Parameters'!$E$8/'I Disease Parameters'!$E$11</f>
        <v>1.2E-2</v>
      </c>
      <c r="H827" s="27">
        <f>1/'I Disease Parameters'!$E$12</f>
        <v>0.05</v>
      </c>
      <c r="I827" s="27">
        <f>'I Disease Parameters'!$E$9/'I Disease Parameters'!$E$15</f>
        <v>0</v>
      </c>
      <c r="J827" s="83">
        <f t="shared" si="362"/>
        <v>7.7001263440561267</v>
      </c>
      <c r="K827" s="60">
        <f t="shared" si="363"/>
        <v>0.77001263449643809</v>
      </c>
      <c r="L827" s="30">
        <f t="shared" si="364"/>
        <v>0.46717576064062738</v>
      </c>
      <c r="M827" s="27">
        <f>J827/'I Disease Parameters'!$E$12</f>
        <v>0.38500631720280631</v>
      </c>
      <c r="N827" s="27">
        <f>K827/SQRT('I Disease Parameters'!$E$13*'I Disease Parameters'!$E$13)</f>
        <v>4.5294860852731655E-2</v>
      </c>
      <c r="O827" s="27">
        <f>L827/'I Disease Parameters'!$E$13</f>
        <v>2.7480927096507492E-2</v>
      </c>
      <c r="P827" s="27">
        <f>(1-L827)/'I Disease Parameters'!$E$14</f>
        <v>2.2201009973307193E-2</v>
      </c>
      <c r="Q827" s="19" t="str">
        <f t="shared" si="340"/>
        <v/>
      </c>
      <c r="R827" s="17" t="str">
        <f t="shared" si="341"/>
        <v/>
      </c>
      <c r="S827" s="17" t="str">
        <f t="shared" si="342"/>
        <v/>
      </c>
      <c r="T827" s="17" t="str">
        <f t="shared" si="343"/>
        <v/>
      </c>
      <c r="U827" s="17" t="str">
        <f t="shared" si="344"/>
        <v/>
      </c>
      <c r="V827" s="17" t="str">
        <f t="shared" si="345"/>
        <v/>
      </c>
      <c r="W827" s="17" t="str">
        <f t="shared" si="346"/>
        <v/>
      </c>
      <c r="X827" s="18" t="str">
        <f t="shared" si="337"/>
        <v/>
      </c>
      <c r="Y827" s="17" t="str">
        <f t="shared" si="347"/>
        <v/>
      </c>
      <c r="Z827" s="17" t="str">
        <f t="shared" si="348"/>
        <v/>
      </c>
      <c r="AA827" s="17" t="str">
        <f t="shared" si="349"/>
        <v/>
      </c>
      <c r="AB827" s="17" t="str">
        <f t="shared" si="350"/>
        <v/>
      </c>
      <c r="AC827" s="17" t="str">
        <f t="shared" si="351"/>
        <v/>
      </c>
      <c r="AD827" s="18" t="str">
        <f t="shared" si="352"/>
        <v/>
      </c>
      <c r="AE827" s="19" t="str">
        <f t="shared" si="353"/>
        <v/>
      </c>
      <c r="AF827" s="17" t="str">
        <f t="shared" si="354"/>
        <v/>
      </c>
      <c r="AG827" s="17" t="str">
        <f t="shared" si="355"/>
        <v/>
      </c>
      <c r="AH827" s="18" t="str">
        <f t="shared" si="356"/>
        <v/>
      </c>
      <c r="AI827" s="73"/>
      <c r="AJ827" s="74"/>
      <c r="AK827" s="74"/>
      <c r="AL827" s="73"/>
      <c r="AM827" s="74"/>
      <c r="AN827" s="74">
        <f t="shared" si="357"/>
        <v>2012</v>
      </c>
      <c r="AO827" s="19" t="str">
        <f t="shared" ca="1" si="358"/>
        <v>-</v>
      </c>
      <c r="AP827" s="17" t="str">
        <f ca="1">IF($C827&gt;=TODAY(),"-",100*(AO827-MIN(Fit_Error_Deaths))/(MAX(Fit_Error_Deaths)-MIN(Fit_Error_Deaths)))</f>
        <v>-</v>
      </c>
      <c r="AQ827" s="17" t="str">
        <f t="shared" ca="1" si="359"/>
        <v>-</v>
      </c>
      <c r="AR827" s="17" t="str">
        <f ca="1">IF($C827&gt;=TODAY(),"-",100*(AQ827-MIN(Fit_Error_LocalTransmission))/(MAX(Fit_Error_LocalTransmission)-MIN(Fit_Error_LocalTransmission)))</f>
        <v>-</v>
      </c>
      <c r="AS827" s="17" t="str">
        <f t="shared" ca="1" si="360"/>
        <v>-</v>
      </c>
      <c r="AT827" s="67" t="str">
        <f t="shared" ca="1" si="361"/>
        <v>-</v>
      </c>
    </row>
    <row r="828" spans="1:46" s="1" customFormat="1" ht="12" x14ac:dyDescent="0.35">
      <c r="A828" s="87"/>
      <c r="B828" s="40" t="str">
        <f t="shared" si="338"/>
        <v/>
      </c>
      <c r="C828" s="41" t="str">
        <f t="shared" si="339"/>
        <v/>
      </c>
      <c r="D828" s="28">
        <f>'I Disease Parameters'!$E$6/(1000*365)</f>
        <v>4.8197260273972601E-5</v>
      </c>
      <c r="E828" s="28">
        <f>'I Disease Parameters'!$E$7/(1000*365)</f>
        <v>2.0024657534246577E-5</v>
      </c>
      <c r="F828" s="27">
        <f>(1-'I Disease Parameters'!$E$8)/'I Disease Parameters'!$E$10</f>
        <v>0.188</v>
      </c>
      <c r="G828" s="27">
        <f>'I Disease Parameters'!$E$8/'I Disease Parameters'!$E$11</f>
        <v>1.2E-2</v>
      </c>
      <c r="H828" s="27">
        <f>1/'I Disease Parameters'!$E$12</f>
        <v>0.05</v>
      </c>
      <c r="I828" s="27">
        <f>'I Disease Parameters'!$E$9/'I Disease Parameters'!$E$15</f>
        <v>0</v>
      </c>
      <c r="J828" s="83">
        <f t="shared" si="362"/>
        <v>7.7001263440561267</v>
      </c>
      <c r="K828" s="60">
        <f t="shared" si="363"/>
        <v>0.77001263449643809</v>
      </c>
      <c r="L828" s="30">
        <f t="shared" si="364"/>
        <v>0.46717576064062738</v>
      </c>
      <c r="M828" s="27">
        <f>J828/'I Disease Parameters'!$E$12</f>
        <v>0.38500631720280631</v>
      </c>
      <c r="N828" s="27">
        <f>K828/SQRT('I Disease Parameters'!$E$13*'I Disease Parameters'!$E$13)</f>
        <v>4.5294860852731655E-2</v>
      </c>
      <c r="O828" s="27">
        <f>L828/'I Disease Parameters'!$E$13</f>
        <v>2.7480927096507492E-2</v>
      </c>
      <c r="P828" s="27">
        <f>(1-L828)/'I Disease Parameters'!$E$14</f>
        <v>2.2201009973307193E-2</v>
      </c>
      <c r="Q828" s="19" t="str">
        <f t="shared" si="340"/>
        <v/>
      </c>
      <c r="R828" s="17" t="str">
        <f t="shared" si="341"/>
        <v/>
      </c>
      <c r="S828" s="17" t="str">
        <f t="shared" si="342"/>
        <v/>
      </c>
      <c r="T828" s="17" t="str">
        <f t="shared" si="343"/>
        <v/>
      </c>
      <c r="U828" s="17" t="str">
        <f t="shared" si="344"/>
        <v/>
      </c>
      <c r="V828" s="17" t="str">
        <f t="shared" si="345"/>
        <v/>
      </c>
      <c r="W828" s="17" t="str">
        <f t="shared" si="346"/>
        <v/>
      </c>
      <c r="X828" s="18" t="str">
        <f t="shared" si="337"/>
        <v/>
      </c>
      <c r="Y828" s="17" t="str">
        <f t="shared" si="347"/>
        <v/>
      </c>
      <c r="Z828" s="17" t="str">
        <f t="shared" si="348"/>
        <v/>
      </c>
      <c r="AA828" s="17" t="str">
        <f t="shared" si="349"/>
        <v/>
      </c>
      <c r="AB828" s="17" t="str">
        <f t="shared" si="350"/>
        <v/>
      </c>
      <c r="AC828" s="17" t="str">
        <f t="shared" si="351"/>
        <v/>
      </c>
      <c r="AD828" s="18" t="str">
        <f t="shared" si="352"/>
        <v/>
      </c>
      <c r="AE828" s="19" t="str">
        <f t="shared" si="353"/>
        <v/>
      </c>
      <c r="AF828" s="17" t="str">
        <f t="shared" si="354"/>
        <v/>
      </c>
      <c r="AG828" s="17" t="str">
        <f t="shared" si="355"/>
        <v/>
      </c>
      <c r="AH828" s="18" t="str">
        <f t="shared" si="356"/>
        <v/>
      </c>
      <c r="AI828" s="73"/>
      <c r="AJ828" s="74"/>
      <c r="AK828" s="74"/>
      <c r="AL828" s="73"/>
      <c r="AM828" s="74"/>
      <c r="AN828" s="74">
        <f t="shared" si="357"/>
        <v>2012</v>
      </c>
      <c r="AO828" s="19" t="str">
        <f t="shared" ca="1" si="358"/>
        <v>-</v>
      </c>
      <c r="AP828" s="17" t="str">
        <f ca="1">IF($C828&gt;=TODAY(),"-",100*(AO828-MIN(Fit_Error_Deaths))/(MAX(Fit_Error_Deaths)-MIN(Fit_Error_Deaths)))</f>
        <v>-</v>
      </c>
      <c r="AQ828" s="17" t="str">
        <f t="shared" ca="1" si="359"/>
        <v>-</v>
      </c>
      <c r="AR828" s="17" t="str">
        <f ca="1">IF($C828&gt;=TODAY(),"-",100*(AQ828-MIN(Fit_Error_LocalTransmission))/(MAX(Fit_Error_LocalTransmission)-MIN(Fit_Error_LocalTransmission)))</f>
        <v>-</v>
      </c>
      <c r="AS828" s="17" t="str">
        <f t="shared" ca="1" si="360"/>
        <v>-</v>
      </c>
      <c r="AT828" s="67" t="str">
        <f t="shared" ca="1" si="361"/>
        <v>-</v>
      </c>
    </row>
    <row r="829" spans="1:46" s="1" customFormat="1" ht="12" x14ac:dyDescent="0.35">
      <c r="A829" s="87"/>
      <c r="B829" s="40" t="str">
        <f t="shared" si="338"/>
        <v/>
      </c>
      <c r="C829" s="41" t="str">
        <f t="shared" si="339"/>
        <v/>
      </c>
      <c r="D829" s="28">
        <f>'I Disease Parameters'!$E$6/(1000*365)</f>
        <v>4.8197260273972601E-5</v>
      </c>
      <c r="E829" s="28">
        <f>'I Disease Parameters'!$E$7/(1000*365)</f>
        <v>2.0024657534246577E-5</v>
      </c>
      <c r="F829" s="27">
        <f>(1-'I Disease Parameters'!$E$8)/'I Disease Parameters'!$E$10</f>
        <v>0.188</v>
      </c>
      <c r="G829" s="27">
        <f>'I Disease Parameters'!$E$8/'I Disease Parameters'!$E$11</f>
        <v>1.2E-2</v>
      </c>
      <c r="H829" s="27">
        <f>1/'I Disease Parameters'!$E$12</f>
        <v>0.05</v>
      </c>
      <c r="I829" s="27">
        <f>'I Disease Parameters'!$E$9/'I Disease Parameters'!$E$15</f>
        <v>0</v>
      </c>
      <c r="J829" s="83">
        <f t="shared" si="362"/>
        <v>7.7001263440561267</v>
      </c>
      <c r="K829" s="60">
        <f t="shared" si="363"/>
        <v>0.77001263449643809</v>
      </c>
      <c r="L829" s="30">
        <f t="shared" si="364"/>
        <v>0.46717576064062738</v>
      </c>
      <c r="M829" s="27">
        <f>J829/'I Disease Parameters'!$E$12</f>
        <v>0.38500631720280631</v>
      </c>
      <c r="N829" s="27">
        <f>K829/SQRT('I Disease Parameters'!$E$13*'I Disease Parameters'!$E$13)</f>
        <v>4.5294860852731655E-2</v>
      </c>
      <c r="O829" s="27">
        <f>L829/'I Disease Parameters'!$E$13</f>
        <v>2.7480927096507492E-2</v>
      </c>
      <c r="P829" s="27">
        <f>(1-L829)/'I Disease Parameters'!$E$14</f>
        <v>2.2201009973307193E-2</v>
      </c>
      <c r="Q829" s="19" t="str">
        <f t="shared" si="340"/>
        <v/>
      </c>
      <c r="R829" s="17" t="str">
        <f t="shared" si="341"/>
        <v/>
      </c>
      <c r="S829" s="17" t="str">
        <f t="shared" si="342"/>
        <v/>
      </c>
      <c r="T829" s="17" t="str">
        <f t="shared" si="343"/>
        <v/>
      </c>
      <c r="U829" s="17" t="str">
        <f t="shared" si="344"/>
        <v/>
      </c>
      <c r="V829" s="17" t="str">
        <f t="shared" si="345"/>
        <v/>
      </c>
      <c r="W829" s="17" t="str">
        <f t="shared" si="346"/>
        <v/>
      </c>
      <c r="X829" s="18" t="str">
        <f t="shared" si="337"/>
        <v/>
      </c>
      <c r="Y829" s="17" t="str">
        <f t="shared" si="347"/>
        <v/>
      </c>
      <c r="Z829" s="17" t="str">
        <f t="shared" si="348"/>
        <v/>
      </c>
      <c r="AA829" s="17" t="str">
        <f t="shared" si="349"/>
        <v/>
      </c>
      <c r="AB829" s="17" t="str">
        <f t="shared" si="350"/>
        <v/>
      </c>
      <c r="AC829" s="17" t="str">
        <f t="shared" si="351"/>
        <v/>
      </c>
      <c r="AD829" s="18" t="str">
        <f t="shared" si="352"/>
        <v/>
      </c>
      <c r="AE829" s="19" t="str">
        <f t="shared" si="353"/>
        <v/>
      </c>
      <c r="AF829" s="17" t="str">
        <f t="shared" si="354"/>
        <v/>
      </c>
      <c r="AG829" s="17" t="str">
        <f t="shared" si="355"/>
        <v/>
      </c>
      <c r="AH829" s="18" t="str">
        <f t="shared" si="356"/>
        <v/>
      </c>
      <c r="AI829" s="73"/>
      <c r="AJ829" s="74"/>
      <c r="AK829" s="74"/>
      <c r="AL829" s="73"/>
      <c r="AM829" s="74"/>
      <c r="AN829" s="74">
        <f t="shared" si="357"/>
        <v>2012</v>
      </c>
      <c r="AO829" s="19" t="str">
        <f t="shared" ca="1" si="358"/>
        <v>-</v>
      </c>
      <c r="AP829" s="17" t="str">
        <f ca="1">IF($C829&gt;=TODAY(),"-",100*(AO829-MIN(Fit_Error_Deaths))/(MAX(Fit_Error_Deaths)-MIN(Fit_Error_Deaths)))</f>
        <v>-</v>
      </c>
      <c r="AQ829" s="17" t="str">
        <f t="shared" ca="1" si="359"/>
        <v>-</v>
      </c>
      <c r="AR829" s="17" t="str">
        <f ca="1">IF($C829&gt;=TODAY(),"-",100*(AQ829-MIN(Fit_Error_LocalTransmission))/(MAX(Fit_Error_LocalTransmission)-MIN(Fit_Error_LocalTransmission)))</f>
        <v>-</v>
      </c>
      <c r="AS829" s="17" t="str">
        <f t="shared" ca="1" si="360"/>
        <v>-</v>
      </c>
      <c r="AT829" s="67" t="str">
        <f t="shared" ca="1" si="361"/>
        <v>-</v>
      </c>
    </row>
    <row r="830" spans="1:46" s="1" customFormat="1" ht="12" x14ac:dyDescent="0.35">
      <c r="A830" s="87"/>
      <c r="B830" s="40" t="str">
        <f t="shared" si="338"/>
        <v/>
      </c>
      <c r="C830" s="41" t="str">
        <f t="shared" si="339"/>
        <v/>
      </c>
      <c r="D830" s="28">
        <f>'I Disease Parameters'!$E$6/(1000*365)</f>
        <v>4.8197260273972601E-5</v>
      </c>
      <c r="E830" s="28">
        <f>'I Disease Parameters'!$E$7/(1000*365)</f>
        <v>2.0024657534246577E-5</v>
      </c>
      <c r="F830" s="27">
        <f>(1-'I Disease Parameters'!$E$8)/'I Disease Parameters'!$E$10</f>
        <v>0.188</v>
      </c>
      <c r="G830" s="27">
        <f>'I Disease Parameters'!$E$8/'I Disease Parameters'!$E$11</f>
        <v>1.2E-2</v>
      </c>
      <c r="H830" s="27">
        <f>1/'I Disease Parameters'!$E$12</f>
        <v>0.05</v>
      </c>
      <c r="I830" s="27">
        <f>'I Disease Parameters'!$E$9/'I Disease Parameters'!$E$15</f>
        <v>0</v>
      </c>
      <c r="J830" s="83">
        <f t="shared" si="362"/>
        <v>7.7001263440561267</v>
      </c>
      <c r="K830" s="60">
        <f t="shared" si="363"/>
        <v>0.77001263449643809</v>
      </c>
      <c r="L830" s="30">
        <f t="shared" si="364"/>
        <v>0.46717576064062738</v>
      </c>
      <c r="M830" s="27">
        <f>J830/'I Disease Parameters'!$E$12</f>
        <v>0.38500631720280631</v>
      </c>
      <c r="N830" s="27">
        <f>K830/SQRT('I Disease Parameters'!$E$13*'I Disease Parameters'!$E$13)</f>
        <v>4.5294860852731655E-2</v>
      </c>
      <c r="O830" s="27">
        <f>L830/'I Disease Parameters'!$E$13</f>
        <v>2.7480927096507492E-2</v>
      </c>
      <c r="P830" s="27">
        <f>(1-L830)/'I Disease Parameters'!$E$14</f>
        <v>2.2201009973307193E-2</v>
      </c>
      <c r="Q830" s="19" t="str">
        <f t="shared" si="340"/>
        <v/>
      </c>
      <c r="R830" s="17" t="str">
        <f t="shared" si="341"/>
        <v/>
      </c>
      <c r="S830" s="17" t="str">
        <f t="shared" si="342"/>
        <v/>
      </c>
      <c r="T830" s="17" t="str">
        <f t="shared" si="343"/>
        <v/>
      </c>
      <c r="U830" s="17" t="str">
        <f t="shared" si="344"/>
        <v/>
      </c>
      <c r="V830" s="17" t="str">
        <f t="shared" si="345"/>
        <v/>
      </c>
      <c r="W830" s="17" t="str">
        <f t="shared" si="346"/>
        <v/>
      </c>
      <c r="X830" s="18" t="str">
        <f t="shared" si="337"/>
        <v/>
      </c>
      <c r="Y830" s="17" t="str">
        <f t="shared" si="347"/>
        <v/>
      </c>
      <c r="Z830" s="17" t="str">
        <f t="shared" si="348"/>
        <v/>
      </c>
      <c r="AA830" s="17" t="str">
        <f t="shared" si="349"/>
        <v/>
      </c>
      <c r="AB830" s="17" t="str">
        <f t="shared" si="350"/>
        <v/>
      </c>
      <c r="AC830" s="17" t="str">
        <f t="shared" si="351"/>
        <v/>
      </c>
      <c r="AD830" s="18" t="str">
        <f t="shared" si="352"/>
        <v/>
      </c>
      <c r="AE830" s="19" t="str">
        <f t="shared" si="353"/>
        <v/>
      </c>
      <c r="AF830" s="17" t="str">
        <f t="shared" si="354"/>
        <v/>
      </c>
      <c r="AG830" s="17" t="str">
        <f t="shared" si="355"/>
        <v/>
      </c>
      <c r="AH830" s="18" t="str">
        <f t="shared" si="356"/>
        <v/>
      </c>
      <c r="AI830" s="73"/>
      <c r="AJ830" s="74"/>
      <c r="AK830" s="74"/>
      <c r="AL830" s="73"/>
      <c r="AM830" s="74"/>
      <c r="AN830" s="74">
        <f t="shared" si="357"/>
        <v>2012</v>
      </c>
      <c r="AO830" s="19" t="str">
        <f t="shared" ca="1" si="358"/>
        <v>-</v>
      </c>
      <c r="AP830" s="17" t="str">
        <f ca="1">IF($C830&gt;=TODAY(),"-",100*(AO830-MIN(Fit_Error_Deaths))/(MAX(Fit_Error_Deaths)-MIN(Fit_Error_Deaths)))</f>
        <v>-</v>
      </c>
      <c r="AQ830" s="17" t="str">
        <f t="shared" ca="1" si="359"/>
        <v>-</v>
      </c>
      <c r="AR830" s="17" t="str">
        <f ca="1">IF($C830&gt;=TODAY(),"-",100*(AQ830-MIN(Fit_Error_LocalTransmission))/(MAX(Fit_Error_LocalTransmission)-MIN(Fit_Error_LocalTransmission)))</f>
        <v>-</v>
      </c>
      <c r="AS830" s="17" t="str">
        <f t="shared" ca="1" si="360"/>
        <v>-</v>
      </c>
      <c r="AT830" s="67" t="str">
        <f t="shared" ca="1" si="361"/>
        <v>-</v>
      </c>
    </row>
    <row r="831" spans="1:46" s="1" customFormat="1" ht="12" x14ac:dyDescent="0.35">
      <c r="A831" s="87"/>
      <c r="B831" s="40" t="str">
        <f t="shared" si="338"/>
        <v/>
      </c>
      <c r="C831" s="41" t="str">
        <f t="shared" si="339"/>
        <v/>
      </c>
      <c r="D831" s="28">
        <f>'I Disease Parameters'!$E$6/(1000*365)</f>
        <v>4.8197260273972601E-5</v>
      </c>
      <c r="E831" s="28">
        <f>'I Disease Parameters'!$E$7/(1000*365)</f>
        <v>2.0024657534246577E-5</v>
      </c>
      <c r="F831" s="27">
        <f>(1-'I Disease Parameters'!$E$8)/'I Disease Parameters'!$E$10</f>
        <v>0.188</v>
      </c>
      <c r="G831" s="27">
        <f>'I Disease Parameters'!$E$8/'I Disease Parameters'!$E$11</f>
        <v>1.2E-2</v>
      </c>
      <c r="H831" s="27">
        <f>1/'I Disease Parameters'!$E$12</f>
        <v>0.05</v>
      </c>
      <c r="I831" s="27">
        <f>'I Disease Parameters'!$E$9/'I Disease Parameters'!$E$15</f>
        <v>0</v>
      </c>
      <c r="J831" s="83">
        <f t="shared" si="362"/>
        <v>7.7001263440561267</v>
      </c>
      <c r="K831" s="60">
        <f t="shared" si="363"/>
        <v>0.77001263449643809</v>
      </c>
      <c r="L831" s="30">
        <f t="shared" si="364"/>
        <v>0.46717576064062738</v>
      </c>
      <c r="M831" s="27">
        <f>J831/'I Disease Parameters'!$E$12</f>
        <v>0.38500631720280631</v>
      </c>
      <c r="N831" s="27">
        <f>K831/SQRT('I Disease Parameters'!$E$13*'I Disease Parameters'!$E$13)</f>
        <v>4.5294860852731655E-2</v>
      </c>
      <c r="O831" s="27">
        <f>L831/'I Disease Parameters'!$E$13</f>
        <v>2.7480927096507492E-2</v>
      </c>
      <c r="P831" s="27">
        <f>(1-L831)/'I Disease Parameters'!$E$14</f>
        <v>2.2201009973307193E-2</v>
      </c>
      <c r="Q831" s="19" t="str">
        <f t="shared" si="340"/>
        <v/>
      </c>
      <c r="R831" s="17" t="str">
        <f t="shared" si="341"/>
        <v/>
      </c>
      <c r="S831" s="17" t="str">
        <f t="shared" si="342"/>
        <v/>
      </c>
      <c r="T831" s="17" t="str">
        <f t="shared" si="343"/>
        <v/>
      </c>
      <c r="U831" s="17" t="str">
        <f t="shared" si="344"/>
        <v/>
      </c>
      <c r="V831" s="17" t="str">
        <f t="shared" si="345"/>
        <v/>
      </c>
      <c r="W831" s="17" t="str">
        <f t="shared" si="346"/>
        <v/>
      </c>
      <c r="X831" s="18" t="str">
        <f t="shared" si="337"/>
        <v/>
      </c>
      <c r="Y831" s="17" t="str">
        <f t="shared" si="347"/>
        <v/>
      </c>
      <c r="Z831" s="17" t="str">
        <f t="shared" si="348"/>
        <v/>
      </c>
      <c r="AA831" s="17" t="str">
        <f t="shared" si="349"/>
        <v/>
      </c>
      <c r="AB831" s="17" t="str">
        <f t="shared" si="350"/>
        <v/>
      </c>
      <c r="AC831" s="17" t="str">
        <f t="shared" si="351"/>
        <v/>
      </c>
      <c r="AD831" s="18" t="str">
        <f t="shared" si="352"/>
        <v/>
      </c>
      <c r="AE831" s="19" t="str">
        <f t="shared" si="353"/>
        <v/>
      </c>
      <c r="AF831" s="17" t="str">
        <f t="shared" si="354"/>
        <v/>
      </c>
      <c r="AG831" s="17" t="str">
        <f t="shared" si="355"/>
        <v/>
      </c>
      <c r="AH831" s="18" t="str">
        <f t="shared" si="356"/>
        <v/>
      </c>
      <c r="AI831" s="73"/>
      <c r="AJ831" s="74"/>
      <c r="AK831" s="74"/>
      <c r="AL831" s="73"/>
      <c r="AM831" s="74"/>
      <c r="AN831" s="74">
        <f t="shared" si="357"/>
        <v>2012</v>
      </c>
      <c r="AO831" s="19" t="str">
        <f t="shared" ca="1" si="358"/>
        <v>-</v>
      </c>
      <c r="AP831" s="17" t="str">
        <f ca="1">IF($C831&gt;=TODAY(),"-",100*(AO831-MIN(Fit_Error_Deaths))/(MAX(Fit_Error_Deaths)-MIN(Fit_Error_Deaths)))</f>
        <v>-</v>
      </c>
      <c r="AQ831" s="17" t="str">
        <f t="shared" ca="1" si="359"/>
        <v>-</v>
      </c>
      <c r="AR831" s="17" t="str">
        <f ca="1">IF($C831&gt;=TODAY(),"-",100*(AQ831-MIN(Fit_Error_LocalTransmission))/(MAX(Fit_Error_LocalTransmission)-MIN(Fit_Error_LocalTransmission)))</f>
        <v>-</v>
      </c>
      <c r="AS831" s="17" t="str">
        <f t="shared" ca="1" si="360"/>
        <v>-</v>
      </c>
      <c r="AT831" s="67" t="str">
        <f t="shared" ca="1" si="361"/>
        <v>-</v>
      </c>
    </row>
    <row r="832" spans="1:46" s="1" customFormat="1" ht="12" x14ac:dyDescent="0.35">
      <c r="A832" s="87"/>
      <c r="B832" s="40" t="str">
        <f t="shared" si="338"/>
        <v/>
      </c>
      <c r="C832" s="41" t="str">
        <f t="shared" si="339"/>
        <v/>
      </c>
      <c r="D832" s="28">
        <f>'I Disease Parameters'!$E$6/(1000*365)</f>
        <v>4.8197260273972601E-5</v>
      </c>
      <c r="E832" s="28">
        <f>'I Disease Parameters'!$E$7/(1000*365)</f>
        <v>2.0024657534246577E-5</v>
      </c>
      <c r="F832" s="27">
        <f>(1-'I Disease Parameters'!$E$8)/'I Disease Parameters'!$E$10</f>
        <v>0.188</v>
      </c>
      <c r="G832" s="27">
        <f>'I Disease Parameters'!$E$8/'I Disease Parameters'!$E$11</f>
        <v>1.2E-2</v>
      </c>
      <c r="H832" s="27">
        <f>1/'I Disease Parameters'!$E$12</f>
        <v>0.05</v>
      </c>
      <c r="I832" s="27">
        <f>'I Disease Parameters'!$E$9/'I Disease Parameters'!$E$15</f>
        <v>0</v>
      </c>
      <c r="J832" s="83">
        <f t="shared" si="362"/>
        <v>7.7001263440561267</v>
      </c>
      <c r="K832" s="60">
        <f t="shared" si="363"/>
        <v>0.77001263449643809</v>
      </c>
      <c r="L832" s="30">
        <f t="shared" si="364"/>
        <v>0.46717576064062738</v>
      </c>
      <c r="M832" s="27">
        <f>J832/'I Disease Parameters'!$E$12</f>
        <v>0.38500631720280631</v>
      </c>
      <c r="N832" s="27">
        <f>K832/SQRT('I Disease Parameters'!$E$13*'I Disease Parameters'!$E$13)</f>
        <v>4.5294860852731655E-2</v>
      </c>
      <c r="O832" s="27">
        <f>L832/'I Disease Parameters'!$E$13</f>
        <v>2.7480927096507492E-2</v>
      </c>
      <c r="P832" s="27">
        <f>(1-L832)/'I Disease Parameters'!$E$14</f>
        <v>2.2201009973307193E-2</v>
      </c>
      <c r="Q832" s="19" t="str">
        <f t="shared" si="340"/>
        <v/>
      </c>
      <c r="R832" s="17" t="str">
        <f t="shared" si="341"/>
        <v/>
      </c>
      <c r="S832" s="17" t="str">
        <f t="shared" si="342"/>
        <v/>
      </c>
      <c r="T832" s="17" t="str">
        <f t="shared" si="343"/>
        <v/>
      </c>
      <c r="U832" s="17" t="str">
        <f t="shared" si="344"/>
        <v/>
      </c>
      <c r="V832" s="17" t="str">
        <f t="shared" si="345"/>
        <v/>
      </c>
      <c r="W832" s="17" t="str">
        <f t="shared" si="346"/>
        <v/>
      </c>
      <c r="X832" s="18" t="str">
        <f t="shared" si="337"/>
        <v/>
      </c>
      <c r="Y832" s="17" t="str">
        <f t="shared" si="347"/>
        <v/>
      </c>
      <c r="Z832" s="17" t="str">
        <f t="shared" si="348"/>
        <v/>
      </c>
      <c r="AA832" s="17" t="str">
        <f t="shared" si="349"/>
        <v/>
      </c>
      <c r="AB832" s="17" t="str">
        <f t="shared" si="350"/>
        <v/>
      </c>
      <c r="AC832" s="17" t="str">
        <f t="shared" si="351"/>
        <v/>
      </c>
      <c r="AD832" s="18" t="str">
        <f t="shared" si="352"/>
        <v/>
      </c>
      <c r="AE832" s="19" t="str">
        <f t="shared" si="353"/>
        <v/>
      </c>
      <c r="AF832" s="17" t="str">
        <f t="shared" si="354"/>
        <v/>
      </c>
      <c r="AG832" s="17" t="str">
        <f t="shared" si="355"/>
        <v/>
      </c>
      <c r="AH832" s="18" t="str">
        <f t="shared" si="356"/>
        <v/>
      </c>
      <c r="AI832" s="73"/>
      <c r="AJ832" s="74"/>
      <c r="AK832" s="74"/>
      <c r="AL832" s="73"/>
      <c r="AM832" s="74"/>
      <c r="AN832" s="74">
        <f t="shared" si="357"/>
        <v>2012</v>
      </c>
      <c r="AO832" s="19" t="str">
        <f t="shared" ca="1" si="358"/>
        <v>-</v>
      </c>
      <c r="AP832" s="17" t="str">
        <f ca="1">IF($C832&gt;=TODAY(),"-",100*(AO832-MIN(Fit_Error_Deaths))/(MAX(Fit_Error_Deaths)-MIN(Fit_Error_Deaths)))</f>
        <v>-</v>
      </c>
      <c r="AQ832" s="17" t="str">
        <f t="shared" ca="1" si="359"/>
        <v>-</v>
      </c>
      <c r="AR832" s="17" t="str">
        <f ca="1">IF($C832&gt;=TODAY(),"-",100*(AQ832-MIN(Fit_Error_LocalTransmission))/(MAX(Fit_Error_LocalTransmission)-MIN(Fit_Error_LocalTransmission)))</f>
        <v>-</v>
      </c>
      <c r="AS832" s="17" t="str">
        <f t="shared" ca="1" si="360"/>
        <v>-</v>
      </c>
      <c r="AT832" s="67" t="str">
        <f t="shared" ca="1" si="361"/>
        <v>-</v>
      </c>
    </row>
    <row r="833" spans="1:46" s="1" customFormat="1" ht="12" x14ac:dyDescent="0.35">
      <c r="A833" s="87"/>
      <c r="B833" s="40" t="str">
        <f t="shared" si="338"/>
        <v/>
      </c>
      <c r="C833" s="41" t="str">
        <f t="shared" si="339"/>
        <v/>
      </c>
      <c r="D833" s="28">
        <f>'I Disease Parameters'!$E$6/(1000*365)</f>
        <v>4.8197260273972601E-5</v>
      </c>
      <c r="E833" s="28">
        <f>'I Disease Parameters'!$E$7/(1000*365)</f>
        <v>2.0024657534246577E-5</v>
      </c>
      <c r="F833" s="27">
        <f>(1-'I Disease Parameters'!$E$8)/'I Disease Parameters'!$E$10</f>
        <v>0.188</v>
      </c>
      <c r="G833" s="27">
        <f>'I Disease Parameters'!$E$8/'I Disease Parameters'!$E$11</f>
        <v>1.2E-2</v>
      </c>
      <c r="H833" s="27">
        <f>1/'I Disease Parameters'!$E$12</f>
        <v>0.05</v>
      </c>
      <c r="I833" s="27">
        <f>'I Disease Parameters'!$E$9/'I Disease Parameters'!$E$15</f>
        <v>0</v>
      </c>
      <c r="J833" s="83">
        <f t="shared" si="362"/>
        <v>7.7001263440561267</v>
      </c>
      <c r="K833" s="60">
        <f t="shared" si="363"/>
        <v>0.77001263449643809</v>
      </c>
      <c r="L833" s="30">
        <f t="shared" si="364"/>
        <v>0.46717576064062738</v>
      </c>
      <c r="M833" s="27">
        <f>J833/'I Disease Parameters'!$E$12</f>
        <v>0.38500631720280631</v>
      </c>
      <c r="N833" s="27">
        <f>K833/SQRT('I Disease Parameters'!$E$13*'I Disease Parameters'!$E$13)</f>
        <v>4.5294860852731655E-2</v>
      </c>
      <c r="O833" s="27">
        <f>L833/'I Disease Parameters'!$E$13</f>
        <v>2.7480927096507492E-2</v>
      </c>
      <c r="P833" s="27">
        <f>(1-L833)/'I Disease Parameters'!$E$14</f>
        <v>2.2201009973307193E-2</v>
      </c>
      <c r="Q833" s="19" t="str">
        <f t="shared" si="340"/>
        <v/>
      </c>
      <c r="R833" s="17" t="str">
        <f t="shared" si="341"/>
        <v/>
      </c>
      <c r="S833" s="17" t="str">
        <f t="shared" si="342"/>
        <v/>
      </c>
      <c r="T833" s="17" t="str">
        <f t="shared" si="343"/>
        <v/>
      </c>
      <c r="U833" s="17" t="str">
        <f t="shared" si="344"/>
        <v/>
      </c>
      <c r="V833" s="17" t="str">
        <f t="shared" si="345"/>
        <v/>
      </c>
      <c r="W833" s="17" t="str">
        <f t="shared" si="346"/>
        <v/>
      </c>
      <c r="X833" s="18" t="str">
        <f t="shared" si="337"/>
        <v/>
      </c>
      <c r="Y833" s="17" t="str">
        <f t="shared" si="347"/>
        <v/>
      </c>
      <c r="Z833" s="17" t="str">
        <f t="shared" si="348"/>
        <v/>
      </c>
      <c r="AA833" s="17" t="str">
        <f t="shared" si="349"/>
        <v/>
      </c>
      <c r="AB833" s="17" t="str">
        <f t="shared" si="350"/>
        <v/>
      </c>
      <c r="AC833" s="17" t="str">
        <f t="shared" si="351"/>
        <v/>
      </c>
      <c r="AD833" s="18" t="str">
        <f t="shared" si="352"/>
        <v/>
      </c>
      <c r="AE833" s="19" t="str">
        <f t="shared" si="353"/>
        <v/>
      </c>
      <c r="AF833" s="17" t="str">
        <f t="shared" si="354"/>
        <v/>
      </c>
      <c r="AG833" s="17" t="str">
        <f t="shared" si="355"/>
        <v/>
      </c>
      <c r="AH833" s="18" t="str">
        <f t="shared" si="356"/>
        <v/>
      </c>
      <c r="AI833" s="73"/>
      <c r="AJ833" s="74"/>
      <c r="AK833" s="74"/>
      <c r="AL833" s="73"/>
      <c r="AM833" s="74"/>
      <c r="AN833" s="74">
        <f t="shared" si="357"/>
        <v>2012</v>
      </c>
      <c r="AO833" s="19" t="str">
        <f t="shared" ca="1" si="358"/>
        <v>-</v>
      </c>
      <c r="AP833" s="17" t="str">
        <f ca="1">IF($C833&gt;=TODAY(),"-",100*(AO833-MIN(Fit_Error_Deaths))/(MAX(Fit_Error_Deaths)-MIN(Fit_Error_Deaths)))</f>
        <v>-</v>
      </c>
      <c r="AQ833" s="17" t="str">
        <f t="shared" ca="1" si="359"/>
        <v>-</v>
      </c>
      <c r="AR833" s="17" t="str">
        <f ca="1">IF($C833&gt;=TODAY(),"-",100*(AQ833-MIN(Fit_Error_LocalTransmission))/(MAX(Fit_Error_LocalTransmission)-MIN(Fit_Error_LocalTransmission)))</f>
        <v>-</v>
      </c>
      <c r="AS833" s="17" t="str">
        <f t="shared" ca="1" si="360"/>
        <v>-</v>
      </c>
      <c r="AT833" s="67" t="str">
        <f t="shared" ca="1" si="361"/>
        <v>-</v>
      </c>
    </row>
    <row r="834" spans="1:46" s="1" customFormat="1" ht="12" x14ac:dyDescent="0.35">
      <c r="A834" s="87"/>
      <c r="B834" s="40" t="str">
        <f t="shared" si="338"/>
        <v/>
      </c>
      <c r="C834" s="41" t="str">
        <f t="shared" si="339"/>
        <v/>
      </c>
      <c r="D834" s="28">
        <f>'I Disease Parameters'!$E$6/(1000*365)</f>
        <v>4.8197260273972601E-5</v>
      </c>
      <c r="E834" s="28">
        <f>'I Disease Parameters'!$E$7/(1000*365)</f>
        <v>2.0024657534246577E-5</v>
      </c>
      <c r="F834" s="27">
        <f>(1-'I Disease Parameters'!$E$8)/'I Disease Parameters'!$E$10</f>
        <v>0.188</v>
      </c>
      <c r="G834" s="27">
        <f>'I Disease Parameters'!$E$8/'I Disease Parameters'!$E$11</f>
        <v>1.2E-2</v>
      </c>
      <c r="H834" s="27">
        <f>1/'I Disease Parameters'!$E$12</f>
        <v>0.05</v>
      </c>
      <c r="I834" s="27">
        <f>'I Disease Parameters'!$E$9/'I Disease Parameters'!$E$15</f>
        <v>0</v>
      </c>
      <c r="J834" s="83">
        <f t="shared" si="362"/>
        <v>7.7001263440561267</v>
      </c>
      <c r="K834" s="60">
        <f t="shared" si="363"/>
        <v>0.77001263449643809</v>
      </c>
      <c r="L834" s="30">
        <f t="shared" si="364"/>
        <v>0.46717576064062738</v>
      </c>
      <c r="M834" s="27">
        <f>J834/'I Disease Parameters'!$E$12</f>
        <v>0.38500631720280631</v>
      </c>
      <c r="N834" s="27">
        <f>K834/SQRT('I Disease Parameters'!$E$13*'I Disease Parameters'!$E$13)</f>
        <v>4.5294860852731655E-2</v>
      </c>
      <c r="O834" s="27">
        <f>L834/'I Disease Parameters'!$E$13</f>
        <v>2.7480927096507492E-2</v>
      </c>
      <c r="P834" s="27">
        <f>(1-L834)/'I Disease Parameters'!$E$14</f>
        <v>2.2201009973307193E-2</v>
      </c>
      <c r="Q834" s="19" t="str">
        <f t="shared" si="340"/>
        <v/>
      </c>
      <c r="R834" s="17" t="str">
        <f t="shared" si="341"/>
        <v/>
      </c>
      <c r="S834" s="17" t="str">
        <f t="shared" si="342"/>
        <v/>
      </c>
      <c r="T834" s="17" t="str">
        <f t="shared" si="343"/>
        <v/>
      </c>
      <c r="U834" s="17" t="str">
        <f t="shared" si="344"/>
        <v/>
      </c>
      <c r="V834" s="17" t="str">
        <f t="shared" si="345"/>
        <v/>
      </c>
      <c r="W834" s="17" t="str">
        <f t="shared" si="346"/>
        <v/>
      </c>
      <c r="X834" s="18" t="str">
        <f t="shared" si="337"/>
        <v/>
      </c>
      <c r="Y834" s="17" t="str">
        <f t="shared" si="347"/>
        <v/>
      </c>
      <c r="Z834" s="17" t="str">
        <f t="shared" si="348"/>
        <v/>
      </c>
      <c r="AA834" s="17" t="str">
        <f t="shared" si="349"/>
        <v/>
      </c>
      <c r="AB834" s="17" t="str">
        <f t="shared" si="350"/>
        <v/>
      </c>
      <c r="AC834" s="17" t="str">
        <f t="shared" si="351"/>
        <v/>
      </c>
      <c r="AD834" s="18" t="str">
        <f t="shared" si="352"/>
        <v/>
      </c>
      <c r="AE834" s="19" t="str">
        <f t="shared" si="353"/>
        <v/>
      </c>
      <c r="AF834" s="17" t="str">
        <f t="shared" si="354"/>
        <v/>
      </c>
      <c r="AG834" s="17" t="str">
        <f t="shared" si="355"/>
        <v/>
      </c>
      <c r="AH834" s="18" t="str">
        <f t="shared" si="356"/>
        <v/>
      </c>
      <c r="AI834" s="73"/>
      <c r="AJ834" s="74"/>
      <c r="AK834" s="74"/>
      <c r="AL834" s="73"/>
      <c r="AM834" s="74"/>
      <c r="AN834" s="74">
        <f t="shared" si="357"/>
        <v>2012</v>
      </c>
      <c r="AO834" s="19" t="str">
        <f t="shared" ca="1" si="358"/>
        <v>-</v>
      </c>
      <c r="AP834" s="17" t="str">
        <f ca="1">IF($C834&gt;=TODAY(),"-",100*(AO834-MIN(Fit_Error_Deaths))/(MAX(Fit_Error_Deaths)-MIN(Fit_Error_Deaths)))</f>
        <v>-</v>
      </c>
      <c r="AQ834" s="17" t="str">
        <f t="shared" ca="1" si="359"/>
        <v>-</v>
      </c>
      <c r="AR834" s="17" t="str">
        <f ca="1">IF($C834&gt;=TODAY(),"-",100*(AQ834-MIN(Fit_Error_LocalTransmission))/(MAX(Fit_Error_LocalTransmission)-MIN(Fit_Error_LocalTransmission)))</f>
        <v>-</v>
      </c>
      <c r="AS834" s="17" t="str">
        <f t="shared" ca="1" si="360"/>
        <v>-</v>
      </c>
      <c r="AT834" s="67" t="str">
        <f t="shared" ca="1" si="361"/>
        <v>-</v>
      </c>
    </row>
    <row r="835" spans="1:46" s="1" customFormat="1" ht="12" x14ac:dyDescent="0.35">
      <c r="A835" s="87"/>
      <c r="B835" s="40" t="str">
        <f t="shared" si="338"/>
        <v/>
      </c>
      <c r="C835" s="41" t="str">
        <f t="shared" si="339"/>
        <v/>
      </c>
      <c r="D835" s="28">
        <f>'I Disease Parameters'!$E$6/(1000*365)</f>
        <v>4.8197260273972601E-5</v>
      </c>
      <c r="E835" s="28">
        <f>'I Disease Parameters'!$E$7/(1000*365)</f>
        <v>2.0024657534246577E-5</v>
      </c>
      <c r="F835" s="27">
        <f>(1-'I Disease Parameters'!$E$8)/'I Disease Parameters'!$E$10</f>
        <v>0.188</v>
      </c>
      <c r="G835" s="27">
        <f>'I Disease Parameters'!$E$8/'I Disease Parameters'!$E$11</f>
        <v>1.2E-2</v>
      </c>
      <c r="H835" s="27">
        <f>1/'I Disease Parameters'!$E$12</f>
        <v>0.05</v>
      </c>
      <c r="I835" s="27">
        <f>'I Disease Parameters'!$E$9/'I Disease Parameters'!$E$15</f>
        <v>0</v>
      </c>
      <c r="J835" s="83">
        <f t="shared" si="362"/>
        <v>7.7001263440561267</v>
      </c>
      <c r="K835" s="60">
        <f t="shared" si="363"/>
        <v>0.77001263449643809</v>
      </c>
      <c r="L835" s="30">
        <f t="shared" si="364"/>
        <v>0.46717576064062738</v>
      </c>
      <c r="M835" s="27">
        <f>J835/'I Disease Parameters'!$E$12</f>
        <v>0.38500631720280631</v>
      </c>
      <c r="N835" s="27">
        <f>K835/SQRT('I Disease Parameters'!$E$13*'I Disease Parameters'!$E$13)</f>
        <v>4.5294860852731655E-2</v>
      </c>
      <c r="O835" s="27">
        <f>L835/'I Disease Parameters'!$E$13</f>
        <v>2.7480927096507492E-2</v>
      </c>
      <c r="P835" s="27">
        <f>(1-L835)/'I Disease Parameters'!$E$14</f>
        <v>2.2201009973307193E-2</v>
      </c>
      <c r="Q835" s="19" t="str">
        <f t="shared" si="340"/>
        <v/>
      </c>
      <c r="R835" s="17" t="str">
        <f t="shared" si="341"/>
        <v/>
      </c>
      <c r="S835" s="17" t="str">
        <f t="shared" si="342"/>
        <v/>
      </c>
      <c r="T835" s="17" t="str">
        <f t="shared" si="343"/>
        <v/>
      </c>
      <c r="U835" s="17" t="str">
        <f t="shared" si="344"/>
        <v/>
      </c>
      <c r="V835" s="17" t="str">
        <f t="shared" si="345"/>
        <v/>
      </c>
      <c r="W835" s="17" t="str">
        <f t="shared" si="346"/>
        <v/>
      </c>
      <c r="X835" s="18" t="str">
        <f t="shared" si="337"/>
        <v/>
      </c>
      <c r="Y835" s="17" t="str">
        <f t="shared" si="347"/>
        <v/>
      </c>
      <c r="Z835" s="17" t="str">
        <f t="shared" si="348"/>
        <v/>
      </c>
      <c r="AA835" s="17" t="str">
        <f t="shared" si="349"/>
        <v/>
      </c>
      <c r="AB835" s="17" t="str">
        <f t="shared" si="350"/>
        <v/>
      </c>
      <c r="AC835" s="17" t="str">
        <f t="shared" si="351"/>
        <v/>
      </c>
      <c r="AD835" s="18" t="str">
        <f t="shared" si="352"/>
        <v/>
      </c>
      <c r="AE835" s="19" t="str">
        <f t="shared" si="353"/>
        <v/>
      </c>
      <c r="AF835" s="17" t="str">
        <f t="shared" si="354"/>
        <v/>
      </c>
      <c r="AG835" s="17" t="str">
        <f t="shared" si="355"/>
        <v/>
      </c>
      <c r="AH835" s="18" t="str">
        <f t="shared" si="356"/>
        <v/>
      </c>
      <c r="AI835" s="73"/>
      <c r="AJ835" s="74"/>
      <c r="AK835" s="74"/>
      <c r="AL835" s="73"/>
      <c r="AM835" s="74"/>
      <c r="AN835" s="74">
        <f t="shared" si="357"/>
        <v>2012</v>
      </c>
      <c r="AO835" s="19" t="str">
        <f t="shared" ca="1" si="358"/>
        <v>-</v>
      </c>
      <c r="AP835" s="17" t="str">
        <f ca="1">IF($C835&gt;=TODAY(),"-",100*(AO835-MIN(Fit_Error_Deaths))/(MAX(Fit_Error_Deaths)-MIN(Fit_Error_Deaths)))</f>
        <v>-</v>
      </c>
      <c r="AQ835" s="17" t="str">
        <f t="shared" ca="1" si="359"/>
        <v>-</v>
      </c>
      <c r="AR835" s="17" t="str">
        <f ca="1">IF($C835&gt;=TODAY(),"-",100*(AQ835-MIN(Fit_Error_LocalTransmission))/(MAX(Fit_Error_LocalTransmission)-MIN(Fit_Error_LocalTransmission)))</f>
        <v>-</v>
      </c>
      <c r="AS835" s="17" t="str">
        <f t="shared" ca="1" si="360"/>
        <v>-</v>
      </c>
      <c r="AT835" s="67" t="str">
        <f t="shared" ca="1" si="361"/>
        <v>-</v>
      </c>
    </row>
    <row r="836" spans="1:46" s="1" customFormat="1" ht="12" x14ac:dyDescent="0.35">
      <c r="A836" s="87"/>
      <c r="B836" s="40" t="str">
        <f t="shared" si="338"/>
        <v/>
      </c>
      <c r="C836" s="41" t="str">
        <f t="shared" si="339"/>
        <v/>
      </c>
      <c r="D836" s="28">
        <f>'I Disease Parameters'!$E$6/(1000*365)</f>
        <v>4.8197260273972601E-5</v>
      </c>
      <c r="E836" s="28">
        <f>'I Disease Parameters'!$E$7/(1000*365)</f>
        <v>2.0024657534246577E-5</v>
      </c>
      <c r="F836" s="27">
        <f>(1-'I Disease Parameters'!$E$8)/'I Disease Parameters'!$E$10</f>
        <v>0.188</v>
      </c>
      <c r="G836" s="27">
        <f>'I Disease Parameters'!$E$8/'I Disease Parameters'!$E$11</f>
        <v>1.2E-2</v>
      </c>
      <c r="H836" s="27">
        <f>1/'I Disease Parameters'!$E$12</f>
        <v>0.05</v>
      </c>
      <c r="I836" s="27">
        <f>'I Disease Parameters'!$E$9/'I Disease Parameters'!$E$15</f>
        <v>0</v>
      </c>
      <c r="J836" s="83">
        <f t="shared" si="362"/>
        <v>7.7001263440561267</v>
      </c>
      <c r="K836" s="60">
        <f t="shared" si="363"/>
        <v>0.77001263449643809</v>
      </c>
      <c r="L836" s="30">
        <f t="shared" si="364"/>
        <v>0.46717576064062738</v>
      </c>
      <c r="M836" s="27">
        <f>J836/'I Disease Parameters'!$E$12</f>
        <v>0.38500631720280631</v>
      </c>
      <c r="N836" s="27">
        <f>K836/SQRT('I Disease Parameters'!$E$13*'I Disease Parameters'!$E$13)</f>
        <v>4.5294860852731655E-2</v>
      </c>
      <c r="O836" s="27">
        <f>L836/'I Disease Parameters'!$E$13</f>
        <v>2.7480927096507492E-2</v>
      </c>
      <c r="P836" s="27">
        <f>(1-L836)/'I Disease Parameters'!$E$14</f>
        <v>2.2201009973307193E-2</v>
      </c>
      <c r="Q836" s="19" t="str">
        <f t="shared" si="340"/>
        <v/>
      </c>
      <c r="R836" s="17" t="str">
        <f t="shared" si="341"/>
        <v/>
      </c>
      <c r="S836" s="17" t="str">
        <f t="shared" si="342"/>
        <v/>
      </c>
      <c r="T836" s="17" t="str">
        <f t="shared" si="343"/>
        <v/>
      </c>
      <c r="U836" s="17" t="str">
        <f t="shared" si="344"/>
        <v/>
      </c>
      <c r="V836" s="17" t="str">
        <f t="shared" si="345"/>
        <v/>
      </c>
      <c r="W836" s="17" t="str">
        <f t="shared" si="346"/>
        <v/>
      </c>
      <c r="X836" s="18" t="str">
        <f t="shared" ref="X836:X899" si="365">IF($B836&gt;$C$1,"",MAX(View_T_C))</f>
        <v/>
      </c>
      <c r="Y836" s="17" t="str">
        <f t="shared" si="347"/>
        <v/>
      </c>
      <c r="Z836" s="17" t="str">
        <f t="shared" si="348"/>
        <v/>
      </c>
      <c r="AA836" s="17" t="str">
        <f t="shared" si="349"/>
        <v/>
      </c>
      <c r="AB836" s="17" t="str">
        <f t="shared" si="350"/>
        <v/>
      </c>
      <c r="AC836" s="17" t="str">
        <f t="shared" si="351"/>
        <v/>
      </c>
      <c r="AD836" s="18" t="str">
        <f t="shared" si="352"/>
        <v/>
      </c>
      <c r="AE836" s="19" t="str">
        <f t="shared" si="353"/>
        <v/>
      </c>
      <c r="AF836" s="17" t="str">
        <f t="shared" si="354"/>
        <v/>
      </c>
      <c r="AG836" s="17" t="str">
        <f t="shared" si="355"/>
        <v/>
      </c>
      <c r="AH836" s="18" t="str">
        <f t="shared" si="356"/>
        <v/>
      </c>
      <c r="AI836" s="73"/>
      <c r="AJ836" s="74"/>
      <c r="AK836" s="74"/>
      <c r="AL836" s="73"/>
      <c r="AM836" s="74"/>
      <c r="AN836" s="74">
        <f t="shared" si="357"/>
        <v>2012</v>
      </c>
      <c r="AO836" s="19" t="str">
        <f t="shared" ca="1" si="358"/>
        <v>-</v>
      </c>
      <c r="AP836" s="17" t="str">
        <f ca="1">IF($C836&gt;=TODAY(),"-",100*(AO836-MIN(Fit_Error_Deaths))/(MAX(Fit_Error_Deaths)-MIN(Fit_Error_Deaths)))</f>
        <v>-</v>
      </c>
      <c r="AQ836" s="17" t="str">
        <f t="shared" ca="1" si="359"/>
        <v>-</v>
      </c>
      <c r="AR836" s="17" t="str">
        <f ca="1">IF($C836&gt;=TODAY(),"-",100*(AQ836-MIN(Fit_Error_LocalTransmission))/(MAX(Fit_Error_LocalTransmission)-MIN(Fit_Error_LocalTransmission)))</f>
        <v>-</v>
      </c>
      <c r="AS836" s="17" t="str">
        <f t="shared" ca="1" si="360"/>
        <v>-</v>
      </c>
      <c r="AT836" s="67" t="str">
        <f t="shared" ca="1" si="361"/>
        <v>-</v>
      </c>
    </row>
    <row r="837" spans="1:46" s="1" customFormat="1" ht="12" x14ac:dyDescent="0.35">
      <c r="A837" s="87"/>
      <c r="B837" s="40" t="str">
        <f t="shared" ref="B837:B900" si="366">IF($B836&gt;=$C$1,"",B836+1)</f>
        <v/>
      </c>
      <c r="C837" s="41" t="str">
        <f t="shared" ref="C837:C900" si="367">IF($B837&gt;$C$1,"",C836+1)</f>
        <v/>
      </c>
      <c r="D837" s="28">
        <f>'I Disease Parameters'!$E$6/(1000*365)</f>
        <v>4.8197260273972601E-5</v>
      </c>
      <c r="E837" s="28">
        <f>'I Disease Parameters'!$E$7/(1000*365)</f>
        <v>2.0024657534246577E-5</v>
      </c>
      <c r="F837" s="27">
        <f>(1-'I Disease Parameters'!$E$8)/'I Disease Parameters'!$E$10</f>
        <v>0.188</v>
      </c>
      <c r="G837" s="27">
        <f>'I Disease Parameters'!$E$8/'I Disease Parameters'!$E$11</f>
        <v>1.2E-2</v>
      </c>
      <c r="H837" s="27">
        <f>1/'I Disease Parameters'!$E$12</f>
        <v>0.05</v>
      </c>
      <c r="I837" s="27">
        <f>'I Disease Parameters'!$E$9/'I Disease Parameters'!$E$15</f>
        <v>0</v>
      </c>
      <c r="J837" s="83">
        <f t="shared" si="362"/>
        <v>7.7001263440561267</v>
      </c>
      <c r="K837" s="60">
        <f t="shared" si="363"/>
        <v>0.77001263449643809</v>
      </c>
      <c r="L837" s="30">
        <f t="shared" si="364"/>
        <v>0.46717576064062738</v>
      </c>
      <c r="M837" s="27">
        <f>J837/'I Disease Parameters'!$E$12</f>
        <v>0.38500631720280631</v>
      </c>
      <c r="N837" s="27">
        <f>K837/SQRT('I Disease Parameters'!$E$13*'I Disease Parameters'!$E$13)</f>
        <v>4.5294860852731655E-2</v>
      </c>
      <c r="O837" s="27">
        <f>L837/'I Disease Parameters'!$E$13</f>
        <v>2.7480927096507492E-2</v>
      </c>
      <c r="P837" s="27">
        <f>(1-L837)/'I Disease Parameters'!$E$14</f>
        <v>2.2201009973307193E-2</v>
      </c>
      <c r="Q837" s="19" t="str">
        <f t="shared" ref="Q837:Q900" si="368">IF($B837&gt;$C$1,"",Q836+p_0*$W836+p_9*$U836-p_1*$Q836-p_2*$Q836*($S836/$W836)-p_3*$Q836*($T836/$W836))</f>
        <v/>
      </c>
      <c r="R837" s="17" t="str">
        <f t="shared" ref="R837:R900" si="369">IF($B837&gt;$C$1,"",R836+p_2*$Q836*($S836/$W836)+p_3*$Q836*($T836/$W836) - p_1*$R836- p_4*$R836 - p_5*$R836+AI836)</f>
        <v/>
      </c>
      <c r="S837" s="17" t="str">
        <f t="shared" ref="S837:S900" si="370">IF($B837&gt;$C$1,"",S836+p_4*$R836-p_1*$S836-p_6*$S836+AJ836)</f>
        <v/>
      </c>
      <c r="T837" s="17" t="str">
        <f t="shared" ref="T837:T900" si="371">IF($B837&gt;$C$1,"",T836+p_5*$R836-p_1*$T836-p_7*$T836-p_8*$T836+AK836)</f>
        <v/>
      </c>
      <c r="U837" s="17" t="str">
        <f t="shared" ref="U837:U900" si="372">IF($B837&gt;$C$1,"",U836+p_7*$T836+p_6*$S836-p_1*$U836-p_9*$U836)</f>
        <v/>
      </c>
      <c r="V837" s="17" t="str">
        <f t="shared" ref="V837:V900" si="373">IF($B837&gt;$C$1,"",V836+p_8*$T836)</f>
        <v/>
      </c>
      <c r="W837" s="17" t="str">
        <f t="shared" ref="W837:W900" si="374">IF($B837&gt;$C$1,"",SUM($Q837:$U837))</f>
        <v/>
      </c>
      <c r="X837" s="18" t="str">
        <f t="shared" si="365"/>
        <v/>
      </c>
      <c r="Y837" s="17" t="str">
        <f t="shared" ref="Y837:Y900" si="375">IF($B837&gt;$C$1,"",Q837-Q836)</f>
        <v/>
      </c>
      <c r="Z837" s="17" t="str">
        <f t="shared" ref="Z837:Z900" si="376">IF($B837&gt;$C$1,"",R837-R836)</f>
        <v/>
      </c>
      <c r="AA837" s="17" t="str">
        <f t="shared" ref="AA837:AA900" si="377">IF($B837&gt;$C$1,"",S837-S836)</f>
        <v/>
      </c>
      <c r="AB837" s="17" t="str">
        <f t="shared" ref="AB837:AB900" si="378">IF($B837&gt;$C$1,"",T837-T836)</f>
        <v/>
      </c>
      <c r="AC837" s="17" t="str">
        <f t="shared" ref="AC837:AC900" si="379">IF($B837&gt;$C$1,"",U837-U836)</f>
        <v/>
      </c>
      <c r="AD837" s="18" t="str">
        <f t="shared" ref="AD837:AD900" si="380">IF($B837&gt;$C$1,"",V837-V836)</f>
        <v/>
      </c>
      <c r="AE837" s="19" t="str">
        <f t="shared" ref="AE837:AE900" si="381">IF($B837&gt;$C$1,"",p_2*$Q836*($S836/$W836)+p_3*$Q836*($T836/$W836))</f>
        <v/>
      </c>
      <c r="AF837" s="17" t="str">
        <f t="shared" ref="AF837:AF900" si="382">IF($B837&gt;$C$1,"",p_4*$R836)</f>
        <v/>
      </c>
      <c r="AG837" s="17" t="str">
        <f t="shared" ref="AG837:AG900" si="383">IF($B837&gt;$C$1,"",p_5*$R836)</f>
        <v/>
      </c>
      <c r="AH837" s="18" t="str">
        <f t="shared" si="356"/>
        <v/>
      </c>
      <c r="AI837" s="73"/>
      <c r="AJ837" s="74"/>
      <c r="AK837" s="74"/>
      <c r="AL837" s="73"/>
      <c r="AM837" s="74"/>
      <c r="AN837" s="74">
        <f t="shared" si="357"/>
        <v>2012</v>
      </c>
      <c r="AO837" s="19" t="str">
        <f t="shared" ca="1" si="358"/>
        <v>-</v>
      </c>
      <c r="AP837" s="17" t="str">
        <f ca="1">IF($C837&gt;=TODAY(),"-",100*(AO837-MIN(Fit_Error_Deaths))/(MAX(Fit_Error_Deaths)-MIN(Fit_Error_Deaths)))</f>
        <v>-</v>
      </c>
      <c r="AQ837" s="17" t="str">
        <f t="shared" ca="1" si="359"/>
        <v>-</v>
      </c>
      <c r="AR837" s="17" t="str">
        <f ca="1">IF($C837&gt;=TODAY(),"-",100*(AQ837-MIN(Fit_Error_LocalTransmission))/(MAX(Fit_Error_LocalTransmission)-MIN(Fit_Error_LocalTransmission)))</f>
        <v>-</v>
      </c>
      <c r="AS837" s="17" t="str">
        <f t="shared" ca="1" si="360"/>
        <v>-</v>
      </c>
      <c r="AT837" s="67" t="str">
        <f t="shared" ca="1" si="361"/>
        <v>-</v>
      </c>
    </row>
    <row r="838" spans="1:46" s="1" customFormat="1" ht="12" x14ac:dyDescent="0.35">
      <c r="A838" s="87"/>
      <c r="B838" s="40" t="str">
        <f t="shared" si="366"/>
        <v/>
      </c>
      <c r="C838" s="41" t="str">
        <f t="shared" si="367"/>
        <v/>
      </c>
      <c r="D838" s="28">
        <f>'I Disease Parameters'!$E$6/(1000*365)</f>
        <v>4.8197260273972601E-5</v>
      </c>
      <c r="E838" s="28">
        <f>'I Disease Parameters'!$E$7/(1000*365)</f>
        <v>2.0024657534246577E-5</v>
      </c>
      <c r="F838" s="27">
        <f>(1-'I Disease Parameters'!$E$8)/'I Disease Parameters'!$E$10</f>
        <v>0.188</v>
      </c>
      <c r="G838" s="27">
        <f>'I Disease Parameters'!$E$8/'I Disease Parameters'!$E$11</f>
        <v>1.2E-2</v>
      </c>
      <c r="H838" s="27">
        <f>1/'I Disease Parameters'!$E$12</f>
        <v>0.05</v>
      </c>
      <c r="I838" s="27">
        <f>'I Disease Parameters'!$E$9/'I Disease Parameters'!$E$15</f>
        <v>0</v>
      </c>
      <c r="J838" s="83">
        <f t="shared" si="362"/>
        <v>7.7001263440561267</v>
      </c>
      <c r="K838" s="60">
        <f t="shared" si="363"/>
        <v>0.77001263449643809</v>
      </c>
      <c r="L838" s="30">
        <f t="shared" si="364"/>
        <v>0.46717576064062738</v>
      </c>
      <c r="M838" s="27">
        <f>J838/'I Disease Parameters'!$E$12</f>
        <v>0.38500631720280631</v>
      </c>
      <c r="N838" s="27">
        <f>K838/SQRT('I Disease Parameters'!$E$13*'I Disease Parameters'!$E$13)</f>
        <v>4.5294860852731655E-2</v>
      </c>
      <c r="O838" s="27">
        <f>L838/'I Disease Parameters'!$E$13</f>
        <v>2.7480927096507492E-2</v>
      </c>
      <c r="P838" s="27">
        <f>(1-L838)/'I Disease Parameters'!$E$14</f>
        <v>2.2201009973307193E-2</v>
      </c>
      <c r="Q838" s="19" t="str">
        <f t="shared" si="368"/>
        <v/>
      </c>
      <c r="R838" s="17" t="str">
        <f t="shared" si="369"/>
        <v/>
      </c>
      <c r="S838" s="17" t="str">
        <f t="shared" si="370"/>
        <v/>
      </c>
      <c r="T838" s="17" t="str">
        <f t="shared" si="371"/>
        <v/>
      </c>
      <c r="U838" s="17" t="str">
        <f t="shared" si="372"/>
        <v/>
      </c>
      <c r="V838" s="17" t="str">
        <f t="shared" si="373"/>
        <v/>
      </c>
      <c r="W838" s="17" t="str">
        <f t="shared" si="374"/>
        <v/>
      </c>
      <c r="X838" s="18" t="str">
        <f t="shared" si="365"/>
        <v/>
      </c>
      <c r="Y838" s="17" t="str">
        <f t="shared" si="375"/>
        <v/>
      </c>
      <c r="Z838" s="17" t="str">
        <f t="shared" si="376"/>
        <v/>
      </c>
      <c r="AA838" s="17" t="str">
        <f t="shared" si="377"/>
        <v/>
      </c>
      <c r="AB838" s="17" t="str">
        <f t="shared" si="378"/>
        <v/>
      </c>
      <c r="AC838" s="17" t="str">
        <f t="shared" si="379"/>
        <v/>
      </c>
      <c r="AD838" s="18" t="str">
        <f t="shared" si="380"/>
        <v/>
      </c>
      <c r="AE838" s="19" t="str">
        <f t="shared" si="381"/>
        <v/>
      </c>
      <c r="AF838" s="17" t="str">
        <f t="shared" si="382"/>
        <v/>
      </c>
      <c r="AG838" s="17" t="str">
        <f t="shared" si="383"/>
        <v/>
      </c>
      <c r="AH838" s="18" t="str">
        <f t="shared" ref="AH838:AH901" si="384">IF($B838&gt;$C$1,"",AG838+AF838)</f>
        <v/>
      </c>
      <c r="AI838" s="73"/>
      <c r="AJ838" s="74"/>
      <c r="AK838" s="74"/>
      <c r="AL838" s="73"/>
      <c r="AM838" s="74"/>
      <c r="AN838" s="74">
        <f t="shared" ref="AN838:AN901" si="385">AM838+AN837</f>
        <v>2012</v>
      </c>
      <c r="AO838" s="19" t="str">
        <f t="shared" ref="AO838:AO901" ca="1" si="386">IF($C838&gt;=TODAY(),"-",(AL838-AD838)^2)</f>
        <v>-</v>
      </c>
      <c r="AP838" s="17" t="str">
        <f ca="1">IF($C838&gt;=TODAY(),"-",100*(AO838-MIN(Fit_Error_Deaths))/(MAX(Fit_Error_Deaths)-MIN(Fit_Error_Deaths)))</f>
        <v>-</v>
      </c>
      <c r="AQ838" s="17" t="str">
        <f t="shared" ref="AQ838:AQ901" ca="1" si="387">IF($C838&gt;=TODAY(),"-",(AM838-AH838)^2)</f>
        <v>-</v>
      </c>
      <c r="AR838" s="17" t="str">
        <f ca="1">IF($C838&gt;=TODAY(),"-",100*(AQ838-MIN(Fit_Error_LocalTransmission))/(MAX(Fit_Error_LocalTransmission)-MIN(Fit_Error_LocalTransmission)))</f>
        <v>-</v>
      </c>
      <c r="AS838" s="17" t="str">
        <f t="shared" ref="AS838:AS901" ca="1" si="388">IF($C838&gt;=TODAY(),"-",AP838*$AO$2+AR838*$AQ$2)</f>
        <v>-</v>
      </c>
      <c r="AT838" s="67" t="str">
        <f t="shared" ref="AT838:AT901" ca="1" si="389">IF($C838&gt;=TODAY(),"-",($AT$2)^((TODAY()-C838-1)))</f>
        <v>-</v>
      </c>
    </row>
    <row r="839" spans="1:46" s="1" customFormat="1" ht="12" x14ac:dyDescent="0.35">
      <c r="A839" s="87"/>
      <c r="B839" s="40" t="str">
        <f t="shared" si="366"/>
        <v/>
      </c>
      <c r="C839" s="41" t="str">
        <f t="shared" si="367"/>
        <v/>
      </c>
      <c r="D839" s="28">
        <f>'I Disease Parameters'!$E$6/(1000*365)</f>
        <v>4.8197260273972601E-5</v>
      </c>
      <c r="E839" s="28">
        <f>'I Disease Parameters'!$E$7/(1000*365)</f>
        <v>2.0024657534246577E-5</v>
      </c>
      <c r="F839" s="27">
        <f>(1-'I Disease Parameters'!$E$8)/'I Disease Parameters'!$E$10</f>
        <v>0.188</v>
      </c>
      <c r="G839" s="27">
        <f>'I Disease Parameters'!$E$8/'I Disease Parameters'!$E$11</f>
        <v>1.2E-2</v>
      </c>
      <c r="H839" s="27">
        <f>1/'I Disease Parameters'!$E$12</f>
        <v>0.05</v>
      </c>
      <c r="I839" s="27">
        <f>'I Disease Parameters'!$E$9/'I Disease Parameters'!$E$15</f>
        <v>0</v>
      </c>
      <c r="J839" s="83">
        <f t="shared" ref="J839:J902" si="390">J838</f>
        <v>7.7001263440561267</v>
      </c>
      <c r="K839" s="60">
        <f t="shared" ref="K839:K902" si="391">K838</f>
        <v>0.77001263449643809</v>
      </c>
      <c r="L839" s="30">
        <f t="shared" ref="L839:L902" si="392">L838</f>
        <v>0.46717576064062738</v>
      </c>
      <c r="M839" s="27">
        <f>J839/'I Disease Parameters'!$E$12</f>
        <v>0.38500631720280631</v>
      </c>
      <c r="N839" s="27">
        <f>K839/SQRT('I Disease Parameters'!$E$13*'I Disease Parameters'!$E$13)</f>
        <v>4.5294860852731655E-2</v>
      </c>
      <c r="O839" s="27">
        <f>L839/'I Disease Parameters'!$E$13</f>
        <v>2.7480927096507492E-2</v>
      </c>
      <c r="P839" s="27">
        <f>(1-L839)/'I Disease Parameters'!$E$14</f>
        <v>2.2201009973307193E-2</v>
      </c>
      <c r="Q839" s="19" t="str">
        <f t="shared" si="368"/>
        <v/>
      </c>
      <c r="R839" s="17" t="str">
        <f t="shared" si="369"/>
        <v/>
      </c>
      <c r="S839" s="17" t="str">
        <f t="shared" si="370"/>
        <v/>
      </c>
      <c r="T839" s="17" t="str">
        <f t="shared" si="371"/>
        <v/>
      </c>
      <c r="U839" s="17" t="str">
        <f t="shared" si="372"/>
        <v/>
      </c>
      <c r="V839" s="17" t="str">
        <f t="shared" si="373"/>
        <v/>
      </c>
      <c r="W839" s="17" t="str">
        <f t="shared" si="374"/>
        <v/>
      </c>
      <c r="X839" s="18" t="str">
        <f t="shared" si="365"/>
        <v/>
      </c>
      <c r="Y839" s="17" t="str">
        <f t="shared" si="375"/>
        <v/>
      </c>
      <c r="Z839" s="17" t="str">
        <f t="shared" si="376"/>
        <v/>
      </c>
      <c r="AA839" s="17" t="str">
        <f t="shared" si="377"/>
        <v/>
      </c>
      <c r="AB839" s="17" t="str">
        <f t="shared" si="378"/>
        <v/>
      </c>
      <c r="AC839" s="17" t="str">
        <f t="shared" si="379"/>
        <v/>
      </c>
      <c r="AD839" s="18" t="str">
        <f t="shared" si="380"/>
        <v/>
      </c>
      <c r="AE839" s="19" t="str">
        <f t="shared" si="381"/>
        <v/>
      </c>
      <c r="AF839" s="17" t="str">
        <f t="shared" si="382"/>
        <v/>
      </c>
      <c r="AG839" s="17" t="str">
        <f t="shared" si="383"/>
        <v/>
      </c>
      <c r="AH839" s="18" t="str">
        <f t="shared" si="384"/>
        <v/>
      </c>
      <c r="AI839" s="73"/>
      <c r="AJ839" s="74"/>
      <c r="AK839" s="74"/>
      <c r="AL839" s="73"/>
      <c r="AM839" s="74"/>
      <c r="AN839" s="74">
        <f t="shared" si="385"/>
        <v>2012</v>
      </c>
      <c r="AO839" s="19" t="str">
        <f t="shared" ca="1" si="386"/>
        <v>-</v>
      </c>
      <c r="AP839" s="17" t="str">
        <f ca="1">IF($C839&gt;=TODAY(),"-",100*(AO839-MIN(Fit_Error_Deaths))/(MAX(Fit_Error_Deaths)-MIN(Fit_Error_Deaths)))</f>
        <v>-</v>
      </c>
      <c r="AQ839" s="17" t="str">
        <f t="shared" ca="1" si="387"/>
        <v>-</v>
      </c>
      <c r="AR839" s="17" t="str">
        <f ca="1">IF($C839&gt;=TODAY(),"-",100*(AQ839-MIN(Fit_Error_LocalTransmission))/(MAX(Fit_Error_LocalTransmission)-MIN(Fit_Error_LocalTransmission)))</f>
        <v>-</v>
      </c>
      <c r="AS839" s="17" t="str">
        <f t="shared" ca="1" si="388"/>
        <v>-</v>
      </c>
      <c r="AT839" s="67" t="str">
        <f t="shared" ca="1" si="389"/>
        <v>-</v>
      </c>
    </row>
    <row r="840" spans="1:46" s="1" customFormat="1" ht="12" x14ac:dyDescent="0.35">
      <c r="A840" s="87"/>
      <c r="B840" s="40" t="str">
        <f t="shared" si="366"/>
        <v/>
      </c>
      <c r="C840" s="41" t="str">
        <f t="shared" si="367"/>
        <v/>
      </c>
      <c r="D840" s="28">
        <f>'I Disease Parameters'!$E$6/(1000*365)</f>
        <v>4.8197260273972601E-5</v>
      </c>
      <c r="E840" s="28">
        <f>'I Disease Parameters'!$E$7/(1000*365)</f>
        <v>2.0024657534246577E-5</v>
      </c>
      <c r="F840" s="27">
        <f>(1-'I Disease Parameters'!$E$8)/'I Disease Parameters'!$E$10</f>
        <v>0.188</v>
      </c>
      <c r="G840" s="27">
        <f>'I Disease Parameters'!$E$8/'I Disease Parameters'!$E$11</f>
        <v>1.2E-2</v>
      </c>
      <c r="H840" s="27">
        <f>1/'I Disease Parameters'!$E$12</f>
        <v>0.05</v>
      </c>
      <c r="I840" s="27">
        <f>'I Disease Parameters'!$E$9/'I Disease Parameters'!$E$15</f>
        <v>0</v>
      </c>
      <c r="J840" s="83">
        <f t="shared" si="390"/>
        <v>7.7001263440561267</v>
      </c>
      <c r="K840" s="60">
        <f t="shared" si="391"/>
        <v>0.77001263449643809</v>
      </c>
      <c r="L840" s="30">
        <f t="shared" si="392"/>
        <v>0.46717576064062738</v>
      </c>
      <c r="M840" s="27">
        <f>J840/'I Disease Parameters'!$E$12</f>
        <v>0.38500631720280631</v>
      </c>
      <c r="N840" s="27">
        <f>K840/SQRT('I Disease Parameters'!$E$13*'I Disease Parameters'!$E$13)</f>
        <v>4.5294860852731655E-2</v>
      </c>
      <c r="O840" s="27">
        <f>L840/'I Disease Parameters'!$E$13</f>
        <v>2.7480927096507492E-2</v>
      </c>
      <c r="P840" s="27">
        <f>(1-L840)/'I Disease Parameters'!$E$14</f>
        <v>2.2201009973307193E-2</v>
      </c>
      <c r="Q840" s="19" t="str">
        <f t="shared" si="368"/>
        <v/>
      </c>
      <c r="R840" s="17" t="str">
        <f t="shared" si="369"/>
        <v/>
      </c>
      <c r="S840" s="17" t="str">
        <f t="shared" si="370"/>
        <v/>
      </c>
      <c r="T840" s="17" t="str">
        <f t="shared" si="371"/>
        <v/>
      </c>
      <c r="U840" s="17" t="str">
        <f t="shared" si="372"/>
        <v/>
      </c>
      <c r="V840" s="17" t="str">
        <f t="shared" si="373"/>
        <v/>
      </c>
      <c r="W840" s="17" t="str">
        <f t="shared" si="374"/>
        <v/>
      </c>
      <c r="X840" s="18" t="str">
        <f t="shared" si="365"/>
        <v/>
      </c>
      <c r="Y840" s="17" t="str">
        <f t="shared" si="375"/>
        <v/>
      </c>
      <c r="Z840" s="17" t="str">
        <f t="shared" si="376"/>
        <v/>
      </c>
      <c r="AA840" s="17" t="str">
        <f t="shared" si="377"/>
        <v/>
      </c>
      <c r="AB840" s="17" t="str">
        <f t="shared" si="378"/>
        <v/>
      </c>
      <c r="AC840" s="17" t="str">
        <f t="shared" si="379"/>
        <v/>
      </c>
      <c r="AD840" s="18" t="str">
        <f t="shared" si="380"/>
        <v/>
      </c>
      <c r="AE840" s="19" t="str">
        <f t="shared" si="381"/>
        <v/>
      </c>
      <c r="AF840" s="17" t="str">
        <f t="shared" si="382"/>
        <v/>
      </c>
      <c r="AG840" s="17" t="str">
        <f t="shared" si="383"/>
        <v/>
      </c>
      <c r="AH840" s="18" t="str">
        <f t="shared" si="384"/>
        <v/>
      </c>
      <c r="AI840" s="73"/>
      <c r="AJ840" s="74"/>
      <c r="AK840" s="74"/>
      <c r="AL840" s="73"/>
      <c r="AM840" s="74"/>
      <c r="AN840" s="74">
        <f t="shared" si="385"/>
        <v>2012</v>
      </c>
      <c r="AO840" s="19" t="str">
        <f t="shared" ca="1" si="386"/>
        <v>-</v>
      </c>
      <c r="AP840" s="17" t="str">
        <f ca="1">IF($C840&gt;=TODAY(),"-",100*(AO840-MIN(Fit_Error_Deaths))/(MAX(Fit_Error_Deaths)-MIN(Fit_Error_Deaths)))</f>
        <v>-</v>
      </c>
      <c r="AQ840" s="17" t="str">
        <f t="shared" ca="1" si="387"/>
        <v>-</v>
      </c>
      <c r="AR840" s="17" t="str">
        <f ca="1">IF($C840&gt;=TODAY(),"-",100*(AQ840-MIN(Fit_Error_LocalTransmission))/(MAX(Fit_Error_LocalTransmission)-MIN(Fit_Error_LocalTransmission)))</f>
        <v>-</v>
      </c>
      <c r="AS840" s="17" t="str">
        <f t="shared" ca="1" si="388"/>
        <v>-</v>
      </c>
      <c r="AT840" s="67" t="str">
        <f t="shared" ca="1" si="389"/>
        <v>-</v>
      </c>
    </row>
    <row r="841" spans="1:46" s="1" customFormat="1" ht="12" x14ac:dyDescent="0.35">
      <c r="A841" s="87"/>
      <c r="B841" s="40" t="str">
        <f t="shared" si="366"/>
        <v/>
      </c>
      <c r="C841" s="41" t="str">
        <f t="shared" si="367"/>
        <v/>
      </c>
      <c r="D841" s="28">
        <f>'I Disease Parameters'!$E$6/(1000*365)</f>
        <v>4.8197260273972601E-5</v>
      </c>
      <c r="E841" s="28">
        <f>'I Disease Parameters'!$E$7/(1000*365)</f>
        <v>2.0024657534246577E-5</v>
      </c>
      <c r="F841" s="27">
        <f>(1-'I Disease Parameters'!$E$8)/'I Disease Parameters'!$E$10</f>
        <v>0.188</v>
      </c>
      <c r="G841" s="27">
        <f>'I Disease Parameters'!$E$8/'I Disease Parameters'!$E$11</f>
        <v>1.2E-2</v>
      </c>
      <c r="H841" s="27">
        <f>1/'I Disease Parameters'!$E$12</f>
        <v>0.05</v>
      </c>
      <c r="I841" s="27">
        <f>'I Disease Parameters'!$E$9/'I Disease Parameters'!$E$15</f>
        <v>0</v>
      </c>
      <c r="J841" s="83">
        <f t="shared" si="390"/>
        <v>7.7001263440561267</v>
      </c>
      <c r="K841" s="60">
        <f t="shared" si="391"/>
        <v>0.77001263449643809</v>
      </c>
      <c r="L841" s="30">
        <f t="shared" si="392"/>
        <v>0.46717576064062738</v>
      </c>
      <c r="M841" s="27">
        <f>J841/'I Disease Parameters'!$E$12</f>
        <v>0.38500631720280631</v>
      </c>
      <c r="N841" s="27">
        <f>K841/SQRT('I Disease Parameters'!$E$13*'I Disease Parameters'!$E$13)</f>
        <v>4.5294860852731655E-2</v>
      </c>
      <c r="O841" s="27">
        <f>L841/'I Disease Parameters'!$E$13</f>
        <v>2.7480927096507492E-2</v>
      </c>
      <c r="P841" s="27">
        <f>(1-L841)/'I Disease Parameters'!$E$14</f>
        <v>2.2201009973307193E-2</v>
      </c>
      <c r="Q841" s="19" t="str">
        <f t="shared" si="368"/>
        <v/>
      </c>
      <c r="R841" s="17" t="str">
        <f t="shared" si="369"/>
        <v/>
      </c>
      <c r="S841" s="17" t="str">
        <f t="shared" si="370"/>
        <v/>
      </c>
      <c r="T841" s="17" t="str">
        <f t="shared" si="371"/>
        <v/>
      </c>
      <c r="U841" s="17" t="str">
        <f t="shared" si="372"/>
        <v/>
      </c>
      <c r="V841" s="17" t="str">
        <f t="shared" si="373"/>
        <v/>
      </c>
      <c r="W841" s="17" t="str">
        <f t="shared" si="374"/>
        <v/>
      </c>
      <c r="X841" s="18" t="str">
        <f t="shared" si="365"/>
        <v/>
      </c>
      <c r="Y841" s="17" t="str">
        <f t="shared" si="375"/>
        <v/>
      </c>
      <c r="Z841" s="17" t="str">
        <f t="shared" si="376"/>
        <v/>
      </c>
      <c r="AA841" s="17" t="str">
        <f t="shared" si="377"/>
        <v/>
      </c>
      <c r="AB841" s="17" t="str">
        <f t="shared" si="378"/>
        <v/>
      </c>
      <c r="AC841" s="17" t="str">
        <f t="shared" si="379"/>
        <v/>
      </c>
      <c r="AD841" s="18" t="str">
        <f t="shared" si="380"/>
        <v/>
      </c>
      <c r="AE841" s="19" t="str">
        <f t="shared" si="381"/>
        <v/>
      </c>
      <c r="AF841" s="17" t="str">
        <f t="shared" si="382"/>
        <v/>
      </c>
      <c r="AG841" s="17" t="str">
        <f t="shared" si="383"/>
        <v/>
      </c>
      <c r="AH841" s="18" t="str">
        <f t="shared" si="384"/>
        <v/>
      </c>
      <c r="AI841" s="73"/>
      <c r="AJ841" s="74"/>
      <c r="AK841" s="74"/>
      <c r="AL841" s="73"/>
      <c r="AM841" s="74"/>
      <c r="AN841" s="74">
        <f t="shared" si="385"/>
        <v>2012</v>
      </c>
      <c r="AO841" s="19" t="str">
        <f t="shared" ca="1" si="386"/>
        <v>-</v>
      </c>
      <c r="AP841" s="17" t="str">
        <f ca="1">IF($C841&gt;=TODAY(),"-",100*(AO841-MIN(Fit_Error_Deaths))/(MAX(Fit_Error_Deaths)-MIN(Fit_Error_Deaths)))</f>
        <v>-</v>
      </c>
      <c r="AQ841" s="17" t="str">
        <f t="shared" ca="1" si="387"/>
        <v>-</v>
      </c>
      <c r="AR841" s="17" t="str">
        <f ca="1">IF($C841&gt;=TODAY(),"-",100*(AQ841-MIN(Fit_Error_LocalTransmission))/(MAX(Fit_Error_LocalTransmission)-MIN(Fit_Error_LocalTransmission)))</f>
        <v>-</v>
      </c>
      <c r="AS841" s="17" t="str">
        <f t="shared" ca="1" si="388"/>
        <v>-</v>
      </c>
      <c r="AT841" s="67" t="str">
        <f t="shared" ca="1" si="389"/>
        <v>-</v>
      </c>
    </row>
    <row r="842" spans="1:46" s="1" customFormat="1" ht="12" x14ac:dyDescent="0.35">
      <c r="A842" s="87"/>
      <c r="B842" s="40" t="str">
        <f t="shared" si="366"/>
        <v/>
      </c>
      <c r="C842" s="41" t="str">
        <f t="shared" si="367"/>
        <v/>
      </c>
      <c r="D842" s="28">
        <f>'I Disease Parameters'!$E$6/(1000*365)</f>
        <v>4.8197260273972601E-5</v>
      </c>
      <c r="E842" s="28">
        <f>'I Disease Parameters'!$E$7/(1000*365)</f>
        <v>2.0024657534246577E-5</v>
      </c>
      <c r="F842" s="27">
        <f>(1-'I Disease Parameters'!$E$8)/'I Disease Parameters'!$E$10</f>
        <v>0.188</v>
      </c>
      <c r="G842" s="27">
        <f>'I Disease Parameters'!$E$8/'I Disease Parameters'!$E$11</f>
        <v>1.2E-2</v>
      </c>
      <c r="H842" s="27">
        <f>1/'I Disease Parameters'!$E$12</f>
        <v>0.05</v>
      </c>
      <c r="I842" s="27">
        <f>'I Disease Parameters'!$E$9/'I Disease Parameters'!$E$15</f>
        <v>0</v>
      </c>
      <c r="J842" s="83">
        <f t="shared" si="390"/>
        <v>7.7001263440561267</v>
      </c>
      <c r="K842" s="60">
        <f t="shared" si="391"/>
        <v>0.77001263449643809</v>
      </c>
      <c r="L842" s="30">
        <f t="shared" si="392"/>
        <v>0.46717576064062738</v>
      </c>
      <c r="M842" s="27">
        <f>J842/'I Disease Parameters'!$E$12</f>
        <v>0.38500631720280631</v>
      </c>
      <c r="N842" s="27">
        <f>K842/SQRT('I Disease Parameters'!$E$13*'I Disease Parameters'!$E$13)</f>
        <v>4.5294860852731655E-2</v>
      </c>
      <c r="O842" s="27">
        <f>L842/'I Disease Parameters'!$E$13</f>
        <v>2.7480927096507492E-2</v>
      </c>
      <c r="P842" s="27">
        <f>(1-L842)/'I Disease Parameters'!$E$14</f>
        <v>2.2201009973307193E-2</v>
      </c>
      <c r="Q842" s="19" t="str">
        <f t="shared" si="368"/>
        <v/>
      </c>
      <c r="R842" s="17" t="str">
        <f t="shared" si="369"/>
        <v/>
      </c>
      <c r="S842" s="17" t="str">
        <f t="shared" si="370"/>
        <v/>
      </c>
      <c r="T842" s="17" t="str">
        <f t="shared" si="371"/>
        <v/>
      </c>
      <c r="U842" s="17" t="str">
        <f t="shared" si="372"/>
        <v/>
      </c>
      <c r="V842" s="17" t="str">
        <f t="shared" si="373"/>
        <v/>
      </c>
      <c r="W842" s="17" t="str">
        <f t="shared" si="374"/>
        <v/>
      </c>
      <c r="X842" s="18" t="str">
        <f t="shared" si="365"/>
        <v/>
      </c>
      <c r="Y842" s="17" t="str">
        <f t="shared" si="375"/>
        <v/>
      </c>
      <c r="Z842" s="17" t="str">
        <f t="shared" si="376"/>
        <v/>
      </c>
      <c r="AA842" s="17" t="str">
        <f t="shared" si="377"/>
        <v/>
      </c>
      <c r="AB842" s="17" t="str">
        <f t="shared" si="378"/>
        <v/>
      </c>
      <c r="AC842" s="17" t="str">
        <f t="shared" si="379"/>
        <v/>
      </c>
      <c r="AD842" s="18" t="str">
        <f t="shared" si="380"/>
        <v/>
      </c>
      <c r="AE842" s="19" t="str">
        <f t="shared" si="381"/>
        <v/>
      </c>
      <c r="AF842" s="17" t="str">
        <f t="shared" si="382"/>
        <v/>
      </c>
      <c r="AG842" s="17" t="str">
        <f t="shared" si="383"/>
        <v/>
      </c>
      <c r="AH842" s="18" t="str">
        <f t="shared" si="384"/>
        <v/>
      </c>
      <c r="AI842" s="73"/>
      <c r="AJ842" s="74"/>
      <c r="AK842" s="74"/>
      <c r="AL842" s="73"/>
      <c r="AM842" s="74"/>
      <c r="AN842" s="74">
        <f t="shared" si="385"/>
        <v>2012</v>
      </c>
      <c r="AO842" s="19" t="str">
        <f t="shared" ca="1" si="386"/>
        <v>-</v>
      </c>
      <c r="AP842" s="17" t="str">
        <f ca="1">IF($C842&gt;=TODAY(),"-",100*(AO842-MIN(Fit_Error_Deaths))/(MAX(Fit_Error_Deaths)-MIN(Fit_Error_Deaths)))</f>
        <v>-</v>
      </c>
      <c r="AQ842" s="17" t="str">
        <f t="shared" ca="1" si="387"/>
        <v>-</v>
      </c>
      <c r="AR842" s="17" t="str">
        <f ca="1">IF($C842&gt;=TODAY(),"-",100*(AQ842-MIN(Fit_Error_LocalTransmission))/(MAX(Fit_Error_LocalTransmission)-MIN(Fit_Error_LocalTransmission)))</f>
        <v>-</v>
      </c>
      <c r="AS842" s="17" t="str">
        <f t="shared" ca="1" si="388"/>
        <v>-</v>
      </c>
      <c r="AT842" s="67" t="str">
        <f t="shared" ca="1" si="389"/>
        <v>-</v>
      </c>
    </row>
    <row r="843" spans="1:46" s="1" customFormat="1" ht="12" x14ac:dyDescent="0.35">
      <c r="A843" s="87"/>
      <c r="B843" s="40" t="str">
        <f t="shared" si="366"/>
        <v/>
      </c>
      <c r="C843" s="41" t="str">
        <f t="shared" si="367"/>
        <v/>
      </c>
      <c r="D843" s="28">
        <f>'I Disease Parameters'!$E$6/(1000*365)</f>
        <v>4.8197260273972601E-5</v>
      </c>
      <c r="E843" s="28">
        <f>'I Disease Parameters'!$E$7/(1000*365)</f>
        <v>2.0024657534246577E-5</v>
      </c>
      <c r="F843" s="27">
        <f>(1-'I Disease Parameters'!$E$8)/'I Disease Parameters'!$E$10</f>
        <v>0.188</v>
      </c>
      <c r="G843" s="27">
        <f>'I Disease Parameters'!$E$8/'I Disease Parameters'!$E$11</f>
        <v>1.2E-2</v>
      </c>
      <c r="H843" s="27">
        <f>1/'I Disease Parameters'!$E$12</f>
        <v>0.05</v>
      </c>
      <c r="I843" s="27">
        <f>'I Disease Parameters'!$E$9/'I Disease Parameters'!$E$15</f>
        <v>0</v>
      </c>
      <c r="J843" s="83">
        <f t="shared" si="390"/>
        <v>7.7001263440561267</v>
      </c>
      <c r="K843" s="60">
        <f t="shared" si="391"/>
        <v>0.77001263449643809</v>
      </c>
      <c r="L843" s="30">
        <f t="shared" si="392"/>
        <v>0.46717576064062738</v>
      </c>
      <c r="M843" s="27">
        <f>J843/'I Disease Parameters'!$E$12</f>
        <v>0.38500631720280631</v>
      </c>
      <c r="N843" s="27">
        <f>K843/SQRT('I Disease Parameters'!$E$13*'I Disease Parameters'!$E$13)</f>
        <v>4.5294860852731655E-2</v>
      </c>
      <c r="O843" s="27">
        <f>L843/'I Disease Parameters'!$E$13</f>
        <v>2.7480927096507492E-2</v>
      </c>
      <c r="P843" s="27">
        <f>(1-L843)/'I Disease Parameters'!$E$14</f>
        <v>2.2201009973307193E-2</v>
      </c>
      <c r="Q843" s="19" t="str">
        <f t="shared" si="368"/>
        <v/>
      </c>
      <c r="R843" s="17" t="str">
        <f t="shared" si="369"/>
        <v/>
      </c>
      <c r="S843" s="17" t="str">
        <f t="shared" si="370"/>
        <v/>
      </c>
      <c r="T843" s="17" t="str">
        <f t="shared" si="371"/>
        <v/>
      </c>
      <c r="U843" s="17" t="str">
        <f t="shared" si="372"/>
        <v/>
      </c>
      <c r="V843" s="17" t="str">
        <f t="shared" si="373"/>
        <v/>
      </c>
      <c r="W843" s="17" t="str">
        <f t="shared" si="374"/>
        <v/>
      </c>
      <c r="X843" s="18" t="str">
        <f t="shared" si="365"/>
        <v/>
      </c>
      <c r="Y843" s="17" t="str">
        <f t="shared" si="375"/>
        <v/>
      </c>
      <c r="Z843" s="17" t="str">
        <f t="shared" si="376"/>
        <v/>
      </c>
      <c r="AA843" s="17" t="str">
        <f t="shared" si="377"/>
        <v/>
      </c>
      <c r="AB843" s="17" t="str">
        <f t="shared" si="378"/>
        <v/>
      </c>
      <c r="AC843" s="17" t="str">
        <f t="shared" si="379"/>
        <v/>
      </c>
      <c r="AD843" s="18" t="str">
        <f t="shared" si="380"/>
        <v/>
      </c>
      <c r="AE843" s="19" t="str">
        <f t="shared" si="381"/>
        <v/>
      </c>
      <c r="AF843" s="17" t="str">
        <f t="shared" si="382"/>
        <v/>
      </c>
      <c r="AG843" s="17" t="str">
        <f t="shared" si="383"/>
        <v/>
      </c>
      <c r="AH843" s="18" t="str">
        <f t="shared" si="384"/>
        <v/>
      </c>
      <c r="AI843" s="73"/>
      <c r="AJ843" s="74"/>
      <c r="AK843" s="74"/>
      <c r="AL843" s="73"/>
      <c r="AM843" s="74"/>
      <c r="AN843" s="74">
        <f t="shared" si="385"/>
        <v>2012</v>
      </c>
      <c r="AO843" s="19" t="str">
        <f t="shared" ca="1" si="386"/>
        <v>-</v>
      </c>
      <c r="AP843" s="17" t="str">
        <f ca="1">IF($C843&gt;=TODAY(),"-",100*(AO843-MIN(Fit_Error_Deaths))/(MAX(Fit_Error_Deaths)-MIN(Fit_Error_Deaths)))</f>
        <v>-</v>
      </c>
      <c r="AQ843" s="17" t="str">
        <f t="shared" ca="1" si="387"/>
        <v>-</v>
      </c>
      <c r="AR843" s="17" t="str">
        <f ca="1">IF($C843&gt;=TODAY(),"-",100*(AQ843-MIN(Fit_Error_LocalTransmission))/(MAX(Fit_Error_LocalTransmission)-MIN(Fit_Error_LocalTransmission)))</f>
        <v>-</v>
      </c>
      <c r="AS843" s="17" t="str">
        <f t="shared" ca="1" si="388"/>
        <v>-</v>
      </c>
      <c r="AT843" s="67" t="str">
        <f t="shared" ca="1" si="389"/>
        <v>-</v>
      </c>
    </row>
    <row r="844" spans="1:46" s="1" customFormat="1" ht="12" x14ac:dyDescent="0.35">
      <c r="A844" s="87"/>
      <c r="B844" s="40" t="str">
        <f t="shared" si="366"/>
        <v/>
      </c>
      <c r="C844" s="41" t="str">
        <f t="shared" si="367"/>
        <v/>
      </c>
      <c r="D844" s="28">
        <f>'I Disease Parameters'!$E$6/(1000*365)</f>
        <v>4.8197260273972601E-5</v>
      </c>
      <c r="E844" s="28">
        <f>'I Disease Parameters'!$E$7/(1000*365)</f>
        <v>2.0024657534246577E-5</v>
      </c>
      <c r="F844" s="27">
        <f>(1-'I Disease Parameters'!$E$8)/'I Disease Parameters'!$E$10</f>
        <v>0.188</v>
      </c>
      <c r="G844" s="27">
        <f>'I Disease Parameters'!$E$8/'I Disease Parameters'!$E$11</f>
        <v>1.2E-2</v>
      </c>
      <c r="H844" s="27">
        <f>1/'I Disease Parameters'!$E$12</f>
        <v>0.05</v>
      </c>
      <c r="I844" s="27">
        <f>'I Disease Parameters'!$E$9/'I Disease Parameters'!$E$15</f>
        <v>0</v>
      </c>
      <c r="J844" s="83">
        <f t="shared" si="390"/>
        <v>7.7001263440561267</v>
      </c>
      <c r="K844" s="60">
        <f t="shared" si="391"/>
        <v>0.77001263449643809</v>
      </c>
      <c r="L844" s="30">
        <f t="shared" si="392"/>
        <v>0.46717576064062738</v>
      </c>
      <c r="M844" s="27">
        <f>J844/'I Disease Parameters'!$E$12</f>
        <v>0.38500631720280631</v>
      </c>
      <c r="N844" s="27">
        <f>K844/SQRT('I Disease Parameters'!$E$13*'I Disease Parameters'!$E$13)</f>
        <v>4.5294860852731655E-2</v>
      </c>
      <c r="O844" s="27">
        <f>L844/'I Disease Parameters'!$E$13</f>
        <v>2.7480927096507492E-2</v>
      </c>
      <c r="P844" s="27">
        <f>(1-L844)/'I Disease Parameters'!$E$14</f>
        <v>2.2201009973307193E-2</v>
      </c>
      <c r="Q844" s="19" t="str">
        <f t="shared" si="368"/>
        <v/>
      </c>
      <c r="R844" s="17" t="str">
        <f t="shared" si="369"/>
        <v/>
      </c>
      <c r="S844" s="17" t="str">
        <f t="shared" si="370"/>
        <v/>
      </c>
      <c r="T844" s="17" t="str">
        <f t="shared" si="371"/>
        <v/>
      </c>
      <c r="U844" s="17" t="str">
        <f t="shared" si="372"/>
        <v/>
      </c>
      <c r="V844" s="17" t="str">
        <f t="shared" si="373"/>
        <v/>
      </c>
      <c r="W844" s="17" t="str">
        <f t="shared" si="374"/>
        <v/>
      </c>
      <c r="X844" s="18" t="str">
        <f t="shared" si="365"/>
        <v/>
      </c>
      <c r="Y844" s="17" t="str">
        <f t="shared" si="375"/>
        <v/>
      </c>
      <c r="Z844" s="17" t="str">
        <f t="shared" si="376"/>
        <v/>
      </c>
      <c r="AA844" s="17" t="str">
        <f t="shared" si="377"/>
        <v/>
      </c>
      <c r="AB844" s="17" t="str">
        <f t="shared" si="378"/>
        <v/>
      </c>
      <c r="AC844" s="17" t="str">
        <f t="shared" si="379"/>
        <v/>
      </c>
      <c r="AD844" s="18" t="str">
        <f t="shared" si="380"/>
        <v/>
      </c>
      <c r="AE844" s="19" t="str">
        <f t="shared" si="381"/>
        <v/>
      </c>
      <c r="AF844" s="17" t="str">
        <f t="shared" si="382"/>
        <v/>
      </c>
      <c r="AG844" s="17" t="str">
        <f t="shared" si="383"/>
        <v/>
      </c>
      <c r="AH844" s="18" t="str">
        <f t="shared" si="384"/>
        <v/>
      </c>
      <c r="AI844" s="73"/>
      <c r="AJ844" s="74"/>
      <c r="AK844" s="74"/>
      <c r="AL844" s="73"/>
      <c r="AM844" s="74"/>
      <c r="AN844" s="74">
        <f t="shared" si="385"/>
        <v>2012</v>
      </c>
      <c r="AO844" s="19" t="str">
        <f t="shared" ca="1" si="386"/>
        <v>-</v>
      </c>
      <c r="AP844" s="17" t="str">
        <f ca="1">IF($C844&gt;=TODAY(),"-",100*(AO844-MIN(Fit_Error_Deaths))/(MAX(Fit_Error_Deaths)-MIN(Fit_Error_Deaths)))</f>
        <v>-</v>
      </c>
      <c r="AQ844" s="17" t="str">
        <f t="shared" ca="1" si="387"/>
        <v>-</v>
      </c>
      <c r="AR844" s="17" t="str">
        <f ca="1">IF($C844&gt;=TODAY(),"-",100*(AQ844-MIN(Fit_Error_LocalTransmission))/(MAX(Fit_Error_LocalTransmission)-MIN(Fit_Error_LocalTransmission)))</f>
        <v>-</v>
      </c>
      <c r="AS844" s="17" t="str">
        <f t="shared" ca="1" si="388"/>
        <v>-</v>
      </c>
      <c r="AT844" s="67" t="str">
        <f t="shared" ca="1" si="389"/>
        <v>-</v>
      </c>
    </row>
    <row r="845" spans="1:46" s="1" customFormat="1" ht="12" x14ac:dyDescent="0.35">
      <c r="A845" s="87"/>
      <c r="B845" s="40" t="str">
        <f t="shared" si="366"/>
        <v/>
      </c>
      <c r="C845" s="41" t="str">
        <f t="shared" si="367"/>
        <v/>
      </c>
      <c r="D845" s="28">
        <f>'I Disease Parameters'!$E$6/(1000*365)</f>
        <v>4.8197260273972601E-5</v>
      </c>
      <c r="E845" s="28">
        <f>'I Disease Parameters'!$E$7/(1000*365)</f>
        <v>2.0024657534246577E-5</v>
      </c>
      <c r="F845" s="27">
        <f>(1-'I Disease Parameters'!$E$8)/'I Disease Parameters'!$E$10</f>
        <v>0.188</v>
      </c>
      <c r="G845" s="27">
        <f>'I Disease Parameters'!$E$8/'I Disease Parameters'!$E$11</f>
        <v>1.2E-2</v>
      </c>
      <c r="H845" s="27">
        <f>1/'I Disease Parameters'!$E$12</f>
        <v>0.05</v>
      </c>
      <c r="I845" s="27">
        <f>'I Disease Parameters'!$E$9/'I Disease Parameters'!$E$15</f>
        <v>0</v>
      </c>
      <c r="J845" s="83">
        <f t="shared" si="390"/>
        <v>7.7001263440561267</v>
      </c>
      <c r="K845" s="60">
        <f t="shared" si="391"/>
        <v>0.77001263449643809</v>
      </c>
      <c r="L845" s="30">
        <f t="shared" si="392"/>
        <v>0.46717576064062738</v>
      </c>
      <c r="M845" s="27">
        <f>J845/'I Disease Parameters'!$E$12</f>
        <v>0.38500631720280631</v>
      </c>
      <c r="N845" s="27">
        <f>K845/SQRT('I Disease Parameters'!$E$13*'I Disease Parameters'!$E$13)</f>
        <v>4.5294860852731655E-2</v>
      </c>
      <c r="O845" s="27">
        <f>L845/'I Disease Parameters'!$E$13</f>
        <v>2.7480927096507492E-2</v>
      </c>
      <c r="P845" s="27">
        <f>(1-L845)/'I Disease Parameters'!$E$14</f>
        <v>2.2201009973307193E-2</v>
      </c>
      <c r="Q845" s="19" t="str">
        <f t="shared" si="368"/>
        <v/>
      </c>
      <c r="R845" s="17" t="str">
        <f t="shared" si="369"/>
        <v/>
      </c>
      <c r="S845" s="17" t="str">
        <f t="shared" si="370"/>
        <v/>
      </c>
      <c r="T845" s="17" t="str">
        <f t="shared" si="371"/>
        <v/>
      </c>
      <c r="U845" s="17" t="str">
        <f t="shared" si="372"/>
        <v/>
      </c>
      <c r="V845" s="17" t="str">
        <f t="shared" si="373"/>
        <v/>
      </c>
      <c r="W845" s="17" t="str">
        <f t="shared" si="374"/>
        <v/>
      </c>
      <c r="X845" s="18" t="str">
        <f t="shared" si="365"/>
        <v/>
      </c>
      <c r="Y845" s="17" t="str">
        <f t="shared" si="375"/>
        <v/>
      </c>
      <c r="Z845" s="17" t="str">
        <f t="shared" si="376"/>
        <v/>
      </c>
      <c r="AA845" s="17" t="str">
        <f t="shared" si="377"/>
        <v/>
      </c>
      <c r="AB845" s="17" t="str">
        <f t="shared" si="378"/>
        <v/>
      </c>
      <c r="AC845" s="17" t="str">
        <f t="shared" si="379"/>
        <v/>
      </c>
      <c r="AD845" s="18" t="str">
        <f t="shared" si="380"/>
        <v/>
      </c>
      <c r="AE845" s="19" t="str">
        <f t="shared" si="381"/>
        <v/>
      </c>
      <c r="AF845" s="17" t="str">
        <f t="shared" si="382"/>
        <v/>
      </c>
      <c r="AG845" s="17" t="str">
        <f t="shared" si="383"/>
        <v/>
      </c>
      <c r="AH845" s="18" t="str">
        <f t="shared" si="384"/>
        <v/>
      </c>
      <c r="AI845" s="73"/>
      <c r="AJ845" s="74"/>
      <c r="AK845" s="74"/>
      <c r="AL845" s="73"/>
      <c r="AM845" s="74"/>
      <c r="AN845" s="74">
        <f t="shared" si="385"/>
        <v>2012</v>
      </c>
      <c r="AO845" s="19" t="str">
        <f t="shared" ca="1" si="386"/>
        <v>-</v>
      </c>
      <c r="AP845" s="17" t="str">
        <f ca="1">IF($C845&gt;=TODAY(),"-",100*(AO845-MIN(Fit_Error_Deaths))/(MAX(Fit_Error_Deaths)-MIN(Fit_Error_Deaths)))</f>
        <v>-</v>
      </c>
      <c r="AQ845" s="17" t="str">
        <f t="shared" ca="1" si="387"/>
        <v>-</v>
      </c>
      <c r="AR845" s="17" t="str">
        <f ca="1">IF($C845&gt;=TODAY(),"-",100*(AQ845-MIN(Fit_Error_LocalTransmission))/(MAX(Fit_Error_LocalTransmission)-MIN(Fit_Error_LocalTransmission)))</f>
        <v>-</v>
      </c>
      <c r="AS845" s="17" t="str">
        <f t="shared" ca="1" si="388"/>
        <v>-</v>
      </c>
      <c r="AT845" s="67" t="str">
        <f t="shared" ca="1" si="389"/>
        <v>-</v>
      </c>
    </row>
    <row r="846" spans="1:46" s="1" customFormat="1" ht="12" x14ac:dyDescent="0.35">
      <c r="A846" s="87"/>
      <c r="B846" s="40" t="str">
        <f t="shared" si="366"/>
        <v/>
      </c>
      <c r="C846" s="41" t="str">
        <f t="shared" si="367"/>
        <v/>
      </c>
      <c r="D846" s="28">
        <f>'I Disease Parameters'!$E$6/(1000*365)</f>
        <v>4.8197260273972601E-5</v>
      </c>
      <c r="E846" s="28">
        <f>'I Disease Parameters'!$E$7/(1000*365)</f>
        <v>2.0024657534246577E-5</v>
      </c>
      <c r="F846" s="27">
        <f>(1-'I Disease Parameters'!$E$8)/'I Disease Parameters'!$E$10</f>
        <v>0.188</v>
      </c>
      <c r="G846" s="27">
        <f>'I Disease Parameters'!$E$8/'I Disease Parameters'!$E$11</f>
        <v>1.2E-2</v>
      </c>
      <c r="H846" s="27">
        <f>1/'I Disease Parameters'!$E$12</f>
        <v>0.05</v>
      </c>
      <c r="I846" s="27">
        <f>'I Disease Parameters'!$E$9/'I Disease Parameters'!$E$15</f>
        <v>0</v>
      </c>
      <c r="J846" s="83">
        <f t="shared" si="390"/>
        <v>7.7001263440561267</v>
      </c>
      <c r="K846" s="60">
        <f t="shared" si="391"/>
        <v>0.77001263449643809</v>
      </c>
      <c r="L846" s="30">
        <f t="shared" si="392"/>
        <v>0.46717576064062738</v>
      </c>
      <c r="M846" s="27">
        <f>J846/'I Disease Parameters'!$E$12</f>
        <v>0.38500631720280631</v>
      </c>
      <c r="N846" s="27">
        <f>K846/SQRT('I Disease Parameters'!$E$13*'I Disease Parameters'!$E$13)</f>
        <v>4.5294860852731655E-2</v>
      </c>
      <c r="O846" s="27">
        <f>L846/'I Disease Parameters'!$E$13</f>
        <v>2.7480927096507492E-2</v>
      </c>
      <c r="P846" s="27">
        <f>(1-L846)/'I Disease Parameters'!$E$14</f>
        <v>2.2201009973307193E-2</v>
      </c>
      <c r="Q846" s="19" t="str">
        <f t="shared" si="368"/>
        <v/>
      </c>
      <c r="R846" s="17" t="str">
        <f t="shared" si="369"/>
        <v/>
      </c>
      <c r="S846" s="17" t="str">
        <f t="shared" si="370"/>
        <v/>
      </c>
      <c r="T846" s="17" t="str">
        <f t="shared" si="371"/>
        <v/>
      </c>
      <c r="U846" s="17" t="str">
        <f t="shared" si="372"/>
        <v/>
      </c>
      <c r="V846" s="17" t="str">
        <f t="shared" si="373"/>
        <v/>
      </c>
      <c r="W846" s="17" t="str">
        <f t="shared" si="374"/>
        <v/>
      </c>
      <c r="X846" s="18" t="str">
        <f t="shared" si="365"/>
        <v/>
      </c>
      <c r="Y846" s="17" t="str">
        <f t="shared" si="375"/>
        <v/>
      </c>
      <c r="Z846" s="17" t="str">
        <f t="shared" si="376"/>
        <v/>
      </c>
      <c r="AA846" s="17" t="str">
        <f t="shared" si="377"/>
        <v/>
      </c>
      <c r="AB846" s="17" t="str">
        <f t="shared" si="378"/>
        <v/>
      </c>
      <c r="AC846" s="17" t="str">
        <f t="shared" si="379"/>
        <v/>
      </c>
      <c r="AD846" s="18" t="str">
        <f t="shared" si="380"/>
        <v/>
      </c>
      <c r="AE846" s="19" t="str">
        <f t="shared" si="381"/>
        <v/>
      </c>
      <c r="AF846" s="17" t="str">
        <f t="shared" si="382"/>
        <v/>
      </c>
      <c r="AG846" s="17" t="str">
        <f t="shared" si="383"/>
        <v/>
      </c>
      <c r="AH846" s="18" t="str">
        <f t="shared" si="384"/>
        <v/>
      </c>
      <c r="AI846" s="73"/>
      <c r="AJ846" s="74"/>
      <c r="AK846" s="74"/>
      <c r="AL846" s="73"/>
      <c r="AM846" s="74"/>
      <c r="AN846" s="74">
        <f t="shared" si="385"/>
        <v>2012</v>
      </c>
      <c r="AO846" s="19" t="str">
        <f t="shared" ca="1" si="386"/>
        <v>-</v>
      </c>
      <c r="AP846" s="17" t="str">
        <f ca="1">IF($C846&gt;=TODAY(),"-",100*(AO846-MIN(Fit_Error_Deaths))/(MAX(Fit_Error_Deaths)-MIN(Fit_Error_Deaths)))</f>
        <v>-</v>
      </c>
      <c r="AQ846" s="17" t="str">
        <f t="shared" ca="1" si="387"/>
        <v>-</v>
      </c>
      <c r="AR846" s="17" t="str">
        <f ca="1">IF($C846&gt;=TODAY(),"-",100*(AQ846-MIN(Fit_Error_LocalTransmission))/(MAX(Fit_Error_LocalTransmission)-MIN(Fit_Error_LocalTransmission)))</f>
        <v>-</v>
      </c>
      <c r="AS846" s="17" t="str">
        <f t="shared" ca="1" si="388"/>
        <v>-</v>
      </c>
      <c r="AT846" s="67" t="str">
        <f t="shared" ca="1" si="389"/>
        <v>-</v>
      </c>
    </row>
    <row r="847" spans="1:46" s="1" customFormat="1" ht="12" x14ac:dyDescent="0.35">
      <c r="A847" s="87"/>
      <c r="B847" s="40" t="str">
        <f t="shared" si="366"/>
        <v/>
      </c>
      <c r="C847" s="41" t="str">
        <f t="shared" si="367"/>
        <v/>
      </c>
      <c r="D847" s="28">
        <f>'I Disease Parameters'!$E$6/(1000*365)</f>
        <v>4.8197260273972601E-5</v>
      </c>
      <c r="E847" s="28">
        <f>'I Disease Parameters'!$E$7/(1000*365)</f>
        <v>2.0024657534246577E-5</v>
      </c>
      <c r="F847" s="27">
        <f>(1-'I Disease Parameters'!$E$8)/'I Disease Parameters'!$E$10</f>
        <v>0.188</v>
      </c>
      <c r="G847" s="27">
        <f>'I Disease Parameters'!$E$8/'I Disease Parameters'!$E$11</f>
        <v>1.2E-2</v>
      </c>
      <c r="H847" s="27">
        <f>1/'I Disease Parameters'!$E$12</f>
        <v>0.05</v>
      </c>
      <c r="I847" s="27">
        <f>'I Disease Parameters'!$E$9/'I Disease Parameters'!$E$15</f>
        <v>0</v>
      </c>
      <c r="J847" s="83">
        <f t="shared" si="390"/>
        <v>7.7001263440561267</v>
      </c>
      <c r="K847" s="60">
        <f t="shared" si="391"/>
        <v>0.77001263449643809</v>
      </c>
      <c r="L847" s="30">
        <f t="shared" si="392"/>
        <v>0.46717576064062738</v>
      </c>
      <c r="M847" s="27">
        <f>J847/'I Disease Parameters'!$E$12</f>
        <v>0.38500631720280631</v>
      </c>
      <c r="N847" s="27">
        <f>K847/SQRT('I Disease Parameters'!$E$13*'I Disease Parameters'!$E$13)</f>
        <v>4.5294860852731655E-2</v>
      </c>
      <c r="O847" s="27">
        <f>L847/'I Disease Parameters'!$E$13</f>
        <v>2.7480927096507492E-2</v>
      </c>
      <c r="P847" s="27">
        <f>(1-L847)/'I Disease Parameters'!$E$14</f>
        <v>2.2201009973307193E-2</v>
      </c>
      <c r="Q847" s="19" t="str">
        <f t="shared" si="368"/>
        <v/>
      </c>
      <c r="R847" s="17" t="str">
        <f t="shared" si="369"/>
        <v/>
      </c>
      <c r="S847" s="17" t="str">
        <f t="shared" si="370"/>
        <v/>
      </c>
      <c r="T847" s="17" t="str">
        <f t="shared" si="371"/>
        <v/>
      </c>
      <c r="U847" s="17" t="str">
        <f t="shared" si="372"/>
        <v/>
      </c>
      <c r="V847" s="17" t="str">
        <f t="shared" si="373"/>
        <v/>
      </c>
      <c r="W847" s="17" t="str">
        <f t="shared" si="374"/>
        <v/>
      </c>
      <c r="X847" s="18" t="str">
        <f t="shared" si="365"/>
        <v/>
      </c>
      <c r="Y847" s="17" t="str">
        <f t="shared" si="375"/>
        <v/>
      </c>
      <c r="Z847" s="17" t="str">
        <f t="shared" si="376"/>
        <v/>
      </c>
      <c r="AA847" s="17" t="str">
        <f t="shared" si="377"/>
        <v/>
      </c>
      <c r="AB847" s="17" t="str">
        <f t="shared" si="378"/>
        <v/>
      </c>
      <c r="AC847" s="17" t="str">
        <f t="shared" si="379"/>
        <v/>
      </c>
      <c r="AD847" s="18" t="str">
        <f t="shared" si="380"/>
        <v/>
      </c>
      <c r="AE847" s="19" t="str">
        <f t="shared" si="381"/>
        <v/>
      </c>
      <c r="AF847" s="17" t="str">
        <f t="shared" si="382"/>
        <v/>
      </c>
      <c r="AG847" s="17" t="str">
        <f t="shared" si="383"/>
        <v/>
      </c>
      <c r="AH847" s="18" t="str">
        <f t="shared" si="384"/>
        <v/>
      </c>
      <c r="AI847" s="73"/>
      <c r="AJ847" s="74"/>
      <c r="AK847" s="74"/>
      <c r="AL847" s="73"/>
      <c r="AM847" s="74"/>
      <c r="AN847" s="74">
        <f t="shared" si="385"/>
        <v>2012</v>
      </c>
      <c r="AO847" s="19" t="str">
        <f t="shared" ca="1" si="386"/>
        <v>-</v>
      </c>
      <c r="AP847" s="17" t="str">
        <f ca="1">IF($C847&gt;=TODAY(),"-",100*(AO847-MIN(Fit_Error_Deaths))/(MAX(Fit_Error_Deaths)-MIN(Fit_Error_Deaths)))</f>
        <v>-</v>
      </c>
      <c r="AQ847" s="17" t="str">
        <f t="shared" ca="1" si="387"/>
        <v>-</v>
      </c>
      <c r="AR847" s="17" t="str">
        <f ca="1">IF($C847&gt;=TODAY(),"-",100*(AQ847-MIN(Fit_Error_LocalTransmission))/(MAX(Fit_Error_LocalTransmission)-MIN(Fit_Error_LocalTransmission)))</f>
        <v>-</v>
      </c>
      <c r="AS847" s="17" t="str">
        <f t="shared" ca="1" si="388"/>
        <v>-</v>
      </c>
      <c r="AT847" s="67" t="str">
        <f t="shared" ca="1" si="389"/>
        <v>-</v>
      </c>
    </row>
    <row r="848" spans="1:46" s="1" customFormat="1" ht="12" x14ac:dyDescent="0.35">
      <c r="A848" s="87"/>
      <c r="B848" s="40" t="str">
        <f t="shared" si="366"/>
        <v/>
      </c>
      <c r="C848" s="41" t="str">
        <f t="shared" si="367"/>
        <v/>
      </c>
      <c r="D848" s="28">
        <f>'I Disease Parameters'!$E$6/(1000*365)</f>
        <v>4.8197260273972601E-5</v>
      </c>
      <c r="E848" s="28">
        <f>'I Disease Parameters'!$E$7/(1000*365)</f>
        <v>2.0024657534246577E-5</v>
      </c>
      <c r="F848" s="27">
        <f>(1-'I Disease Parameters'!$E$8)/'I Disease Parameters'!$E$10</f>
        <v>0.188</v>
      </c>
      <c r="G848" s="27">
        <f>'I Disease Parameters'!$E$8/'I Disease Parameters'!$E$11</f>
        <v>1.2E-2</v>
      </c>
      <c r="H848" s="27">
        <f>1/'I Disease Parameters'!$E$12</f>
        <v>0.05</v>
      </c>
      <c r="I848" s="27">
        <f>'I Disease Parameters'!$E$9/'I Disease Parameters'!$E$15</f>
        <v>0</v>
      </c>
      <c r="J848" s="83">
        <f t="shared" si="390"/>
        <v>7.7001263440561267</v>
      </c>
      <c r="K848" s="60">
        <f t="shared" si="391"/>
        <v>0.77001263449643809</v>
      </c>
      <c r="L848" s="30">
        <f t="shared" si="392"/>
        <v>0.46717576064062738</v>
      </c>
      <c r="M848" s="27">
        <f>J848/'I Disease Parameters'!$E$12</f>
        <v>0.38500631720280631</v>
      </c>
      <c r="N848" s="27">
        <f>K848/SQRT('I Disease Parameters'!$E$13*'I Disease Parameters'!$E$13)</f>
        <v>4.5294860852731655E-2</v>
      </c>
      <c r="O848" s="27">
        <f>L848/'I Disease Parameters'!$E$13</f>
        <v>2.7480927096507492E-2</v>
      </c>
      <c r="P848" s="27">
        <f>(1-L848)/'I Disease Parameters'!$E$14</f>
        <v>2.2201009973307193E-2</v>
      </c>
      <c r="Q848" s="19" t="str">
        <f t="shared" si="368"/>
        <v/>
      </c>
      <c r="R848" s="17" t="str">
        <f t="shared" si="369"/>
        <v/>
      </c>
      <c r="S848" s="17" t="str">
        <f t="shared" si="370"/>
        <v/>
      </c>
      <c r="T848" s="17" t="str">
        <f t="shared" si="371"/>
        <v/>
      </c>
      <c r="U848" s="17" t="str">
        <f t="shared" si="372"/>
        <v/>
      </c>
      <c r="V848" s="17" t="str">
        <f t="shared" si="373"/>
        <v/>
      </c>
      <c r="W848" s="17" t="str">
        <f t="shared" si="374"/>
        <v/>
      </c>
      <c r="X848" s="18" t="str">
        <f t="shared" si="365"/>
        <v/>
      </c>
      <c r="Y848" s="17" t="str">
        <f t="shared" si="375"/>
        <v/>
      </c>
      <c r="Z848" s="17" t="str">
        <f t="shared" si="376"/>
        <v/>
      </c>
      <c r="AA848" s="17" t="str">
        <f t="shared" si="377"/>
        <v/>
      </c>
      <c r="AB848" s="17" t="str">
        <f t="shared" si="378"/>
        <v/>
      </c>
      <c r="AC848" s="17" t="str">
        <f t="shared" si="379"/>
        <v/>
      </c>
      <c r="AD848" s="18" t="str">
        <f t="shared" si="380"/>
        <v/>
      </c>
      <c r="AE848" s="19" t="str">
        <f t="shared" si="381"/>
        <v/>
      </c>
      <c r="AF848" s="17" t="str">
        <f t="shared" si="382"/>
        <v/>
      </c>
      <c r="AG848" s="17" t="str">
        <f t="shared" si="383"/>
        <v/>
      </c>
      <c r="AH848" s="18" t="str">
        <f t="shared" si="384"/>
        <v/>
      </c>
      <c r="AI848" s="73"/>
      <c r="AJ848" s="74"/>
      <c r="AK848" s="74"/>
      <c r="AL848" s="73"/>
      <c r="AM848" s="74"/>
      <c r="AN848" s="74">
        <f t="shared" si="385"/>
        <v>2012</v>
      </c>
      <c r="AO848" s="19" t="str">
        <f t="shared" ca="1" si="386"/>
        <v>-</v>
      </c>
      <c r="AP848" s="17" t="str">
        <f ca="1">IF($C848&gt;=TODAY(),"-",100*(AO848-MIN(Fit_Error_Deaths))/(MAX(Fit_Error_Deaths)-MIN(Fit_Error_Deaths)))</f>
        <v>-</v>
      </c>
      <c r="AQ848" s="17" t="str">
        <f t="shared" ca="1" si="387"/>
        <v>-</v>
      </c>
      <c r="AR848" s="17" t="str">
        <f ca="1">IF($C848&gt;=TODAY(),"-",100*(AQ848-MIN(Fit_Error_LocalTransmission))/(MAX(Fit_Error_LocalTransmission)-MIN(Fit_Error_LocalTransmission)))</f>
        <v>-</v>
      </c>
      <c r="AS848" s="17" t="str">
        <f t="shared" ca="1" si="388"/>
        <v>-</v>
      </c>
      <c r="AT848" s="67" t="str">
        <f t="shared" ca="1" si="389"/>
        <v>-</v>
      </c>
    </row>
    <row r="849" spans="1:46" s="1" customFormat="1" ht="12" x14ac:dyDescent="0.35">
      <c r="A849" s="87"/>
      <c r="B849" s="40" t="str">
        <f t="shared" si="366"/>
        <v/>
      </c>
      <c r="C849" s="41" t="str">
        <f t="shared" si="367"/>
        <v/>
      </c>
      <c r="D849" s="28">
        <f>'I Disease Parameters'!$E$6/(1000*365)</f>
        <v>4.8197260273972601E-5</v>
      </c>
      <c r="E849" s="28">
        <f>'I Disease Parameters'!$E$7/(1000*365)</f>
        <v>2.0024657534246577E-5</v>
      </c>
      <c r="F849" s="27">
        <f>(1-'I Disease Parameters'!$E$8)/'I Disease Parameters'!$E$10</f>
        <v>0.188</v>
      </c>
      <c r="G849" s="27">
        <f>'I Disease Parameters'!$E$8/'I Disease Parameters'!$E$11</f>
        <v>1.2E-2</v>
      </c>
      <c r="H849" s="27">
        <f>1/'I Disease Parameters'!$E$12</f>
        <v>0.05</v>
      </c>
      <c r="I849" s="27">
        <f>'I Disease Parameters'!$E$9/'I Disease Parameters'!$E$15</f>
        <v>0</v>
      </c>
      <c r="J849" s="83">
        <f t="shared" si="390"/>
        <v>7.7001263440561267</v>
      </c>
      <c r="K849" s="60">
        <f t="shared" si="391"/>
        <v>0.77001263449643809</v>
      </c>
      <c r="L849" s="30">
        <f t="shared" si="392"/>
        <v>0.46717576064062738</v>
      </c>
      <c r="M849" s="27">
        <f>J849/'I Disease Parameters'!$E$12</f>
        <v>0.38500631720280631</v>
      </c>
      <c r="N849" s="27">
        <f>K849/SQRT('I Disease Parameters'!$E$13*'I Disease Parameters'!$E$13)</f>
        <v>4.5294860852731655E-2</v>
      </c>
      <c r="O849" s="27">
        <f>L849/'I Disease Parameters'!$E$13</f>
        <v>2.7480927096507492E-2</v>
      </c>
      <c r="P849" s="27">
        <f>(1-L849)/'I Disease Parameters'!$E$14</f>
        <v>2.2201009973307193E-2</v>
      </c>
      <c r="Q849" s="19" t="str">
        <f t="shared" si="368"/>
        <v/>
      </c>
      <c r="R849" s="17" t="str">
        <f t="shared" si="369"/>
        <v/>
      </c>
      <c r="S849" s="17" t="str">
        <f t="shared" si="370"/>
        <v/>
      </c>
      <c r="T849" s="17" t="str">
        <f t="shared" si="371"/>
        <v/>
      </c>
      <c r="U849" s="17" t="str">
        <f t="shared" si="372"/>
        <v/>
      </c>
      <c r="V849" s="17" t="str">
        <f t="shared" si="373"/>
        <v/>
      </c>
      <c r="W849" s="17" t="str">
        <f t="shared" si="374"/>
        <v/>
      </c>
      <c r="X849" s="18" t="str">
        <f t="shared" si="365"/>
        <v/>
      </c>
      <c r="Y849" s="17" t="str">
        <f t="shared" si="375"/>
        <v/>
      </c>
      <c r="Z849" s="17" t="str">
        <f t="shared" si="376"/>
        <v/>
      </c>
      <c r="AA849" s="17" t="str">
        <f t="shared" si="377"/>
        <v/>
      </c>
      <c r="AB849" s="17" t="str">
        <f t="shared" si="378"/>
        <v/>
      </c>
      <c r="AC849" s="17" t="str">
        <f t="shared" si="379"/>
        <v/>
      </c>
      <c r="AD849" s="18" t="str">
        <f t="shared" si="380"/>
        <v/>
      </c>
      <c r="AE849" s="19" t="str">
        <f t="shared" si="381"/>
        <v/>
      </c>
      <c r="AF849" s="17" t="str">
        <f t="shared" si="382"/>
        <v/>
      </c>
      <c r="AG849" s="17" t="str">
        <f t="shared" si="383"/>
        <v/>
      </c>
      <c r="AH849" s="18" t="str">
        <f t="shared" si="384"/>
        <v/>
      </c>
      <c r="AI849" s="73"/>
      <c r="AJ849" s="74"/>
      <c r="AK849" s="74"/>
      <c r="AL849" s="73"/>
      <c r="AM849" s="74"/>
      <c r="AN849" s="74">
        <f t="shared" si="385"/>
        <v>2012</v>
      </c>
      <c r="AO849" s="19" t="str">
        <f t="shared" ca="1" si="386"/>
        <v>-</v>
      </c>
      <c r="AP849" s="17" t="str">
        <f ca="1">IF($C849&gt;=TODAY(),"-",100*(AO849-MIN(Fit_Error_Deaths))/(MAX(Fit_Error_Deaths)-MIN(Fit_Error_Deaths)))</f>
        <v>-</v>
      </c>
      <c r="AQ849" s="17" t="str">
        <f t="shared" ca="1" si="387"/>
        <v>-</v>
      </c>
      <c r="AR849" s="17" t="str">
        <f ca="1">IF($C849&gt;=TODAY(),"-",100*(AQ849-MIN(Fit_Error_LocalTransmission))/(MAX(Fit_Error_LocalTransmission)-MIN(Fit_Error_LocalTransmission)))</f>
        <v>-</v>
      </c>
      <c r="AS849" s="17" t="str">
        <f t="shared" ca="1" si="388"/>
        <v>-</v>
      </c>
      <c r="AT849" s="67" t="str">
        <f t="shared" ca="1" si="389"/>
        <v>-</v>
      </c>
    </row>
    <row r="850" spans="1:46" s="1" customFormat="1" ht="12" x14ac:dyDescent="0.35">
      <c r="A850" s="87"/>
      <c r="B850" s="40" t="str">
        <f t="shared" si="366"/>
        <v/>
      </c>
      <c r="C850" s="41" t="str">
        <f t="shared" si="367"/>
        <v/>
      </c>
      <c r="D850" s="28">
        <f>'I Disease Parameters'!$E$6/(1000*365)</f>
        <v>4.8197260273972601E-5</v>
      </c>
      <c r="E850" s="28">
        <f>'I Disease Parameters'!$E$7/(1000*365)</f>
        <v>2.0024657534246577E-5</v>
      </c>
      <c r="F850" s="27">
        <f>(1-'I Disease Parameters'!$E$8)/'I Disease Parameters'!$E$10</f>
        <v>0.188</v>
      </c>
      <c r="G850" s="27">
        <f>'I Disease Parameters'!$E$8/'I Disease Parameters'!$E$11</f>
        <v>1.2E-2</v>
      </c>
      <c r="H850" s="27">
        <f>1/'I Disease Parameters'!$E$12</f>
        <v>0.05</v>
      </c>
      <c r="I850" s="27">
        <f>'I Disease Parameters'!$E$9/'I Disease Parameters'!$E$15</f>
        <v>0</v>
      </c>
      <c r="J850" s="83">
        <f t="shared" si="390"/>
        <v>7.7001263440561267</v>
      </c>
      <c r="K850" s="60">
        <f t="shared" si="391"/>
        <v>0.77001263449643809</v>
      </c>
      <c r="L850" s="30">
        <f t="shared" si="392"/>
        <v>0.46717576064062738</v>
      </c>
      <c r="M850" s="27">
        <f>J850/'I Disease Parameters'!$E$12</f>
        <v>0.38500631720280631</v>
      </c>
      <c r="N850" s="27">
        <f>K850/SQRT('I Disease Parameters'!$E$13*'I Disease Parameters'!$E$13)</f>
        <v>4.5294860852731655E-2</v>
      </c>
      <c r="O850" s="27">
        <f>L850/'I Disease Parameters'!$E$13</f>
        <v>2.7480927096507492E-2</v>
      </c>
      <c r="P850" s="27">
        <f>(1-L850)/'I Disease Parameters'!$E$14</f>
        <v>2.2201009973307193E-2</v>
      </c>
      <c r="Q850" s="19" t="str">
        <f t="shared" si="368"/>
        <v/>
      </c>
      <c r="R850" s="17" t="str">
        <f t="shared" si="369"/>
        <v/>
      </c>
      <c r="S850" s="17" t="str">
        <f t="shared" si="370"/>
        <v/>
      </c>
      <c r="T850" s="17" t="str">
        <f t="shared" si="371"/>
        <v/>
      </c>
      <c r="U850" s="17" t="str">
        <f t="shared" si="372"/>
        <v/>
      </c>
      <c r="V850" s="17" t="str">
        <f t="shared" si="373"/>
        <v/>
      </c>
      <c r="W850" s="17" t="str">
        <f t="shared" si="374"/>
        <v/>
      </c>
      <c r="X850" s="18" t="str">
        <f t="shared" si="365"/>
        <v/>
      </c>
      <c r="Y850" s="17" t="str">
        <f t="shared" si="375"/>
        <v/>
      </c>
      <c r="Z850" s="17" t="str">
        <f t="shared" si="376"/>
        <v/>
      </c>
      <c r="AA850" s="17" t="str">
        <f t="shared" si="377"/>
        <v/>
      </c>
      <c r="AB850" s="17" t="str">
        <f t="shared" si="378"/>
        <v/>
      </c>
      <c r="AC850" s="17" t="str">
        <f t="shared" si="379"/>
        <v/>
      </c>
      <c r="AD850" s="18" t="str">
        <f t="shared" si="380"/>
        <v/>
      </c>
      <c r="AE850" s="19" t="str">
        <f t="shared" si="381"/>
        <v/>
      </c>
      <c r="AF850" s="17" t="str">
        <f t="shared" si="382"/>
        <v/>
      </c>
      <c r="AG850" s="17" t="str">
        <f t="shared" si="383"/>
        <v/>
      </c>
      <c r="AH850" s="18" t="str">
        <f t="shared" si="384"/>
        <v/>
      </c>
      <c r="AI850" s="73"/>
      <c r="AJ850" s="74"/>
      <c r="AK850" s="74"/>
      <c r="AL850" s="73"/>
      <c r="AM850" s="74"/>
      <c r="AN850" s="74">
        <f t="shared" si="385"/>
        <v>2012</v>
      </c>
      <c r="AO850" s="19" t="str">
        <f t="shared" ca="1" si="386"/>
        <v>-</v>
      </c>
      <c r="AP850" s="17" t="str">
        <f ca="1">IF($C850&gt;=TODAY(),"-",100*(AO850-MIN(Fit_Error_Deaths))/(MAX(Fit_Error_Deaths)-MIN(Fit_Error_Deaths)))</f>
        <v>-</v>
      </c>
      <c r="AQ850" s="17" t="str">
        <f t="shared" ca="1" si="387"/>
        <v>-</v>
      </c>
      <c r="AR850" s="17" t="str">
        <f ca="1">IF($C850&gt;=TODAY(),"-",100*(AQ850-MIN(Fit_Error_LocalTransmission))/(MAX(Fit_Error_LocalTransmission)-MIN(Fit_Error_LocalTransmission)))</f>
        <v>-</v>
      </c>
      <c r="AS850" s="17" t="str">
        <f t="shared" ca="1" si="388"/>
        <v>-</v>
      </c>
      <c r="AT850" s="67" t="str">
        <f t="shared" ca="1" si="389"/>
        <v>-</v>
      </c>
    </row>
    <row r="851" spans="1:46" s="1" customFormat="1" ht="12" x14ac:dyDescent="0.35">
      <c r="A851" s="87"/>
      <c r="B851" s="40" t="str">
        <f t="shared" si="366"/>
        <v/>
      </c>
      <c r="C851" s="41" t="str">
        <f t="shared" si="367"/>
        <v/>
      </c>
      <c r="D851" s="28">
        <f>'I Disease Parameters'!$E$6/(1000*365)</f>
        <v>4.8197260273972601E-5</v>
      </c>
      <c r="E851" s="28">
        <f>'I Disease Parameters'!$E$7/(1000*365)</f>
        <v>2.0024657534246577E-5</v>
      </c>
      <c r="F851" s="27">
        <f>(1-'I Disease Parameters'!$E$8)/'I Disease Parameters'!$E$10</f>
        <v>0.188</v>
      </c>
      <c r="G851" s="27">
        <f>'I Disease Parameters'!$E$8/'I Disease Parameters'!$E$11</f>
        <v>1.2E-2</v>
      </c>
      <c r="H851" s="27">
        <f>1/'I Disease Parameters'!$E$12</f>
        <v>0.05</v>
      </c>
      <c r="I851" s="27">
        <f>'I Disease Parameters'!$E$9/'I Disease Parameters'!$E$15</f>
        <v>0</v>
      </c>
      <c r="J851" s="83">
        <f t="shared" si="390"/>
        <v>7.7001263440561267</v>
      </c>
      <c r="K851" s="60">
        <f t="shared" si="391"/>
        <v>0.77001263449643809</v>
      </c>
      <c r="L851" s="30">
        <f t="shared" si="392"/>
        <v>0.46717576064062738</v>
      </c>
      <c r="M851" s="27">
        <f>J851/'I Disease Parameters'!$E$12</f>
        <v>0.38500631720280631</v>
      </c>
      <c r="N851" s="27">
        <f>K851/SQRT('I Disease Parameters'!$E$13*'I Disease Parameters'!$E$13)</f>
        <v>4.5294860852731655E-2</v>
      </c>
      <c r="O851" s="27">
        <f>L851/'I Disease Parameters'!$E$13</f>
        <v>2.7480927096507492E-2</v>
      </c>
      <c r="P851" s="27">
        <f>(1-L851)/'I Disease Parameters'!$E$14</f>
        <v>2.2201009973307193E-2</v>
      </c>
      <c r="Q851" s="19" t="str">
        <f t="shared" si="368"/>
        <v/>
      </c>
      <c r="R851" s="17" t="str">
        <f t="shared" si="369"/>
        <v/>
      </c>
      <c r="S851" s="17" t="str">
        <f t="shared" si="370"/>
        <v/>
      </c>
      <c r="T851" s="17" t="str">
        <f t="shared" si="371"/>
        <v/>
      </c>
      <c r="U851" s="17" t="str">
        <f t="shared" si="372"/>
        <v/>
      </c>
      <c r="V851" s="17" t="str">
        <f t="shared" si="373"/>
        <v/>
      </c>
      <c r="W851" s="17" t="str">
        <f t="shared" si="374"/>
        <v/>
      </c>
      <c r="X851" s="18" t="str">
        <f t="shared" si="365"/>
        <v/>
      </c>
      <c r="Y851" s="17" t="str">
        <f t="shared" si="375"/>
        <v/>
      </c>
      <c r="Z851" s="17" t="str">
        <f t="shared" si="376"/>
        <v/>
      </c>
      <c r="AA851" s="17" t="str">
        <f t="shared" si="377"/>
        <v/>
      </c>
      <c r="AB851" s="17" t="str">
        <f t="shared" si="378"/>
        <v/>
      </c>
      <c r="AC851" s="17" t="str">
        <f t="shared" si="379"/>
        <v/>
      </c>
      <c r="AD851" s="18" t="str">
        <f t="shared" si="380"/>
        <v/>
      </c>
      <c r="AE851" s="19" t="str">
        <f t="shared" si="381"/>
        <v/>
      </c>
      <c r="AF851" s="17" t="str">
        <f t="shared" si="382"/>
        <v/>
      </c>
      <c r="AG851" s="17" t="str">
        <f t="shared" si="383"/>
        <v/>
      </c>
      <c r="AH851" s="18" t="str">
        <f t="shared" si="384"/>
        <v/>
      </c>
      <c r="AI851" s="73"/>
      <c r="AJ851" s="74"/>
      <c r="AK851" s="74"/>
      <c r="AL851" s="73"/>
      <c r="AM851" s="74"/>
      <c r="AN851" s="74">
        <f t="shared" si="385"/>
        <v>2012</v>
      </c>
      <c r="AO851" s="19" t="str">
        <f t="shared" ca="1" si="386"/>
        <v>-</v>
      </c>
      <c r="AP851" s="17" t="str">
        <f ca="1">IF($C851&gt;=TODAY(),"-",100*(AO851-MIN(Fit_Error_Deaths))/(MAX(Fit_Error_Deaths)-MIN(Fit_Error_Deaths)))</f>
        <v>-</v>
      </c>
      <c r="AQ851" s="17" t="str">
        <f t="shared" ca="1" si="387"/>
        <v>-</v>
      </c>
      <c r="AR851" s="17" t="str">
        <f ca="1">IF($C851&gt;=TODAY(),"-",100*(AQ851-MIN(Fit_Error_LocalTransmission))/(MAX(Fit_Error_LocalTransmission)-MIN(Fit_Error_LocalTransmission)))</f>
        <v>-</v>
      </c>
      <c r="AS851" s="17" t="str">
        <f t="shared" ca="1" si="388"/>
        <v>-</v>
      </c>
      <c r="AT851" s="67" t="str">
        <f t="shared" ca="1" si="389"/>
        <v>-</v>
      </c>
    </row>
    <row r="852" spans="1:46" s="1" customFormat="1" ht="12" x14ac:dyDescent="0.35">
      <c r="A852" s="87"/>
      <c r="B852" s="40" t="str">
        <f t="shared" si="366"/>
        <v/>
      </c>
      <c r="C852" s="41" t="str">
        <f t="shared" si="367"/>
        <v/>
      </c>
      <c r="D852" s="28">
        <f>'I Disease Parameters'!$E$6/(1000*365)</f>
        <v>4.8197260273972601E-5</v>
      </c>
      <c r="E852" s="28">
        <f>'I Disease Parameters'!$E$7/(1000*365)</f>
        <v>2.0024657534246577E-5</v>
      </c>
      <c r="F852" s="27">
        <f>(1-'I Disease Parameters'!$E$8)/'I Disease Parameters'!$E$10</f>
        <v>0.188</v>
      </c>
      <c r="G852" s="27">
        <f>'I Disease Parameters'!$E$8/'I Disease Parameters'!$E$11</f>
        <v>1.2E-2</v>
      </c>
      <c r="H852" s="27">
        <f>1/'I Disease Parameters'!$E$12</f>
        <v>0.05</v>
      </c>
      <c r="I852" s="27">
        <f>'I Disease Parameters'!$E$9/'I Disease Parameters'!$E$15</f>
        <v>0</v>
      </c>
      <c r="J852" s="83">
        <f t="shared" si="390"/>
        <v>7.7001263440561267</v>
      </c>
      <c r="K852" s="60">
        <f t="shared" si="391"/>
        <v>0.77001263449643809</v>
      </c>
      <c r="L852" s="30">
        <f t="shared" si="392"/>
        <v>0.46717576064062738</v>
      </c>
      <c r="M852" s="27">
        <f>J852/'I Disease Parameters'!$E$12</f>
        <v>0.38500631720280631</v>
      </c>
      <c r="N852" s="27">
        <f>K852/SQRT('I Disease Parameters'!$E$13*'I Disease Parameters'!$E$13)</f>
        <v>4.5294860852731655E-2</v>
      </c>
      <c r="O852" s="27">
        <f>L852/'I Disease Parameters'!$E$13</f>
        <v>2.7480927096507492E-2</v>
      </c>
      <c r="P852" s="27">
        <f>(1-L852)/'I Disease Parameters'!$E$14</f>
        <v>2.2201009973307193E-2</v>
      </c>
      <c r="Q852" s="19" t="str">
        <f t="shared" si="368"/>
        <v/>
      </c>
      <c r="R852" s="17" t="str">
        <f t="shared" si="369"/>
        <v/>
      </c>
      <c r="S852" s="17" t="str">
        <f t="shared" si="370"/>
        <v/>
      </c>
      <c r="T852" s="17" t="str">
        <f t="shared" si="371"/>
        <v/>
      </c>
      <c r="U852" s="17" t="str">
        <f t="shared" si="372"/>
        <v/>
      </c>
      <c r="V852" s="17" t="str">
        <f t="shared" si="373"/>
        <v/>
      </c>
      <c r="W852" s="17" t="str">
        <f t="shared" si="374"/>
        <v/>
      </c>
      <c r="X852" s="18" t="str">
        <f t="shared" si="365"/>
        <v/>
      </c>
      <c r="Y852" s="17" t="str">
        <f t="shared" si="375"/>
        <v/>
      </c>
      <c r="Z852" s="17" t="str">
        <f t="shared" si="376"/>
        <v/>
      </c>
      <c r="AA852" s="17" t="str">
        <f t="shared" si="377"/>
        <v/>
      </c>
      <c r="AB852" s="17" t="str">
        <f t="shared" si="378"/>
        <v/>
      </c>
      <c r="AC852" s="17" t="str">
        <f t="shared" si="379"/>
        <v/>
      </c>
      <c r="AD852" s="18" t="str">
        <f t="shared" si="380"/>
        <v/>
      </c>
      <c r="AE852" s="19" t="str">
        <f t="shared" si="381"/>
        <v/>
      </c>
      <c r="AF852" s="17" t="str">
        <f t="shared" si="382"/>
        <v/>
      </c>
      <c r="AG852" s="17" t="str">
        <f t="shared" si="383"/>
        <v/>
      </c>
      <c r="AH852" s="18" t="str">
        <f t="shared" si="384"/>
        <v/>
      </c>
      <c r="AI852" s="73"/>
      <c r="AJ852" s="74"/>
      <c r="AK852" s="74"/>
      <c r="AL852" s="73"/>
      <c r="AM852" s="74"/>
      <c r="AN852" s="74">
        <f t="shared" si="385"/>
        <v>2012</v>
      </c>
      <c r="AO852" s="19" t="str">
        <f t="shared" ca="1" si="386"/>
        <v>-</v>
      </c>
      <c r="AP852" s="17" t="str">
        <f ca="1">IF($C852&gt;=TODAY(),"-",100*(AO852-MIN(Fit_Error_Deaths))/(MAX(Fit_Error_Deaths)-MIN(Fit_Error_Deaths)))</f>
        <v>-</v>
      </c>
      <c r="AQ852" s="17" t="str">
        <f t="shared" ca="1" si="387"/>
        <v>-</v>
      </c>
      <c r="AR852" s="17" t="str">
        <f ca="1">IF($C852&gt;=TODAY(),"-",100*(AQ852-MIN(Fit_Error_LocalTransmission))/(MAX(Fit_Error_LocalTransmission)-MIN(Fit_Error_LocalTransmission)))</f>
        <v>-</v>
      </c>
      <c r="AS852" s="17" t="str">
        <f t="shared" ca="1" si="388"/>
        <v>-</v>
      </c>
      <c r="AT852" s="67" t="str">
        <f t="shared" ca="1" si="389"/>
        <v>-</v>
      </c>
    </row>
    <row r="853" spans="1:46" s="1" customFormat="1" ht="12" x14ac:dyDescent="0.35">
      <c r="A853" s="87"/>
      <c r="B853" s="40" t="str">
        <f t="shared" si="366"/>
        <v/>
      </c>
      <c r="C853" s="41" t="str">
        <f t="shared" si="367"/>
        <v/>
      </c>
      <c r="D853" s="28">
        <f>'I Disease Parameters'!$E$6/(1000*365)</f>
        <v>4.8197260273972601E-5</v>
      </c>
      <c r="E853" s="28">
        <f>'I Disease Parameters'!$E$7/(1000*365)</f>
        <v>2.0024657534246577E-5</v>
      </c>
      <c r="F853" s="27">
        <f>(1-'I Disease Parameters'!$E$8)/'I Disease Parameters'!$E$10</f>
        <v>0.188</v>
      </c>
      <c r="G853" s="27">
        <f>'I Disease Parameters'!$E$8/'I Disease Parameters'!$E$11</f>
        <v>1.2E-2</v>
      </c>
      <c r="H853" s="27">
        <f>1/'I Disease Parameters'!$E$12</f>
        <v>0.05</v>
      </c>
      <c r="I853" s="27">
        <f>'I Disease Parameters'!$E$9/'I Disease Parameters'!$E$15</f>
        <v>0</v>
      </c>
      <c r="J853" s="83">
        <f t="shared" si="390"/>
        <v>7.7001263440561267</v>
      </c>
      <c r="K853" s="60">
        <f t="shared" si="391"/>
        <v>0.77001263449643809</v>
      </c>
      <c r="L853" s="30">
        <f t="shared" si="392"/>
        <v>0.46717576064062738</v>
      </c>
      <c r="M853" s="27">
        <f>J853/'I Disease Parameters'!$E$12</f>
        <v>0.38500631720280631</v>
      </c>
      <c r="N853" s="27">
        <f>K853/SQRT('I Disease Parameters'!$E$13*'I Disease Parameters'!$E$13)</f>
        <v>4.5294860852731655E-2</v>
      </c>
      <c r="O853" s="27">
        <f>L853/'I Disease Parameters'!$E$13</f>
        <v>2.7480927096507492E-2</v>
      </c>
      <c r="P853" s="27">
        <f>(1-L853)/'I Disease Parameters'!$E$14</f>
        <v>2.2201009973307193E-2</v>
      </c>
      <c r="Q853" s="19" t="str">
        <f t="shared" si="368"/>
        <v/>
      </c>
      <c r="R853" s="17" t="str">
        <f t="shared" si="369"/>
        <v/>
      </c>
      <c r="S853" s="17" t="str">
        <f t="shared" si="370"/>
        <v/>
      </c>
      <c r="T853" s="17" t="str">
        <f t="shared" si="371"/>
        <v/>
      </c>
      <c r="U853" s="17" t="str">
        <f t="shared" si="372"/>
        <v/>
      </c>
      <c r="V853" s="17" t="str">
        <f t="shared" si="373"/>
        <v/>
      </c>
      <c r="W853" s="17" t="str">
        <f t="shared" si="374"/>
        <v/>
      </c>
      <c r="X853" s="18" t="str">
        <f t="shared" si="365"/>
        <v/>
      </c>
      <c r="Y853" s="17" t="str">
        <f t="shared" si="375"/>
        <v/>
      </c>
      <c r="Z853" s="17" t="str">
        <f t="shared" si="376"/>
        <v/>
      </c>
      <c r="AA853" s="17" t="str">
        <f t="shared" si="377"/>
        <v/>
      </c>
      <c r="AB853" s="17" t="str">
        <f t="shared" si="378"/>
        <v/>
      </c>
      <c r="AC853" s="17" t="str">
        <f t="shared" si="379"/>
        <v/>
      </c>
      <c r="AD853" s="18" t="str">
        <f t="shared" si="380"/>
        <v/>
      </c>
      <c r="AE853" s="19" t="str">
        <f t="shared" si="381"/>
        <v/>
      </c>
      <c r="AF853" s="17" t="str">
        <f t="shared" si="382"/>
        <v/>
      </c>
      <c r="AG853" s="17" t="str">
        <f t="shared" si="383"/>
        <v/>
      </c>
      <c r="AH853" s="18" t="str">
        <f t="shared" si="384"/>
        <v/>
      </c>
      <c r="AI853" s="73"/>
      <c r="AJ853" s="74"/>
      <c r="AK853" s="74"/>
      <c r="AL853" s="73"/>
      <c r="AM853" s="74"/>
      <c r="AN853" s="74">
        <f t="shared" si="385"/>
        <v>2012</v>
      </c>
      <c r="AO853" s="19" t="str">
        <f t="shared" ca="1" si="386"/>
        <v>-</v>
      </c>
      <c r="AP853" s="17" t="str">
        <f ca="1">IF($C853&gt;=TODAY(),"-",100*(AO853-MIN(Fit_Error_Deaths))/(MAX(Fit_Error_Deaths)-MIN(Fit_Error_Deaths)))</f>
        <v>-</v>
      </c>
      <c r="AQ853" s="17" t="str">
        <f t="shared" ca="1" si="387"/>
        <v>-</v>
      </c>
      <c r="AR853" s="17" t="str">
        <f ca="1">IF($C853&gt;=TODAY(),"-",100*(AQ853-MIN(Fit_Error_LocalTransmission))/(MAX(Fit_Error_LocalTransmission)-MIN(Fit_Error_LocalTransmission)))</f>
        <v>-</v>
      </c>
      <c r="AS853" s="17" t="str">
        <f t="shared" ca="1" si="388"/>
        <v>-</v>
      </c>
      <c r="AT853" s="67" t="str">
        <f t="shared" ca="1" si="389"/>
        <v>-</v>
      </c>
    </row>
    <row r="854" spans="1:46" s="1" customFormat="1" ht="12" x14ac:dyDescent="0.35">
      <c r="A854" s="87"/>
      <c r="B854" s="40" t="str">
        <f t="shared" si="366"/>
        <v/>
      </c>
      <c r="C854" s="41" t="str">
        <f t="shared" si="367"/>
        <v/>
      </c>
      <c r="D854" s="28">
        <f>'I Disease Parameters'!$E$6/(1000*365)</f>
        <v>4.8197260273972601E-5</v>
      </c>
      <c r="E854" s="28">
        <f>'I Disease Parameters'!$E$7/(1000*365)</f>
        <v>2.0024657534246577E-5</v>
      </c>
      <c r="F854" s="27">
        <f>(1-'I Disease Parameters'!$E$8)/'I Disease Parameters'!$E$10</f>
        <v>0.188</v>
      </c>
      <c r="G854" s="27">
        <f>'I Disease Parameters'!$E$8/'I Disease Parameters'!$E$11</f>
        <v>1.2E-2</v>
      </c>
      <c r="H854" s="27">
        <f>1/'I Disease Parameters'!$E$12</f>
        <v>0.05</v>
      </c>
      <c r="I854" s="27">
        <f>'I Disease Parameters'!$E$9/'I Disease Parameters'!$E$15</f>
        <v>0</v>
      </c>
      <c r="J854" s="83">
        <f t="shared" si="390"/>
        <v>7.7001263440561267</v>
      </c>
      <c r="K854" s="60">
        <f t="shared" si="391"/>
        <v>0.77001263449643809</v>
      </c>
      <c r="L854" s="30">
        <f t="shared" si="392"/>
        <v>0.46717576064062738</v>
      </c>
      <c r="M854" s="27">
        <f>J854/'I Disease Parameters'!$E$12</f>
        <v>0.38500631720280631</v>
      </c>
      <c r="N854" s="27">
        <f>K854/SQRT('I Disease Parameters'!$E$13*'I Disease Parameters'!$E$13)</f>
        <v>4.5294860852731655E-2</v>
      </c>
      <c r="O854" s="27">
        <f>L854/'I Disease Parameters'!$E$13</f>
        <v>2.7480927096507492E-2</v>
      </c>
      <c r="P854" s="27">
        <f>(1-L854)/'I Disease Parameters'!$E$14</f>
        <v>2.2201009973307193E-2</v>
      </c>
      <c r="Q854" s="19" t="str">
        <f t="shared" si="368"/>
        <v/>
      </c>
      <c r="R854" s="17" t="str">
        <f t="shared" si="369"/>
        <v/>
      </c>
      <c r="S854" s="17" t="str">
        <f t="shared" si="370"/>
        <v/>
      </c>
      <c r="T854" s="17" t="str">
        <f t="shared" si="371"/>
        <v/>
      </c>
      <c r="U854" s="17" t="str">
        <f t="shared" si="372"/>
        <v/>
      </c>
      <c r="V854" s="17" t="str">
        <f t="shared" si="373"/>
        <v/>
      </c>
      <c r="W854" s="17" t="str">
        <f t="shared" si="374"/>
        <v/>
      </c>
      <c r="X854" s="18" t="str">
        <f t="shared" si="365"/>
        <v/>
      </c>
      <c r="Y854" s="17" t="str">
        <f t="shared" si="375"/>
        <v/>
      </c>
      <c r="Z854" s="17" t="str">
        <f t="shared" si="376"/>
        <v/>
      </c>
      <c r="AA854" s="17" t="str">
        <f t="shared" si="377"/>
        <v/>
      </c>
      <c r="AB854" s="17" t="str">
        <f t="shared" si="378"/>
        <v/>
      </c>
      <c r="AC854" s="17" t="str">
        <f t="shared" si="379"/>
        <v/>
      </c>
      <c r="AD854" s="18" t="str">
        <f t="shared" si="380"/>
        <v/>
      </c>
      <c r="AE854" s="19" t="str">
        <f t="shared" si="381"/>
        <v/>
      </c>
      <c r="AF854" s="17" t="str">
        <f t="shared" si="382"/>
        <v/>
      </c>
      <c r="AG854" s="17" t="str">
        <f t="shared" si="383"/>
        <v/>
      </c>
      <c r="AH854" s="18" t="str">
        <f t="shared" si="384"/>
        <v/>
      </c>
      <c r="AI854" s="73"/>
      <c r="AJ854" s="74"/>
      <c r="AK854" s="74"/>
      <c r="AL854" s="73"/>
      <c r="AM854" s="74"/>
      <c r="AN854" s="74">
        <f t="shared" si="385"/>
        <v>2012</v>
      </c>
      <c r="AO854" s="19" t="str">
        <f t="shared" ca="1" si="386"/>
        <v>-</v>
      </c>
      <c r="AP854" s="17" t="str">
        <f ca="1">IF($C854&gt;=TODAY(),"-",100*(AO854-MIN(Fit_Error_Deaths))/(MAX(Fit_Error_Deaths)-MIN(Fit_Error_Deaths)))</f>
        <v>-</v>
      </c>
      <c r="AQ854" s="17" t="str">
        <f t="shared" ca="1" si="387"/>
        <v>-</v>
      </c>
      <c r="AR854" s="17" t="str">
        <f ca="1">IF($C854&gt;=TODAY(),"-",100*(AQ854-MIN(Fit_Error_LocalTransmission))/(MAX(Fit_Error_LocalTransmission)-MIN(Fit_Error_LocalTransmission)))</f>
        <v>-</v>
      </c>
      <c r="AS854" s="17" t="str">
        <f t="shared" ca="1" si="388"/>
        <v>-</v>
      </c>
      <c r="AT854" s="67" t="str">
        <f t="shared" ca="1" si="389"/>
        <v>-</v>
      </c>
    </row>
    <row r="855" spans="1:46" s="1" customFormat="1" ht="12" x14ac:dyDescent="0.35">
      <c r="A855" s="87"/>
      <c r="B855" s="40" t="str">
        <f t="shared" si="366"/>
        <v/>
      </c>
      <c r="C855" s="41" t="str">
        <f t="shared" si="367"/>
        <v/>
      </c>
      <c r="D855" s="28">
        <f>'I Disease Parameters'!$E$6/(1000*365)</f>
        <v>4.8197260273972601E-5</v>
      </c>
      <c r="E855" s="28">
        <f>'I Disease Parameters'!$E$7/(1000*365)</f>
        <v>2.0024657534246577E-5</v>
      </c>
      <c r="F855" s="27">
        <f>(1-'I Disease Parameters'!$E$8)/'I Disease Parameters'!$E$10</f>
        <v>0.188</v>
      </c>
      <c r="G855" s="27">
        <f>'I Disease Parameters'!$E$8/'I Disease Parameters'!$E$11</f>
        <v>1.2E-2</v>
      </c>
      <c r="H855" s="27">
        <f>1/'I Disease Parameters'!$E$12</f>
        <v>0.05</v>
      </c>
      <c r="I855" s="27">
        <f>'I Disease Parameters'!$E$9/'I Disease Parameters'!$E$15</f>
        <v>0</v>
      </c>
      <c r="J855" s="83">
        <f t="shared" si="390"/>
        <v>7.7001263440561267</v>
      </c>
      <c r="K855" s="60">
        <f t="shared" si="391"/>
        <v>0.77001263449643809</v>
      </c>
      <c r="L855" s="30">
        <f t="shared" si="392"/>
        <v>0.46717576064062738</v>
      </c>
      <c r="M855" s="27">
        <f>J855/'I Disease Parameters'!$E$12</f>
        <v>0.38500631720280631</v>
      </c>
      <c r="N855" s="27">
        <f>K855/SQRT('I Disease Parameters'!$E$13*'I Disease Parameters'!$E$13)</f>
        <v>4.5294860852731655E-2</v>
      </c>
      <c r="O855" s="27">
        <f>L855/'I Disease Parameters'!$E$13</f>
        <v>2.7480927096507492E-2</v>
      </c>
      <c r="P855" s="27">
        <f>(1-L855)/'I Disease Parameters'!$E$14</f>
        <v>2.2201009973307193E-2</v>
      </c>
      <c r="Q855" s="19" t="str">
        <f t="shared" si="368"/>
        <v/>
      </c>
      <c r="R855" s="17" t="str">
        <f t="shared" si="369"/>
        <v/>
      </c>
      <c r="S855" s="17" t="str">
        <f t="shared" si="370"/>
        <v/>
      </c>
      <c r="T855" s="17" t="str">
        <f t="shared" si="371"/>
        <v/>
      </c>
      <c r="U855" s="17" t="str">
        <f t="shared" si="372"/>
        <v/>
      </c>
      <c r="V855" s="17" t="str">
        <f t="shared" si="373"/>
        <v/>
      </c>
      <c r="W855" s="17" t="str">
        <f t="shared" si="374"/>
        <v/>
      </c>
      <c r="X855" s="18" t="str">
        <f t="shared" si="365"/>
        <v/>
      </c>
      <c r="Y855" s="17" t="str">
        <f t="shared" si="375"/>
        <v/>
      </c>
      <c r="Z855" s="17" t="str">
        <f t="shared" si="376"/>
        <v/>
      </c>
      <c r="AA855" s="17" t="str">
        <f t="shared" si="377"/>
        <v/>
      </c>
      <c r="AB855" s="17" t="str">
        <f t="shared" si="378"/>
        <v/>
      </c>
      <c r="AC855" s="17" t="str">
        <f t="shared" si="379"/>
        <v/>
      </c>
      <c r="AD855" s="18" t="str">
        <f t="shared" si="380"/>
        <v/>
      </c>
      <c r="AE855" s="19" t="str">
        <f t="shared" si="381"/>
        <v/>
      </c>
      <c r="AF855" s="17" t="str">
        <f t="shared" si="382"/>
        <v/>
      </c>
      <c r="AG855" s="17" t="str">
        <f t="shared" si="383"/>
        <v/>
      </c>
      <c r="AH855" s="18" t="str">
        <f t="shared" si="384"/>
        <v/>
      </c>
      <c r="AI855" s="73"/>
      <c r="AJ855" s="74"/>
      <c r="AK855" s="74"/>
      <c r="AL855" s="73"/>
      <c r="AM855" s="74"/>
      <c r="AN855" s="74">
        <f t="shared" si="385"/>
        <v>2012</v>
      </c>
      <c r="AO855" s="19" t="str">
        <f t="shared" ca="1" si="386"/>
        <v>-</v>
      </c>
      <c r="AP855" s="17" t="str">
        <f ca="1">IF($C855&gt;=TODAY(),"-",100*(AO855-MIN(Fit_Error_Deaths))/(MAX(Fit_Error_Deaths)-MIN(Fit_Error_Deaths)))</f>
        <v>-</v>
      </c>
      <c r="AQ855" s="17" t="str">
        <f t="shared" ca="1" si="387"/>
        <v>-</v>
      </c>
      <c r="AR855" s="17" t="str">
        <f ca="1">IF($C855&gt;=TODAY(),"-",100*(AQ855-MIN(Fit_Error_LocalTransmission))/(MAX(Fit_Error_LocalTransmission)-MIN(Fit_Error_LocalTransmission)))</f>
        <v>-</v>
      </c>
      <c r="AS855" s="17" t="str">
        <f t="shared" ca="1" si="388"/>
        <v>-</v>
      </c>
      <c r="AT855" s="67" t="str">
        <f t="shared" ca="1" si="389"/>
        <v>-</v>
      </c>
    </row>
    <row r="856" spans="1:46" s="1" customFormat="1" ht="12" x14ac:dyDescent="0.35">
      <c r="A856" s="87"/>
      <c r="B856" s="40" t="str">
        <f t="shared" si="366"/>
        <v/>
      </c>
      <c r="C856" s="41" t="str">
        <f t="shared" si="367"/>
        <v/>
      </c>
      <c r="D856" s="28">
        <f>'I Disease Parameters'!$E$6/(1000*365)</f>
        <v>4.8197260273972601E-5</v>
      </c>
      <c r="E856" s="28">
        <f>'I Disease Parameters'!$E$7/(1000*365)</f>
        <v>2.0024657534246577E-5</v>
      </c>
      <c r="F856" s="27">
        <f>(1-'I Disease Parameters'!$E$8)/'I Disease Parameters'!$E$10</f>
        <v>0.188</v>
      </c>
      <c r="G856" s="27">
        <f>'I Disease Parameters'!$E$8/'I Disease Parameters'!$E$11</f>
        <v>1.2E-2</v>
      </c>
      <c r="H856" s="27">
        <f>1/'I Disease Parameters'!$E$12</f>
        <v>0.05</v>
      </c>
      <c r="I856" s="27">
        <f>'I Disease Parameters'!$E$9/'I Disease Parameters'!$E$15</f>
        <v>0</v>
      </c>
      <c r="J856" s="83">
        <f t="shared" si="390"/>
        <v>7.7001263440561267</v>
      </c>
      <c r="K856" s="60">
        <f t="shared" si="391"/>
        <v>0.77001263449643809</v>
      </c>
      <c r="L856" s="30">
        <f t="shared" si="392"/>
        <v>0.46717576064062738</v>
      </c>
      <c r="M856" s="27">
        <f>J856/'I Disease Parameters'!$E$12</f>
        <v>0.38500631720280631</v>
      </c>
      <c r="N856" s="27">
        <f>K856/SQRT('I Disease Parameters'!$E$13*'I Disease Parameters'!$E$13)</f>
        <v>4.5294860852731655E-2</v>
      </c>
      <c r="O856" s="27">
        <f>L856/'I Disease Parameters'!$E$13</f>
        <v>2.7480927096507492E-2</v>
      </c>
      <c r="P856" s="27">
        <f>(1-L856)/'I Disease Parameters'!$E$14</f>
        <v>2.2201009973307193E-2</v>
      </c>
      <c r="Q856" s="19" t="str">
        <f t="shared" si="368"/>
        <v/>
      </c>
      <c r="R856" s="17" t="str">
        <f t="shared" si="369"/>
        <v/>
      </c>
      <c r="S856" s="17" t="str">
        <f t="shared" si="370"/>
        <v/>
      </c>
      <c r="T856" s="17" t="str">
        <f t="shared" si="371"/>
        <v/>
      </c>
      <c r="U856" s="17" t="str">
        <f t="shared" si="372"/>
        <v/>
      </c>
      <c r="V856" s="17" t="str">
        <f t="shared" si="373"/>
        <v/>
      </c>
      <c r="W856" s="17" t="str">
        <f t="shared" si="374"/>
        <v/>
      </c>
      <c r="X856" s="18" t="str">
        <f t="shared" si="365"/>
        <v/>
      </c>
      <c r="Y856" s="17" t="str">
        <f t="shared" si="375"/>
        <v/>
      </c>
      <c r="Z856" s="17" t="str">
        <f t="shared" si="376"/>
        <v/>
      </c>
      <c r="AA856" s="17" t="str">
        <f t="shared" si="377"/>
        <v/>
      </c>
      <c r="AB856" s="17" t="str">
        <f t="shared" si="378"/>
        <v/>
      </c>
      <c r="AC856" s="17" t="str">
        <f t="shared" si="379"/>
        <v/>
      </c>
      <c r="AD856" s="18" t="str">
        <f t="shared" si="380"/>
        <v/>
      </c>
      <c r="AE856" s="19" t="str">
        <f t="shared" si="381"/>
        <v/>
      </c>
      <c r="AF856" s="17" t="str">
        <f t="shared" si="382"/>
        <v/>
      </c>
      <c r="AG856" s="17" t="str">
        <f t="shared" si="383"/>
        <v/>
      </c>
      <c r="AH856" s="18" t="str">
        <f t="shared" si="384"/>
        <v/>
      </c>
      <c r="AI856" s="73"/>
      <c r="AJ856" s="74"/>
      <c r="AK856" s="74"/>
      <c r="AL856" s="73"/>
      <c r="AM856" s="74"/>
      <c r="AN856" s="74">
        <f t="shared" si="385"/>
        <v>2012</v>
      </c>
      <c r="AO856" s="19" t="str">
        <f t="shared" ca="1" si="386"/>
        <v>-</v>
      </c>
      <c r="AP856" s="17" t="str">
        <f ca="1">IF($C856&gt;=TODAY(),"-",100*(AO856-MIN(Fit_Error_Deaths))/(MAX(Fit_Error_Deaths)-MIN(Fit_Error_Deaths)))</f>
        <v>-</v>
      </c>
      <c r="AQ856" s="17" t="str">
        <f t="shared" ca="1" si="387"/>
        <v>-</v>
      </c>
      <c r="AR856" s="17" t="str">
        <f ca="1">IF($C856&gt;=TODAY(),"-",100*(AQ856-MIN(Fit_Error_LocalTransmission))/(MAX(Fit_Error_LocalTransmission)-MIN(Fit_Error_LocalTransmission)))</f>
        <v>-</v>
      </c>
      <c r="AS856" s="17" t="str">
        <f t="shared" ca="1" si="388"/>
        <v>-</v>
      </c>
      <c r="AT856" s="67" t="str">
        <f t="shared" ca="1" si="389"/>
        <v>-</v>
      </c>
    </row>
    <row r="857" spans="1:46" s="1" customFormat="1" ht="12" x14ac:dyDescent="0.35">
      <c r="A857" s="87"/>
      <c r="B857" s="40" t="str">
        <f t="shared" si="366"/>
        <v/>
      </c>
      <c r="C857" s="41" t="str">
        <f t="shared" si="367"/>
        <v/>
      </c>
      <c r="D857" s="28">
        <f>'I Disease Parameters'!$E$6/(1000*365)</f>
        <v>4.8197260273972601E-5</v>
      </c>
      <c r="E857" s="28">
        <f>'I Disease Parameters'!$E$7/(1000*365)</f>
        <v>2.0024657534246577E-5</v>
      </c>
      <c r="F857" s="27">
        <f>(1-'I Disease Parameters'!$E$8)/'I Disease Parameters'!$E$10</f>
        <v>0.188</v>
      </c>
      <c r="G857" s="27">
        <f>'I Disease Parameters'!$E$8/'I Disease Parameters'!$E$11</f>
        <v>1.2E-2</v>
      </c>
      <c r="H857" s="27">
        <f>1/'I Disease Parameters'!$E$12</f>
        <v>0.05</v>
      </c>
      <c r="I857" s="27">
        <f>'I Disease Parameters'!$E$9/'I Disease Parameters'!$E$15</f>
        <v>0</v>
      </c>
      <c r="J857" s="83">
        <f t="shared" si="390"/>
        <v>7.7001263440561267</v>
      </c>
      <c r="K857" s="60">
        <f t="shared" si="391"/>
        <v>0.77001263449643809</v>
      </c>
      <c r="L857" s="30">
        <f t="shared" si="392"/>
        <v>0.46717576064062738</v>
      </c>
      <c r="M857" s="27">
        <f>J857/'I Disease Parameters'!$E$12</f>
        <v>0.38500631720280631</v>
      </c>
      <c r="N857" s="27">
        <f>K857/SQRT('I Disease Parameters'!$E$13*'I Disease Parameters'!$E$13)</f>
        <v>4.5294860852731655E-2</v>
      </c>
      <c r="O857" s="27">
        <f>L857/'I Disease Parameters'!$E$13</f>
        <v>2.7480927096507492E-2</v>
      </c>
      <c r="P857" s="27">
        <f>(1-L857)/'I Disease Parameters'!$E$14</f>
        <v>2.2201009973307193E-2</v>
      </c>
      <c r="Q857" s="19" t="str">
        <f t="shared" si="368"/>
        <v/>
      </c>
      <c r="R857" s="17" t="str">
        <f t="shared" si="369"/>
        <v/>
      </c>
      <c r="S857" s="17" t="str">
        <f t="shared" si="370"/>
        <v/>
      </c>
      <c r="T857" s="17" t="str">
        <f t="shared" si="371"/>
        <v/>
      </c>
      <c r="U857" s="17" t="str">
        <f t="shared" si="372"/>
        <v/>
      </c>
      <c r="V857" s="17" t="str">
        <f t="shared" si="373"/>
        <v/>
      </c>
      <c r="W857" s="17" t="str">
        <f t="shared" si="374"/>
        <v/>
      </c>
      <c r="X857" s="18" t="str">
        <f t="shared" si="365"/>
        <v/>
      </c>
      <c r="Y857" s="17" t="str">
        <f t="shared" si="375"/>
        <v/>
      </c>
      <c r="Z857" s="17" t="str">
        <f t="shared" si="376"/>
        <v/>
      </c>
      <c r="AA857" s="17" t="str">
        <f t="shared" si="377"/>
        <v/>
      </c>
      <c r="AB857" s="17" t="str">
        <f t="shared" si="378"/>
        <v/>
      </c>
      <c r="AC857" s="17" t="str">
        <f t="shared" si="379"/>
        <v/>
      </c>
      <c r="AD857" s="18" t="str">
        <f t="shared" si="380"/>
        <v/>
      </c>
      <c r="AE857" s="19" t="str">
        <f t="shared" si="381"/>
        <v/>
      </c>
      <c r="AF857" s="17" t="str">
        <f t="shared" si="382"/>
        <v/>
      </c>
      <c r="AG857" s="17" t="str">
        <f t="shared" si="383"/>
        <v/>
      </c>
      <c r="AH857" s="18" t="str">
        <f t="shared" si="384"/>
        <v/>
      </c>
      <c r="AI857" s="73"/>
      <c r="AJ857" s="74"/>
      <c r="AK857" s="74"/>
      <c r="AL857" s="73"/>
      <c r="AM857" s="74"/>
      <c r="AN857" s="74">
        <f t="shared" si="385"/>
        <v>2012</v>
      </c>
      <c r="AO857" s="19" t="str">
        <f t="shared" ca="1" si="386"/>
        <v>-</v>
      </c>
      <c r="AP857" s="17" t="str">
        <f ca="1">IF($C857&gt;=TODAY(),"-",100*(AO857-MIN(Fit_Error_Deaths))/(MAX(Fit_Error_Deaths)-MIN(Fit_Error_Deaths)))</f>
        <v>-</v>
      </c>
      <c r="AQ857" s="17" t="str">
        <f t="shared" ca="1" si="387"/>
        <v>-</v>
      </c>
      <c r="AR857" s="17" t="str">
        <f ca="1">IF($C857&gt;=TODAY(),"-",100*(AQ857-MIN(Fit_Error_LocalTransmission))/(MAX(Fit_Error_LocalTransmission)-MIN(Fit_Error_LocalTransmission)))</f>
        <v>-</v>
      </c>
      <c r="AS857" s="17" t="str">
        <f t="shared" ca="1" si="388"/>
        <v>-</v>
      </c>
      <c r="AT857" s="67" t="str">
        <f t="shared" ca="1" si="389"/>
        <v>-</v>
      </c>
    </row>
    <row r="858" spans="1:46" s="1" customFormat="1" ht="12" x14ac:dyDescent="0.35">
      <c r="A858" s="87"/>
      <c r="B858" s="40" t="str">
        <f t="shared" si="366"/>
        <v/>
      </c>
      <c r="C858" s="41" t="str">
        <f t="shared" si="367"/>
        <v/>
      </c>
      <c r="D858" s="28">
        <f>'I Disease Parameters'!$E$6/(1000*365)</f>
        <v>4.8197260273972601E-5</v>
      </c>
      <c r="E858" s="28">
        <f>'I Disease Parameters'!$E$7/(1000*365)</f>
        <v>2.0024657534246577E-5</v>
      </c>
      <c r="F858" s="27">
        <f>(1-'I Disease Parameters'!$E$8)/'I Disease Parameters'!$E$10</f>
        <v>0.188</v>
      </c>
      <c r="G858" s="27">
        <f>'I Disease Parameters'!$E$8/'I Disease Parameters'!$E$11</f>
        <v>1.2E-2</v>
      </c>
      <c r="H858" s="27">
        <f>1/'I Disease Parameters'!$E$12</f>
        <v>0.05</v>
      </c>
      <c r="I858" s="27">
        <f>'I Disease Parameters'!$E$9/'I Disease Parameters'!$E$15</f>
        <v>0</v>
      </c>
      <c r="J858" s="83">
        <f t="shared" si="390"/>
        <v>7.7001263440561267</v>
      </c>
      <c r="K858" s="60">
        <f t="shared" si="391"/>
        <v>0.77001263449643809</v>
      </c>
      <c r="L858" s="30">
        <f t="shared" si="392"/>
        <v>0.46717576064062738</v>
      </c>
      <c r="M858" s="27">
        <f>J858/'I Disease Parameters'!$E$12</f>
        <v>0.38500631720280631</v>
      </c>
      <c r="N858" s="27">
        <f>K858/SQRT('I Disease Parameters'!$E$13*'I Disease Parameters'!$E$13)</f>
        <v>4.5294860852731655E-2</v>
      </c>
      <c r="O858" s="27">
        <f>L858/'I Disease Parameters'!$E$13</f>
        <v>2.7480927096507492E-2</v>
      </c>
      <c r="P858" s="27">
        <f>(1-L858)/'I Disease Parameters'!$E$14</f>
        <v>2.2201009973307193E-2</v>
      </c>
      <c r="Q858" s="19" t="str">
        <f t="shared" si="368"/>
        <v/>
      </c>
      <c r="R858" s="17" t="str">
        <f t="shared" si="369"/>
        <v/>
      </c>
      <c r="S858" s="17" t="str">
        <f t="shared" si="370"/>
        <v/>
      </c>
      <c r="T858" s="17" t="str">
        <f t="shared" si="371"/>
        <v/>
      </c>
      <c r="U858" s="17" t="str">
        <f t="shared" si="372"/>
        <v/>
      </c>
      <c r="V858" s="17" t="str">
        <f t="shared" si="373"/>
        <v/>
      </c>
      <c r="W858" s="17" t="str">
        <f t="shared" si="374"/>
        <v/>
      </c>
      <c r="X858" s="18" t="str">
        <f t="shared" si="365"/>
        <v/>
      </c>
      <c r="Y858" s="17" t="str">
        <f t="shared" si="375"/>
        <v/>
      </c>
      <c r="Z858" s="17" t="str">
        <f t="shared" si="376"/>
        <v/>
      </c>
      <c r="AA858" s="17" t="str">
        <f t="shared" si="377"/>
        <v/>
      </c>
      <c r="AB858" s="17" t="str">
        <f t="shared" si="378"/>
        <v/>
      </c>
      <c r="AC858" s="17" t="str">
        <f t="shared" si="379"/>
        <v/>
      </c>
      <c r="AD858" s="18" t="str">
        <f t="shared" si="380"/>
        <v/>
      </c>
      <c r="AE858" s="19" t="str">
        <f t="shared" si="381"/>
        <v/>
      </c>
      <c r="AF858" s="17" t="str">
        <f t="shared" si="382"/>
        <v/>
      </c>
      <c r="AG858" s="17" t="str">
        <f t="shared" si="383"/>
        <v/>
      </c>
      <c r="AH858" s="18" t="str">
        <f t="shared" si="384"/>
        <v/>
      </c>
      <c r="AI858" s="73"/>
      <c r="AJ858" s="74"/>
      <c r="AK858" s="74"/>
      <c r="AL858" s="73"/>
      <c r="AM858" s="74"/>
      <c r="AN858" s="74">
        <f t="shared" si="385"/>
        <v>2012</v>
      </c>
      <c r="AO858" s="19" t="str">
        <f t="shared" ca="1" si="386"/>
        <v>-</v>
      </c>
      <c r="AP858" s="17" t="str">
        <f ca="1">IF($C858&gt;=TODAY(),"-",100*(AO858-MIN(Fit_Error_Deaths))/(MAX(Fit_Error_Deaths)-MIN(Fit_Error_Deaths)))</f>
        <v>-</v>
      </c>
      <c r="AQ858" s="17" t="str">
        <f t="shared" ca="1" si="387"/>
        <v>-</v>
      </c>
      <c r="AR858" s="17" t="str">
        <f ca="1">IF($C858&gt;=TODAY(),"-",100*(AQ858-MIN(Fit_Error_LocalTransmission))/(MAX(Fit_Error_LocalTransmission)-MIN(Fit_Error_LocalTransmission)))</f>
        <v>-</v>
      </c>
      <c r="AS858" s="17" t="str">
        <f t="shared" ca="1" si="388"/>
        <v>-</v>
      </c>
      <c r="AT858" s="67" t="str">
        <f t="shared" ca="1" si="389"/>
        <v>-</v>
      </c>
    </row>
    <row r="859" spans="1:46" s="1" customFormat="1" ht="12" x14ac:dyDescent="0.35">
      <c r="A859" s="87"/>
      <c r="B859" s="40" t="str">
        <f t="shared" si="366"/>
        <v/>
      </c>
      <c r="C859" s="41" t="str">
        <f t="shared" si="367"/>
        <v/>
      </c>
      <c r="D859" s="28">
        <f>'I Disease Parameters'!$E$6/(1000*365)</f>
        <v>4.8197260273972601E-5</v>
      </c>
      <c r="E859" s="28">
        <f>'I Disease Parameters'!$E$7/(1000*365)</f>
        <v>2.0024657534246577E-5</v>
      </c>
      <c r="F859" s="27">
        <f>(1-'I Disease Parameters'!$E$8)/'I Disease Parameters'!$E$10</f>
        <v>0.188</v>
      </c>
      <c r="G859" s="27">
        <f>'I Disease Parameters'!$E$8/'I Disease Parameters'!$E$11</f>
        <v>1.2E-2</v>
      </c>
      <c r="H859" s="27">
        <f>1/'I Disease Parameters'!$E$12</f>
        <v>0.05</v>
      </c>
      <c r="I859" s="27">
        <f>'I Disease Parameters'!$E$9/'I Disease Parameters'!$E$15</f>
        <v>0</v>
      </c>
      <c r="J859" s="83">
        <f t="shared" si="390"/>
        <v>7.7001263440561267</v>
      </c>
      <c r="K859" s="60">
        <f t="shared" si="391"/>
        <v>0.77001263449643809</v>
      </c>
      <c r="L859" s="30">
        <f t="shared" si="392"/>
        <v>0.46717576064062738</v>
      </c>
      <c r="M859" s="27">
        <f>J859/'I Disease Parameters'!$E$12</f>
        <v>0.38500631720280631</v>
      </c>
      <c r="N859" s="27">
        <f>K859/SQRT('I Disease Parameters'!$E$13*'I Disease Parameters'!$E$13)</f>
        <v>4.5294860852731655E-2</v>
      </c>
      <c r="O859" s="27">
        <f>L859/'I Disease Parameters'!$E$13</f>
        <v>2.7480927096507492E-2</v>
      </c>
      <c r="P859" s="27">
        <f>(1-L859)/'I Disease Parameters'!$E$14</f>
        <v>2.2201009973307193E-2</v>
      </c>
      <c r="Q859" s="19" t="str">
        <f t="shared" si="368"/>
        <v/>
      </c>
      <c r="R859" s="17" t="str">
        <f t="shared" si="369"/>
        <v/>
      </c>
      <c r="S859" s="17" t="str">
        <f t="shared" si="370"/>
        <v/>
      </c>
      <c r="T859" s="17" t="str">
        <f t="shared" si="371"/>
        <v/>
      </c>
      <c r="U859" s="17" t="str">
        <f t="shared" si="372"/>
        <v/>
      </c>
      <c r="V859" s="17" t="str">
        <f t="shared" si="373"/>
        <v/>
      </c>
      <c r="W859" s="17" t="str">
        <f t="shared" si="374"/>
        <v/>
      </c>
      <c r="X859" s="18" t="str">
        <f t="shared" si="365"/>
        <v/>
      </c>
      <c r="Y859" s="17" t="str">
        <f t="shared" si="375"/>
        <v/>
      </c>
      <c r="Z859" s="17" t="str">
        <f t="shared" si="376"/>
        <v/>
      </c>
      <c r="AA859" s="17" t="str">
        <f t="shared" si="377"/>
        <v/>
      </c>
      <c r="AB859" s="17" t="str">
        <f t="shared" si="378"/>
        <v/>
      </c>
      <c r="AC859" s="17" t="str">
        <f t="shared" si="379"/>
        <v/>
      </c>
      <c r="AD859" s="18" t="str">
        <f t="shared" si="380"/>
        <v/>
      </c>
      <c r="AE859" s="19" t="str">
        <f t="shared" si="381"/>
        <v/>
      </c>
      <c r="AF859" s="17" t="str">
        <f t="shared" si="382"/>
        <v/>
      </c>
      <c r="AG859" s="17" t="str">
        <f t="shared" si="383"/>
        <v/>
      </c>
      <c r="AH859" s="18" t="str">
        <f t="shared" si="384"/>
        <v/>
      </c>
      <c r="AI859" s="73"/>
      <c r="AJ859" s="74"/>
      <c r="AK859" s="74"/>
      <c r="AL859" s="73"/>
      <c r="AM859" s="74"/>
      <c r="AN859" s="74">
        <f t="shared" si="385"/>
        <v>2012</v>
      </c>
      <c r="AO859" s="19" t="str">
        <f t="shared" ca="1" si="386"/>
        <v>-</v>
      </c>
      <c r="AP859" s="17" t="str">
        <f ca="1">IF($C859&gt;=TODAY(),"-",100*(AO859-MIN(Fit_Error_Deaths))/(MAX(Fit_Error_Deaths)-MIN(Fit_Error_Deaths)))</f>
        <v>-</v>
      </c>
      <c r="AQ859" s="17" t="str">
        <f t="shared" ca="1" si="387"/>
        <v>-</v>
      </c>
      <c r="AR859" s="17" t="str">
        <f ca="1">IF($C859&gt;=TODAY(),"-",100*(AQ859-MIN(Fit_Error_LocalTransmission))/(MAX(Fit_Error_LocalTransmission)-MIN(Fit_Error_LocalTransmission)))</f>
        <v>-</v>
      </c>
      <c r="AS859" s="17" t="str">
        <f t="shared" ca="1" si="388"/>
        <v>-</v>
      </c>
      <c r="AT859" s="67" t="str">
        <f t="shared" ca="1" si="389"/>
        <v>-</v>
      </c>
    </row>
    <row r="860" spans="1:46" s="1" customFormat="1" ht="12" x14ac:dyDescent="0.35">
      <c r="A860" s="87"/>
      <c r="B860" s="40" t="str">
        <f t="shared" si="366"/>
        <v/>
      </c>
      <c r="C860" s="41" t="str">
        <f t="shared" si="367"/>
        <v/>
      </c>
      <c r="D860" s="28">
        <f>'I Disease Parameters'!$E$6/(1000*365)</f>
        <v>4.8197260273972601E-5</v>
      </c>
      <c r="E860" s="28">
        <f>'I Disease Parameters'!$E$7/(1000*365)</f>
        <v>2.0024657534246577E-5</v>
      </c>
      <c r="F860" s="27">
        <f>(1-'I Disease Parameters'!$E$8)/'I Disease Parameters'!$E$10</f>
        <v>0.188</v>
      </c>
      <c r="G860" s="27">
        <f>'I Disease Parameters'!$E$8/'I Disease Parameters'!$E$11</f>
        <v>1.2E-2</v>
      </c>
      <c r="H860" s="27">
        <f>1/'I Disease Parameters'!$E$12</f>
        <v>0.05</v>
      </c>
      <c r="I860" s="27">
        <f>'I Disease Parameters'!$E$9/'I Disease Parameters'!$E$15</f>
        <v>0</v>
      </c>
      <c r="J860" s="83">
        <f t="shared" si="390"/>
        <v>7.7001263440561267</v>
      </c>
      <c r="K860" s="60">
        <f t="shared" si="391"/>
        <v>0.77001263449643809</v>
      </c>
      <c r="L860" s="30">
        <f t="shared" si="392"/>
        <v>0.46717576064062738</v>
      </c>
      <c r="M860" s="27">
        <f>J860/'I Disease Parameters'!$E$12</f>
        <v>0.38500631720280631</v>
      </c>
      <c r="N860" s="27">
        <f>K860/SQRT('I Disease Parameters'!$E$13*'I Disease Parameters'!$E$13)</f>
        <v>4.5294860852731655E-2</v>
      </c>
      <c r="O860" s="27">
        <f>L860/'I Disease Parameters'!$E$13</f>
        <v>2.7480927096507492E-2</v>
      </c>
      <c r="P860" s="27">
        <f>(1-L860)/'I Disease Parameters'!$E$14</f>
        <v>2.2201009973307193E-2</v>
      </c>
      <c r="Q860" s="19" t="str">
        <f t="shared" si="368"/>
        <v/>
      </c>
      <c r="R860" s="17" t="str">
        <f t="shared" si="369"/>
        <v/>
      </c>
      <c r="S860" s="17" t="str">
        <f t="shared" si="370"/>
        <v/>
      </c>
      <c r="T860" s="17" t="str">
        <f t="shared" si="371"/>
        <v/>
      </c>
      <c r="U860" s="17" t="str">
        <f t="shared" si="372"/>
        <v/>
      </c>
      <c r="V860" s="17" t="str">
        <f t="shared" si="373"/>
        <v/>
      </c>
      <c r="W860" s="17" t="str">
        <f t="shared" si="374"/>
        <v/>
      </c>
      <c r="X860" s="18" t="str">
        <f t="shared" si="365"/>
        <v/>
      </c>
      <c r="Y860" s="17" t="str">
        <f t="shared" si="375"/>
        <v/>
      </c>
      <c r="Z860" s="17" t="str">
        <f t="shared" si="376"/>
        <v/>
      </c>
      <c r="AA860" s="17" t="str">
        <f t="shared" si="377"/>
        <v/>
      </c>
      <c r="AB860" s="17" t="str">
        <f t="shared" si="378"/>
        <v/>
      </c>
      <c r="AC860" s="17" t="str">
        <f t="shared" si="379"/>
        <v/>
      </c>
      <c r="AD860" s="18" t="str">
        <f t="shared" si="380"/>
        <v/>
      </c>
      <c r="AE860" s="19" t="str">
        <f t="shared" si="381"/>
        <v/>
      </c>
      <c r="AF860" s="17" t="str">
        <f t="shared" si="382"/>
        <v/>
      </c>
      <c r="AG860" s="17" t="str">
        <f t="shared" si="383"/>
        <v/>
      </c>
      <c r="AH860" s="18" t="str">
        <f t="shared" si="384"/>
        <v/>
      </c>
      <c r="AI860" s="73"/>
      <c r="AJ860" s="74"/>
      <c r="AK860" s="74"/>
      <c r="AL860" s="73"/>
      <c r="AM860" s="74"/>
      <c r="AN860" s="74">
        <f t="shared" si="385"/>
        <v>2012</v>
      </c>
      <c r="AO860" s="19" t="str">
        <f t="shared" ca="1" si="386"/>
        <v>-</v>
      </c>
      <c r="AP860" s="17" t="str">
        <f ca="1">IF($C860&gt;=TODAY(),"-",100*(AO860-MIN(Fit_Error_Deaths))/(MAX(Fit_Error_Deaths)-MIN(Fit_Error_Deaths)))</f>
        <v>-</v>
      </c>
      <c r="AQ860" s="17" t="str">
        <f t="shared" ca="1" si="387"/>
        <v>-</v>
      </c>
      <c r="AR860" s="17" t="str">
        <f ca="1">IF($C860&gt;=TODAY(),"-",100*(AQ860-MIN(Fit_Error_LocalTransmission))/(MAX(Fit_Error_LocalTransmission)-MIN(Fit_Error_LocalTransmission)))</f>
        <v>-</v>
      </c>
      <c r="AS860" s="17" t="str">
        <f t="shared" ca="1" si="388"/>
        <v>-</v>
      </c>
      <c r="AT860" s="67" t="str">
        <f t="shared" ca="1" si="389"/>
        <v>-</v>
      </c>
    </row>
    <row r="861" spans="1:46" s="1" customFormat="1" ht="12" x14ac:dyDescent="0.35">
      <c r="A861" s="87"/>
      <c r="B861" s="40" t="str">
        <f t="shared" si="366"/>
        <v/>
      </c>
      <c r="C861" s="41" t="str">
        <f t="shared" si="367"/>
        <v/>
      </c>
      <c r="D861" s="28">
        <f>'I Disease Parameters'!$E$6/(1000*365)</f>
        <v>4.8197260273972601E-5</v>
      </c>
      <c r="E861" s="28">
        <f>'I Disease Parameters'!$E$7/(1000*365)</f>
        <v>2.0024657534246577E-5</v>
      </c>
      <c r="F861" s="27">
        <f>(1-'I Disease Parameters'!$E$8)/'I Disease Parameters'!$E$10</f>
        <v>0.188</v>
      </c>
      <c r="G861" s="27">
        <f>'I Disease Parameters'!$E$8/'I Disease Parameters'!$E$11</f>
        <v>1.2E-2</v>
      </c>
      <c r="H861" s="27">
        <f>1/'I Disease Parameters'!$E$12</f>
        <v>0.05</v>
      </c>
      <c r="I861" s="27">
        <f>'I Disease Parameters'!$E$9/'I Disease Parameters'!$E$15</f>
        <v>0</v>
      </c>
      <c r="J861" s="83">
        <f t="shared" si="390"/>
        <v>7.7001263440561267</v>
      </c>
      <c r="K861" s="60">
        <f t="shared" si="391"/>
        <v>0.77001263449643809</v>
      </c>
      <c r="L861" s="30">
        <f t="shared" si="392"/>
        <v>0.46717576064062738</v>
      </c>
      <c r="M861" s="27">
        <f>J861/'I Disease Parameters'!$E$12</f>
        <v>0.38500631720280631</v>
      </c>
      <c r="N861" s="27">
        <f>K861/SQRT('I Disease Parameters'!$E$13*'I Disease Parameters'!$E$13)</f>
        <v>4.5294860852731655E-2</v>
      </c>
      <c r="O861" s="27">
        <f>L861/'I Disease Parameters'!$E$13</f>
        <v>2.7480927096507492E-2</v>
      </c>
      <c r="P861" s="27">
        <f>(1-L861)/'I Disease Parameters'!$E$14</f>
        <v>2.2201009973307193E-2</v>
      </c>
      <c r="Q861" s="19" t="str">
        <f t="shared" si="368"/>
        <v/>
      </c>
      <c r="R861" s="17" t="str">
        <f t="shared" si="369"/>
        <v/>
      </c>
      <c r="S861" s="17" t="str">
        <f t="shared" si="370"/>
        <v/>
      </c>
      <c r="T861" s="17" t="str">
        <f t="shared" si="371"/>
        <v/>
      </c>
      <c r="U861" s="17" t="str">
        <f t="shared" si="372"/>
        <v/>
      </c>
      <c r="V861" s="17" t="str">
        <f t="shared" si="373"/>
        <v/>
      </c>
      <c r="W861" s="17" t="str">
        <f t="shared" si="374"/>
        <v/>
      </c>
      <c r="X861" s="18" t="str">
        <f t="shared" si="365"/>
        <v/>
      </c>
      <c r="Y861" s="17" t="str">
        <f t="shared" si="375"/>
        <v/>
      </c>
      <c r="Z861" s="17" t="str">
        <f t="shared" si="376"/>
        <v/>
      </c>
      <c r="AA861" s="17" t="str">
        <f t="shared" si="377"/>
        <v/>
      </c>
      <c r="AB861" s="17" t="str">
        <f t="shared" si="378"/>
        <v/>
      </c>
      <c r="AC861" s="17" t="str">
        <f t="shared" si="379"/>
        <v/>
      </c>
      <c r="AD861" s="18" t="str">
        <f t="shared" si="380"/>
        <v/>
      </c>
      <c r="AE861" s="19" t="str">
        <f t="shared" si="381"/>
        <v/>
      </c>
      <c r="AF861" s="17" t="str">
        <f t="shared" si="382"/>
        <v/>
      </c>
      <c r="AG861" s="17" t="str">
        <f t="shared" si="383"/>
        <v/>
      </c>
      <c r="AH861" s="18" t="str">
        <f t="shared" si="384"/>
        <v/>
      </c>
      <c r="AI861" s="73"/>
      <c r="AJ861" s="74"/>
      <c r="AK861" s="74"/>
      <c r="AL861" s="73"/>
      <c r="AM861" s="74"/>
      <c r="AN861" s="74">
        <f t="shared" si="385"/>
        <v>2012</v>
      </c>
      <c r="AO861" s="19" t="str">
        <f t="shared" ca="1" si="386"/>
        <v>-</v>
      </c>
      <c r="AP861" s="17" t="str">
        <f ca="1">IF($C861&gt;=TODAY(),"-",100*(AO861-MIN(Fit_Error_Deaths))/(MAX(Fit_Error_Deaths)-MIN(Fit_Error_Deaths)))</f>
        <v>-</v>
      </c>
      <c r="AQ861" s="17" t="str">
        <f t="shared" ca="1" si="387"/>
        <v>-</v>
      </c>
      <c r="AR861" s="17" t="str">
        <f ca="1">IF($C861&gt;=TODAY(),"-",100*(AQ861-MIN(Fit_Error_LocalTransmission))/(MAX(Fit_Error_LocalTransmission)-MIN(Fit_Error_LocalTransmission)))</f>
        <v>-</v>
      </c>
      <c r="AS861" s="17" t="str">
        <f t="shared" ca="1" si="388"/>
        <v>-</v>
      </c>
      <c r="AT861" s="67" t="str">
        <f t="shared" ca="1" si="389"/>
        <v>-</v>
      </c>
    </row>
    <row r="862" spans="1:46" s="1" customFormat="1" ht="12" x14ac:dyDescent="0.35">
      <c r="A862" s="87"/>
      <c r="B862" s="40" t="str">
        <f t="shared" si="366"/>
        <v/>
      </c>
      <c r="C862" s="41" t="str">
        <f t="shared" si="367"/>
        <v/>
      </c>
      <c r="D862" s="28">
        <f>'I Disease Parameters'!$E$6/(1000*365)</f>
        <v>4.8197260273972601E-5</v>
      </c>
      <c r="E862" s="28">
        <f>'I Disease Parameters'!$E$7/(1000*365)</f>
        <v>2.0024657534246577E-5</v>
      </c>
      <c r="F862" s="27">
        <f>(1-'I Disease Parameters'!$E$8)/'I Disease Parameters'!$E$10</f>
        <v>0.188</v>
      </c>
      <c r="G862" s="27">
        <f>'I Disease Parameters'!$E$8/'I Disease Parameters'!$E$11</f>
        <v>1.2E-2</v>
      </c>
      <c r="H862" s="27">
        <f>1/'I Disease Parameters'!$E$12</f>
        <v>0.05</v>
      </c>
      <c r="I862" s="27">
        <f>'I Disease Parameters'!$E$9/'I Disease Parameters'!$E$15</f>
        <v>0</v>
      </c>
      <c r="J862" s="83">
        <f t="shared" si="390"/>
        <v>7.7001263440561267</v>
      </c>
      <c r="K862" s="60">
        <f t="shared" si="391"/>
        <v>0.77001263449643809</v>
      </c>
      <c r="L862" s="30">
        <f t="shared" si="392"/>
        <v>0.46717576064062738</v>
      </c>
      <c r="M862" s="27">
        <f>J862/'I Disease Parameters'!$E$12</f>
        <v>0.38500631720280631</v>
      </c>
      <c r="N862" s="27">
        <f>K862/SQRT('I Disease Parameters'!$E$13*'I Disease Parameters'!$E$13)</f>
        <v>4.5294860852731655E-2</v>
      </c>
      <c r="O862" s="27">
        <f>L862/'I Disease Parameters'!$E$13</f>
        <v>2.7480927096507492E-2</v>
      </c>
      <c r="P862" s="27">
        <f>(1-L862)/'I Disease Parameters'!$E$14</f>
        <v>2.2201009973307193E-2</v>
      </c>
      <c r="Q862" s="19" t="str">
        <f t="shared" si="368"/>
        <v/>
      </c>
      <c r="R862" s="17" t="str">
        <f t="shared" si="369"/>
        <v/>
      </c>
      <c r="S862" s="17" t="str">
        <f t="shared" si="370"/>
        <v/>
      </c>
      <c r="T862" s="17" t="str">
        <f t="shared" si="371"/>
        <v/>
      </c>
      <c r="U862" s="17" t="str">
        <f t="shared" si="372"/>
        <v/>
      </c>
      <c r="V862" s="17" t="str">
        <f t="shared" si="373"/>
        <v/>
      </c>
      <c r="W862" s="17" t="str">
        <f t="shared" si="374"/>
        <v/>
      </c>
      <c r="X862" s="18" t="str">
        <f t="shared" si="365"/>
        <v/>
      </c>
      <c r="Y862" s="17" t="str">
        <f t="shared" si="375"/>
        <v/>
      </c>
      <c r="Z862" s="17" t="str">
        <f t="shared" si="376"/>
        <v/>
      </c>
      <c r="AA862" s="17" t="str">
        <f t="shared" si="377"/>
        <v/>
      </c>
      <c r="AB862" s="17" t="str">
        <f t="shared" si="378"/>
        <v/>
      </c>
      <c r="AC862" s="17" t="str">
        <f t="shared" si="379"/>
        <v/>
      </c>
      <c r="AD862" s="18" t="str">
        <f t="shared" si="380"/>
        <v/>
      </c>
      <c r="AE862" s="19" t="str">
        <f t="shared" si="381"/>
        <v/>
      </c>
      <c r="AF862" s="17" t="str">
        <f t="shared" si="382"/>
        <v/>
      </c>
      <c r="AG862" s="17" t="str">
        <f t="shared" si="383"/>
        <v/>
      </c>
      <c r="AH862" s="18" t="str">
        <f t="shared" si="384"/>
        <v/>
      </c>
      <c r="AI862" s="73"/>
      <c r="AJ862" s="74"/>
      <c r="AK862" s="74"/>
      <c r="AL862" s="73"/>
      <c r="AM862" s="74"/>
      <c r="AN862" s="74">
        <f t="shared" si="385"/>
        <v>2012</v>
      </c>
      <c r="AO862" s="19" t="str">
        <f t="shared" ca="1" si="386"/>
        <v>-</v>
      </c>
      <c r="AP862" s="17" t="str">
        <f ca="1">IF($C862&gt;=TODAY(),"-",100*(AO862-MIN(Fit_Error_Deaths))/(MAX(Fit_Error_Deaths)-MIN(Fit_Error_Deaths)))</f>
        <v>-</v>
      </c>
      <c r="AQ862" s="17" t="str">
        <f t="shared" ca="1" si="387"/>
        <v>-</v>
      </c>
      <c r="AR862" s="17" t="str">
        <f ca="1">IF($C862&gt;=TODAY(),"-",100*(AQ862-MIN(Fit_Error_LocalTransmission))/(MAX(Fit_Error_LocalTransmission)-MIN(Fit_Error_LocalTransmission)))</f>
        <v>-</v>
      </c>
      <c r="AS862" s="17" t="str">
        <f t="shared" ca="1" si="388"/>
        <v>-</v>
      </c>
      <c r="AT862" s="67" t="str">
        <f t="shared" ca="1" si="389"/>
        <v>-</v>
      </c>
    </row>
    <row r="863" spans="1:46" s="1" customFormat="1" ht="12" x14ac:dyDescent="0.35">
      <c r="A863" s="87"/>
      <c r="B863" s="40" t="str">
        <f t="shared" si="366"/>
        <v/>
      </c>
      <c r="C863" s="41" t="str">
        <f t="shared" si="367"/>
        <v/>
      </c>
      <c r="D863" s="28">
        <f>'I Disease Parameters'!$E$6/(1000*365)</f>
        <v>4.8197260273972601E-5</v>
      </c>
      <c r="E863" s="28">
        <f>'I Disease Parameters'!$E$7/(1000*365)</f>
        <v>2.0024657534246577E-5</v>
      </c>
      <c r="F863" s="27">
        <f>(1-'I Disease Parameters'!$E$8)/'I Disease Parameters'!$E$10</f>
        <v>0.188</v>
      </c>
      <c r="G863" s="27">
        <f>'I Disease Parameters'!$E$8/'I Disease Parameters'!$E$11</f>
        <v>1.2E-2</v>
      </c>
      <c r="H863" s="27">
        <f>1/'I Disease Parameters'!$E$12</f>
        <v>0.05</v>
      </c>
      <c r="I863" s="27">
        <f>'I Disease Parameters'!$E$9/'I Disease Parameters'!$E$15</f>
        <v>0</v>
      </c>
      <c r="J863" s="83">
        <f t="shared" si="390"/>
        <v>7.7001263440561267</v>
      </c>
      <c r="K863" s="60">
        <f t="shared" si="391"/>
        <v>0.77001263449643809</v>
      </c>
      <c r="L863" s="30">
        <f t="shared" si="392"/>
        <v>0.46717576064062738</v>
      </c>
      <c r="M863" s="27">
        <f>J863/'I Disease Parameters'!$E$12</f>
        <v>0.38500631720280631</v>
      </c>
      <c r="N863" s="27">
        <f>K863/SQRT('I Disease Parameters'!$E$13*'I Disease Parameters'!$E$13)</f>
        <v>4.5294860852731655E-2</v>
      </c>
      <c r="O863" s="27">
        <f>L863/'I Disease Parameters'!$E$13</f>
        <v>2.7480927096507492E-2</v>
      </c>
      <c r="P863" s="27">
        <f>(1-L863)/'I Disease Parameters'!$E$14</f>
        <v>2.2201009973307193E-2</v>
      </c>
      <c r="Q863" s="19" t="str">
        <f t="shared" si="368"/>
        <v/>
      </c>
      <c r="R863" s="17" t="str">
        <f t="shared" si="369"/>
        <v/>
      </c>
      <c r="S863" s="17" t="str">
        <f t="shared" si="370"/>
        <v/>
      </c>
      <c r="T863" s="17" t="str">
        <f t="shared" si="371"/>
        <v/>
      </c>
      <c r="U863" s="17" t="str">
        <f t="shared" si="372"/>
        <v/>
      </c>
      <c r="V863" s="17" t="str">
        <f t="shared" si="373"/>
        <v/>
      </c>
      <c r="W863" s="17" t="str">
        <f t="shared" si="374"/>
        <v/>
      </c>
      <c r="X863" s="18" t="str">
        <f t="shared" si="365"/>
        <v/>
      </c>
      <c r="Y863" s="17" t="str">
        <f t="shared" si="375"/>
        <v/>
      </c>
      <c r="Z863" s="17" t="str">
        <f t="shared" si="376"/>
        <v/>
      </c>
      <c r="AA863" s="17" t="str">
        <f t="shared" si="377"/>
        <v/>
      </c>
      <c r="AB863" s="17" t="str">
        <f t="shared" si="378"/>
        <v/>
      </c>
      <c r="AC863" s="17" t="str">
        <f t="shared" si="379"/>
        <v/>
      </c>
      <c r="AD863" s="18" t="str">
        <f t="shared" si="380"/>
        <v/>
      </c>
      <c r="AE863" s="19" t="str">
        <f t="shared" si="381"/>
        <v/>
      </c>
      <c r="AF863" s="17" t="str">
        <f t="shared" si="382"/>
        <v/>
      </c>
      <c r="AG863" s="17" t="str">
        <f t="shared" si="383"/>
        <v/>
      </c>
      <c r="AH863" s="18" t="str">
        <f t="shared" si="384"/>
        <v/>
      </c>
      <c r="AI863" s="73"/>
      <c r="AJ863" s="74"/>
      <c r="AK863" s="74"/>
      <c r="AL863" s="73"/>
      <c r="AM863" s="74"/>
      <c r="AN863" s="74">
        <f t="shared" si="385"/>
        <v>2012</v>
      </c>
      <c r="AO863" s="19" t="str">
        <f t="shared" ca="1" si="386"/>
        <v>-</v>
      </c>
      <c r="AP863" s="17" t="str">
        <f ca="1">IF($C863&gt;=TODAY(),"-",100*(AO863-MIN(Fit_Error_Deaths))/(MAX(Fit_Error_Deaths)-MIN(Fit_Error_Deaths)))</f>
        <v>-</v>
      </c>
      <c r="AQ863" s="17" t="str">
        <f t="shared" ca="1" si="387"/>
        <v>-</v>
      </c>
      <c r="AR863" s="17" t="str">
        <f ca="1">IF($C863&gt;=TODAY(),"-",100*(AQ863-MIN(Fit_Error_LocalTransmission))/(MAX(Fit_Error_LocalTransmission)-MIN(Fit_Error_LocalTransmission)))</f>
        <v>-</v>
      </c>
      <c r="AS863" s="17" t="str">
        <f t="shared" ca="1" si="388"/>
        <v>-</v>
      </c>
      <c r="AT863" s="67" t="str">
        <f t="shared" ca="1" si="389"/>
        <v>-</v>
      </c>
    </row>
    <row r="864" spans="1:46" s="1" customFormat="1" ht="12" x14ac:dyDescent="0.35">
      <c r="A864" s="87"/>
      <c r="B864" s="40" t="str">
        <f t="shared" si="366"/>
        <v/>
      </c>
      <c r="C864" s="41" t="str">
        <f t="shared" si="367"/>
        <v/>
      </c>
      <c r="D864" s="28">
        <f>'I Disease Parameters'!$E$6/(1000*365)</f>
        <v>4.8197260273972601E-5</v>
      </c>
      <c r="E864" s="28">
        <f>'I Disease Parameters'!$E$7/(1000*365)</f>
        <v>2.0024657534246577E-5</v>
      </c>
      <c r="F864" s="27">
        <f>(1-'I Disease Parameters'!$E$8)/'I Disease Parameters'!$E$10</f>
        <v>0.188</v>
      </c>
      <c r="G864" s="27">
        <f>'I Disease Parameters'!$E$8/'I Disease Parameters'!$E$11</f>
        <v>1.2E-2</v>
      </c>
      <c r="H864" s="27">
        <f>1/'I Disease Parameters'!$E$12</f>
        <v>0.05</v>
      </c>
      <c r="I864" s="27">
        <f>'I Disease Parameters'!$E$9/'I Disease Parameters'!$E$15</f>
        <v>0</v>
      </c>
      <c r="J864" s="83">
        <f t="shared" si="390"/>
        <v>7.7001263440561267</v>
      </c>
      <c r="K864" s="60">
        <f t="shared" si="391"/>
        <v>0.77001263449643809</v>
      </c>
      <c r="L864" s="30">
        <f t="shared" si="392"/>
        <v>0.46717576064062738</v>
      </c>
      <c r="M864" s="27">
        <f>J864/'I Disease Parameters'!$E$12</f>
        <v>0.38500631720280631</v>
      </c>
      <c r="N864" s="27">
        <f>K864/SQRT('I Disease Parameters'!$E$13*'I Disease Parameters'!$E$13)</f>
        <v>4.5294860852731655E-2</v>
      </c>
      <c r="O864" s="27">
        <f>L864/'I Disease Parameters'!$E$13</f>
        <v>2.7480927096507492E-2</v>
      </c>
      <c r="P864" s="27">
        <f>(1-L864)/'I Disease Parameters'!$E$14</f>
        <v>2.2201009973307193E-2</v>
      </c>
      <c r="Q864" s="19" t="str">
        <f t="shared" si="368"/>
        <v/>
      </c>
      <c r="R864" s="17" t="str">
        <f t="shared" si="369"/>
        <v/>
      </c>
      <c r="S864" s="17" t="str">
        <f t="shared" si="370"/>
        <v/>
      </c>
      <c r="T864" s="17" t="str">
        <f t="shared" si="371"/>
        <v/>
      </c>
      <c r="U864" s="17" t="str">
        <f t="shared" si="372"/>
        <v/>
      </c>
      <c r="V864" s="17" t="str">
        <f t="shared" si="373"/>
        <v/>
      </c>
      <c r="W864" s="17" t="str">
        <f t="shared" si="374"/>
        <v/>
      </c>
      <c r="X864" s="18" t="str">
        <f t="shared" si="365"/>
        <v/>
      </c>
      <c r="Y864" s="17" t="str">
        <f t="shared" si="375"/>
        <v/>
      </c>
      <c r="Z864" s="17" t="str">
        <f t="shared" si="376"/>
        <v/>
      </c>
      <c r="AA864" s="17" t="str">
        <f t="shared" si="377"/>
        <v/>
      </c>
      <c r="AB864" s="17" t="str">
        <f t="shared" si="378"/>
        <v/>
      </c>
      <c r="AC864" s="17" t="str">
        <f t="shared" si="379"/>
        <v/>
      </c>
      <c r="AD864" s="18" t="str">
        <f t="shared" si="380"/>
        <v/>
      </c>
      <c r="AE864" s="19" t="str">
        <f t="shared" si="381"/>
        <v/>
      </c>
      <c r="AF864" s="17" t="str">
        <f t="shared" si="382"/>
        <v/>
      </c>
      <c r="AG864" s="17" t="str">
        <f t="shared" si="383"/>
        <v/>
      </c>
      <c r="AH864" s="18" t="str">
        <f t="shared" si="384"/>
        <v/>
      </c>
      <c r="AI864" s="73"/>
      <c r="AJ864" s="74"/>
      <c r="AK864" s="74"/>
      <c r="AL864" s="73"/>
      <c r="AM864" s="74"/>
      <c r="AN864" s="74">
        <f t="shared" si="385"/>
        <v>2012</v>
      </c>
      <c r="AO864" s="19" t="str">
        <f t="shared" ca="1" si="386"/>
        <v>-</v>
      </c>
      <c r="AP864" s="17" t="str">
        <f ca="1">IF($C864&gt;=TODAY(),"-",100*(AO864-MIN(Fit_Error_Deaths))/(MAX(Fit_Error_Deaths)-MIN(Fit_Error_Deaths)))</f>
        <v>-</v>
      </c>
      <c r="AQ864" s="17" t="str">
        <f t="shared" ca="1" si="387"/>
        <v>-</v>
      </c>
      <c r="AR864" s="17" t="str">
        <f ca="1">IF($C864&gt;=TODAY(),"-",100*(AQ864-MIN(Fit_Error_LocalTransmission))/(MAX(Fit_Error_LocalTransmission)-MIN(Fit_Error_LocalTransmission)))</f>
        <v>-</v>
      </c>
      <c r="AS864" s="17" t="str">
        <f t="shared" ca="1" si="388"/>
        <v>-</v>
      </c>
      <c r="AT864" s="67" t="str">
        <f t="shared" ca="1" si="389"/>
        <v>-</v>
      </c>
    </row>
    <row r="865" spans="1:46" s="1" customFormat="1" ht="12" x14ac:dyDescent="0.35">
      <c r="A865" s="87"/>
      <c r="B865" s="40" t="str">
        <f t="shared" si="366"/>
        <v/>
      </c>
      <c r="C865" s="41" t="str">
        <f t="shared" si="367"/>
        <v/>
      </c>
      <c r="D865" s="28">
        <f>'I Disease Parameters'!$E$6/(1000*365)</f>
        <v>4.8197260273972601E-5</v>
      </c>
      <c r="E865" s="28">
        <f>'I Disease Parameters'!$E$7/(1000*365)</f>
        <v>2.0024657534246577E-5</v>
      </c>
      <c r="F865" s="27">
        <f>(1-'I Disease Parameters'!$E$8)/'I Disease Parameters'!$E$10</f>
        <v>0.188</v>
      </c>
      <c r="G865" s="27">
        <f>'I Disease Parameters'!$E$8/'I Disease Parameters'!$E$11</f>
        <v>1.2E-2</v>
      </c>
      <c r="H865" s="27">
        <f>1/'I Disease Parameters'!$E$12</f>
        <v>0.05</v>
      </c>
      <c r="I865" s="27">
        <f>'I Disease Parameters'!$E$9/'I Disease Parameters'!$E$15</f>
        <v>0</v>
      </c>
      <c r="J865" s="83">
        <f t="shared" si="390"/>
        <v>7.7001263440561267</v>
      </c>
      <c r="K865" s="60">
        <f t="shared" si="391"/>
        <v>0.77001263449643809</v>
      </c>
      <c r="L865" s="30">
        <f t="shared" si="392"/>
        <v>0.46717576064062738</v>
      </c>
      <c r="M865" s="27">
        <f>J865/'I Disease Parameters'!$E$12</f>
        <v>0.38500631720280631</v>
      </c>
      <c r="N865" s="27">
        <f>K865/SQRT('I Disease Parameters'!$E$13*'I Disease Parameters'!$E$13)</f>
        <v>4.5294860852731655E-2</v>
      </c>
      <c r="O865" s="27">
        <f>L865/'I Disease Parameters'!$E$13</f>
        <v>2.7480927096507492E-2</v>
      </c>
      <c r="P865" s="27">
        <f>(1-L865)/'I Disease Parameters'!$E$14</f>
        <v>2.2201009973307193E-2</v>
      </c>
      <c r="Q865" s="19" t="str">
        <f t="shared" si="368"/>
        <v/>
      </c>
      <c r="R865" s="17" t="str">
        <f t="shared" si="369"/>
        <v/>
      </c>
      <c r="S865" s="17" t="str">
        <f t="shared" si="370"/>
        <v/>
      </c>
      <c r="T865" s="17" t="str">
        <f t="shared" si="371"/>
        <v/>
      </c>
      <c r="U865" s="17" t="str">
        <f t="shared" si="372"/>
        <v/>
      </c>
      <c r="V865" s="17" t="str">
        <f t="shared" si="373"/>
        <v/>
      </c>
      <c r="W865" s="17" t="str">
        <f t="shared" si="374"/>
        <v/>
      </c>
      <c r="X865" s="18" t="str">
        <f t="shared" si="365"/>
        <v/>
      </c>
      <c r="Y865" s="17" t="str">
        <f t="shared" si="375"/>
        <v/>
      </c>
      <c r="Z865" s="17" t="str">
        <f t="shared" si="376"/>
        <v/>
      </c>
      <c r="AA865" s="17" t="str">
        <f t="shared" si="377"/>
        <v/>
      </c>
      <c r="AB865" s="17" t="str">
        <f t="shared" si="378"/>
        <v/>
      </c>
      <c r="AC865" s="17" t="str">
        <f t="shared" si="379"/>
        <v/>
      </c>
      <c r="AD865" s="18" t="str">
        <f t="shared" si="380"/>
        <v/>
      </c>
      <c r="AE865" s="19" t="str">
        <f t="shared" si="381"/>
        <v/>
      </c>
      <c r="AF865" s="17" t="str">
        <f t="shared" si="382"/>
        <v/>
      </c>
      <c r="AG865" s="17" t="str">
        <f t="shared" si="383"/>
        <v/>
      </c>
      <c r="AH865" s="18" t="str">
        <f t="shared" si="384"/>
        <v/>
      </c>
      <c r="AI865" s="73"/>
      <c r="AJ865" s="74"/>
      <c r="AK865" s="74"/>
      <c r="AL865" s="73"/>
      <c r="AM865" s="74"/>
      <c r="AN865" s="74">
        <f t="shared" si="385"/>
        <v>2012</v>
      </c>
      <c r="AO865" s="19" t="str">
        <f t="shared" ca="1" si="386"/>
        <v>-</v>
      </c>
      <c r="AP865" s="17" t="str">
        <f ca="1">IF($C865&gt;=TODAY(),"-",100*(AO865-MIN(Fit_Error_Deaths))/(MAX(Fit_Error_Deaths)-MIN(Fit_Error_Deaths)))</f>
        <v>-</v>
      </c>
      <c r="AQ865" s="17" t="str">
        <f t="shared" ca="1" si="387"/>
        <v>-</v>
      </c>
      <c r="AR865" s="17" t="str">
        <f ca="1">IF($C865&gt;=TODAY(),"-",100*(AQ865-MIN(Fit_Error_LocalTransmission))/(MAX(Fit_Error_LocalTransmission)-MIN(Fit_Error_LocalTransmission)))</f>
        <v>-</v>
      </c>
      <c r="AS865" s="17" t="str">
        <f t="shared" ca="1" si="388"/>
        <v>-</v>
      </c>
      <c r="AT865" s="67" t="str">
        <f t="shared" ca="1" si="389"/>
        <v>-</v>
      </c>
    </row>
    <row r="866" spans="1:46" s="1" customFormat="1" ht="12" x14ac:dyDescent="0.35">
      <c r="A866" s="87"/>
      <c r="B866" s="40" t="str">
        <f t="shared" si="366"/>
        <v/>
      </c>
      <c r="C866" s="41" t="str">
        <f t="shared" si="367"/>
        <v/>
      </c>
      <c r="D866" s="28">
        <f>'I Disease Parameters'!$E$6/(1000*365)</f>
        <v>4.8197260273972601E-5</v>
      </c>
      <c r="E866" s="28">
        <f>'I Disease Parameters'!$E$7/(1000*365)</f>
        <v>2.0024657534246577E-5</v>
      </c>
      <c r="F866" s="27">
        <f>(1-'I Disease Parameters'!$E$8)/'I Disease Parameters'!$E$10</f>
        <v>0.188</v>
      </c>
      <c r="G866" s="27">
        <f>'I Disease Parameters'!$E$8/'I Disease Parameters'!$E$11</f>
        <v>1.2E-2</v>
      </c>
      <c r="H866" s="27">
        <f>1/'I Disease Parameters'!$E$12</f>
        <v>0.05</v>
      </c>
      <c r="I866" s="27">
        <f>'I Disease Parameters'!$E$9/'I Disease Parameters'!$E$15</f>
        <v>0</v>
      </c>
      <c r="J866" s="83">
        <f t="shared" si="390"/>
        <v>7.7001263440561267</v>
      </c>
      <c r="K866" s="60">
        <f t="shared" si="391"/>
        <v>0.77001263449643809</v>
      </c>
      <c r="L866" s="30">
        <f t="shared" si="392"/>
        <v>0.46717576064062738</v>
      </c>
      <c r="M866" s="27">
        <f>J866/'I Disease Parameters'!$E$12</f>
        <v>0.38500631720280631</v>
      </c>
      <c r="N866" s="27">
        <f>K866/SQRT('I Disease Parameters'!$E$13*'I Disease Parameters'!$E$13)</f>
        <v>4.5294860852731655E-2</v>
      </c>
      <c r="O866" s="27">
        <f>L866/'I Disease Parameters'!$E$13</f>
        <v>2.7480927096507492E-2</v>
      </c>
      <c r="P866" s="27">
        <f>(1-L866)/'I Disease Parameters'!$E$14</f>
        <v>2.2201009973307193E-2</v>
      </c>
      <c r="Q866" s="19" t="str">
        <f t="shared" si="368"/>
        <v/>
      </c>
      <c r="R866" s="17" t="str">
        <f t="shared" si="369"/>
        <v/>
      </c>
      <c r="S866" s="17" t="str">
        <f t="shared" si="370"/>
        <v/>
      </c>
      <c r="T866" s="17" t="str">
        <f t="shared" si="371"/>
        <v/>
      </c>
      <c r="U866" s="17" t="str">
        <f t="shared" si="372"/>
        <v/>
      </c>
      <c r="V866" s="17" t="str">
        <f t="shared" si="373"/>
        <v/>
      </c>
      <c r="W866" s="17" t="str">
        <f t="shared" si="374"/>
        <v/>
      </c>
      <c r="X866" s="18" t="str">
        <f t="shared" si="365"/>
        <v/>
      </c>
      <c r="Y866" s="17" t="str">
        <f t="shared" si="375"/>
        <v/>
      </c>
      <c r="Z866" s="17" t="str">
        <f t="shared" si="376"/>
        <v/>
      </c>
      <c r="AA866" s="17" t="str">
        <f t="shared" si="377"/>
        <v/>
      </c>
      <c r="AB866" s="17" t="str">
        <f t="shared" si="378"/>
        <v/>
      </c>
      <c r="AC866" s="17" t="str">
        <f t="shared" si="379"/>
        <v/>
      </c>
      <c r="AD866" s="18" t="str">
        <f t="shared" si="380"/>
        <v/>
      </c>
      <c r="AE866" s="19" t="str">
        <f t="shared" si="381"/>
        <v/>
      </c>
      <c r="AF866" s="17" t="str">
        <f t="shared" si="382"/>
        <v/>
      </c>
      <c r="AG866" s="17" t="str">
        <f t="shared" si="383"/>
        <v/>
      </c>
      <c r="AH866" s="18" t="str">
        <f t="shared" si="384"/>
        <v/>
      </c>
      <c r="AI866" s="73"/>
      <c r="AJ866" s="74"/>
      <c r="AK866" s="74"/>
      <c r="AL866" s="73"/>
      <c r="AM866" s="74"/>
      <c r="AN866" s="74">
        <f t="shared" si="385"/>
        <v>2012</v>
      </c>
      <c r="AO866" s="19" t="str">
        <f t="shared" ca="1" si="386"/>
        <v>-</v>
      </c>
      <c r="AP866" s="17" t="str">
        <f ca="1">IF($C866&gt;=TODAY(),"-",100*(AO866-MIN(Fit_Error_Deaths))/(MAX(Fit_Error_Deaths)-MIN(Fit_Error_Deaths)))</f>
        <v>-</v>
      </c>
      <c r="AQ866" s="17" t="str">
        <f t="shared" ca="1" si="387"/>
        <v>-</v>
      </c>
      <c r="AR866" s="17" t="str">
        <f ca="1">IF($C866&gt;=TODAY(),"-",100*(AQ866-MIN(Fit_Error_LocalTransmission))/(MAX(Fit_Error_LocalTransmission)-MIN(Fit_Error_LocalTransmission)))</f>
        <v>-</v>
      </c>
      <c r="AS866" s="17" t="str">
        <f t="shared" ca="1" si="388"/>
        <v>-</v>
      </c>
      <c r="AT866" s="67" t="str">
        <f t="shared" ca="1" si="389"/>
        <v>-</v>
      </c>
    </row>
    <row r="867" spans="1:46" s="1" customFormat="1" ht="12" x14ac:dyDescent="0.35">
      <c r="A867" s="87"/>
      <c r="B867" s="40" t="str">
        <f t="shared" si="366"/>
        <v/>
      </c>
      <c r="C867" s="41" t="str">
        <f t="shared" si="367"/>
        <v/>
      </c>
      <c r="D867" s="28">
        <f>'I Disease Parameters'!$E$6/(1000*365)</f>
        <v>4.8197260273972601E-5</v>
      </c>
      <c r="E867" s="28">
        <f>'I Disease Parameters'!$E$7/(1000*365)</f>
        <v>2.0024657534246577E-5</v>
      </c>
      <c r="F867" s="27">
        <f>(1-'I Disease Parameters'!$E$8)/'I Disease Parameters'!$E$10</f>
        <v>0.188</v>
      </c>
      <c r="G867" s="27">
        <f>'I Disease Parameters'!$E$8/'I Disease Parameters'!$E$11</f>
        <v>1.2E-2</v>
      </c>
      <c r="H867" s="27">
        <f>1/'I Disease Parameters'!$E$12</f>
        <v>0.05</v>
      </c>
      <c r="I867" s="27">
        <f>'I Disease Parameters'!$E$9/'I Disease Parameters'!$E$15</f>
        <v>0</v>
      </c>
      <c r="J867" s="83">
        <f t="shared" si="390"/>
        <v>7.7001263440561267</v>
      </c>
      <c r="K867" s="60">
        <f t="shared" si="391"/>
        <v>0.77001263449643809</v>
      </c>
      <c r="L867" s="30">
        <f t="shared" si="392"/>
        <v>0.46717576064062738</v>
      </c>
      <c r="M867" s="27">
        <f>J867/'I Disease Parameters'!$E$12</f>
        <v>0.38500631720280631</v>
      </c>
      <c r="N867" s="27">
        <f>K867/SQRT('I Disease Parameters'!$E$13*'I Disease Parameters'!$E$13)</f>
        <v>4.5294860852731655E-2</v>
      </c>
      <c r="O867" s="27">
        <f>L867/'I Disease Parameters'!$E$13</f>
        <v>2.7480927096507492E-2</v>
      </c>
      <c r="P867" s="27">
        <f>(1-L867)/'I Disease Parameters'!$E$14</f>
        <v>2.2201009973307193E-2</v>
      </c>
      <c r="Q867" s="19" t="str">
        <f t="shared" si="368"/>
        <v/>
      </c>
      <c r="R867" s="17" t="str">
        <f t="shared" si="369"/>
        <v/>
      </c>
      <c r="S867" s="17" t="str">
        <f t="shared" si="370"/>
        <v/>
      </c>
      <c r="T867" s="17" t="str">
        <f t="shared" si="371"/>
        <v/>
      </c>
      <c r="U867" s="17" t="str">
        <f t="shared" si="372"/>
        <v/>
      </c>
      <c r="V867" s="17" t="str">
        <f t="shared" si="373"/>
        <v/>
      </c>
      <c r="W867" s="17" t="str">
        <f t="shared" si="374"/>
        <v/>
      </c>
      <c r="X867" s="18" t="str">
        <f t="shared" si="365"/>
        <v/>
      </c>
      <c r="Y867" s="17" t="str">
        <f t="shared" si="375"/>
        <v/>
      </c>
      <c r="Z867" s="17" t="str">
        <f t="shared" si="376"/>
        <v/>
      </c>
      <c r="AA867" s="17" t="str">
        <f t="shared" si="377"/>
        <v/>
      </c>
      <c r="AB867" s="17" t="str">
        <f t="shared" si="378"/>
        <v/>
      </c>
      <c r="AC867" s="17" t="str">
        <f t="shared" si="379"/>
        <v/>
      </c>
      <c r="AD867" s="18" t="str">
        <f t="shared" si="380"/>
        <v/>
      </c>
      <c r="AE867" s="19" t="str">
        <f t="shared" si="381"/>
        <v/>
      </c>
      <c r="AF867" s="17" t="str">
        <f t="shared" si="382"/>
        <v/>
      </c>
      <c r="AG867" s="17" t="str">
        <f t="shared" si="383"/>
        <v/>
      </c>
      <c r="AH867" s="18" t="str">
        <f t="shared" si="384"/>
        <v/>
      </c>
      <c r="AI867" s="73"/>
      <c r="AJ867" s="74"/>
      <c r="AK867" s="74"/>
      <c r="AL867" s="73"/>
      <c r="AM867" s="74"/>
      <c r="AN867" s="74">
        <f t="shared" si="385"/>
        <v>2012</v>
      </c>
      <c r="AO867" s="19" t="str">
        <f t="shared" ca="1" si="386"/>
        <v>-</v>
      </c>
      <c r="AP867" s="17" t="str">
        <f ca="1">IF($C867&gt;=TODAY(),"-",100*(AO867-MIN(Fit_Error_Deaths))/(MAX(Fit_Error_Deaths)-MIN(Fit_Error_Deaths)))</f>
        <v>-</v>
      </c>
      <c r="AQ867" s="17" t="str">
        <f t="shared" ca="1" si="387"/>
        <v>-</v>
      </c>
      <c r="AR867" s="17" t="str">
        <f ca="1">IF($C867&gt;=TODAY(),"-",100*(AQ867-MIN(Fit_Error_LocalTransmission))/(MAX(Fit_Error_LocalTransmission)-MIN(Fit_Error_LocalTransmission)))</f>
        <v>-</v>
      </c>
      <c r="AS867" s="17" t="str">
        <f t="shared" ca="1" si="388"/>
        <v>-</v>
      </c>
      <c r="AT867" s="67" t="str">
        <f t="shared" ca="1" si="389"/>
        <v>-</v>
      </c>
    </row>
    <row r="868" spans="1:46" s="1" customFormat="1" ht="12" x14ac:dyDescent="0.35">
      <c r="A868" s="87"/>
      <c r="B868" s="40" t="str">
        <f t="shared" si="366"/>
        <v/>
      </c>
      <c r="C868" s="41" t="str">
        <f t="shared" si="367"/>
        <v/>
      </c>
      <c r="D868" s="28">
        <f>'I Disease Parameters'!$E$6/(1000*365)</f>
        <v>4.8197260273972601E-5</v>
      </c>
      <c r="E868" s="28">
        <f>'I Disease Parameters'!$E$7/(1000*365)</f>
        <v>2.0024657534246577E-5</v>
      </c>
      <c r="F868" s="27">
        <f>(1-'I Disease Parameters'!$E$8)/'I Disease Parameters'!$E$10</f>
        <v>0.188</v>
      </c>
      <c r="G868" s="27">
        <f>'I Disease Parameters'!$E$8/'I Disease Parameters'!$E$11</f>
        <v>1.2E-2</v>
      </c>
      <c r="H868" s="27">
        <f>1/'I Disease Parameters'!$E$12</f>
        <v>0.05</v>
      </c>
      <c r="I868" s="27">
        <f>'I Disease Parameters'!$E$9/'I Disease Parameters'!$E$15</f>
        <v>0</v>
      </c>
      <c r="J868" s="83">
        <f t="shared" si="390"/>
        <v>7.7001263440561267</v>
      </c>
      <c r="K868" s="60">
        <f t="shared" si="391"/>
        <v>0.77001263449643809</v>
      </c>
      <c r="L868" s="30">
        <f t="shared" si="392"/>
        <v>0.46717576064062738</v>
      </c>
      <c r="M868" s="27">
        <f>J868/'I Disease Parameters'!$E$12</f>
        <v>0.38500631720280631</v>
      </c>
      <c r="N868" s="27">
        <f>K868/SQRT('I Disease Parameters'!$E$13*'I Disease Parameters'!$E$13)</f>
        <v>4.5294860852731655E-2</v>
      </c>
      <c r="O868" s="27">
        <f>L868/'I Disease Parameters'!$E$13</f>
        <v>2.7480927096507492E-2</v>
      </c>
      <c r="P868" s="27">
        <f>(1-L868)/'I Disease Parameters'!$E$14</f>
        <v>2.2201009973307193E-2</v>
      </c>
      <c r="Q868" s="19" t="str">
        <f t="shared" si="368"/>
        <v/>
      </c>
      <c r="R868" s="17" t="str">
        <f t="shared" si="369"/>
        <v/>
      </c>
      <c r="S868" s="17" t="str">
        <f t="shared" si="370"/>
        <v/>
      </c>
      <c r="T868" s="17" t="str">
        <f t="shared" si="371"/>
        <v/>
      </c>
      <c r="U868" s="17" t="str">
        <f t="shared" si="372"/>
        <v/>
      </c>
      <c r="V868" s="17" t="str">
        <f t="shared" si="373"/>
        <v/>
      </c>
      <c r="W868" s="17" t="str">
        <f t="shared" si="374"/>
        <v/>
      </c>
      <c r="X868" s="18" t="str">
        <f t="shared" si="365"/>
        <v/>
      </c>
      <c r="Y868" s="17" t="str">
        <f t="shared" si="375"/>
        <v/>
      </c>
      <c r="Z868" s="17" t="str">
        <f t="shared" si="376"/>
        <v/>
      </c>
      <c r="AA868" s="17" t="str">
        <f t="shared" si="377"/>
        <v/>
      </c>
      <c r="AB868" s="17" t="str">
        <f t="shared" si="378"/>
        <v/>
      </c>
      <c r="AC868" s="17" t="str">
        <f t="shared" si="379"/>
        <v/>
      </c>
      <c r="AD868" s="18" t="str">
        <f t="shared" si="380"/>
        <v/>
      </c>
      <c r="AE868" s="19" t="str">
        <f t="shared" si="381"/>
        <v/>
      </c>
      <c r="AF868" s="17" t="str">
        <f t="shared" si="382"/>
        <v/>
      </c>
      <c r="AG868" s="17" t="str">
        <f t="shared" si="383"/>
        <v/>
      </c>
      <c r="AH868" s="18" t="str">
        <f t="shared" si="384"/>
        <v/>
      </c>
      <c r="AI868" s="73"/>
      <c r="AJ868" s="74"/>
      <c r="AK868" s="74"/>
      <c r="AL868" s="73"/>
      <c r="AM868" s="74"/>
      <c r="AN868" s="74">
        <f t="shared" si="385"/>
        <v>2012</v>
      </c>
      <c r="AO868" s="19" t="str">
        <f t="shared" ca="1" si="386"/>
        <v>-</v>
      </c>
      <c r="AP868" s="17" t="str">
        <f ca="1">IF($C868&gt;=TODAY(),"-",100*(AO868-MIN(Fit_Error_Deaths))/(MAX(Fit_Error_Deaths)-MIN(Fit_Error_Deaths)))</f>
        <v>-</v>
      </c>
      <c r="AQ868" s="17" t="str">
        <f t="shared" ca="1" si="387"/>
        <v>-</v>
      </c>
      <c r="AR868" s="17" t="str">
        <f ca="1">IF($C868&gt;=TODAY(),"-",100*(AQ868-MIN(Fit_Error_LocalTransmission))/(MAX(Fit_Error_LocalTransmission)-MIN(Fit_Error_LocalTransmission)))</f>
        <v>-</v>
      </c>
      <c r="AS868" s="17" t="str">
        <f t="shared" ca="1" si="388"/>
        <v>-</v>
      </c>
      <c r="AT868" s="67" t="str">
        <f t="shared" ca="1" si="389"/>
        <v>-</v>
      </c>
    </row>
    <row r="869" spans="1:46" s="1" customFormat="1" ht="12" x14ac:dyDescent="0.35">
      <c r="A869" s="87"/>
      <c r="B869" s="40" t="str">
        <f t="shared" si="366"/>
        <v/>
      </c>
      <c r="C869" s="41" t="str">
        <f t="shared" si="367"/>
        <v/>
      </c>
      <c r="D869" s="28">
        <f>'I Disease Parameters'!$E$6/(1000*365)</f>
        <v>4.8197260273972601E-5</v>
      </c>
      <c r="E869" s="28">
        <f>'I Disease Parameters'!$E$7/(1000*365)</f>
        <v>2.0024657534246577E-5</v>
      </c>
      <c r="F869" s="27">
        <f>(1-'I Disease Parameters'!$E$8)/'I Disease Parameters'!$E$10</f>
        <v>0.188</v>
      </c>
      <c r="G869" s="27">
        <f>'I Disease Parameters'!$E$8/'I Disease Parameters'!$E$11</f>
        <v>1.2E-2</v>
      </c>
      <c r="H869" s="27">
        <f>1/'I Disease Parameters'!$E$12</f>
        <v>0.05</v>
      </c>
      <c r="I869" s="27">
        <f>'I Disease Parameters'!$E$9/'I Disease Parameters'!$E$15</f>
        <v>0</v>
      </c>
      <c r="J869" s="83">
        <f t="shared" si="390"/>
        <v>7.7001263440561267</v>
      </c>
      <c r="K869" s="60">
        <f t="shared" si="391"/>
        <v>0.77001263449643809</v>
      </c>
      <c r="L869" s="30">
        <f t="shared" si="392"/>
        <v>0.46717576064062738</v>
      </c>
      <c r="M869" s="27">
        <f>J869/'I Disease Parameters'!$E$12</f>
        <v>0.38500631720280631</v>
      </c>
      <c r="N869" s="27">
        <f>K869/SQRT('I Disease Parameters'!$E$13*'I Disease Parameters'!$E$13)</f>
        <v>4.5294860852731655E-2</v>
      </c>
      <c r="O869" s="27">
        <f>L869/'I Disease Parameters'!$E$13</f>
        <v>2.7480927096507492E-2</v>
      </c>
      <c r="P869" s="27">
        <f>(1-L869)/'I Disease Parameters'!$E$14</f>
        <v>2.2201009973307193E-2</v>
      </c>
      <c r="Q869" s="19" t="str">
        <f t="shared" si="368"/>
        <v/>
      </c>
      <c r="R869" s="17" t="str">
        <f t="shared" si="369"/>
        <v/>
      </c>
      <c r="S869" s="17" t="str">
        <f t="shared" si="370"/>
        <v/>
      </c>
      <c r="T869" s="17" t="str">
        <f t="shared" si="371"/>
        <v/>
      </c>
      <c r="U869" s="17" t="str">
        <f t="shared" si="372"/>
        <v/>
      </c>
      <c r="V869" s="17" t="str">
        <f t="shared" si="373"/>
        <v/>
      </c>
      <c r="W869" s="17" t="str">
        <f t="shared" si="374"/>
        <v/>
      </c>
      <c r="X869" s="18" t="str">
        <f t="shared" si="365"/>
        <v/>
      </c>
      <c r="Y869" s="17" t="str">
        <f t="shared" si="375"/>
        <v/>
      </c>
      <c r="Z869" s="17" t="str">
        <f t="shared" si="376"/>
        <v/>
      </c>
      <c r="AA869" s="17" t="str">
        <f t="shared" si="377"/>
        <v/>
      </c>
      <c r="AB869" s="17" t="str">
        <f t="shared" si="378"/>
        <v/>
      </c>
      <c r="AC869" s="17" t="str">
        <f t="shared" si="379"/>
        <v/>
      </c>
      <c r="AD869" s="18" t="str">
        <f t="shared" si="380"/>
        <v/>
      </c>
      <c r="AE869" s="19" t="str">
        <f t="shared" si="381"/>
        <v/>
      </c>
      <c r="AF869" s="17" t="str">
        <f t="shared" si="382"/>
        <v/>
      </c>
      <c r="AG869" s="17" t="str">
        <f t="shared" si="383"/>
        <v/>
      </c>
      <c r="AH869" s="18" t="str">
        <f t="shared" si="384"/>
        <v/>
      </c>
      <c r="AI869" s="73"/>
      <c r="AJ869" s="74"/>
      <c r="AK869" s="74"/>
      <c r="AL869" s="73"/>
      <c r="AM869" s="74"/>
      <c r="AN869" s="74">
        <f t="shared" si="385"/>
        <v>2012</v>
      </c>
      <c r="AO869" s="19" t="str">
        <f t="shared" ca="1" si="386"/>
        <v>-</v>
      </c>
      <c r="AP869" s="17" t="str">
        <f ca="1">IF($C869&gt;=TODAY(),"-",100*(AO869-MIN(Fit_Error_Deaths))/(MAX(Fit_Error_Deaths)-MIN(Fit_Error_Deaths)))</f>
        <v>-</v>
      </c>
      <c r="AQ869" s="17" t="str">
        <f t="shared" ca="1" si="387"/>
        <v>-</v>
      </c>
      <c r="AR869" s="17" t="str">
        <f ca="1">IF($C869&gt;=TODAY(),"-",100*(AQ869-MIN(Fit_Error_LocalTransmission))/(MAX(Fit_Error_LocalTransmission)-MIN(Fit_Error_LocalTransmission)))</f>
        <v>-</v>
      </c>
      <c r="AS869" s="17" t="str">
        <f t="shared" ca="1" si="388"/>
        <v>-</v>
      </c>
      <c r="AT869" s="67" t="str">
        <f t="shared" ca="1" si="389"/>
        <v>-</v>
      </c>
    </row>
    <row r="870" spans="1:46" s="1" customFormat="1" ht="12" x14ac:dyDescent="0.35">
      <c r="A870" s="87"/>
      <c r="B870" s="40" t="str">
        <f t="shared" si="366"/>
        <v/>
      </c>
      <c r="C870" s="41" t="str">
        <f t="shared" si="367"/>
        <v/>
      </c>
      <c r="D870" s="28">
        <f>'I Disease Parameters'!$E$6/(1000*365)</f>
        <v>4.8197260273972601E-5</v>
      </c>
      <c r="E870" s="28">
        <f>'I Disease Parameters'!$E$7/(1000*365)</f>
        <v>2.0024657534246577E-5</v>
      </c>
      <c r="F870" s="27">
        <f>(1-'I Disease Parameters'!$E$8)/'I Disease Parameters'!$E$10</f>
        <v>0.188</v>
      </c>
      <c r="G870" s="27">
        <f>'I Disease Parameters'!$E$8/'I Disease Parameters'!$E$11</f>
        <v>1.2E-2</v>
      </c>
      <c r="H870" s="27">
        <f>1/'I Disease Parameters'!$E$12</f>
        <v>0.05</v>
      </c>
      <c r="I870" s="27">
        <f>'I Disease Parameters'!$E$9/'I Disease Parameters'!$E$15</f>
        <v>0</v>
      </c>
      <c r="J870" s="83">
        <f t="shared" si="390"/>
        <v>7.7001263440561267</v>
      </c>
      <c r="K870" s="60">
        <f t="shared" si="391"/>
        <v>0.77001263449643809</v>
      </c>
      <c r="L870" s="30">
        <f t="shared" si="392"/>
        <v>0.46717576064062738</v>
      </c>
      <c r="M870" s="27">
        <f>J870/'I Disease Parameters'!$E$12</f>
        <v>0.38500631720280631</v>
      </c>
      <c r="N870" s="27">
        <f>K870/SQRT('I Disease Parameters'!$E$13*'I Disease Parameters'!$E$13)</f>
        <v>4.5294860852731655E-2</v>
      </c>
      <c r="O870" s="27">
        <f>L870/'I Disease Parameters'!$E$13</f>
        <v>2.7480927096507492E-2</v>
      </c>
      <c r="P870" s="27">
        <f>(1-L870)/'I Disease Parameters'!$E$14</f>
        <v>2.2201009973307193E-2</v>
      </c>
      <c r="Q870" s="19" t="str">
        <f t="shared" si="368"/>
        <v/>
      </c>
      <c r="R870" s="17" t="str">
        <f t="shared" si="369"/>
        <v/>
      </c>
      <c r="S870" s="17" t="str">
        <f t="shared" si="370"/>
        <v/>
      </c>
      <c r="T870" s="17" t="str">
        <f t="shared" si="371"/>
        <v/>
      </c>
      <c r="U870" s="17" t="str">
        <f t="shared" si="372"/>
        <v/>
      </c>
      <c r="V870" s="17" t="str">
        <f t="shared" si="373"/>
        <v/>
      </c>
      <c r="W870" s="17" t="str">
        <f t="shared" si="374"/>
        <v/>
      </c>
      <c r="X870" s="18" t="str">
        <f t="shared" si="365"/>
        <v/>
      </c>
      <c r="Y870" s="17" t="str">
        <f t="shared" si="375"/>
        <v/>
      </c>
      <c r="Z870" s="17" t="str">
        <f t="shared" si="376"/>
        <v/>
      </c>
      <c r="AA870" s="17" t="str">
        <f t="shared" si="377"/>
        <v/>
      </c>
      <c r="AB870" s="17" t="str">
        <f t="shared" si="378"/>
        <v/>
      </c>
      <c r="AC870" s="17" t="str">
        <f t="shared" si="379"/>
        <v/>
      </c>
      <c r="AD870" s="18" t="str">
        <f t="shared" si="380"/>
        <v/>
      </c>
      <c r="AE870" s="19" t="str">
        <f t="shared" si="381"/>
        <v/>
      </c>
      <c r="AF870" s="17" t="str">
        <f t="shared" si="382"/>
        <v/>
      </c>
      <c r="AG870" s="17" t="str">
        <f t="shared" si="383"/>
        <v/>
      </c>
      <c r="AH870" s="18" t="str">
        <f t="shared" si="384"/>
        <v/>
      </c>
      <c r="AI870" s="73"/>
      <c r="AJ870" s="74"/>
      <c r="AK870" s="74"/>
      <c r="AL870" s="73"/>
      <c r="AM870" s="74"/>
      <c r="AN870" s="74">
        <f t="shared" si="385"/>
        <v>2012</v>
      </c>
      <c r="AO870" s="19" t="str">
        <f t="shared" ca="1" si="386"/>
        <v>-</v>
      </c>
      <c r="AP870" s="17" t="str">
        <f ca="1">IF($C870&gt;=TODAY(),"-",100*(AO870-MIN(Fit_Error_Deaths))/(MAX(Fit_Error_Deaths)-MIN(Fit_Error_Deaths)))</f>
        <v>-</v>
      </c>
      <c r="AQ870" s="17" t="str">
        <f t="shared" ca="1" si="387"/>
        <v>-</v>
      </c>
      <c r="AR870" s="17" t="str">
        <f ca="1">IF($C870&gt;=TODAY(),"-",100*(AQ870-MIN(Fit_Error_LocalTransmission))/(MAX(Fit_Error_LocalTransmission)-MIN(Fit_Error_LocalTransmission)))</f>
        <v>-</v>
      </c>
      <c r="AS870" s="17" t="str">
        <f t="shared" ca="1" si="388"/>
        <v>-</v>
      </c>
      <c r="AT870" s="67" t="str">
        <f t="shared" ca="1" si="389"/>
        <v>-</v>
      </c>
    </row>
    <row r="871" spans="1:46" s="1" customFormat="1" ht="12" x14ac:dyDescent="0.35">
      <c r="A871" s="87"/>
      <c r="B871" s="40" t="str">
        <f t="shared" si="366"/>
        <v/>
      </c>
      <c r="C871" s="41" t="str">
        <f t="shared" si="367"/>
        <v/>
      </c>
      <c r="D871" s="28">
        <f>'I Disease Parameters'!$E$6/(1000*365)</f>
        <v>4.8197260273972601E-5</v>
      </c>
      <c r="E871" s="28">
        <f>'I Disease Parameters'!$E$7/(1000*365)</f>
        <v>2.0024657534246577E-5</v>
      </c>
      <c r="F871" s="27">
        <f>(1-'I Disease Parameters'!$E$8)/'I Disease Parameters'!$E$10</f>
        <v>0.188</v>
      </c>
      <c r="G871" s="27">
        <f>'I Disease Parameters'!$E$8/'I Disease Parameters'!$E$11</f>
        <v>1.2E-2</v>
      </c>
      <c r="H871" s="27">
        <f>1/'I Disease Parameters'!$E$12</f>
        <v>0.05</v>
      </c>
      <c r="I871" s="27">
        <f>'I Disease Parameters'!$E$9/'I Disease Parameters'!$E$15</f>
        <v>0</v>
      </c>
      <c r="J871" s="83">
        <f t="shared" si="390"/>
        <v>7.7001263440561267</v>
      </c>
      <c r="K871" s="60">
        <f t="shared" si="391"/>
        <v>0.77001263449643809</v>
      </c>
      <c r="L871" s="30">
        <f t="shared" si="392"/>
        <v>0.46717576064062738</v>
      </c>
      <c r="M871" s="27">
        <f>J871/'I Disease Parameters'!$E$12</f>
        <v>0.38500631720280631</v>
      </c>
      <c r="N871" s="27">
        <f>K871/SQRT('I Disease Parameters'!$E$13*'I Disease Parameters'!$E$13)</f>
        <v>4.5294860852731655E-2</v>
      </c>
      <c r="O871" s="27">
        <f>L871/'I Disease Parameters'!$E$13</f>
        <v>2.7480927096507492E-2</v>
      </c>
      <c r="P871" s="27">
        <f>(1-L871)/'I Disease Parameters'!$E$14</f>
        <v>2.2201009973307193E-2</v>
      </c>
      <c r="Q871" s="19" t="str">
        <f t="shared" si="368"/>
        <v/>
      </c>
      <c r="R871" s="17" t="str">
        <f t="shared" si="369"/>
        <v/>
      </c>
      <c r="S871" s="17" t="str">
        <f t="shared" si="370"/>
        <v/>
      </c>
      <c r="T871" s="17" t="str">
        <f t="shared" si="371"/>
        <v/>
      </c>
      <c r="U871" s="17" t="str">
        <f t="shared" si="372"/>
        <v/>
      </c>
      <c r="V871" s="17" t="str">
        <f t="shared" si="373"/>
        <v/>
      </c>
      <c r="W871" s="17" t="str">
        <f t="shared" si="374"/>
        <v/>
      </c>
      <c r="X871" s="18" t="str">
        <f t="shared" si="365"/>
        <v/>
      </c>
      <c r="Y871" s="17" t="str">
        <f t="shared" si="375"/>
        <v/>
      </c>
      <c r="Z871" s="17" t="str">
        <f t="shared" si="376"/>
        <v/>
      </c>
      <c r="AA871" s="17" t="str">
        <f t="shared" si="377"/>
        <v/>
      </c>
      <c r="AB871" s="17" t="str">
        <f t="shared" si="378"/>
        <v/>
      </c>
      <c r="AC871" s="17" t="str">
        <f t="shared" si="379"/>
        <v/>
      </c>
      <c r="AD871" s="18" t="str">
        <f t="shared" si="380"/>
        <v/>
      </c>
      <c r="AE871" s="19" t="str">
        <f t="shared" si="381"/>
        <v/>
      </c>
      <c r="AF871" s="17" t="str">
        <f t="shared" si="382"/>
        <v/>
      </c>
      <c r="AG871" s="17" t="str">
        <f t="shared" si="383"/>
        <v/>
      </c>
      <c r="AH871" s="18" t="str">
        <f t="shared" si="384"/>
        <v/>
      </c>
      <c r="AI871" s="73"/>
      <c r="AJ871" s="74"/>
      <c r="AK871" s="74"/>
      <c r="AL871" s="73"/>
      <c r="AM871" s="74"/>
      <c r="AN871" s="74">
        <f t="shared" si="385"/>
        <v>2012</v>
      </c>
      <c r="AO871" s="19" t="str">
        <f t="shared" ca="1" si="386"/>
        <v>-</v>
      </c>
      <c r="AP871" s="17" t="str">
        <f ca="1">IF($C871&gt;=TODAY(),"-",100*(AO871-MIN(Fit_Error_Deaths))/(MAX(Fit_Error_Deaths)-MIN(Fit_Error_Deaths)))</f>
        <v>-</v>
      </c>
      <c r="AQ871" s="17" t="str">
        <f t="shared" ca="1" si="387"/>
        <v>-</v>
      </c>
      <c r="AR871" s="17" t="str">
        <f ca="1">IF($C871&gt;=TODAY(),"-",100*(AQ871-MIN(Fit_Error_LocalTransmission))/(MAX(Fit_Error_LocalTransmission)-MIN(Fit_Error_LocalTransmission)))</f>
        <v>-</v>
      </c>
      <c r="AS871" s="17" t="str">
        <f t="shared" ca="1" si="388"/>
        <v>-</v>
      </c>
      <c r="AT871" s="67" t="str">
        <f t="shared" ca="1" si="389"/>
        <v>-</v>
      </c>
    </row>
    <row r="872" spans="1:46" s="1" customFormat="1" ht="12" x14ac:dyDescent="0.35">
      <c r="A872" s="87"/>
      <c r="B872" s="40" t="str">
        <f t="shared" si="366"/>
        <v/>
      </c>
      <c r="C872" s="41" t="str">
        <f t="shared" si="367"/>
        <v/>
      </c>
      <c r="D872" s="28">
        <f>'I Disease Parameters'!$E$6/(1000*365)</f>
        <v>4.8197260273972601E-5</v>
      </c>
      <c r="E872" s="28">
        <f>'I Disease Parameters'!$E$7/(1000*365)</f>
        <v>2.0024657534246577E-5</v>
      </c>
      <c r="F872" s="27">
        <f>(1-'I Disease Parameters'!$E$8)/'I Disease Parameters'!$E$10</f>
        <v>0.188</v>
      </c>
      <c r="G872" s="27">
        <f>'I Disease Parameters'!$E$8/'I Disease Parameters'!$E$11</f>
        <v>1.2E-2</v>
      </c>
      <c r="H872" s="27">
        <f>1/'I Disease Parameters'!$E$12</f>
        <v>0.05</v>
      </c>
      <c r="I872" s="27">
        <f>'I Disease Parameters'!$E$9/'I Disease Parameters'!$E$15</f>
        <v>0</v>
      </c>
      <c r="J872" s="83">
        <f t="shared" si="390"/>
        <v>7.7001263440561267</v>
      </c>
      <c r="K872" s="60">
        <f t="shared" si="391"/>
        <v>0.77001263449643809</v>
      </c>
      <c r="L872" s="30">
        <f t="shared" si="392"/>
        <v>0.46717576064062738</v>
      </c>
      <c r="M872" s="27">
        <f>J872/'I Disease Parameters'!$E$12</f>
        <v>0.38500631720280631</v>
      </c>
      <c r="N872" s="27">
        <f>K872/SQRT('I Disease Parameters'!$E$13*'I Disease Parameters'!$E$13)</f>
        <v>4.5294860852731655E-2</v>
      </c>
      <c r="O872" s="27">
        <f>L872/'I Disease Parameters'!$E$13</f>
        <v>2.7480927096507492E-2</v>
      </c>
      <c r="P872" s="27">
        <f>(1-L872)/'I Disease Parameters'!$E$14</f>
        <v>2.2201009973307193E-2</v>
      </c>
      <c r="Q872" s="19" t="str">
        <f t="shared" si="368"/>
        <v/>
      </c>
      <c r="R872" s="17" t="str">
        <f t="shared" si="369"/>
        <v/>
      </c>
      <c r="S872" s="17" t="str">
        <f t="shared" si="370"/>
        <v/>
      </c>
      <c r="T872" s="17" t="str">
        <f t="shared" si="371"/>
        <v/>
      </c>
      <c r="U872" s="17" t="str">
        <f t="shared" si="372"/>
        <v/>
      </c>
      <c r="V872" s="17" t="str">
        <f t="shared" si="373"/>
        <v/>
      </c>
      <c r="W872" s="17" t="str">
        <f t="shared" si="374"/>
        <v/>
      </c>
      <c r="X872" s="18" t="str">
        <f t="shared" si="365"/>
        <v/>
      </c>
      <c r="Y872" s="17" t="str">
        <f t="shared" si="375"/>
        <v/>
      </c>
      <c r="Z872" s="17" t="str">
        <f t="shared" si="376"/>
        <v/>
      </c>
      <c r="AA872" s="17" t="str">
        <f t="shared" si="377"/>
        <v/>
      </c>
      <c r="AB872" s="17" t="str">
        <f t="shared" si="378"/>
        <v/>
      </c>
      <c r="AC872" s="17" t="str">
        <f t="shared" si="379"/>
        <v/>
      </c>
      <c r="AD872" s="18" t="str">
        <f t="shared" si="380"/>
        <v/>
      </c>
      <c r="AE872" s="19" t="str">
        <f t="shared" si="381"/>
        <v/>
      </c>
      <c r="AF872" s="17" t="str">
        <f t="shared" si="382"/>
        <v/>
      </c>
      <c r="AG872" s="17" t="str">
        <f t="shared" si="383"/>
        <v/>
      </c>
      <c r="AH872" s="18" t="str">
        <f t="shared" si="384"/>
        <v/>
      </c>
      <c r="AI872" s="73"/>
      <c r="AJ872" s="74"/>
      <c r="AK872" s="74"/>
      <c r="AL872" s="73"/>
      <c r="AM872" s="74"/>
      <c r="AN872" s="74">
        <f t="shared" si="385"/>
        <v>2012</v>
      </c>
      <c r="AO872" s="19" t="str">
        <f t="shared" ca="1" si="386"/>
        <v>-</v>
      </c>
      <c r="AP872" s="17" t="str">
        <f ca="1">IF($C872&gt;=TODAY(),"-",100*(AO872-MIN(Fit_Error_Deaths))/(MAX(Fit_Error_Deaths)-MIN(Fit_Error_Deaths)))</f>
        <v>-</v>
      </c>
      <c r="AQ872" s="17" t="str">
        <f t="shared" ca="1" si="387"/>
        <v>-</v>
      </c>
      <c r="AR872" s="17" t="str">
        <f ca="1">IF($C872&gt;=TODAY(),"-",100*(AQ872-MIN(Fit_Error_LocalTransmission))/(MAX(Fit_Error_LocalTransmission)-MIN(Fit_Error_LocalTransmission)))</f>
        <v>-</v>
      </c>
      <c r="AS872" s="17" t="str">
        <f t="shared" ca="1" si="388"/>
        <v>-</v>
      </c>
      <c r="AT872" s="67" t="str">
        <f t="shared" ca="1" si="389"/>
        <v>-</v>
      </c>
    </row>
    <row r="873" spans="1:46" s="1" customFormat="1" ht="12" x14ac:dyDescent="0.35">
      <c r="A873" s="87"/>
      <c r="B873" s="40" t="str">
        <f t="shared" si="366"/>
        <v/>
      </c>
      <c r="C873" s="41" t="str">
        <f t="shared" si="367"/>
        <v/>
      </c>
      <c r="D873" s="28">
        <f>'I Disease Parameters'!$E$6/(1000*365)</f>
        <v>4.8197260273972601E-5</v>
      </c>
      <c r="E873" s="28">
        <f>'I Disease Parameters'!$E$7/(1000*365)</f>
        <v>2.0024657534246577E-5</v>
      </c>
      <c r="F873" s="27">
        <f>(1-'I Disease Parameters'!$E$8)/'I Disease Parameters'!$E$10</f>
        <v>0.188</v>
      </c>
      <c r="G873" s="27">
        <f>'I Disease Parameters'!$E$8/'I Disease Parameters'!$E$11</f>
        <v>1.2E-2</v>
      </c>
      <c r="H873" s="27">
        <f>1/'I Disease Parameters'!$E$12</f>
        <v>0.05</v>
      </c>
      <c r="I873" s="27">
        <f>'I Disease Parameters'!$E$9/'I Disease Parameters'!$E$15</f>
        <v>0</v>
      </c>
      <c r="J873" s="83">
        <f t="shared" si="390"/>
        <v>7.7001263440561267</v>
      </c>
      <c r="K873" s="60">
        <f t="shared" si="391"/>
        <v>0.77001263449643809</v>
      </c>
      <c r="L873" s="30">
        <f t="shared" si="392"/>
        <v>0.46717576064062738</v>
      </c>
      <c r="M873" s="27">
        <f>J873/'I Disease Parameters'!$E$12</f>
        <v>0.38500631720280631</v>
      </c>
      <c r="N873" s="27">
        <f>K873/SQRT('I Disease Parameters'!$E$13*'I Disease Parameters'!$E$13)</f>
        <v>4.5294860852731655E-2</v>
      </c>
      <c r="O873" s="27">
        <f>L873/'I Disease Parameters'!$E$13</f>
        <v>2.7480927096507492E-2</v>
      </c>
      <c r="P873" s="27">
        <f>(1-L873)/'I Disease Parameters'!$E$14</f>
        <v>2.2201009973307193E-2</v>
      </c>
      <c r="Q873" s="19" t="str">
        <f t="shared" si="368"/>
        <v/>
      </c>
      <c r="R873" s="17" t="str">
        <f t="shared" si="369"/>
        <v/>
      </c>
      <c r="S873" s="17" t="str">
        <f t="shared" si="370"/>
        <v/>
      </c>
      <c r="T873" s="17" t="str">
        <f t="shared" si="371"/>
        <v/>
      </c>
      <c r="U873" s="17" t="str">
        <f t="shared" si="372"/>
        <v/>
      </c>
      <c r="V873" s="17" t="str">
        <f t="shared" si="373"/>
        <v/>
      </c>
      <c r="W873" s="17" t="str">
        <f t="shared" si="374"/>
        <v/>
      </c>
      <c r="X873" s="18" t="str">
        <f t="shared" si="365"/>
        <v/>
      </c>
      <c r="Y873" s="17" t="str">
        <f t="shared" si="375"/>
        <v/>
      </c>
      <c r="Z873" s="17" t="str">
        <f t="shared" si="376"/>
        <v/>
      </c>
      <c r="AA873" s="17" t="str">
        <f t="shared" si="377"/>
        <v/>
      </c>
      <c r="AB873" s="17" t="str">
        <f t="shared" si="378"/>
        <v/>
      </c>
      <c r="AC873" s="17" t="str">
        <f t="shared" si="379"/>
        <v/>
      </c>
      <c r="AD873" s="18" t="str">
        <f t="shared" si="380"/>
        <v/>
      </c>
      <c r="AE873" s="19" t="str">
        <f t="shared" si="381"/>
        <v/>
      </c>
      <c r="AF873" s="17" t="str">
        <f t="shared" si="382"/>
        <v/>
      </c>
      <c r="AG873" s="17" t="str">
        <f t="shared" si="383"/>
        <v/>
      </c>
      <c r="AH873" s="18" t="str">
        <f t="shared" si="384"/>
        <v/>
      </c>
      <c r="AI873" s="73"/>
      <c r="AJ873" s="74"/>
      <c r="AK873" s="74"/>
      <c r="AL873" s="73"/>
      <c r="AM873" s="74"/>
      <c r="AN873" s="74">
        <f t="shared" si="385"/>
        <v>2012</v>
      </c>
      <c r="AO873" s="19" t="str">
        <f t="shared" ca="1" si="386"/>
        <v>-</v>
      </c>
      <c r="AP873" s="17" t="str">
        <f ca="1">IF($C873&gt;=TODAY(),"-",100*(AO873-MIN(Fit_Error_Deaths))/(MAX(Fit_Error_Deaths)-MIN(Fit_Error_Deaths)))</f>
        <v>-</v>
      </c>
      <c r="AQ873" s="17" t="str">
        <f t="shared" ca="1" si="387"/>
        <v>-</v>
      </c>
      <c r="AR873" s="17" t="str">
        <f ca="1">IF($C873&gt;=TODAY(),"-",100*(AQ873-MIN(Fit_Error_LocalTransmission))/(MAX(Fit_Error_LocalTransmission)-MIN(Fit_Error_LocalTransmission)))</f>
        <v>-</v>
      </c>
      <c r="AS873" s="17" t="str">
        <f t="shared" ca="1" si="388"/>
        <v>-</v>
      </c>
      <c r="AT873" s="67" t="str">
        <f t="shared" ca="1" si="389"/>
        <v>-</v>
      </c>
    </row>
    <row r="874" spans="1:46" s="1" customFormat="1" ht="12" x14ac:dyDescent="0.35">
      <c r="A874" s="87"/>
      <c r="B874" s="40" t="str">
        <f t="shared" si="366"/>
        <v/>
      </c>
      <c r="C874" s="41" t="str">
        <f t="shared" si="367"/>
        <v/>
      </c>
      <c r="D874" s="28">
        <f>'I Disease Parameters'!$E$6/(1000*365)</f>
        <v>4.8197260273972601E-5</v>
      </c>
      <c r="E874" s="28">
        <f>'I Disease Parameters'!$E$7/(1000*365)</f>
        <v>2.0024657534246577E-5</v>
      </c>
      <c r="F874" s="27">
        <f>(1-'I Disease Parameters'!$E$8)/'I Disease Parameters'!$E$10</f>
        <v>0.188</v>
      </c>
      <c r="G874" s="27">
        <f>'I Disease Parameters'!$E$8/'I Disease Parameters'!$E$11</f>
        <v>1.2E-2</v>
      </c>
      <c r="H874" s="27">
        <f>1/'I Disease Parameters'!$E$12</f>
        <v>0.05</v>
      </c>
      <c r="I874" s="27">
        <f>'I Disease Parameters'!$E$9/'I Disease Parameters'!$E$15</f>
        <v>0</v>
      </c>
      <c r="J874" s="83">
        <f t="shared" si="390"/>
        <v>7.7001263440561267</v>
      </c>
      <c r="K874" s="60">
        <f t="shared" si="391"/>
        <v>0.77001263449643809</v>
      </c>
      <c r="L874" s="30">
        <f t="shared" si="392"/>
        <v>0.46717576064062738</v>
      </c>
      <c r="M874" s="27">
        <f>J874/'I Disease Parameters'!$E$12</f>
        <v>0.38500631720280631</v>
      </c>
      <c r="N874" s="27">
        <f>K874/SQRT('I Disease Parameters'!$E$13*'I Disease Parameters'!$E$13)</f>
        <v>4.5294860852731655E-2</v>
      </c>
      <c r="O874" s="27">
        <f>L874/'I Disease Parameters'!$E$13</f>
        <v>2.7480927096507492E-2</v>
      </c>
      <c r="P874" s="27">
        <f>(1-L874)/'I Disease Parameters'!$E$14</f>
        <v>2.2201009973307193E-2</v>
      </c>
      <c r="Q874" s="19" t="str">
        <f t="shared" si="368"/>
        <v/>
      </c>
      <c r="R874" s="17" t="str">
        <f t="shared" si="369"/>
        <v/>
      </c>
      <c r="S874" s="17" t="str">
        <f t="shared" si="370"/>
        <v/>
      </c>
      <c r="T874" s="17" t="str">
        <f t="shared" si="371"/>
        <v/>
      </c>
      <c r="U874" s="17" t="str">
        <f t="shared" si="372"/>
        <v/>
      </c>
      <c r="V874" s="17" t="str">
        <f t="shared" si="373"/>
        <v/>
      </c>
      <c r="W874" s="17" t="str">
        <f t="shared" si="374"/>
        <v/>
      </c>
      <c r="X874" s="18" t="str">
        <f t="shared" si="365"/>
        <v/>
      </c>
      <c r="Y874" s="17" t="str">
        <f t="shared" si="375"/>
        <v/>
      </c>
      <c r="Z874" s="17" t="str">
        <f t="shared" si="376"/>
        <v/>
      </c>
      <c r="AA874" s="17" t="str">
        <f t="shared" si="377"/>
        <v/>
      </c>
      <c r="AB874" s="17" t="str">
        <f t="shared" si="378"/>
        <v/>
      </c>
      <c r="AC874" s="17" t="str">
        <f t="shared" si="379"/>
        <v/>
      </c>
      <c r="AD874" s="18" t="str">
        <f t="shared" si="380"/>
        <v/>
      </c>
      <c r="AE874" s="19" t="str">
        <f t="shared" si="381"/>
        <v/>
      </c>
      <c r="AF874" s="17" t="str">
        <f t="shared" si="382"/>
        <v/>
      </c>
      <c r="AG874" s="17" t="str">
        <f t="shared" si="383"/>
        <v/>
      </c>
      <c r="AH874" s="18" t="str">
        <f t="shared" si="384"/>
        <v/>
      </c>
      <c r="AI874" s="73"/>
      <c r="AJ874" s="74"/>
      <c r="AK874" s="74"/>
      <c r="AL874" s="73"/>
      <c r="AM874" s="74"/>
      <c r="AN874" s="74">
        <f t="shared" si="385"/>
        <v>2012</v>
      </c>
      <c r="AO874" s="19" t="str">
        <f t="shared" ca="1" si="386"/>
        <v>-</v>
      </c>
      <c r="AP874" s="17" t="str">
        <f ca="1">IF($C874&gt;=TODAY(),"-",100*(AO874-MIN(Fit_Error_Deaths))/(MAX(Fit_Error_Deaths)-MIN(Fit_Error_Deaths)))</f>
        <v>-</v>
      </c>
      <c r="AQ874" s="17" t="str">
        <f t="shared" ca="1" si="387"/>
        <v>-</v>
      </c>
      <c r="AR874" s="17" t="str">
        <f ca="1">IF($C874&gt;=TODAY(),"-",100*(AQ874-MIN(Fit_Error_LocalTransmission))/(MAX(Fit_Error_LocalTransmission)-MIN(Fit_Error_LocalTransmission)))</f>
        <v>-</v>
      </c>
      <c r="AS874" s="17" t="str">
        <f t="shared" ca="1" si="388"/>
        <v>-</v>
      </c>
      <c r="AT874" s="67" t="str">
        <f t="shared" ca="1" si="389"/>
        <v>-</v>
      </c>
    </row>
    <row r="875" spans="1:46" s="1" customFormat="1" ht="12" x14ac:dyDescent="0.35">
      <c r="A875" s="87"/>
      <c r="B875" s="40" t="str">
        <f t="shared" si="366"/>
        <v/>
      </c>
      <c r="C875" s="41" t="str">
        <f t="shared" si="367"/>
        <v/>
      </c>
      <c r="D875" s="28">
        <f>'I Disease Parameters'!$E$6/(1000*365)</f>
        <v>4.8197260273972601E-5</v>
      </c>
      <c r="E875" s="28">
        <f>'I Disease Parameters'!$E$7/(1000*365)</f>
        <v>2.0024657534246577E-5</v>
      </c>
      <c r="F875" s="27">
        <f>(1-'I Disease Parameters'!$E$8)/'I Disease Parameters'!$E$10</f>
        <v>0.188</v>
      </c>
      <c r="G875" s="27">
        <f>'I Disease Parameters'!$E$8/'I Disease Parameters'!$E$11</f>
        <v>1.2E-2</v>
      </c>
      <c r="H875" s="27">
        <f>1/'I Disease Parameters'!$E$12</f>
        <v>0.05</v>
      </c>
      <c r="I875" s="27">
        <f>'I Disease Parameters'!$E$9/'I Disease Parameters'!$E$15</f>
        <v>0</v>
      </c>
      <c r="J875" s="83">
        <f t="shared" si="390"/>
        <v>7.7001263440561267</v>
      </c>
      <c r="K875" s="60">
        <f t="shared" si="391"/>
        <v>0.77001263449643809</v>
      </c>
      <c r="L875" s="30">
        <f t="shared" si="392"/>
        <v>0.46717576064062738</v>
      </c>
      <c r="M875" s="27">
        <f>J875/'I Disease Parameters'!$E$12</f>
        <v>0.38500631720280631</v>
      </c>
      <c r="N875" s="27">
        <f>K875/SQRT('I Disease Parameters'!$E$13*'I Disease Parameters'!$E$13)</f>
        <v>4.5294860852731655E-2</v>
      </c>
      <c r="O875" s="27">
        <f>L875/'I Disease Parameters'!$E$13</f>
        <v>2.7480927096507492E-2</v>
      </c>
      <c r="P875" s="27">
        <f>(1-L875)/'I Disease Parameters'!$E$14</f>
        <v>2.2201009973307193E-2</v>
      </c>
      <c r="Q875" s="19" t="str">
        <f t="shared" si="368"/>
        <v/>
      </c>
      <c r="R875" s="17" t="str">
        <f t="shared" si="369"/>
        <v/>
      </c>
      <c r="S875" s="17" t="str">
        <f t="shared" si="370"/>
        <v/>
      </c>
      <c r="T875" s="17" t="str">
        <f t="shared" si="371"/>
        <v/>
      </c>
      <c r="U875" s="17" t="str">
        <f t="shared" si="372"/>
        <v/>
      </c>
      <c r="V875" s="17" t="str">
        <f t="shared" si="373"/>
        <v/>
      </c>
      <c r="W875" s="17" t="str">
        <f t="shared" si="374"/>
        <v/>
      </c>
      <c r="X875" s="18" t="str">
        <f t="shared" si="365"/>
        <v/>
      </c>
      <c r="Y875" s="17" t="str">
        <f t="shared" si="375"/>
        <v/>
      </c>
      <c r="Z875" s="17" t="str">
        <f t="shared" si="376"/>
        <v/>
      </c>
      <c r="AA875" s="17" t="str">
        <f t="shared" si="377"/>
        <v/>
      </c>
      <c r="AB875" s="17" t="str">
        <f t="shared" si="378"/>
        <v/>
      </c>
      <c r="AC875" s="17" t="str">
        <f t="shared" si="379"/>
        <v/>
      </c>
      <c r="AD875" s="18" t="str">
        <f t="shared" si="380"/>
        <v/>
      </c>
      <c r="AE875" s="19" t="str">
        <f t="shared" si="381"/>
        <v/>
      </c>
      <c r="AF875" s="17" t="str">
        <f t="shared" si="382"/>
        <v/>
      </c>
      <c r="AG875" s="17" t="str">
        <f t="shared" si="383"/>
        <v/>
      </c>
      <c r="AH875" s="18" t="str">
        <f t="shared" si="384"/>
        <v/>
      </c>
      <c r="AI875" s="73"/>
      <c r="AJ875" s="74"/>
      <c r="AK875" s="74"/>
      <c r="AL875" s="73"/>
      <c r="AM875" s="74"/>
      <c r="AN875" s="74">
        <f t="shared" si="385"/>
        <v>2012</v>
      </c>
      <c r="AO875" s="19" t="str">
        <f t="shared" ca="1" si="386"/>
        <v>-</v>
      </c>
      <c r="AP875" s="17" t="str">
        <f ca="1">IF($C875&gt;=TODAY(),"-",100*(AO875-MIN(Fit_Error_Deaths))/(MAX(Fit_Error_Deaths)-MIN(Fit_Error_Deaths)))</f>
        <v>-</v>
      </c>
      <c r="AQ875" s="17" t="str">
        <f t="shared" ca="1" si="387"/>
        <v>-</v>
      </c>
      <c r="AR875" s="17" t="str">
        <f ca="1">IF($C875&gt;=TODAY(),"-",100*(AQ875-MIN(Fit_Error_LocalTransmission))/(MAX(Fit_Error_LocalTransmission)-MIN(Fit_Error_LocalTransmission)))</f>
        <v>-</v>
      </c>
      <c r="AS875" s="17" t="str">
        <f t="shared" ca="1" si="388"/>
        <v>-</v>
      </c>
      <c r="AT875" s="67" t="str">
        <f t="shared" ca="1" si="389"/>
        <v>-</v>
      </c>
    </row>
    <row r="876" spans="1:46" s="1" customFormat="1" ht="12" x14ac:dyDescent="0.35">
      <c r="A876" s="87"/>
      <c r="B876" s="40" t="str">
        <f t="shared" si="366"/>
        <v/>
      </c>
      <c r="C876" s="41" t="str">
        <f t="shared" si="367"/>
        <v/>
      </c>
      <c r="D876" s="28">
        <f>'I Disease Parameters'!$E$6/(1000*365)</f>
        <v>4.8197260273972601E-5</v>
      </c>
      <c r="E876" s="28">
        <f>'I Disease Parameters'!$E$7/(1000*365)</f>
        <v>2.0024657534246577E-5</v>
      </c>
      <c r="F876" s="27">
        <f>(1-'I Disease Parameters'!$E$8)/'I Disease Parameters'!$E$10</f>
        <v>0.188</v>
      </c>
      <c r="G876" s="27">
        <f>'I Disease Parameters'!$E$8/'I Disease Parameters'!$E$11</f>
        <v>1.2E-2</v>
      </c>
      <c r="H876" s="27">
        <f>1/'I Disease Parameters'!$E$12</f>
        <v>0.05</v>
      </c>
      <c r="I876" s="27">
        <f>'I Disease Parameters'!$E$9/'I Disease Parameters'!$E$15</f>
        <v>0</v>
      </c>
      <c r="J876" s="83">
        <f t="shared" si="390"/>
        <v>7.7001263440561267</v>
      </c>
      <c r="K876" s="60">
        <f t="shared" si="391"/>
        <v>0.77001263449643809</v>
      </c>
      <c r="L876" s="30">
        <f t="shared" si="392"/>
        <v>0.46717576064062738</v>
      </c>
      <c r="M876" s="27">
        <f>J876/'I Disease Parameters'!$E$12</f>
        <v>0.38500631720280631</v>
      </c>
      <c r="N876" s="27">
        <f>K876/SQRT('I Disease Parameters'!$E$13*'I Disease Parameters'!$E$13)</f>
        <v>4.5294860852731655E-2</v>
      </c>
      <c r="O876" s="27">
        <f>L876/'I Disease Parameters'!$E$13</f>
        <v>2.7480927096507492E-2</v>
      </c>
      <c r="P876" s="27">
        <f>(1-L876)/'I Disease Parameters'!$E$14</f>
        <v>2.2201009973307193E-2</v>
      </c>
      <c r="Q876" s="19" t="str">
        <f t="shared" si="368"/>
        <v/>
      </c>
      <c r="R876" s="17" t="str">
        <f t="shared" si="369"/>
        <v/>
      </c>
      <c r="S876" s="17" t="str">
        <f t="shared" si="370"/>
        <v/>
      </c>
      <c r="T876" s="17" t="str">
        <f t="shared" si="371"/>
        <v/>
      </c>
      <c r="U876" s="17" t="str">
        <f t="shared" si="372"/>
        <v/>
      </c>
      <c r="V876" s="17" t="str">
        <f t="shared" si="373"/>
        <v/>
      </c>
      <c r="W876" s="17" t="str">
        <f t="shared" si="374"/>
        <v/>
      </c>
      <c r="X876" s="18" t="str">
        <f t="shared" si="365"/>
        <v/>
      </c>
      <c r="Y876" s="17" t="str">
        <f t="shared" si="375"/>
        <v/>
      </c>
      <c r="Z876" s="17" t="str">
        <f t="shared" si="376"/>
        <v/>
      </c>
      <c r="AA876" s="17" t="str">
        <f t="shared" si="377"/>
        <v/>
      </c>
      <c r="AB876" s="17" t="str">
        <f t="shared" si="378"/>
        <v/>
      </c>
      <c r="AC876" s="17" t="str">
        <f t="shared" si="379"/>
        <v/>
      </c>
      <c r="AD876" s="18" t="str">
        <f t="shared" si="380"/>
        <v/>
      </c>
      <c r="AE876" s="19" t="str">
        <f t="shared" si="381"/>
        <v/>
      </c>
      <c r="AF876" s="17" t="str">
        <f t="shared" si="382"/>
        <v/>
      </c>
      <c r="AG876" s="17" t="str">
        <f t="shared" si="383"/>
        <v/>
      </c>
      <c r="AH876" s="18" t="str">
        <f t="shared" si="384"/>
        <v/>
      </c>
      <c r="AI876" s="73"/>
      <c r="AJ876" s="74"/>
      <c r="AK876" s="74"/>
      <c r="AL876" s="73"/>
      <c r="AM876" s="74"/>
      <c r="AN876" s="74">
        <f t="shared" si="385"/>
        <v>2012</v>
      </c>
      <c r="AO876" s="19" t="str">
        <f t="shared" ca="1" si="386"/>
        <v>-</v>
      </c>
      <c r="AP876" s="17" t="str">
        <f ca="1">IF($C876&gt;=TODAY(),"-",100*(AO876-MIN(Fit_Error_Deaths))/(MAX(Fit_Error_Deaths)-MIN(Fit_Error_Deaths)))</f>
        <v>-</v>
      </c>
      <c r="AQ876" s="17" t="str">
        <f t="shared" ca="1" si="387"/>
        <v>-</v>
      </c>
      <c r="AR876" s="17" t="str">
        <f ca="1">IF($C876&gt;=TODAY(),"-",100*(AQ876-MIN(Fit_Error_LocalTransmission))/(MAX(Fit_Error_LocalTransmission)-MIN(Fit_Error_LocalTransmission)))</f>
        <v>-</v>
      </c>
      <c r="AS876" s="17" t="str">
        <f t="shared" ca="1" si="388"/>
        <v>-</v>
      </c>
      <c r="AT876" s="67" t="str">
        <f t="shared" ca="1" si="389"/>
        <v>-</v>
      </c>
    </row>
    <row r="877" spans="1:46" s="1" customFormat="1" ht="12" x14ac:dyDescent="0.35">
      <c r="A877" s="87"/>
      <c r="B877" s="40" t="str">
        <f t="shared" si="366"/>
        <v/>
      </c>
      <c r="C877" s="41" t="str">
        <f t="shared" si="367"/>
        <v/>
      </c>
      <c r="D877" s="28">
        <f>'I Disease Parameters'!$E$6/(1000*365)</f>
        <v>4.8197260273972601E-5</v>
      </c>
      <c r="E877" s="28">
        <f>'I Disease Parameters'!$E$7/(1000*365)</f>
        <v>2.0024657534246577E-5</v>
      </c>
      <c r="F877" s="27">
        <f>(1-'I Disease Parameters'!$E$8)/'I Disease Parameters'!$E$10</f>
        <v>0.188</v>
      </c>
      <c r="G877" s="27">
        <f>'I Disease Parameters'!$E$8/'I Disease Parameters'!$E$11</f>
        <v>1.2E-2</v>
      </c>
      <c r="H877" s="27">
        <f>1/'I Disease Parameters'!$E$12</f>
        <v>0.05</v>
      </c>
      <c r="I877" s="27">
        <f>'I Disease Parameters'!$E$9/'I Disease Parameters'!$E$15</f>
        <v>0</v>
      </c>
      <c r="J877" s="83">
        <f t="shared" si="390"/>
        <v>7.7001263440561267</v>
      </c>
      <c r="K877" s="60">
        <f t="shared" si="391"/>
        <v>0.77001263449643809</v>
      </c>
      <c r="L877" s="30">
        <f t="shared" si="392"/>
        <v>0.46717576064062738</v>
      </c>
      <c r="M877" s="27">
        <f>J877/'I Disease Parameters'!$E$12</f>
        <v>0.38500631720280631</v>
      </c>
      <c r="N877" s="27">
        <f>K877/SQRT('I Disease Parameters'!$E$13*'I Disease Parameters'!$E$13)</f>
        <v>4.5294860852731655E-2</v>
      </c>
      <c r="O877" s="27">
        <f>L877/'I Disease Parameters'!$E$13</f>
        <v>2.7480927096507492E-2</v>
      </c>
      <c r="P877" s="27">
        <f>(1-L877)/'I Disease Parameters'!$E$14</f>
        <v>2.2201009973307193E-2</v>
      </c>
      <c r="Q877" s="19" t="str">
        <f t="shared" si="368"/>
        <v/>
      </c>
      <c r="R877" s="17" t="str">
        <f t="shared" si="369"/>
        <v/>
      </c>
      <c r="S877" s="17" t="str">
        <f t="shared" si="370"/>
        <v/>
      </c>
      <c r="T877" s="17" t="str">
        <f t="shared" si="371"/>
        <v/>
      </c>
      <c r="U877" s="17" t="str">
        <f t="shared" si="372"/>
        <v/>
      </c>
      <c r="V877" s="17" t="str">
        <f t="shared" si="373"/>
        <v/>
      </c>
      <c r="W877" s="17" t="str">
        <f t="shared" si="374"/>
        <v/>
      </c>
      <c r="X877" s="18" t="str">
        <f t="shared" si="365"/>
        <v/>
      </c>
      <c r="Y877" s="17" t="str">
        <f t="shared" si="375"/>
        <v/>
      </c>
      <c r="Z877" s="17" t="str">
        <f t="shared" si="376"/>
        <v/>
      </c>
      <c r="AA877" s="17" t="str">
        <f t="shared" si="377"/>
        <v/>
      </c>
      <c r="AB877" s="17" t="str">
        <f t="shared" si="378"/>
        <v/>
      </c>
      <c r="AC877" s="17" t="str">
        <f t="shared" si="379"/>
        <v/>
      </c>
      <c r="AD877" s="18" t="str">
        <f t="shared" si="380"/>
        <v/>
      </c>
      <c r="AE877" s="19" t="str">
        <f t="shared" si="381"/>
        <v/>
      </c>
      <c r="AF877" s="17" t="str">
        <f t="shared" si="382"/>
        <v/>
      </c>
      <c r="AG877" s="17" t="str">
        <f t="shared" si="383"/>
        <v/>
      </c>
      <c r="AH877" s="18" t="str">
        <f t="shared" si="384"/>
        <v/>
      </c>
      <c r="AI877" s="73"/>
      <c r="AJ877" s="74"/>
      <c r="AK877" s="74"/>
      <c r="AL877" s="73"/>
      <c r="AM877" s="74"/>
      <c r="AN877" s="74">
        <f t="shared" si="385"/>
        <v>2012</v>
      </c>
      <c r="AO877" s="19" t="str">
        <f t="shared" ca="1" si="386"/>
        <v>-</v>
      </c>
      <c r="AP877" s="17" t="str">
        <f ca="1">IF($C877&gt;=TODAY(),"-",100*(AO877-MIN(Fit_Error_Deaths))/(MAX(Fit_Error_Deaths)-MIN(Fit_Error_Deaths)))</f>
        <v>-</v>
      </c>
      <c r="AQ877" s="17" t="str">
        <f t="shared" ca="1" si="387"/>
        <v>-</v>
      </c>
      <c r="AR877" s="17" t="str">
        <f ca="1">IF($C877&gt;=TODAY(),"-",100*(AQ877-MIN(Fit_Error_LocalTransmission))/(MAX(Fit_Error_LocalTransmission)-MIN(Fit_Error_LocalTransmission)))</f>
        <v>-</v>
      </c>
      <c r="AS877" s="17" t="str">
        <f t="shared" ca="1" si="388"/>
        <v>-</v>
      </c>
      <c r="AT877" s="67" t="str">
        <f t="shared" ca="1" si="389"/>
        <v>-</v>
      </c>
    </row>
    <row r="878" spans="1:46" s="1" customFormat="1" ht="12" x14ac:dyDescent="0.35">
      <c r="A878" s="87"/>
      <c r="B878" s="40" t="str">
        <f t="shared" si="366"/>
        <v/>
      </c>
      <c r="C878" s="41" t="str">
        <f t="shared" si="367"/>
        <v/>
      </c>
      <c r="D878" s="28">
        <f>'I Disease Parameters'!$E$6/(1000*365)</f>
        <v>4.8197260273972601E-5</v>
      </c>
      <c r="E878" s="28">
        <f>'I Disease Parameters'!$E$7/(1000*365)</f>
        <v>2.0024657534246577E-5</v>
      </c>
      <c r="F878" s="27">
        <f>(1-'I Disease Parameters'!$E$8)/'I Disease Parameters'!$E$10</f>
        <v>0.188</v>
      </c>
      <c r="G878" s="27">
        <f>'I Disease Parameters'!$E$8/'I Disease Parameters'!$E$11</f>
        <v>1.2E-2</v>
      </c>
      <c r="H878" s="27">
        <f>1/'I Disease Parameters'!$E$12</f>
        <v>0.05</v>
      </c>
      <c r="I878" s="27">
        <f>'I Disease Parameters'!$E$9/'I Disease Parameters'!$E$15</f>
        <v>0</v>
      </c>
      <c r="J878" s="83">
        <f t="shared" si="390"/>
        <v>7.7001263440561267</v>
      </c>
      <c r="K878" s="60">
        <f t="shared" si="391"/>
        <v>0.77001263449643809</v>
      </c>
      <c r="L878" s="30">
        <f t="shared" si="392"/>
        <v>0.46717576064062738</v>
      </c>
      <c r="M878" s="27">
        <f>J878/'I Disease Parameters'!$E$12</f>
        <v>0.38500631720280631</v>
      </c>
      <c r="N878" s="27">
        <f>K878/SQRT('I Disease Parameters'!$E$13*'I Disease Parameters'!$E$13)</f>
        <v>4.5294860852731655E-2</v>
      </c>
      <c r="O878" s="27">
        <f>L878/'I Disease Parameters'!$E$13</f>
        <v>2.7480927096507492E-2</v>
      </c>
      <c r="P878" s="27">
        <f>(1-L878)/'I Disease Parameters'!$E$14</f>
        <v>2.2201009973307193E-2</v>
      </c>
      <c r="Q878" s="19" t="str">
        <f t="shared" si="368"/>
        <v/>
      </c>
      <c r="R878" s="17" t="str">
        <f t="shared" si="369"/>
        <v/>
      </c>
      <c r="S878" s="17" t="str">
        <f t="shared" si="370"/>
        <v/>
      </c>
      <c r="T878" s="17" t="str">
        <f t="shared" si="371"/>
        <v/>
      </c>
      <c r="U878" s="17" t="str">
        <f t="shared" si="372"/>
        <v/>
      </c>
      <c r="V878" s="17" t="str">
        <f t="shared" si="373"/>
        <v/>
      </c>
      <c r="W878" s="17" t="str">
        <f t="shared" si="374"/>
        <v/>
      </c>
      <c r="X878" s="18" t="str">
        <f t="shared" si="365"/>
        <v/>
      </c>
      <c r="Y878" s="17" t="str">
        <f t="shared" si="375"/>
        <v/>
      </c>
      <c r="Z878" s="17" t="str">
        <f t="shared" si="376"/>
        <v/>
      </c>
      <c r="AA878" s="17" t="str">
        <f t="shared" si="377"/>
        <v/>
      </c>
      <c r="AB878" s="17" t="str">
        <f t="shared" si="378"/>
        <v/>
      </c>
      <c r="AC878" s="17" t="str">
        <f t="shared" si="379"/>
        <v/>
      </c>
      <c r="AD878" s="18" t="str">
        <f t="shared" si="380"/>
        <v/>
      </c>
      <c r="AE878" s="19" t="str">
        <f t="shared" si="381"/>
        <v/>
      </c>
      <c r="AF878" s="17" t="str">
        <f t="shared" si="382"/>
        <v/>
      </c>
      <c r="AG878" s="17" t="str">
        <f t="shared" si="383"/>
        <v/>
      </c>
      <c r="AH878" s="18" t="str">
        <f t="shared" si="384"/>
        <v/>
      </c>
      <c r="AI878" s="73"/>
      <c r="AJ878" s="74"/>
      <c r="AK878" s="74"/>
      <c r="AL878" s="73"/>
      <c r="AM878" s="74"/>
      <c r="AN878" s="74">
        <f t="shared" si="385"/>
        <v>2012</v>
      </c>
      <c r="AO878" s="19" t="str">
        <f t="shared" ca="1" si="386"/>
        <v>-</v>
      </c>
      <c r="AP878" s="17" t="str">
        <f ca="1">IF($C878&gt;=TODAY(),"-",100*(AO878-MIN(Fit_Error_Deaths))/(MAX(Fit_Error_Deaths)-MIN(Fit_Error_Deaths)))</f>
        <v>-</v>
      </c>
      <c r="AQ878" s="17" t="str">
        <f t="shared" ca="1" si="387"/>
        <v>-</v>
      </c>
      <c r="AR878" s="17" t="str">
        <f ca="1">IF($C878&gt;=TODAY(),"-",100*(AQ878-MIN(Fit_Error_LocalTransmission))/(MAX(Fit_Error_LocalTransmission)-MIN(Fit_Error_LocalTransmission)))</f>
        <v>-</v>
      </c>
      <c r="AS878" s="17" t="str">
        <f t="shared" ca="1" si="388"/>
        <v>-</v>
      </c>
      <c r="AT878" s="67" t="str">
        <f t="shared" ca="1" si="389"/>
        <v>-</v>
      </c>
    </row>
    <row r="879" spans="1:46" s="1" customFormat="1" ht="12" x14ac:dyDescent="0.35">
      <c r="A879" s="87"/>
      <c r="B879" s="40" t="str">
        <f t="shared" si="366"/>
        <v/>
      </c>
      <c r="C879" s="41" t="str">
        <f t="shared" si="367"/>
        <v/>
      </c>
      <c r="D879" s="28">
        <f>'I Disease Parameters'!$E$6/(1000*365)</f>
        <v>4.8197260273972601E-5</v>
      </c>
      <c r="E879" s="28">
        <f>'I Disease Parameters'!$E$7/(1000*365)</f>
        <v>2.0024657534246577E-5</v>
      </c>
      <c r="F879" s="27">
        <f>(1-'I Disease Parameters'!$E$8)/'I Disease Parameters'!$E$10</f>
        <v>0.188</v>
      </c>
      <c r="G879" s="27">
        <f>'I Disease Parameters'!$E$8/'I Disease Parameters'!$E$11</f>
        <v>1.2E-2</v>
      </c>
      <c r="H879" s="27">
        <f>1/'I Disease Parameters'!$E$12</f>
        <v>0.05</v>
      </c>
      <c r="I879" s="27">
        <f>'I Disease Parameters'!$E$9/'I Disease Parameters'!$E$15</f>
        <v>0</v>
      </c>
      <c r="J879" s="83">
        <f t="shared" si="390"/>
        <v>7.7001263440561267</v>
      </c>
      <c r="K879" s="60">
        <f t="shared" si="391"/>
        <v>0.77001263449643809</v>
      </c>
      <c r="L879" s="30">
        <f t="shared" si="392"/>
        <v>0.46717576064062738</v>
      </c>
      <c r="M879" s="27">
        <f>J879/'I Disease Parameters'!$E$12</f>
        <v>0.38500631720280631</v>
      </c>
      <c r="N879" s="27">
        <f>K879/SQRT('I Disease Parameters'!$E$13*'I Disease Parameters'!$E$13)</f>
        <v>4.5294860852731655E-2</v>
      </c>
      <c r="O879" s="27">
        <f>L879/'I Disease Parameters'!$E$13</f>
        <v>2.7480927096507492E-2</v>
      </c>
      <c r="P879" s="27">
        <f>(1-L879)/'I Disease Parameters'!$E$14</f>
        <v>2.2201009973307193E-2</v>
      </c>
      <c r="Q879" s="19" t="str">
        <f t="shared" si="368"/>
        <v/>
      </c>
      <c r="R879" s="17" t="str">
        <f t="shared" si="369"/>
        <v/>
      </c>
      <c r="S879" s="17" t="str">
        <f t="shared" si="370"/>
        <v/>
      </c>
      <c r="T879" s="17" t="str">
        <f t="shared" si="371"/>
        <v/>
      </c>
      <c r="U879" s="17" t="str">
        <f t="shared" si="372"/>
        <v/>
      </c>
      <c r="V879" s="17" t="str">
        <f t="shared" si="373"/>
        <v/>
      </c>
      <c r="W879" s="17" t="str">
        <f t="shared" si="374"/>
        <v/>
      </c>
      <c r="X879" s="18" t="str">
        <f t="shared" si="365"/>
        <v/>
      </c>
      <c r="Y879" s="17" t="str">
        <f t="shared" si="375"/>
        <v/>
      </c>
      <c r="Z879" s="17" t="str">
        <f t="shared" si="376"/>
        <v/>
      </c>
      <c r="AA879" s="17" t="str">
        <f t="shared" si="377"/>
        <v/>
      </c>
      <c r="AB879" s="17" t="str">
        <f t="shared" si="378"/>
        <v/>
      </c>
      <c r="AC879" s="17" t="str">
        <f t="shared" si="379"/>
        <v/>
      </c>
      <c r="AD879" s="18" t="str">
        <f t="shared" si="380"/>
        <v/>
      </c>
      <c r="AE879" s="19" t="str">
        <f t="shared" si="381"/>
        <v/>
      </c>
      <c r="AF879" s="17" t="str">
        <f t="shared" si="382"/>
        <v/>
      </c>
      <c r="AG879" s="17" t="str">
        <f t="shared" si="383"/>
        <v/>
      </c>
      <c r="AH879" s="18" t="str">
        <f t="shared" si="384"/>
        <v/>
      </c>
      <c r="AI879" s="73"/>
      <c r="AJ879" s="74"/>
      <c r="AK879" s="74"/>
      <c r="AL879" s="73"/>
      <c r="AM879" s="74"/>
      <c r="AN879" s="74">
        <f t="shared" si="385"/>
        <v>2012</v>
      </c>
      <c r="AO879" s="19" t="str">
        <f t="shared" ca="1" si="386"/>
        <v>-</v>
      </c>
      <c r="AP879" s="17" t="str">
        <f ca="1">IF($C879&gt;=TODAY(),"-",100*(AO879-MIN(Fit_Error_Deaths))/(MAX(Fit_Error_Deaths)-MIN(Fit_Error_Deaths)))</f>
        <v>-</v>
      </c>
      <c r="AQ879" s="17" t="str">
        <f t="shared" ca="1" si="387"/>
        <v>-</v>
      </c>
      <c r="AR879" s="17" t="str">
        <f ca="1">IF($C879&gt;=TODAY(),"-",100*(AQ879-MIN(Fit_Error_LocalTransmission))/(MAX(Fit_Error_LocalTransmission)-MIN(Fit_Error_LocalTransmission)))</f>
        <v>-</v>
      </c>
      <c r="AS879" s="17" t="str">
        <f t="shared" ca="1" si="388"/>
        <v>-</v>
      </c>
      <c r="AT879" s="67" t="str">
        <f t="shared" ca="1" si="389"/>
        <v>-</v>
      </c>
    </row>
    <row r="880" spans="1:46" s="1" customFormat="1" ht="12" x14ac:dyDescent="0.35">
      <c r="A880" s="87"/>
      <c r="B880" s="40" t="str">
        <f t="shared" si="366"/>
        <v/>
      </c>
      <c r="C880" s="41" t="str">
        <f t="shared" si="367"/>
        <v/>
      </c>
      <c r="D880" s="28">
        <f>'I Disease Parameters'!$E$6/(1000*365)</f>
        <v>4.8197260273972601E-5</v>
      </c>
      <c r="E880" s="28">
        <f>'I Disease Parameters'!$E$7/(1000*365)</f>
        <v>2.0024657534246577E-5</v>
      </c>
      <c r="F880" s="27">
        <f>(1-'I Disease Parameters'!$E$8)/'I Disease Parameters'!$E$10</f>
        <v>0.188</v>
      </c>
      <c r="G880" s="27">
        <f>'I Disease Parameters'!$E$8/'I Disease Parameters'!$E$11</f>
        <v>1.2E-2</v>
      </c>
      <c r="H880" s="27">
        <f>1/'I Disease Parameters'!$E$12</f>
        <v>0.05</v>
      </c>
      <c r="I880" s="27">
        <f>'I Disease Parameters'!$E$9/'I Disease Parameters'!$E$15</f>
        <v>0</v>
      </c>
      <c r="J880" s="83">
        <f t="shared" si="390"/>
        <v>7.7001263440561267</v>
      </c>
      <c r="K880" s="60">
        <f t="shared" si="391"/>
        <v>0.77001263449643809</v>
      </c>
      <c r="L880" s="30">
        <f t="shared" si="392"/>
        <v>0.46717576064062738</v>
      </c>
      <c r="M880" s="27">
        <f>J880/'I Disease Parameters'!$E$12</f>
        <v>0.38500631720280631</v>
      </c>
      <c r="N880" s="27">
        <f>K880/SQRT('I Disease Parameters'!$E$13*'I Disease Parameters'!$E$13)</f>
        <v>4.5294860852731655E-2</v>
      </c>
      <c r="O880" s="27">
        <f>L880/'I Disease Parameters'!$E$13</f>
        <v>2.7480927096507492E-2</v>
      </c>
      <c r="P880" s="27">
        <f>(1-L880)/'I Disease Parameters'!$E$14</f>
        <v>2.2201009973307193E-2</v>
      </c>
      <c r="Q880" s="19" t="str">
        <f t="shared" si="368"/>
        <v/>
      </c>
      <c r="R880" s="17" t="str">
        <f t="shared" si="369"/>
        <v/>
      </c>
      <c r="S880" s="17" t="str">
        <f t="shared" si="370"/>
        <v/>
      </c>
      <c r="T880" s="17" t="str">
        <f t="shared" si="371"/>
        <v/>
      </c>
      <c r="U880" s="17" t="str">
        <f t="shared" si="372"/>
        <v/>
      </c>
      <c r="V880" s="17" t="str">
        <f t="shared" si="373"/>
        <v/>
      </c>
      <c r="W880" s="17" t="str">
        <f t="shared" si="374"/>
        <v/>
      </c>
      <c r="X880" s="18" t="str">
        <f t="shared" si="365"/>
        <v/>
      </c>
      <c r="Y880" s="17" t="str">
        <f t="shared" si="375"/>
        <v/>
      </c>
      <c r="Z880" s="17" t="str">
        <f t="shared" si="376"/>
        <v/>
      </c>
      <c r="AA880" s="17" t="str">
        <f t="shared" si="377"/>
        <v/>
      </c>
      <c r="AB880" s="17" t="str">
        <f t="shared" si="378"/>
        <v/>
      </c>
      <c r="AC880" s="17" t="str">
        <f t="shared" si="379"/>
        <v/>
      </c>
      <c r="AD880" s="18" t="str">
        <f t="shared" si="380"/>
        <v/>
      </c>
      <c r="AE880" s="19" t="str">
        <f t="shared" si="381"/>
        <v/>
      </c>
      <c r="AF880" s="17" t="str">
        <f t="shared" si="382"/>
        <v/>
      </c>
      <c r="AG880" s="17" t="str">
        <f t="shared" si="383"/>
        <v/>
      </c>
      <c r="AH880" s="18" t="str">
        <f t="shared" si="384"/>
        <v/>
      </c>
      <c r="AI880" s="73"/>
      <c r="AJ880" s="74"/>
      <c r="AK880" s="74"/>
      <c r="AL880" s="73"/>
      <c r="AM880" s="74"/>
      <c r="AN880" s="74">
        <f t="shared" si="385"/>
        <v>2012</v>
      </c>
      <c r="AO880" s="19" t="str">
        <f t="shared" ca="1" si="386"/>
        <v>-</v>
      </c>
      <c r="AP880" s="17" t="str">
        <f ca="1">IF($C880&gt;=TODAY(),"-",100*(AO880-MIN(Fit_Error_Deaths))/(MAX(Fit_Error_Deaths)-MIN(Fit_Error_Deaths)))</f>
        <v>-</v>
      </c>
      <c r="AQ880" s="17" t="str">
        <f t="shared" ca="1" si="387"/>
        <v>-</v>
      </c>
      <c r="AR880" s="17" t="str">
        <f ca="1">IF($C880&gt;=TODAY(),"-",100*(AQ880-MIN(Fit_Error_LocalTransmission))/(MAX(Fit_Error_LocalTransmission)-MIN(Fit_Error_LocalTransmission)))</f>
        <v>-</v>
      </c>
      <c r="AS880" s="17" t="str">
        <f t="shared" ca="1" si="388"/>
        <v>-</v>
      </c>
      <c r="AT880" s="67" t="str">
        <f t="shared" ca="1" si="389"/>
        <v>-</v>
      </c>
    </row>
    <row r="881" spans="1:46" s="1" customFormat="1" ht="12" x14ac:dyDescent="0.35">
      <c r="A881" s="87"/>
      <c r="B881" s="40" t="str">
        <f t="shared" si="366"/>
        <v/>
      </c>
      <c r="C881" s="41" t="str">
        <f t="shared" si="367"/>
        <v/>
      </c>
      <c r="D881" s="28">
        <f>'I Disease Parameters'!$E$6/(1000*365)</f>
        <v>4.8197260273972601E-5</v>
      </c>
      <c r="E881" s="28">
        <f>'I Disease Parameters'!$E$7/(1000*365)</f>
        <v>2.0024657534246577E-5</v>
      </c>
      <c r="F881" s="27">
        <f>(1-'I Disease Parameters'!$E$8)/'I Disease Parameters'!$E$10</f>
        <v>0.188</v>
      </c>
      <c r="G881" s="27">
        <f>'I Disease Parameters'!$E$8/'I Disease Parameters'!$E$11</f>
        <v>1.2E-2</v>
      </c>
      <c r="H881" s="27">
        <f>1/'I Disease Parameters'!$E$12</f>
        <v>0.05</v>
      </c>
      <c r="I881" s="27">
        <f>'I Disease Parameters'!$E$9/'I Disease Parameters'!$E$15</f>
        <v>0</v>
      </c>
      <c r="J881" s="83">
        <f t="shared" si="390"/>
        <v>7.7001263440561267</v>
      </c>
      <c r="K881" s="60">
        <f t="shared" si="391"/>
        <v>0.77001263449643809</v>
      </c>
      <c r="L881" s="30">
        <f t="shared" si="392"/>
        <v>0.46717576064062738</v>
      </c>
      <c r="M881" s="27">
        <f>J881/'I Disease Parameters'!$E$12</f>
        <v>0.38500631720280631</v>
      </c>
      <c r="N881" s="27">
        <f>K881/SQRT('I Disease Parameters'!$E$13*'I Disease Parameters'!$E$13)</f>
        <v>4.5294860852731655E-2</v>
      </c>
      <c r="O881" s="27">
        <f>L881/'I Disease Parameters'!$E$13</f>
        <v>2.7480927096507492E-2</v>
      </c>
      <c r="P881" s="27">
        <f>(1-L881)/'I Disease Parameters'!$E$14</f>
        <v>2.2201009973307193E-2</v>
      </c>
      <c r="Q881" s="19" t="str">
        <f t="shared" si="368"/>
        <v/>
      </c>
      <c r="R881" s="17" t="str">
        <f t="shared" si="369"/>
        <v/>
      </c>
      <c r="S881" s="17" t="str">
        <f t="shared" si="370"/>
        <v/>
      </c>
      <c r="T881" s="17" t="str">
        <f t="shared" si="371"/>
        <v/>
      </c>
      <c r="U881" s="17" t="str">
        <f t="shared" si="372"/>
        <v/>
      </c>
      <c r="V881" s="17" t="str">
        <f t="shared" si="373"/>
        <v/>
      </c>
      <c r="W881" s="17" t="str">
        <f t="shared" si="374"/>
        <v/>
      </c>
      <c r="X881" s="18" t="str">
        <f t="shared" si="365"/>
        <v/>
      </c>
      <c r="Y881" s="17" t="str">
        <f t="shared" si="375"/>
        <v/>
      </c>
      <c r="Z881" s="17" t="str">
        <f t="shared" si="376"/>
        <v/>
      </c>
      <c r="AA881" s="17" t="str">
        <f t="shared" si="377"/>
        <v/>
      </c>
      <c r="AB881" s="17" t="str">
        <f t="shared" si="378"/>
        <v/>
      </c>
      <c r="AC881" s="17" t="str">
        <f t="shared" si="379"/>
        <v/>
      </c>
      <c r="AD881" s="18" t="str">
        <f t="shared" si="380"/>
        <v/>
      </c>
      <c r="AE881" s="19" t="str">
        <f t="shared" si="381"/>
        <v/>
      </c>
      <c r="AF881" s="17" t="str">
        <f t="shared" si="382"/>
        <v/>
      </c>
      <c r="AG881" s="17" t="str">
        <f t="shared" si="383"/>
        <v/>
      </c>
      <c r="AH881" s="18" t="str">
        <f t="shared" si="384"/>
        <v/>
      </c>
      <c r="AI881" s="73"/>
      <c r="AJ881" s="74"/>
      <c r="AK881" s="74"/>
      <c r="AL881" s="73"/>
      <c r="AM881" s="74"/>
      <c r="AN881" s="74">
        <f t="shared" si="385"/>
        <v>2012</v>
      </c>
      <c r="AO881" s="19" t="str">
        <f t="shared" ca="1" si="386"/>
        <v>-</v>
      </c>
      <c r="AP881" s="17" t="str">
        <f ca="1">IF($C881&gt;=TODAY(),"-",100*(AO881-MIN(Fit_Error_Deaths))/(MAX(Fit_Error_Deaths)-MIN(Fit_Error_Deaths)))</f>
        <v>-</v>
      </c>
      <c r="AQ881" s="17" t="str">
        <f t="shared" ca="1" si="387"/>
        <v>-</v>
      </c>
      <c r="AR881" s="17" t="str">
        <f ca="1">IF($C881&gt;=TODAY(),"-",100*(AQ881-MIN(Fit_Error_LocalTransmission))/(MAX(Fit_Error_LocalTransmission)-MIN(Fit_Error_LocalTransmission)))</f>
        <v>-</v>
      </c>
      <c r="AS881" s="17" t="str">
        <f t="shared" ca="1" si="388"/>
        <v>-</v>
      </c>
      <c r="AT881" s="67" t="str">
        <f t="shared" ca="1" si="389"/>
        <v>-</v>
      </c>
    </row>
    <row r="882" spans="1:46" s="1" customFormat="1" ht="12" x14ac:dyDescent="0.35">
      <c r="A882" s="87"/>
      <c r="B882" s="40" t="str">
        <f t="shared" si="366"/>
        <v/>
      </c>
      <c r="C882" s="41" t="str">
        <f t="shared" si="367"/>
        <v/>
      </c>
      <c r="D882" s="28">
        <f>'I Disease Parameters'!$E$6/(1000*365)</f>
        <v>4.8197260273972601E-5</v>
      </c>
      <c r="E882" s="28">
        <f>'I Disease Parameters'!$E$7/(1000*365)</f>
        <v>2.0024657534246577E-5</v>
      </c>
      <c r="F882" s="27">
        <f>(1-'I Disease Parameters'!$E$8)/'I Disease Parameters'!$E$10</f>
        <v>0.188</v>
      </c>
      <c r="G882" s="27">
        <f>'I Disease Parameters'!$E$8/'I Disease Parameters'!$E$11</f>
        <v>1.2E-2</v>
      </c>
      <c r="H882" s="27">
        <f>1/'I Disease Parameters'!$E$12</f>
        <v>0.05</v>
      </c>
      <c r="I882" s="27">
        <f>'I Disease Parameters'!$E$9/'I Disease Parameters'!$E$15</f>
        <v>0</v>
      </c>
      <c r="J882" s="83">
        <f t="shared" si="390"/>
        <v>7.7001263440561267</v>
      </c>
      <c r="K882" s="60">
        <f t="shared" si="391"/>
        <v>0.77001263449643809</v>
      </c>
      <c r="L882" s="30">
        <f t="shared" si="392"/>
        <v>0.46717576064062738</v>
      </c>
      <c r="M882" s="27">
        <f>J882/'I Disease Parameters'!$E$12</f>
        <v>0.38500631720280631</v>
      </c>
      <c r="N882" s="27">
        <f>K882/SQRT('I Disease Parameters'!$E$13*'I Disease Parameters'!$E$13)</f>
        <v>4.5294860852731655E-2</v>
      </c>
      <c r="O882" s="27">
        <f>L882/'I Disease Parameters'!$E$13</f>
        <v>2.7480927096507492E-2</v>
      </c>
      <c r="P882" s="27">
        <f>(1-L882)/'I Disease Parameters'!$E$14</f>
        <v>2.2201009973307193E-2</v>
      </c>
      <c r="Q882" s="19" t="str">
        <f t="shared" si="368"/>
        <v/>
      </c>
      <c r="R882" s="17" t="str">
        <f t="shared" si="369"/>
        <v/>
      </c>
      <c r="S882" s="17" t="str">
        <f t="shared" si="370"/>
        <v/>
      </c>
      <c r="T882" s="17" t="str">
        <f t="shared" si="371"/>
        <v/>
      </c>
      <c r="U882" s="17" t="str">
        <f t="shared" si="372"/>
        <v/>
      </c>
      <c r="V882" s="17" t="str">
        <f t="shared" si="373"/>
        <v/>
      </c>
      <c r="W882" s="17" t="str">
        <f t="shared" si="374"/>
        <v/>
      </c>
      <c r="X882" s="18" t="str">
        <f t="shared" si="365"/>
        <v/>
      </c>
      <c r="Y882" s="17" t="str">
        <f t="shared" si="375"/>
        <v/>
      </c>
      <c r="Z882" s="17" t="str">
        <f t="shared" si="376"/>
        <v/>
      </c>
      <c r="AA882" s="17" t="str">
        <f t="shared" si="377"/>
        <v/>
      </c>
      <c r="AB882" s="17" t="str">
        <f t="shared" si="378"/>
        <v/>
      </c>
      <c r="AC882" s="17" t="str">
        <f t="shared" si="379"/>
        <v/>
      </c>
      <c r="AD882" s="18" t="str">
        <f t="shared" si="380"/>
        <v/>
      </c>
      <c r="AE882" s="19" t="str">
        <f t="shared" si="381"/>
        <v/>
      </c>
      <c r="AF882" s="17" t="str">
        <f t="shared" si="382"/>
        <v/>
      </c>
      <c r="AG882" s="17" t="str">
        <f t="shared" si="383"/>
        <v/>
      </c>
      <c r="AH882" s="18" t="str">
        <f t="shared" si="384"/>
        <v/>
      </c>
      <c r="AI882" s="73"/>
      <c r="AJ882" s="74"/>
      <c r="AK882" s="74"/>
      <c r="AL882" s="73"/>
      <c r="AM882" s="74"/>
      <c r="AN882" s="74">
        <f t="shared" si="385"/>
        <v>2012</v>
      </c>
      <c r="AO882" s="19" t="str">
        <f t="shared" ca="1" si="386"/>
        <v>-</v>
      </c>
      <c r="AP882" s="17" t="str">
        <f ca="1">IF($C882&gt;=TODAY(),"-",100*(AO882-MIN(Fit_Error_Deaths))/(MAX(Fit_Error_Deaths)-MIN(Fit_Error_Deaths)))</f>
        <v>-</v>
      </c>
      <c r="AQ882" s="17" t="str">
        <f t="shared" ca="1" si="387"/>
        <v>-</v>
      </c>
      <c r="AR882" s="17" t="str">
        <f ca="1">IF($C882&gt;=TODAY(),"-",100*(AQ882-MIN(Fit_Error_LocalTransmission))/(MAX(Fit_Error_LocalTransmission)-MIN(Fit_Error_LocalTransmission)))</f>
        <v>-</v>
      </c>
      <c r="AS882" s="17" t="str">
        <f t="shared" ca="1" si="388"/>
        <v>-</v>
      </c>
      <c r="AT882" s="67" t="str">
        <f t="shared" ca="1" si="389"/>
        <v>-</v>
      </c>
    </row>
    <row r="883" spans="1:46" s="1" customFormat="1" ht="12" x14ac:dyDescent="0.35">
      <c r="A883" s="87"/>
      <c r="B883" s="40" t="str">
        <f t="shared" si="366"/>
        <v/>
      </c>
      <c r="C883" s="41" t="str">
        <f t="shared" si="367"/>
        <v/>
      </c>
      <c r="D883" s="28">
        <f>'I Disease Parameters'!$E$6/(1000*365)</f>
        <v>4.8197260273972601E-5</v>
      </c>
      <c r="E883" s="28">
        <f>'I Disease Parameters'!$E$7/(1000*365)</f>
        <v>2.0024657534246577E-5</v>
      </c>
      <c r="F883" s="27">
        <f>(1-'I Disease Parameters'!$E$8)/'I Disease Parameters'!$E$10</f>
        <v>0.188</v>
      </c>
      <c r="G883" s="27">
        <f>'I Disease Parameters'!$E$8/'I Disease Parameters'!$E$11</f>
        <v>1.2E-2</v>
      </c>
      <c r="H883" s="27">
        <f>1/'I Disease Parameters'!$E$12</f>
        <v>0.05</v>
      </c>
      <c r="I883" s="27">
        <f>'I Disease Parameters'!$E$9/'I Disease Parameters'!$E$15</f>
        <v>0</v>
      </c>
      <c r="J883" s="83">
        <f t="shared" si="390"/>
        <v>7.7001263440561267</v>
      </c>
      <c r="K883" s="60">
        <f t="shared" si="391"/>
        <v>0.77001263449643809</v>
      </c>
      <c r="L883" s="30">
        <f t="shared" si="392"/>
        <v>0.46717576064062738</v>
      </c>
      <c r="M883" s="27">
        <f>J883/'I Disease Parameters'!$E$12</f>
        <v>0.38500631720280631</v>
      </c>
      <c r="N883" s="27">
        <f>K883/SQRT('I Disease Parameters'!$E$13*'I Disease Parameters'!$E$13)</f>
        <v>4.5294860852731655E-2</v>
      </c>
      <c r="O883" s="27">
        <f>L883/'I Disease Parameters'!$E$13</f>
        <v>2.7480927096507492E-2</v>
      </c>
      <c r="P883" s="27">
        <f>(1-L883)/'I Disease Parameters'!$E$14</f>
        <v>2.2201009973307193E-2</v>
      </c>
      <c r="Q883" s="19" t="str">
        <f t="shared" si="368"/>
        <v/>
      </c>
      <c r="R883" s="17" t="str">
        <f t="shared" si="369"/>
        <v/>
      </c>
      <c r="S883" s="17" t="str">
        <f t="shared" si="370"/>
        <v/>
      </c>
      <c r="T883" s="17" t="str">
        <f t="shared" si="371"/>
        <v/>
      </c>
      <c r="U883" s="17" t="str">
        <f t="shared" si="372"/>
        <v/>
      </c>
      <c r="V883" s="17" t="str">
        <f t="shared" si="373"/>
        <v/>
      </c>
      <c r="W883" s="17" t="str">
        <f t="shared" si="374"/>
        <v/>
      </c>
      <c r="X883" s="18" t="str">
        <f t="shared" si="365"/>
        <v/>
      </c>
      <c r="Y883" s="17" t="str">
        <f t="shared" si="375"/>
        <v/>
      </c>
      <c r="Z883" s="17" t="str">
        <f t="shared" si="376"/>
        <v/>
      </c>
      <c r="AA883" s="17" t="str">
        <f t="shared" si="377"/>
        <v/>
      </c>
      <c r="AB883" s="17" t="str">
        <f t="shared" si="378"/>
        <v/>
      </c>
      <c r="AC883" s="17" t="str">
        <f t="shared" si="379"/>
        <v/>
      </c>
      <c r="AD883" s="18" t="str">
        <f t="shared" si="380"/>
        <v/>
      </c>
      <c r="AE883" s="19" t="str">
        <f t="shared" si="381"/>
        <v/>
      </c>
      <c r="AF883" s="17" t="str">
        <f t="shared" si="382"/>
        <v/>
      </c>
      <c r="AG883" s="17" t="str">
        <f t="shared" si="383"/>
        <v/>
      </c>
      <c r="AH883" s="18" t="str">
        <f t="shared" si="384"/>
        <v/>
      </c>
      <c r="AI883" s="73"/>
      <c r="AJ883" s="74"/>
      <c r="AK883" s="74"/>
      <c r="AL883" s="73"/>
      <c r="AM883" s="74"/>
      <c r="AN883" s="74">
        <f t="shared" si="385"/>
        <v>2012</v>
      </c>
      <c r="AO883" s="19" t="str">
        <f t="shared" ca="1" si="386"/>
        <v>-</v>
      </c>
      <c r="AP883" s="17" t="str">
        <f ca="1">IF($C883&gt;=TODAY(),"-",100*(AO883-MIN(Fit_Error_Deaths))/(MAX(Fit_Error_Deaths)-MIN(Fit_Error_Deaths)))</f>
        <v>-</v>
      </c>
      <c r="AQ883" s="17" t="str">
        <f t="shared" ca="1" si="387"/>
        <v>-</v>
      </c>
      <c r="AR883" s="17" t="str">
        <f ca="1">IF($C883&gt;=TODAY(),"-",100*(AQ883-MIN(Fit_Error_LocalTransmission))/(MAX(Fit_Error_LocalTransmission)-MIN(Fit_Error_LocalTransmission)))</f>
        <v>-</v>
      </c>
      <c r="AS883" s="17" t="str">
        <f t="shared" ca="1" si="388"/>
        <v>-</v>
      </c>
      <c r="AT883" s="67" t="str">
        <f t="shared" ca="1" si="389"/>
        <v>-</v>
      </c>
    </row>
    <row r="884" spans="1:46" s="1" customFormat="1" ht="12" x14ac:dyDescent="0.35">
      <c r="A884" s="87"/>
      <c r="B884" s="40" t="str">
        <f t="shared" si="366"/>
        <v/>
      </c>
      <c r="C884" s="41" t="str">
        <f t="shared" si="367"/>
        <v/>
      </c>
      <c r="D884" s="28">
        <f>'I Disease Parameters'!$E$6/(1000*365)</f>
        <v>4.8197260273972601E-5</v>
      </c>
      <c r="E884" s="28">
        <f>'I Disease Parameters'!$E$7/(1000*365)</f>
        <v>2.0024657534246577E-5</v>
      </c>
      <c r="F884" s="27">
        <f>(1-'I Disease Parameters'!$E$8)/'I Disease Parameters'!$E$10</f>
        <v>0.188</v>
      </c>
      <c r="G884" s="27">
        <f>'I Disease Parameters'!$E$8/'I Disease Parameters'!$E$11</f>
        <v>1.2E-2</v>
      </c>
      <c r="H884" s="27">
        <f>1/'I Disease Parameters'!$E$12</f>
        <v>0.05</v>
      </c>
      <c r="I884" s="27">
        <f>'I Disease Parameters'!$E$9/'I Disease Parameters'!$E$15</f>
        <v>0</v>
      </c>
      <c r="J884" s="83">
        <f t="shared" si="390"/>
        <v>7.7001263440561267</v>
      </c>
      <c r="K884" s="60">
        <f t="shared" si="391"/>
        <v>0.77001263449643809</v>
      </c>
      <c r="L884" s="30">
        <f t="shared" si="392"/>
        <v>0.46717576064062738</v>
      </c>
      <c r="M884" s="27">
        <f>J884/'I Disease Parameters'!$E$12</f>
        <v>0.38500631720280631</v>
      </c>
      <c r="N884" s="27">
        <f>K884/SQRT('I Disease Parameters'!$E$13*'I Disease Parameters'!$E$13)</f>
        <v>4.5294860852731655E-2</v>
      </c>
      <c r="O884" s="27">
        <f>L884/'I Disease Parameters'!$E$13</f>
        <v>2.7480927096507492E-2</v>
      </c>
      <c r="P884" s="27">
        <f>(1-L884)/'I Disease Parameters'!$E$14</f>
        <v>2.2201009973307193E-2</v>
      </c>
      <c r="Q884" s="19" t="str">
        <f t="shared" si="368"/>
        <v/>
      </c>
      <c r="R884" s="17" t="str">
        <f t="shared" si="369"/>
        <v/>
      </c>
      <c r="S884" s="17" t="str">
        <f t="shared" si="370"/>
        <v/>
      </c>
      <c r="T884" s="17" t="str">
        <f t="shared" si="371"/>
        <v/>
      </c>
      <c r="U884" s="17" t="str">
        <f t="shared" si="372"/>
        <v/>
      </c>
      <c r="V884" s="17" t="str">
        <f t="shared" si="373"/>
        <v/>
      </c>
      <c r="W884" s="17" t="str">
        <f t="shared" si="374"/>
        <v/>
      </c>
      <c r="X884" s="18" t="str">
        <f t="shared" si="365"/>
        <v/>
      </c>
      <c r="Y884" s="17" t="str">
        <f t="shared" si="375"/>
        <v/>
      </c>
      <c r="Z884" s="17" t="str">
        <f t="shared" si="376"/>
        <v/>
      </c>
      <c r="AA884" s="17" t="str">
        <f t="shared" si="377"/>
        <v/>
      </c>
      <c r="AB884" s="17" t="str">
        <f t="shared" si="378"/>
        <v/>
      </c>
      <c r="AC884" s="17" t="str">
        <f t="shared" si="379"/>
        <v/>
      </c>
      <c r="AD884" s="18" t="str">
        <f t="shared" si="380"/>
        <v/>
      </c>
      <c r="AE884" s="19" t="str">
        <f t="shared" si="381"/>
        <v/>
      </c>
      <c r="AF884" s="17" t="str">
        <f t="shared" si="382"/>
        <v/>
      </c>
      <c r="AG884" s="17" t="str">
        <f t="shared" si="383"/>
        <v/>
      </c>
      <c r="AH884" s="18" t="str">
        <f t="shared" si="384"/>
        <v/>
      </c>
      <c r="AI884" s="73"/>
      <c r="AJ884" s="74"/>
      <c r="AK884" s="74"/>
      <c r="AL884" s="73"/>
      <c r="AM884" s="74"/>
      <c r="AN884" s="74">
        <f t="shared" si="385"/>
        <v>2012</v>
      </c>
      <c r="AO884" s="19" t="str">
        <f t="shared" ca="1" si="386"/>
        <v>-</v>
      </c>
      <c r="AP884" s="17" t="str">
        <f ca="1">IF($C884&gt;=TODAY(),"-",100*(AO884-MIN(Fit_Error_Deaths))/(MAX(Fit_Error_Deaths)-MIN(Fit_Error_Deaths)))</f>
        <v>-</v>
      </c>
      <c r="AQ884" s="17" t="str">
        <f t="shared" ca="1" si="387"/>
        <v>-</v>
      </c>
      <c r="AR884" s="17" t="str">
        <f ca="1">IF($C884&gt;=TODAY(),"-",100*(AQ884-MIN(Fit_Error_LocalTransmission))/(MAX(Fit_Error_LocalTransmission)-MIN(Fit_Error_LocalTransmission)))</f>
        <v>-</v>
      </c>
      <c r="AS884" s="17" t="str">
        <f t="shared" ca="1" si="388"/>
        <v>-</v>
      </c>
      <c r="AT884" s="67" t="str">
        <f t="shared" ca="1" si="389"/>
        <v>-</v>
      </c>
    </row>
    <row r="885" spans="1:46" s="1" customFormat="1" ht="12" x14ac:dyDescent="0.35">
      <c r="A885" s="87"/>
      <c r="B885" s="40" t="str">
        <f t="shared" si="366"/>
        <v/>
      </c>
      <c r="C885" s="41" t="str">
        <f t="shared" si="367"/>
        <v/>
      </c>
      <c r="D885" s="28">
        <f>'I Disease Parameters'!$E$6/(1000*365)</f>
        <v>4.8197260273972601E-5</v>
      </c>
      <c r="E885" s="28">
        <f>'I Disease Parameters'!$E$7/(1000*365)</f>
        <v>2.0024657534246577E-5</v>
      </c>
      <c r="F885" s="27">
        <f>(1-'I Disease Parameters'!$E$8)/'I Disease Parameters'!$E$10</f>
        <v>0.188</v>
      </c>
      <c r="G885" s="27">
        <f>'I Disease Parameters'!$E$8/'I Disease Parameters'!$E$11</f>
        <v>1.2E-2</v>
      </c>
      <c r="H885" s="27">
        <f>1/'I Disease Parameters'!$E$12</f>
        <v>0.05</v>
      </c>
      <c r="I885" s="27">
        <f>'I Disease Parameters'!$E$9/'I Disease Parameters'!$E$15</f>
        <v>0</v>
      </c>
      <c r="J885" s="83">
        <f t="shared" si="390"/>
        <v>7.7001263440561267</v>
      </c>
      <c r="K885" s="60">
        <f t="shared" si="391"/>
        <v>0.77001263449643809</v>
      </c>
      <c r="L885" s="30">
        <f t="shared" si="392"/>
        <v>0.46717576064062738</v>
      </c>
      <c r="M885" s="27">
        <f>J885/'I Disease Parameters'!$E$12</f>
        <v>0.38500631720280631</v>
      </c>
      <c r="N885" s="27">
        <f>K885/SQRT('I Disease Parameters'!$E$13*'I Disease Parameters'!$E$13)</f>
        <v>4.5294860852731655E-2</v>
      </c>
      <c r="O885" s="27">
        <f>L885/'I Disease Parameters'!$E$13</f>
        <v>2.7480927096507492E-2</v>
      </c>
      <c r="P885" s="27">
        <f>(1-L885)/'I Disease Parameters'!$E$14</f>
        <v>2.2201009973307193E-2</v>
      </c>
      <c r="Q885" s="19" t="str">
        <f t="shared" si="368"/>
        <v/>
      </c>
      <c r="R885" s="17" t="str">
        <f t="shared" si="369"/>
        <v/>
      </c>
      <c r="S885" s="17" t="str">
        <f t="shared" si="370"/>
        <v/>
      </c>
      <c r="T885" s="17" t="str">
        <f t="shared" si="371"/>
        <v/>
      </c>
      <c r="U885" s="17" t="str">
        <f t="shared" si="372"/>
        <v/>
      </c>
      <c r="V885" s="17" t="str">
        <f t="shared" si="373"/>
        <v/>
      </c>
      <c r="W885" s="17" t="str">
        <f t="shared" si="374"/>
        <v/>
      </c>
      <c r="X885" s="18" t="str">
        <f t="shared" si="365"/>
        <v/>
      </c>
      <c r="Y885" s="17" t="str">
        <f t="shared" si="375"/>
        <v/>
      </c>
      <c r="Z885" s="17" t="str">
        <f t="shared" si="376"/>
        <v/>
      </c>
      <c r="AA885" s="17" t="str">
        <f t="shared" si="377"/>
        <v/>
      </c>
      <c r="AB885" s="17" t="str">
        <f t="shared" si="378"/>
        <v/>
      </c>
      <c r="AC885" s="17" t="str">
        <f t="shared" si="379"/>
        <v/>
      </c>
      <c r="AD885" s="18" t="str">
        <f t="shared" si="380"/>
        <v/>
      </c>
      <c r="AE885" s="19" t="str">
        <f t="shared" si="381"/>
        <v/>
      </c>
      <c r="AF885" s="17" t="str">
        <f t="shared" si="382"/>
        <v/>
      </c>
      <c r="AG885" s="17" t="str">
        <f t="shared" si="383"/>
        <v/>
      </c>
      <c r="AH885" s="18" t="str">
        <f t="shared" si="384"/>
        <v/>
      </c>
      <c r="AI885" s="73"/>
      <c r="AJ885" s="74"/>
      <c r="AK885" s="74"/>
      <c r="AL885" s="73"/>
      <c r="AM885" s="74"/>
      <c r="AN885" s="74">
        <f t="shared" si="385"/>
        <v>2012</v>
      </c>
      <c r="AO885" s="19" t="str">
        <f t="shared" ca="1" si="386"/>
        <v>-</v>
      </c>
      <c r="AP885" s="17" t="str">
        <f ca="1">IF($C885&gt;=TODAY(),"-",100*(AO885-MIN(Fit_Error_Deaths))/(MAX(Fit_Error_Deaths)-MIN(Fit_Error_Deaths)))</f>
        <v>-</v>
      </c>
      <c r="AQ885" s="17" t="str">
        <f t="shared" ca="1" si="387"/>
        <v>-</v>
      </c>
      <c r="AR885" s="17" t="str">
        <f ca="1">IF($C885&gt;=TODAY(),"-",100*(AQ885-MIN(Fit_Error_LocalTransmission))/(MAX(Fit_Error_LocalTransmission)-MIN(Fit_Error_LocalTransmission)))</f>
        <v>-</v>
      </c>
      <c r="AS885" s="17" t="str">
        <f t="shared" ca="1" si="388"/>
        <v>-</v>
      </c>
      <c r="AT885" s="67" t="str">
        <f t="shared" ca="1" si="389"/>
        <v>-</v>
      </c>
    </row>
    <row r="886" spans="1:46" s="1" customFormat="1" ht="12" x14ac:dyDescent="0.35">
      <c r="A886" s="87"/>
      <c r="B886" s="40" t="str">
        <f t="shared" si="366"/>
        <v/>
      </c>
      <c r="C886" s="41" t="str">
        <f t="shared" si="367"/>
        <v/>
      </c>
      <c r="D886" s="28">
        <f>'I Disease Parameters'!$E$6/(1000*365)</f>
        <v>4.8197260273972601E-5</v>
      </c>
      <c r="E886" s="28">
        <f>'I Disease Parameters'!$E$7/(1000*365)</f>
        <v>2.0024657534246577E-5</v>
      </c>
      <c r="F886" s="27">
        <f>(1-'I Disease Parameters'!$E$8)/'I Disease Parameters'!$E$10</f>
        <v>0.188</v>
      </c>
      <c r="G886" s="27">
        <f>'I Disease Parameters'!$E$8/'I Disease Parameters'!$E$11</f>
        <v>1.2E-2</v>
      </c>
      <c r="H886" s="27">
        <f>1/'I Disease Parameters'!$E$12</f>
        <v>0.05</v>
      </c>
      <c r="I886" s="27">
        <f>'I Disease Parameters'!$E$9/'I Disease Parameters'!$E$15</f>
        <v>0</v>
      </c>
      <c r="J886" s="83">
        <f t="shared" si="390"/>
        <v>7.7001263440561267</v>
      </c>
      <c r="K886" s="60">
        <f t="shared" si="391"/>
        <v>0.77001263449643809</v>
      </c>
      <c r="L886" s="30">
        <f t="shared" si="392"/>
        <v>0.46717576064062738</v>
      </c>
      <c r="M886" s="27">
        <f>J886/'I Disease Parameters'!$E$12</f>
        <v>0.38500631720280631</v>
      </c>
      <c r="N886" s="27">
        <f>K886/SQRT('I Disease Parameters'!$E$13*'I Disease Parameters'!$E$13)</f>
        <v>4.5294860852731655E-2</v>
      </c>
      <c r="O886" s="27">
        <f>L886/'I Disease Parameters'!$E$13</f>
        <v>2.7480927096507492E-2</v>
      </c>
      <c r="P886" s="27">
        <f>(1-L886)/'I Disease Parameters'!$E$14</f>
        <v>2.2201009973307193E-2</v>
      </c>
      <c r="Q886" s="19" t="str">
        <f t="shared" si="368"/>
        <v/>
      </c>
      <c r="R886" s="17" t="str">
        <f t="shared" si="369"/>
        <v/>
      </c>
      <c r="S886" s="17" t="str">
        <f t="shared" si="370"/>
        <v/>
      </c>
      <c r="T886" s="17" t="str">
        <f t="shared" si="371"/>
        <v/>
      </c>
      <c r="U886" s="17" t="str">
        <f t="shared" si="372"/>
        <v/>
      </c>
      <c r="V886" s="17" t="str">
        <f t="shared" si="373"/>
        <v/>
      </c>
      <c r="W886" s="17" t="str">
        <f t="shared" si="374"/>
        <v/>
      </c>
      <c r="X886" s="18" t="str">
        <f t="shared" si="365"/>
        <v/>
      </c>
      <c r="Y886" s="17" t="str">
        <f t="shared" si="375"/>
        <v/>
      </c>
      <c r="Z886" s="17" t="str">
        <f t="shared" si="376"/>
        <v/>
      </c>
      <c r="AA886" s="17" t="str">
        <f t="shared" si="377"/>
        <v/>
      </c>
      <c r="AB886" s="17" t="str">
        <f t="shared" si="378"/>
        <v/>
      </c>
      <c r="AC886" s="17" t="str">
        <f t="shared" si="379"/>
        <v/>
      </c>
      <c r="AD886" s="18" t="str">
        <f t="shared" si="380"/>
        <v/>
      </c>
      <c r="AE886" s="19" t="str">
        <f t="shared" si="381"/>
        <v/>
      </c>
      <c r="AF886" s="17" t="str">
        <f t="shared" si="382"/>
        <v/>
      </c>
      <c r="AG886" s="17" t="str">
        <f t="shared" si="383"/>
        <v/>
      </c>
      <c r="AH886" s="18" t="str">
        <f t="shared" si="384"/>
        <v/>
      </c>
      <c r="AI886" s="73"/>
      <c r="AJ886" s="74"/>
      <c r="AK886" s="74"/>
      <c r="AL886" s="73"/>
      <c r="AM886" s="74"/>
      <c r="AN886" s="74">
        <f t="shared" si="385"/>
        <v>2012</v>
      </c>
      <c r="AO886" s="19" t="str">
        <f t="shared" ca="1" si="386"/>
        <v>-</v>
      </c>
      <c r="AP886" s="17" t="str">
        <f ca="1">IF($C886&gt;=TODAY(),"-",100*(AO886-MIN(Fit_Error_Deaths))/(MAX(Fit_Error_Deaths)-MIN(Fit_Error_Deaths)))</f>
        <v>-</v>
      </c>
      <c r="AQ886" s="17" t="str">
        <f t="shared" ca="1" si="387"/>
        <v>-</v>
      </c>
      <c r="AR886" s="17" t="str">
        <f ca="1">IF($C886&gt;=TODAY(),"-",100*(AQ886-MIN(Fit_Error_LocalTransmission))/(MAX(Fit_Error_LocalTransmission)-MIN(Fit_Error_LocalTransmission)))</f>
        <v>-</v>
      </c>
      <c r="AS886" s="17" t="str">
        <f t="shared" ca="1" si="388"/>
        <v>-</v>
      </c>
      <c r="AT886" s="67" t="str">
        <f t="shared" ca="1" si="389"/>
        <v>-</v>
      </c>
    </row>
    <row r="887" spans="1:46" s="1" customFormat="1" ht="12" x14ac:dyDescent="0.35">
      <c r="A887" s="87"/>
      <c r="B887" s="40" t="str">
        <f t="shared" si="366"/>
        <v/>
      </c>
      <c r="C887" s="41" t="str">
        <f t="shared" si="367"/>
        <v/>
      </c>
      <c r="D887" s="28">
        <f>'I Disease Parameters'!$E$6/(1000*365)</f>
        <v>4.8197260273972601E-5</v>
      </c>
      <c r="E887" s="28">
        <f>'I Disease Parameters'!$E$7/(1000*365)</f>
        <v>2.0024657534246577E-5</v>
      </c>
      <c r="F887" s="27">
        <f>(1-'I Disease Parameters'!$E$8)/'I Disease Parameters'!$E$10</f>
        <v>0.188</v>
      </c>
      <c r="G887" s="27">
        <f>'I Disease Parameters'!$E$8/'I Disease Parameters'!$E$11</f>
        <v>1.2E-2</v>
      </c>
      <c r="H887" s="27">
        <f>1/'I Disease Parameters'!$E$12</f>
        <v>0.05</v>
      </c>
      <c r="I887" s="27">
        <f>'I Disease Parameters'!$E$9/'I Disease Parameters'!$E$15</f>
        <v>0</v>
      </c>
      <c r="J887" s="83">
        <f t="shared" si="390"/>
        <v>7.7001263440561267</v>
      </c>
      <c r="K887" s="60">
        <f t="shared" si="391"/>
        <v>0.77001263449643809</v>
      </c>
      <c r="L887" s="30">
        <f t="shared" si="392"/>
        <v>0.46717576064062738</v>
      </c>
      <c r="M887" s="27">
        <f>J887/'I Disease Parameters'!$E$12</f>
        <v>0.38500631720280631</v>
      </c>
      <c r="N887" s="27">
        <f>K887/SQRT('I Disease Parameters'!$E$13*'I Disease Parameters'!$E$13)</f>
        <v>4.5294860852731655E-2</v>
      </c>
      <c r="O887" s="27">
        <f>L887/'I Disease Parameters'!$E$13</f>
        <v>2.7480927096507492E-2</v>
      </c>
      <c r="P887" s="27">
        <f>(1-L887)/'I Disease Parameters'!$E$14</f>
        <v>2.2201009973307193E-2</v>
      </c>
      <c r="Q887" s="19" t="str">
        <f t="shared" si="368"/>
        <v/>
      </c>
      <c r="R887" s="17" t="str">
        <f t="shared" si="369"/>
        <v/>
      </c>
      <c r="S887" s="17" t="str">
        <f t="shared" si="370"/>
        <v/>
      </c>
      <c r="T887" s="17" t="str">
        <f t="shared" si="371"/>
        <v/>
      </c>
      <c r="U887" s="17" t="str">
        <f t="shared" si="372"/>
        <v/>
      </c>
      <c r="V887" s="17" t="str">
        <f t="shared" si="373"/>
        <v/>
      </c>
      <c r="W887" s="17" t="str">
        <f t="shared" si="374"/>
        <v/>
      </c>
      <c r="X887" s="18" t="str">
        <f t="shared" si="365"/>
        <v/>
      </c>
      <c r="Y887" s="17" t="str">
        <f t="shared" si="375"/>
        <v/>
      </c>
      <c r="Z887" s="17" t="str">
        <f t="shared" si="376"/>
        <v/>
      </c>
      <c r="AA887" s="17" t="str">
        <f t="shared" si="377"/>
        <v/>
      </c>
      <c r="AB887" s="17" t="str">
        <f t="shared" si="378"/>
        <v/>
      </c>
      <c r="AC887" s="17" t="str">
        <f t="shared" si="379"/>
        <v/>
      </c>
      <c r="AD887" s="18" t="str">
        <f t="shared" si="380"/>
        <v/>
      </c>
      <c r="AE887" s="19" t="str">
        <f t="shared" si="381"/>
        <v/>
      </c>
      <c r="AF887" s="17" t="str">
        <f t="shared" si="382"/>
        <v/>
      </c>
      <c r="AG887" s="17" t="str">
        <f t="shared" si="383"/>
        <v/>
      </c>
      <c r="AH887" s="18" t="str">
        <f t="shared" si="384"/>
        <v/>
      </c>
      <c r="AI887" s="73"/>
      <c r="AJ887" s="74"/>
      <c r="AK887" s="74"/>
      <c r="AL887" s="73"/>
      <c r="AM887" s="74"/>
      <c r="AN887" s="74">
        <f t="shared" si="385"/>
        <v>2012</v>
      </c>
      <c r="AO887" s="19" t="str">
        <f t="shared" ca="1" si="386"/>
        <v>-</v>
      </c>
      <c r="AP887" s="17" t="str">
        <f ca="1">IF($C887&gt;=TODAY(),"-",100*(AO887-MIN(Fit_Error_Deaths))/(MAX(Fit_Error_Deaths)-MIN(Fit_Error_Deaths)))</f>
        <v>-</v>
      </c>
      <c r="AQ887" s="17" t="str">
        <f t="shared" ca="1" si="387"/>
        <v>-</v>
      </c>
      <c r="AR887" s="17" t="str">
        <f ca="1">IF($C887&gt;=TODAY(),"-",100*(AQ887-MIN(Fit_Error_LocalTransmission))/(MAX(Fit_Error_LocalTransmission)-MIN(Fit_Error_LocalTransmission)))</f>
        <v>-</v>
      </c>
      <c r="AS887" s="17" t="str">
        <f t="shared" ca="1" si="388"/>
        <v>-</v>
      </c>
      <c r="AT887" s="67" t="str">
        <f t="shared" ca="1" si="389"/>
        <v>-</v>
      </c>
    </row>
    <row r="888" spans="1:46" s="1" customFormat="1" ht="12" x14ac:dyDescent="0.35">
      <c r="A888" s="87"/>
      <c r="B888" s="40" t="str">
        <f t="shared" si="366"/>
        <v/>
      </c>
      <c r="C888" s="41" t="str">
        <f t="shared" si="367"/>
        <v/>
      </c>
      <c r="D888" s="28">
        <f>'I Disease Parameters'!$E$6/(1000*365)</f>
        <v>4.8197260273972601E-5</v>
      </c>
      <c r="E888" s="28">
        <f>'I Disease Parameters'!$E$7/(1000*365)</f>
        <v>2.0024657534246577E-5</v>
      </c>
      <c r="F888" s="27">
        <f>(1-'I Disease Parameters'!$E$8)/'I Disease Parameters'!$E$10</f>
        <v>0.188</v>
      </c>
      <c r="G888" s="27">
        <f>'I Disease Parameters'!$E$8/'I Disease Parameters'!$E$11</f>
        <v>1.2E-2</v>
      </c>
      <c r="H888" s="27">
        <f>1/'I Disease Parameters'!$E$12</f>
        <v>0.05</v>
      </c>
      <c r="I888" s="27">
        <f>'I Disease Parameters'!$E$9/'I Disease Parameters'!$E$15</f>
        <v>0</v>
      </c>
      <c r="J888" s="83">
        <f t="shared" si="390"/>
        <v>7.7001263440561267</v>
      </c>
      <c r="K888" s="60">
        <f t="shared" si="391"/>
        <v>0.77001263449643809</v>
      </c>
      <c r="L888" s="30">
        <f t="shared" si="392"/>
        <v>0.46717576064062738</v>
      </c>
      <c r="M888" s="27">
        <f>J888/'I Disease Parameters'!$E$12</f>
        <v>0.38500631720280631</v>
      </c>
      <c r="N888" s="27">
        <f>K888/SQRT('I Disease Parameters'!$E$13*'I Disease Parameters'!$E$13)</f>
        <v>4.5294860852731655E-2</v>
      </c>
      <c r="O888" s="27">
        <f>L888/'I Disease Parameters'!$E$13</f>
        <v>2.7480927096507492E-2</v>
      </c>
      <c r="P888" s="27">
        <f>(1-L888)/'I Disease Parameters'!$E$14</f>
        <v>2.2201009973307193E-2</v>
      </c>
      <c r="Q888" s="19" t="str">
        <f t="shared" si="368"/>
        <v/>
      </c>
      <c r="R888" s="17" t="str">
        <f t="shared" si="369"/>
        <v/>
      </c>
      <c r="S888" s="17" t="str">
        <f t="shared" si="370"/>
        <v/>
      </c>
      <c r="T888" s="17" t="str">
        <f t="shared" si="371"/>
        <v/>
      </c>
      <c r="U888" s="17" t="str">
        <f t="shared" si="372"/>
        <v/>
      </c>
      <c r="V888" s="17" t="str">
        <f t="shared" si="373"/>
        <v/>
      </c>
      <c r="W888" s="17" t="str">
        <f t="shared" si="374"/>
        <v/>
      </c>
      <c r="X888" s="18" t="str">
        <f t="shared" si="365"/>
        <v/>
      </c>
      <c r="Y888" s="17" t="str">
        <f t="shared" si="375"/>
        <v/>
      </c>
      <c r="Z888" s="17" t="str">
        <f t="shared" si="376"/>
        <v/>
      </c>
      <c r="AA888" s="17" t="str">
        <f t="shared" si="377"/>
        <v/>
      </c>
      <c r="AB888" s="17" t="str">
        <f t="shared" si="378"/>
        <v/>
      </c>
      <c r="AC888" s="17" t="str">
        <f t="shared" si="379"/>
        <v/>
      </c>
      <c r="AD888" s="18" t="str">
        <f t="shared" si="380"/>
        <v/>
      </c>
      <c r="AE888" s="19" t="str">
        <f t="shared" si="381"/>
        <v/>
      </c>
      <c r="AF888" s="17" t="str">
        <f t="shared" si="382"/>
        <v/>
      </c>
      <c r="AG888" s="17" t="str">
        <f t="shared" si="383"/>
        <v/>
      </c>
      <c r="AH888" s="18" t="str">
        <f t="shared" si="384"/>
        <v/>
      </c>
      <c r="AI888" s="73"/>
      <c r="AJ888" s="74"/>
      <c r="AK888" s="74"/>
      <c r="AL888" s="73"/>
      <c r="AM888" s="74"/>
      <c r="AN888" s="74">
        <f t="shared" si="385"/>
        <v>2012</v>
      </c>
      <c r="AO888" s="19" t="str">
        <f t="shared" ca="1" si="386"/>
        <v>-</v>
      </c>
      <c r="AP888" s="17" t="str">
        <f ca="1">IF($C888&gt;=TODAY(),"-",100*(AO888-MIN(Fit_Error_Deaths))/(MAX(Fit_Error_Deaths)-MIN(Fit_Error_Deaths)))</f>
        <v>-</v>
      </c>
      <c r="AQ888" s="17" t="str">
        <f t="shared" ca="1" si="387"/>
        <v>-</v>
      </c>
      <c r="AR888" s="17" t="str">
        <f ca="1">IF($C888&gt;=TODAY(),"-",100*(AQ888-MIN(Fit_Error_LocalTransmission))/(MAX(Fit_Error_LocalTransmission)-MIN(Fit_Error_LocalTransmission)))</f>
        <v>-</v>
      </c>
      <c r="AS888" s="17" t="str">
        <f t="shared" ca="1" si="388"/>
        <v>-</v>
      </c>
      <c r="AT888" s="67" t="str">
        <f t="shared" ca="1" si="389"/>
        <v>-</v>
      </c>
    </row>
    <row r="889" spans="1:46" s="1" customFormat="1" ht="12" x14ac:dyDescent="0.35">
      <c r="A889" s="87"/>
      <c r="B889" s="40" t="str">
        <f t="shared" si="366"/>
        <v/>
      </c>
      <c r="C889" s="41" t="str">
        <f t="shared" si="367"/>
        <v/>
      </c>
      <c r="D889" s="28">
        <f>'I Disease Parameters'!$E$6/(1000*365)</f>
        <v>4.8197260273972601E-5</v>
      </c>
      <c r="E889" s="28">
        <f>'I Disease Parameters'!$E$7/(1000*365)</f>
        <v>2.0024657534246577E-5</v>
      </c>
      <c r="F889" s="27">
        <f>(1-'I Disease Parameters'!$E$8)/'I Disease Parameters'!$E$10</f>
        <v>0.188</v>
      </c>
      <c r="G889" s="27">
        <f>'I Disease Parameters'!$E$8/'I Disease Parameters'!$E$11</f>
        <v>1.2E-2</v>
      </c>
      <c r="H889" s="27">
        <f>1/'I Disease Parameters'!$E$12</f>
        <v>0.05</v>
      </c>
      <c r="I889" s="27">
        <f>'I Disease Parameters'!$E$9/'I Disease Parameters'!$E$15</f>
        <v>0</v>
      </c>
      <c r="J889" s="83">
        <f t="shared" si="390"/>
        <v>7.7001263440561267</v>
      </c>
      <c r="K889" s="60">
        <f t="shared" si="391"/>
        <v>0.77001263449643809</v>
      </c>
      <c r="L889" s="30">
        <f t="shared" si="392"/>
        <v>0.46717576064062738</v>
      </c>
      <c r="M889" s="27">
        <f>J889/'I Disease Parameters'!$E$12</f>
        <v>0.38500631720280631</v>
      </c>
      <c r="N889" s="27">
        <f>K889/SQRT('I Disease Parameters'!$E$13*'I Disease Parameters'!$E$13)</f>
        <v>4.5294860852731655E-2</v>
      </c>
      <c r="O889" s="27">
        <f>L889/'I Disease Parameters'!$E$13</f>
        <v>2.7480927096507492E-2</v>
      </c>
      <c r="P889" s="27">
        <f>(1-L889)/'I Disease Parameters'!$E$14</f>
        <v>2.2201009973307193E-2</v>
      </c>
      <c r="Q889" s="19" t="str">
        <f t="shared" si="368"/>
        <v/>
      </c>
      <c r="R889" s="17" t="str">
        <f t="shared" si="369"/>
        <v/>
      </c>
      <c r="S889" s="17" t="str">
        <f t="shared" si="370"/>
        <v/>
      </c>
      <c r="T889" s="17" t="str">
        <f t="shared" si="371"/>
        <v/>
      </c>
      <c r="U889" s="17" t="str">
        <f t="shared" si="372"/>
        <v/>
      </c>
      <c r="V889" s="17" t="str">
        <f t="shared" si="373"/>
        <v/>
      </c>
      <c r="W889" s="17" t="str">
        <f t="shared" si="374"/>
        <v/>
      </c>
      <c r="X889" s="18" t="str">
        <f t="shared" si="365"/>
        <v/>
      </c>
      <c r="Y889" s="17" t="str">
        <f t="shared" si="375"/>
        <v/>
      </c>
      <c r="Z889" s="17" t="str">
        <f t="shared" si="376"/>
        <v/>
      </c>
      <c r="AA889" s="17" t="str">
        <f t="shared" si="377"/>
        <v/>
      </c>
      <c r="AB889" s="17" t="str">
        <f t="shared" si="378"/>
        <v/>
      </c>
      <c r="AC889" s="17" t="str">
        <f t="shared" si="379"/>
        <v/>
      </c>
      <c r="AD889" s="18" t="str">
        <f t="shared" si="380"/>
        <v/>
      </c>
      <c r="AE889" s="19" t="str">
        <f t="shared" si="381"/>
        <v/>
      </c>
      <c r="AF889" s="17" t="str">
        <f t="shared" si="382"/>
        <v/>
      </c>
      <c r="AG889" s="17" t="str">
        <f t="shared" si="383"/>
        <v/>
      </c>
      <c r="AH889" s="18" t="str">
        <f t="shared" si="384"/>
        <v/>
      </c>
      <c r="AI889" s="73"/>
      <c r="AJ889" s="74"/>
      <c r="AK889" s="74"/>
      <c r="AL889" s="73"/>
      <c r="AM889" s="74"/>
      <c r="AN889" s="74">
        <f t="shared" si="385"/>
        <v>2012</v>
      </c>
      <c r="AO889" s="19" t="str">
        <f t="shared" ca="1" si="386"/>
        <v>-</v>
      </c>
      <c r="AP889" s="17" t="str">
        <f ca="1">IF($C889&gt;=TODAY(),"-",100*(AO889-MIN(Fit_Error_Deaths))/(MAX(Fit_Error_Deaths)-MIN(Fit_Error_Deaths)))</f>
        <v>-</v>
      </c>
      <c r="AQ889" s="17" t="str">
        <f t="shared" ca="1" si="387"/>
        <v>-</v>
      </c>
      <c r="AR889" s="17" t="str">
        <f ca="1">IF($C889&gt;=TODAY(),"-",100*(AQ889-MIN(Fit_Error_LocalTransmission))/(MAX(Fit_Error_LocalTransmission)-MIN(Fit_Error_LocalTransmission)))</f>
        <v>-</v>
      </c>
      <c r="AS889" s="17" t="str">
        <f t="shared" ca="1" si="388"/>
        <v>-</v>
      </c>
      <c r="AT889" s="67" t="str">
        <f t="shared" ca="1" si="389"/>
        <v>-</v>
      </c>
    </row>
    <row r="890" spans="1:46" s="1" customFormat="1" ht="12" x14ac:dyDescent="0.35">
      <c r="A890" s="87"/>
      <c r="B890" s="40" t="str">
        <f t="shared" si="366"/>
        <v/>
      </c>
      <c r="C890" s="41" t="str">
        <f t="shared" si="367"/>
        <v/>
      </c>
      <c r="D890" s="28">
        <f>'I Disease Parameters'!$E$6/(1000*365)</f>
        <v>4.8197260273972601E-5</v>
      </c>
      <c r="E890" s="28">
        <f>'I Disease Parameters'!$E$7/(1000*365)</f>
        <v>2.0024657534246577E-5</v>
      </c>
      <c r="F890" s="27">
        <f>(1-'I Disease Parameters'!$E$8)/'I Disease Parameters'!$E$10</f>
        <v>0.188</v>
      </c>
      <c r="G890" s="27">
        <f>'I Disease Parameters'!$E$8/'I Disease Parameters'!$E$11</f>
        <v>1.2E-2</v>
      </c>
      <c r="H890" s="27">
        <f>1/'I Disease Parameters'!$E$12</f>
        <v>0.05</v>
      </c>
      <c r="I890" s="27">
        <f>'I Disease Parameters'!$E$9/'I Disease Parameters'!$E$15</f>
        <v>0</v>
      </c>
      <c r="J890" s="83">
        <f t="shared" si="390"/>
        <v>7.7001263440561267</v>
      </c>
      <c r="K890" s="60">
        <f t="shared" si="391"/>
        <v>0.77001263449643809</v>
      </c>
      <c r="L890" s="30">
        <f t="shared" si="392"/>
        <v>0.46717576064062738</v>
      </c>
      <c r="M890" s="27">
        <f>J890/'I Disease Parameters'!$E$12</f>
        <v>0.38500631720280631</v>
      </c>
      <c r="N890" s="27">
        <f>K890/SQRT('I Disease Parameters'!$E$13*'I Disease Parameters'!$E$13)</f>
        <v>4.5294860852731655E-2</v>
      </c>
      <c r="O890" s="27">
        <f>L890/'I Disease Parameters'!$E$13</f>
        <v>2.7480927096507492E-2</v>
      </c>
      <c r="P890" s="27">
        <f>(1-L890)/'I Disease Parameters'!$E$14</f>
        <v>2.2201009973307193E-2</v>
      </c>
      <c r="Q890" s="19" t="str">
        <f t="shared" si="368"/>
        <v/>
      </c>
      <c r="R890" s="17" t="str">
        <f t="shared" si="369"/>
        <v/>
      </c>
      <c r="S890" s="17" t="str">
        <f t="shared" si="370"/>
        <v/>
      </c>
      <c r="T890" s="17" t="str">
        <f t="shared" si="371"/>
        <v/>
      </c>
      <c r="U890" s="17" t="str">
        <f t="shared" si="372"/>
        <v/>
      </c>
      <c r="V890" s="17" t="str">
        <f t="shared" si="373"/>
        <v/>
      </c>
      <c r="W890" s="17" t="str">
        <f t="shared" si="374"/>
        <v/>
      </c>
      <c r="X890" s="18" t="str">
        <f t="shared" si="365"/>
        <v/>
      </c>
      <c r="Y890" s="17" t="str">
        <f t="shared" si="375"/>
        <v/>
      </c>
      <c r="Z890" s="17" t="str">
        <f t="shared" si="376"/>
        <v/>
      </c>
      <c r="AA890" s="17" t="str">
        <f t="shared" si="377"/>
        <v/>
      </c>
      <c r="AB890" s="17" t="str">
        <f t="shared" si="378"/>
        <v/>
      </c>
      <c r="AC890" s="17" t="str">
        <f t="shared" si="379"/>
        <v/>
      </c>
      <c r="AD890" s="18" t="str">
        <f t="shared" si="380"/>
        <v/>
      </c>
      <c r="AE890" s="19" t="str">
        <f t="shared" si="381"/>
        <v/>
      </c>
      <c r="AF890" s="17" t="str">
        <f t="shared" si="382"/>
        <v/>
      </c>
      <c r="AG890" s="17" t="str">
        <f t="shared" si="383"/>
        <v/>
      </c>
      <c r="AH890" s="18" t="str">
        <f t="shared" si="384"/>
        <v/>
      </c>
      <c r="AI890" s="73"/>
      <c r="AJ890" s="74"/>
      <c r="AK890" s="74"/>
      <c r="AL890" s="73"/>
      <c r="AM890" s="74"/>
      <c r="AN890" s="74">
        <f t="shared" si="385"/>
        <v>2012</v>
      </c>
      <c r="AO890" s="19" t="str">
        <f t="shared" ca="1" si="386"/>
        <v>-</v>
      </c>
      <c r="AP890" s="17" t="str">
        <f ca="1">IF($C890&gt;=TODAY(),"-",100*(AO890-MIN(Fit_Error_Deaths))/(MAX(Fit_Error_Deaths)-MIN(Fit_Error_Deaths)))</f>
        <v>-</v>
      </c>
      <c r="AQ890" s="17" t="str">
        <f t="shared" ca="1" si="387"/>
        <v>-</v>
      </c>
      <c r="AR890" s="17" t="str">
        <f ca="1">IF($C890&gt;=TODAY(),"-",100*(AQ890-MIN(Fit_Error_LocalTransmission))/(MAX(Fit_Error_LocalTransmission)-MIN(Fit_Error_LocalTransmission)))</f>
        <v>-</v>
      </c>
      <c r="AS890" s="17" t="str">
        <f t="shared" ca="1" si="388"/>
        <v>-</v>
      </c>
      <c r="AT890" s="67" t="str">
        <f t="shared" ca="1" si="389"/>
        <v>-</v>
      </c>
    </row>
    <row r="891" spans="1:46" s="1" customFormat="1" ht="12" x14ac:dyDescent="0.35">
      <c r="A891" s="87"/>
      <c r="B891" s="40" t="str">
        <f t="shared" si="366"/>
        <v/>
      </c>
      <c r="C891" s="41" t="str">
        <f t="shared" si="367"/>
        <v/>
      </c>
      <c r="D891" s="28">
        <f>'I Disease Parameters'!$E$6/(1000*365)</f>
        <v>4.8197260273972601E-5</v>
      </c>
      <c r="E891" s="28">
        <f>'I Disease Parameters'!$E$7/(1000*365)</f>
        <v>2.0024657534246577E-5</v>
      </c>
      <c r="F891" s="27">
        <f>(1-'I Disease Parameters'!$E$8)/'I Disease Parameters'!$E$10</f>
        <v>0.188</v>
      </c>
      <c r="G891" s="27">
        <f>'I Disease Parameters'!$E$8/'I Disease Parameters'!$E$11</f>
        <v>1.2E-2</v>
      </c>
      <c r="H891" s="27">
        <f>1/'I Disease Parameters'!$E$12</f>
        <v>0.05</v>
      </c>
      <c r="I891" s="27">
        <f>'I Disease Parameters'!$E$9/'I Disease Parameters'!$E$15</f>
        <v>0</v>
      </c>
      <c r="J891" s="83">
        <f t="shared" si="390"/>
        <v>7.7001263440561267</v>
      </c>
      <c r="K891" s="60">
        <f t="shared" si="391"/>
        <v>0.77001263449643809</v>
      </c>
      <c r="L891" s="30">
        <f t="shared" si="392"/>
        <v>0.46717576064062738</v>
      </c>
      <c r="M891" s="27">
        <f>J891/'I Disease Parameters'!$E$12</f>
        <v>0.38500631720280631</v>
      </c>
      <c r="N891" s="27">
        <f>K891/SQRT('I Disease Parameters'!$E$13*'I Disease Parameters'!$E$13)</f>
        <v>4.5294860852731655E-2</v>
      </c>
      <c r="O891" s="27">
        <f>L891/'I Disease Parameters'!$E$13</f>
        <v>2.7480927096507492E-2</v>
      </c>
      <c r="P891" s="27">
        <f>(1-L891)/'I Disease Parameters'!$E$14</f>
        <v>2.2201009973307193E-2</v>
      </c>
      <c r="Q891" s="19" t="str">
        <f t="shared" si="368"/>
        <v/>
      </c>
      <c r="R891" s="17" t="str">
        <f t="shared" si="369"/>
        <v/>
      </c>
      <c r="S891" s="17" t="str">
        <f t="shared" si="370"/>
        <v/>
      </c>
      <c r="T891" s="17" t="str">
        <f t="shared" si="371"/>
        <v/>
      </c>
      <c r="U891" s="17" t="str">
        <f t="shared" si="372"/>
        <v/>
      </c>
      <c r="V891" s="17" t="str">
        <f t="shared" si="373"/>
        <v/>
      </c>
      <c r="W891" s="17" t="str">
        <f t="shared" si="374"/>
        <v/>
      </c>
      <c r="X891" s="18" t="str">
        <f t="shared" si="365"/>
        <v/>
      </c>
      <c r="Y891" s="17" t="str">
        <f t="shared" si="375"/>
        <v/>
      </c>
      <c r="Z891" s="17" t="str">
        <f t="shared" si="376"/>
        <v/>
      </c>
      <c r="AA891" s="17" t="str">
        <f t="shared" si="377"/>
        <v/>
      </c>
      <c r="AB891" s="17" t="str">
        <f t="shared" si="378"/>
        <v/>
      </c>
      <c r="AC891" s="17" t="str">
        <f t="shared" si="379"/>
        <v/>
      </c>
      <c r="AD891" s="18" t="str">
        <f t="shared" si="380"/>
        <v/>
      </c>
      <c r="AE891" s="19" t="str">
        <f t="shared" si="381"/>
        <v/>
      </c>
      <c r="AF891" s="17" t="str">
        <f t="shared" si="382"/>
        <v/>
      </c>
      <c r="AG891" s="17" t="str">
        <f t="shared" si="383"/>
        <v/>
      </c>
      <c r="AH891" s="18" t="str">
        <f t="shared" si="384"/>
        <v/>
      </c>
      <c r="AI891" s="73"/>
      <c r="AJ891" s="74"/>
      <c r="AK891" s="74"/>
      <c r="AL891" s="73"/>
      <c r="AM891" s="74"/>
      <c r="AN891" s="74">
        <f t="shared" si="385"/>
        <v>2012</v>
      </c>
      <c r="AO891" s="19" t="str">
        <f t="shared" ca="1" si="386"/>
        <v>-</v>
      </c>
      <c r="AP891" s="17" t="str">
        <f ca="1">IF($C891&gt;=TODAY(),"-",100*(AO891-MIN(Fit_Error_Deaths))/(MAX(Fit_Error_Deaths)-MIN(Fit_Error_Deaths)))</f>
        <v>-</v>
      </c>
      <c r="AQ891" s="17" t="str">
        <f t="shared" ca="1" si="387"/>
        <v>-</v>
      </c>
      <c r="AR891" s="17" t="str">
        <f ca="1">IF($C891&gt;=TODAY(),"-",100*(AQ891-MIN(Fit_Error_LocalTransmission))/(MAX(Fit_Error_LocalTransmission)-MIN(Fit_Error_LocalTransmission)))</f>
        <v>-</v>
      </c>
      <c r="AS891" s="17" t="str">
        <f t="shared" ca="1" si="388"/>
        <v>-</v>
      </c>
      <c r="AT891" s="67" t="str">
        <f t="shared" ca="1" si="389"/>
        <v>-</v>
      </c>
    </row>
    <row r="892" spans="1:46" s="1" customFormat="1" ht="12" x14ac:dyDescent="0.35">
      <c r="A892" s="87"/>
      <c r="B892" s="40" t="str">
        <f t="shared" si="366"/>
        <v/>
      </c>
      <c r="C892" s="41" t="str">
        <f t="shared" si="367"/>
        <v/>
      </c>
      <c r="D892" s="28">
        <f>'I Disease Parameters'!$E$6/(1000*365)</f>
        <v>4.8197260273972601E-5</v>
      </c>
      <c r="E892" s="28">
        <f>'I Disease Parameters'!$E$7/(1000*365)</f>
        <v>2.0024657534246577E-5</v>
      </c>
      <c r="F892" s="27">
        <f>(1-'I Disease Parameters'!$E$8)/'I Disease Parameters'!$E$10</f>
        <v>0.188</v>
      </c>
      <c r="G892" s="27">
        <f>'I Disease Parameters'!$E$8/'I Disease Parameters'!$E$11</f>
        <v>1.2E-2</v>
      </c>
      <c r="H892" s="27">
        <f>1/'I Disease Parameters'!$E$12</f>
        <v>0.05</v>
      </c>
      <c r="I892" s="27">
        <f>'I Disease Parameters'!$E$9/'I Disease Parameters'!$E$15</f>
        <v>0</v>
      </c>
      <c r="J892" s="83">
        <f t="shared" si="390"/>
        <v>7.7001263440561267</v>
      </c>
      <c r="K892" s="60">
        <f t="shared" si="391"/>
        <v>0.77001263449643809</v>
      </c>
      <c r="L892" s="30">
        <f t="shared" si="392"/>
        <v>0.46717576064062738</v>
      </c>
      <c r="M892" s="27">
        <f>J892/'I Disease Parameters'!$E$12</f>
        <v>0.38500631720280631</v>
      </c>
      <c r="N892" s="27">
        <f>K892/SQRT('I Disease Parameters'!$E$13*'I Disease Parameters'!$E$13)</f>
        <v>4.5294860852731655E-2</v>
      </c>
      <c r="O892" s="27">
        <f>L892/'I Disease Parameters'!$E$13</f>
        <v>2.7480927096507492E-2</v>
      </c>
      <c r="P892" s="27">
        <f>(1-L892)/'I Disease Parameters'!$E$14</f>
        <v>2.2201009973307193E-2</v>
      </c>
      <c r="Q892" s="19" t="str">
        <f t="shared" si="368"/>
        <v/>
      </c>
      <c r="R892" s="17" t="str">
        <f t="shared" si="369"/>
        <v/>
      </c>
      <c r="S892" s="17" t="str">
        <f t="shared" si="370"/>
        <v/>
      </c>
      <c r="T892" s="17" t="str">
        <f t="shared" si="371"/>
        <v/>
      </c>
      <c r="U892" s="17" t="str">
        <f t="shared" si="372"/>
        <v/>
      </c>
      <c r="V892" s="17" t="str">
        <f t="shared" si="373"/>
        <v/>
      </c>
      <c r="W892" s="17" t="str">
        <f t="shared" si="374"/>
        <v/>
      </c>
      <c r="X892" s="18" t="str">
        <f t="shared" si="365"/>
        <v/>
      </c>
      <c r="Y892" s="17" t="str">
        <f t="shared" si="375"/>
        <v/>
      </c>
      <c r="Z892" s="17" t="str">
        <f t="shared" si="376"/>
        <v/>
      </c>
      <c r="AA892" s="17" t="str">
        <f t="shared" si="377"/>
        <v/>
      </c>
      <c r="AB892" s="17" t="str">
        <f t="shared" si="378"/>
        <v/>
      </c>
      <c r="AC892" s="17" t="str">
        <f t="shared" si="379"/>
        <v/>
      </c>
      <c r="AD892" s="18" t="str">
        <f t="shared" si="380"/>
        <v/>
      </c>
      <c r="AE892" s="19" t="str">
        <f t="shared" si="381"/>
        <v/>
      </c>
      <c r="AF892" s="17" t="str">
        <f t="shared" si="382"/>
        <v/>
      </c>
      <c r="AG892" s="17" t="str">
        <f t="shared" si="383"/>
        <v/>
      </c>
      <c r="AH892" s="18" t="str">
        <f t="shared" si="384"/>
        <v/>
      </c>
      <c r="AI892" s="73"/>
      <c r="AJ892" s="74"/>
      <c r="AK892" s="74"/>
      <c r="AL892" s="73"/>
      <c r="AM892" s="74"/>
      <c r="AN892" s="74">
        <f t="shared" si="385"/>
        <v>2012</v>
      </c>
      <c r="AO892" s="19" t="str">
        <f t="shared" ca="1" si="386"/>
        <v>-</v>
      </c>
      <c r="AP892" s="17" t="str">
        <f ca="1">IF($C892&gt;=TODAY(),"-",100*(AO892-MIN(Fit_Error_Deaths))/(MAX(Fit_Error_Deaths)-MIN(Fit_Error_Deaths)))</f>
        <v>-</v>
      </c>
      <c r="AQ892" s="17" t="str">
        <f t="shared" ca="1" si="387"/>
        <v>-</v>
      </c>
      <c r="AR892" s="17" t="str">
        <f ca="1">IF($C892&gt;=TODAY(),"-",100*(AQ892-MIN(Fit_Error_LocalTransmission))/(MAX(Fit_Error_LocalTransmission)-MIN(Fit_Error_LocalTransmission)))</f>
        <v>-</v>
      </c>
      <c r="AS892" s="17" t="str">
        <f t="shared" ca="1" si="388"/>
        <v>-</v>
      </c>
      <c r="AT892" s="67" t="str">
        <f t="shared" ca="1" si="389"/>
        <v>-</v>
      </c>
    </row>
    <row r="893" spans="1:46" s="1" customFormat="1" ht="12" x14ac:dyDescent="0.35">
      <c r="A893" s="87"/>
      <c r="B893" s="40" t="str">
        <f t="shared" si="366"/>
        <v/>
      </c>
      <c r="C893" s="41" t="str">
        <f t="shared" si="367"/>
        <v/>
      </c>
      <c r="D893" s="28">
        <f>'I Disease Parameters'!$E$6/(1000*365)</f>
        <v>4.8197260273972601E-5</v>
      </c>
      <c r="E893" s="28">
        <f>'I Disease Parameters'!$E$7/(1000*365)</f>
        <v>2.0024657534246577E-5</v>
      </c>
      <c r="F893" s="27">
        <f>(1-'I Disease Parameters'!$E$8)/'I Disease Parameters'!$E$10</f>
        <v>0.188</v>
      </c>
      <c r="G893" s="27">
        <f>'I Disease Parameters'!$E$8/'I Disease Parameters'!$E$11</f>
        <v>1.2E-2</v>
      </c>
      <c r="H893" s="27">
        <f>1/'I Disease Parameters'!$E$12</f>
        <v>0.05</v>
      </c>
      <c r="I893" s="27">
        <f>'I Disease Parameters'!$E$9/'I Disease Parameters'!$E$15</f>
        <v>0</v>
      </c>
      <c r="J893" s="83">
        <f t="shared" si="390"/>
        <v>7.7001263440561267</v>
      </c>
      <c r="K893" s="60">
        <f t="shared" si="391"/>
        <v>0.77001263449643809</v>
      </c>
      <c r="L893" s="30">
        <f t="shared" si="392"/>
        <v>0.46717576064062738</v>
      </c>
      <c r="M893" s="27">
        <f>J893/'I Disease Parameters'!$E$12</f>
        <v>0.38500631720280631</v>
      </c>
      <c r="N893" s="27">
        <f>K893/SQRT('I Disease Parameters'!$E$13*'I Disease Parameters'!$E$13)</f>
        <v>4.5294860852731655E-2</v>
      </c>
      <c r="O893" s="27">
        <f>L893/'I Disease Parameters'!$E$13</f>
        <v>2.7480927096507492E-2</v>
      </c>
      <c r="P893" s="27">
        <f>(1-L893)/'I Disease Parameters'!$E$14</f>
        <v>2.2201009973307193E-2</v>
      </c>
      <c r="Q893" s="19" t="str">
        <f t="shared" si="368"/>
        <v/>
      </c>
      <c r="R893" s="17" t="str">
        <f t="shared" si="369"/>
        <v/>
      </c>
      <c r="S893" s="17" t="str">
        <f t="shared" si="370"/>
        <v/>
      </c>
      <c r="T893" s="17" t="str">
        <f t="shared" si="371"/>
        <v/>
      </c>
      <c r="U893" s="17" t="str">
        <f t="shared" si="372"/>
        <v/>
      </c>
      <c r="V893" s="17" t="str">
        <f t="shared" si="373"/>
        <v/>
      </c>
      <c r="W893" s="17" t="str">
        <f t="shared" si="374"/>
        <v/>
      </c>
      <c r="X893" s="18" t="str">
        <f t="shared" si="365"/>
        <v/>
      </c>
      <c r="Y893" s="17" t="str">
        <f t="shared" si="375"/>
        <v/>
      </c>
      <c r="Z893" s="17" t="str">
        <f t="shared" si="376"/>
        <v/>
      </c>
      <c r="AA893" s="17" t="str">
        <f t="shared" si="377"/>
        <v/>
      </c>
      <c r="AB893" s="17" t="str">
        <f t="shared" si="378"/>
        <v/>
      </c>
      <c r="AC893" s="17" t="str">
        <f t="shared" si="379"/>
        <v/>
      </c>
      <c r="AD893" s="18" t="str">
        <f t="shared" si="380"/>
        <v/>
      </c>
      <c r="AE893" s="19" t="str">
        <f t="shared" si="381"/>
        <v/>
      </c>
      <c r="AF893" s="17" t="str">
        <f t="shared" si="382"/>
        <v/>
      </c>
      <c r="AG893" s="17" t="str">
        <f t="shared" si="383"/>
        <v/>
      </c>
      <c r="AH893" s="18" t="str">
        <f t="shared" si="384"/>
        <v/>
      </c>
      <c r="AI893" s="73"/>
      <c r="AJ893" s="74"/>
      <c r="AK893" s="74"/>
      <c r="AL893" s="73"/>
      <c r="AM893" s="74"/>
      <c r="AN893" s="74">
        <f t="shared" si="385"/>
        <v>2012</v>
      </c>
      <c r="AO893" s="19" t="str">
        <f t="shared" ca="1" si="386"/>
        <v>-</v>
      </c>
      <c r="AP893" s="17" t="str">
        <f ca="1">IF($C893&gt;=TODAY(),"-",100*(AO893-MIN(Fit_Error_Deaths))/(MAX(Fit_Error_Deaths)-MIN(Fit_Error_Deaths)))</f>
        <v>-</v>
      </c>
      <c r="AQ893" s="17" t="str">
        <f t="shared" ca="1" si="387"/>
        <v>-</v>
      </c>
      <c r="AR893" s="17" t="str">
        <f ca="1">IF($C893&gt;=TODAY(),"-",100*(AQ893-MIN(Fit_Error_LocalTransmission))/(MAX(Fit_Error_LocalTransmission)-MIN(Fit_Error_LocalTransmission)))</f>
        <v>-</v>
      </c>
      <c r="AS893" s="17" t="str">
        <f t="shared" ca="1" si="388"/>
        <v>-</v>
      </c>
      <c r="AT893" s="67" t="str">
        <f t="shared" ca="1" si="389"/>
        <v>-</v>
      </c>
    </row>
    <row r="894" spans="1:46" s="1" customFormat="1" ht="12" x14ac:dyDescent="0.35">
      <c r="A894" s="87"/>
      <c r="B894" s="40" t="str">
        <f t="shared" si="366"/>
        <v/>
      </c>
      <c r="C894" s="41" t="str">
        <f t="shared" si="367"/>
        <v/>
      </c>
      <c r="D894" s="28">
        <f>'I Disease Parameters'!$E$6/(1000*365)</f>
        <v>4.8197260273972601E-5</v>
      </c>
      <c r="E894" s="28">
        <f>'I Disease Parameters'!$E$7/(1000*365)</f>
        <v>2.0024657534246577E-5</v>
      </c>
      <c r="F894" s="27">
        <f>(1-'I Disease Parameters'!$E$8)/'I Disease Parameters'!$E$10</f>
        <v>0.188</v>
      </c>
      <c r="G894" s="27">
        <f>'I Disease Parameters'!$E$8/'I Disease Parameters'!$E$11</f>
        <v>1.2E-2</v>
      </c>
      <c r="H894" s="27">
        <f>1/'I Disease Parameters'!$E$12</f>
        <v>0.05</v>
      </c>
      <c r="I894" s="27">
        <f>'I Disease Parameters'!$E$9/'I Disease Parameters'!$E$15</f>
        <v>0</v>
      </c>
      <c r="J894" s="83">
        <f t="shared" si="390"/>
        <v>7.7001263440561267</v>
      </c>
      <c r="K894" s="60">
        <f t="shared" si="391"/>
        <v>0.77001263449643809</v>
      </c>
      <c r="L894" s="30">
        <f t="shared" si="392"/>
        <v>0.46717576064062738</v>
      </c>
      <c r="M894" s="27">
        <f>J894/'I Disease Parameters'!$E$12</f>
        <v>0.38500631720280631</v>
      </c>
      <c r="N894" s="27">
        <f>K894/SQRT('I Disease Parameters'!$E$13*'I Disease Parameters'!$E$13)</f>
        <v>4.5294860852731655E-2</v>
      </c>
      <c r="O894" s="27">
        <f>L894/'I Disease Parameters'!$E$13</f>
        <v>2.7480927096507492E-2</v>
      </c>
      <c r="P894" s="27">
        <f>(1-L894)/'I Disease Parameters'!$E$14</f>
        <v>2.2201009973307193E-2</v>
      </c>
      <c r="Q894" s="19" t="str">
        <f t="shared" si="368"/>
        <v/>
      </c>
      <c r="R894" s="17" t="str">
        <f t="shared" si="369"/>
        <v/>
      </c>
      <c r="S894" s="17" t="str">
        <f t="shared" si="370"/>
        <v/>
      </c>
      <c r="T894" s="17" t="str">
        <f t="shared" si="371"/>
        <v/>
      </c>
      <c r="U894" s="17" t="str">
        <f t="shared" si="372"/>
        <v/>
      </c>
      <c r="V894" s="17" t="str">
        <f t="shared" si="373"/>
        <v/>
      </c>
      <c r="W894" s="17" t="str">
        <f t="shared" si="374"/>
        <v/>
      </c>
      <c r="X894" s="18" t="str">
        <f t="shared" si="365"/>
        <v/>
      </c>
      <c r="Y894" s="17" t="str">
        <f t="shared" si="375"/>
        <v/>
      </c>
      <c r="Z894" s="17" t="str">
        <f t="shared" si="376"/>
        <v/>
      </c>
      <c r="AA894" s="17" t="str">
        <f t="shared" si="377"/>
        <v/>
      </c>
      <c r="AB894" s="17" t="str">
        <f t="shared" si="378"/>
        <v/>
      </c>
      <c r="AC894" s="17" t="str">
        <f t="shared" si="379"/>
        <v/>
      </c>
      <c r="AD894" s="18" t="str">
        <f t="shared" si="380"/>
        <v/>
      </c>
      <c r="AE894" s="19" t="str">
        <f t="shared" si="381"/>
        <v/>
      </c>
      <c r="AF894" s="17" t="str">
        <f t="shared" si="382"/>
        <v/>
      </c>
      <c r="AG894" s="17" t="str">
        <f t="shared" si="383"/>
        <v/>
      </c>
      <c r="AH894" s="18" t="str">
        <f t="shared" si="384"/>
        <v/>
      </c>
      <c r="AI894" s="73"/>
      <c r="AJ894" s="74"/>
      <c r="AK894" s="74"/>
      <c r="AL894" s="73"/>
      <c r="AM894" s="74"/>
      <c r="AN894" s="74">
        <f t="shared" si="385"/>
        <v>2012</v>
      </c>
      <c r="AO894" s="19" t="str">
        <f t="shared" ca="1" si="386"/>
        <v>-</v>
      </c>
      <c r="AP894" s="17" t="str">
        <f ca="1">IF($C894&gt;=TODAY(),"-",100*(AO894-MIN(Fit_Error_Deaths))/(MAX(Fit_Error_Deaths)-MIN(Fit_Error_Deaths)))</f>
        <v>-</v>
      </c>
      <c r="AQ894" s="17" t="str">
        <f t="shared" ca="1" si="387"/>
        <v>-</v>
      </c>
      <c r="AR894" s="17" t="str">
        <f ca="1">IF($C894&gt;=TODAY(),"-",100*(AQ894-MIN(Fit_Error_LocalTransmission))/(MAX(Fit_Error_LocalTransmission)-MIN(Fit_Error_LocalTransmission)))</f>
        <v>-</v>
      </c>
      <c r="AS894" s="17" t="str">
        <f t="shared" ca="1" si="388"/>
        <v>-</v>
      </c>
      <c r="AT894" s="67" t="str">
        <f t="shared" ca="1" si="389"/>
        <v>-</v>
      </c>
    </row>
    <row r="895" spans="1:46" s="1" customFormat="1" ht="12" x14ac:dyDescent="0.35">
      <c r="A895" s="87"/>
      <c r="B895" s="40" t="str">
        <f t="shared" si="366"/>
        <v/>
      </c>
      <c r="C895" s="41" t="str">
        <f t="shared" si="367"/>
        <v/>
      </c>
      <c r="D895" s="28">
        <f>'I Disease Parameters'!$E$6/(1000*365)</f>
        <v>4.8197260273972601E-5</v>
      </c>
      <c r="E895" s="28">
        <f>'I Disease Parameters'!$E$7/(1000*365)</f>
        <v>2.0024657534246577E-5</v>
      </c>
      <c r="F895" s="27">
        <f>(1-'I Disease Parameters'!$E$8)/'I Disease Parameters'!$E$10</f>
        <v>0.188</v>
      </c>
      <c r="G895" s="27">
        <f>'I Disease Parameters'!$E$8/'I Disease Parameters'!$E$11</f>
        <v>1.2E-2</v>
      </c>
      <c r="H895" s="27">
        <f>1/'I Disease Parameters'!$E$12</f>
        <v>0.05</v>
      </c>
      <c r="I895" s="27">
        <f>'I Disease Parameters'!$E$9/'I Disease Parameters'!$E$15</f>
        <v>0</v>
      </c>
      <c r="J895" s="83">
        <f t="shared" si="390"/>
        <v>7.7001263440561267</v>
      </c>
      <c r="K895" s="60">
        <f t="shared" si="391"/>
        <v>0.77001263449643809</v>
      </c>
      <c r="L895" s="30">
        <f t="shared" si="392"/>
        <v>0.46717576064062738</v>
      </c>
      <c r="M895" s="27">
        <f>J895/'I Disease Parameters'!$E$12</f>
        <v>0.38500631720280631</v>
      </c>
      <c r="N895" s="27">
        <f>K895/SQRT('I Disease Parameters'!$E$13*'I Disease Parameters'!$E$13)</f>
        <v>4.5294860852731655E-2</v>
      </c>
      <c r="O895" s="27">
        <f>L895/'I Disease Parameters'!$E$13</f>
        <v>2.7480927096507492E-2</v>
      </c>
      <c r="P895" s="27">
        <f>(1-L895)/'I Disease Parameters'!$E$14</f>
        <v>2.2201009973307193E-2</v>
      </c>
      <c r="Q895" s="19" t="str">
        <f t="shared" si="368"/>
        <v/>
      </c>
      <c r="R895" s="17" t="str">
        <f t="shared" si="369"/>
        <v/>
      </c>
      <c r="S895" s="17" t="str">
        <f t="shared" si="370"/>
        <v/>
      </c>
      <c r="T895" s="17" t="str">
        <f t="shared" si="371"/>
        <v/>
      </c>
      <c r="U895" s="17" t="str">
        <f t="shared" si="372"/>
        <v/>
      </c>
      <c r="V895" s="17" t="str">
        <f t="shared" si="373"/>
        <v/>
      </c>
      <c r="W895" s="17" t="str">
        <f t="shared" si="374"/>
        <v/>
      </c>
      <c r="X895" s="18" t="str">
        <f t="shared" si="365"/>
        <v/>
      </c>
      <c r="Y895" s="17" t="str">
        <f t="shared" si="375"/>
        <v/>
      </c>
      <c r="Z895" s="17" t="str">
        <f t="shared" si="376"/>
        <v/>
      </c>
      <c r="AA895" s="17" t="str">
        <f t="shared" si="377"/>
        <v/>
      </c>
      <c r="AB895" s="17" t="str">
        <f t="shared" si="378"/>
        <v/>
      </c>
      <c r="AC895" s="17" t="str">
        <f t="shared" si="379"/>
        <v/>
      </c>
      <c r="AD895" s="18" t="str">
        <f t="shared" si="380"/>
        <v/>
      </c>
      <c r="AE895" s="19" t="str">
        <f t="shared" si="381"/>
        <v/>
      </c>
      <c r="AF895" s="17" t="str">
        <f t="shared" si="382"/>
        <v/>
      </c>
      <c r="AG895" s="17" t="str">
        <f t="shared" si="383"/>
        <v/>
      </c>
      <c r="AH895" s="18" t="str">
        <f t="shared" si="384"/>
        <v/>
      </c>
      <c r="AI895" s="73"/>
      <c r="AJ895" s="74"/>
      <c r="AK895" s="74"/>
      <c r="AL895" s="73"/>
      <c r="AM895" s="74"/>
      <c r="AN895" s="74">
        <f t="shared" si="385"/>
        <v>2012</v>
      </c>
      <c r="AO895" s="19" t="str">
        <f t="shared" ca="1" si="386"/>
        <v>-</v>
      </c>
      <c r="AP895" s="17" t="str">
        <f ca="1">IF($C895&gt;=TODAY(),"-",100*(AO895-MIN(Fit_Error_Deaths))/(MAX(Fit_Error_Deaths)-MIN(Fit_Error_Deaths)))</f>
        <v>-</v>
      </c>
      <c r="AQ895" s="17" t="str">
        <f t="shared" ca="1" si="387"/>
        <v>-</v>
      </c>
      <c r="AR895" s="17" t="str">
        <f ca="1">IF($C895&gt;=TODAY(),"-",100*(AQ895-MIN(Fit_Error_LocalTransmission))/(MAX(Fit_Error_LocalTransmission)-MIN(Fit_Error_LocalTransmission)))</f>
        <v>-</v>
      </c>
      <c r="AS895" s="17" t="str">
        <f t="shared" ca="1" si="388"/>
        <v>-</v>
      </c>
      <c r="AT895" s="67" t="str">
        <f t="shared" ca="1" si="389"/>
        <v>-</v>
      </c>
    </row>
    <row r="896" spans="1:46" s="1" customFormat="1" ht="12" x14ac:dyDescent="0.35">
      <c r="A896" s="87"/>
      <c r="B896" s="40" t="str">
        <f t="shared" si="366"/>
        <v/>
      </c>
      <c r="C896" s="41" t="str">
        <f t="shared" si="367"/>
        <v/>
      </c>
      <c r="D896" s="28">
        <f>'I Disease Parameters'!$E$6/(1000*365)</f>
        <v>4.8197260273972601E-5</v>
      </c>
      <c r="E896" s="28">
        <f>'I Disease Parameters'!$E$7/(1000*365)</f>
        <v>2.0024657534246577E-5</v>
      </c>
      <c r="F896" s="27">
        <f>(1-'I Disease Parameters'!$E$8)/'I Disease Parameters'!$E$10</f>
        <v>0.188</v>
      </c>
      <c r="G896" s="27">
        <f>'I Disease Parameters'!$E$8/'I Disease Parameters'!$E$11</f>
        <v>1.2E-2</v>
      </c>
      <c r="H896" s="27">
        <f>1/'I Disease Parameters'!$E$12</f>
        <v>0.05</v>
      </c>
      <c r="I896" s="27">
        <f>'I Disease Parameters'!$E$9/'I Disease Parameters'!$E$15</f>
        <v>0</v>
      </c>
      <c r="J896" s="83">
        <f t="shared" si="390"/>
        <v>7.7001263440561267</v>
      </c>
      <c r="K896" s="60">
        <f t="shared" si="391"/>
        <v>0.77001263449643809</v>
      </c>
      <c r="L896" s="30">
        <f t="shared" si="392"/>
        <v>0.46717576064062738</v>
      </c>
      <c r="M896" s="27">
        <f>J896/'I Disease Parameters'!$E$12</f>
        <v>0.38500631720280631</v>
      </c>
      <c r="N896" s="27">
        <f>K896/SQRT('I Disease Parameters'!$E$13*'I Disease Parameters'!$E$13)</f>
        <v>4.5294860852731655E-2</v>
      </c>
      <c r="O896" s="27">
        <f>L896/'I Disease Parameters'!$E$13</f>
        <v>2.7480927096507492E-2</v>
      </c>
      <c r="P896" s="27">
        <f>(1-L896)/'I Disease Parameters'!$E$14</f>
        <v>2.2201009973307193E-2</v>
      </c>
      <c r="Q896" s="19" t="str">
        <f t="shared" si="368"/>
        <v/>
      </c>
      <c r="R896" s="17" t="str">
        <f t="shared" si="369"/>
        <v/>
      </c>
      <c r="S896" s="17" t="str">
        <f t="shared" si="370"/>
        <v/>
      </c>
      <c r="T896" s="17" t="str">
        <f t="shared" si="371"/>
        <v/>
      </c>
      <c r="U896" s="17" t="str">
        <f t="shared" si="372"/>
        <v/>
      </c>
      <c r="V896" s="17" t="str">
        <f t="shared" si="373"/>
        <v/>
      </c>
      <c r="W896" s="17" t="str">
        <f t="shared" si="374"/>
        <v/>
      </c>
      <c r="X896" s="18" t="str">
        <f t="shared" si="365"/>
        <v/>
      </c>
      <c r="Y896" s="17" t="str">
        <f t="shared" si="375"/>
        <v/>
      </c>
      <c r="Z896" s="17" t="str">
        <f t="shared" si="376"/>
        <v/>
      </c>
      <c r="AA896" s="17" t="str">
        <f t="shared" si="377"/>
        <v/>
      </c>
      <c r="AB896" s="17" t="str">
        <f t="shared" si="378"/>
        <v/>
      </c>
      <c r="AC896" s="17" t="str">
        <f t="shared" si="379"/>
        <v/>
      </c>
      <c r="AD896" s="18" t="str">
        <f t="shared" si="380"/>
        <v/>
      </c>
      <c r="AE896" s="19" t="str">
        <f t="shared" si="381"/>
        <v/>
      </c>
      <c r="AF896" s="17" t="str">
        <f t="shared" si="382"/>
        <v/>
      </c>
      <c r="AG896" s="17" t="str">
        <f t="shared" si="383"/>
        <v/>
      </c>
      <c r="AH896" s="18" t="str">
        <f t="shared" si="384"/>
        <v/>
      </c>
      <c r="AI896" s="73"/>
      <c r="AJ896" s="74"/>
      <c r="AK896" s="74"/>
      <c r="AL896" s="73"/>
      <c r="AM896" s="74"/>
      <c r="AN896" s="74">
        <f t="shared" si="385"/>
        <v>2012</v>
      </c>
      <c r="AO896" s="19" t="str">
        <f t="shared" ca="1" si="386"/>
        <v>-</v>
      </c>
      <c r="AP896" s="17" t="str">
        <f ca="1">IF($C896&gt;=TODAY(),"-",100*(AO896-MIN(Fit_Error_Deaths))/(MAX(Fit_Error_Deaths)-MIN(Fit_Error_Deaths)))</f>
        <v>-</v>
      </c>
      <c r="AQ896" s="17" t="str">
        <f t="shared" ca="1" si="387"/>
        <v>-</v>
      </c>
      <c r="AR896" s="17" t="str">
        <f ca="1">IF($C896&gt;=TODAY(),"-",100*(AQ896-MIN(Fit_Error_LocalTransmission))/(MAX(Fit_Error_LocalTransmission)-MIN(Fit_Error_LocalTransmission)))</f>
        <v>-</v>
      </c>
      <c r="AS896" s="17" t="str">
        <f t="shared" ca="1" si="388"/>
        <v>-</v>
      </c>
      <c r="AT896" s="67" t="str">
        <f t="shared" ca="1" si="389"/>
        <v>-</v>
      </c>
    </row>
    <row r="897" spans="1:46" s="1" customFormat="1" ht="12" x14ac:dyDescent="0.35">
      <c r="A897" s="87"/>
      <c r="B897" s="40" t="str">
        <f t="shared" si="366"/>
        <v/>
      </c>
      <c r="C897" s="41" t="str">
        <f t="shared" si="367"/>
        <v/>
      </c>
      <c r="D897" s="28">
        <f>'I Disease Parameters'!$E$6/(1000*365)</f>
        <v>4.8197260273972601E-5</v>
      </c>
      <c r="E897" s="28">
        <f>'I Disease Parameters'!$E$7/(1000*365)</f>
        <v>2.0024657534246577E-5</v>
      </c>
      <c r="F897" s="27">
        <f>(1-'I Disease Parameters'!$E$8)/'I Disease Parameters'!$E$10</f>
        <v>0.188</v>
      </c>
      <c r="G897" s="27">
        <f>'I Disease Parameters'!$E$8/'I Disease Parameters'!$E$11</f>
        <v>1.2E-2</v>
      </c>
      <c r="H897" s="27">
        <f>1/'I Disease Parameters'!$E$12</f>
        <v>0.05</v>
      </c>
      <c r="I897" s="27">
        <f>'I Disease Parameters'!$E$9/'I Disease Parameters'!$E$15</f>
        <v>0</v>
      </c>
      <c r="J897" s="83">
        <f t="shared" si="390"/>
        <v>7.7001263440561267</v>
      </c>
      <c r="K897" s="60">
        <f t="shared" si="391"/>
        <v>0.77001263449643809</v>
      </c>
      <c r="L897" s="30">
        <f t="shared" si="392"/>
        <v>0.46717576064062738</v>
      </c>
      <c r="M897" s="27">
        <f>J897/'I Disease Parameters'!$E$12</f>
        <v>0.38500631720280631</v>
      </c>
      <c r="N897" s="27">
        <f>K897/SQRT('I Disease Parameters'!$E$13*'I Disease Parameters'!$E$13)</f>
        <v>4.5294860852731655E-2</v>
      </c>
      <c r="O897" s="27">
        <f>L897/'I Disease Parameters'!$E$13</f>
        <v>2.7480927096507492E-2</v>
      </c>
      <c r="P897" s="27">
        <f>(1-L897)/'I Disease Parameters'!$E$14</f>
        <v>2.2201009973307193E-2</v>
      </c>
      <c r="Q897" s="19" t="str">
        <f t="shared" si="368"/>
        <v/>
      </c>
      <c r="R897" s="17" t="str">
        <f t="shared" si="369"/>
        <v/>
      </c>
      <c r="S897" s="17" t="str">
        <f t="shared" si="370"/>
        <v/>
      </c>
      <c r="T897" s="17" t="str">
        <f t="shared" si="371"/>
        <v/>
      </c>
      <c r="U897" s="17" t="str">
        <f t="shared" si="372"/>
        <v/>
      </c>
      <c r="V897" s="17" t="str">
        <f t="shared" si="373"/>
        <v/>
      </c>
      <c r="W897" s="17" t="str">
        <f t="shared" si="374"/>
        <v/>
      </c>
      <c r="X897" s="18" t="str">
        <f t="shared" si="365"/>
        <v/>
      </c>
      <c r="Y897" s="17" t="str">
        <f t="shared" si="375"/>
        <v/>
      </c>
      <c r="Z897" s="17" t="str">
        <f t="shared" si="376"/>
        <v/>
      </c>
      <c r="AA897" s="17" t="str">
        <f t="shared" si="377"/>
        <v/>
      </c>
      <c r="AB897" s="17" t="str">
        <f t="shared" si="378"/>
        <v/>
      </c>
      <c r="AC897" s="17" t="str">
        <f t="shared" si="379"/>
        <v/>
      </c>
      <c r="AD897" s="18" t="str">
        <f t="shared" si="380"/>
        <v/>
      </c>
      <c r="AE897" s="19" t="str">
        <f t="shared" si="381"/>
        <v/>
      </c>
      <c r="AF897" s="17" t="str">
        <f t="shared" si="382"/>
        <v/>
      </c>
      <c r="AG897" s="17" t="str">
        <f t="shared" si="383"/>
        <v/>
      </c>
      <c r="AH897" s="18" t="str">
        <f t="shared" si="384"/>
        <v/>
      </c>
      <c r="AI897" s="73"/>
      <c r="AJ897" s="74"/>
      <c r="AK897" s="74"/>
      <c r="AL897" s="73"/>
      <c r="AM897" s="74"/>
      <c r="AN897" s="74">
        <f t="shared" si="385"/>
        <v>2012</v>
      </c>
      <c r="AO897" s="19" t="str">
        <f t="shared" ca="1" si="386"/>
        <v>-</v>
      </c>
      <c r="AP897" s="17" t="str">
        <f ca="1">IF($C897&gt;=TODAY(),"-",100*(AO897-MIN(Fit_Error_Deaths))/(MAX(Fit_Error_Deaths)-MIN(Fit_Error_Deaths)))</f>
        <v>-</v>
      </c>
      <c r="AQ897" s="17" t="str">
        <f t="shared" ca="1" si="387"/>
        <v>-</v>
      </c>
      <c r="AR897" s="17" t="str">
        <f ca="1">IF($C897&gt;=TODAY(),"-",100*(AQ897-MIN(Fit_Error_LocalTransmission))/(MAX(Fit_Error_LocalTransmission)-MIN(Fit_Error_LocalTransmission)))</f>
        <v>-</v>
      </c>
      <c r="AS897" s="17" t="str">
        <f t="shared" ca="1" si="388"/>
        <v>-</v>
      </c>
      <c r="AT897" s="67" t="str">
        <f t="shared" ca="1" si="389"/>
        <v>-</v>
      </c>
    </row>
    <row r="898" spans="1:46" s="1" customFormat="1" ht="12" x14ac:dyDescent="0.35">
      <c r="A898" s="87"/>
      <c r="B898" s="40" t="str">
        <f t="shared" si="366"/>
        <v/>
      </c>
      <c r="C898" s="41" t="str">
        <f t="shared" si="367"/>
        <v/>
      </c>
      <c r="D898" s="28">
        <f>'I Disease Parameters'!$E$6/(1000*365)</f>
        <v>4.8197260273972601E-5</v>
      </c>
      <c r="E898" s="28">
        <f>'I Disease Parameters'!$E$7/(1000*365)</f>
        <v>2.0024657534246577E-5</v>
      </c>
      <c r="F898" s="27">
        <f>(1-'I Disease Parameters'!$E$8)/'I Disease Parameters'!$E$10</f>
        <v>0.188</v>
      </c>
      <c r="G898" s="27">
        <f>'I Disease Parameters'!$E$8/'I Disease Parameters'!$E$11</f>
        <v>1.2E-2</v>
      </c>
      <c r="H898" s="27">
        <f>1/'I Disease Parameters'!$E$12</f>
        <v>0.05</v>
      </c>
      <c r="I898" s="27">
        <f>'I Disease Parameters'!$E$9/'I Disease Parameters'!$E$15</f>
        <v>0</v>
      </c>
      <c r="J898" s="83">
        <f t="shared" si="390"/>
        <v>7.7001263440561267</v>
      </c>
      <c r="K898" s="60">
        <f t="shared" si="391"/>
        <v>0.77001263449643809</v>
      </c>
      <c r="L898" s="30">
        <f t="shared" si="392"/>
        <v>0.46717576064062738</v>
      </c>
      <c r="M898" s="27">
        <f>J898/'I Disease Parameters'!$E$12</f>
        <v>0.38500631720280631</v>
      </c>
      <c r="N898" s="27">
        <f>K898/SQRT('I Disease Parameters'!$E$13*'I Disease Parameters'!$E$13)</f>
        <v>4.5294860852731655E-2</v>
      </c>
      <c r="O898" s="27">
        <f>L898/'I Disease Parameters'!$E$13</f>
        <v>2.7480927096507492E-2</v>
      </c>
      <c r="P898" s="27">
        <f>(1-L898)/'I Disease Parameters'!$E$14</f>
        <v>2.2201009973307193E-2</v>
      </c>
      <c r="Q898" s="19" t="str">
        <f t="shared" si="368"/>
        <v/>
      </c>
      <c r="R898" s="17" t="str">
        <f t="shared" si="369"/>
        <v/>
      </c>
      <c r="S898" s="17" t="str">
        <f t="shared" si="370"/>
        <v/>
      </c>
      <c r="T898" s="17" t="str">
        <f t="shared" si="371"/>
        <v/>
      </c>
      <c r="U898" s="17" t="str">
        <f t="shared" si="372"/>
        <v/>
      </c>
      <c r="V898" s="17" t="str">
        <f t="shared" si="373"/>
        <v/>
      </c>
      <c r="W898" s="17" t="str">
        <f t="shared" si="374"/>
        <v/>
      </c>
      <c r="X898" s="18" t="str">
        <f t="shared" si="365"/>
        <v/>
      </c>
      <c r="Y898" s="17" t="str">
        <f t="shared" si="375"/>
        <v/>
      </c>
      <c r="Z898" s="17" t="str">
        <f t="shared" si="376"/>
        <v/>
      </c>
      <c r="AA898" s="17" t="str">
        <f t="shared" si="377"/>
        <v/>
      </c>
      <c r="AB898" s="17" t="str">
        <f t="shared" si="378"/>
        <v/>
      </c>
      <c r="AC898" s="17" t="str">
        <f t="shared" si="379"/>
        <v/>
      </c>
      <c r="AD898" s="18" t="str">
        <f t="shared" si="380"/>
        <v/>
      </c>
      <c r="AE898" s="19" t="str">
        <f t="shared" si="381"/>
        <v/>
      </c>
      <c r="AF898" s="17" t="str">
        <f t="shared" si="382"/>
        <v/>
      </c>
      <c r="AG898" s="17" t="str">
        <f t="shared" si="383"/>
        <v/>
      </c>
      <c r="AH898" s="18" t="str">
        <f t="shared" si="384"/>
        <v/>
      </c>
      <c r="AI898" s="73"/>
      <c r="AJ898" s="74"/>
      <c r="AK898" s="74"/>
      <c r="AL898" s="73"/>
      <c r="AM898" s="74"/>
      <c r="AN898" s="74">
        <f t="shared" si="385"/>
        <v>2012</v>
      </c>
      <c r="AO898" s="19" t="str">
        <f t="shared" ca="1" si="386"/>
        <v>-</v>
      </c>
      <c r="AP898" s="17" t="str">
        <f ca="1">IF($C898&gt;=TODAY(),"-",100*(AO898-MIN(Fit_Error_Deaths))/(MAX(Fit_Error_Deaths)-MIN(Fit_Error_Deaths)))</f>
        <v>-</v>
      </c>
      <c r="AQ898" s="17" t="str">
        <f t="shared" ca="1" si="387"/>
        <v>-</v>
      </c>
      <c r="AR898" s="17" t="str">
        <f ca="1">IF($C898&gt;=TODAY(),"-",100*(AQ898-MIN(Fit_Error_LocalTransmission))/(MAX(Fit_Error_LocalTransmission)-MIN(Fit_Error_LocalTransmission)))</f>
        <v>-</v>
      </c>
      <c r="AS898" s="17" t="str">
        <f t="shared" ca="1" si="388"/>
        <v>-</v>
      </c>
      <c r="AT898" s="67" t="str">
        <f t="shared" ca="1" si="389"/>
        <v>-</v>
      </c>
    </row>
    <row r="899" spans="1:46" s="1" customFormat="1" ht="12" x14ac:dyDescent="0.35">
      <c r="A899" s="87"/>
      <c r="B899" s="40" t="str">
        <f t="shared" si="366"/>
        <v/>
      </c>
      <c r="C899" s="41" t="str">
        <f t="shared" si="367"/>
        <v/>
      </c>
      <c r="D899" s="28">
        <f>'I Disease Parameters'!$E$6/(1000*365)</f>
        <v>4.8197260273972601E-5</v>
      </c>
      <c r="E899" s="28">
        <f>'I Disease Parameters'!$E$7/(1000*365)</f>
        <v>2.0024657534246577E-5</v>
      </c>
      <c r="F899" s="27">
        <f>(1-'I Disease Parameters'!$E$8)/'I Disease Parameters'!$E$10</f>
        <v>0.188</v>
      </c>
      <c r="G899" s="27">
        <f>'I Disease Parameters'!$E$8/'I Disease Parameters'!$E$11</f>
        <v>1.2E-2</v>
      </c>
      <c r="H899" s="27">
        <f>1/'I Disease Parameters'!$E$12</f>
        <v>0.05</v>
      </c>
      <c r="I899" s="27">
        <f>'I Disease Parameters'!$E$9/'I Disease Parameters'!$E$15</f>
        <v>0</v>
      </c>
      <c r="J899" s="83">
        <f t="shared" si="390"/>
        <v>7.7001263440561267</v>
      </c>
      <c r="K899" s="60">
        <f t="shared" si="391"/>
        <v>0.77001263449643809</v>
      </c>
      <c r="L899" s="30">
        <f t="shared" si="392"/>
        <v>0.46717576064062738</v>
      </c>
      <c r="M899" s="27">
        <f>J899/'I Disease Parameters'!$E$12</f>
        <v>0.38500631720280631</v>
      </c>
      <c r="N899" s="27">
        <f>K899/SQRT('I Disease Parameters'!$E$13*'I Disease Parameters'!$E$13)</f>
        <v>4.5294860852731655E-2</v>
      </c>
      <c r="O899" s="27">
        <f>L899/'I Disease Parameters'!$E$13</f>
        <v>2.7480927096507492E-2</v>
      </c>
      <c r="P899" s="27">
        <f>(1-L899)/'I Disease Parameters'!$E$14</f>
        <v>2.2201009973307193E-2</v>
      </c>
      <c r="Q899" s="19" t="str">
        <f t="shared" si="368"/>
        <v/>
      </c>
      <c r="R899" s="17" t="str">
        <f t="shared" si="369"/>
        <v/>
      </c>
      <c r="S899" s="17" t="str">
        <f t="shared" si="370"/>
        <v/>
      </c>
      <c r="T899" s="17" t="str">
        <f t="shared" si="371"/>
        <v/>
      </c>
      <c r="U899" s="17" t="str">
        <f t="shared" si="372"/>
        <v/>
      </c>
      <c r="V899" s="17" t="str">
        <f t="shared" si="373"/>
        <v/>
      </c>
      <c r="W899" s="17" t="str">
        <f t="shared" si="374"/>
        <v/>
      </c>
      <c r="X899" s="18" t="str">
        <f t="shared" si="365"/>
        <v/>
      </c>
      <c r="Y899" s="17" t="str">
        <f t="shared" si="375"/>
        <v/>
      </c>
      <c r="Z899" s="17" t="str">
        <f t="shared" si="376"/>
        <v/>
      </c>
      <c r="AA899" s="17" t="str">
        <f t="shared" si="377"/>
        <v/>
      </c>
      <c r="AB899" s="17" t="str">
        <f t="shared" si="378"/>
        <v/>
      </c>
      <c r="AC899" s="17" t="str">
        <f t="shared" si="379"/>
        <v/>
      </c>
      <c r="AD899" s="18" t="str">
        <f t="shared" si="380"/>
        <v/>
      </c>
      <c r="AE899" s="19" t="str">
        <f t="shared" si="381"/>
        <v/>
      </c>
      <c r="AF899" s="17" t="str">
        <f t="shared" si="382"/>
        <v/>
      </c>
      <c r="AG899" s="17" t="str">
        <f t="shared" si="383"/>
        <v/>
      </c>
      <c r="AH899" s="18" t="str">
        <f t="shared" si="384"/>
        <v/>
      </c>
      <c r="AI899" s="73"/>
      <c r="AJ899" s="74"/>
      <c r="AK899" s="74"/>
      <c r="AL899" s="73"/>
      <c r="AM899" s="74"/>
      <c r="AN899" s="74">
        <f t="shared" si="385"/>
        <v>2012</v>
      </c>
      <c r="AO899" s="19" t="str">
        <f t="shared" ca="1" si="386"/>
        <v>-</v>
      </c>
      <c r="AP899" s="17" t="str">
        <f ca="1">IF($C899&gt;=TODAY(),"-",100*(AO899-MIN(Fit_Error_Deaths))/(MAX(Fit_Error_Deaths)-MIN(Fit_Error_Deaths)))</f>
        <v>-</v>
      </c>
      <c r="AQ899" s="17" t="str">
        <f t="shared" ca="1" si="387"/>
        <v>-</v>
      </c>
      <c r="AR899" s="17" t="str">
        <f ca="1">IF($C899&gt;=TODAY(),"-",100*(AQ899-MIN(Fit_Error_LocalTransmission))/(MAX(Fit_Error_LocalTransmission)-MIN(Fit_Error_LocalTransmission)))</f>
        <v>-</v>
      </c>
      <c r="AS899" s="17" t="str">
        <f t="shared" ca="1" si="388"/>
        <v>-</v>
      </c>
      <c r="AT899" s="67" t="str">
        <f t="shared" ca="1" si="389"/>
        <v>-</v>
      </c>
    </row>
    <row r="900" spans="1:46" s="1" customFormat="1" ht="12" x14ac:dyDescent="0.35">
      <c r="A900" s="87"/>
      <c r="B900" s="40" t="str">
        <f t="shared" si="366"/>
        <v/>
      </c>
      <c r="C900" s="41" t="str">
        <f t="shared" si="367"/>
        <v/>
      </c>
      <c r="D900" s="28">
        <f>'I Disease Parameters'!$E$6/(1000*365)</f>
        <v>4.8197260273972601E-5</v>
      </c>
      <c r="E900" s="28">
        <f>'I Disease Parameters'!$E$7/(1000*365)</f>
        <v>2.0024657534246577E-5</v>
      </c>
      <c r="F900" s="27">
        <f>(1-'I Disease Parameters'!$E$8)/'I Disease Parameters'!$E$10</f>
        <v>0.188</v>
      </c>
      <c r="G900" s="27">
        <f>'I Disease Parameters'!$E$8/'I Disease Parameters'!$E$11</f>
        <v>1.2E-2</v>
      </c>
      <c r="H900" s="27">
        <f>1/'I Disease Parameters'!$E$12</f>
        <v>0.05</v>
      </c>
      <c r="I900" s="27">
        <f>'I Disease Parameters'!$E$9/'I Disease Parameters'!$E$15</f>
        <v>0</v>
      </c>
      <c r="J900" s="83">
        <f t="shared" si="390"/>
        <v>7.7001263440561267</v>
      </c>
      <c r="K900" s="60">
        <f t="shared" si="391"/>
        <v>0.77001263449643809</v>
      </c>
      <c r="L900" s="30">
        <f t="shared" si="392"/>
        <v>0.46717576064062738</v>
      </c>
      <c r="M900" s="27">
        <f>J900/'I Disease Parameters'!$E$12</f>
        <v>0.38500631720280631</v>
      </c>
      <c r="N900" s="27">
        <f>K900/SQRT('I Disease Parameters'!$E$13*'I Disease Parameters'!$E$13)</f>
        <v>4.5294860852731655E-2</v>
      </c>
      <c r="O900" s="27">
        <f>L900/'I Disease Parameters'!$E$13</f>
        <v>2.7480927096507492E-2</v>
      </c>
      <c r="P900" s="27">
        <f>(1-L900)/'I Disease Parameters'!$E$14</f>
        <v>2.2201009973307193E-2</v>
      </c>
      <c r="Q900" s="19" t="str">
        <f t="shared" si="368"/>
        <v/>
      </c>
      <c r="R900" s="17" t="str">
        <f t="shared" si="369"/>
        <v/>
      </c>
      <c r="S900" s="17" t="str">
        <f t="shared" si="370"/>
        <v/>
      </c>
      <c r="T900" s="17" t="str">
        <f t="shared" si="371"/>
        <v/>
      </c>
      <c r="U900" s="17" t="str">
        <f t="shared" si="372"/>
        <v/>
      </c>
      <c r="V900" s="17" t="str">
        <f t="shared" si="373"/>
        <v/>
      </c>
      <c r="W900" s="17" t="str">
        <f t="shared" si="374"/>
        <v/>
      </c>
      <c r="X900" s="18" t="str">
        <f t="shared" ref="X900:X963" si="393">IF($B900&gt;$C$1,"",MAX(View_T_C))</f>
        <v/>
      </c>
      <c r="Y900" s="17" t="str">
        <f t="shared" si="375"/>
        <v/>
      </c>
      <c r="Z900" s="17" t="str">
        <f t="shared" si="376"/>
        <v/>
      </c>
      <c r="AA900" s="17" t="str">
        <f t="shared" si="377"/>
        <v/>
      </c>
      <c r="AB900" s="17" t="str">
        <f t="shared" si="378"/>
        <v/>
      </c>
      <c r="AC900" s="17" t="str">
        <f t="shared" si="379"/>
        <v/>
      </c>
      <c r="AD900" s="18" t="str">
        <f t="shared" si="380"/>
        <v/>
      </c>
      <c r="AE900" s="19" t="str">
        <f t="shared" si="381"/>
        <v/>
      </c>
      <c r="AF900" s="17" t="str">
        <f t="shared" si="382"/>
        <v/>
      </c>
      <c r="AG900" s="17" t="str">
        <f t="shared" si="383"/>
        <v/>
      </c>
      <c r="AH900" s="18" t="str">
        <f t="shared" si="384"/>
        <v/>
      </c>
      <c r="AI900" s="73"/>
      <c r="AJ900" s="74"/>
      <c r="AK900" s="74"/>
      <c r="AL900" s="73"/>
      <c r="AM900" s="74"/>
      <c r="AN900" s="74">
        <f t="shared" si="385"/>
        <v>2012</v>
      </c>
      <c r="AO900" s="19" t="str">
        <f t="shared" ca="1" si="386"/>
        <v>-</v>
      </c>
      <c r="AP900" s="17" t="str">
        <f ca="1">IF($C900&gt;=TODAY(),"-",100*(AO900-MIN(Fit_Error_Deaths))/(MAX(Fit_Error_Deaths)-MIN(Fit_Error_Deaths)))</f>
        <v>-</v>
      </c>
      <c r="AQ900" s="17" t="str">
        <f t="shared" ca="1" si="387"/>
        <v>-</v>
      </c>
      <c r="AR900" s="17" t="str">
        <f ca="1">IF($C900&gt;=TODAY(),"-",100*(AQ900-MIN(Fit_Error_LocalTransmission))/(MAX(Fit_Error_LocalTransmission)-MIN(Fit_Error_LocalTransmission)))</f>
        <v>-</v>
      </c>
      <c r="AS900" s="17" t="str">
        <f t="shared" ca="1" si="388"/>
        <v>-</v>
      </c>
      <c r="AT900" s="67" t="str">
        <f t="shared" ca="1" si="389"/>
        <v>-</v>
      </c>
    </row>
    <row r="901" spans="1:46" s="1" customFormat="1" ht="12" x14ac:dyDescent="0.35">
      <c r="A901" s="87"/>
      <c r="B901" s="40" t="str">
        <f t="shared" ref="B901:B964" si="394">IF($B900&gt;=$C$1,"",B900+1)</f>
        <v/>
      </c>
      <c r="C901" s="41" t="str">
        <f t="shared" ref="C901:C964" si="395">IF($B901&gt;$C$1,"",C900+1)</f>
        <v/>
      </c>
      <c r="D901" s="28">
        <f>'I Disease Parameters'!$E$6/(1000*365)</f>
        <v>4.8197260273972601E-5</v>
      </c>
      <c r="E901" s="28">
        <f>'I Disease Parameters'!$E$7/(1000*365)</f>
        <v>2.0024657534246577E-5</v>
      </c>
      <c r="F901" s="27">
        <f>(1-'I Disease Parameters'!$E$8)/'I Disease Parameters'!$E$10</f>
        <v>0.188</v>
      </c>
      <c r="G901" s="27">
        <f>'I Disease Parameters'!$E$8/'I Disease Parameters'!$E$11</f>
        <v>1.2E-2</v>
      </c>
      <c r="H901" s="27">
        <f>1/'I Disease Parameters'!$E$12</f>
        <v>0.05</v>
      </c>
      <c r="I901" s="27">
        <f>'I Disease Parameters'!$E$9/'I Disease Parameters'!$E$15</f>
        <v>0</v>
      </c>
      <c r="J901" s="83">
        <f t="shared" si="390"/>
        <v>7.7001263440561267</v>
      </c>
      <c r="K901" s="60">
        <f t="shared" si="391"/>
        <v>0.77001263449643809</v>
      </c>
      <c r="L901" s="30">
        <f t="shared" si="392"/>
        <v>0.46717576064062738</v>
      </c>
      <c r="M901" s="27">
        <f>J901/'I Disease Parameters'!$E$12</f>
        <v>0.38500631720280631</v>
      </c>
      <c r="N901" s="27">
        <f>K901/SQRT('I Disease Parameters'!$E$13*'I Disease Parameters'!$E$13)</f>
        <v>4.5294860852731655E-2</v>
      </c>
      <c r="O901" s="27">
        <f>L901/'I Disease Parameters'!$E$13</f>
        <v>2.7480927096507492E-2</v>
      </c>
      <c r="P901" s="27">
        <f>(1-L901)/'I Disease Parameters'!$E$14</f>
        <v>2.2201009973307193E-2</v>
      </c>
      <c r="Q901" s="19" t="str">
        <f t="shared" ref="Q901:Q964" si="396">IF($B901&gt;$C$1,"",Q900+p_0*$W900+p_9*$U900-p_1*$Q900-p_2*$Q900*($S900/$W900)-p_3*$Q900*($T900/$W900))</f>
        <v/>
      </c>
      <c r="R901" s="17" t="str">
        <f t="shared" ref="R901:R964" si="397">IF($B901&gt;$C$1,"",R900+p_2*$Q900*($S900/$W900)+p_3*$Q900*($T900/$W900) - p_1*$R900- p_4*$R900 - p_5*$R900+AI900)</f>
        <v/>
      </c>
      <c r="S901" s="17" t="str">
        <f t="shared" ref="S901:S964" si="398">IF($B901&gt;$C$1,"",S900+p_4*$R900-p_1*$S900-p_6*$S900+AJ900)</f>
        <v/>
      </c>
      <c r="T901" s="17" t="str">
        <f t="shared" ref="T901:T964" si="399">IF($B901&gt;$C$1,"",T900+p_5*$R900-p_1*$T900-p_7*$T900-p_8*$T900+AK900)</f>
        <v/>
      </c>
      <c r="U901" s="17" t="str">
        <f t="shared" ref="U901:U964" si="400">IF($B901&gt;$C$1,"",U900+p_7*$T900+p_6*$S900-p_1*$U900-p_9*$U900)</f>
        <v/>
      </c>
      <c r="V901" s="17" t="str">
        <f t="shared" ref="V901:V964" si="401">IF($B901&gt;$C$1,"",V900+p_8*$T900)</f>
        <v/>
      </c>
      <c r="W901" s="17" t="str">
        <f t="shared" ref="W901:W964" si="402">IF($B901&gt;$C$1,"",SUM($Q901:$U901))</f>
        <v/>
      </c>
      <c r="X901" s="18" t="str">
        <f t="shared" si="393"/>
        <v/>
      </c>
      <c r="Y901" s="17" t="str">
        <f t="shared" ref="Y901:Y964" si="403">IF($B901&gt;$C$1,"",Q901-Q900)</f>
        <v/>
      </c>
      <c r="Z901" s="17" t="str">
        <f t="shared" ref="Z901:Z964" si="404">IF($B901&gt;$C$1,"",R901-R900)</f>
        <v/>
      </c>
      <c r="AA901" s="17" t="str">
        <f t="shared" ref="AA901:AA964" si="405">IF($B901&gt;$C$1,"",S901-S900)</f>
        <v/>
      </c>
      <c r="AB901" s="17" t="str">
        <f t="shared" ref="AB901:AB964" si="406">IF($B901&gt;$C$1,"",T901-T900)</f>
        <v/>
      </c>
      <c r="AC901" s="17" t="str">
        <f t="shared" ref="AC901:AC964" si="407">IF($B901&gt;$C$1,"",U901-U900)</f>
        <v/>
      </c>
      <c r="AD901" s="18" t="str">
        <f t="shared" ref="AD901:AD964" si="408">IF($B901&gt;$C$1,"",V901-V900)</f>
        <v/>
      </c>
      <c r="AE901" s="19" t="str">
        <f t="shared" ref="AE901:AE964" si="409">IF($B901&gt;$C$1,"",p_2*$Q900*($S900/$W900)+p_3*$Q900*($T900/$W900))</f>
        <v/>
      </c>
      <c r="AF901" s="17" t="str">
        <f t="shared" ref="AF901:AF964" si="410">IF($B901&gt;$C$1,"",p_4*$R900)</f>
        <v/>
      </c>
      <c r="AG901" s="17" t="str">
        <f t="shared" ref="AG901:AG964" si="411">IF($B901&gt;$C$1,"",p_5*$R900)</f>
        <v/>
      </c>
      <c r="AH901" s="18" t="str">
        <f t="shared" si="384"/>
        <v/>
      </c>
      <c r="AI901" s="73"/>
      <c r="AJ901" s="74"/>
      <c r="AK901" s="74"/>
      <c r="AL901" s="73"/>
      <c r="AM901" s="74"/>
      <c r="AN901" s="74">
        <f t="shared" si="385"/>
        <v>2012</v>
      </c>
      <c r="AO901" s="19" t="str">
        <f t="shared" ca="1" si="386"/>
        <v>-</v>
      </c>
      <c r="AP901" s="17" t="str">
        <f ca="1">IF($C901&gt;=TODAY(),"-",100*(AO901-MIN(Fit_Error_Deaths))/(MAX(Fit_Error_Deaths)-MIN(Fit_Error_Deaths)))</f>
        <v>-</v>
      </c>
      <c r="AQ901" s="17" t="str">
        <f t="shared" ca="1" si="387"/>
        <v>-</v>
      </c>
      <c r="AR901" s="17" t="str">
        <f ca="1">IF($C901&gt;=TODAY(),"-",100*(AQ901-MIN(Fit_Error_LocalTransmission))/(MAX(Fit_Error_LocalTransmission)-MIN(Fit_Error_LocalTransmission)))</f>
        <v>-</v>
      </c>
      <c r="AS901" s="17" t="str">
        <f t="shared" ca="1" si="388"/>
        <v>-</v>
      </c>
      <c r="AT901" s="67" t="str">
        <f t="shared" ca="1" si="389"/>
        <v>-</v>
      </c>
    </row>
    <row r="902" spans="1:46" s="1" customFormat="1" ht="12" x14ac:dyDescent="0.35">
      <c r="A902" s="87"/>
      <c r="B902" s="40" t="str">
        <f t="shared" si="394"/>
        <v/>
      </c>
      <c r="C902" s="41" t="str">
        <f t="shared" si="395"/>
        <v/>
      </c>
      <c r="D902" s="28">
        <f>'I Disease Parameters'!$E$6/(1000*365)</f>
        <v>4.8197260273972601E-5</v>
      </c>
      <c r="E902" s="28">
        <f>'I Disease Parameters'!$E$7/(1000*365)</f>
        <v>2.0024657534246577E-5</v>
      </c>
      <c r="F902" s="27">
        <f>(1-'I Disease Parameters'!$E$8)/'I Disease Parameters'!$E$10</f>
        <v>0.188</v>
      </c>
      <c r="G902" s="27">
        <f>'I Disease Parameters'!$E$8/'I Disease Parameters'!$E$11</f>
        <v>1.2E-2</v>
      </c>
      <c r="H902" s="27">
        <f>1/'I Disease Parameters'!$E$12</f>
        <v>0.05</v>
      </c>
      <c r="I902" s="27">
        <f>'I Disease Parameters'!$E$9/'I Disease Parameters'!$E$15</f>
        <v>0</v>
      </c>
      <c r="J902" s="83">
        <f t="shared" si="390"/>
        <v>7.7001263440561267</v>
      </c>
      <c r="K902" s="60">
        <f t="shared" si="391"/>
        <v>0.77001263449643809</v>
      </c>
      <c r="L902" s="30">
        <f t="shared" si="392"/>
        <v>0.46717576064062738</v>
      </c>
      <c r="M902" s="27">
        <f>J902/'I Disease Parameters'!$E$12</f>
        <v>0.38500631720280631</v>
      </c>
      <c r="N902" s="27">
        <f>K902/SQRT('I Disease Parameters'!$E$13*'I Disease Parameters'!$E$13)</f>
        <v>4.5294860852731655E-2</v>
      </c>
      <c r="O902" s="27">
        <f>L902/'I Disease Parameters'!$E$13</f>
        <v>2.7480927096507492E-2</v>
      </c>
      <c r="P902" s="27">
        <f>(1-L902)/'I Disease Parameters'!$E$14</f>
        <v>2.2201009973307193E-2</v>
      </c>
      <c r="Q902" s="19" t="str">
        <f t="shared" si="396"/>
        <v/>
      </c>
      <c r="R902" s="17" t="str">
        <f t="shared" si="397"/>
        <v/>
      </c>
      <c r="S902" s="17" t="str">
        <f t="shared" si="398"/>
        <v/>
      </c>
      <c r="T902" s="17" t="str">
        <f t="shared" si="399"/>
        <v/>
      </c>
      <c r="U902" s="17" t="str">
        <f t="shared" si="400"/>
        <v/>
      </c>
      <c r="V902" s="17" t="str">
        <f t="shared" si="401"/>
        <v/>
      </c>
      <c r="W902" s="17" t="str">
        <f t="shared" si="402"/>
        <v/>
      </c>
      <c r="X902" s="18" t="str">
        <f t="shared" si="393"/>
        <v/>
      </c>
      <c r="Y902" s="17" t="str">
        <f t="shared" si="403"/>
        <v/>
      </c>
      <c r="Z902" s="17" t="str">
        <f t="shared" si="404"/>
        <v/>
      </c>
      <c r="AA902" s="17" t="str">
        <f t="shared" si="405"/>
        <v/>
      </c>
      <c r="AB902" s="17" t="str">
        <f t="shared" si="406"/>
        <v/>
      </c>
      <c r="AC902" s="17" t="str">
        <f t="shared" si="407"/>
        <v/>
      </c>
      <c r="AD902" s="18" t="str">
        <f t="shared" si="408"/>
        <v/>
      </c>
      <c r="AE902" s="19" t="str">
        <f t="shared" si="409"/>
        <v/>
      </c>
      <c r="AF902" s="17" t="str">
        <f t="shared" si="410"/>
        <v/>
      </c>
      <c r="AG902" s="17" t="str">
        <f t="shared" si="411"/>
        <v/>
      </c>
      <c r="AH902" s="18" t="str">
        <f t="shared" ref="AH902:AH965" si="412">IF($B902&gt;$C$1,"",AG902+AF902)</f>
        <v/>
      </c>
      <c r="AI902" s="73"/>
      <c r="AJ902" s="74"/>
      <c r="AK902" s="74"/>
      <c r="AL902" s="73"/>
      <c r="AM902" s="74"/>
      <c r="AN902" s="74">
        <f t="shared" ref="AN902:AN965" si="413">AM902+AN901</f>
        <v>2012</v>
      </c>
      <c r="AO902" s="19" t="str">
        <f t="shared" ref="AO902:AO965" ca="1" si="414">IF($C902&gt;=TODAY(),"-",(AL902-AD902)^2)</f>
        <v>-</v>
      </c>
      <c r="AP902" s="17" t="str">
        <f ca="1">IF($C902&gt;=TODAY(),"-",100*(AO902-MIN(Fit_Error_Deaths))/(MAX(Fit_Error_Deaths)-MIN(Fit_Error_Deaths)))</f>
        <v>-</v>
      </c>
      <c r="AQ902" s="17" t="str">
        <f t="shared" ref="AQ902:AQ965" ca="1" si="415">IF($C902&gt;=TODAY(),"-",(AM902-AH902)^2)</f>
        <v>-</v>
      </c>
      <c r="AR902" s="17" t="str">
        <f ca="1">IF($C902&gt;=TODAY(),"-",100*(AQ902-MIN(Fit_Error_LocalTransmission))/(MAX(Fit_Error_LocalTransmission)-MIN(Fit_Error_LocalTransmission)))</f>
        <v>-</v>
      </c>
      <c r="AS902" s="17" t="str">
        <f t="shared" ref="AS902:AS965" ca="1" si="416">IF($C902&gt;=TODAY(),"-",AP902*$AO$2+AR902*$AQ$2)</f>
        <v>-</v>
      </c>
      <c r="AT902" s="67" t="str">
        <f t="shared" ref="AT902:AT965" ca="1" si="417">IF($C902&gt;=TODAY(),"-",($AT$2)^((TODAY()-C902-1)))</f>
        <v>-</v>
      </c>
    </row>
    <row r="903" spans="1:46" s="1" customFormat="1" ht="12" x14ac:dyDescent="0.35">
      <c r="A903" s="87"/>
      <c r="B903" s="40" t="str">
        <f t="shared" si="394"/>
        <v/>
      </c>
      <c r="C903" s="41" t="str">
        <f t="shared" si="395"/>
        <v/>
      </c>
      <c r="D903" s="28">
        <f>'I Disease Parameters'!$E$6/(1000*365)</f>
        <v>4.8197260273972601E-5</v>
      </c>
      <c r="E903" s="28">
        <f>'I Disease Parameters'!$E$7/(1000*365)</f>
        <v>2.0024657534246577E-5</v>
      </c>
      <c r="F903" s="27">
        <f>(1-'I Disease Parameters'!$E$8)/'I Disease Parameters'!$E$10</f>
        <v>0.188</v>
      </c>
      <c r="G903" s="27">
        <f>'I Disease Parameters'!$E$8/'I Disease Parameters'!$E$11</f>
        <v>1.2E-2</v>
      </c>
      <c r="H903" s="27">
        <f>1/'I Disease Parameters'!$E$12</f>
        <v>0.05</v>
      </c>
      <c r="I903" s="27">
        <f>'I Disease Parameters'!$E$9/'I Disease Parameters'!$E$15</f>
        <v>0</v>
      </c>
      <c r="J903" s="83">
        <f t="shared" ref="J903:J966" si="418">J902</f>
        <v>7.7001263440561267</v>
      </c>
      <c r="K903" s="60">
        <f t="shared" ref="K903:K966" si="419">K902</f>
        <v>0.77001263449643809</v>
      </c>
      <c r="L903" s="30">
        <f t="shared" ref="L903:L966" si="420">L902</f>
        <v>0.46717576064062738</v>
      </c>
      <c r="M903" s="27">
        <f>J903/'I Disease Parameters'!$E$12</f>
        <v>0.38500631720280631</v>
      </c>
      <c r="N903" s="27">
        <f>K903/SQRT('I Disease Parameters'!$E$13*'I Disease Parameters'!$E$13)</f>
        <v>4.5294860852731655E-2</v>
      </c>
      <c r="O903" s="27">
        <f>L903/'I Disease Parameters'!$E$13</f>
        <v>2.7480927096507492E-2</v>
      </c>
      <c r="P903" s="27">
        <f>(1-L903)/'I Disease Parameters'!$E$14</f>
        <v>2.2201009973307193E-2</v>
      </c>
      <c r="Q903" s="19" t="str">
        <f t="shared" si="396"/>
        <v/>
      </c>
      <c r="R903" s="17" t="str">
        <f t="shared" si="397"/>
        <v/>
      </c>
      <c r="S903" s="17" t="str">
        <f t="shared" si="398"/>
        <v/>
      </c>
      <c r="T903" s="17" t="str">
        <f t="shared" si="399"/>
        <v/>
      </c>
      <c r="U903" s="17" t="str">
        <f t="shared" si="400"/>
        <v/>
      </c>
      <c r="V903" s="17" t="str">
        <f t="shared" si="401"/>
        <v/>
      </c>
      <c r="W903" s="17" t="str">
        <f t="shared" si="402"/>
        <v/>
      </c>
      <c r="X903" s="18" t="str">
        <f t="shared" si="393"/>
        <v/>
      </c>
      <c r="Y903" s="17" t="str">
        <f t="shared" si="403"/>
        <v/>
      </c>
      <c r="Z903" s="17" t="str">
        <f t="shared" si="404"/>
        <v/>
      </c>
      <c r="AA903" s="17" t="str">
        <f t="shared" si="405"/>
        <v/>
      </c>
      <c r="AB903" s="17" t="str">
        <f t="shared" si="406"/>
        <v/>
      </c>
      <c r="AC903" s="17" t="str">
        <f t="shared" si="407"/>
        <v/>
      </c>
      <c r="AD903" s="18" t="str">
        <f t="shared" si="408"/>
        <v/>
      </c>
      <c r="AE903" s="19" t="str">
        <f t="shared" si="409"/>
        <v/>
      </c>
      <c r="AF903" s="17" t="str">
        <f t="shared" si="410"/>
        <v/>
      </c>
      <c r="AG903" s="17" t="str">
        <f t="shared" si="411"/>
        <v/>
      </c>
      <c r="AH903" s="18" t="str">
        <f t="shared" si="412"/>
        <v/>
      </c>
      <c r="AI903" s="73"/>
      <c r="AJ903" s="74"/>
      <c r="AK903" s="74"/>
      <c r="AL903" s="73"/>
      <c r="AM903" s="74"/>
      <c r="AN903" s="74">
        <f t="shared" si="413"/>
        <v>2012</v>
      </c>
      <c r="AO903" s="19" t="str">
        <f t="shared" ca="1" si="414"/>
        <v>-</v>
      </c>
      <c r="AP903" s="17" t="str">
        <f ca="1">IF($C903&gt;=TODAY(),"-",100*(AO903-MIN(Fit_Error_Deaths))/(MAX(Fit_Error_Deaths)-MIN(Fit_Error_Deaths)))</f>
        <v>-</v>
      </c>
      <c r="AQ903" s="17" t="str">
        <f t="shared" ca="1" si="415"/>
        <v>-</v>
      </c>
      <c r="AR903" s="17" t="str">
        <f ca="1">IF($C903&gt;=TODAY(),"-",100*(AQ903-MIN(Fit_Error_LocalTransmission))/(MAX(Fit_Error_LocalTransmission)-MIN(Fit_Error_LocalTransmission)))</f>
        <v>-</v>
      </c>
      <c r="AS903" s="17" t="str">
        <f t="shared" ca="1" si="416"/>
        <v>-</v>
      </c>
      <c r="AT903" s="67" t="str">
        <f t="shared" ca="1" si="417"/>
        <v>-</v>
      </c>
    </row>
    <row r="904" spans="1:46" s="1" customFormat="1" ht="12" x14ac:dyDescent="0.35">
      <c r="A904" s="87"/>
      <c r="B904" s="40" t="str">
        <f t="shared" si="394"/>
        <v/>
      </c>
      <c r="C904" s="41" t="str">
        <f t="shared" si="395"/>
        <v/>
      </c>
      <c r="D904" s="28">
        <f>'I Disease Parameters'!$E$6/(1000*365)</f>
        <v>4.8197260273972601E-5</v>
      </c>
      <c r="E904" s="28">
        <f>'I Disease Parameters'!$E$7/(1000*365)</f>
        <v>2.0024657534246577E-5</v>
      </c>
      <c r="F904" s="27">
        <f>(1-'I Disease Parameters'!$E$8)/'I Disease Parameters'!$E$10</f>
        <v>0.188</v>
      </c>
      <c r="G904" s="27">
        <f>'I Disease Parameters'!$E$8/'I Disease Parameters'!$E$11</f>
        <v>1.2E-2</v>
      </c>
      <c r="H904" s="27">
        <f>1/'I Disease Parameters'!$E$12</f>
        <v>0.05</v>
      </c>
      <c r="I904" s="27">
        <f>'I Disease Parameters'!$E$9/'I Disease Parameters'!$E$15</f>
        <v>0</v>
      </c>
      <c r="J904" s="83">
        <f t="shared" si="418"/>
        <v>7.7001263440561267</v>
      </c>
      <c r="K904" s="60">
        <f t="shared" si="419"/>
        <v>0.77001263449643809</v>
      </c>
      <c r="L904" s="30">
        <f t="shared" si="420"/>
        <v>0.46717576064062738</v>
      </c>
      <c r="M904" s="27">
        <f>J904/'I Disease Parameters'!$E$12</f>
        <v>0.38500631720280631</v>
      </c>
      <c r="N904" s="27">
        <f>K904/SQRT('I Disease Parameters'!$E$13*'I Disease Parameters'!$E$13)</f>
        <v>4.5294860852731655E-2</v>
      </c>
      <c r="O904" s="27">
        <f>L904/'I Disease Parameters'!$E$13</f>
        <v>2.7480927096507492E-2</v>
      </c>
      <c r="P904" s="27">
        <f>(1-L904)/'I Disease Parameters'!$E$14</f>
        <v>2.2201009973307193E-2</v>
      </c>
      <c r="Q904" s="19" t="str">
        <f t="shared" si="396"/>
        <v/>
      </c>
      <c r="R904" s="17" t="str">
        <f t="shared" si="397"/>
        <v/>
      </c>
      <c r="S904" s="17" t="str">
        <f t="shared" si="398"/>
        <v/>
      </c>
      <c r="T904" s="17" t="str">
        <f t="shared" si="399"/>
        <v/>
      </c>
      <c r="U904" s="17" t="str">
        <f t="shared" si="400"/>
        <v/>
      </c>
      <c r="V904" s="17" t="str">
        <f t="shared" si="401"/>
        <v/>
      </c>
      <c r="W904" s="17" t="str">
        <f t="shared" si="402"/>
        <v/>
      </c>
      <c r="X904" s="18" t="str">
        <f t="shared" si="393"/>
        <v/>
      </c>
      <c r="Y904" s="17" t="str">
        <f t="shared" si="403"/>
        <v/>
      </c>
      <c r="Z904" s="17" t="str">
        <f t="shared" si="404"/>
        <v/>
      </c>
      <c r="AA904" s="17" t="str">
        <f t="shared" si="405"/>
        <v/>
      </c>
      <c r="AB904" s="17" t="str">
        <f t="shared" si="406"/>
        <v/>
      </c>
      <c r="AC904" s="17" t="str">
        <f t="shared" si="407"/>
        <v/>
      </c>
      <c r="AD904" s="18" t="str">
        <f t="shared" si="408"/>
        <v/>
      </c>
      <c r="AE904" s="19" t="str">
        <f t="shared" si="409"/>
        <v/>
      </c>
      <c r="AF904" s="17" t="str">
        <f t="shared" si="410"/>
        <v/>
      </c>
      <c r="AG904" s="17" t="str">
        <f t="shared" si="411"/>
        <v/>
      </c>
      <c r="AH904" s="18" t="str">
        <f t="shared" si="412"/>
        <v/>
      </c>
      <c r="AI904" s="73"/>
      <c r="AJ904" s="74"/>
      <c r="AK904" s="74"/>
      <c r="AL904" s="73"/>
      <c r="AM904" s="74"/>
      <c r="AN904" s="74">
        <f t="shared" si="413"/>
        <v>2012</v>
      </c>
      <c r="AO904" s="19" t="str">
        <f t="shared" ca="1" si="414"/>
        <v>-</v>
      </c>
      <c r="AP904" s="17" t="str">
        <f ca="1">IF($C904&gt;=TODAY(),"-",100*(AO904-MIN(Fit_Error_Deaths))/(MAX(Fit_Error_Deaths)-MIN(Fit_Error_Deaths)))</f>
        <v>-</v>
      </c>
      <c r="AQ904" s="17" t="str">
        <f t="shared" ca="1" si="415"/>
        <v>-</v>
      </c>
      <c r="AR904" s="17" t="str">
        <f ca="1">IF($C904&gt;=TODAY(),"-",100*(AQ904-MIN(Fit_Error_LocalTransmission))/(MAX(Fit_Error_LocalTransmission)-MIN(Fit_Error_LocalTransmission)))</f>
        <v>-</v>
      </c>
      <c r="AS904" s="17" t="str">
        <f t="shared" ca="1" si="416"/>
        <v>-</v>
      </c>
      <c r="AT904" s="67" t="str">
        <f t="shared" ca="1" si="417"/>
        <v>-</v>
      </c>
    </row>
    <row r="905" spans="1:46" s="1" customFormat="1" ht="12" x14ac:dyDescent="0.35">
      <c r="A905" s="87"/>
      <c r="B905" s="40" t="str">
        <f t="shared" si="394"/>
        <v/>
      </c>
      <c r="C905" s="41" t="str">
        <f t="shared" si="395"/>
        <v/>
      </c>
      <c r="D905" s="28">
        <f>'I Disease Parameters'!$E$6/(1000*365)</f>
        <v>4.8197260273972601E-5</v>
      </c>
      <c r="E905" s="28">
        <f>'I Disease Parameters'!$E$7/(1000*365)</f>
        <v>2.0024657534246577E-5</v>
      </c>
      <c r="F905" s="27">
        <f>(1-'I Disease Parameters'!$E$8)/'I Disease Parameters'!$E$10</f>
        <v>0.188</v>
      </c>
      <c r="G905" s="27">
        <f>'I Disease Parameters'!$E$8/'I Disease Parameters'!$E$11</f>
        <v>1.2E-2</v>
      </c>
      <c r="H905" s="27">
        <f>1/'I Disease Parameters'!$E$12</f>
        <v>0.05</v>
      </c>
      <c r="I905" s="27">
        <f>'I Disease Parameters'!$E$9/'I Disease Parameters'!$E$15</f>
        <v>0</v>
      </c>
      <c r="J905" s="83">
        <f t="shared" si="418"/>
        <v>7.7001263440561267</v>
      </c>
      <c r="K905" s="60">
        <f t="shared" si="419"/>
        <v>0.77001263449643809</v>
      </c>
      <c r="L905" s="30">
        <f t="shared" si="420"/>
        <v>0.46717576064062738</v>
      </c>
      <c r="M905" s="27">
        <f>J905/'I Disease Parameters'!$E$12</f>
        <v>0.38500631720280631</v>
      </c>
      <c r="N905" s="27">
        <f>K905/SQRT('I Disease Parameters'!$E$13*'I Disease Parameters'!$E$13)</f>
        <v>4.5294860852731655E-2</v>
      </c>
      <c r="O905" s="27">
        <f>L905/'I Disease Parameters'!$E$13</f>
        <v>2.7480927096507492E-2</v>
      </c>
      <c r="P905" s="27">
        <f>(1-L905)/'I Disease Parameters'!$E$14</f>
        <v>2.2201009973307193E-2</v>
      </c>
      <c r="Q905" s="19" t="str">
        <f t="shared" si="396"/>
        <v/>
      </c>
      <c r="R905" s="17" t="str">
        <f t="shared" si="397"/>
        <v/>
      </c>
      <c r="S905" s="17" t="str">
        <f t="shared" si="398"/>
        <v/>
      </c>
      <c r="T905" s="17" t="str">
        <f t="shared" si="399"/>
        <v/>
      </c>
      <c r="U905" s="17" t="str">
        <f t="shared" si="400"/>
        <v/>
      </c>
      <c r="V905" s="17" t="str">
        <f t="shared" si="401"/>
        <v/>
      </c>
      <c r="W905" s="17" t="str">
        <f t="shared" si="402"/>
        <v/>
      </c>
      <c r="X905" s="18" t="str">
        <f t="shared" si="393"/>
        <v/>
      </c>
      <c r="Y905" s="17" t="str">
        <f t="shared" si="403"/>
        <v/>
      </c>
      <c r="Z905" s="17" t="str">
        <f t="shared" si="404"/>
        <v/>
      </c>
      <c r="AA905" s="17" t="str">
        <f t="shared" si="405"/>
        <v/>
      </c>
      <c r="AB905" s="17" t="str">
        <f t="shared" si="406"/>
        <v/>
      </c>
      <c r="AC905" s="17" t="str">
        <f t="shared" si="407"/>
        <v/>
      </c>
      <c r="AD905" s="18" t="str">
        <f t="shared" si="408"/>
        <v/>
      </c>
      <c r="AE905" s="19" t="str">
        <f t="shared" si="409"/>
        <v/>
      </c>
      <c r="AF905" s="17" t="str">
        <f t="shared" si="410"/>
        <v/>
      </c>
      <c r="AG905" s="17" t="str">
        <f t="shared" si="411"/>
        <v/>
      </c>
      <c r="AH905" s="18" t="str">
        <f t="shared" si="412"/>
        <v/>
      </c>
      <c r="AI905" s="73"/>
      <c r="AJ905" s="74"/>
      <c r="AK905" s="74"/>
      <c r="AL905" s="73"/>
      <c r="AM905" s="74"/>
      <c r="AN905" s="74">
        <f t="shared" si="413"/>
        <v>2012</v>
      </c>
      <c r="AO905" s="19" t="str">
        <f t="shared" ca="1" si="414"/>
        <v>-</v>
      </c>
      <c r="AP905" s="17" t="str">
        <f ca="1">IF($C905&gt;=TODAY(),"-",100*(AO905-MIN(Fit_Error_Deaths))/(MAX(Fit_Error_Deaths)-MIN(Fit_Error_Deaths)))</f>
        <v>-</v>
      </c>
      <c r="AQ905" s="17" t="str">
        <f t="shared" ca="1" si="415"/>
        <v>-</v>
      </c>
      <c r="AR905" s="17" t="str">
        <f ca="1">IF($C905&gt;=TODAY(),"-",100*(AQ905-MIN(Fit_Error_LocalTransmission))/(MAX(Fit_Error_LocalTransmission)-MIN(Fit_Error_LocalTransmission)))</f>
        <v>-</v>
      </c>
      <c r="AS905" s="17" t="str">
        <f t="shared" ca="1" si="416"/>
        <v>-</v>
      </c>
      <c r="AT905" s="67" t="str">
        <f t="shared" ca="1" si="417"/>
        <v>-</v>
      </c>
    </row>
    <row r="906" spans="1:46" s="1" customFormat="1" ht="12" x14ac:dyDescent="0.35">
      <c r="A906" s="87"/>
      <c r="B906" s="40" t="str">
        <f t="shared" si="394"/>
        <v/>
      </c>
      <c r="C906" s="41" t="str">
        <f t="shared" si="395"/>
        <v/>
      </c>
      <c r="D906" s="28">
        <f>'I Disease Parameters'!$E$6/(1000*365)</f>
        <v>4.8197260273972601E-5</v>
      </c>
      <c r="E906" s="28">
        <f>'I Disease Parameters'!$E$7/(1000*365)</f>
        <v>2.0024657534246577E-5</v>
      </c>
      <c r="F906" s="27">
        <f>(1-'I Disease Parameters'!$E$8)/'I Disease Parameters'!$E$10</f>
        <v>0.188</v>
      </c>
      <c r="G906" s="27">
        <f>'I Disease Parameters'!$E$8/'I Disease Parameters'!$E$11</f>
        <v>1.2E-2</v>
      </c>
      <c r="H906" s="27">
        <f>1/'I Disease Parameters'!$E$12</f>
        <v>0.05</v>
      </c>
      <c r="I906" s="27">
        <f>'I Disease Parameters'!$E$9/'I Disease Parameters'!$E$15</f>
        <v>0</v>
      </c>
      <c r="J906" s="83">
        <f t="shared" si="418"/>
        <v>7.7001263440561267</v>
      </c>
      <c r="K906" s="60">
        <f t="shared" si="419"/>
        <v>0.77001263449643809</v>
      </c>
      <c r="L906" s="30">
        <f t="shared" si="420"/>
        <v>0.46717576064062738</v>
      </c>
      <c r="M906" s="27">
        <f>J906/'I Disease Parameters'!$E$12</f>
        <v>0.38500631720280631</v>
      </c>
      <c r="N906" s="27">
        <f>K906/SQRT('I Disease Parameters'!$E$13*'I Disease Parameters'!$E$13)</f>
        <v>4.5294860852731655E-2</v>
      </c>
      <c r="O906" s="27">
        <f>L906/'I Disease Parameters'!$E$13</f>
        <v>2.7480927096507492E-2</v>
      </c>
      <c r="P906" s="27">
        <f>(1-L906)/'I Disease Parameters'!$E$14</f>
        <v>2.2201009973307193E-2</v>
      </c>
      <c r="Q906" s="19" t="str">
        <f t="shared" si="396"/>
        <v/>
      </c>
      <c r="R906" s="17" t="str">
        <f t="shared" si="397"/>
        <v/>
      </c>
      <c r="S906" s="17" t="str">
        <f t="shared" si="398"/>
        <v/>
      </c>
      <c r="T906" s="17" t="str">
        <f t="shared" si="399"/>
        <v/>
      </c>
      <c r="U906" s="17" t="str">
        <f t="shared" si="400"/>
        <v/>
      </c>
      <c r="V906" s="17" t="str">
        <f t="shared" si="401"/>
        <v/>
      </c>
      <c r="W906" s="17" t="str">
        <f t="shared" si="402"/>
        <v/>
      </c>
      <c r="X906" s="18" t="str">
        <f t="shared" si="393"/>
        <v/>
      </c>
      <c r="Y906" s="17" t="str">
        <f t="shared" si="403"/>
        <v/>
      </c>
      <c r="Z906" s="17" t="str">
        <f t="shared" si="404"/>
        <v/>
      </c>
      <c r="AA906" s="17" t="str">
        <f t="shared" si="405"/>
        <v/>
      </c>
      <c r="AB906" s="17" t="str">
        <f t="shared" si="406"/>
        <v/>
      </c>
      <c r="AC906" s="17" t="str">
        <f t="shared" si="407"/>
        <v/>
      </c>
      <c r="AD906" s="18" t="str">
        <f t="shared" si="408"/>
        <v/>
      </c>
      <c r="AE906" s="19" t="str">
        <f t="shared" si="409"/>
        <v/>
      </c>
      <c r="AF906" s="17" t="str">
        <f t="shared" si="410"/>
        <v/>
      </c>
      <c r="AG906" s="17" t="str">
        <f t="shared" si="411"/>
        <v/>
      </c>
      <c r="AH906" s="18" t="str">
        <f t="shared" si="412"/>
        <v/>
      </c>
      <c r="AI906" s="73"/>
      <c r="AJ906" s="74"/>
      <c r="AK906" s="74"/>
      <c r="AL906" s="73"/>
      <c r="AM906" s="74"/>
      <c r="AN906" s="74">
        <f t="shared" si="413"/>
        <v>2012</v>
      </c>
      <c r="AO906" s="19" t="str">
        <f t="shared" ca="1" si="414"/>
        <v>-</v>
      </c>
      <c r="AP906" s="17" t="str">
        <f ca="1">IF($C906&gt;=TODAY(),"-",100*(AO906-MIN(Fit_Error_Deaths))/(MAX(Fit_Error_Deaths)-MIN(Fit_Error_Deaths)))</f>
        <v>-</v>
      </c>
      <c r="AQ906" s="17" t="str">
        <f t="shared" ca="1" si="415"/>
        <v>-</v>
      </c>
      <c r="AR906" s="17" t="str">
        <f ca="1">IF($C906&gt;=TODAY(),"-",100*(AQ906-MIN(Fit_Error_LocalTransmission))/(MAX(Fit_Error_LocalTransmission)-MIN(Fit_Error_LocalTransmission)))</f>
        <v>-</v>
      </c>
      <c r="AS906" s="17" t="str">
        <f t="shared" ca="1" si="416"/>
        <v>-</v>
      </c>
      <c r="AT906" s="67" t="str">
        <f t="shared" ca="1" si="417"/>
        <v>-</v>
      </c>
    </row>
    <row r="907" spans="1:46" s="1" customFormat="1" ht="12" x14ac:dyDescent="0.35">
      <c r="A907" s="87"/>
      <c r="B907" s="40" t="str">
        <f t="shared" si="394"/>
        <v/>
      </c>
      <c r="C907" s="41" t="str">
        <f t="shared" si="395"/>
        <v/>
      </c>
      <c r="D907" s="28">
        <f>'I Disease Parameters'!$E$6/(1000*365)</f>
        <v>4.8197260273972601E-5</v>
      </c>
      <c r="E907" s="28">
        <f>'I Disease Parameters'!$E$7/(1000*365)</f>
        <v>2.0024657534246577E-5</v>
      </c>
      <c r="F907" s="27">
        <f>(1-'I Disease Parameters'!$E$8)/'I Disease Parameters'!$E$10</f>
        <v>0.188</v>
      </c>
      <c r="G907" s="27">
        <f>'I Disease Parameters'!$E$8/'I Disease Parameters'!$E$11</f>
        <v>1.2E-2</v>
      </c>
      <c r="H907" s="27">
        <f>1/'I Disease Parameters'!$E$12</f>
        <v>0.05</v>
      </c>
      <c r="I907" s="27">
        <f>'I Disease Parameters'!$E$9/'I Disease Parameters'!$E$15</f>
        <v>0</v>
      </c>
      <c r="J907" s="83">
        <f t="shared" si="418"/>
        <v>7.7001263440561267</v>
      </c>
      <c r="K907" s="60">
        <f t="shared" si="419"/>
        <v>0.77001263449643809</v>
      </c>
      <c r="L907" s="30">
        <f t="shared" si="420"/>
        <v>0.46717576064062738</v>
      </c>
      <c r="M907" s="27">
        <f>J907/'I Disease Parameters'!$E$12</f>
        <v>0.38500631720280631</v>
      </c>
      <c r="N907" s="27">
        <f>K907/SQRT('I Disease Parameters'!$E$13*'I Disease Parameters'!$E$13)</f>
        <v>4.5294860852731655E-2</v>
      </c>
      <c r="O907" s="27">
        <f>L907/'I Disease Parameters'!$E$13</f>
        <v>2.7480927096507492E-2</v>
      </c>
      <c r="P907" s="27">
        <f>(1-L907)/'I Disease Parameters'!$E$14</f>
        <v>2.2201009973307193E-2</v>
      </c>
      <c r="Q907" s="19" t="str">
        <f t="shared" si="396"/>
        <v/>
      </c>
      <c r="R907" s="17" t="str">
        <f t="shared" si="397"/>
        <v/>
      </c>
      <c r="S907" s="17" t="str">
        <f t="shared" si="398"/>
        <v/>
      </c>
      <c r="T907" s="17" t="str">
        <f t="shared" si="399"/>
        <v/>
      </c>
      <c r="U907" s="17" t="str">
        <f t="shared" si="400"/>
        <v/>
      </c>
      <c r="V907" s="17" t="str">
        <f t="shared" si="401"/>
        <v/>
      </c>
      <c r="W907" s="17" t="str">
        <f t="shared" si="402"/>
        <v/>
      </c>
      <c r="X907" s="18" t="str">
        <f t="shared" si="393"/>
        <v/>
      </c>
      <c r="Y907" s="17" t="str">
        <f t="shared" si="403"/>
        <v/>
      </c>
      <c r="Z907" s="17" t="str">
        <f t="shared" si="404"/>
        <v/>
      </c>
      <c r="AA907" s="17" t="str">
        <f t="shared" si="405"/>
        <v/>
      </c>
      <c r="AB907" s="17" t="str">
        <f t="shared" si="406"/>
        <v/>
      </c>
      <c r="AC907" s="17" t="str">
        <f t="shared" si="407"/>
        <v/>
      </c>
      <c r="AD907" s="18" t="str">
        <f t="shared" si="408"/>
        <v/>
      </c>
      <c r="AE907" s="19" t="str">
        <f t="shared" si="409"/>
        <v/>
      </c>
      <c r="AF907" s="17" t="str">
        <f t="shared" si="410"/>
        <v/>
      </c>
      <c r="AG907" s="17" t="str">
        <f t="shared" si="411"/>
        <v/>
      </c>
      <c r="AH907" s="18" t="str">
        <f t="shared" si="412"/>
        <v/>
      </c>
      <c r="AI907" s="73"/>
      <c r="AJ907" s="74"/>
      <c r="AK907" s="74"/>
      <c r="AL907" s="73"/>
      <c r="AM907" s="74"/>
      <c r="AN907" s="74">
        <f t="shared" si="413"/>
        <v>2012</v>
      </c>
      <c r="AO907" s="19" t="str">
        <f t="shared" ca="1" si="414"/>
        <v>-</v>
      </c>
      <c r="AP907" s="17" t="str">
        <f ca="1">IF($C907&gt;=TODAY(),"-",100*(AO907-MIN(Fit_Error_Deaths))/(MAX(Fit_Error_Deaths)-MIN(Fit_Error_Deaths)))</f>
        <v>-</v>
      </c>
      <c r="AQ907" s="17" t="str">
        <f t="shared" ca="1" si="415"/>
        <v>-</v>
      </c>
      <c r="AR907" s="17" t="str">
        <f ca="1">IF($C907&gt;=TODAY(),"-",100*(AQ907-MIN(Fit_Error_LocalTransmission))/(MAX(Fit_Error_LocalTransmission)-MIN(Fit_Error_LocalTransmission)))</f>
        <v>-</v>
      </c>
      <c r="AS907" s="17" t="str">
        <f t="shared" ca="1" si="416"/>
        <v>-</v>
      </c>
      <c r="AT907" s="67" t="str">
        <f t="shared" ca="1" si="417"/>
        <v>-</v>
      </c>
    </row>
    <row r="908" spans="1:46" s="1" customFormat="1" ht="12" x14ac:dyDescent="0.35">
      <c r="A908" s="87"/>
      <c r="B908" s="40" t="str">
        <f t="shared" si="394"/>
        <v/>
      </c>
      <c r="C908" s="41" t="str">
        <f t="shared" si="395"/>
        <v/>
      </c>
      <c r="D908" s="28">
        <f>'I Disease Parameters'!$E$6/(1000*365)</f>
        <v>4.8197260273972601E-5</v>
      </c>
      <c r="E908" s="28">
        <f>'I Disease Parameters'!$E$7/(1000*365)</f>
        <v>2.0024657534246577E-5</v>
      </c>
      <c r="F908" s="27">
        <f>(1-'I Disease Parameters'!$E$8)/'I Disease Parameters'!$E$10</f>
        <v>0.188</v>
      </c>
      <c r="G908" s="27">
        <f>'I Disease Parameters'!$E$8/'I Disease Parameters'!$E$11</f>
        <v>1.2E-2</v>
      </c>
      <c r="H908" s="27">
        <f>1/'I Disease Parameters'!$E$12</f>
        <v>0.05</v>
      </c>
      <c r="I908" s="27">
        <f>'I Disease Parameters'!$E$9/'I Disease Parameters'!$E$15</f>
        <v>0</v>
      </c>
      <c r="J908" s="83">
        <f t="shared" si="418"/>
        <v>7.7001263440561267</v>
      </c>
      <c r="K908" s="60">
        <f t="shared" si="419"/>
        <v>0.77001263449643809</v>
      </c>
      <c r="L908" s="30">
        <f t="shared" si="420"/>
        <v>0.46717576064062738</v>
      </c>
      <c r="M908" s="27">
        <f>J908/'I Disease Parameters'!$E$12</f>
        <v>0.38500631720280631</v>
      </c>
      <c r="N908" s="27">
        <f>K908/SQRT('I Disease Parameters'!$E$13*'I Disease Parameters'!$E$13)</f>
        <v>4.5294860852731655E-2</v>
      </c>
      <c r="O908" s="27">
        <f>L908/'I Disease Parameters'!$E$13</f>
        <v>2.7480927096507492E-2</v>
      </c>
      <c r="P908" s="27">
        <f>(1-L908)/'I Disease Parameters'!$E$14</f>
        <v>2.2201009973307193E-2</v>
      </c>
      <c r="Q908" s="19" t="str">
        <f t="shared" si="396"/>
        <v/>
      </c>
      <c r="R908" s="17" t="str">
        <f t="shared" si="397"/>
        <v/>
      </c>
      <c r="S908" s="17" t="str">
        <f t="shared" si="398"/>
        <v/>
      </c>
      <c r="T908" s="17" t="str">
        <f t="shared" si="399"/>
        <v/>
      </c>
      <c r="U908" s="17" t="str">
        <f t="shared" si="400"/>
        <v/>
      </c>
      <c r="V908" s="17" t="str">
        <f t="shared" si="401"/>
        <v/>
      </c>
      <c r="W908" s="17" t="str">
        <f t="shared" si="402"/>
        <v/>
      </c>
      <c r="X908" s="18" t="str">
        <f t="shared" si="393"/>
        <v/>
      </c>
      <c r="Y908" s="17" t="str">
        <f t="shared" si="403"/>
        <v/>
      </c>
      <c r="Z908" s="17" t="str">
        <f t="shared" si="404"/>
        <v/>
      </c>
      <c r="AA908" s="17" t="str">
        <f t="shared" si="405"/>
        <v/>
      </c>
      <c r="AB908" s="17" t="str">
        <f t="shared" si="406"/>
        <v/>
      </c>
      <c r="AC908" s="17" t="str">
        <f t="shared" si="407"/>
        <v/>
      </c>
      <c r="AD908" s="18" t="str">
        <f t="shared" si="408"/>
        <v/>
      </c>
      <c r="AE908" s="19" t="str">
        <f t="shared" si="409"/>
        <v/>
      </c>
      <c r="AF908" s="17" t="str">
        <f t="shared" si="410"/>
        <v/>
      </c>
      <c r="AG908" s="17" t="str">
        <f t="shared" si="411"/>
        <v/>
      </c>
      <c r="AH908" s="18" t="str">
        <f t="shared" si="412"/>
        <v/>
      </c>
      <c r="AI908" s="73"/>
      <c r="AJ908" s="74"/>
      <c r="AK908" s="74"/>
      <c r="AL908" s="73"/>
      <c r="AM908" s="74"/>
      <c r="AN908" s="74">
        <f t="shared" si="413"/>
        <v>2012</v>
      </c>
      <c r="AO908" s="19" t="str">
        <f t="shared" ca="1" si="414"/>
        <v>-</v>
      </c>
      <c r="AP908" s="17" t="str">
        <f ca="1">IF($C908&gt;=TODAY(),"-",100*(AO908-MIN(Fit_Error_Deaths))/(MAX(Fit_Error_Deaths)-MIN(Fit_Error_Deaths)))</f>
        <v>-</v>
      </c>
      <c r="AQ908" s="17" t="str">
        <f t="shared" ca="1" si="415"/>
        <v>-</v>
      </c>
      <c r="AR908" s="17" t="str">
        <f ca="1">IF($C908&gt;=TODAY(),"-",100*(AQ908-MIN(Fit_Error_LocalTransmission))/(MAX(Fit_Error_LocalTransmission)-MIN(Fit_Error_LocalTransmission)))</f>
        <v>-</v>
      </c>
      <c r="AS908" s="17" t="str">
        <f t="shared" ca="1" si="416"/>
        <v>-</v>
      </c>
      <c r="AT908" s="67" t="str">
        <f t="shared" ca="1" si="417"/>
        <v>-</v>
      </c>
    </row>
    <row r="909" spans="1:46" s="1" customFormat="1" ht="12" x14ac:dyDescent="0.35">
      <c r="A909" s="87"/>
      <c r="B909" s="40" t="str">
        <f t="shared" si="394"/>
        <v/>
      </c>
      <c r="C909" s="41" t="str">
        <f t="shared" si="395"/>
        <v/>
      </c>
      <c r="D909" s="28">
        <f>'I Disease Parameters'!$E$6/(1000*365)</f>
        <v>4.8197260273972601E-5</v>
      </c>
      <c r="E909" s="28">
        <f>'I Disease Parameters'!$E$7/(1000*365)</f>
        <v>2.0024657534246577E-5</v>
      </c>
      <c r="F909" s="27">
        <f>(1-'I Disease Parameters'!$E$8)/'I Disease Parameters'!$E$10</f>
        <v>0.188</v>
      </c>
      <c r="G909" s="27">
        <f>'I Disease Parameters'!$E$8/'I Disease Parameters'!$E$11</f>
        <v>1.2E-2</v>
      </c>
      <c r="H909" s="27">
        <f>1/'I Disease Parameters'!$E$12</f>
        <v>0.05</v>
      </c>
      <c r="I909" s="27">
        <f>'I Disease Parameters'!$E$9/'I Disease Parameters'!$E$15</f>
        <v>0</v>
      </c>
      <c r="J909" s="83">
        <f t="shared" si="418"/>
        <v>7.7001263440561267</v>
      </c>
      <c r="K909" s="60">
        <f t="shared" si="419"/>
        <v>0.77001263449643809</v>
      </c>
      <c r="L909" s="30">
        <f t="shared" si="420"/>
        <v>0.46717576064062738</v>
      </c>
      <c r="M909" s="27">
        <f>J909/'I Disease Parameters'!$E$12</f>
        <v>0.38500631720280631</v>
      </c>
      <c r="N909" s="27">
        <f>K909/SQRT('I Disease Parameters'!$E$13*'I Disease Parameters'!$E$13)</f>
        <v>4.5294860852731655E-2</v>
      </c>
      <c r="O909" s="27">
        <f>L909/'I Disease Parameters'!$E$13</f>
        <v>2.7480927096507492E-2</v>
      </c>
      <c r="P909" s="27">
        <f>(1-L909)/'I Disease Parameters'!$E$14</f>
        <v>2.2201009973307193E-2</v>
      </c>
      <c r="Q909" s="19" t="str">
        <f t="shared" si="396"/>
        <v/>
      </c>
      <c r="R909" s="17" t="str">
        <f t="shared" si="397"/>
        <v/>
      </c>
      <c r="S909" s="17" t="str">
        <f t="shared" si="398"/>
        <v/>
      </c>
      <c r="T909" s="17" t="str">
        <f t="shared" si="399"/>
        <v/>
      </c>
      <c r="U909" s="17" t="str">
        <f t="shared" si="400"/>
        <v/>
      </c>
      <c r="V909" s="17" t="str">
        <f t="shared" si="401"/>
        <v/>
      </c>
      <c r="W909" s="17" t="str">
        <f t="shared" si="402"/>
        <v/>
      </c>
      <c r="X909" s="18" t="str">
        <f t="shared" si="393"/>
        <v/>
      </c>
      <c r="Y909" s="17" t="str">
        <f t="shared" si="403"/>
        <v/>
      </c>
      <c r="Z909" s="17" t="str">
        <f t="shared" si="404"/>
        <v/>
      </c>
      <c r="AA909" s="17" t="str">
        <f t="shared" si="405"/>
        <v/>
      </c>
      <c r="AB909" s="17" t="str">
        <f t="shared" si="406"/>
        <v/>
      </c>
      <c r="AC909" s="17" t="str">
        <f t="shared" si="407"/>
        <v/>
      </c>
      <c r="AD909" s="18" t="str">
        <f t="shared" si="408"/>
        <v/>
      </c>
      <c r="AE909" s="19" t="str">
        <f t="shared" si="409"/>
        <v/>
      </c>
      <c r="AF909" s="17" t="str">
        <f t="shared" si="410"/>
        <v/>
      </c>
      <c r="AG909" s="17" t="str">
        <f t="shared" si="411"/>
        <v/>
      </c>
      <c r="AH909" s="18" t="str">
        <f t="shared" si="412"/>
        <v/>
      </c>
      <c r="AI909" s="73"/>
      <c r="AJ909" s="74"/>
      <c r="AK909" s="74"/>
      <c r="AL909" s="73"/>
      <c r="AM909" s="74"/>
      <c r="AN909" s="74">
        <f t="shared" si="413"/>
        <v>2012</v>
      </c>
      <c r="AO909" s="19" t="str">
        <f t="shared" ca="1" si="414"/>
        <v>-</v>
      </c>
      <c r="AP909" s="17" t="str">
        <f ca="1">IF($C909&gt;=TODAY(),"-",100*(AO909-MIN(Fit_Error_Deaths))/(MAX(Fit_Error_Deaths)-MIN(Fit_Error_Deaths)))</f>
        <v>-</v>
      </c>
      <c r="AQ909" s="17" t="str">
        <f t="shared" ca="1" si="415"/>
        <v>-</v>
      </c>
      <c r="AR909" s="17" t="str">
        <f ca="1">IF($C909&gt;=TODAY(),"-",100*(AQ909-MIN(Fit_Error_LocalTransmission))/(MAX(Fit_Error_LocalTransmission)-MIN(Fit_Error_LocalTransmission)))</f>
        <v>-</v>
      </c>
      <c r="AS909" s="17" t="str">
        <f t="shared" ca="1" si="416"/>
        <v>-</v>
      </c>
      <c r="AT909" s="67" t="str">
        <f t="shared" ca="1" si="417"/>
        <v>-</v>
      </c>
    </row>
    <row r="910" spans="1:46" s="1" customFormat="1" ht="12" x14ac:dyDescent="0.35">
      <c r="A910" s="87"/>
      <c r="B910" s="40" t="str">
        <f t="shared" si="394"/>
        <v/>
      </c>
      <c r="C910" s="41" t="str">
        <f t="shared" si="395"/>
        <v/>
      </c>
      <c r="D910" s="28">
        <f>'I Disease Parameters'!$E$6/(1000*365)</f>
        <v>4.8197260273972601E-5</v>
      </c>
      <c r="E910" s="28">
        <f>'I Disease Parameters'!$E$7/(1000*365)</f>
        <v>2.0024657534246577E-5</v>
      </c>
      <c r="F910" s="27">
        <f>(1-'I Disease Parameters'!$E$8)/'I Disease Parameters'!$E$10</f>
        <v>0.188</v>
      </c>
      <c r="G910" s="27">
        <f>'I Disease Parameters'!$E$8/'I Disease Parameters'!$E$11</f>
        <v>1.2E-2</v>
      </c>
      <c r="H910" s="27">
        <f>1/'I Disease Parameters'!$E$12</f>
        <v>0.05</v>
      </c>
      <c r="I910" s="27">
        <f>'I Disease Parameters'!$E$9/'I Disease Parameters'!$E$15</f>
        <v>0</v>
      </c>
      <c r="J910" s="83">
        <f t="shared" si="418"/>
        <v>7.7001263440561267</v>
      </c>
      <c r="K910" s="60">
        <f t="shared" si="419"/>
        <v>0.77001263449643809</v>
      </c>
      <c r="L910" s="30">
        <f t="shared" si="420"/>
        <v>0.46717576064062738</v>
      </c>
      <c r="M910" s="27">
        <f>J910/'I Disease Parameters'!$E$12</f>
        <v>0.38500631720280631</v>
      </c>
      <c r="N910" s="27">
        <f>K910/SQRT('I Disease Parameters'!$E$13*'I Disease Parameters'!$E$13)</f>
        <v>4.5294860852731655E-2</v>
      </c>
      <c r="O910" s="27">
        <f>L910/'I Disease Parameters'!$E$13</f>
        <v>2.7480927096507492E-2</v>
      </c>
      <c r="P910" s="27">
        <f>(1-L910)/'I Disease Parameters'!$E$14</f>
        <v>2.2201009973307193E-2</v>
      </c>
      <c r="Q910" s="19" t="str">
        <f t="shared" si="396"/>
        <v/>
      </c>
      <c r="R910" s="17" t="str">
        <f t="shared" si="397"/>
        <v/>
      </c>
      <c r="S910" s="17" t="str">
        <f t="shared" si="398"/>
        <v/>
      </c>
      <c r="T910" s="17" t="str">
        <f t="shared" si="399"/>
        <v/>
      </c>
      <c r="U910" s="17" t="str">
        <f t="shared" si="400"/>
        <v/>
      </c>
      <c r="V910" s="17" t="str">
        <f t="shared" si="401"/>
        <v/>
      </c>
      <c r="W910" s="17" t="str">
        <f t="shared" si="402"/>
        <v/>
      </c>
      <c r="X910" s="18" t="str">
        <f t="shared" si="393"/>
        <v/>
      </c>
      <c r="Y910" s="17" t="str">
        <f t="shared" si="403"/>
        <v/>
      </c>
      <c r="Z910" s="17" t="str">
        <f t="shared" si="404"/>
        <v/>
      </c>
      <c r="AA910" s="17" t="str">
        <f t="shared" si="405"/>
        <v/>
      </c>
      <c r="AB910" s="17" t="str">
        <f t="shared" si="406"/>
        <v/>
      </c>
      <c r="AC910" s="17" t="str">
        <f t="shared" si="407"/>
        <v/>
      </c>
      <c r="AD910" s="18" t="str">
        <f t="shared" si="408"/>
        <v/>
      </c>
      <c r="AE910" s="19" t="str">
        <f t="shared" si="409"/>
        <v/>
      </c>
      <c r="AF910" s="17" t="str">
        <f t="shared" si="410"/>
        <v/>
      </c>
      <c r="AG910" s="17" t="str">
        <f t="shared" si="411"/>
        <v/>
      </c>
      <c r="AH910" s="18" t="str">
        <f t="shared" si="412"/>
        <v/>
      </c>
      <c r="AI910" s="73"/>
      <c r="AJ910" s="74"/>
      <c r="AK910" s="74"/>
      <c r="AL910" s="73"/>
      <c r="AM910" s="74"/>
      <c r="AN910" s="74">
        <f t="shared" si="413"/>
        <v>2012</v>
      </c>
      <c r="AO910" s="19" t="str">
        <f t="shared" ca="1" si="414"/>
        <v>-</v>
      </c>
      <c r="AP910" s="17" t="str">
        <f ca="1">IF($C910&gt;=TODAY(),"-",100*(AO910-MIN(Fit_Error_Deaths))/(MAX(Fit_Error_Deaths)-MIN(Fit_Error_Deaths)))</f>
        <v>-</v>
      </c>
      <c r="AQ910" s="17" t="str">
        <f t="shared" ca="1" si="415"/>
        <v>-</v>
      </c>
      <c r="AR910" s="17" t="str">
        <f ca="1">IF($C910&gt;=TODAY(),"-",100*(AQ910-MIN(Fit_Error_LocalTransmission))/(MAX(Fit_Error_LocalTransmission)-MIN(Fit_Error_LocalTransmission)))</f>
        <v>-</v>
      </c>
      <c r="AS910" s="17" t="str">
        <f t="shared" ca="1" si="416"/>
        <v>-</v>
      </c>
      <c r="AT910" s="67" t="str">
        <f t="shared" ca="1" si="417"/>
        <v>-</v>
      </c>
    </row>
    <row r="911" spans="1:46" s="1" customFormat="1" ht="12" x14ac:dyDescent="0.35">
      <c r="A911" s="87"/>
      <c r="B911" s="40" t="str">
        <f t="shared" si="394"/>
        <v/>
      </c>
      <c r="C911" s="41" t="str">
        <f t="shared" si="395"/>
        <v/>
      </c>
      <c r="D911" s="28">
        <f>'I Disease Parameters'!$E$6/(1000*365)</f>
        <v>4.8197260273972601E-5</v>
      </c>
      <c r="E911" s="28">
        <f>'I Disease Parameters'!$E$7/(1000*365)</f>
        <v>2.0024657534246577E-5</v>
      </c>
      <c r="F911" s="27">
        <f>(1-'I Disease Parameters'!$E$8)/'I Disease Parameters'!$E$10</f>
        <v>0.188</v>
      </c>
      <c r="G911" s="27">
        <f>'I Disease Parameters'!$E$8/'I Disease Parameters'!$E$11</f>
        <v>1.2E-2</v>
      </c>
      <c r="H911" s="27">
        <f>1/'I Disease Parameters'!$E$12</f>
        <v>0.05</v>
      </c>
      <c r="I911" s="27">
        <f>'I Disease Parameters'!$E$9/'I Disease Parameters'!$E$15</f>
        <v>0</v>
      </c>
      <c r="J911" s="83">
        <f t="shared" si="418"/>
        <v>7.7001263440561267</v>
      </c>
      <c r="K911" s="60">
        <f t="shared" si="419"/>
        <v>0.77001263449643809</v>
      </c>
      <c r="L911" s="30">
        <f t="shared" si="420"/>
        <v>0.46717576064062738</v>
      </c>
      <c r="M911" s="27">
        <f>J911/'I Disease Parameters'!$E$12</f>
        <v>0.38500631720280631</v>
      </c>
      <c r="N911" s="27">
        <f>K911/SQRT('I Disease Parameters'!$E$13*'I Disease Parameters'!$E$13)</f>
        <v>4.5294860852731655E-2</v>
      </c>
      <c r="O911" s="27">
        <f>L911/'I Disease Parameters'!$E$13</f>
        <v>2.7480927096507492E-2</v>
      </c>
      <c r="P911" s="27">
        <f>(1-L911)/'I Disease Parameters'!$E$14</f>
        <v>2.2201009973307193E-2</v>
      </c>
      <c r="Q911" s="19" t="str">
        <f t="shared" si="396"/>
        <v/>
      </c>
      <c r="R911" s="17" t="str">
        <f t="shared" si="397"/>
        <v/>
      </c>
      <c r="S911" s="17" t="str">
        <f t="shared" si="398"/>
        <v/>
      </c>
      <c r="T911" s="17" t="str">
        <f t="shared" si="399"/>
        <v/>
      </c>
      <c r="U911" s="17" t="str">
        <f t="shared" si="400"/>
        <v/>
      </c>
      <c r="V911" s="17" t="str">
        <f t="shared" si="401"/>
        <v/>
      </c>
      <c r="W911" s="17" t="str">
        <f t="shared" si="402"/>
        <v/>
      </c>
      <c r="X911" s="18" t="str">
        <f t="shared" si="393"/>
        <v/>
      </c>
      <c r="Y911" s="17" t="str">
        <f t="shared" si="403"/>
        <v/>
      </c>
      <c r="Z911" s="17" t="str">
        <f t="shared" si="404"/>
        <v/>
      </c>
      <c r="AA911" s="17" t="str">
        <f t="shared" si="405"/>
        <v/>
      </c>
      <c r="AB911" s="17" t="str">
        <f t="shared" si="406"/>
        <v/>
      </c>
      <c r="AC911" s="17" t="str">
        <f t="shared" si="407"/>
        <v/>
      </c>
      <c r="AD911" s="18" t="str">
        <f t="shared" si="408"/>
        <v/>
      </c>
      <c r="AE911" s="19" t="str">
        <f t="shared" si="409"/>
        <v/>
      </c>
      <c r="AF911" s="17" t="str">
        <f t="shared" si="410"/>
        <v/>
      </c>
      <c r="AG911" s="17" t="str">
        <f t="shared" si="411"/>
        <v/>
      </c>
      <c r="AH911" s="18" t="str">
        <f t="shared" si="412"/>
        <v/>
      </c>
      <c r="AI911" s="73"/>
      <c r="AJ911" s="74"/>
      <c r="AK911" s="74"/>
      <c r="AL911" s="73"/>
      <c r="AM911" s="74"/>
      <c r="AN911" s="74">
        <f t="shared" si="413"/>
        <v>2012</v>
      </c>
      <c r="AO911" s="19" t="str">
        <f t="shared" ca="1" si="414"/>
        <v>-</v>
      </c>
      <c r="AP911" s="17" t="str">
        <f ca="1">IF($C911&gt;=TODAY(),"-",100*(AO911-MIN(Fit_Error_Deaths))/(MAX(Fit_Error_Deaths)-MIN(Fit_Error_Deaths)))</f>
        <v>-</v>
      </c>
      <c r="AQ911" s="17" t="str">
        <f t="shared" ca="1" si="415"/>
        <v>-</v>
      </c>
      <c r="AR911" s="17" t="str">
        <f ca="1">IF($C911&gt;=TODAY(),"-",100*(AQ911-MIN(Fit_Error_LocalTransmission))/(MAX(Fit_Error_LocalTransmission)-MIN(Fit_Error_LocalTransmission)))</f>
        <v>-</v>
      </c>
      <c r="AS911" s="17" t="str">
        <f t="shared" ca="1" si="416"/>
        <v>-</v>
      </c>
      <c r="AT911" s="67" t="str">
        <f t="shared" ca="1" si="417"/>
        <v>-</v>
      </c>
    </row>
    <row r="912" spans="1:46" s="1" customFormat="1" ht="12" x14ac:dyDescent="0.35">
      <c r="A912" s="87"/>
      <c r="B912" s="40" t="str">
        <f t="shared" si="394"/>
        <v/>
      </c>
      <c r="C912" s="41" t="str">
        <f t="shared" si="395"/>
        <v/>
      </c>
      <c r="D912" s="28">
        <f>'I Disease Parameters'!$E$6/(1000*365)</f>
        <v>4.8197260273972601E-5</v>
      </c>
      <c r="E912" s="28">
        <f>'I Disease Parameters'!$E$7/(1000*365)</f>
        <v>2.0024657534246577E-5</v>
      </c>
      <c r="F912" s="27">
        <f>(1-'I Disease Parameters'!$E$8)/'I Disease Parameters'!$E$10</f>
        <v>0.188</v>
      </c>
      <c r="G912" s="27">
        <f>'I Disease Parameters'!$E$8/'I Disease Parameters'!$E$11</f>
        <v>1.2E-2</v>
      </c>
      <c r="H912" s="27">
        <f>1/'I Disease Parameters'!$E$12</f>
        <v>0.05</v>
      </c>
      <c r="I912" s="27">
        <f>'I Disease Parameters'!$E$9/'I Disease Parameters'!$E$15</f>
        <v>0</v>
      </c>
      <c r="J912" s="83">
        <f t="shared" si="418"/>
        <v>7.7001263440561267</v>
      </c>
      <c r="K912" s="60">
        <f t="shared" si="419"/>
        <v>0.77001263449643809</v>
      </c>
      <c r="L912" s="30">
        <f t="shared" si="420"/>
        <v>0.46717576064062738</v>
      </c>
      <c r="M912" s="27">
        <f>J912/'I Disease Parameters'!$E$12</f>
        <v>0.38500631720280631</v>
      </c>
      <c r="N912" s="27">
        <f>K912/SQRT('I Disease Parameters'!$E$13*'I Disease Parameters'!$E$13)</f>
        <v>4.5294860852731655E-2</v>
      </c>
      <c r="O912" s="27">
        <f>L912/'I Disease Parameters'!$E$13</f>
        <v>2.7480927096507492E-2</v>
      </c>
      <c r="P912" s="27">
        <f>(1-L912)/'I Disease Parameters'!$E$14</f>
        <v>2.2201009973307193E-2</v>
      </c>
      <c r="Q912" s="19" t="str">
        <f t="shared" si="396"/>
        <v/>
      </c>
      <c r="R912" s="17" t="str">
        <f t="shared" si="397"/>
        <v/>
      </c>
      <c r="S912" s="17" t="str">
        <f t="shared" si="398"/>
        <v/>
      </c>
      <c r="T912" s="17" t="str">
        <f t="shared" si="399"/>
        <v/>
      </c>
      <c r="U912" s="17" t="str">
        <f t="shared" si="400"/>
        <v/>
      </c>
      <c r="V912" s="17" t="str">
        <f t="shared" si="401"/>
        <v/>
      </c>
      <c r="W912" s="17" t="str">
        <f t="shared" si="402"/>
        <v/>
      </c>
      <c r="X912" s="18" t="str">
        <f t="shared" si="393"/>
        <v/>
      </c>
      <c r="Y912" s="17" t="str">
        <f t="shared" si="403"/>
        <v/>
      </c>
      <c r="Z912" s="17" t="str">
        <f t="shared" si="404"/>
        <v/>
      </c>
      <c r="AA912" s="17" t="str">
        <f t="shared" si="405"/>
        <v/>
      </c>
      <c r="AB912" s="17" t="str">
        <f t="shared" si="406"/>
        <v/>
      </c>
      <c r="AC912" s="17" t="str">
        <f t="shared" si="407"/>
        <v/>
      </c>
      <c r="AD912" s="18" t="str">
        <f t="shared" si="408"/>
        <v/>
      </c>
      <c r="AE912" s="19" t="str">
        <f t="shared" si="409"/>
        <v/>
      </c>
      <c r="AF912" s="17" t="str">
        <f t="shared" si="410"/>
        <v/>
      </c>
      <c r="AG912" s="17" t="str">
        <f t="shared" si="411"/>
        <v/>
      </c>
      <c r="AH912" s="18" t="str">
        <f t="shared" si="412"/>
        <v/>
      </c>
      <c r="AI912" s="73"/>
      <c r="AJ912" s="74"/>
      <c r="AK912" s="74"/>
      <c r="AL912" s="73"/>
      <c r="AM912" s="74"/>
      <c r="AN912" s="74">
        <f t="shared" si="413"/>
        <v>2012</v>
      </c>
      <c r="AO912" s="19" t="str">
        <f t="shared" ca="1" si="414"/>
        <v>-</v>
      </c>
      <c r="AP912" s="17" t="str">
        <f ca="1">IF($C912&gt;=TODAY(),"-",100*(AO912-MIN(Fit_Error_Deaths))/(MAX(Fit_Error_Deaths)-MIN(Fit_Error_Deaths)))</f>
        <v>-</v>
      </c>
      <c r="AQ912" s="17" t="str">
        <f t="shared" ca="1" si="415"/>
        <v>-</v>
      </c>
      <c r="AR912" s="17" t="str">
        <f ca="1">IF($C912&gt;=TODAY(),"-",100*(AQ912-MIN(Fit_Error_LocalTransmission))/(MAX(Fit_Error_LocalTransmission)-MIN(Fit_Error_LocalTransmission)))</f>
        <v>-</v>
      </c>
      <c r="AS912" s="17" t="str">
        <f t="shared" ca="1" si="416"/>
        <v>-</v>
      </c>
      <c r="AT912" s="67" t="str">
        <f t="shared" ca="1" si="417"/>
        <v>-</v>
      </c>
    </row>
    <row r="913" spans="1:46" s="1" customFormat="1" ht="12" x14ac:dyDescent="0.35">
      <c r="A913" s="87"/>
      <c r="B913" s="40" t="str">
        <f t="shared" si="394"/>
        <v/>
      </c>
      <c r="C913" s="41" t="str">
        <f t="shared" si="395"/>
        <v/>
      </c>
      <c r="D913" s="28">
        <f>'I Disease Parameters'!$E$6/(1000*365)</f>
        <v>4.8197260273972601E-5</v>
      </c>
      <c r="E913" s="28">
        <f>'I Disease Parameters'!$E$7/(1000*365)</f>
        <v>2.0024657534246577E-5</v>
      </c>
      <c r="F913" s="27">
        <f>(1-'I Disease Parameters'!$E$8)/'I Disease Parameters'!$E$10</f>
        <v>0.188</v>
      </c>
      <c r="G913" s="27">
        <f>'I Disease Parameters'!$E$8/'I Disease Parameters'!$E$11</f>
        <v>1.2E-2</v>
      </c>
      <c r="H913" s="27">
        <f>1/'I Disease Parameters'!$E$12</f>
        <v>0.05</v>
      </c>
      <c r="I913" s="27">
        <f>'I Disease Parameters'!$E$9/'I Disease Parameters'!$E$15</f>
        <v>0</v>
      </c>
      <c r="J913" s="83">
        <f t="shared" si="418"/>
        <v>7.7001263440561267</v>
      </c>
      <c r="K913" s="60">
        <f t="shared" si="419"/>
        <v>0.77001263449643809</v>
      </c>
      <c r="L913" s="30">
        <f t="shared" si="420"/>
        <v>0.46717576064062738</v>
      </c>
      <c r="M913" s="27">
        <f>J913/'I Disease Parameters'!$E$12</f>
        <v>0.38500631720280631</v>
      </c>
      <c r="N913" s="27">
        <f>K913/SQRT('I Disease Parameters'!$E$13*'I Disease Parameters'!$E$13)</f>
        <v>4.5294860852731655E-2</v>
      </c>
      <c r="O913" s="27">
        <f>L913/'I Disease Parameters'!$E$13</f>
        <v>2.7480927096507492E-2</v>
      </c>
      <c r="P913" s="27">
        <f>(1-L913)/'I Disease Parameters'!$E$14</f>
        <v>2.2201009973307193E-2</v>
      </c>
      <c r="Q913" s="19" t="str">
        <f t="shared" si="396"/>
        <v/>
      </c>
      <c r="R913" s="17" t="str">
        <f t="shared" si="397"/>
        <v/>
      </c>
      <c r="S913" s="17" t="str">
        <f t="shared" si="398"/>
        <v/>
      </c>
      <c r="T913" s="17" t="str">
        <f t="shared" si="399"/>
        <v/>
      </c>
      <c r="U913" s="17" t="str">
        <f t="shared" si="400"/>
        <v/>
      </c>
      <c r="V913" s="17" t="str">
        <f t="shared" si="401"/>
        <v/>
      </c>
      <c r="W913" s="17" t="str">
        <f t="shared" si="402"/>
        <v/>
      </c>
      <c r="X913" s="18" t="str">
        <f t="shared" si="393"/>
        <v/>
      </c>
      <c r="Y913" s="17" t="str">
        <f t="shared" si="403"/>
        <v/>
      </c>
      <c r="Z913" s="17" t="str">
        <f t="shared" si="404"/>
        <v/>
      </c>
      <c r="AA913" s="17" t="str">
        <f t="shared" si="405"/>
        <v/>
      </c>
      <c r="AB913" s="17" t="str">
        <f t="shared" si="406"/>
        <v/>
      </c>
      <c r="AC913" s="17" t="str">
        <f t="shared" si="407"/>
        <v/>
      </c>
      <c r="AD913" s="18" t="str">
        <f t="shared" si="408"/>
        <v/>
      </c>
      <c r="AE913" s="19" t="str">
        <f t="shared" si="409"/>
        <v/>
      </c>
      <c r="AF913" s="17" t="str">
        <f t="shared" si="410"/>
        <v/>
      </c>
      <c r="AG913" s="17" t="str">
        <f t="shared" si="411"/>
        <v/>
      </c>
      <c r="AH913" s="18" t="str">
        <f t="shared" si="412"/>
        <v/>
      </c>
      <c r="AI913" s="73"/>
      <c r="AJ913" s="74"/>
      <c r="AK913" s="74"/>
      <c r="AL913" s="73"/>
      <c r="AM913" s="74"/>
      <c r="AN913" s="74">
        <f t="shared" si="413"/>
        <v>2012</v>
      </c>
      <c r="AO913" s="19" t="str">
        <f t="shared" ca="1" si="414"/>
        <v>-</v>
      </c>
      <c r="AP913" s="17" t="str">
        <f ca="1">IF($C913&gt;=TODAY(),"-",100*(AO913-MIN(Fit_Error_Deaths))/(MAX(Fit_Error_Deaths)-MIN(Fit_Error_Deaths)))</f>
        <v>-</v>
      </c>
      <c r="AQ913" s="17" t="str">
        <f t="shared" ca="1" si="415"/>
        <v>-</v>
      </c>
      <c r="AR913" s="17" t="str">
        <f ca="1">IF($C913&gt;=TODAY(),"-",100*(AQ913-MIN(Fit_Error_LocalTransmission))/(MAX(Fit_Error_LocalTransmission)-MIN(Fit_Error_LocalTransmission)))</f>
        <v>-</v>
      </c>
      <c r="AS913" s="17" t="str">
        <f t="shared" ca="1" si="416"/>
        <v>-</v>
      </c>
      <c r="AT913" s="67" t="str">
        <f t="shared" ca="1" si="417"/>
        <v>-</v>
      </c>
    </row>
    <row r="914" spans="1:46" s="1" customFormat="1" ht="12" x14ac:dyDescent="0.35">
      <c r="A914" s="87"/>
      <c r="B914" s="40" t="str">
        <f t="shared" si="394"/>
        <v/>
      </c>
      <c r="C914" s="41" t="str">
        <f t="shared" si="395"/>
        <v/>
      </c>
      <c r="D914" s="28">
        <f>'I Disease Parameters'!$E$6/(1000*365)</f>
        <v>4.8197260273972601E-5</v>
      </c>
      <c r="E914" s="28">
        <f>'I Disease Parameters'!$E$7/(1000*365)</f>
        <v>2.0024657534246577E-5</v>
      </c>
      <c r="F914" s="27">
        <f>(1-'I Disease Parameters'!$E$8)/'I Disease Parameters'!$E$10</f>
        <v>0.188</v>
      </c>
      <c r="G914" s="27">
        <f>'I Disease Parameters'!$E$8/'I Disease Parameters'!$E$11</f>
        <v>1.2E-2</v>
      </c>
      <c r="H914" s="27">
        <f>1/'I Disease Parameters'!$E$12</f>
        <v>0.05</v>
      </c>
      <c r="I914" s="27">
        <f>'I Disease Parameters'!$E$9/'I Disease Parameters'!$E$15</f>
        <v>0</v>
      </c>
      <c r="J914" s="83">
        <f t="shared" si="418"/>
        <v>7.7001263440561267</v>
      </c>
      <c r="K914" s="60">
        <f t="shared" si="419"/>
        <v>0.77001263449643809</v>
      </c>
      <c r="L914" s="30">
        <f t="shared" si="420"/>
        <v>0.46717576064062738</v>
      </c>
      <c r="M914" s="27">
        <f>J914/'I Disease Parameters'!$E$12</f>
        <v>0.38500631720280631</v>
      </c>
      <c r="N914" s="27">
        <f>K914/SQRT('I Disease Parameters'!$E$13*'I Disease Parameters'!$E$13)</f>
        <v>4.5294860852731655E-2</v>
      </c>
      <c r="O914" s="27">
        <f>L914/'I Disease Parameters'!$E$13</f>
        <v>2.7480927096507492E-2</v>
      </c>
      <c r="P914" s="27">
        <f>(1-L914)/'I Disease Parameters'!$E$14</f>
        <v>2.2201009973307193E-2</v>
      </c>
      <c r="Q914" s="19" t="str">
        <f t="shared" si="396"/>
        <v/>
      </c>
      <c r="R914" s="17" t="str">
        <f t="shared" si="397"/>
        <v/>
      </c>
      <c r="S914" s="17" t="str">
        <f t="shared" si="398"/>
        <v/>
      </c>
      <c r="T914" s="17" t="str">
        <f t="shared" si="399"/>
        <v/>
      </c>
      <c r="U914" s="17" t="str">
        <f t="shared" si="400"/>
        <v/>
      </c>
      <c r="V914" s="17" t="str">
        <f t="shared" si="401"/>
        <v/>
      </c>
      <c r="W914" s="17" t="str">
        <f t="shared" si="402"/>
        <v/>
      </c>
      <c r="X914" s="18" t="str">
        <f t="shared" si="393"/>
        <v/>
      </c>
      <c r="Y914" s="17" t="str">
        <f t="shared" si="403"/>
        <v/>
      </c>
      <c r="Z914" s="17" t="str">
        <f t="shared" si="404"/>
        <v/>
      </c>
      <c r="AA914" s="17" t="str">
        <f t="shared" si="405"/>
        <v/>
      </c>
      <c r="AB914" s="17" t="str">
        <f t="shared" si="406"/>
        <v/>
      </c>
      <c r="AC914" s="17" t="str">
        <f t="shared" si="407"/>
        <v/>
      </c>
      <c r="AD914" s="18" t="str">
        <f t="shared" si="408"/>
        <v/>
      </c>
      <c r="AE914" s="19" t="str">
        <f t="shared" si="409"/>
        <v/>
      </c>
      <c r="AF914" s="17" t="str">
        <f t="shared" si="410"/>
        <v/>
      </c>
      <c r="AG914" s="17" t="str">
        <f t="shared" si="411"/>
        <v/>
      </c>
      <c r="AH914" s="18" t="str">
        <f t="shared" si="412"/>
        <v/>
      </c>
      <c r="AI914" s="73"/>
      <c r="AJ914" s="74"/>
      <c r="AK914" s="74"/>
      <c r="AL914" s="73"/>
      <c r="AM914" s="74"/>
      <c r="AN914" s="74">
        <f t="shared" si="413"/>
        <v>2012</v>
      </c>
      <c r="AO914" s="19" t="str">
        <f t="shared" ca="1" si="414"/>
        <v>-</v>
      </c>
      <c r="AP914" s="17" t="str">
        <f ca="1">IF($C914&gt;=TODAY(),"-",100*(AO914-MIN(Fit_Error_Deaths))/(MAX(Fit_Error_Deaths)-MIN(Fit_Error_Deaths)))</f>
        <v>-</v>
      </c>
      <c r="AQ914" s="17" t="str">
        <f t="shared" ca="1" si="415"/>
        <v>-</v>
      </c>
      <c r="AR914" s="17" t="str">
        <f ca="1">IF($C914&gt;=TODAY(),"-",100*(AQ914-MIN(Fit_Error_LocalTransmission))/(MAX(Fit_Error_LocalTransmission)-MIN(Fit_Error_LocalTransmission)))</f>
        <v>-</v>
      </c>
      <c r="AS914" s="17" t="str">
        <f t="shared" ca="1" si="416"/>
        <v>-</v>
      </c>
      <c r="AT914" s="67" t="str">
        <f t="shared" ca="1" si="417"/>
        <v>-</v>
      </c>
    </row>
    <row r="915" spans="1:46" s="1" customFormat="1" ht="12" x14ac:dyDescent="0.35">
      <c r="A915" s="87"/>
      <c r="B915" s="40" t="str">
        <f t="shared" si="394"/>
        <v/>
      </c>
      <c r="C915" s="41" t="str">
        <f t="shared" si="395"/>
        <v/>
      </c>
      <c r="D915" s="28">
        <f>'I Disease Parameters'!$E$6/(1000*365)</f>
        <v>4.8197260273972601E-5</v>
      </c>
      <c r="E915" s="28">
        <f>'I Disease Parameters'!$E$7/(1000*365)</f>
        <v>2.0024657534246577E-5</v>
      </c>
      <c r="F915" s="27">
        <f>(1-'I Disease Parameters'!$E$8)/'I Disease Parameters'!$E$10</f>
        <v>0.188</v>
      </c>
      <c r="G915" s="27">
        <f>'I Disease Parameters'!$E$8/'I Disease Parameters'!$E$11</f>
        <v>1.2E-2</v>
      </c>
      <c r="H915" s="27">
        <f>1/'I Disease Parameters'!$E$12</f>
        <v>0.05</v>
      </c>
      <c r="I915" s="27">
        <f>'I Disease Parameters'!$E$9/'I Disease Parameters'!$E$15</f>
        <v>0</v>
      </c>
      <c r="J915" s="83">
        <f t="shared" si="418"/>
        <v>7.7001263440561267</v>
      </c>
      <c r="K915" s="60">
        <f t="shared" si="419"/>
        <v>0.77001263449643809</v>
      </c>
      <c r="L915" s="30">
        <f t="shared" si="420"/>
        <v>0.46717576064062738</v>
      </c>
      <c r="M915" s="27">
        <f>J915/'I Disease Parameters'!$E$12</f>
        <v>0.38500631720280631</v>
      </c>
      <c r="N915" s="27">
        <f>K915/SQRT('I Disease Parameters'!$E$13*'I Disease Parameters'!$E$13)</f>
        <v>4.5294860852731655E-2</v>
      </c>
      <c r="O915" s="27">
        <f>L915/'I Disease Parameters'!$E$13</f>
        <v>2.7480927096507492E-2</v>
      </c>
      <c r="P915" s="27">
        <f>(1-L915)/'I Disease Parameters'!$E$14</f>
        <v>2.2201009973307193E-2</v>
      </c>
      <c r="Q915" s="19" t="str">
        <f t="shared" si="396"/>
        <v/>
      </c>
      <c r="R915" s="17" t="str">
        <f t="shared" si="397"/>
        <v/>
      </c>
      <c r="S915" s="17" t="str">
        <f t="shared" si="398"/>
        <v/>
      </c>
      <c r="T915" s="17" t="str">
        <f t="shared" si="399"/>
        <v/>
      </c>
      <c r="U915" s="17" t="str">
        <f t="shared" si="400"/>
        <v/>
      </c>
      <c r="V915" s="17" t="str">
        <f t="shared" si="401"/>
        <v/>
      </c>
      <c r="W915" s="17" t="str">
        <f t="shared" si="402"/>
        <v/>
      </c>
      <c r="X915" s="18" t="str">
        <f t="shared" si="393"/>
        <v/>
      </c>
      <c r="Y915" s="17" t="str">
        <f t="shared" si="403"/>
        <v/>
      </c>
      <c r="Z915" s="17" t="str">
        <f t="shared" si="404"/>
        <v/>
      </c>
      <c r="AA915" s="17" t="str">
        <f t="shared" si="405"/>
        <v/>
      </c>
      <c r="AB915" s="17" t="str">
        <f t="shared" si="406"/>
        <v/>
      </c>
      <c r="AC915" s="17" t="str">
        <f t="shared" si="407"/>
        <v/>
      </c>
      <c r="AD915" s="18" t="str">
        <f t="shared" si="408"/>
        <v/>
      </c>
      <c r="AE915" s="19" t="str">
        <f t="shared" si="409"/>
        <v/>
      </c>
      <c r="AF915" s="17" t="str">
        <f t="shared" si="410"/>
        <v/>
      </c>
      <c r="AG915" s="17" t="str">
        <f t="shared" si="411"/>
        <v/>
      </c>
      <c r="AH915" s="18" t="str">
        <f t="shared" si="412"/>
        <v/>
      </c>
      <c r="AI915" s="73"/>
      <c r="AJ915" s="74"/>
      <c r="AK915" s="74"/>
      <c r="AL915" s="73"/>
      <c r="AM915" s="74"/>
      <c r="AN915" s="74">
        <f t="shared" si="413"/>
        <v>2012</v>
      </c>
      <c r="AO915" s="19" t="str">
        <f t="shared" ca="1" si="414"/>
        <v>-</v>
      </c>
      <c r="AP915" s="17" t="str">
        <f ca="1">IF($C915&gt;=TODAY(),"-",100*(AO915-MIN(Fit_Error_Deaths))/(MAX(Fit_Error_Deaths)-MIN(Fit_Error_Deaths)))</f>
        <v>-</v>
      </c>
      <c r="AQ915" s="17" t="str">
        <f t="shared" ca="1" si="415"/>
        <v>-</v>
      </c>
      <c r="AR915" s="17" t="str">
        <f ca="1">IF($C915&gt;=TODAY(),"-",100*(AQ915-MIN(Fit_Error_LocalTransmission))/(MAX(Fit_Error_LocalTransmission)-MIN(Fit_Error_LocalTransmission)))</f>
        <v>-</v>
      </c>
      <c r="AS915" s="17" t="str">
        <f t="shared" ca="1" si="416"/>
        <v>-</v>
      </c>
      <c r="AT915" s="67" t="str">
        <f t="shared" ca="1" si="417"/>
        <v>-</v>
      </c>
    </row>
    <row r="916" spans="1:46" s="1" customFormat="1" ht="12" x14ac:dyDescent="0.35">
      <c r="A916" s="87"/>
      <c r="B916" s="40" t="str">
        <f t="shared" si="394"/>
        <v/>
      </c>
      <c r="C916" s="41" t="str">
        <f t="shared" si="395"/>
        <v/>
      </c>
      <c r="D916" s="28">
        <f>'I Disease Parameters'!$E$6/(1000*365)</f>
        <v>4.8197260273972601E-5</v>
      </c>
      <c r="E916" s="28">
        <f>'I Disease Parameters'!$E$7/(1000*365)</f>
        <v>2.0024657534246577E-5</v>
      </c>
      <c r="F916" s="27">
        <f>(1-'I Disease Parameters'!$E$8)/'I Disease Parameters'!$E$10</f>
        <v>0.188</v>
      </c>
      <c r="G916" s="27">
        <f>'I Disease Parameters'!$E$8/'I Disease Parameters'!$E$11</f>
        <v>1.2E-2</v>
      </c>
      <c r="H916" s="27">
        <f>1/'I Disease Parameters'!$E$12</f>
        <v>0.05</v>
      </c>
      <c r="I916" s="27">
        <f>'I Disease Parameters'!$E$9/'I Disease Parameters'!$E$15</f>
        <v>0</v>
      </c>
      <c r="J916" s="83">
        <f t="shared" si="418"/>
        <v>7.7001263440561267</v>
      </c>
      <c r="K916" s="60">
        <f t="shared" si="419"/>
        <v>0.77001263449643809</v>
      </c>
      <c r="L916" s="30">
        <f t="shared" si="420"/>
        <v>0.46717576064062738</v>
      </c>
      <c r="M916" s="27">
        <f>J916/'I Disease Parameters'!$E$12</f>
        <v>0.38500631720280631</v>
      </c>
      <c r="N916" s="27">
        <f>K916/SQRT('I Disease Parameters'!$E$13*'I Disease Parameters'!$E$13)</f>
        <v>4.5294860852731655E-2</v>
      </c>
      <c r="O916" s="27">
        <f>L916/'I Disease Parameters'!$E$13</f>
        <v>2.7480927096507492E-2</v>
      </c>
      <c r="P916" s="27">
        <f>(1-L916)/'I Disease Parameters'!$E$14</f>
        <v>2.2201009973307193E-2</v>
      </c>
      <c r="Q916" s="19" t="str">
        <f t="shared" si="396"/>
        <v/>
      </c>
      <c r="R916" s="17" t="str">
        <f t="shared" si="397"/>
        <v/>
      </c>
      <c r="S916" s="17" t="str">
        <f t="shared" si="398"/>
        <v/>
      </c>
      <c r="T916" s="17" t="str">
        <f t="shared" si="399"/>
        <v/>
      </c>
      <c r="U916" s="17" t="str">
        <f t="shared" si="400"/>
        <v/>
      </c>
      <c r="V916" s="17" t="str">
        <f t="shared" si="401"/>
        <v/>
      </c>
      <c r="W916" s="17" t="str">
        <f t="shared" si="402"/>
        <v/>
      </c>
      <c r="X916" s="18" t="str">
        <f t="shared" si="393"/>
        <v/>
      </c>
      <c r="Y916" s="17" t="str">
        <f t="shared" si="403"/>
        <v/>
      </c>
      <c r="Z916" s="17" t="str">
        <f t="shared" si="404"/>
        <v/>
      </c>
      <c r="AA916" s="17" t="str">
        <f t="shared" si="405"/>
        <v/>
      </c>
      <c r="AB916" s="17" t="str">
        <f t="shared" si="406"/>
        <v/>
      </c>
      <c r="AC916" s="17" t="str">
        <f t="shared" si="407"/>
        <v/>
      </c>
      <c r="AD916" s="18" t="str">
        <f t="shared" si="408"/>
        <v/>
      </c>
      <c r="AE916" s="19" t="str">
        <f t="shared" si="409"/>
        <v/>
      </c>
      <c r="AF916" s="17" t="str">
        <f t="shared" si="410"/>
        <v/>
      </c>
      <c r="AG916" s="17" t="str">
        <f t="shared" si="411"/>
        <v/>
      </c>
      <c r="AH916" s="18" t="str">
        <f t="shared" si="412"/>
        <v/>
      </c>
      <c r="AI916" s="73"/>
      <c r="AJ916" s="74"/>
      <c r="AK916" s="74"/>
      <c r="AL916" s="73"/>
      <c r="AM916" s="74"/>
      <c r="AN916" s="74">
        <f t="shared" si="413"/>
        <v>2012</v>
      </c>
      <c r="AO916" s="19" t="str">
        <f t="shared" ca="1" si="414"/>
        <v>-</v>
      </c>
      <c r="AP916" s="17" t="str">
        <f ca="1">IF($C916&gt;=TODAY(),"-",100*(AO916-MIN(Fit_Error_Deaths))/(MAX(Fit_Error_Deaths)-MIN(Fit_Error_Deaths)))</f>
        <v>-</v>
      </c>
      <c r="AQ916" s="17" t="str">
        <f t="shared" ca="1" si="415"/>
        <v>-</v>
      </c>
      <c r="AR916" s="17" t="str">
        <f ca="1">IF($C916&gt;=TODAY(),"-",100*(AQ916-MIN(Fit_Error_LocalTransmission))/(MAX(Fit_Error_LocalTransmission)-MIN(Fit_Error_LocalTransmission)))</f>
        <v>-</v>
      </c>
      <c r="AS916" s="17" t="str">
        <f t="shared" ca="1" si="416"/>
        <v>-</v>
      </c>
      <c r="AT916" s="67" t="str">
        <f t="shared" ca="1" si="417"/>
        <v>-</v>
      </c>
    </row>
    <row r="917" spans="1:46" s="1" customFormat="1" ht="12" x14ac:dyDescent="0.35">
      <c r="A917" s="87"/>
      <c r="B917" s="40" t="str">
        <f t="shared" si="394"/>
        <v/>
      </c>
      <c r="C917" s="41" t="str">
        <f t="shared" si="395"/>
        <v/>
      </c>
      <c r="D917" s="28">
        <f>'I Disease Parameters'!$E$6/(1000*365)</f>
        <v>4.8197260273972601E-5</v>
      </c>
      <c r="E917" s="28">
        <f>'I Disease Parameters'!$E$7/(1000*365)</f>
        <v>2.0024657534246577E-5</v>
      </c>
      <c r="F917" s="27">
        <f>(1-'I Disease Parameters'!$E$8)/'I Disease Parameters'!$E$10</f>
        <v>0.188</v>
      </c>
      <c r="G917" s="27">
        <f>'I Disease Parameters'!$E$8/'I Disease Parameters'!$E$11</f>
        <v>1.2E-2</v>
      </c>
      <c r="H917" s="27">
        <f>1/'I Disease Parameters'!$E$12</f>
        <v>0.05</v>
      </c>
      <c r="I917" s="27">
        <f>'I Disease Parameters'!$E$9/'I Disease Parameters'!$E$15</f>
        <v>0</v>
      </c>
      <c r="J917" s="83">
        <f t="shared" si="418"/>
        <v>7.7001263440561267</v>
      </c>
      <c r="K917" s="60">
        <f t="shared" si="419"/>
        <v>0.77001263449643809</v>
      </c>
      <c r="L917" s="30">
        <f t="shared" si="420"/>
        <v>0.46717576064062738</v>
      </c>
      <c r="M917" s="27">
        <f>J917/'I Disease Parameters'!$E$12</f>
        <v>0.38500631720280631</v>
      </c>
      <c r="N917" s="27">
        <f>K917/SQRT('I Disease Parameters'!$E$13*'I Disease Parameters'!$E$13)</f>
        <v>4.5294860852731655E-2</v>
      </c>
      <c r="O917" s="27">
        <f>L917/'I Disease Parameters'!$E$13</f>
        <v>2.7480927096507492E-2</v>
      </c>
      <c r="P917" s="27">
        <f>(1-L917)/'I Disease Parameters'!$E$14</f>
        <v>2.2201009973307193E-2</v>
      </c>
      <c r="Q917" s="19" t="str">
        <f t="shared" si="396"/>
        <v/>
      </c>
      <c r="R917" s="17" t="str">
        <f t="shared" si="397"/>
        <v/>
      </c>
      <c r="S917" s="17" t="str">
        <f t="shared" si="398"/>
        <v/>
      </c>
      <c r="T917" s="17" t="str">
        <f t="shared" si="399"/>
        <v/>
      </c>
      <c r="U917" s="17" t="str">
        <f t="shared" si="400"/>
        <v/>
      </c>
      <c r="V917" s="17" t="str">
        <f t="shared" si="401"/>
        <v/>
      </c>
      <c r="W917" s="17" t="str">
        <f t="shared" si="402"/>
        <v/>
      </c>
      <c r="X917" s="18" t="str">
        <f t="shared" si="393"/>
        <v/>
      </c>
      <c r="Y917" s="17" t="str">
        <f t="shared" si="403"/>
        <v/>
      </c>
      <c r="Z917" s="17" t="str">
        <f t="shared" si="404"/>
        <v/>
      </c>
      <c r="AA917" s="17" t="str">
        <f t="shared" si="405"/>
        <v/>
      </c>
      <c r="AB917" s="17" t="str">
        <f t="shared" si="406"/>
        <v/>
      </c>
      <c r="AC917" s="17" t="str">
        <f t="shared" si="407"/>
        <v/>
      </c>
      <c r="AD917" s="18" t="str">
        <f t="shared" si="408"/>
        <v/>
      </c>
      <c r="AE917" s="19" t="str">
        <f t="shared" si="409"/>
        <v/>
      </c>
      <c r="AF917" s="17" t="str">
        <f t="shared" si="410"/>
        <v/>
      </c>
      <c r="AG917" s="17" t="str">
        <f t="shared" si="411"/>
        <v/>
      </c>
      <c r="AH917" s="18" t="str">
        <f t="shared" si="412"/>
        <v/>
      </c>
      <c r="AI917" s="73"/>
      <c r="AJ917" s="74"/>
      <c r="AK917" s="74"/>
      <c r="AL917" s="73"/>
      <c r="AM917" s="74"/>
      <c r="AN917" s="74">
        <f t="shared" si="413"/>
        <v>2012</v>
      </c>
      <c r="AO917" s="19" t="str">
        <f t="shared" ca="1" si="414"/>
        <v>-</v>
      </c>
      <c r="AP917" s="17" t="str">
        <f ca="1">IF($C917&gt;=TODAY(),"-",100*(AO917-MIN(Fit_Error_Deaths))/(MAX(Fit_Error_Deaths)-MIN(Fit_Error_Deaths)))</f>
        <v>-</v>
      </c>
      <c r="AQ917" s="17" t="str">
        <f t="shared" ca="1" si="415"/>
        <v>-</v>
      </c>
      <c r="AR917" s="17" t="str">
        <f ca="1">IF($C917&gt;=TODAY(),"-",100*(AQ917-MIN(Fit_Error_LocalTransmission))/(MAX(Fit_Error_LocalTransmission)-MIN(Fit_Error_LocalTransmission)))</f>
        <v>-</v>
      </c>
      <c r="AS917" s="17" t="str">
        <f t="shared" ca="1" si="416"/>
        <v>-</v>
      </c>
      <c r="AT917" s="67" t="str">
        <f t="shared" ca="1" si="417"/>
        <v>-</v>
      </c>
    </row>
    <row r="918" spans="1:46" s="1" customFormat="1" ht="12" x14ac:dyDescent="0.35">
      <c r="A918" s="87"/>
      <c r="B918" s="40" t="str">
        <f t="shared" si="394"/>
        <v/>
      </c>
      <c r="C918" s="41" t="str">
        <f t="shared" si="395"/>
        <v/>
      </c>
      <c r="D918" s="28">
        <f>'I Disease Parameters'!$E$6/(1000*365)</f>
        <v>4.8197260273972601E-5</v>
      </c>
      <c r="E918" s="28">
        <f>'I Disease Parameters'!$E$7/(1000*365)</f>
        <v>2.0024657534246577E-5</v>
      </c>
      <c r="F918" s="27">
        <f>(1-'I Disease Parameters'!$E$8)/'I Disease Parameters'!$E$10</f>
        <v>0.188</v>
      </c>
      <c r="G918" s="27">
        <f>'I Disease Parameters'!$E$8/'I Disease Parameters'!$E$11</f>
        <v>1.2E-2</v>
      </c>
      <c r="H918" s="27">
        <f>1/'I Disease Parameters'!$E$12</f>
        <v>0.05</v>
      </c>
      <c r="I918" s="27">
        <f>'I Disease Parameters'!$E$9/'I Disease Parameters'!$E$15</f>
        <v>0</v>
      </c>
      <c r="J918" s="83">
        <f t="shared" si="418"/>
        <v>7.7001263440561267</v>
      </c>
      <c r="K918" s="60">
        <f t="shared" si="419"/>
        <v>0.77001263449643809</v>
      </c>
      <c r="L918" s="30">
        <f t="shared" si="420"/>
        <v>0.46717576064062738</v>
      </c>
      <c r="M918" s="27">
        <f>J918/'I Disease Parameters'!$E$12</f>
        <v>0.38500631720280631</v>
      </c>
      <c r="N918" s="27">
        <f>K918/SQRT('I Disease Parameters'!$E$13*'I Disease Parameters'!$E$13)</f>
        <v>4.5294860852731655E-2</v>
      </c>
      <c r="O918" s="27">
        <f>L918/'I Disease Parameters'!$E$13</f>
        <v>2.7480927096507492E-2</v>
      </c>
      <c r="P918" s="27">
        <f>(1-L918)/'I Disease Parameters'!$E$14</f>
        <v>2.2201009973307193E-2</v>
      </c>
      <c r="Q918" s="19" t="str">
        <f t="shared" si="396"/>
        <v/>
      </c>
      <c r="R918" s="17" t="str">
        <f t="shared" si="397"/>
        <v/>
      </c>
      <c r="S918" s="17" t="str">
        <f t="shared" si="398"/>
        <v/>
      </c>
      <c r="T918" s="17" t="str">
        <f t="shared" si="399"/>
        <v/>
      </c>
      <c r="U918" s="17" t="str">
        <f t="shared" si="400"/>
        <v/>
      </c>
      <c r="V918" s="17" t="str">
        <f t="shared" si="401"/>
        <v/>
      </c>
      <c r="W918" s="17" t="str">
        <f t="shared" si="402"/>
        <v/>
      </c>
      <c r="X918" s="18" t="str">
        <f t="shared" si="393"/>
        <v/>
      </c>
      <c r="Y918" s="17" t="str">
        <f t="shared" si="403"/>
        <v/>
      </c>
      <c r="Z918" s="17" t="str">
        <f t="shared" si="404"/>
        <v/>
      </c>
      <c r="AA918" s="17" t="str">
        <f t="shared" si="405"/>
        <v/>
      </c>
      <c r="AB918" s="17" t="str">
        <f t="shared" si="406"/>
        <v/>
      </c>
      <c r="AC918" s="17" t="str">
        <f t="shared" si="407"/>
        <v/>
      </c>
      <c r="AD918" s="18" t="str">
        <f t="shared" si="408"/>
        <v/>
      </c>
      <c r="AE918" s="19" t="str">
        <f t="shared" si="409"/>
        <v/>
      </c>
      <c r="AF918" s="17" t="str">
        <f t="shared" si="410"/>
        <v/>
      </c>
      <c r="AG918" s="17" t="str">
        <f t="shared" si="411"/>
        <v/>
      </c>
      <c r="AH918" s="18" t="str">
        <f t="shared" si="412"/>
        <v/>
      </c>
      <c r="AI918" s="73"/>
      <c r="AJ918" s="74"/>
      <c r="AK918" s="74"/>
      <c r="AL918" s="73"/>
      <c r="AM918" s="74"/>
      <c r="AN918" s="74">
        <f t="shared" si="413"/>
        <v>2012</v>
      </c>
      <c r="AO918" s="19" t="str">
        <f t="shared" ca="1" si="414"/>
        <v>-</v>
      </c>
      <c r="AP918" s="17" t="str">
        <f ca="1">IF($C918&gt;=TODAY(),"-",100*(AO918-MIN(Fit_Error_Deaths))/(MAX(Fit_Error_Deaths)-MIN(Fit_Error_Deaths)))</f>
        <v>-</v>
      </c>
      <c r="AQ918" s="17" t="str">
        <f t="shared" ca="1" si="415"/>
        <v>-</v>
      </c>
      <c r="AR918" s="17" t="str">
        <f ca="1">IF($C918&gt;=TODAY(),"-",100*(AQ918-MIN(Fit_Error_LocalTransmission))/(MAX(Fit_Error_LocalTransmission)-MIN(Fit_Error_LocalTransmission)))</f>
        <v>-</v>
      </c>
      <c r="AS918" s="17" t="str">
        <f t="shared" ca="1" si="416"/>
        <v>-</v>
      </c>
      <c r="AT918" s="67" t="str">
        <f t="shared" ca="1" si="417"/>
        <v>-</v>
      </c>
    </row>
    <row r="919" spans="1:46" s="1" customFormat="1" ht="12" x14ac:dyDescent="0.35">
      <c r="A919" s="87"/>
      <c r="B919" s="40" t="str">
        <f t="shared" si="394"/>
        <v/>
      </c>
      <c r="C919" s="41" t="str">
        <f t="shared" si="395"/>
        <v/>
      </c>
      <c r="D919" s="28">
        <f>'I Disease Parameters'!$E$6/(1000*365)</f>
        <v>4.8197260273972601E-5</v>
      </c>
      <c r="E919" s="28">
        <f>'I Disease Parameters'!$E$7/(1000*365)</f>
        <v>2.0024657534246577E-5</v>
      </c>
      <c r="F919" s="27">
        <f>(1-'I Disease Parameters'!$E$8)/'I Disease Parameters'!$E$10</f>
        <v>0.188</v>
      </c>
      <c r="G919" s="27">
        <f>'I Disease Parameters'!$E$8/'I Disease Parameters'!$E$11</f>
        <v>1.2E-2</v>
      </c>
      <c r="H919" s="27">
        <f>1/'I Disease Parameters'!$E$12</f>
        <v>0.05</v>
      </c>
      <c r="I919" s="27">
        <f>'I Disease Parameters'!$E$9/'I Disease Parameters'!$E$15</f>
        <v>0</v>
      </c>
      <c r="J919" s="83">
        <f t="shared" si="418"/>
        <v>7.7001263440561267</v>
      </c>
      <c r="K919" s="60">
        <f t="shared" si="419"/>
        <v>0.77001263449643809</v>
      </c>
      <c r="L919" s="30">
        <f t="shared" si="420"/>
        <v>0.46717576064062738</v>
      </c>
      <c r="M919" s="27">
        <f>J919/'I Disease Parameters'!$E$12</f>
        <v>0.38500631720280631</v>
      </c>
      <c r="N919" s="27">
        <f>K919/SQRT('I Disease Parameters'!$E$13*'I Disease Parameters'!$E$13)</f>
        <v>4.5294860852731655E-2</v>
      </c>
      <c r="O919" s="27">
        <f>L919/'I Disease Parameters'!$E$13</f>
        <v>2.7480927096507492E-2</v>
      </c>
      <c r="P919" s="27">
        <f>(1-L919)/'I Disease Parameters'!$E$14</f>
        <v>2.2201009973307193E-2</v>
      </c>
      <c r="Q919" s="19" t="str">
        <f t="shared" si="396"/>
        <v/>
      </c>
      <c r="R919" s="17" t="str">
        <f t="shared" si="397"/>
        <v/>
      </c>
      <c r="S919" s="17" t="str">
        <f t="shared" si="398"/>
        <v/>
      </c>
      <c r="T919" s="17" t="str">
        <f t="shared" si="399"/>
        <v/>
      </c>
      <c r="U919" s="17" t="str">
        <f t="shared" si="400"/>
        <v/>
      </c>
      <c r="V919" s="17" t="str">
        <f t="shared" si="401"/>
        <v/>
      </c>
      <c r="W919" s="17" t="str">
        <f t="shared" si="402"/>
        <v/>
      </c>
      <c r="X919" s="18" t="str">
        <f t="shared" si="393"/>
        <v/>
      </c>
      <c r="Y919" s="17" t="str">
        <f t="shared" si="403"/>
        <v/>
      </c>
      <c r="Z919" s="17" t="str">
        <f t="shared" si="404"/>
        <v/>
      </c>
      <c r="AA919" s="17" t="str">
        <f t="shared" si="405"/>
        <v/>
      </c>
      <c r="AB919" s="17" t="str">
        <f t="shared" si="406"/>
        <v/>
      </c>
      <c r="AC919" s="17" t="str">
        <f t="shared" si="407"/>
        <v/>
      </c>
      <c r="AD919" s="18" t="str">
        <f t="shared" si="408"/>
        <v/>
      </c>
      <c r="AE919" s="19" t="str">
        <f t="shared" si="409"/>
        <v/>
      </c>
      <c r="AF919" s="17" t="str">
        <f t="shared" si="410"/>
        <v/>
      </c>
      <c r="AG919" s="17" t="str">
        <f t="shared" si="411"/>
        <v/>
      </c>
      <c r="AH919" s="18" t="str">
        <f t="shared" si="412"/>
        <v/>
      </c>
      <c r="AI919" s="73"/>
      <c r="AJ919" s="74"/>
      <c r="AK919" s="74"/>
      <c r="AL919" s="73"/>
      <c r="AM919" s="74"/>
      <c r="AN919" s="74">
        <f t="shared" si="413"/>
        <v>2012</v>
      </c>
      <c r="AO919" s="19" t="str">
        <f t="shared" ca="1" si="414"/>
        <v>-</v>
      </c>
      <c r="AP919" s="17" t="str">
        <f ca="1">IF($C919&gt;=TODAY(),"-",100*(AO919-MIN(Fit_Error_Deaths))/(MAX(Fit_Error_Deaths)-MIN(Fit_Error_Deaths)))</f>
        <v>-</v>
      </c>
      <c r="AQ919" s="17" t="str">
        <f t="shared" ca="1" si="415"/>
        <v>-</v>
      </c>
      <c r="AR919" s="17" t="str">
        <f ca="1">IF($C919&gt;=TODAY(),"-",100*(AQ919-MIN(Fit_Error_LocalTransmission))/(MAX(Fit_Error_LocalTransmission)-MIN(Fit_Error_LocalTransmission)))</f>
        <v>-</v>
      </c>
      <c r="AS919" s="17" t="str">
        <f t="shared" ca="1" si="416"/>
        <v>-</v>
      </c>
      <c r="AT919" s="67" t="str">
        <f t="shared" ca="1" si="417"/>
        <v>-</v>
      </c>
    </row>
    <row r="920" spans="1:46" s="1" customFormat="1" ht="12" x14ac:dyDescent="0.35">
      <c r="A920" s="87"/>
      <c r="B920" s="40" t="str">
        <f t="shared" si="394"/>
        <v/>
      </c>
      <c r="C920" s="41" t="str">
        <f t="shared" si="395"/>
        <v/>
      </c>
      <c r="D920" s="28">
        <f>'I Disease Parameters'!$E$6/(1000*365)</f>
        <v>4.8197260273972601E-5</v>
      </c>
      <c r="E920" s="28">
        <f>'I Disease Parameters'!$E$7/(1000*365)</f>
        <v>2.0024657534246577E-5</v>
      </c>
      <c r="F920" s="27">
        <f>(1-'I Disease Parameters'!$E$8)/'I Disease Parameters'!$E$10</f>
        <v>0.188</v>
      </c>
      <c r="G920" s="27">
        <f>'I Disease Parameters'!$E$8/'I Disease Parameters'!$E$11</f>
        <v>1.2E-2</v>
      </c>
      <c r="H920" s="27">
        <f>1/'I Disease Parameters'!$E$12</f>
        <v>0.05</v>
      </c>
      <c r="I920" s="27">
        <f>'I Disease Parameters'!$E$9/'I Disease Parameters'!$E$15</f>
        <v>0</v>
      </c>
      <c r="J920" s="83">
        <f t="shared" si="418"/>
        <v>7.7001263440561267</v>
      </c>
      <c r="K920" s="60">
        <f t="shared" si="419"/>
        <v>0.77001263449643809</v>
      </c>
      <c r="L920" s="30">
        <f t="shared" si="420"/>
        <v>0.46717576064062738</v>
      </c>
      <c r="M920" s="27">
        <f>J920/'I Disease Parameters'!$E$12</f>
        <v>0.38500631720280631</v>
      </c>
      <c r="N920" s="27">
        <f>K920/SQRT('I Disease Parameters'!$E$13*'I Disease Parameters'!$E$13)</f>
        <v>4.5294860852731655E-2</v>
      </c>
      <c r="O920" s="27">
        <f>L920/'I Disease Parameters'!$E$13</f>
        <v>2.7480927096507492E-2</v>
      </c>
      <c r="P920" s="27">
        <f>(1-L920)/'I Disease Parameters'!$E$14</f>
        <v>2.2201009973307193E-2</v>
      </c>
      <c r="Q920" s="19" t="str">
        <f t="shared" si="396"/>
        <v/>
      </c>
      <c r="R920" s="17" t="str">
        <f t="shared" si="397"/>
        <v/>
      </c>
      <c r="S920" s="17" t="str">
        <f t="shared" si="398"/>
        <v/>
      </c>
      <c r="T920" s="17" t="str">
        <f t="shared" si="399"/>
        <v/>
      </c>
      <c r="U920" s="17" t="str">
        <f t="shared" si="400"/>
        <v/>
      </c>
      <c r="V920" s="17" t="str">
        <f t="shared" si="401"/>
        <v/>
      </c>
      <c r="W920" s="17" t="str">
        <f t="shared" si="402"/>
        <v/>
      </c>
      <c r="X920" s="18" t="str">
        <f t="shared" si="393"/>
        <v/>
      </c>
      <c r="Y920" s="17" t="str">
        <f t="shared" si="403"/>
        <v/>
      </c>
      <c r="Z920" s="17" t="str">
        <f t="shared" si="404"/>
        <v/>
      </c>
      <c r="AA920" s="17" t="str">
        <f t="shared" si="405"/>
        <v/>
      </c>
      <c r="AB920" s="17" t="str">
        <f t="shared" si="406"/>
        <v/>
      </c>
      <c r="AC920" s="17" t="str">
        <f t="shared" si="407"/>
        <v/>
      </c>
      <c r="AD920" s="18" t="str">
        <f t="shared" si="408"/>
        <v/>
      </c>
      <c r="AE920" s="19" t="str">
        <f t="shared" si="409"/>
        <v/>
      </c>
      <c r="AF920" s="17" t="str">
        <f t="shared" si="410"/>
        <v/>
      </c>
      <c r="AG920" s="17" t="str">
        <f t="shared" si="411"/>
        <v/>
      </c>
      <c r="AH920" s="18" t="str">
        <f t="shared" si="412"/>
        <v/>
      </c>
      <c r="AI920" s="73"/>
      <c r="AJ920" s="74"/>
      <c r="AK920" s="74"/>
      <c r="AL920" s="73"/>
      <c r="AM920" s="74"/>
      <c r="AN920" s="74">
        <f t="shared" si="413"/>
        <v>2012</v>
      </c>
      <c r="AO920" s="19" t="str">
        <f t="shared" ca="1" si="414"/>
        <v>-</v>
      </c>
      <c r="AP920" s="17" t="str">
        <f ca="1">IF($C920&gt;=TODAY(),"-",100*(AO920-MIN(Fit_Error_Deaths))/(MAX(Fit_Error_Deaths)-MIN(Fit_Error_Deaths)))</f>
        <v>-</v>
      </c>
      <c r="AQ920" s="17" t="str">
        <f t="shared" ca="1" si="415"/>
        <v>-</v>
      </c>
      <c r="AR920" s="17" t="str">
        <f ca="1">IF($C920&gt;=TODAY(),"-",100*(AQ920-MIN(Fit_Error_LocalTransmission))/(MAX(Fit_Error_LocalTransmission)-MIN(Fit_Error_LocalTransmission)))</f>
        <v>-</v>
      </c>
      <c r="AS920" s="17" t="str">
        <f t="shared" ca="1" si="416"/>
        <v>-</v>
      </c>
      <c r="AT920" s="67" t="str">
        <f t="shared" ca="1" si="417"/>
        <v>-</v>
      </c>
    </row>
    <row r="921" spans="1:46" s="1" customFormat="1" ht="12" x14ac:dyDescent="0.35">
      <c r="A921" s="87"/>
      <c r="B921" s="40" t="str">
        <f t="shared" si="394"/>
        <v/>
      </c>
      <c r="C921" s="41" t="str">
        <f t="shared" si="395"/>
        <v/>
      </c>
      <c r="D921" s="28">
        <f>'I Disease Parameters'!$E$6/(1000*365)</f>
        <v>4.8197260273972601E-5</v>
      </c>
      <c r="E921" s="28">
        <f>'I Disease Parameters'!$E$7/(1000*365)</f>
        <v>2.0024657534246577E-5</v>
      </c>
      <c r="F921" s="27">
        <f>(1-'I Disease Parameters'!$E$8)/'I Disease Parameters'!$E$10</f>
        <v>0.188</v>
      </c>
      <c r="G921" s="27">
        <f>'I Disease Parameters'!$E$8/'I Disease Parameters'!$E$11</f>
        <v>1.2E-2</v>
      </c>
      <c r="H921" s="27">
        <f>1/'I Disease Parameters'!$E$12</f>
        <v>0.05</v>
      </c>
      <c r="I921" s="27">
        <f>'I Disease Parameters'!$E$9/'I Disease Parameters'!$E$15</f>
        <v>0</v>
      </c>
      <c r="J921" s="83">
        <f t="shared" si="418"/>
        <v>7.7001263440561267</v>
      </c>
      <c r="K921" s="60">
        <f t="shared" si="419"/>
        <v>0.77001263449643809</v>
      </c>
      <c r="L921" s="30">
        <f t="shared" si="420"/>
        <v>0.46717576064062738</v>
      </c>
      <c r="M921" s="27">
        <f>J921/'I Disease Parameters'!$E$12</f>
        <v>0.38500631720280631</v>
      </c>
      <c r="N921" s="27">
        <f>K921/SQRT('I Disease Parameters'!$E$13*'I Disease Parameters'!$E$13)</f>
        <v>4.5294860852731655E-2</v>
      </c>
      <c r="O921" s="27">
        <f>L921/'I Disease Parameters'!$E$13</f>
        <v>2.7480927096507492E-2</v>
      </c>
      <c r="P921" s="27">
        <f>(1-L921)/'I Disease Parameters'!$E$14</f>
        <v>2.2201009973307193E-2</v>
      </c>
      <c r="Q921" s="19" t="str">
        <f t="shared" si="396"/>
        <v/>
      </c>
      <c r="R921" s="17" t="str">
        <f t="shared" si="397"/>
        <v/>
      </c>
      <c r="S921" s="17" t="str">
        <f t="shared" si="398"/>
        <v/>
      </c>
      <c r="T921" s="17" t="str">
        <f t="shared" si="399"/>
        <v/>
      </c>
      <c r="U921" s="17" t="str">
        <f t="shared" si="400"/>
        <v/>
      </c>
      <c r="V921" s="17" t="str">
        <f t="shared" si="401"/>
        <v/>
      </c>
      <c r="W921" s="17" t="str">
        <f t="shared" si="402"/>
        <v/>
      </c>
      <c r="X921" s="18" t="str">
        <f t="shared" si="393"/>
        <v/>
      </c>
      <c r="Y921" s="17" t="str">
        <f t="shared" si="403"/>
        <v/>
      </c>
      <c r="Z921" s="17" t="str">
        <f t="shared" si="404"/>
        <v/>
      </c>
      <c r="AA921" s="17" t="str">
        <f t="shared" si="405"/>
        <v/>
      </c>
      <c r="AB921" s="17" t="str">
        <f t="shared" si="406"/>
        <v/>
      </c>
      <c r="AC921" s="17" t="str">
        <f t="shared" si="407"/>
        <v/>
      </c>
      <c r="AD921" s="18" t="str">
        <f t="shared" si="408"/>
        <v/>
      </c>
      <c r="AE921" s="19" t="str">
        <f t="shared" si="409"/>
        <v/>
      </c>
      <c r="AF921" s="17" t="str">
        <f t="shared" si="410"/>
        <v/>
      </c>
      <c r="AG921" s="17" t="str">
        <f t="shared" si="411"/>
        <v/>
      </c>
      <c r="AH921" s="18" t="str">
        <f t="shared" si="412"/>
        <v/>
      </c>
      <c r="AI921" s="73"/>
      <c r="AJ921" s="74"/>
      <c r="AK921" s="74"/>
      <c r="AL921" s="73"/>
      <c r="AM921" s="74"/>
      <c r="AN921" s="74">
        <f t="shared" si="413"/>
        <v>2012</v>
      </c>
      <c r="AO921" s="19" t="str">
        <f t="shared" ca="1" si="414"/>
        <v>-</v>
      </c>
      <c r="AP921" s="17" t="str">
        <f ca="1">IF($C921&gt;=TODAY(),"-",100*(AO921-MIN(Fit_Error_Deaths))/(MAX(Fit_Error_Deaths)-MIN(Fit_Error_Deaths)))</f>
        <v>-</v>
      </c>
      <c r="AQ921" s="17" t="str">
        <f t="shared" ca="1" si="415"/>
        <v>-</v>
      </c>
      <c r="AR921" s="17" t="str">
        <f ca="1">IF($C921&gt;=TODAY(),"-",100*(AQ921-MIN(Fit_Error_LocalTransmission))/(MAX(Fit_Error_LocalTransmission)-MIN(Fit_Error_LocalTransmission)))</f>
        <v>-</v>
      </c>
      <c r="AS921" s="17" t="str">
        <f t="shared" ca="1" si="416"/>
        <v>-</v>
      </c>
      <c r="AT921" s="67" t="str">
        <f t="shared" ca="1" si="417"/>
        <v>-</v>
      </c>
    </row>
    <row r="922" spans="1:46" s="1" customFormat="1" ht="12" x14ac:dyDescent="0.35">
      <c r="A922" s="87"/>
      <c r="B922" s="40" t="str">
        <f t="shared" si="394"/>
        <v/>
      </c>
      <c r="C922" s="41" t="str">
        <f t="shared" si="395"/>
        <v/>
      </c>
      <c r="D922" s="28">
        <f>'I Disease Parameters'!$E$6/(1000*365)</f>
        <v>4.8197260273972601E-5</v>
      </c>
      <c r="E922" s="28">
        <f>'I Disease Parameters'!$E$7/(1000*365)</f>
        <v>2.0024657534246577E-5</v>
      </c>
      <c r="F922" s="27">
        <f>(1-'I Disease Parameters'!$E$8)/'I Disease Parameters'!$E$10</f>
        <v>0.188</v>
      </c>
      <c r="G922" s="27">
        <f>'I Disease Parameters'!$E$8/'I Disease Parameters'!$E$11</f>
        <v>1.2E-2</v>
      </c>
      <c r="H922" s="27">
        <f>1/'I Disease Parameters'!$E$12</f>
        <v>0.05</v>
      </c>
      <c r="I922" s="27">
        <f>'I Disease Parameters'!$E$9/'I Disease Parameters'!$E$15</f>
        <v>0</v>
      </c>
      <c r="J922" s="83">
        <f t="shared" si="418"/>
        <v>7.7001263440561267</v>
      </c>
      <c r="K922" s="60">
        <f t="shared" si="419"/>
        <v>0.77001263449643809</v>
      </c>
      <c r="L922" s="30">
        <f t="shared" si="420"/>
        <v>0.46717576064062738</v>
      </c>
      <c r="M922" s="27">
        <f>J922/'I Disease Parameters'!$E$12</f>
        <v>0.38500631720280631</v>
      </c>
      <c r="N922" s="27">
        <f>K922/SQRT('I Disease Parameters'!$E$13*'I Disease Parameters'!$E$13)</f>
        <v>4.5294860852731655E-2</v>
      </c>
      <c r="O922" s="27">
        <f>L922/'I Disease Parameters'!$E$13</f>
        <v>2.7480927096507492E-2</v>
      </c>
      <c r="P922" s="27">
        <f>(1-L922)/'I Disease Parameters'!$E$14</f>
        <v>2.2201009973307193E-2</v>
      </c>
      <c r="Q922" s="19" t="str">
        <f t="shared" si="396"/>
        <v/>
      </c>
      <c r="R922" s="17" t="str">
        <f t="shared" si="397"/>
        <v/>
      </c>
      <c r="S922" s="17" t="str">
        <f t="shared" si="398"/>
        <v/>
      </c>
      <c r="T922" s="17" t="str">
        <f t="shared" si="399"/>
        <v/>
      </c>
      <c r="U922" s="17" t="str">
        <f t="shared" si="400"/>
        <v/>
      </c>
      <c r="V922" s="17" t="str">
        <f t="shared" si="401"/>
        <v/>
      </c>
      <c r="W922" s="17" t="str">
        <f t="shared" si="402"/>
        <v/>
      </c>
      <c r="X922" s="18" t="str">
        <f t="shared" si="393"/>
        <v/>
      </c>
      <c r="Y922" s="17" t="str">
        <f t="shared" si="403"/>
        <v/>
      </c>
      <c r="Z922" s="17" t="str">
        <f t="shared" si="404"/>
        <v/>
      </c>
      <c r="AA922" s="17" t="str">
        <f t="shared" si="405"/>
        <v/>
      </c>
      <c r="AB922" s="17" t="str">
        <f t="shared" si="406"/>
        <v/>
      </c>
      <c r="AC922" s="17" t="str">
        <f t="shared" si="407"/>
        <v/>
      </c>
      <c r="AD922" s="18" t="str">
        <f t="shared" si="408"/>
        <v/>
      </c>
      <c r="AE922" s="19" t="str">
        <f t="shared" si="409"/>
        <v/>
      </c>
      <c r="AF922" s="17" t="str">
        <f t="shared" si="410"/>
        <v/>
      </c>
      <c r="AG922" s="17" t="str">
        <f t="shared" si="411"/>
        <v/>
      </c>
      <c r="AH922" s="18" t="str">
        <f t="shared" si="412"/>
        <v/>
      </c>
      <c r="AI922" s="73"/>
      <c r="AJ922" s="74"/>
      <c r="AK922" s="74"/>
      <c r="AL922" s="73"/>
      <c r="AM922" s="74"/>
      <c r="AN922" s="74">
        <f t="shared" si="413"/>
        <v>2012</v>
      </c>
      <c r="AO922" s="19" t="str">
        <f t="shared" ca="1" si="414"/>
        <v>-</v>
      </c>
      <c r="AP922" s="17" t="str">
        <f ca="1">IF($C922&gt;=TODAY(),"-",100*(AO922-MIN(Fit_Error_Deaths))/(MAX(Fit_Error_Deaths)-MIN(Fit_Error_Deaths)))</f>
        <v>-</v>
      </c>
      <c r="AQ922" s="17" t="str">
        <f t="shared" ca="1" si="415"/>
        <v>-</v>
      </c>
      <c r="AR922" s="17" t="str">
        <f ca="1">IF($C922&gt;=TODAY(),"-",100*(AQ922-MIN(Fit_Error_LocalTransmission))/(MAX(Fit_Error_LocalTransmission)-MIN(Fit_Error_LocalTransmission)))</f>
        <v>-</v>
      </c>
      <c r="AS922" s="17" t="str">
        <f t="shared" ca="1" si="416"/>
        <v>-</v>
      </c>
      <c r="AT922" s="67" t="str">
        <f t="shared" ca="1" si="417"/>
        <v>-</v>
      </c>
    </row>
    <row r="923" spans="1:46" s="1" customFormat="1" ht="12" x14ac:dyDescent="0.35">
      <c r="A923" s="87"/>
      <c r="B923" s="40" t="str">
        <f t="shared" si="394"/>
        <v/>
      </c>
      <c r="C923" s="41" t="str">
        <f t="shared" si="395"/>
        <v/>
      </c>
      <c r="D923" s="28">
        <f>'I Disease Parameters'!$E$6/(1000*365)</f>
        <v>4.8197260273972601E-5</v>
      </c>
      <c r="E923" s="28">
        <f>'I Disease Parameters'!$E$7/(1000*365)</f>
        <v>2.0024657534246577E-5</v>
      </c>
      <c r="F923" s="27">
        <f>(1-'I Disease Parameters'!$E$8)/'I Disease Parameters'!$E$10</f>
        <v>0.188</v>
      </c>
      <c r="G923" s="27">
        <f>'I Disease Parameters'!$E$8/'I Disease Parameters'!$E$11</f>
        <v>1.2E-2</v>
      </c>
      <c r="H923" s="27">
        <f>1/'I Disease Parameters'!$E$12</f>
        <v>0.05</v>
      </c>
      <c r="I923" s="27">
        <f>'I Disease Parameters'!$E$9/'I Disease Parameters'!$E$15</f>
        <v>0</v>
      </c>
      <c r="J923" s="83">
        <f t="shared" si="418"/>
        <v>7.7001263440561267</v>
      </c>
      <c r="K923" s="60">
        <f t="shared" si="419"/>
        <v>0.77001263449643809</v>
      </c>
      <c r="L923" s="30">
        <f t="shared" si="420"/>
        <v>0.46717576064062738</v>
      </c>
      <c r="M923" s="27">
        <f>J923/'I Disease Parameters'!$E$12</f>
        <v>0.38500631720280631</v>
      </c>
      <c r="N923" s="27">
        <f>K923/SQRT('I Disease Parameters'!$E$13*'I Disease Parameters'!$E$13)</f>
        <v>4.5294860852731655E-2</v>
      </c>
      <c r="O923" s="27">
        <f>L923/'I Disease Parameters'!$E$13</f>
        <v>2.7480927096507492E-2</v>
      </c>
      <c r="P923" s="27">
        <f>(1-L923)/'I Disease Parameters'!$E$14</f>
        <v>2.2201009973307193E-2</v>
      </c>
      <c r="Q923" s="19" t="str">
        <f t="shared" si="396"/>
        <v/>
      </c>
      <c r="R923" s="17" t="str">
        <f t="shared" si="397"/>
        <v/>
      </c>
      <c r="S923" s="17" t="str">
        <f t="shared" si="398"/>
        <v/>
      </c>
      <c r="T923" s="17" t="str">
        <f t="shared" si="399"/>
        <v/>
      </c>
      <c r="U923" s="17" t="str">
        <f t="shared" si="400"/>
        <v/>
      </c>
      <c r="V923" s="17" t="str">
        <f t="shared" si="401"/>
        <v/>
      </c>
      <c r="W923" s="17" t="str">
        <f t="shared" si="402"/>
        <v/>
      </c>
      <c r="X923" s="18" t="str">
        <f t="shared" si="393"/>
        <v/>
      </c>
      <c r="Y923" s="17" t="str">
        <f t="shared" si="403"/>
        <v/>
      </c>
      <c r="Z923" s="17" t="str">
        <f t="shared" si="404"/>
        <v/>
      </c>
      <c r="AA923" s="17" t="str">
        <f t="shared" si="405"/>
        <v/>
      </c>
      <c r="AB923" s="17" t="str">
        <f t="shared" si="406"/>
        <v/>
      </c>
      <c r="AC923" s="17" t="str">
        <f t="shared" si="407"/>
        <v/>
      </c>
      <c r="AD923" s="18" t="str">
        <f t="shared" si="408"/>
        <v/>
      </c>
      <c r="AE923" s="19" t="str">
        <f t="shared" si="409"/>
        <v/>
      </c>
      <c r="AF923" s="17" t="str">
        <f t="shared" si="410"/>
        <v/>
      </c>
      <c r="AG923" s="17" t="str">
        <f t="shared" si="411"/>
        <v/>
      </c>
      <c r="AH923" s="18" t="str">
        <f t="shared" si="412"/>
        <v/>
      </c>
      <c r="AI923" s="73"/>
      <c r="AJ923" s="74"/>
      <c r="AK923" s="74"/>
      <c r="AL923" s="73"/>
      <c r="AM923" s="74"/>
      <c r="AN923" s="74">
        <f t="shared" si="413"/>
        <v>2012</v>
      </c>
      <c r="AO923" s="19" t="str">
        <f t="shared" ca="1" si="414"/>
        <v>-</v>
      </c>
      <c r="AP923" s="17" t="str">
        <f ca="1">IF($C923&gt;=TODAY(),"-",100*(AO923-MIN(Fit_Error_Deaths))/(MAX(Fit_Error_Deaths)-MIN(Fit_Error_Deaths)))</f>
        <v>-</v>
      </c>
      <c r="AQ923" s="17" t="str">
        <f t="shared" ca="1" si="415"/>
        <v>-</v>
      </c>
      <c r="AR923" s="17" t="str">
        <f ca="1">IF($C923&gt;=TODAY(),"-",100*(AQ923-MIN(Fit_Error_LocalTransmission))/(MAX(Fit_Error_LocalTransmission)-MIN(Fit_Error_LocalTransmission)))</f>
        <v>-</v>
      </c>
      <c r="AS923" s="17" t="str">
        <f t="shared" ca="1" si="416"/>
        <v>-</v>
      </c>
      <c r="AT923" s="67" t="str">
        <f t="shared" ca="1" si="417"/>
        <v>-</v>
      </c>
    </row>
    <row r="924" spans="1:46" s="1" customFormat="1" ht="12" x14ac:dyDescent="0.35">
      <c r="A924" s="87"/>
      <c r="B924" s="40" t="str">
        <f t="shared" si="394"/>
        <v/>
      </c>
      <c r="C924" s="41" t="str">
        <f t="shared" si="395"/>
        <v/>
      </c>
      <c r="D924" s="28">
        <f>'I Disease Parameters'!$E$6/(1000*365)</f>
        <v>4.8197260273972601E-5</v>
      </c>
      <c r="E924" s="28">
        <f>'I Disease Parameters'!$E$7/(1000*365)</f>
        <v>2.0024657534246577E-5</v>
      </c>
      <c r="F924" s="27">
        <f>(1-'I Disease Parameters'!$E$8)/'I Disease Parameters'!$E$10</f>
        <v>0.188</v>
      </c>
      <c r="G924" s="27">
        <f>'I Disease Parameters'!$E$8/'I Disease Parameters'!$E$11</f>
        <v>1.2E-2</v>
      </c>
      <c r="H924" s="27">
        <f>1/'I Disease Parameters'!$E$12</f>
        <v>0.05</v>
      </c>
      <c r="I924" s="27">
        <f>'I Disease Parameters'!$E$9/'I Disease Parameters'!$E$15</f>
        <v>0</v>
      </c>
      <c r="J924" s="83">
        <f t="shared" si="418"/>
        <v>7.7001263440561267</v>
      </c>
      <c r="K924" s="60">
        <f t="shared" si="419"/>
        <v>0.77001263449643809</v>
      </c>
      <c r="L924" s="30">
        <f t="shared" si="420"/>
        <v>0.46717576064062738</v>
      </c>
      <c r="M924" s="27">
        <f>J924/'I Disease Parameters'!$E$12</f>
        <v>0.38500631720280631</v>
      </c>
      <c r="N924" s="27">
        <f>K924/SQRT('I Disease Parameters'!$E$13*'I Disease Parameters'!$E$13)</f>
        <v>4.5294860852731655E-2</v>
      </c>
      <c r="O924" s="27">
        <f>L924/'I Disease Parameters'!$E$13</f>
        <v>2.7480927096507492E-2</v>
      </c>
      <c r="P924" s="27">
        <f>(1-L924)/'I Disease Parameters'!$E$14</f>
        <v>2.2201009973307193E-2</v>
      </c>
      <c r="Q924" s="19" t="str">
        <f t="shared" si="396"/>
        <v/>
      </c>
      <c r="R924" s="17" t="str">
        <f t="shared" si="397"/>
        <v/>
      </c>
      <c r="S924" s="17" t="str">
        <f t="shared" si="398"/>
        <v/>
      </c>
      <c r="T924" s="17" t="str">
        <f t="shared" si="399"/>
        <v/>
      </c>
      <c r="U924" s="17" t="str">
        <f t="shared" si="400"/>
        <v/>
      </c>
      <c r="V924" s="17" t="str">
        <f t="shared" si="401"/>
        <v/>
      </c>
      <c r="W924" s="17" t="str">
        <f t="shared" si="402"/>
        <v/>
      </c>
      <c r="X924" s="18" t="str">
        <f t="shared" si="393"/>
        <v/>
      </c>
      <c r="Y924" s="17" t="str">
        <f t="shared" si="403"/>
        <v/>
      </c>
      <c r="Z924" s="17" t="str">
        <f t="shared" si="404"/>
        <v/>
      </c>
      <c r="AA924" s="17" t="str">
        <f t="shared" si="405"/>
        <v/>
      </c>
      <c r="AB924" s="17" t="str">
        <f t="shared" si="406"/>
        <v/>
      </c>
      <c r="AC924" s="17" t="str">
        <f t="shared" si="407"/>
        <v/>
      </c>
      <c r="AD924" s="18" t="str">
        <f t="shared" si="408"/>
        <v/>
      </c>
      <c r="AE924" s="19" t="str">
        <f t="shared" si="409"/>
        <v/>
      </c>
      <c r="AF924" s="17" t="str">
        <f t="shared" si="410"/>
        <v/>
      </c>
      <c r="AG924" s="17" t="str">
        <f t="shared" si="411"/>
        <v/>
      </c>
      <c r="AH924" s="18" t="str">
        <f t="shared" si="412"/>
        <v/>
      </c>
      <c r="AI924" s="73"/>
      <c r="AJ924" s="74"/>
      <c r="AK924" s="74"/>
      <c r="AL924" s="73"/>
      <c r="AM924" s="74"/>
      <c r="AN924" s="74">
        <f t="shared" si="413"/>
        <v>2012</v>
      </c>
      <c r="AO924" s="19" t="str">
        <f t="shared" ca="1" si="414"/>
        <v>-</v>
      </c>
      <c r="AP924" s="17" t="str">
        <f ca="1">IF($C924&gt;=TODAY(),"-",100*(AO924-MIN(Fit_Error_Deaths))/(MAX(Fit_Error_Deaths)-MIN(Fit_Error_Deaths)))</f>
        <v>-</v>
      </c>
      <c r="AQ924" s="17" t="str">
        <f t="shared" ca="1" si="415"/>
        <v>-</v>
      </c>
      <c r="AR924" s="17" t="str">
        <f ca="1">IF($C924&gt;=TODAY(),"-",100*(AQ924-MIN(Fit_Error_LocalTransmission))/(MAX(Fit_Error_LocalTransmission)-MIN(Fit_Error_LocalTransmission)))</f>
        <v>-</v>
      </c>
      <c r="AS924" s="17" t="str">
        <f t="shared" ca="1" si="416"/>
        <v>-</v>
      </c>
      <c r="AT924" s="67" t="str">
        <f t="shared" ca="1" si="417"/>
        <v>-</v>
      </c>
    </row>
    <row r="925" spans="1:46" s="1" customFormat="1" ht="12" x14ac:dyDescent="0.35">
      <c r="A925" s="87"/>
      <c r="B925" s="40" t="str">
        <f t="shared" si="394"/>
        <v/>
      </c>
      <c r="C925" s="41" t="str">
        <f t="shared" si="395"/>
        <v/>
      </c>
      <c r="D925" s="28">
        <f>'I Disease Parameters'!$E$6/(1000*365)</f>
        <v>4.8197260273972601E-5</v>
      </c>
      <c r="E925" s="28">
        <f>'I Disease Parameters'!$E$7/(1000*365)</f>
        <v>2.0024657534246577E-5</v>
      </c>
      <c r="F925" s="27">
        <f>(1-'I Disease Parameters'!$E$8)/'I Disease Parameters'!$E$10</f>
        <v>0.188</v>
      </c>
      <c r="G925" s="27">
        <f>'I Disease Parameters'!$E$8/'I Disease Parameters'!$E$11</f>
        <v>1.2E-2</v>
      </c>
      <c r="H925" s="27">
        <f>1/'I Disease Parameters'!$E$12</f>
        <v>0.05</v>
      </c>
      <c r="I925" s="27">
        <f>'I Disease Parameters'!$E$9/'I Disease Parameters'!$E$15</f>
        <v>0</v>
      </c>
      <c r="J925" s="83">
        <f t="shared" si="418"/>
        <v>7.7001263440561267</v>
      </c>
      <c r="K925" s="60">
        <f t="shared" si="419"/>
        <v>0.77001263449643809</v>
      </c>
      <c r="L925" s="30">
        <f t="shared" si="420"/>
        <v>0.46717576064062738</v>
      </c>
      <c r="M925" s="27">
        <f>J925/'I Disease Parameters'!$E$12</f>
        <v>0.38500631720280631</v>
      </c>
      <c r="N925" s="27">
        <f>K925/SQRT('I Disease Parameters'!$E$13*'I Disease Parameters'!$E$13)</f>
        <v>4.5294860852731655E-2</v>
      </c>
      <c r="O925" s="27">
        <f>L925/'I Disease Parameters'!$E$13</f>
        <v>2.7480927096507492E-2</v>
      </c>
      <c r="P925" s="27">
        <f>(1-L925)/'I Disease Parameters'!$E$14</f>
        <v>2.2201009973307193E-2</v>
      </c>
      <c r="Q925" s="19" t="str">
        <f t="shared" si="396"/>
        <v/>
      </c>
      <c r="R925" s="17" t="str">
        <f t="shared" si="397"/>
        <v/>
      </c>
      <c r="S925" s="17" t="str">
        <f t="shared" si="398"/>
        <v/>
      </c>
      <c r="T925" s="17" t="str">
        <f t="shared" si="399"/>
        <v/>
      </c>
      <c r="U925" s="17" t="str">
        <f t="shared" si="400"/>
        <v/>
      </c>
      <c r="V925" s="17" t="str">
        <f t="shared" si="401"/>
        <v/>
      </c>
      <c r="W925" s="17" t="str">
        <f t="shared" si="402"/>
        <v/>
      </c>
      <c r="X925" s="18" t="str">
        <f t="shared" si="393"/>
        <v/>
      </c>
      <c r="Y925" s="17" t="str">
        <f t="shared" si="403"/>
        <v/>
      </c>
      <c r="Z925" s="17" t="str">
        <f t="shared" si="404"/>
        <v/>
      </c>
      <c r="AA925" s="17" t="str">
        <f t="shared" si="405"/>
        <v/>
      </c>
      <c r="AB925" s="17" t="str">
        <f t="shared" si="406"/>
        <v/>
      </c>
      <c r="AC925" s="17" t="str">
        <f t="shared" si="407"/>
        <v/>
      </c>
      <c r="AD925" s="18" t="str">
        <f t="shared" si="408"/>
        <v/>
      </c>
      <c r="AE925" s="19" t="str">
        <f t="shared" si="409"/>
        <v/>
      </c>
      <c r="AF925" s="17" t="str">
        <f t="shared" si="410"/>
        <v/>
      </c>
      <c r="AG925" s="17" t="str">
        <f t="shared" si="411"/>
        <v/>
      </c>
      <c r="AH925" s="18" t="str">
        <f t="shared" si="412"/>
        <v/>
      </c>
      <c r="AI925" s="73"/>
      <c r="AJ925" s="74"/>
      <c r="AK925" s="74"/>
      <c r="AL925" s="73"/>
      <c r="AM925" s="74"/>
      <c r="AN925" s="74">
        <f t="shared" si="413"/>
        <v>2012</v>
      </c>
      <c r="AO925" s="19" t="str">
        <f t="shared" ca="1" si="414"/>
        <v>-</v>
      </c>
      <c r="AP925" s="17" t="str">
        <f ca="1">IF($C925&gt;=TODAY(),"-",100*(AO925-MIN(Fit_Error_Deaths))/(MAX(Fit_Error_Deaths)-MIN(Fit_Error_Deaths)))</f>
        <v>-</v>
      </c>
      <c r="AQ925" s="17" t="str">
        <f t="shared" ca="1" si="415"/>
        <v>-</v>
      </c>
      <c r="AR925" s="17" t="str">
        <f ca="1">IF($C925&gt;=TODAY(),"-",100*(AQ925-MIN(Fit_Error_LocalTransmission))/(MAX(Fit_Error_LocalTransmission)-MIN(Fit_Error_LocalTransmission)))</f>
        <v>-</v>
      </c>
      <c r="AS925" s="17" t="str">
        <f t="shared" ca="1" si="416"/>
        <v>-</v>
      </c>
      <c r="AT925" s="67" t="str">
        <f t="shared" ca="1" si="417"/>
        <v>-</v>
      </c>
    </row>
    <row r="926" spans="1:46" s="1" customFormat="1" ht="12" x14ac:dyDescent="0.35">
      <c r="A926" s="87"/>
      <c r="B926" s="40" t="str">
        <f t="shared" si="394"/>
        <v/>
      </c>
      <c r="C926" s="41" t="str">
        <f t="shared" si="395"/>
        <v/>
      </c>
      <c r="D926" s="28">
        <f>'I Disease Parameters'!$E$6/(1000*365)</f>
        <v>4.8197260273972601E-5</v>
      </c>
      <c r="E926" s="28">
        <f>'I Disease Parameters'!$E$7/(1000*365)</f>
        <v>2.0024657534246577E-5</v>
      </c>
      <c r="F926" s="27">
        <f>(1-'I Disease Parameters'!$E$8)/'I Disease Parameters'!$E$10</f>
        <v>0.188</v>
      </c>
      <c r="G926" s="27">
        <f>'I Disease Parameters'!$E$8/'I Disease Parameters'!$E$11</f>
        <v>1.2E-2</v>
      </c>
      <c r="H926" s="27">
        <f>1/'I Disease Parameters'!$E$12</f>
        <v>0.05</v>
      </c>
      <c r="I926" s="27">
        <f>'I Disease Parameters'!$E$9/'I Disease Parameters'!$E$15</f>
        <v>0</v>
      </c>
      <c r="J926" s="83">
        <f t="shared" si="418"/>
        <v>7.7001263440561267</v>
      </c>
      <c r="K926" s="60">
        <f t="shared" si="419"/>
        <v>0.77001263449643809</v>
      </c>
      <c r="L926" s="30">
        <f t="shared" si="420"/>
        <v>0.46717576064062738</v>
      </c>
      <c r="M926" s="27">
        <f>J926/'I Disease Parameters'!$E$12</f>
        <v>0.38500631720280631</v>
      </c>
      <c r="N926" s="27">
        <f>K926/SQRT('I Disease Parameters'!$E$13*'I Disease Parameters'!$E$13)</f>
        <v>4.5294860852731655E-2</v>
      </c>
      <c r="O926" s="27">
        <f>L926/'I Disease Parameters'!$E$13</f>
        <v>2.7480927096507492E-2</v>
      </c>
      <c r="P926" s="27">
        <f>(1-L926)/'I Disease Parameters'!$E$14</f>
        <v>2.2201009973307193E-2</v>
      </c>
      <c r="Q926" s="19" t="str">
        <f t="shared" si="396"/>
        <v/>
      </c>
      <c r="R926" s="17" t="str">
        <f t="shared" si="397"/>
        <v/>
      </c>
      <c r="S926" s="17" t="str">
        <f t="shared" si="398"/>
        <v/>
      </c>
      <c r="T926" s="17" t="str">
        <f t="shared" si="399"/>
        <v/>
      </c>
      <c r="U926" s="17" t="str">
        <f t="shared" si="400"/>
        <v/>
      </c>
      <c r="V926" s="17" t="str">
        <f t="shared" si="401"/>
        <v/>
      </c>
      <c r="W926" s="17" t="str">
        <f t="shared" si="402"/>
        <v/>
      </c>
      <c r="X926" s="18" t="str">
        <f t="shared" si="393"/>
        <v/>
      </c>
      <c r="Y926" s="17" t="str">
        <f t="shared" si="403"/>
        <v/>
      </c>
      <c r="Z926" s="17" t="str">
        <f t="shared" si="404"/>
        <v/>
      </c>
      <c r="AA926" s="17" t="str">
        <f t="shared" si="405"/>
        <v/>
      </c>
      <c r="AB926" s="17" t="str">
        <f t="shared" si="406"/>
        <v/>
      </c>
      <c r="AC926" s="17" t="str">
        <f t="shared" si="407"/>
        <v/>
      </c>
      <c r="AD926" s="18" t="str">
        <f t="shared" si="408"/>
        <v/>
      </c>
      <c r="AE926" s="19" t="str">
        <f t="shared" si="409"/>
        <v/>
      </c>
      <c r="AF926" s="17" t="str">
        <f t="shared" si="410"/>
        <v/>
      </c>
      <c r="AG926" s="17" t="str">
        <f t="shared" si="411"/>
        <v/>
      </c>
      <c r="AH926" s="18" t="str">
        <f t="shared" si="412"/>
        <v/>
      </c>
      <c r="AI926" s="73"/>
      <c r="AJ926" s="74"/>
      <c r="AK926" s="74"/>
      <c r="AL926" s="73"/>
      <c r="AM926" s="74"/>
      <c r="AN926" s="74">
        <f t="shared" si="413"/>
        <v>2012</v>
      </c>
      <c r="AO926" s="19" t="str">
        <f t="shared" ca="1" si="414"/>
        <v>-</v>
      </c>
      <c r="AP926" s="17" t="str">
        <f ca="1">IF($C926&gt;=TODAY(),"-",100*(AO926-MIN(Fit_Error_Deaths))/(MAX(Fit_Error_Deaths)-MIN(Fit_Error_Deaths)))</f>
        <v>-</v>
      </c>
      <c r="AQ926" s="17" t="str">
        <f t="shared" ca="1" si="415"/>
        <v>-</v>
      </c>
      <c r="AR926" s="17" t="str">
        <f ca="1">IF($C926&gt;=TODAY(),"-",100*(AQ926-MIN(Fit_Error_LocalTransmission))/(MAX(Fit_Error_LocalTransmission)-MIN(Fit_Error_LocalTransmission)))</f>
        <v>-</v>
      </c>
      <c r="AS926" s="17" t="str">
        <f t="shared" ca="1" si="416"/>
        <v>-</v>
      </c>
      <c r="AT926" s="67" t="str">
        <f t="shared" ca="1" si="417"/>
        <v>-</v>
      </c>
    </row>
    <row r="927" spans="1:46" s="1" customFormat="1" ht="12" x14ac:dyDescent="0.35">
      <c r="A927" s="87"/>
      <c r="B927" s="40" t="str">
        <f t="shared" si="394"/>
        <v/>
      </c>
      <c r="C927" s="41" t="str">
        <f t="shared" si="395"/>
        <v/>
      </c>
      <c r="D927" s="28">
        <f>'I Disease Parameters'!$E$6/(1000*365)</f>
        <v>4.8197260273972601E-5</v>
      </c>
      <c r="E927" s="28">
        <f>'I Disease Parameters'!$E$7/(1000*365)</f>
        <v>2.0024657534246577E-5</v>
      </c>
      <c r="F927" s="27">
        <f>(1-'I Disease Parameters'!$E$8)/'I Disease Parameters'!$E$10</f>
        <v>0.188</v>
      </c>
      <c r="G927" s="27">
        <f>'I Disease Parameters'!$E$8/'I Disease Parameters'!$E$11</f>
        <v>1.2E-2</v>
      </c>
      <c r="H927" s="27">
        <f>1/'I Disease Parameters'!$E$12</f>
        <v>0.05</v>
      </c>
      <c r="I927" s="27">
        <f>'I Disease Parameters'!$E$9/'I Disease Parameters'!$E$15</f>
        <v>0</v>
      </c>
      <c r="J927" s="83">
        <f t="shared" si="418"/>
        <v>7.7001263440561267</v>
      </c>
      <c r="K927" s="60">
        <f t="shared" si="419"/>
        <v>0.77001263449643809</v>
      </c>
      <c r="L927" s="30">
        <f t="shared" si="420"/>
        <v>0.46717576064062738</v>
      </c>
      <c r="M927" s="27">
        <f>J927/'I Disease Parameters'!$E$12</f>
        <v>0.38500631720280631</v>
      </c>
      <c r="N927" s="27">
        <f>K927/SQRT('I Disease Parameters'!$E$13*'I Disease Parameters'!$E$13)</f>
        <v>4.5294860852731655E-2</v>
      </c>
      <c r="O927" s="27">
        <f>L927/'I Disease Parameters'!$E$13</f>
        <v>2.7480927096507492E-2</v>
      </c>
      <c r="P927" s="27">
        <f>(1-L927)/'I Disease Parameters'!$E$14</f>
        <v>2.2201009973307193E-2</v>
      </c>
      <c r="Q927" s="19" t="str">
        <f t="shared" si="396"/>
        <v/>
      </c>
      <c r="R927" s="17" t="str">
        <f t="shared" si="397"/>
        <v/>
      </c>
      <c r="S927" s="17" t="str">
        <f t="shared" si="398"/>
        <v/>
      </c>
      <c r="T927" s="17" t="str">
        <f t="shared" si="399"/>
        <v/>
      </c>
      <c r="U927" s="17" t="str">
        <f t="shared" si="400"/>
        <v/>
      </c>
      <c r="V927" s="17" t="str">
        <f t="shared" si="401"/>
        <v/>
      </c>
      <c r="W927" s="17" t="str">
        <f t="shared" si="402"/>
        <v/>
      </c>
      <c r="X927" s="18" t="str">
        <f t="shared" si="393"/>
        <v/>
      </c>
      <c r="Y927" s="17" t="str">
        <f t="shared" si="403"/>
        <v/>
      </c>
      <c r="Z927" s="17" t="str">
        <f t="shared" si="404"/>
        <v/>
      </c>
      <c r="AA927" s="17" t="str">
        <f t="shared" si="405"/>
        <v/>
      </c>
      <c r="AB927" s="17" t="str">
        <f t="shared" si="406"/>
        <v/>
      </c>
      <c r="AC927" s="17" t="str">
        <f t="shared" si="407"/>
        <v/>
      </c>
      <c r="AD927" s="18" t="str">
        <f t="shared" si="408"/>
        <v/>
      </c>
      <c r="AE927" s="19" t="str">
        <f t="shared" si="409"/>
        <v/>
      </c>
      <c r="AF927" s="17" t="str">
        <f t="shared" si="410"/>
        <v/>
      </c>
      <c r="AG927" s="17" t="str">
        <f t="shared" si="411"/>
        <v/>
      </c>
      <c r="AH927" s="18" t="str">
        <f t="shared" si="412"/>
        <v/>
      </c>
      <c r="AI927" s="73"/>
      <c r="AJ927" s="74"/>
      <c r="AK927" s="74"/>
      <c r="AL927" s="73"/>
      <c r="AM927" s="74"/>
      <c r="AN927" s="74">
        <f t="shared" si="413"/>
        <v>2012</v>
      </c>
      <c r="AO927" s="19" t="str">
        <f t="shared" ca="1" si="414"/>
        <v>-</v>
      </c>
      <c r="AP927" s="17" t="str">
        <f ca="1">IF($C927&gt;=TODAY(),"-",100*(AO927-MIN(Fit_Error_Deaths))/(MAX(Fit_Error_Deaths)-MIN(Fit_Error_Deaths)))</f>
        <v>-</v>
      </c>
      <c r="AQ927" s="17" t="str">
        <f t="shared" ca="1" si="415"/>
        <v>-</v>
      </c>
      <c r="AR927" s="17" t="str">
        <f ca="1">IF($C927&gt;=TODAY(),"-",100*(AQ927-MIN(Fit_Error_LocalTransmission))/(MAX(Fit_Error_LocalTransmission)-MIN(Fit_Error_LocalTransmission)))</f>
        <v>-</v>
      </c>
      <c r="AS927" s="17" t="str">
        <f t="shared" ca="1" si="416"/>
        <v>-</v>
      </c>
      <c r="AT927" s="67" t="str">
        <f t="shared" ca="1" si="417"/>
        <v>-</v>
      </c>
    </row>
    <row r="928" spans="1:46" s="1" customFormat="1" ht="12" x14ac:dyDescent="0.35">
      <c r="A928" s="87"/>
      <c r="B928" s="40" t="str">
        <f t="shared" si="394"/>
        <v/>
      </c>
      <c r="C928" s="41" t="str">
        <f t="shared" si="395"/>
        <v/>
      </c>
      <c r="D928" s="28">
        <f>'I Disease Parameters'!$E$6/(1000*365)</f>
        <v>4.8197260273972601E-5</v>
      </c>
      <c r="E928" s="28">
        <f>'I Disease Parameters'!$E$7/(1000*365)</f>
        <v>2.0024657534246577E-5</v>
      </c>
      <c r="F928" s="27">
        <f>(1-'I Disease Parameters'!$E$8)/'I Disease Parameters'!$E$10</f>
        <v>0.188</v>
      </c>
      <c r="G928" s="27">
        <f>'I Disease Parameters'!$E$8/'I Disease Parameters'!$E$11</f>
        <v>1.2E-2</v>
      </c>
      <c r="H928" s="27">
        <f>1/'I Disease Parameters'!$E$12</f>
        <v>0.05</v>
      </c>
      <c r="I928" s="27">
        <f>'I Disease Parameters'!$E$9/'I Disease Parameters'!$E$15</f>
        <v>0</v>
      </c>
      <c r="J928" s="83">
        <f t="shared" si="418"/>
        <v>7.7001263440561267</v>
      </c>
      <c r="K928" s="60">
        <f t="shared" si="419"/>
        <v>0.77001263449643809</v>
      </c>
      <c r="L928" s="30">
        <f t="shared" si="420"/>
        <v>0.46717576064062738</v>
      </c>
      <c r="M928" s="27">
        <f>J928/'I Disease Parameters'!$E$12</f>
        <v>0.38500631720280631</v>
      </c>
      <c r="N928" s="27">
        <f>K928/SQRT('I Disease Parameters'!$E$13*'I Disease Parameters'!$E$13)</f>
        <v>4.5294860852731655E-2</v>
      </c>
      <c r="O928" s="27">
        <f>L928/'I Disease Parameters'!$E$13</f>
        <v>2.7480927096507492E-2</v>
      </c>
      <c r="P928" s="27">
        <f>(1-L928)/'I Disease Parameters'!$E$14</f>
        <v>2.2201009973307193E-2</v>
      </c>
      <c r="Q928" s="19" t="str">
        <f t="shared" si="396"/>
        <v/>
      </c>
      <c r="R928" s="17" t="str">
        <f t="shared" si="397"/>
        <v/>
      </c>
      <c r="S928" s="17" t="str">
        <f t="shared" si="398"/>
        <v/>
      </c>
      <c r="T928" s="17" t="str">
        <f t="shared" si="399"/>
        <v/>
      </c>
      <c r="U928" s="17" t="str">
        <f t="shared" si="400"/>
        <v/>
      </c>
      <c r="V928" s="17" t="str">
        <f t="shared" si="401"/>
        <v/>
      </c>
      <c r="W928" s="17" t="str">
        <f t="shared" si="402"/>
        <v/>
      </c>
      <c r="X928" s="18" t="str">
        <f t="shared" si="393"/>
        <v/>
      </c>
      <c r="Y928" s="17" t="str">
        <f t="shared" si="403"/>
        <v/>
      </c>
      <c r="Z928" s="17" t="str">
        <f t="shared" si="404"/>
        <v/>
      </c>
      <c r="AA928" s="17" t="str">
        <f t="shared" si="405"/>
        <v/>
      </c>
      <c r="AB928" s="17" t="str">
        <f t="shared" si="406"/>
        <v/>
      </c>
      <c r="AC928" s="17" t="str">
        <f t="shared" si="407"/>
        <v/>
      </c>
      <c r="AD928" s="18" t="str">
        <f t="shared" si="408"/>
        <v/>
      </c>
      <c r="AE928" s="19" t="str">
        <f t="shared" si="409"/>
        <v/>
      </c>
      <c r="AF928" s="17" t="str">
        <f t="shared" si="410"/>
        <v/>
      </c>
      <c r="AG928" s="17" t="str">
        <f t="shared" si="411"/>
        <v/>
      </c>
      <c r="AH928" s="18" t="str">
        <f t="shared" si="412"/>
        <v/>
      </c>
      <c r="AI928" s="73"/>
      <c r="AJ928" s="74"/>
      <c r="AK928" s="74"/>
      <c r="AL928" s="73"/>
      <c r="AM928" s="74"/>
      <c r="AN928" s="74">
        <f t="shared" si="413"/>
        <v>2012</v>
      </c>
      <c r="AO928" s="19" t="str">
        <f t="shared" ca="1" si="414"/>
        <v>-</v>
      </c>
      <c r="AP928" s="17" t="str">
        <f ca="1">IF($C928&gt;=TODAY(),"-",100*(AO928-MIN(Fit_Error_Deaths))/(MAX(Fit_Error_Deaths)-MIN(Fit_Error_Deaths)))</f>
        <v>-</v>
      </c>
      <c r="AQ928" s="17" t="str">
        <f t="shared" ca="1" si="415"/>
        <v>-</v>
      </c>
      <c r="AR928" s="17" t="str">
        <f ca="1">IF($C928&gt;=TODAY(),"-",100*(AQ928-MIN(Fit_Error_LocalTransmission))/(MAX(Fit_Error_LocalTransmission)-MIN(Fit_Error_LocalTransmission)))</f>
        <v>-</v>
      </c>
      <c r="AS928" s="17" t="str">
        <f t="shared" ca="1" si="416"/>
        <v>-</v>
      </c>
      <c r="AT928" s="67" t="str">
        <f t="shared" ca="1" si="417"/>
        <v>-</v>
      </c>
    </row>
    <row r="929" spans="1:46" s="1" customFormat="1" ht="12" x14ac:dyDescent="0.35">
      <c r="A929" s="87"/>
      <c r="B929" s="40" t="str">
        <f t="shared" si="394"/>
        <v/>
      </c>
      <c r="C929" s="41" t="str">
        <f t="shared" si="395"/>
        <v/>
      </c>
      <c r="D929" s="28">
        <f>'I Disease Parameters'!$E$6/(1000*365)</f>
        <v>4.8197260273972601E-5</v>
      </c>
      <c r="E929" s="28">
        <f>'I Disease Parameters'!$E$7/(1000*365)</f>
        <v>2.0024657534246577E-5</v>
      </c>
      <c r="F929" s="27">
        <f>(1-'I Disease Parameters'!$E$8)/'I Disease Parameters'!$E$10</f>
        <v>0.188</v>
      </c>
      <c r="G929" s="27">
        <f>'I Disease Parameters'!$E$8/'I Disease Parameters'!$E$11</f>
        <v>1.2E-2</v>
      </c>
      <c r="H929" s="27">
        <f>1/'I Disease Parameters'!$E$12</f>
        <v>0.05</v>
      </c>
      <c r="I929" s="27">
        <f>'I Disease Parameters'!$E$9/'I Disease Parameters'!$E$15</f>
        <v>0</v>
      </c>
      <c r="J929" s="83">
        <f t="shared" si="418"/>
        <v>7.7001263440561267</v>
      </c>
      <c r="K929" s="60">
        <f t="shared" si="419"/>
        <v>0.77001263449643809</v>
      </c>
      <c r="L929" s="30">
        <f t="shared" si="420"/>
        <v>0.46717576064062738</v>
      </c>
      <c r="M929" s="27">
        <f>J929/'I Disease Parameters'!$E$12</f>
        <v>0.38500631720280631</v>
      </c>
      <c r="N929" s="27">
        <f>K929/SQRT('I Disease Parameters'!$E$13*'I Disease Parameters'!$E$13)</f>
        <v>4.5294860852731655E-2</v>
      </c>
      <c r="O929" s="27">
        <f>L929/'I Disease Parameters'!$E$13</f>
        <v>2.7480927096507492E-2</v>
      </c>
      <c r="P929" s="27">
        <f>(1-L929)/'I Disease Parameters'!$E$14</f>
        <v>2.2201009973307193E-2</v>
      </c>
      <c r="Q929" s="19" t="str">
        <f t="shared" si="396"/>
        <v/>
      </c>
      <c r="R929" s="17" t="str">
        <f t="shared" si="397"/>
        <v/>
      </c>
      <c r="S929" s="17" t="str">
        <f t="shared" si="398"/>
        <v/>
      </c>
      <c r="T929" s="17" t="str">
        <f t="shared" si="399"/>
        <v/>
      </c>
      <c r="U929" s="17" t="str">
        <f t="shared" si="400"/>
        <v/>
      </c>
      <c r="V929" s="17" t="str">
        <f t="shared" si="401"/>
        <v/>
      </c>
      <c r="W929" s="17" t="str">
        <f t="shared" si="402"/>
        <v/>
      </c>
      <c r="X929" s="18" t="str">
        <f t="shared" si="393"/>
        <v/>
      </c>
      <c r="Y929" s="17" t="str">
        <f t="shared" si="403"/>
        <v/>
      </c>
      <c r="Z929" s="17" t="str">
        <f t="shared" si="404"/>
        <v/>
      </c>
      <c r="AA929" s="17" t="str">
        <f t="shared" si="405"/>
        <v/>
      </c>
      <c r="AB929" s="17" t="str">
        <f t="shared" si="406"/>
        <v/>
      </c>
      <c r="AC929" s="17" t="str">
        <f t="shared" si="407"/>
        <v/>
      </c>
      <c r="AD929" s="18" t="str">
        <f t="shared" si="408"/>
        <v/>
      </c>
      <c r="AE929" s="19" t="str">
        <f t="shared" si="409"/>
        <v/>
      </c>
      <c r="AF929" s="17" t="str">
        <f t="shared" si="410"/>
        <v/>
      </c>
      <c r="AG929" s="17" t="str">
        <f t="shared" si="411"/>
        <v/>
      </c>
      <c r="AH929" s="18" t="str">
        <f t="shared" si="412"/>
        <v/>
      </c>
      <c r="AI929" s="73"/>
      <c r="AJ929" s="74"/>
      <c r="AK929" s="74"/>
      <c r="AL929" s="73"/>
      <c r="AM929" s="74"/>
      <c r="AN929" s="74">
        <f t="shared" si="413"/>
        <v>2012</v>
      </c>
      <c r="AO929" s="19" t="str">
        <f t="shared" ca="1" si="414"/>
        <v>-</v>
      </c>
      <c r="AP929" s="17" t="str">
        <f ca="1">IF($C929&gt;=TODAY(),"-",100*(AO929-MIN(Fit_Error_Deaths))/(MAX(Fit_Error_Deaths)-MIN(Fit_Error_Deaths)))</f>
        <v>-</v>
      </c>
      <c r="AQ929" s="17" t="str">
        <f t="shared" ca="1" si="415"/>
        <v>-</v>
      </c>
      <c r="AR929" s="17" t="str">
        <f ca="1">IF($C929&gt;=TODAY(),"-",100*(AQ929-MIN(Fit_Error_LocalTransmission))/(MAX(Fit_Error_LocalTransmission)-MIN(Fit_Error_LocalTransmission)))</f>
        <v>-</v>
      </c>
      <c r="AS929" s="17" t="str">
        <f t="shared" ca="1" si="416"/>
        <v>-</v>
      </c>
      <c r="AT929" s="67" t="str">
        <f t="shared" ca="1" si="417"/>
        <v>-</v>
      </c>
    </row>
    <row r="930" spans="1:46" s="1" customFormat="1" ht="12" x14ac:dyDescent="0.35">
      <c r="A930" s="87"/>
      <c r="B930" s="40" t="str">
        <f t="shared" si="394"/>
        <v/>
      </c>
      <c r="C930" s="41" t="str">
        <f t="shared" si="395"/>
        <v/>
      </c>
      <c r="D930" s="28">
        <f>'I Disease Parameters'!$E$6/(1000*365)</f>
        <v>4.8197260273972601E-5</v>
      </c>
      <c r="E930" s="28">
        <f>'I Disease Parameters'!$E$7/(1000*365)</f>
        <v>2.0024657534246577E-5</v>
      </c>
      <c r="F930" s="27">
        <f>(1-'I Disease Parameters'!$E$8)/'I Disease Parameters'!$E$10</f>
        <v>0.188</v>
      </c>
      <c r="G930" s="27">
        <f>'I Disease Parameters'!$E$8/'I Disease Parameters'!$E$11</f>
        <v>1.2E-2</v>
      </c>
      <c r="H930" s="27">
        <f>1/'I Disease Parameters'!$E$12</f>
        <v>0.05</v>
      </c>
      <c r="I930" s="27">
        <f>'I Disease Parameters'!$E$9/'I Disease Parameters'!$E$15</f>
        <v>0</v>
      </c>
      <c r="J930" s="83">
        <f t="shared" si="418"/>
        <v>7.7001263440561267</v>
      </c>
      <c r="K930" s="60">
        <f t="shared" si="419"/>
        <v>0.77001263449643809</v>
      </c>
      <c r="L930" s="30">
        <f t="shared" si="420"/>
        <v>0.46717576064062738</v>
      </c>
      <c r="M930" s="27">
        <f>J930/'I Disease Parameters'!$E$12</f>
        <v>0.38500631720280631</v>
      </c>
      <c r="N930" s="27">
        <f>K930/SQRT('I Disease Parameters'!$E$13*'I Disease Parameters'!$E$13)</f>
        <v>4.5294860852731655E-2</v>
      </c>
      <c r="O930" s="27">
        <f>L930/'I Disease Parameters'!$E$13</f>
        <v>2.7480927096507492E-2</v>
      </c>
      <c r="P930" s="27">
        <f>(1-L930)/'I Disease Parameters'!$E$14</f>
        <v>2.2201009973307193E-2</v>
      </c>
      <c r="Q930" s="19" t="str">
        <f t="shared" si="396"/>
        <v/>
      </c>
      <c r="R930" s="17" t="str">
        <f t="shared" si="397"/>
        <v/>
      </c>
      <c r="S930" s="17" t="str">
        <f t="shared" si="398"/>
        <v/>
      </c>
      <c r="T930" s="17" t="str">
        <f t="shared" si="399"/>
        <v/>
      </c>
      <c r="U930" s="17" t="str">
        <f t="shared" si="400"/>
        <v/>
      </c>
      <c r="V930" s="17" t="str">
        <f t="shared" si="401"/>
        <v/>
      </c>
      <c r="W930" s="17" t="str">
        <f t="shared" si="402"/>
        <v/>
      </c>
      <c r="X930" s="18" t="str">
        <f t="shared" si="393"/>
        <v/>
      </c>
      <c r="Y930" s="17" t="str">
        <f t="shared" si="403"/>
        <v/>
      </c>
      <c r="Z930" s="17" t="str">
        <f t="shared" si="404"/>
        <v/>
      </c>
      <c r="AA930" s="17" t="str">
        <f t="shared" si="405"/>
        <v/>
      </c>
      <c r="AB930" s="17" t="str">
        <f t="shared" si="406"/>
        <v/>
      </c>
      <c r="AC930" s="17" t="str">
        <f t="shared" si="407"/>
        <v/>
      </c>
      <c r="AD930" s="18" t="str">
        <f t="shared" si="408"/>
        <v/>
      </c>
      <c r="AE930" s="19" t="str">
        <f t="shared" si="409"/>
        <v/>
      </c>
      <c r="AF930" s="17" t="str">
        <f t="shared" si="410"/>
        <v/>
      </c>
      <c r="AG930" s="17" t="str">
        <f t="shared" si="411"/>
        <v/>
      </c>
      <c r="AH930" s="18" t="str">
        <f t="shared" si="412"/>
        <v/>
      </c>
      <c r="AI930" s="73"/>
      <c r="AJ930" s="74"/>
      <c r="AK930" s="74"/>
      <c r="AL930" s="73"/>
      <c r="AM930" s="74"/>
      <c r="AN930" s="74">
        <f t="shared" si="413"/>
        <v>2012</v>
      </c>
      <c r="AO930" s="19" t="str">
        <f t="shared" ca="1" si="414"/>
        <v>-</v>
      </c>
      <c r="AP930" s="17" t="str">
        <f ca="1">IF($C930&gt;=TODAY(),"-",100*(AO930-MIN(Fit_Error_Deaths))/(MAX(Fit_Error_Deaths)-MIN(Fit_Error_Deaths)))</f>
        <v>-</v>
      </c>
      <c r="AQ930" s="17" t="str">
        <f t="shared" ca="1" si="415"/>
        <v>-</v>
      </c>
      <c r="AR930" s="17" t="str">
        <f ca="1">IF($C930&gt;=TODAY(),"-",100*(AQ930-MIN(Fit_Error_LocalTransmission))/(MAX(Fit_Error_LocalTransmission)-MIN(Fit_Error_LocalTransmission)))</f>
        <v>-</v>
      </c>
      <c r="AS930" s="17" t="str">
        <f t="shared" ca="1" si="416"/>
        <v>-</v>
      </c>
      <c r="AT930" s="67" t="str">
        <f t="shared" ca="1" si="417"/>
        <v>-</v>
      </c>
    </row>
    <row r="931" spans="1:46" s="1" customFormat="1" ht="12" x14ac:dyDescent="0.35">
      <c r="A931" s="87"/>
      <c r="B931" s="40" t="str">
        <f t="shared" si="394"/>
        <v/>
      </c>
      <c r="C931" s="41" t="str">
        <f t="shared" si="395"/>
        <v/>
      </c>
      <c r="D931" s="28">
        <f>'I Disease Parameters'!$E$6/(1000*365)</f>
        <v>4.8197260273972601E-5</v>
      </c>
      <c r="E931" s="28">
        <f>'I Disease Parameters'!$E$7/(1000*365)</f>
        <v>2.0024657534246577E-5</v>
      </c>
      <c r="F931" s="27">
        <f>(1-'I Disease Parameters'!$E$8)/'I Disease Parameters'!$E$10</f>
        <v>0.188</v>
      </c>
      <c r="G931" s="27">
        <f>'I Disease Parameters'!$E$8/'I Disease Parameters'!$E$11</f>
        <v>1.2E-2</v>
      </c>
      <c r="H931" s="27">
        <f>1/'I Disease Parameters'!$E$12</f>
        <v>0.05</v>
      </c>
      <c r="I931" s="27">
        <f>'I Disease Parameters'!$E$9/'I Disease Parameters'!$E$15</f>
        <v>0</v>
      </c>
      <c r="J931" s="83">
        <f t="shared" si="418"/>
        <v>7.7001263440561267</v>
      </c>
      <c r="K931" s="60">
        <f t="shared" si="419"/>
        <v>0.77001263449643809</v>
      </c>
      <c r="L931" s="30">
        <f t="shared" si="420"/>
        <v>0.46717576064062738</v>
      </c>
      <c r="M931" s="27">
        <f>J931/'I Disease Parameters'!$E$12</f>
        <v>0.38500631720280631</v>
      </c>
      <c r="N931" s="27">
        <f>K931/SQRT('I Disease Parameters'!$E$13*'I Disease Parameters'!$E$13)</f>
        <v>4.5294860852731655E-2</v>
      </c>
      <c r="O931" s="27">
        <f>L931/'I Disease Parameters'!$E$13</f>
        <v>2.7480927096507492E-2</v>
      </c>
      <c r="P931" s="27">
        <f>(1-L931)/'I Disease Parameters'!$E$14</f>
        <v>2.2201009973307193E-2</v>
      </c>
      <c r="Q931" s="19" t="str">
        <f t="shared" si="396"/>
        <v/>
      </c>
      <c r="R931" s="17" t="str">
        <f t="shared" si="397"/>
        <v/>
      </c>
      <c r="S931" s="17" t="str">
        <f t="shared" si="398"/>
        <v/>
      </c>
      <c r="T931" s="17" t="str">
        <f t="shared" si="399"/>
        <v/>
      </c>
      <c r="U931" s="17" t="str">
        <f t="shared" si="400"/>
        <v/>
      </c>
      <c r="V931" s="17" t="str">
        <f t="shared" si="401"/>
        <v/>
      </c>
      <c r="W931" s="17" t="str">
        <f t="shared" si="402"/>
        <v/>
      </c>
      <c r="X931" s="18" t="str">
        <f t="shared" si="393"/>
        <v/>
      </c>
      <c r="Y931" s="17" t="str">
        <f t="shared" si="403"/>
        <v/>
      </c>
      <c r="Z931" s="17" t="str">
        <f t="shared" si="404"/>
        <v/>
      </c>
      <c r="AA931" s="17" t="str">
        <f t="shared" si="405"/>
        <v/>
      </c>
      <c r="AB931" s="17" t="str">
        <f t="shared" si="406"/>
        <v/>
      </c>
      <c r="AC931" s="17" t="str">
        <f t="shared" si="407"/>
        <v/>
      </c>
      <c r="AD931" s="18" t="str">
        <f t="shared" si="408"/>
        <v/>
      </c>
      <c r="AE931" s="19" t="str">
        <f t="shared" si="409"/>
        <v/>
      </c>
      <c r="AF931" s="17" t="str">
        <f t="shared" si="410"/>
        <v/>
      </c>
      <c r="AG931" s="17" t="str">
        <f t="shared" si="411"/>
        <v/>
      </c>
      <c r="AH931" s="18" t="str">
        <f t="shared" si="412"/>
        <v/>
      </c>
      <c r="AI931" s="73"/>
      <c r="AJ931" s="74"/>
      <c r="AK931" s="74"/>
      <c r="AL931" s="73"/>
      <c r="AM931" s="74"/>
      <c r="AN931" s="74">
        <f t="shared" si="413"/>
        <v>2012</v>
      </c>
      <c r="AO931" s="19" t="str">
        <f t="shared" ca="1" si="414"/>
        <v>-</v>
      </c>
      <c r="AP931" s="17" t="str">
        <f ca="1">IF($C931&gt;=TODAY(),"-",100*(AO931-MIN(Fit_Error_Deaths))/(MAX(Fit_Error_Deaths)-MIN(Fit_Error_Deaths)))</f>
        <v>-</v>
      </c>
      <c r="AQ931" s="17" t="str">
        <f t="shared" ca="1" si="415"/>
        <v>-</v>
      </c>
      <c r="AR931" s="17" t="str">
        <f ca="1">IF($C931&gt;=TODAY(),"-",100*(AQ931-MIN(Fit_Error_LocalTransmission))/(MAX(Fit_Error_LocalTransmission)-MIN(Fit_Error_LocalTransmission)))</f>
        <v>-</v>
      </c>
      <c r="AS931" s="17" t="str">
        <f t="shared" ca="1" si="416"/>
        <v>-</v>
      </c>
      <c r="AT931" s="67" t="str">
        <f t="shared" ca="1" si="417"/>
        <v>-</v>
      </c>
    </row>
    <row r="932" spans="1:46" s="1" customFormat="1" ht="12" x14ac:dyDescent="0.35">
      <c r="A932" s="87"/>
      <c r="B932" s="40" t="str">
        <f t="shared" si="394"/>
        <v/>
      </c>
      <c r="C932" s="41" t="str">
        <f t="shared" si="395"/>
        <v/>
      </c>
      <c r="D932" s="28">
        <f>'I Disease Parameters'!$E$6/(1000*365)</f>
        <v>4.8197260273972601E-5</v>
      </c>
      <c r="E932" s="28">
        <f>'I Disease Parameters'!$E$7/(1000*365)</f>
        <v>2.0024657534246577E-5</v>
      </c>
      <c r="F932" s="27">
        <f>(1-'I Disease Parameters'!$E$8)/'I Disease Parameters'!$E$10</f>
        <v>0.188</v>
      </c>
      <c r="G932" s="27">
        <f>'I Disease Parameters'!$E$8/'I Disease Parameters'!$E$11</f>
        <v>1.2E-2</v>
      </c>
      <c r="H932" s="27">
        <f>1/'I Disease Parameters'!$E$12</f>
        <v>0.05</v>
      </c>
      <c r="I932" s="27">
        <f>'I Disease Parameters'!$E$9/'I Disease Parameters'!$E$15</f>
        <v>0</v>
      </c>
      <c r="J932" s="83">
        <f t="shared" si="418"/>
        <v>7.7001263440561267</v>
      </c>
      <c r="K932" s="60">
        <f t="shared" si="419"/>
        <v>0.77001263449643809</v>
      </c>
      <c r="L932" s="30">
        <f t="shared" si="420"/>
        <v>0.46717576064062738</v>
      </c>
      <c r="M932" s="27">
        <f>J932/'I Disease Parameters'!$E$12</f>
        <v>0.38500631720280631</v>
      </c>
      <c r="N932" s="27">
        <f>K932/SQRT('I Disease Parameters'!$E$13*'I Disease Parameters'!$E$13)</f>
        <v>4.5294860852731655E-2</v>
      </c>
      <c r="O932" s="27">
        <f>L932/'I Disease Parameters'!$E$13</f>
        <v>2.7480927096507492E-2</v>
      </c>
      <c r="P932" s="27">
        <f>(1-L932)/'I Disease Parameters'!$E$14</f>
        <v>2.2201009973307193E-2</v>
      </c>
      <c r="Q932" s="19" t="str">
        <f t="shared" si="396"/>
        <v/>
      </c>
      <c r="R932" s="17" t="str">
        <f t="shared" si="397"/>
        <v/>
      </c>
      <c r="S932" s="17" t="str">
        <f t="shared" si="398"/>
        <v/>
      </c>
      <c r="T932" s="17" t="str">
        <f t="shared" si="399"/>
        <v/>
      </c>
      <c r="U932" s="17" t="str">
        <f t="shared" si="400"/>
        <v/>
      </c>
      <c r="V932" s="17" t="str">
        <f t="shared" si="401"/>
        <v/>
      </c>
      <c r="W932" s="17" t="str">
        <f t="shared" si="402"/>
        <v/>
      </c>
      <c r="X932" s="18" t="str">
        <f t="shared" si="393"/>
        <v/>
      </c>
      <c r="Y932" s="17" t="str">
        <f t="shared" si="403"/>
        <v/>
      </c>
      <c r="Z932" s="17" t="str">
        <f t="shared" si="404"/>
        <v/>
      </c>
      <c r="AA932" s="17" t="str">
        <f t="shared" si="405"/>
        <v/>
      </c>
      <c r="AB932" s="17" t="str">
        <f t="shared" si="406"/>
        <v/>
      </c>
      <c r="AC932" s="17" t="str">
        <f t="shared" si="407"/>
        <v/>
      </c>
      <c r="AD932" s="18" t="str">
        <f t="shared" si="408"/>
        <v/>
      </c>
      <c r="AE932" s="19" t="str">
        <f t="shared" si="409"/>
        <v/>
      </c>
      <c r="AF932" s="17" t="str">
        <f t="shared" si="410"/>
        <v/>
      </c>
      <c r="AG932" s="17" t="str">
        <f t="shared" si="411"/>
        <v/>
      </c>
      <c r="AH932" s="18" t="str">
        <f t="shared" si="412"/>
        <v/>
      </c>
      <c r="AI932" s="73"/>
      <c r="AJ932" s="74"/>
      <c r="AK932" s="74"/>
      <c r="AL932" s="73"/>
      <c r="AM932" s="74"/>
      <c r="AN932" s="74">
        <f t="shared" si="413"/>
        <v>2012</v>
      </c>
      <c r="AO932" s="19" t="str">
        <f t="shared" ca="1" si="414"/>
        <v>-</v>
      </c>
      <c r="AP932" s="17" t="str">
        <f ca="1">IF($C932&gt;=TODAY(),"-",100*(AO932-MIN(Fit_Error_Deaths))/(MAX(Fit_Error_Deaths)-MIN(Fit_Error_Deaths)))</f>
        <v>-</v>
      </c>
      <c r="AQ932" s="17" t="str">
        <f t="shared" ca="1" si="415"/>
        <v>-</v>
      </c>
      <c r="AR932" s="17" t="str">
        <f ca="1">IF($C932&gt;=TODAY(),"-",100*(AQ932-MIN(Fit_Error_LocalTransmission))/(MAX(Fit_Error_LocalTransmission)-MIN(Fit_Error_LocalTransmission)))</f>
        <v>-</v>
      </c>
      <c r="AS932" s="17" t="str">
        <f t="shared" ca="1" si="416"/>
        <v>-</v>
      </c>
      <c r="AT932" s="67" t="str">
        <f t="shared" ca="1" si="417"/>
        <v>-</v>
      </c>
    </row>
    <row r="933" spans="1:46" s="1" customFormat="1" ht="12" x14ac:dyDescent="0.35">
      <c r="A933" s="87"/>
      <c r="B933" s="40" t="str">
        <f t="shared" si="394"/>
        <v/>
      </c>
      <c r="C933" s="41" t="str">
        <f t="shared" si="395"/>
        <v/>
      </c>
      <c r="D933" s="28">
        <f>'I Disease Parameters'!$E$6/(1000*365)</f>
        <v>4.8197260273972601E-5</v>
      </c>
      <c r="E933" s="28">
        <f>'I Disease Parameters'!$E$7/(1000*365)</f>
        <v>2.0024657534246577E-5</v>
      </c>
      <c r="F933" s="27">
        <f>(1-'I Disease Parameters'!$E$8)/'I Disease Parameters'!$E$10</f>
        <v>0.188</v>
      </c>
      <c r="G933" s="27">
        <f>'I Disease Parameters'!$E$8/'I Disease Parameters'!$E$11</f>
        <v>1.2E-2</v>
      </c>
      <c r="H933" s="27">
        <f>1/'I Disease Parameters'!$E$12</f>
        <v>0.05</v>
      </c>
      <c r="I933" s="27">
        <f>'I Disease Parameters'!$E$9/'I Disease Parameters'!$E$15</f>
        <v>0</v>
      </c>
      <c r="J933" s="83">
        <f t="shared" si="418"/>
        <v>7.7001263440561267</v>
      </c>
      <c r="K933" s="60">
        <f t="shared" si="419"/>
        <v>0.77001263449643809</v>
      </c>
      <c r="L933" s="30">
        <f t="shared" si="420"/>
        <v>0.46717576064062738</v>
      </c>
      <c r="M933" s="27">
        <f>J933/'I Disease Parameters'!$E$12</f>
        <v>0.38500631720280631</v>
      </c>
      <c r="N933" s="27">
        <f>K933/SQRT('I Disease Parameters'!$E$13*'I Disease Parameters'!$E$13)</f>
        <v>4.5294860852731655E-2</v>
      </c>
      <c r="O933" s="27">
        <f>L933/'I Disease Parameters'!$E$13</f>
        <v>2.7480927096507492E-2</v>
      </c>
      <c r="P933" s="27">
        <f>(1-L933)/'I Disease Parameters'!$E$14</f>
        <v>2.2201009973307193E-2</v>
      </c>
      <c r="Q933" s="19" t="str">
        <f t="shared" si="396"/>
        <v/>
      </c>
      <c r="R933" s="17" t="str">
        <f t="shared" si="397"/>
        <v/>
      </c>
      <c r="S933" s="17" t="str">
        <f t="shared" si="398"/>
        <v/>
      </c>
      <c r="T933" s="17" t="str">
        <f t="shared" si="399"/>
        <v/>
      </c>
      <c r="U933" s="17" t="str">
        <f t="shared" si="400"/>
        <v/>
      </c>
      <c r="V933" s="17" t="str">
        <f t="shared" si="401"/>
        <v/>
      </c>
      <c r="W933" s="17" t="str">
        <f t="shared" si="402"/>
        <v/>
      </c>
      <c r="X933" s="18" t="str">
        <f t="shared" si="393"/>
        <v/>
      </c>
      <c r="Y933" s="17" t="str">
        <f t="shared" si="403"/>
        <v/>
      </c>
      <c r="Z933" s="17" t="str">
        <f t="shared" si="404"/>
        <v/>
      </c>
      <c r="AA933" s="17" t="str">
        <f t="shared" si="405"/>
        <v/>
      </c>
      <c r="AB933" s="17" t="str">
        <f t="shared" si="406"/>
        <v/>
      </c>
      <c r="AC933" s="17" t="str">
        <f t="shared" si="407"/>
        <v/>
      </c>
      <c r="AD933" s="18" t="str">
        <f t="shared" si="408"/>
        <v/>
      </c>
      <c r="AE933" s="19" t="str">
        <f t="shared" si="409"/>
        <v/>
      </c>
      <c r="AF933" s="17" t="str">
        <f t="shared" si="410"/>
        <v/>
      </c>
      <c r="AG933" s="17" t="str">
        <f t="shared" si="411"/>
        <v/>
      </c>
      <c r="AH933" s="18" t="str">
        <f t="shared" si="412"/>
        <v/>
      </c>
      <c r="AI933" s="73"/>
      <c r="AJ933" s="74"/>
      <c r="AK933" s="74"/>
      <c r="AL933" s="73"/>
      <c r="AM933" s="74"/>
      <c r="AN933" s="74">
        <f t="shared" si="413"/>
        <v>2012</v>
      </c>
      <c r="AO933" s="19" t="str">
        <f t="shared" ca="1" si="414"/>
        <v>-</v>
      </c>
      <c r="AP933" s="17" t="str">
        <f ca="1">IF($C933&gt;=TODAY(),"-",100*(AO933-MIN(Fit_Error_Deaths))/(MAX(Fit_Error_Deaths)-MIN(Fit_Error_Deaths)))</f>
        <v>-</v>
      </c>
      <c r="AQ933" s="17" t="str">
        <f t="shared" ca="1" si="415"/>
        <v>-</v>
      </c>
      <c r="AR933" s="17" t="str">
        <f ca="1">IF($C933&gt;=TODAY(),"-",100*(AQ933-MIN(Fit_Error_LocalTransmission))/(MAX(Fit_Error_LocalTransmission)-MIN(Fit_Error_LocalTransmission)))</f>
        <v>-</v>
      </c>
      <c r="AS933" s="17" t="str">
        <f t="shared" ca="1" si="416"/>
        <v>-</v>
      </c>
      <c r="AT933" s="67" t="str">
        <f t="shared" ca="1" si="417"/>
        <v>-</v>
      </c>
    </row>
    <row r="934" spans="1:46" s="1" customFormat="1" ht="12" x14ac:dyDescent="0.35">
      <c r="A934" s="87"/>
      <c r="B934" s="40" t="str">
        <f t="shared" si="394"/>
        <v/>
      </c>
      <c r="C934" s="41" t="str">
        <f t="shared" si="395"/>
        <v/>
      </c>
      <c r="D934" s="28">
        <f>'I Disease Parameters'!$E$6/(1000*365)</f>
        <v>4.8197260273972601E-5</v>
      </c>
      <c r="E934" s="28">
        <f>'I Disease Parameters'!$E$7/(1000*365)</f>
        <v>2.0024657534246577E-5</v>
      </c>
      <c r="F934" s="27">
        <f>(1-'I Disease Parameters'!$E$8)/'I Disease Parameters'!$E$10</f>
        <v>0.188</v>
      </c>
      <c r="G934" s="27">
        <f>'I Disease Parameters'!$E$8/'I Disease Parameters'!$E$11</f>
        <v>1.2E-2</v>
      </c>
      <c r="H934" s="27">
        <f>1/'I Disease Parameters'!$E$12</f>
        <v>0.05</v>
      </c>
      <c r="I934" s="27">
        <f>'I Disease Parameters'!$E$9/'I Disease Parameters'!$E$15</f>
        <v>0</v>
      </c>
      <c r="J934" s="83">
        <f t="shared" si="418"/>
        <v>7.7001263440561267</v>
      </c>
      <c r="K934" s="60">
        <f t="shared" si="419"/>
        <v>0.77001263449643809</v>
      </c>
      <c r="L934" s="30">
        <f t="shared" si="420"/>
        <v>0.46717576064062738</v>
      </c>
      <c r="M934" s="27">
        <f>J934/'I Disease Parameters'!$E$12</f>
        <v>0.38500631720280631</v>
      </c>
      <c r="N934" s="27">
        <f>K934/SQRT('I Disease Parameters'!$E$13*'I Disease Parameters'!$E$13)</f>
        <v>4.5294860852731655E-2</v>
      </c>
      <c r="O934" s="27">
        <f>L934/'I Disease Parameters'!$E$13</f>
        <v>2.7480927096507492E-2</v>
      </c>
      <c r="P934" s="27">
        <f>(1-L934)/'I Disease Parameters'!$E$14</f>
        <v>2.2201009973307193E-2</v>
      </c>
      <c r="Q934" s="19" t="str">
        <f t="shared" si="396"/>
        <v/>
      </c>
      <c r="R934" s="17" t="str">
        <f t="shared" si="397"/>
        <v/>
      </c>
      <c r="S934" s="17" t="str">
        <f t="shared" si="398"/>
        <v/>
      </c>
      <c r="T934" s="17" t="str">
        <f t="shared" si="399"/>
        <v/>
      </c>
      <c r="U934" s="17" t="str">
        <f t="shared" si="400"/>
        <v/>
      </c>
      <c r="V934" s="17" t="str">
        <f t="shared" si="401"/>
        <v/>
      </c>
      <c r="W934" s="17" t="str">
        <f t="shared" si="402"/>
        <v/>
      </c>
      <c r="X934" s="18" t="str">
        <f t="shared" si="393"/>
        <v/>
      </c>
      <c r="Y934" s="17" t="str">
        <f t="shared" si="403"/>
        <v/>
      </c>
      <c r="Z934" s="17" t="str">
        <f t="shared" si="404"/>
        <v/>
      </c>
      <c r="AA934" s="17" t="str">
        <f t="shared" si="405"/>
        <v/>
      </c>
      <c r="AB934" s="17" t="str">
        <f t="shared" si="406"/>
        <v/>
      </c>
      <c r="AC934" s="17" t="str">
        <f t="shared" si="407"/>
        <v/>
      </c>
      <c r="AD934" s="18" t="str">
        <f t="shared" si="408"/>
        <v/>
      </c>
      <c r="AE934" s="19" t="str">
        <f t="shared" si="409"/>
        <v/>
      </c>
      <c r="AF934" s="17" t="str">
        <f t="shared" si="410"/>
        <v/>
      </c>
      <c r="AG934" s="17" t="str">
        <f t="shared" si="411"/>
        <v/>
      </c>
      <c r="AH934" s="18" t="str">
        <f t="shared" si="412"/>
        <v/>
      </c>
      <c r="AI934" s="73"/>
      <c r="AJ934" s="74"/>
      <c r="AK934" s="74"/>
      <c r="AL934" s="73"/>
      <c r="AM934" s="74"/>
      <c r="AN934" s="74">
        <f t="shared" si="413"/>
        <v>2012</v>
      </c>
      <c r="AO934" s="19" t="str">
        <f t="shared" ca="1" si="414"/>
        <v>-</v>
      </c>
      <c r="AP934" s="17" t="str">
        <f ca="1">IF($C934&gt;=TODAY(),"-",100*(AO934-MIN(Fit_Error_Deaths))/(MAX(Fit_Error_Deaths)-MIN(Fit_Error_Deaths)))</f>
        <v>-</v>
      </c>
      <c r="AQ934" s="17" t="str">
        <f t="shared" ca="1" si="415"/>
        <v>-</v>
      </c>
      <c r="AR934" s="17" t="str">
        <f ca="1">IF($C934&gt;=TODAY(),"-",100*(AQ934-MIN(Fit_Error_LocalTransmission))/(MAX(Fit_Error_LocalTransmission)-MIN(Fit_Error_LocalTransmission)))</f>
        <v>-</v>
      </c>
      <c r="AS934" s="17" t="str">
        <f t="shared" ca="1" si="416"/>
        <v>-</v>
      </c>
      <c r="AT934" s="67" t="str">
        <f t="shared" ca="1" si="417"/>
        <v>-</v>
      </c>
    </row>
    <row r="935" spans="1:46" s="1" customFormat="1" ht="12" x14ac:dyDescent="0.35">
      <c r="A935" s="87"/>
      <c r="B935" s="40" t="str">
        <f t="shared" si="394"/>
        <v/>
      </c>
      <c r="C935" s="41" t="str">
        <f t="shared" si="395"/>
        <v/>
      </c>
      <c r="D935" s="28">
        <f>'I Disease Parameters'!$E$6/(1000*365)</f>
        <v>4.8197260273972601E-5</v>
      </c>
      <c r="E935" s="28">
        <f>'I Disease Parameters'!$E$7/(1000*365)</f>
        <v>2.0024657534246577E-5</v>
      </c>
      <c r="F935" s="27">
        <f>(1-'I Disease Parameters'!$E$8)/'I Disease Parameters'!$E$10</f>
        <v>0.188</v>
      </c>
      <c r="G935" s="27">
        <f>'I Disease Parameters'!$E$8/'I Disease Parameters'!$E$11</f>
        <v>1.2E-2</v>
      </c>
      <c r="H935" s="27">
        <f>1/'I Disease Parameters'!$E$12</f>
        <v>0.05</v>
      </c>
      <c r="I935" s="27">
        <f>'I Disease Parameters'!$E$9/'I Disease Parameters'!$E$15</f>
        <v>0</v>
      </c>
      <c r="J935" s="83">
        <f t="shared" si="418"/>
        <v>7.7001263440561267</v>
      </c>
      <c r="K935" s="60">
        <f t="shared" si="419"/>
        <v>0.77001263449643809</v>
      </c>
      <c r="L935" s="30">
        <f t="shared" si="420"/>
        <v>0.46717576064062738</v>
      </c>
      <c r="M935" s="27">
        <f>J935/'I Disease Parameters'!$E$12</f>
        <v>0.38500631720280631</v>
      </c>
      <c r="N935" s="27">
        <f>K935/SQRT('I Disease Parameters'!$E$13*'I Disease Parameters'!$E$13)</f>
        <v>4.5294860852731655E-2</v>
      </c>
      <c r="O935" s="27">
        <f>L935/'I Disease Parameters'!$E$13</f>
        <v>2.7480927096507492E-2</v>
      </c>
      <c r="P935" s="27">
        <f>(1-L935)/'I Disease Parameters'!$E$14</f>
        <v>2.2201009973307193E-2</v>
      </c>
      <c r="Q935" s="19" t="str">
        <f t="shared" si="396"/>
        <v/>
      </c>
      <c r="R935" s="17" t="str">
        <f t="shared" si="397"/>
        <v/>
      </c>
      <c r="S935" s="17" t="str">
        <f t="shared" si="398"/>
        <v/>
      </c>
      <c r="T935" s="17" t="str">
        <f t="shared" si="399"/>
        <v/>
      </c>
      <c r="U935" s="17" t="str">
        <f t="shared" si="400"/>
        <v/>
      </c>
      <c r="V935" s="17" t="str">
        <f t="shared" si="401"/>
        <v/>
      </c>
      <c r="W935" s="17" t="str">
        <f t="shared" si="402"/>
        <v/>
      </c>
      <c r="X935" s="18" t="str">
        <f t="shared" si="393"/>
        <v/>
      </c>
      <c r="Y935" s="17" t="str">
        <f t="shared" si="403"/>
        <v/>
      </c>
      <c r="Z935" s="17" t="str">
        <f t="shared" si="404"/>
        <v/>
      </c>
      <c r="AA935" s="17" t="str">
        <f t="shared" si="405"/>
        <v/>
      </c>
      <c r="AB935" s="17" t="str">
        <f t="shared" si="406"/>
        <v/>
      </c>
      <c r="AC935" s="17" t="str">
        <f t="shared" si="407"/>
        <v/>
      </c>
      <c r="AD935" s="18" t="str">
        <f t="shared" si="408"/>
        <v/>
      </c>
      <c r="AE935" s="19" t="str">
        <f t="shared" si="409"/>
        <v/>
      </c>
      <c r="AF935" s="17" t="str">
        <f t="shared" si="410"/>
        <v/>
      </c>
      <c r="AG935" s="17" t="str">
        <f t="shared" si="411"/>
        <v/>
      </c>
      <c r="AH935" s="18" t="str">
        <f t="shared" si="412"/>
        <v/>
      </c>
      <c r="AI935" s="73"/>
      <c r="AJ935" s="74"/>
      <c r="AK935" s="74"/>
      <c r="AL935" s="73"/>
      <c r="AM935" s="74"/>
      <c r="AN935" s="74">
        <f t="shared" si="413"/>
        <v>2012</v>
      </c>
      <c r="AO935" s="19" t="str">
        <f t="shared" ca="1" si="414"/>
        <v>-</v>
      </c>
      <c r="AP935" s="17" t="str">
        <f ca="1">IF($C935&gt;=TODAY(),"-",100*(AO935-MIN(Fit_Error_Deaths))/(MAX(Fit_Error_Deaths)-MIN(Fit_Error_Deaths)))</f>
        <v>-</v>
      </c>
      <c r="AQ935" s="17" t="str">
        <f t="shared" ca="1" si="415"/>
        <v>-</v>
      </c>
      <c r="AR935" s="17" t="str">
        <f ca="1">IF($C935&gt;=TODAY(),"-",100*(AQ935-MIN(Fit_Error_LocalTransmission))/(MAX(Fit_Error_LocalTransmission)-MIN(Fit_Error_LocalTransmission)))</f>
        <v>-</v>
      </c>
      <c r="AS935" s="17" t="str">
        <f t="shared" ca="1" si="416"/>
        <v>-</v>
      </c>
      <c r="AT935" s="67" t="str">
        <f t="shared" ca="1" si="417"/>
        <v>-</v>
      </c>
    </row>
    <row r="936" spans="1:46" s="1" customFormat="1" ht="12" x14ac:dyDescent="0.35">
      <c r="A936" s="87"/>
      <c r="B936" s="40" t="str">
        <f t="shared" si="394"/>
        <v/>
      </c>
      <c r="C936" s="41" t="str">
        <f t="shared" si="395"/>
        <v/>
      </c>
      <c r="D936" s="28">
        <f>'I Disease Parameters'!$E$6/(1000*365)</f>
        <v>4.8197260273972601E-5</v>
      </c>
      <c r="E936" s="28">
        <f>'I Disease Parameters'!$E$7/(1000*365)</f>
        <v>2.0024657534246577E-5</v>
      </c>
      <c r="F936" s="27">
        <f>(1-'I Disease Parameters'!$E$8)/'I Disease Parameters'!$E$10</f>
        <v>0.188</v>
      </c>
      <c r="G936" s="27">
        <f>'I Disease Parameters'!$E$8/'I Disease Parameters'!$E$11</f>
        <v>1.2E-2</v>
      </c>
      <c r="H936" s="27">
        <f>1/'I Disease Parameters'!$E$12</f>
        <v>0.05</v>
      </c>
      <c r="I936" s="27">
        <f>'I Disease Parameters'!$E$9/'I Disease Parameters'!$E$15</f>
        <v>0</v>
      </c>
      <c r="J936" s="83">
        <f t="shared" si="418"/>
        <v>7.7001263440561267</v>
      </c>
      <c r="K936" s="60">
        <f t="shared" si="419"/>
        <v>0.77001263449643809</v>
      </c>
      <c r="L936" s="30">
        <f t="shared" si="420"/>
        <v>0.46717576064062738</v>
      </c>
      <c r="M936" s="27">
        <f>J936/'I Disease Parameters'!$E$12</f>
        <v>0.38500631720280631</v>
      </c>
      <c r="N936" s="27">
        <f>K936/SQRT('I Disease Parameters'!$E$13*'I Disease Parameters'!$E$13)</f>
        <v>4.5294860852731655E-2</v>
      </c>
      <c r="O936" s="27">
        <f>L936/'I Disease Parameters'!$E$13</f>
        <v>2.7480927096507492E-2</v>
      </c>
      <c r="P936" s="27">
        <f>(1-L936)/'I Disease Parameters'!$E$14</f>
        <v>2.2201009973307193E-2</v>
      </c>
      <c r="Q936" s="19" t="str">
        <f t="shared" si="396"/>
        <v/>
      </c>
      <c r="R936" s="17" t="str">
        <f t="shared" si="397"/>
        <v/>
      </c>
      <c r="S936" s="17" t="str">
        <f t="shared" si="398"/>
        <v/>
      </c>
      <c r="T936" s="17" t="str">
        <f t="shared" si="399"/>
        <v/>
      </c>
      <c r="U936" s="17" t="str">
        <f t="shared" si="400"/>
        <v/>
      </c>
      <c r="V936" s="17" t="str">
        <f t="shared" si="401"/>
        <v/>
      </c>
      <c r="W936" s="17" t="str">
        <f t="shared" si="402"/>
        <v/>
      </c>
      <c r="X936" s="18" t="str">
        <f t="shared" si="393"/>
        <v/>
      </c>
      <c r="Y936" s="17" t="str">
        <f t="shared" si="403"/>
        <v/>
      </c>
      <c r="Z936" s="17" t="str">
        <f t="shared" si="404"/>
        <v/>
      </c>
      <c r="AA936" s="17" t="str">
        <f t="shared" si="405"/>
        <v/>
      </c>
      <c r="AB936" s="17" t="str">
        <f t="shared" si="406"/>
        <v/>
      </c>
      <c r="AC936" s="17" t="str">
        <f t="shared" si="407"/>
        <v/>
      </c>
      <c r="AD936" s="18" t="str">
        <f t="shared" si="408"/>
        <v/>
      </c>
      <c r="AE936" s="19" t="str">
        <f t="shared" si="409"/>
        <v/>
      </c>
      <c r="AF936" s="17" t="str">
        <f t="shared" si="410"/>
        <v/>
      </c>
      <c r="AG936" s="17" t="str">
        <f t="shared" si="411"/>
        <v/>
      </c>
      <c r="AH936" s="18" t="str">
        <f t="shared" si="412"/>
        <v/>
      </c>
      <c r="AI936" s="73"/>
      <c r="AJ936" s="74"/>
      <c r="AK936" s="74"/>
      <c r="AL936" s="73"/>
      <c r="AM936" s="74"/>
      <c r="AN936" s="74">
        <f t="shared" si="413"/>
        <v>2012</v>
      </c>
      <c r="AO936" s="19" t="str">
        <f t="shared" ca="1" si="414"/>
        <v>-</v>
      </c>
      <c r="AP936" s="17" t="str">
        <f ca="1">IF($C936&gt;=TODAY(),"-",100*(AO936-MIN(Fit_Error_Deaths))/(MAX(Fit_Error_Deaths)-MIN(Fit_Error_Deaths)))</f>
        <v>-</v>
      </c>
      <c r="AQ936" s="17" t="str">
        <f t="shared" ca="1" si="415"/>
        <v>-</v>
      </c>
      <c r="AR936" s="17" t="str">
        <f ca="1">IF($C936&gt;=TODAY(),"-",100*(AQ936-MIN(Fit_Error_LocalTransmission))/(MAX(Fit_Error_LocalTransmission)-MIN(Fit_Error_LocalTransmission)))</f>
        <v>-</v>
      </c>
      <c r="AS936" s="17" t="str">
        <f t="shared" ca="1" si="416"/>
        <v>-</v>
      </c>
      <c r="AT936" s="67" t="str">
        <f t="shared" ca="1" si="417"/>
        <v>-</v>
      </c>
    </row>
    <row r="937" spans="1:46" s="1" customFormat="1" ht="12" x14ac:dyDescent="0.35">
      <c r="A937" s="87"/>
      <c r="B937" s="40" t="str">
        <f t="shared" si="394"/>
        <v/>
      </c>
      <c r="C937" s="41" t="str">
        <f t="shared" si="395"/>
        <v/>
      </c>
      <c r="D937" s="28">
        <f>'I Disease Parameters'!$E$6/(1000*365)</f>
        <v>4.8197260273972601E-5</v>
      </c>
      <c r="E937" s="28">
        <f>'I Disease Parameters'!$E$7/(1000*365)</f>
        <v>2.0024657534246577E-5</v>
      </c>
      <c r="F937" s="27">
        <f>(1-'I Disease Parameters'!$E$8)/'I Disease Parameters'!$E$10</f>
        <v>0.188</v>
      </c>
      <c r="G937" s="27">
        <f>'I Disease Parameters'!$E$8/'I Disease Parameters'!$E$11</f>
        <v>1.2E-2</v>
      </c>
      <c r="H937" s="27">
        <f>1/'I Disease Parameters'!$E$12</f>
        <v>0.05</v>
      </c>
      <c r="I937" s="27">
        <f>'I Disease Parameters'!$E$9/'I Disease Parameters'!$E$15</f>
        <v>0</v>
      </c>
      <c r="J937" s="83">
        <f t="shared" si="418"/>
        <v>7.7001263440561267</v>
      </c>
      <c r="K937" s="60">
        <f t="shared" si="419"/>
        <v>0.77001263449643809</v>
      </c>
      <c r="L937" s="30">
        <f t="shared" si="420"/>
        <v>0.46717576064062738</v>
      </c>
      <c r="M937" s="27">
        <f>J937/'I Disease Parameters'!$E$12</f>
        <v>0.38500631720280631</v>
      </c>
      <c r="N937" s="27">
        <f>K937/SQRT('I Disease Parameters'!$E$13*'I Disease Parameters'!$E$13)</f>
        <v>4.5294860852731655E-2</v>
      </c>
      <c r="O937" s="27">
        <f>L937/'I Disease Parameters'!$E$13</f>
        <v>2.7480927096507492E-2</v>
      </c>
      <c r="P937" s="27">
        <f>(1-L937)/'I Disease Parameters'!$E$14</f>
        <v>2.2201009973307193E-2</v>
      </c>
      <c r="Q937" s="19" t="str">
        <f t="shared" si="396"/>
        <v/>
      </c>
      <c r="R937" s="17" t="str">
        <f t="shared" si="397"/>
        <v/>
      </c>
      <c r="S937" s="17" t="str">
        <f t="shared" si="398"/>
        <v/>
      </c>
      <c r="T937" s="17" t="str">
        <f t="shared" si="399"/>
        <v/>
      </c>
      <c r="U937" s="17" t="str">
        <f t="shared" si="400"/>
        <v/>
      </c>
      <c r="V937" s="17" t="str">
        <f t="shared" si="401"/>
        <v/>
      </c>
      <c r="W937" s="17" t="str">
        <f t="shared" si="402"/>
        <v/>
      </c>
      <c r="X937" s="18" t="str">
        <f t="shared" si="393"/>
        <v/>
      </c>
      <c r="Y937" s="17" t="str">
        <f t="shared" si="403"/>
        <v/>
      </c>
      <c r="Z937" s="17" t="str">
        <f t="shared" si="404"/>
        <v/>
      </c>
      <c r="AA937" s="17" t="str">
        <f t="shared" si="405"/>
        <v/>
      </c>
      <c r="AB937" s="17" t="str">
        <f t="shared" si="406"/>
        <v/>
      </c>
      <c r="AC937" s="17" t="str">
        <f t="shared" si="407"/>
        <v/>
      </c>
      <c r="AD937" s="18" t="str">
        <f t="shared" si="408"/>
        <v/>
      </c>
      <c r="AE937" s="19" t="str">
        <f t="shared" si="409"/>
        <v/>
      </c>
      <c r="AF937" s="17" t="str">
        <f t="shared" si="410"/>
        <v/>
      </c>
      <c r="AG937" s="17" t="str">
        <f t="shared" si="411"/>
        <v/>
      </c>
      <c r="AH937" s="18" t="str">
        <f t="shared" si="412"/>
        <v/>
      </c>
      <c r="AI937" s="73"/>
      <c r="AJ937" s="74"/>
      <c r="AK937" s="74"/>
      <c r="AL937" s="73"/>
      <c r="AM937" s="74"/>
      <c r="AN937" s="74">
        <f t="shared" si="413"/>
        <v>2012</v>
      </c>
      <c r="AO937" s="19" t="str">
        <f t="shared" ca="1" si="414"/>
        <v>-</v>
      </c>
      <c r="AP937" s="17" t="str">
        <f ca="1">IF($C937&gt;=TODAY(),"-",100*(AO937-MIN(Fit_Error_Deaths))/(MAX(Fit_Error_Deaths)-MIN(Fit_Error_Deaths)))</f>
        <v>-</v>
      </c>
      <c r="AQ937" s="17" t="str">
        <f t="shared" ca="1" si="415"/>
        <v>-</v>
      </c>
      <c r="AR937" s="17" t="str">
        <f ca="1">IF($C937&gt;=TODAY(),"-",100*(AQ937-MIN(Fit_Error_LocalTransmission))/(MAX(Fit_Error_LocalTransmission)-MIN(Fit_Error_LocalTransmission)))</f>
        <v>-</v>
      </c>
      <c r="AS937" s="17" t="str">
        <f t="shared" ca="1" si="416"/>
        <v>-</v>
      </c>
      <c r="AT937" s="67" t="str">
        <f t="shared" ca="1" si="417"/>
        <v>-</v>
      </c>
    </row>
    <row r="938" spans="1:46" s="1" customFormat="1" ht="12" x14ac:dyDescent="0.35">
      <c r="A938" s="87"/>
      <c r="B938" s="40" t="str">
        <f t="shared" si="394"/>
        <v/>
      </c>
      <c r="C938" s="41" t="str">
        <f t="shared" si="395"/>
        <v/>
      </c>
      <c r="D938" s="28">
        <f>'I Disease Parameters'!$E$6/(1000*365)</f>
        <v>4.8197260273972601E-5</v>
      </c>
      <c r="E938" s="28">
        <f>'I Disease Parameters'!$E$7/(1000*365)</f>
        <v>2.0024657534246577E-5</v>
      </c>
      <c r="F938" s="27">
        <f>(1-'I Disease Parameters'!$E$8)/'I Disease Parameters'!$E$10</f>
        <v>0.188</v>
      </c>
      <c r="G938" s="27">
        <f>'I Disease Parameters'!$E$8/'I Disease Parameters'!$E$11</f>
        <v>1.2E-2</v>
      </c>
      <c r="H938" s="27">
        <f>1/'I Disease Parameters'!$E$12</f>
        <v>0.05</v>
      </c>
      <c r="I938" s="27">
        <f>'I Disease Parameters'!$E$9/'I Disease Parameters'!$E$15</f>
        <v>0</v>
      </c>
      <c r="J938" s="83">
        <f t="shared" si="418"/>
        <v>7.7001263440561267</v>
      </c>
      <c r="K938" s="60">
        <f t="shared" si="419"/>
        <v>0.77001263449643809</v>
      </c>
      <c r="L938" s="30">
        <f t="shared" si="420"/>
        <v>0.46717576064062738</v>
      </c>
      <c r="M938" s="27">
        <f>J938/'I Disease Parameters'!$E$12</f>
        <v>0.38500631720280631</v>
      </c>
      <c r="N938" s="27">
        <f>K938/SQRT('I Disease Parameters'!$E$13*'I Disease Parameters'!$E$13)</f>
        <v>4.5294860852731655E-2</v>
      </c>
      <c r="O938" s="27">
        <f>L938/'I Disease Parameters'!$E$13</f>
        <v>2.7480927096507492E-2</v>
      </c>
      <c r="P938" s="27">
        <f>(1-L938)/'I Disease Parameters'!$E$14</f>
        <v>2.2201009973307193E-2</v>
      </c>
      <c r="Q938" s="19" t="str">
        <f t="shared" si="396"/>
        <v/>
      </c>
      <c r="R938" s="17" t="str">
        <f t="shared" si="397"/>
        <v/>
      </c>
      <c r="S938" s="17" t="str">
        <f t="shared" si="398"/>
        <v/>
      </c>
      <c r="T938" s="17" t="str">
        <f t="shared" si="399"/>
        <v/>
      </c>
      <c r="U938" s="17" t="str">
        <f t="shared" si="400"/>
        <v/>
      </c>
      <c r="V938" s="17" t="str">
        <f t="shared" si="401"/>
        <v/>
      </c>
      <c r="W938" s="17" t="str">
        <f t="shared" si="402"/>
        <v/>
      </c>
      <c r="X938" s="18" t="str">
        <f t="shared" si="393"/>
        <v/>
      </c>
      <c r="Y938" s="17" t="str">
        <f t="shared" si="403"/>
        <v/>
      </c>
      <c r="Z938" s="17" t="str">
        <f t="shared" si="404"/>
        <v/>
      </c>
      <c r="AA938" s="17" t="str">
        <f t="shared" si="405"/>
        <v/>
      </c>
      <c r="AB938" s="17" t="str">
        <f t="shared" si="406"/>
        <v/>
      </c>
      <c r="AC938" s="17" t="str">
        <f t="shared" si="407"/>
        <v/>
      </c>
      <c r="AD938" s="18" t="str">
        <f t="shared" si="408"/>
        <v/>
      </c>
      <c r="AE938" s="19" t="str">
        <f t="shared" si="409"/>
        <v/>
      </c>
      <c r="AF938" s="17" t="str">
        <f t="shared" si="410"/>
        <v/>
      </c>
      <c r="AG938" s="17" t="str">
        <f t="shared" si="411"/>
        <v/>
      </c>
      <c r="AH938" s="18" t="str">
        <f t="shared" si="412"/>
        <v/>
      </c>
      <c r="AI938" s="73"/>
      <c r="AJ938" s="74"/>
      <c r="AK938" s="74"/>
      <c r="AL938" s="73"/>
      <c r="AM938" s="74"/>
      <c r="AN938" s="74">
        <f t="shared" si="413"/>
        <v>2012</v>
      </c>
      <c r="AO938" s="19" t="str">
        <f t="shared" ca="1" si="414"/>
        <v>-</v>
      </c>
      <c r="AP938" s="17" t="str">
        <f ca="1">IF($C938&gt;=TODAY(),"-",100*(AO938-MIN(Fit_Error_Deaths))/(MAX(Fit_Error_Deaths)-MIN(Fit_Error_Deaths)))</f>
        <v>-</v>
      </c>
      <c r="AQ938" s="17" t="str">
        <f t="shared" ca="1" si="415"/>
        <v>-</v>
      </c>
      <c r="AR938" s="17" t="str">
        <f ca="1">IF($C938&gt;=TODAY(),"-",100*(AQ938-MIN(Fit_Error_LocalTransmission))/(MAX(Fit_Error_LocalTransmission)-MIN(Fit_Error_LocalTransmission)))</f>
        <v>-</v>
      </c>
      <c r="AS938" s="17" t="str">
        <f t="shared" ca="1" si="416"/>
        <v>-</v>
      </c>
      <c r="AT938" s="67" t="str">
        <f t="shared" ca="1" si="417"/>
        <v>-</v>
      </c>
    </row>
    <row r="939" spans="1:46" s="1" customFormat="1" ht="12" x14ac:dyDescent="0.35">
      <c r="A939" s="87"/>
      <c r="B939" s="40" t="str">
        <f t="shared" si="394"/>
        <v/>
      </c>
      <c r="C939" s="41" t="str">
        <f t="shared" si="395"/>
        <v/>
      </c>
      <c r="D939" s="28">
        <f>'I Disease Parameters'!$E$6/(1000*365)</f>
        <v>4.8197260273972601E-5</v>
      </c>
      <c r="E939" s="28">
        <f>'I Disease Parameters'!$E$7/(1000*365)</f>
        <v>2.0024657534246577E-5</v>
      </c>
      <c r="F939" s="27">
        <f>(1-'I Disease Parameters'!$E$8)/'I Disease Parameters'!$E$10</f>
        <v>0.188</v>
      </c>
      <c r="G939" s="27">
        <f>'I Disease Parameters'!$E$8/'I Disease Parameters'!$E$11</f>
        <v>1.2E-2</v>
      </c>
      <c r="H939" s="27">
        <f>1/'I Disease Parameters'!$E$12</f>
        <v>0.05</v>
      </c>
      <c r="I939" s="27">
        <f>'I Disease Parameters'!$E$9/'I Disease Parameters'!$E$15</f>
        <v>0</v>
      </c>
      <c r="J939" s="83">
        <f t="shared" si="418"/>
        <v>7.7001263440561267</v>
      </c>
      <c r="K939" s="60">
        <f t="shared" si="419"/>
        <v>0.77001263449643809</v>
      </c>
      <c r="L939" s="30">
        <f t="shared" si="420"/>
        <v>0.46717576064062738</v>
      </c>
      <c r="M939" s="27">
        <f>J939/'I Disease Parameters'!$E$12</f>
        <v>0.38500631720280631</v>
      </c>
      <c r="N939" s="27">
        <f>K939/SQRT('I Disease Parameters'!$E$13*'I Disease Parameters'!$E$13)</f>
        <v>4.5294860852731655E-2</v>
      </c>
      <c r="O939" s="27">
        <f>L939/'I Disease Parameters'!$E$13</f>
        <v>2.7480927096507492E-2</v>
      </c>
      <c r="P939" s="27">
        <f>(1-L939)/'I Disease Parameters'!$E$14</f>
        <v>2.2201009973307193E-2</v>
      </c>
      <c r="Q939" s="19" t="str">
        <f t="shared" si="396"/>
        <v/>
      </c>
      <c r="R939" s="17" t="str">
        <f t="shared" si="397"/>
        <v/>
      </c>
      <c r="S939" s="17" t="str">
        <f t="shared" si="398"/>
        <v/>
      </c>
      <c r="T939" s="17" t="str">
        <f t="shared" si="399"/>
        <v/>
      </c>
      <c r="U939" s="17" t="str">
        <f t="shared" si="400"/>
        <v/>
      </c>
      <c r="V939" s="17" t="str">
        <f t="shared" si="401"/>
        <v/>
      </c>
      <c r="W939" s="17" t="str">
        <f t="shared" si="402"/>
        <v/>
      </c>
      <c r="X939" s="18" t="str">
        <f t="shared" si="393"/>
        <v/>
      </c>
      <c r="Y939" s="17" t="str">
        <f t="shared" si="403"/>
        <v/>
      </c>
      <c r="Z939" s="17" t="str">
        <f t="shared" si="404"/>
        <v/>
      </c>
      <c r="AA939" s="17" t="str">
        <f t="shared" si="405"/>
        <v/>
      </c>
      <c r="AB939" s="17" t="str">
        <f t="shared" si="406"/>
        <v/>
      </c>
      <c r="AC939" s="17" t="str">
        <f t="shared" si="407"/>
        <v/>
      </c>
      <c r="AD939" s="18" t="str">
        <f t="shared" si="408"/>
        <v/>
      </c>
      <c r="AE939" s="19" t="str">
        <f t="shared" si="409"/>
        <v/>
      </c>
      <c r="AF939" s="17" t="str">
        <f t="shared" si="410"/>
        <v/>
      </c>
      <c r="AG939" s="17" t="str">
        <f t="shared" si="411"/>
        <v/>
      </c>
      <c r="AH939" s="18" t="str">
        <f t="shared" si="412"/>
        <v/>
      </c>
      <c r="AI939" s="73"/>
      <c r="AJ939" s="74"/>
      <c r="AK939" s="74"/>
      <c r="AL939" s="73"/>
      <c r="AM939" s="74"/>
      <c r="AN939" s="74">
        <f t="shared" si="413"/>
        <v>2012</v>
      </c>
      <c r="AO939" s="19" t="str">
        <f t="shared" ca="1" si="414"/>
        <v>-</v>
      </c>
      <c r="AP939" s="17" t="str">
        <f ca="1">IF($C939&gt;=TODAY(),"-",100*(AO939-MIN(Fit_Error_Deaths))/(MAX(Fit_Error_Deaths)-MIN(Fit_Error_Deaths)))</f>
        <v>-</v>
      </c>
      <c r="AQ939" s="17" t="str">
        <f t="shared" ca="1" si="415"/>
        <v>-</v>
      </c>
      <c r="AR939" s="17" t="str">
        <f ca="1">IF($C939&gt;=TODAY(),"-",100*(AQ939-MIN(Fit_Error_LocalTransmission))/(MAX(Fit_Error_LocalTransmission)-MIN(Fit_Error_LocalTransmission)))</f>
        <v>-</v>
      </c>
      <c r="AS939" s="17" t="str">
        <f t="shared" ca="1" si="416"/>
        <v>-</v>
      </c>
      <c r="AT939" s="67" t="str">
        <f t="shared" ca="1" si="417"/>
        <v>-</v>
      </c>
    </row>
    <row r="940" spans="1:46" s="1" customFormat="1" ht="12" x14ac:dyDescent="0.35">
      <c r="A940" s="87"/>
      <c r="B940" s="40" t="str">
        <f t="shared" si="394"/>
        <v/>
      </c>
      <c r="C940" s="41" t="str">
        <f t="shared" si="395"/>
        <v/>
      </c>
      <c r="D940" s="28">
        <f>'I Disease Parameters'!$E$6/(1000*365)</f>
        <v>4.8197260273972601E-5</v>
      </c>
      <c r="E940" s="28">
        <f>'I Disease Parameters'!$E$7/(1000*365)</f>
        <v>2.0024657534246577E-5</v>
      </c>
      <c r="F940" s="27">
        <f>(1-'I Disease Parameters'!$E$8)/'I Disease Parameters'!$E$10</f>
        <v>0.188</v>
      </c>
      <c r="G940" s="27">
        <f>'I Disease Parameters'!$E$8/'I Disease Parameters'!$E$11</f>
        <v>1.2E-2</v>
      </c>
      <c r="H940" s="27">
        <f>1/'I Disease Parameters'!$E$12</f>
        <v>0.05</v>
      </c>
      <c r="I940" s="27">
        <f>'I Disease Parameters'!$E$9/'I Disease Parameters'!$E$15</f>
        <v>0</v>
      </c>
      <c r="J940" s="83">
        <f t="shared" si="418"/>
        <v>7.7001263440561267</v>
      </c>
      <c r="K940" s="60">
        <f t="shared" si="419"/>
        <v>0.77001263449643809</v>
      </c>
      <c r="L940" s="30">
        <f t="shared" si="420"/>
        <v>0.46717576064062738</v>
      </c>
      <c r="M940" s="27">
        <f>J940/'I Disease Parameters'!$E$12</f>
        <v>0.38500631720280631</v>
      </c>
      <c r="N940" s="27">
        <f>K940/SQRT('I Disease Parameters'!$E$13*'I Disease Parameters'!$E$13)</f>
        <v>4.5294860852731655E-2</v>
      </c>
      <c r="O940" s="27">
        <f>L940/'I Disease Parameters'!$E$13</f>
        <v>2.7480927096507492E-2</v>
      </c>
      <c r="P940" s="27">
        <f>(1-L940)/'I Disease Parameters'!$E$14</f>
        <v>2.2201009973307193E-2</v>
      </c>
      <c r="Q940" s="19" t="str">
        <f t="shared" si="396"/>
        <v/>
      </c>
      <c r="R940" s="17" t="str">
        <f t="shared" si="397"/>
        <v/>
      </c>
      <c r="S940" s="17" t="str">
        <f t="shared" si="398"/>
        <v/>
      </c>
      <c r="T940" s="17" t="str">
        <f t="shared" si="399"/>
        <v/>
      </c>
      <c r="U940" s="17" t="str">
        <f t="shared" si="400"/>
        <v/>
      </c>
      <c r="V940" s="17" t="str">
        <f t="shared" si="401"/>
        <v/>
      </c>
      <c r="W940" s="17" t="str">
        <f t="shared" si="402"/>
        <v/>
      </c>
      <c r="X940" s="18" t="str">
        <f t="shared" si="393"/>
        <v/>
      </c>
      <c r="Y940" s="17" t="str">
        <f t="shared" si="403"/>
        <v/>
      </c>
      <c r="Z940" s="17" t="str">
        <f t="shared" si="404"/>
        <v/>
      </c>
      <c r="AA940" s="17" t="str">
        <f t="shared" si="405"/>
        <v/>
      </c>
      <c r="AB940" s="17" t="str">
        <f t="shared" si="406"/>
        <v/>
      </c>
      <c r="AC940" s="17" t="str">
        <f t="shared" si="407"/>
        <v/>
      </c>
      <c r="AD940" s="18" t="str">
        <f t="shared" si="408"/>
        <v/>
      </c>
      <c r="AE940" s="19" t="str">
        <f t="shared" si="409"/>
        <v/>
      </c>
      <c r="AF940" s="17" t="str">
        <f t="shared" si="410"/>
        <v/>
      </c>
      <c r="AG940" s="17" t="str">
        <f t="shared" si="411"/>
        <v/>
      </c>
      <c r="AH940" s="18" t="str">
        <f t="shared" si="412"/>
        <v/>
      </c>
      <c r="AI940" s="73"/>
      <c r="AJ940" s="74"/>
      <c r="AK940" s="74"/>
      <c r="AL940" s="73"/>
      <c r="AM940" s="74"/>
      <c r="AN940" s="74">
        <f t="shared" si="413"/>
        <v>2012</v>
      </c>
      <c r="AO940" s="19" t="str">
        <f t="shared" ca="1" si="414"/>
        <v>-</v>
      </c>
      <c r="AP940" s="17" t="str">
        <f ca="1">IF($C940&gt;=TODAY(),"-",100*(AO940-MIN(Fit_Error_Deaths))/(MAX(Fit_Error_Deaths)-MIN(Fit_Error_Deaths)))</f>
        <v>-</v>
      </c>
      <c r="AQ940" s="17" t="str">
        <f t="shared" ca="1" si="415"/>
        <v>-</v>
      </c>
      <c r="AR940" s="17" t="str">
        <f ca="1">IF($C940&gt;=TODAY(),"-",100*(AQ940-MIN(Fit_Error_LocalTransmission))/(MAX(Fit_Error_LocalTransmission)-MIN(Fit_Error_LocalTransmission)))</f>
        <v>-</v>
      </c>
      <c r="AS940" s="17" t="str">
        <f t="shared" ca="1" si="416"/>
        <v>-</v>
      </c>
      <c r="AT940" s="67" t="str">
        <f t="shared" ca="1" si="417"/>
        <v>-</v>
      </c>
    </row>
    <row r="941" spans="1:46" s="1" customFormat="1" ht="12" x14ac:dyDescent="0.35">
      <c r="A941" s="87"/>
      <c r="B941" s="40" t="str">
        <f t="shared" si="394"/>
        <v/>
      </c>
      <c r="C941" s="41" t="str">
        <f t="shared" si="395"/>
        <v/>
      </c>
      <c r="D941" s="28">
        <f>'I Disease Parameters'!$E$6/(1000*365)</f>
        <v>4.8197260273972601E-5</v>
      </c>
      <c r="E941" s="28">
        <f>'I Disease Parameters'!$E$7/(1000*365)</f>
        <v>2.0024657534246577E-5</v>
      </c>
      <c r="F941" s="27">
        <f>(1-'I Disease Parameters'!$E$8)/'I Disease Parameters'!$E$10</f>
        <v>0.188</v>
      </c>
      <c r="G941" s="27">
        <f>'I Disease Parameters'!$E$8/'I Disease Parameters'!$E$11</f>
        <v>1.2E-2</v>
      </c>
      <c r="H941" s="27">
        <f>1/'I Disease Parameters'!$E$12</f>
        <v>0.05</v>
      </c>
      <c r="I941" s="27">
        <f>'I Disease Parameters'!$E$9/'I Disease Parameters'!$E$15</f>
        <v>0</v>
      </c>
      <c r="J941" s="83">
        <f t="shared" si="418"/>
        <v>7.7001263440561267</v>
      </c>
      <c r="K941" s="60">
        <f t="shared" si="419"/>
        <v>0.77001263449643809</v>
      </c>
      <c r="L941" s="30">
        <f t="shared" si="420"/>
        <v>0.46717576064062738</v>
      </c>
      <c r="M941" s="27">
        <f>J941/'I Disease Parameters'!$E$12</f>
        <v>0.38500631720280631</v>
      </c>
      <c r="N941" s="27">
        <f>K941/SQRT('I Disease Parameters'!$E$13*'I Disease Parameters'!$E$13)</f>
        <v>4.5294860852731655E-2</v>
      </c>
      <c r="O941" s="27">
        <f>L941/'I Disease Parameters'!$E$13</f>
        <v>2.7480927096507492E-2</v>
      </c>
      <c r="P941" s="27">
        <f>(1-L941)/'I Disease Parameters'!$E$14</f>
        <v>2.2201009973307193E-2</v>
      </c>
      <c r="Q941" s="19" t="str">
        <f t="shared" si="396"/>
        <v/>
      </c>
      <c r="R941" s="17" t="str">
        <f t="shared" si="397"/>
        <v/>
      </c>
      <c r="S941" s="17" t="str">
        <f t="shared" si="398"/>
        <v/>
      </c>
      <c r="T941" s="17" t="str">
        <f t="shared" si="399"/>
        <v/>
      </c>
      <c r="U941" s="17" t="str">
        <f t="shared" si="400"/>
        <v/>
      </c>
      <c r="V941" s="17" t="str">
        <f t="shared" si="401"/>
        <v/>
      </c>
      <c r="W941" s="17" t="str">
        <f t="shared" si="402"/>
        <v/>
      </c>
      <c r="X941" s="18" t="str">
        <f t="shared" si="393"/>
        <v/>
      </c>
      <c r="Y941" s="17" t="str">
        <f t="shared" si="403"/>
        <v/>
      </c>
      <c r="Z941" s="17" t="str">
        <f t="shared" si="404"/>
        <v/>
      </c>
      <c r="AA941" s="17" t="str">
        <f t="shared" si="405"/>
        <v/>
      </c>
      <c r="AB941" s="17" t="str">
        <f t="shared" si="406"/>
        <v/>
      </c>
      <c r="AC941" s="17" t="str">
        <f t="shared" si="407"/>
        <v/>
      </c>
      <c r="AD941" s="18" t="str">
        <f t="shared" si="408"/>
        <v/>
      </c>
      <c r="AE941" s="19" t="str">
        <f t="shared" si="409"/>
        <v/>
      </c>
      <c r="AF941" s="17" t="str">
        <f t="shared" si="410"/>
        <v/>
      </c>
      <c r="AG941" s="17" t="str">
        <f t="shared" si="411"/>
        <v/>
      </c>
      <c r="AH941" s="18" t="str">
        <f t="shared" si="412"/>
        <v/>
      </c>
      <c r="AI941" s="73"/>
      <c r="AJ941" s="74"/>
      <c r="AK941" s="74"/>
      <c r="AL941" s="73"/>
      <c r="AM941" s="74"/>
      <c r="AN941" s="74">
        <f t="shared" si="413"/>
        <v>2012</v>
      </c>
      <c r="AO941" s="19" t="str">
        <f t="shared" ca="1" si="414"/>
        <v>-</v>
      </c>
      <c r="AP941" s="17" t="str">
        <f ca="1">IF($C941&gt;=TODAY(),"-",100*(AO941-MIN(Fit_Error_Deaths))/(MAX(Fit_Error_Deaths)-MIN(Fit_Error_Deaths)))</f>
        <v>-</v>
      </c>
      <c r="AQ941" s="17" t="str">
        <f t="shared" ca="1" si="415"/>
        <v>-</v>
      </c>
      <c r="AR941" s="17" t="str">
        <f ca="1">IF($C941&gt;=TODAY(),"-",100*(AQ941-MIN(Fit_Error_LocalTransmission))/(MAX(Fit_Error_LocalTransmission)-MIN(Fit_Error_LocalTransmission)))</f>
        <v>-</v>
      </c>
      <c r="AS941" s="17" t="str">
        <f t="shared" ca="1" si="416"/>
        <v>-</v>
      </c>
      <c r="AT941" s="67" t="str">
        <f t="shared" ca="1" si="417"/>
        <v>-</v>
      </c>
    </row>
    <row r="942" spans="1:46" s="1" customFormat="1" ht="12" x14ac:dyDescent="0.35">
      <c r="A942" s="87"/>
      <c r="B942" s="40" t="str">
        <f t="shared" si="394"/>
        <v/>
      </c>
      <c r="C942" s="41" t="str">
        <f t="shared" si="395"/>
        <v/>
      </c>
      <c r="D942" s="28">
        <f>'I Disease Parameters'!$E$6/(1000*365)</f>
        <v>4.8197260273972601E-5</v>
      </c>
      <c r="E942" s="28">
        <f>'I Disease Parameters'!$E$7/(1000*365)</f>
        <v>2.0024657534246577E-5</v>
      </c>
      <c r="F942" s="27">
        <f>(1-'I Disease Parameters'!$E$8)/'I Disease Parameters'!$E$10</f>
        <v>0.188</v>
      </c>
      <c r="G942" s="27">
        <f>'I Disease Parameters'!$E$8/'I Disease Parameters'!$E$11</f>
        <v>1.2E-2</v>
      </c>
      <c r="H942" s="27">
        <f>1/'I Disease Parameters'!$E$12</f>
        <v>0.05</v>
      </c>
      <c r="I942" s="27">
        <f>'I Disease Parameters'!$E$9/'I Disease Parameters'!$E$15</f>
        <v>0</v>
      </c>
      <c r="J942" s="83">
        <f t="shared" si="418"/>
        <v>7.7001263440561267</v>
      </c>
      <c r="K942" s="60">
        <f t="shared" si="419"/>
        <v>0.77001263449643809</v>
      </c>
      <c r="L942" s="30">
        <f t="shared" si="420"/>
        <v>0.46717576064062738</v>
      </c>
      <c r="M942" s="27">
        <f>J942/'I Disease Parameters'!$E$12</f>
        <v>0.38500631720280631</v>
      </c>
      <c r="N942" s="27">
        <f>K942/SQRT('I Disease Parameters'!$E$13*'I Disease Parameters'!$E$13)</f>
        <v>4.5294860852731655E-2</v>
      </c>
      <c r="O942" s="27">
        <f>L942/'I Disease Parameters'!$E$13</f>
        <v>2.7480927096507492E-2</v>
      </c>
      <c r="P942" s="27">
        <f>(1-L942)/'I Disease Parameters'!$E$14</f>
        <v>2.2201009973307193E-2</v>
      </c>
      <c r="Q942" s="19" t="str">
        <f t="shared" si="396"/>
        <v/>
      </c>
      <c r="R942" s="17" t="str">
        <f t="shared" si="397"/>
        <v/>
      </c>
      <c r="S942" s="17" t="str">
        <f t="shared" si="398"/>
        <v/>
      </c>
      <c r="T942" s="17" t="str">
        <f t="shared" si="399"/>
        <v/>
      </c>
      <c r="U942" s="17" t="str">
        <f t="shared" si="400"/>
        <v/>
      </c>
      <c r="V942" s="17" t="str">
        <f t="shared" si="401"/>
        <v/>
      </c>
      <c r="W942" s="17" t="str">
        <f t="shared" si="402"/>
        <v/>
      </c>
      <c r="X942" s="18" t="str">
        <f t="shared" si="393"/>
        <v/>
      </c>
      <c r="Y942" s="17" t="str">
        <f t="shared" si="403"/>
        <v/>
      </c>
      <c r="Z942" s="17" t="str">
        <f t="shared" si="404"/>
        <v/>
      </c>
      <c r="AA942" s="17" t="str">
        <f t="shared" si="405"/>
        <v/>
      </c>
      <c r="AB942" s="17" t="str">
        <f t="shared" si="406"/>
        <v/>
      </c>
      <c r="AC942" s="17" t="str">
        <f t="shared" si="407"/>
        <v/>
      </c>
      <c r="AD942" s="18" t="str">
        <f t="shared" si="408"/>
        <v/>
      </c>
      <c r="AE942" s="19" t="str">
        <f t="shared" si="409"/>
        <v/>
      </c>
      <c r="AF942" s="17" t="str">
        <f t="shared" si="410"/>
        <v/>
      </c>
      <c r="AG942" s="17" t="str">
        <f t="shared" si="411"/>
        <v/>
      </c>
      <c r="AH942" s="18" t="str">
        <f t="shared" si="412"/>
        <v/>
      </c>
      <c r="AI942" s="73"/>
      <c r="AJ942" s="74"/>
      <c r="AK942" s="74"/>
      <c r="AL942" s="73"/>
      <c r="AM942" s="74"/>
      <c r="AN942" s="74">
        <f t="shared" si="413"/>
        <v>2012</v>
      </c>
      <c r="AO942" s="19" t="str">
        <f t="shared" ca="1" si="414"/>
        <v>-</v>
      </c>
      <c r="AP942" s="17" t="str">
        <f ca="1">IF($C942&gt;=TODAY(),"-",100*(AO942-MIN(Fit_Error_Deaths))/(MAX(Fit_Error_Deaths)-MIN(Fit_Error_Deaths)))</f>
        <v>-</v>
      </c>
      <c r="AQ942" s="17" t="str">
        <f t="shared" ca="1" si="415"/>
        <v>-</v>
      </c>
      <c r="AR942" s="17" t="str">
        <f ca="1">IF($C942&gt;=TODAY(),"-",100*(AQ942-MIN(Fit_Error_LocalTransmission))/(MAX(Fit_Error_LocalTransmission)-MIN(Fit_Error_LocalTransmission)))</f>
        <v>-</v>
      </c>
      <c r="AS942" s="17" t="str">
        <f t="shared" ca="1" si="416"/>
        <v>-</v>
      </c>
      <c r="AT942" s="67" t="str">
        <f t="shared" ca="1" si="417"/>
        <v>-</v>
      </c>
    </row>
    <row r="943" spans="1:46" s="1" customFormat="1" ht="12" x14ac:dyDescent="0.35">
      <c r="A943" s="87"/>
      <c r="B943" s="40" t="str">
        <f t="shared" si="394"/>
        <v/>
      </c>
      <c r="C943" s="41" t="str">
        <f t="shared" si="395"/>
        <v/>
      </c>
      <c r="D943" s="28">
        <f>'I Disease Parameters'!$E$6/(1000*365)</f>
        <v>4.8197260273972601E-5</v>
      </c>
      <c r="E943" s="28">
        <f>'I Disease Parameters'!$E$7/(1000*365)</f>
        <v>2.0024657534246577E-5</v>
      </c>
      <c r="F943" s="27">
        <f>(1-'I Disease Parameters'!$E$8)/'I Disease Parameters'!$E$10</f>
        <v>0.188</v>
      </c>
      <c r="G943" s="27">
        <f>'I Disease Parameters'!$E$8/'I Disease Parameters'!$E$11</f>
        <v>1.2E-2</v>
      </c>
      <c r="H943" s="27">
        <f>1/'I Disease Parameters'!$E$12</f>
        <v>0.05</v>
      </c>
      <c r="I943" s="27">
        <f>'I Disease Parameters'!$E$9/'I Disease Parameters'!$E$15</f>
        <v>0</v>
      </c>
      <c r="J943" s="83">
        <f t="shared" si="418"/>
        <v>7.7001263440561267</v>
      </c>
      <c r="K943" s="60">
        <f t="shared" si="419"/>
        <v>0.77001263449643809</v>
      </c>
      <c r="L943" s="30">
        <f t="shared" si="420"/>
        <v>0.46717576064062738</v>
      </c>
      <c r="M943" s="27">
        <f>J943/'I Disease Parameters'!$E$12</f>
        <v>0.38500631720280631</v>
      </c>
      <c r="N943" s="27">
        <f>K943/SQRT('I Disease Parameters'!$E$13*'I Disease Parameters'!$E$13)</f>
        <v>4.5294860852731655E-2</v>
      </c>
      <c r="O943" s="27">
        <f>L943/'I Disease Parameters'!$E$13</f>
        <v>2.7480927096507492E-2</v>
      </c>
      <c r="P943" s="27">
        <f>(1-L943)/'I Disease Parameters'!$E$14</f>
        <v>2.2201009973307193E-2</v>
      </c>
      <c r="Q943" s="19" t="str">
        <f t="shared" si="396"/>
        <v/>
      </c>
      <c r="R943" s="17" t="str">
        <f t="shared" si="397"/>
        <v/>
      </c>
      <c r="S943" s="17" t="str">
        <f t="shared" si="398"/>
        <v/>
      </c>
      <c r="T943" s="17" t="str">
        <f t="shared" si="399"/>
        <v/>
      </c>
      <c r="U943" s="17" t="str">
        <f t="shared" si="400"/>
        <v/>
      </c>
      <c r="V943" s="17" t="str">
        <f t="shared" si="401"/>
        <v/>
      </c>
      <c r="W943" s="17" t="str">
        <f t="shared" si="402"/>
        <v/>
      </c>
      <c r="X943" s="18" t="str">
        <f t="shared" si="393"/>
        <v/>
      </c>
      <c r="Y943" s="17" t="str">
        <f t="shared" si="403"/>
        <v/>
      </c>
      <c r="Z943" s="17" t="str">
        <f t="shared" si="404"/>
        <v/>
      </c>
      <c r="AA943" s="17" t="str">
        <f t="shared" si="405"/>
        <v/>
      </c>
      <c r="AB943" s="17" t="str">
        <f t="shared" si="406"/>
        <v/>
      </c>
      <c r="AC943" s="17" t="str">
        <f t="shared" si="407"/>
        <v/>
      </c>
      <c r="AD943" s="18" t="str">
        <f t="shared" si="408"/>
        <v/>
      </c>
      <c r="AE943" s="19" t="str">
        <f t="shared" si="409"/>
        <v/>
      </c>
      <c r="AF943" s="17" t="str">
        <f t="shared" si="410"/>
        <v/>
      </c>
      <c r="AG943" s="17" t="str">
        <f t="shared" si="411"/>
        <v/>
      </c>
      <c r="AH943" s="18" t="str">
        <f t="shared" si="412"/>
        <v/>
      </c>
      <c r="AI943" s="73"/>
      <c r="AJ943" s="74"/>
      <c r="AK943" s="74"/>
      <c r="AL943" s="73"/>
      <c r="AM943" s="74"/>
      <c r="AN943" s="74">
        <f t="shared" si="413"/>
        <v>2012</v>
      </c>
      <c r="AO943" s="19" t="str">
        <f t="shared" ca="1" si="414"/>
        <v>-</v>
      </c>
      <c r="AP943" s="17" t="str">
        <f ca="1">IF($C943&gt;=TODAY(),"-",100*(AO943-MIN(Fit_Error_Deaths))/(MAX(Fit_Error_Deaths)-MIN(Fit_Error_Deaths)))</f>
        <v>-</v>
      </c>
      <c r="AQ943" s="17" t="str">
        <f t="shared" ca="1" si="415"/>
        <v>-</v>
      </c>
      <c r="AR943" s="17" t="str">
        <f ca="1">IF($C943&gt;=TODAY(),"-",100*(AQ943-MIN(Fit_Error_LocalTransmission))/(MAX(Fit_Error_LocalTransmission)-MIN(Fit_Error_LocalTransmission)))</f>
        <v>-</v>
      </c>
      <c r="AS943" s="17" t="str">
        <f t="shared" ca="1" si="416"/>
        <v>-</v>
      </c>
      <c r="AT943" s="67" t="str">
        <f t="shared" ca="1" si="417"/>
        <v>-</v>
      </c>
    </row>
    <row r="944" spans="1:46" s="1" customFormat="1" ht="12" x14ac:dyDescent="0.35">
      <c r="A944" s="87"/>
      <c r="B944" s="40" t="str">
        <f t="shared" si="394"/>
        <v/>
      </c>
      <c r="C944" s="41" t="str">
        <f t="shared" si="395"/>
        <v/>
      </c>
      <c r="D944" s="28">
        <f>'I Disease Parameters'!$E$6/(1000*365)</f>
        <v>4.8197260273972601E-5</v>
      </c>
      <c r="E944" s="28">
        <f>'I Disease Parameters'!$E$7/(1000*365)</f>
        <v>2.0024657534246577E-5</v>
      </c>
      <c r="F944" s="27">
        <f>(1-'I Disease Parameters'!$E$8)/'I Disease Parameters'!$E$10</f>
        <v>0.188</v>
      </c>
      <c r="G944" s="27">
        <f>'I Disease Parameters'!$E$8/'I Disease Parameters'!$E$11</f>
        <v>1.2E-2</v>
      </c>
      <c r="H944" s="27">
        <f>1/'I Disease Parameters'!$E$12</f>
        <v>0.05</v>
      </c>
      <c r="I944" s="27">
        <f>'I Disease Parameters'!$E$9/'I Disease Parameters'!$E$15</f>
        <v>0</v>
      </c>
      <c r="J944" s="83">
        <f t="shared" si="418"/>
        <v>7.7001263440561267</v>
      </c>
      <c r="K944" s="60">
        <f t="shared" si="419"/>
        <v>0.77001263449643809</v>
      </c>
      <c r="L944" s="30">
        <f t="shared" si="420"/>
        <v>0.46717576064062738</v>
      </c>
      <c r="M944" s="27">
        <f>J944/'I Disease Parameters'!$E$12</f>
        <v>0.38500631720280631</v>
      </c>
      <c r="N944" s="27">
        <f>K944/SQRT('I Disease Parameters'!$E$13*'I Disease Parameters'!$E$13)</f>
        <v>4.5294860852731655E-2</v>
      </c>
      <c r="O944" s="27">
        <f>L944/'I Disease Parameters'!$E$13</f>
        <v>2.7480927096507492E-2</v>
      </c>
      <c r="P944" s="27">
        <f>(1-L944)/'I Disease Parameters'!$E$14</f>
        <v>2.2201009973307193E-2</v>
      </c>
      <c r="Q944" s="19" t="str">
        <f t="shared" si="396"/>
        <v/>
      </c>
      <c r="R944" s="17" t="str">
        <f t="shared" si="397"/>
        <v/>
      </c>
      <c r="S944" s="17" t="str">
        <f t="shared" si="398"/>
        <v/>
      </c>
      <c r="T944" s="17" t="str">
        <f t="shared" si="399"/>
        <v/>
      </c>
      <c r="U944" s="17" t="str">
        <f t="shared" si="400"/>
        <v/>
      </c>
      <c r="V944" s="17" t="str">
        <f t="shared" si="401"/>
        <v/>
      </c>
      <c r="W944" s="17" t="str">
        <f t="shared" si="402"/>
        <v/>
      </c>
      <c r="X944" s="18" t="str">
        <f t="shared" si="393"/>
        <v/>
      </c>
      <c r="Y944" s="17" t="str">
        <f t="shared" si="403"/>
        <v/>
      </c>
      <c r="Z944" s="17" t="str">
        <f t="shared" si="404"/>
        <v/>
      </c>
      <c r="AA944" s="17" t="str">
        <f t="shared" si="405"/>
        <v/>
      </c>
      <c r="AB944" s="17" t="str">
        <f t="shared" si="406"/>
        <v/>
      </c>
      <c r="AC944" s="17" t="str">
        <f t="shared" si="407"/>
        <v/>
      </c>
      <c r="AD944" s="18" t="str">
        <f t="shared" si="408"/>
        <v/>
      </c>
      <c r="AE944" s="19" t="str">
        <f t="shared" si="409"/>
        <v/>
      </c>
      <c r="AF944" s="17" t="str">
        <f t="shared" si="410"/>
        <v/>
      </c>
      <c r="AG944" s="17" t="str">
        <f t="shared" si="411"/>
        <v/>
      </c>
      <c r="AH944" s="18" t="str">
        <f t="shared" si="412"/>
        <v/>
      </c>
      <c r="AI944" s="73"/>
      <c r="AJ944" s="74"/>
      <c r="AK944" s="74"/>
      <c r="AL944" s="73"/>
      <c r="AM944" s="74"/>
      <c r="AN944" s="74">
        <f t="shared" si="413"/>
        <v>2012</v>
      </c>
      <c r="AO944" s="19" t="str">
        <f t="shared" ca="1" si="414"/>
        <v>-</v>
      </c>
      <c r="AP944" s="17" t="str">
        <f ca="1">IF($C944&gt;=TODAY(),"-",100*(AO944-MIN(Fit_Error_Deaths))/(MAX(Fit_Error_Deaths)-MIN(Fit_Error_Deaths)))</f>
        <v>-</v>
      </c>
      <c r="AQ944" s="17" t="str">
        <f t="shared" ca="1" si="415"/>
        <v>-</v>
      </c>
      <c r="AR944" s="17" t="str">
        <f ca="1">IF($C944&gt;=TODAY(),"-",100*(AQ944-MIN(Fit_Error_LocalTransmission))/(MAX(Fit_Error_LocalTransmission)-MIN(Fit_Error_LocalTransmission)))</f>
        <v>-</v>
      </c>
      <c r="AS944" s="17" t="str">
        <f t="shared" ca="1" si="416"/>
        <v>-</v>
      </c>
      <c r="AT944" s="67" t="str">
        <f t="shared" ca="1" si="417"/>
        <v>-</v>
      </c>
    </row>
    <row r="945" spans="1:46" s="1" customFormat="1" ht="12" x14ac:dyDescent="0.35">
      <c r="A945" s="87"/>
      <c r="B945" s="40" t="str">
        <f t="shared" si="394"/>
        <v/>
      </c>
      <c r="C945" s="41" t="str">
        <f t="shared" si="395"/>
        <v/>
      </c>
      <c r="D945" s="28">
        <f>'I Disease Parameters'!$E$6/(1000*365)</f>
        <v>4.8197260273972601E-5</v>
      </c>
      <c r="E945" s="28">
        <f>'I Disease Parameters'!$E$7/(1000*365)</f>
        <v>2.0024657534246577E-5</v>
      </c>
      <c r="F945" s="27">
        <f>(1-'I Disease Parameters'!$E$8)/'I Disease Parameters'!$E$10</f>
        <v>0.188</v>
      </c>
      <c r="G945" s="27">
        <f>'I Disease Parameters'!$E$8/'I Disease Parameters'!$E$11</f>
        <v>1.2E-2</v>
      </c>
      <c r="H945" s="27">
        <f>1/'I Disease Parameters'!$E$12</f>
        <v>0.05</v>
      </c>
      <c r="I945" s="27">
        <f>'I Disease Parameters'!$E$9/'I Disease Parameters'!$E$15</f>
        <v>0</v>
      </c>
      <c r="J945" s="83">
        <f t="shared" si="418"/>
        <v>7.7001263440561267</v>
      </c>
      <c r="K945" s="60">
        <f t="shared" si="419"/>
        <v>0.77001263449643809</v>
      </c>
      <c r="L945" s="30">
        <f t="shared" si="420"/>
        <v>0.46717576064062738</v>
      </c>
      <c r="M945" s="27">
        <f>J945/'I Disease Parameters'!$E$12</f>
        <v>0.38500631720280631</v>
      </c>
      <c r="N945" s="27">
        <f>K945/SQRT('I Disease Parameters'!$E$13*'I Disease Parameters'!$E$13)</f>
        <v>4.5294860852731655E-2</v>
      </c>
      <c r="O945" s="27">
        <f>L945/'I Disease Parameters'!$E$13</f>
        <v>2.7480927096507492E-2</v>
      </c>
      <c r="P945" s="27">
        <f>(1-L945)/'I Disease Parameters'!$E$14</f>
        <v>2.2201009973307193E-2</v>
      </c>
      <c r="Q945" s="19" t="str">
        <f t="shared" si="396"/>
        <v/>
      </c>
      <c r="R945" s="17" t="str">
        <f t="shared" si="397"/>
        <v/>
      </c>
      <c r="S945" s="17" t="str">
        <f t="shared" si="398"/>
        <v/>
      </c>
      <c r="T945" s="17" t="str">
        <f t="shared" si="399"/>
        <v/>
      </c>
      <c r="U945" s="17" t="str">
        <f t="shared" si="400"/>
        <v/>
      </c>
      <c r="V945" s="17" t="str">
        <f t="shared" si="401"/>
        <v/>
      </c>
      <c r="W945" s="17" t="str">
        <f t="shared" si="402"/>
        <v/>
      </c>
      <c r="X945" s="18" t="str">
        <f t="shared" si="393"/>
        <v/>
      </c>
      <c r="Y945" s="17" t="str">
        <f t="shared" si="403"/>
        <v/>
      </c>
      <c r="Z945" s="17" t="str">
        <f t="shared" si="404"/>
        <v/>
      </c>
      <c r="AA945" s="17" t="str">
        <f t="shared" si="405"/>
        <v/>
      </c>
      <c r="AB945" s="17" t="str">
        <f t="shared" si="406"/>
        <v/>
      </c>
      <c r="AC945" s="17" t="str">
        <f t="shared" si="407"/>
        <v/>
      </c>
      <c r="AD945" s="18" t="str">
        <f t="shared" si="408"/>
        <v/>
      </c>
      <c r="AE945" s="19" t="str">
        <f t="shared" si="409"/>
        <v/>
      </c>
      <c r="AF945" s="17" t="str">
        <f t="shared" si="410"/>
        <v/>
      </c>
      <c r="AG945" s="17" t="str">
        <f t="shared" si="411"/>
        <v/>
      </c>
      <c r="AH945" s="18" t="str">
        <f t="shared" si="412"/>
        <v/>
      </c>
      <c r="AI945" s="73"/>
      <c r="AJ945" s="74"/>
      <c r="AK945" s="74"/>
      <c r="AL945" s="73"/>
      <c r="AM945" s="74"/>
      <c r="AN945" s="74">
        <f t="shared" si="413"/>
        <v>2012</v>
      </c>
      <c r="AO945" s="19" t="str">
        <f t="shared" ca="1" si="414"/>
        <v>-</v>
      </c>
      <c r="AP945" s="17" t="str">
        <f ca="1">IF($C945&gt;=TODAY(),"-",100*(AO945-MIN(Fit_Error_Deaths))/(MAX(Fit_Error_Deaths)-MIN(Fit_Error_Deaths)))</f>
        <v>-</v>
      </c>
      <c r="AQ945" s="17" t="str">
        <f t="shared" ca="1" si="415"/>
        <v>-</v>
      </c>
      <c r="AR945" s="17" t="str">
        <f ca="1">IF($C945&gt;=TODAY(),"-",100*(AQ945-MIN(Fit_Error_LocalTransmission))/(MAX(Fit_Error_LocalTransmission)-MIN(Fit_Error_LocalTransmission)))</f>
        <v>-</v>
      </c>
      <c r="AS945" s="17" t="str">
        <f t="shared" ca="1" si="416"/>
        <v>-</v>
      </c>
      <c r="AT945" s="67" t="str">
        <f t="shared" ca="1" si="417"/>
        <v>-</v>
      </c>
    </row>
    <row r="946" spans="1:46" s="1" customFormat="1" ht="12" x14ac:dyDescent="0.35">
      <c r="A946" s="87"/>
      <c r="B946" s="40" t="str">
        <f t="shared" si="394"/>
        <v/>
      </c>
      <c r="C946" s="41" t="str">
        <f t="shared" si="395"/>
        <v/>
      </c>
      <c r="D946" s="28">
        <f>'I Disease Parameters'!$E$6/(1000*365)</f>
        <v>4.8197260273972601E-5</v>
      </c>
      <c r="E946" s="28">
        <f>'I Disease Parameters'!$E$7/(1000*365)</f>
        <v>2.0024657534246577E-5</v>
      </c>
      <c r="F946" s="27">
        <f>(1-'I Disease Parameters'!$E$8)/'I Disease Parameters'!$E$10</f>
        <v>0.188</v>
      </c>
      <c r="G946" s="27">
        <f>'I Disease Parameters'!$E$8/'I Disease Parameters'!$E$11</f>
        <v>1.2E-2</v>
      </c>
      <c r="H946" s="27">
        <f>1/'I Disease Parameters'!$E$12</f>
        <v>0.05</v>
      </c>
      <c r="I946" s="27">
        <f>'I Disease Parameters'!$E$9/'I Disease Parameters'!$E$15</f>
        <v>0</v>
      </c>
      <c r="J946" s="83">
        <f t="shared" si="418"/>
        <v>7.7001263440561267</v>
      </c>
      <c r="K946" s="60">
        <f t="shared" si="419"/>
        <v>0.77001263449643809</v>
      </c>
      <c r="L946" s="30">
        <f t="shared" si="420"/>
        <v>0.46717576064062738</v>
      </c>
      <c r="M946" s="27">
        <f>J946/'I Disease Parameters'!$E$12</f>
        <v>0.38500631720280631</v>
      </c>
      <c r="N946" s="27">
        <f>K946/SQRT('I Disease Parameters'!$E$13*'I Disease Parameters'!$E$13)</f>
        <v>4.5294860852731655E-2</v>
      </c>
      <c r="O946" s="27">
        <f>L946/'I Disease Parameters'!$E$13</f>
        <v>2.7480927096507492E-2</v>
      </c>
      <c r="P946" s="27">
        <f>(1-L946)/'I Disease Parameters'!$E$14</f>
        <v>2.2201009973307193E-2</v>
      </c>
      <c r="Q946" s="19" t="str">
        <f t="shared" si="396"/>
        <v/>
      </c>
      <c r="R946" s="17" t="str">
        <f t="shared" si="397"/>
        <v/>
      </c>
      <c r="S946" s="17" t="str">
        <f t="shared" si="398"/>
        <v/>
      </c>
      <c r="T946" s="17" t="str">
        <f t="shared" si="399"/>
        <v/>
      </c>
      <c r="U946" s="17" t="str">
        <f t="shared" si="400"/>
        <v/>
      </c>
      <c r="V946" s="17" t="str">
        <f t="shared" si="401"/>
        <v/>
      </c>
      <c r="W946" s="17" t="str">
        <f t="shared" si="402"/>
        <v/>
      </c>
      <c r="X946" s="18" t="str">
        <f t="shared" si="393"/>
        <v/>
      </c>
      <c r="Y946" s="17" t="str">
        <f t="shared" si="403"/>
        <v/>
      </c>
      <c r="Z946" s="17" t="str">
        <f t="shared" si="404"/>
        <v/>
      </c>
      <c r="AA946" s="17" t="str">
        <f t="shared" si="405"/>
        <v/>
      </c>
      <c r="AB946" s="17" t="str">
        <f t="shared" si="406"/>
        <v/>
      </c>
      <c r="AC946" s="17" t="str">
        <f t="shared" si="407"/>
        <v/>
      </c>
      <c r="AD946" s="18" t="str">
        <f t="shared" si="408"/>
        <v/>
      </c>
      <c r="AE946" s="19" t="str">
        <f t="shared" si="409"/>
        <v/>
      </c>
      <c r="AF946" s="17" t="str">
        <f t="shared" si="410"/>
        <v/>
      </c>
      <c r="AG946" s="17" t="str">
        <f t="shared" si="411"/>
        <v/>
      </c>
      <c r="AH946" s="18" t="str">
        <f t="shared" si="412"/>
        <v/>
      </c>
      <c r="AI946" s="73"/>
      <c r="AJ946" s="74"/>
      <c r="AK946" s="74"/>
      <c r="AL946" s="73"/>
      <c r="AM946" s="74"/>
      <c r="AN946" s="74">
        <f t="shared" si="413"/>
        <v>2012</v>
      </c>
      <c r="AO946" s="19" t="str">
        <f t="shared" ca="1" si="414"/>
        <v>-</v>
      </c>
      <c r="AP946" s="17" t="str">
        <f ca="1">IF($C946&gt;=TODAY(),"-",100*(AO946-MIN(Fit_Error_Deaths))/(MAX(Fit_Error_Deaths)-MIN(Fit_Error_Deaths)))</f>
        <v>-</v>
      </c>
      <c r="AQ946" s="17" t="str">
        <f t="shared" ca="1" si="415"/>
        <v>-</v>
      </c>
      <c r="AR946" s="17" t="str">
        <f ca="1">IF($C946&gt;=TODAY(),"-",100*(AQ946-MIN(Fit_Error_LocalTransmission))/(MAX(Fit_Error_LocalTransmission)-MIN(Fit_Error_LocalTransmission)))</f>
        <v>-</v>
      </c>
      <c r="AS946" s="17" t="str">
        <f t="shared" ca="1" si="416"/>
        <v>-</v>
      </c>
      <c r="AT946" s="67" t="str">
        <f t="shared" ca="1" si="417"/>
        <v>-</v>
      </c>
    </row>
    <row r="947" spans="1:46" s="1" customFormat="1" ht="12" x14ac:dyDescent="0.35">
      <c r="A947" s="87"/>
      <c r="B947" s="40" t="str">
        <f t="shared" si="394"/>
        <v/>
      </c>
      <c r="C947" s="41" t="str">
        <f t="shared" si="395"/>
        <v/>
      </c>
      <c r="D947" s="28">
        <f>'I Disease Parameters'!$E$6/(1000*365)</f>
        <v>4.8197260273972601E-5</v>
      </c>
      <c r="E947" s="28">
        <f>'I Disease Parameters'!$E$7/(1000*365)</f>
        <v>2.0024657534246577E-5</v>
      </c>
      <c r="F947" s="27">
        <f>(1-'I Disease Parameters'!$E$8)/'I Disease Parameters'!$E$10</f>
        <v>0.188</v>
      </c>
      <c r="G947" s="27">
        <f>'I Disease Parameters'!$E$8/'I Disease Parameters'!$E$11</f>
        <v>1.2E-2</v>
      </c>
      <c r="H947" s="27">
        <f>1/'I Disease Parameters'!$E$12</f>
        <v>0.05</v>
      </c>
      <c r="I947" s="27">
        <f>'I Disease Parameters'!$E$9/'I Disease Parameters'!$E$15</f>
        <v>0</v>
      </c>
      <c r="J947" s="83">
        <f t="shared" si="418"/>
        <v>7.7001263440561267</v>
      </c>
      <c r="K947" s="60">
        <f t="shared" si="419"/>
        <v>0.77001263449643809</v>
      </c>
      <c r="L947" s="30">
        <f t="shared" si="420"/>
        <v>0.46717576064062738</v>
      </c>
      <c r="M947" s="27">
        <f>J947/'I Disease Parameters'!$E$12</f>
        <v>0.38500631720280631</v>
      </c>
      <c r="N947" s="27">
        <f>K947/SQRT('I Disease Parameters'!$E$13*'I Disease Parameters'!$E$13)</f>
        <v>4.5294860852731655E-2</v>
      </c>
      <c r="O947" s="27">
        <f>L947/'I Disease Parameters'!$E$13</f>
        <v>2.7480927096507492E-2</v>
      </c>
      <c r="P947" s="27">
        <f>(1-L947)/'I Disease Parameters'!$E$14</f>
        <v>2.2201009973307193E-2</v>
      </c>
      <c r="Q947" s="19" t="str">
        <f t="shared" si="396"/>
        <v/>
      </c>
      <c r="R947" s="17" t="str">
        <f t="shared" si="397"/>
        <v/>
      </c>
      <c r="S947" s="17" t="str">
        <f t="shared" si="398"/>
        <v/>
      </c>
      <c r="T947" s="17" t="str">
        <f t="shared" si="399"/>
        <v/>
      </c>
      <c r="U947" s="17" t="str">
        <f t="shared" si="400"/>
        <v/>
      </c>
      <c r="V947" s="17" t="str">
        <f t="shared" si="401"/>
        <v/>
      </c>
      <c r="W947" s="17" t="str">
        <f t="shared" si="402"/>
        <v/>
      </c>
      <c r="X947" s="18" t="str">
        <f t="shared" si="393"/>
        <v/>
      </c>
      <c r="Y947" s="17" t="str">
        <f t="shared" si="403"/>
        <v/>
      </c>
      <c r="Z947" s="17" t="str">
        <f t="shared" si="404"/>
        <v/>
      </c>
      <c r="AA947" s="17" t="str">
        <f t="shared" si="405"/>
        <v/>
      </c>
      <c r="AB947" s="17" t="str">
        <f t="shared" si="406"/>
        <v/>
      </c>
      <c r="AC947" s="17" t="str">
        <f t="shared" si="407"/>
        <v/>
      </c>
      <c r="AD947" s="18" t="str">
        <f t="shared" si="408"/>
        <v/>
      </c>
      <c r="AE947" s="19" t="str">
        <f t="shared" si="409"/>
        <v/>
      </c>
      <c r="AF947" s="17" t="str">
        <f t="shared" si="410"/>
        <v/>
      </c>
      <c r="AG947" s="17" t="str">
        <f t="shared" si="411"/>
        <v/>
      </c>
      <c r="AH947" s="18" t="str">
        <f t="shared" si="412"/>
        <v/>
      </c>
      <c r="AI947" s="73"/>
      <c r="AJ947" s="74"/>
      <c r="AK947" s="74"/>
      <c r="AL947" s="73"/>
      <c r="AM947" s="74"/>
      <c r="AN947" s="74">
        <f t="shared" si="413"/>
        <v>2012</v>
      </c>
      <c r="AO947" s="19" t="str">
        <f t="shared" ca="1" si="414"/>
        <v>-</v>
      </c>
      <c r="AP947" s="17" t="str">
        <f ca="1">IF($C947&gt;=TODAY(),"-",100*(AO947-MIN(Fit_Error_Deaths))/(MAX(Fit_Error_Deaths)-MIN(Fit_Error_Deaths)))</f>
        <v>-</v>
      </c>
      <c r="AQ947" s="17" t="str">
        <f t="shared" ca="1" si="415"/>
        <v>-</v>
      </c>
      <c r="AR947" s="17" t="str">
        <f ca="1">IF($C947&gt;=TODAY(),"-",100*(AQ947-MIN(Fit_Error_LocalTransmission))/(MAX(Fit_Error_LocalTransmission)-MIN(Fit_Error_LocalTransmission)))</f>
        <v>-</v>
      </c>
      <c r="AS947" s="17" t="str">
        <f t="shared" ca="1" si="416"/>
        <v>-</v>
      </c>
      <c r="AT947" s="67" t="str">
        <f t="shared" ca="1" si="417"/>
        <v>-</v>
      </c>
    </row>
    <row r="948" spans="1:46" s="1" customFormat="1" ht="12" x14ac:dyDescent="0.35">
      <c r="A948" s="87"/>
      <c r="B948" s="40" t="str">
        <f t="shared" si="394"/>
        <v/>
      </c>
      <c r="C948" s="41" t="str">
        <f t="shared" si="395"/>
        <v/>
      </c>
      <c r="D948" s="28">
        <f>'I Disease Parameters'!$E$6/(1000*365)</f>
        <v>4.8197260273972601E-5</v>
      </c>
      <c r="E948" s="28">
        <f>'I Disease Parameters'!$E$7/(1000*365)</f>
        <v>2.0024657534246577E-5</v>
      </c>
      <c r="F948" s="27">
        <f>(1-'I Disease Parameters'!$E$8)/'I Disease Parameters'!$E$10</f>
        <v>0.188</v>
      </c>
      <c r="G948" s="27">
        <f>'I Disease Parameters'!$E$8/'I Disease Parameters'!$E$11</f>
        <v>1.2E-2</v>
      </c>
      <c r="H948" s="27">
        <f>1/'I Disease Parameters'!$E$12</f>
        <v>0.05</v>
      </c>
      <c r="I948" s="27">
        <f>'I Disease Parameters'!$E$9/'I Disease Parameters'!$E$15</f>
        <v>0</v>
      </c>
      <c r="J948" s="83">
        <f t="shared" si="418"/>
        <v>7.7001263440561267</v>
      </c>
      <c r="K948" s="60">
        <f t="shared" si="419"/>
        <v>0.77001263449643809</v>
      </c>
      <c r="L948" s="30">
        <f t="shared" si="420"/>
        <v>0.46717576064062738</v>
      </c>
      <c r="M948" s="27">
        <f>J948/'I Disease Parameters'!$E$12</f>
        <v>0.38500631720280631</v>
      </c>
      <c r="N948" s="27">
        <f>K948/SQRT('I Disease Parameters'!$E$13*'I Disease Parameters'!$E$13)</f>
        <v>4.5294860852731655E-2</v>
      </c>
      <c r="O948" s="27">
        <f>L948/'I Disease Parameters'!$E$13</f>
        <v>2.7480927096507492E-2</v>
      </c>
      <c r="P948" s="27">
        <f>(1-L948)/'I Disease Parameters'!$E$14</f>
        <v>2.2201009973307193E-2</v>
      </c>
      <c r="Q948" s="19" t="str">
        <f t="shared" si="396"/>
        <v/>
      </c>
      <c r="R948" s="17" t="str">
        <f t="shared" si="397"/>
        <v/>
      </c>
      <c r="S948" s="17" t="str">
        <f t="shared" si="398"/>
        <v/>
      </c>
      <c r="T948" s="17" t="str">
        <f t="shared" si="399"/>
        <v/>
      </c>
      <c r="U948" s="17" t="str">
        <f t="shared" si="400"/>
        <v/>
      </c>
      <c r="V948" s="17" t="str">
        <f t="shared" si="401"/>
        <v/>
      </c>
      <c r="W948" s="17" t="str">
        <f t="shared" si="402"/>
        <v/>
      </c>
      <c r="X948" s="18" t="str">
        <f t="shared" si="393"/>
        <v/>
      </c>
      <c r="Y948" s="17" t="str">
        <f t="shared" si="403"/>
        <v/>
      </c>
      <c r="Z948" s="17" t="str">
        <f t="shared" si="404"/>
        <v/>
      </c>
      <c r="AA948" s="17" t="str">
        <f t="shared" si="405"/>
        <v/>
      </c>
      <c r="AB948" s="17" t="str">
        <f t="shared" si="406"/>
        <v/>
      </c>
      <c r="AC948" s="17" t="str">
        <f t="shared" si="407"/>
        <v/>
      </c>
      <c r="AD948" s="18" t="str">
        <f t="shared" si="408"/>
        <v/>
      </c>
      <c r="AE948" s="19" t="str">
        <f t="shared" si="409"/>
        <v/>
      </c>
      <c r="AF948" s="17" t="str">
        <f t="shared" si="410"/>
        <v/>
      </c>
      <c r="AG948" s="17" t="str">
        <f t="shared" si="411"/>
        <v/>
      </c>
      <c r="AH948" s="18" t="str">
        <f t="shared" si="412"/>
        <v/>
      </c>
      <c r="AI948" s="73"/>
      <c r="AJ948" s="74"/>
      <c r="AK948" s="74"/>
      <c r="AL948" s="73"/>
      <c r="AM948" s="74"/>
      <c r="AN948" s="74">
        <f t="shared" si="413"/>
        <v>2012</v>
      </c>
      <c r="AO948" s="19" t="str">
        <f t="shared" ca="1" si="414"/>
        <v>-</v>
      </c>
      <c r="AP948" s="17" t="str">
        <f ca="1">IF($C948&gt;=TODAY(),"-",100*(AO948-MIN(Fit_Error_Deaths))/(MAX(Fit_Error_Deaths)-MIN(Fit_Error_Deaths)))</f>
        <v>-</v>
      </c>
      <c r="AQ948" s="17" t="str">
        <f t="shared" ca="1" si="415"/>
        <v>-</v>
      </c>
      <c r="AR948" s="17" t="str">
        <f ca="1">IF($C948&gt;=TODAY(),"-",100*(AQ948-MIN(Fit_Error_LocalTransmission))/(MAX(Fit_Error_LocalTransmission)-MIN(Fit_Error_LocalTransmission)))</f>
        <v>-</v>
      </c>
      <c r="AS948" s="17" t="str">
        <f t="shared" ca="1" si="416"/>
        <v>-</v>
      </c>
      <c r="AT948" s="67" t="str">
        <f t="shared" ca="1" si="417"/>
        <v>-</v>
      </c>
    </row>
    <row r="949" spans="1:46" s="1" customFormat="1" ht="12" x14ac:dyDescent="0.35">
      <c r="A949" s="87"/>
      <c r="B949" s="40" t="str">
        <f t="shared" si="394"/>
        <v/>
      </c>
      <c r="C949" s="41" t="str">
        <f t="shared" si="395"/>
        <v/>
      </c>
      <c r="D949" s="28">
        <f>'I Disease Parameters'!$E$6/(1000*365)</f>
        <v>4.8197260273972601E-5</v>
      </c>
      <c r="E949" s="28">
        <f>'I Disease Parameters'!$E$7/(1000*365)</f>
        <v>2.0024657534246577E-5</v>
      </c>
      <c r="F949" s="27">
        <f>(1-'I Disease Parameters'!$E$8)/'I Disease Parameters'!$E$10</f>
        <v>0.188</v>
      </c>
      <c r="G949" s="27">
        <f>'I Disease Parameters'!$E$8/'I Disease Parameters'!$E$11</f>
        <v>1.2E-2</v>
      </c>
      <c r="H949" s="27">
        <f>1/'I Disease Parameters'!$E$12</f>
        <v>0.05</v>
      </c>
      <c r="I949" s="27">
        <f>'I Disease Parameters'!$E$9/'I Disease Parameters'!$E$15</f>
        <v>0</v>
      </c>
      <c r="J949" s="83">
        <f t="shared" si="418"/>
        <v>7.7001263440561267</v>
      </c>
      <c r="K949" s="60">
        <f t="shared" si="419"/>
        <v>0.77001263449643809</v>
      </c>
      <c r="L949" s="30">
        <f t="shared" si="420"/>
        <v>0.46717576064062738</v>
      </c>
      <c r="M949" s="27">
        <f>J949/'I Disease Parameters'!$E$12</f>
        <v>0.38500631720280631</v>
      </c>
      <c r="N949" s="27">
        <f>K949/SQRT('I Disease Parameters'!$E$13*'I Disease Parameters'!$E$13)</f>
        <v>4.5294860852731655E-2</v>
      </c>
      <c r="O949" s="27">
        <f>L949/'I Disease Parameters'!$E$13</f>
        <v>2.7480927096507492E-2</v>
      </c>
      <c r="P949" s="27">
        <f>(1-L949)/'I Disease Parameters'!$E$14</f>
        <v>2.2201009973307193E-2</v>
      </c>
      <c r="Q949" s="19" t="str">
        <f t="shared" si="396"/>
        <v/>
      </c>
      <c r="R949" s="17" t="str">
        <f t="shared" si="397"/>
        <v/>
      </c>
      <c r="S949" s="17" t="str">
        <f t="shared" si="398"/>
        <v/>
      </c>
      <c r="T949" s="17" t="str">
        <f t="shared" si="399"/>
        <v/>
      </c>
      <c r="U949" s="17" t="str">
        <f t="shared" si="400"/>
        <v/>
      </c>
      <c r="V949" s="17" t="str">
        <f t="shared" si="401"/>
        <v/>
      </c>
      <c r="W949" s="17" t="str">
        <f t="shared" si="402"/>
        <v/>
      </c>
      <c r="X949" s="18" t="str">
        <f t="shared" si="393"/>
        <v/>
      </c>
      <c r="Y949" s="17" t="str">
        <f t="shared" si="403"/>
        <v/>
      </c>
      <c r="Z949" s="17" t="str">
        <f t="shared" si="404"/>
        <v/>
      </c>
      <c r="AA949" s="17" t="str">
        <f t="shared" si="405"/>
        <v/>
      </c>
      <c r="AB949" s="17" t="str">
        <f t="shared" si="406"/>
        <v/>
      </c>
      <c r="AC949" s="17" t="str">
        <f t="shared" si="407"/>
        <v/>
      </c>
      <c r="AD949" s="18" t="str">
        <f t="shared" si="408"/>
        <v/>
      </c>
      <c r="AE949" s="19" t="str">
        <f t="shared" si="409"/>
        <v/>
      </c>
      <c r="AF949" s="17" t="str">
        <f t="shared" si="410"/>
        <v/>
      </c>
      <c r="AG949" s="17" t="str">
        <f t="shared" si="411"/>
        <v/>
      </c>
      <c r="AH949" s="18" t="str">
        <f t="shared" si="412"/>
        <v/>
      </c>
      <c r="AI949" s="73"/>
      <c r="AJ949" s="74"/>
      <c r="AK949" s="74"/>
      <c r="AL949" s="73"/>
      <c r="AM949" s="74"/>
      <c r="AN949" s="74">
        <f t="shared" si="413"/>
        <v>2012</v>
      </c>
      <c r="AO949" s="19" t="str">
        <f t="shared" ca="1" si="414"/>
        <v>-</v>
      </c>
      <c r="AP949" s="17" t="str">
        <f ca="1">IF($C949&gt;=TODAY(),"-",100*(AO949-MIN(Fit_Error_Deaths))/(MAX(Fit_Error_Deaths)-MIN(Fit_Error_Deaths)))</f>
        <v>-</v>
      </c>
      <c r="AQ949" s="17" t="str">
        <f t="shared" ca="1" si="415"/>
        <v>-</v>
      </c>
      <c r="AR949" s="17" t="str">
        <f ca="1">IF($C949&gt;=TODAY(),"-",100*(AQ949-MIN(Fit_Error_LocalTransmission))/(MAX(Fit_Error_LocalTransmission)-MIN(Fit_Error_LocalTransmission)))</f>
        <v>-</v>
      </c>
      <c r="AS949" s="17" t="str">
        <f t="shared" ca="1" si="416"/>
        <v>-</v>
      </c>
      <c r="AT949" s="67" t="str">
        <f t="shared" ca="1" si="417"/>
        <v>-</v>
      </c>
    </row>
    <row r="950" spans="1:46" s="1" customFormat="1" ht="12" x14ac:dyDescent="0.35">
      <c r="A950" s="87"/>
      <c r="B950" s="40" t="str">
        <f t="shared" si="394"/>
        <v/>
      </c>
      <c r="C950" s="41" t="str">
        <f t="shared" si="395"/>
        <v/>
      </c>
      <c r="D950" s="28">
        <f>'I Disease Parameters'!$E$6/(1000*365)</f>
        <v>4.8197260273972601E-5</v>
      </c>
      <c r="E950" s="28">
        <f>'I Disease Parameters'!$E$7/(1000*365)</f>
        <v>2.0024657534246577E-5</v>
      </c>
      <c r="F950" s="27">
        <f>(1-'I Disease Parameters'!$E$8)/'I Disease Parameters'!$E$10</f>
        <v>0.188</v>
      </c>
      <c r="G950" s="27">
        <f>'I Disease Parameters'!$E$8/'I Disease Parameters'!$E$11</f>
        <v>1.2E-2</v>
      </c>
      <c r="H950" s="27">
        <f>1/'I Disease Parameters'!$E$12</f>
        <v>0.05</v>
      </c>
      <c r="I950" s="27">
        <f>'I Disease Parameters'!$E$9/'I Disease Parameters'!$E$15</f>
        <v>0</v>
      </c>
      <c r="J950" s="83">
        <f t="shared" si="418"/>
        <v>7.7001263440561267</v>
      </c>
      <c r="K950" s="60">
        <f t="shared" si="419"/>
        <v>0.77001263449643809</v>
      </c>
      <c r="L950" s="30">
        <f t="shared" si="420"/>
        <v>0.46717576064062738</v>
      </c>
      <c r="M950" s="27">
        <f>J950/'I Disease Parameters'!$E$12</f>
        <v>0.38500631720280631</v>
      </c>
      <c r="N950" s="27">
        <f>K950/SQRT('I Disease Parameters'!$E$13*'I Disease Parameters'!$E$13)</f>
        <v>4.5294860852731655E-2</v>
      </c>
      <c r="O950" s="27">
        <f>L950/'I Disease Parameters'!$E$13</f>
        <v>2.7480927096507492E-2</v>
      </c>
      <c r="P950" s="27">
        <f>(1-L950)/'I Disease Parameters'!$E$14</f>
        <v>2.2201009973307193E-2</v>
      </c>
      <c r="Q950" s="19" t="str">
        <f t="shared" si="396"/>
        <v/>
      </c>
      <c r="R950" s="17" t="str">
        <f t="shared" si="397"/>
        <v/>
      </c>
      <c r="S950" s="17" t="str">
        <f t="shared" si="398"/>
        <v/>
      </c>
      <c r="T950" s="17" t="str">
        <f t="shared" si="399"/>
        <v/>
      </c>
      <c r="U950" s="17" t="str">
        <f t="shared" si="400"/>
        <v/>
      </c>
      <c r="V950" s="17" t="str">
        <f t="shared" si="401"/>
        <v/>
      </c>
      <c r="W950" s="17" t="str">
        <f t="shared" si="402"/>
        <v/>
      </c>
      <c r="X950" s="18" t="str">
        <f t="shared" si="393"/>
        <v/>
      </c>
      <c r="Y950" s="17" t="str">
        <f t="shared" si="403"/>
        <v/>
      </c>
      <c r="Z950" s="17" t="str">
        <f t="shared" si="404"/>
        <v/>
      </c>
      <c r="AA950" s="17" t="str">
        <f t="shared" si="405"/>
        <v/>
      </c>
      <c r="AB950" s="17" t="str">
        <f t="shared" si="406"/>
        <v/>
      </c>
      <c r="AC950" s="17" t="str">
        <f t="shared" si="407"/>
        <v/>
      </c>
      <c r="AD950" s="18" t="str">
        <f t="shared" si="408"/>
        <v/>
      </c>
      <c r="AE950" s="19" t="str">
        <f t="shared" si="409"/>
        <v/>
      </c>
      <c r="AF950" s="17" t="str">
        <f t="shared" si="410"/>
        <v/>
      </c>
      <c r="AG950" s="17" t="str">
        <f t="shared" si="411"/>
        <v/>
      </c>
      <c r="AH950" s="18" t="str">
        <f t="shared" si="412"/>
        <v/>
      </c>
      <c r="AI950" s="73"/>
      <c r="AJ950" s="74"/>
      <c r="AK950" s="74"/>
      <c r="AL950" s="73"/>
      <c r="AM950" s="74"/>
      <c r="AN950" s="74">
        <f t="shared" si="413"/>
        <v>2012</v>
      </c>
      <c r="AO950" s="19" t="str">
        <f t="shared" ca="1" si="414"/>
        <v>-</v>
      </c>
      <c r="AP950" s="17" t="str">
        <f ca="1">IF($C950&gt;=TODAY(),"-",100*(AO950-MIN(Fit_Error_Deaths))/(MAX(Fit_Error_Deaths)-MIN(Fit_Error_Deaths)))</f>
        <v>-</v>
      </c>
      <c r="AQ950" s="17" t="str">
        <f t="shared" ca="1" si="415"/>
        <v>-</v>
      </c>
      <c r="AR950" s="17" t="str">
        <f ca="1">IF($C950&gt;=TODAY(),"-",100*(AQ950-MIN(Fit_Error_LocalTransmission))/(MAX(Fit_Error_LocalTransmission)-MIN(Fit_Error_LocalTransmission)))</f>
        <v>-</v>
      </c>
      <c r="AS950" s="17" t="str">
        <f t="shared" ca="1" si="416"/>
        <v>-</v>
      </c>
      <c r="AT950" s="67" t="str">
        <f t="shared" ca="1" si="417"/>
        <v>-</v>
      </c>
    </row>
    <row r="951" spans="1:46" s="1" customFormat="1" ht="12" x14ac:dyDescent="0.35">
      <c r="A951" s="87"/>
      <c r="B951" s="40" t="str">
        <f t="shared" si="394"/>
        <v/>
      </c>
      <c r="C951" s="41" t="str">
        <f t="shared" si="395"/>
        <v/>
      </c>
      <c r="D951" s="28">
        <f>'I Disease Parameters'!$E$6/(1000*365)</f>
        <v>4.8197260273972601E-5</v>
      </c>
      <c r="E951" s="28">
        <f>'I Disease Parameters'!$E$7/(1000*365)</f>
        <v>2.0024657534246577E-5</v>
      </c>
      <c r="F951" s="27">
        <f>(1-'I Disease Parameters'!$E$8)/'I Disease Parameters'!$E$10</f>
        <v>0.188</v>
      </c>
      <c r="G951" s="27">
        <f>'I Disease Parameters'!$E$8/'I Disease Parameters'!$E$11</f>
        <v>1.2E-2</v>
      </c>
      <c r="H951" s="27">
        <f>1/'I Disease Parameters'!$E$12</f>
        <v>0.05</v>
      </c>
      <c r="I951" s="27">
        <f>'I Disease Parameters'!$E$9/'I Disease Parameters'!$E$15</f>
        <v>0</v>
      </c>
      <c r="J951" s="83">
        <f t="shared" si="418"/>
        <v>7.7001263440561267</v>
      </c>
      <c r="K951" s="60">
        <f t="shared" si="419"/>
        <v>0.77001263449643809</v>
      </c>
      <c r="L951" s="30">
        <f t="shared" si="420"/>
        <v>0.46717576064062738</v>
      </c>
      <c r="M951" s="27">
        <f>J951/'I Disease Parameters'!$E$12</f>
        <v>0.38500631720280631</v>
      </c>
      <c r="N951" s="27">
        <f>K951/SQRT('I Disease Parameters'!$E$13*'I Disease Parameters'!$E$13)</f>
        <v>4.5294860852731655E-2</v>
      </c>
      <c r="O951" s="27">
        <f>L951/'I Disease Parameters'!$E$13</f>
        <v>2.7480927096507492E-2</v>
      </c>
      <c r="P951" s="27">
        <f>(1-L951)/'I Disease Parameters'!$E$14</f>
        <v>2.2201009973307193E-2</v>
      </c>
      <c r="Q951" s="19" t="str">
        <f t="shared" si="396"/>
        <v/>
      </c>
      <c r="R951" s="17" t="str">
        <f t="shared" si="397"/>
        <v/>
      </c>
      <c r="S951" s="17" t="str">
        <f t="shared" si="398"/>
        <v/>
      </c>
      <c r="T951" s="17" t="str">
        <f t="shared" si="399"/>
        <v/>
      </c>
      <c r="U951" s="17" t="str">
        <f t="shared" si="400"/>
        <v/>
      </c>
      <c r="V951" s="17" t="str">
        <f t="shared" si="401"/>
        <v/>
      </c>
      <c r="W951" s="17" t="str">
        <f t="shared" si="402"/>
        <v/>
      </c>
      <c r="X951" s="18" t="str">
        <f t="shared" si="393"/>
        <v/>
      </c>
      <c r="Y951" s="17" t="str">
        <f t="shared" si="403"/>
        <v/>
      </c>
      <c r="Z951" s="17" t="str">
        <f t="shared" si="404"/>
        <v/>
      </c>
      <c r="AA951" s="17" t="str">
        <f t="shared" si="405"/>
        <v/>
      </c>
      <c r="AB951" s="17" t="str">
        <f t="shared" si="406"/>
        <v/>
      </c>
      <c r="AC951" s="17" t="str">
        <f t="shared" si="407"/>
        <v/>
      </c>
      <c r="AD951" s="18" t="str">
        <f t="shared" si="408"/>
        <v/>
      </c>
      <c r="AE951" s="19" t="str">
        <f t="shared" si="409"/>
        <v/>
      </c>
      <c r="AF951" s="17" t="str">
        <f t="shared" si="410"/>
        <v/>
      </c>
      <c r="AG951" s="17" t="str">
        <f t="shared" si="411"/>
        <v/>
      </c>
      <c r="AH951" s="18" t="str">
        <f t="shared" si="412"/>
        <v/>
      </c>
      <c r="AI951" s="73"/>
      <c r="AJ951" s="74"/>
      <c r="AK951" s="74"/>
      <c r="AL951" s="73"/>
      <c r="AM951" s="74"/>
      <c r="AN951" s="74">
        <f t="shared" si="413"/>
        <v>2012</v>
      </c>
      <c r="AO951" s="19" t="str">
        <f t="shared" ca="1" si="414"/>
        <v>-</v>
      </c>
      <c r="AP951" s="17" t="str">
        <f ca="1">IF($C951&gt;=TODAY(),"-",100*(AO951-MIN(Fit_Error_Deaths))/(MAX(Fit_Error_Deaths)-MIN(Fit_Error_Deaths)))</f>
        <v>-</v>
      </c>
      <c r="AQ951" s="17" t="str">
        <f t="shared" ca="1" si="415"/>
        <v>-</v>
      </c>
      <c r="AR951" s="17" t="str">
        <f ca="1">IF($C951&gt;=TODAY(),"-",100*(AQ951-MIN(Fit_Error_LocalTransmission))/(MAX(Fit_Error_LocalTransmission)-MIN(Fit_Error_LocalTransmission)))</f>
        <v>-</v>
      </c>
      <c r="AS951" s="17" t="str">
        <f t="shared" ca="1" si="416"/>
        <v>-</v>
      </c>
      <c r="AT951" s="67" t="str">
        <f t="shared" ca="1" si="417"/>
        <v>-</v>
      </c>
    </row>
    <row r="952" spans="1:46" s="1" customFormat="1" ht="12" x14ac:dyDescent="0.35">
      <c r="A952" s="87"/>
      <c r="B952" s="40" t="str">
        <f t="shared" si="394"/>
        <v/>
      </c>
      <c r="C952" s="41" t="str">
        <f t="shared" si="395"/>
        <v/>
      </c>
      <c r="D952" s="28">
        <f>'I Disease Parameters'!$E$6/(1000*365)</f>
        <v>4.8197260273972601E-5</v>
      </c>
      <c r="E952" s="28">
        <f>'I Disease Parameters'!$E$7/(1000*365)</f>
        <v>2.0024657534246577E-5</v>
      </c>
      <c r="F952" s="27">
        <f>(1-'I Disease Parameters'!$E$8)/'I Disease Parameters'!$E$10</f>
        <v>0.188</v>
      </c>
      <c r="G952" s="27">
        <f>'I Disease Parameters'!$E$8/'I Disease Parameters'!$E$11</f>
        <v>1.2E-2</v>
      </c>
      <c r="H952" s="27">
        <f>1/'I Disease Parameters'!$E$12</f>
        <v>0.05</v>
      </c>
      <c r="I952" s="27">
        <f>'I Disease Parameters'!$E$9/'I Disease Parameters'!$E$15</f>
        <v>0</v>
      </c>
      <c r="J952" s="83">
        <f t="shared" si="418"/>
        <v>7.7001263440561267</v>
      </c>
      <c r="K952" s="60">
        <f t="shared" si="419"/>
        <v>0.77001263449643809</v>
      </c>
      <c r="L952" s="30">
        <f t="shared" si="420"/>
        <v>0.46717576064062738</v>
      </c>
      <c r="M952" s="27">
        <f>J952/'I Disease Parameters'!$E$12</f>
        <v>0.38500631720280631</v>
      </c>
      <c r="N952" s="27">
        <f>K952/SQRT('I Disease Parameters'!$E$13*'I Disease Parameters'!$E$13)</f>
        <v>4.5294860852731655E-2</v>
      </c>
      <c r="O952" s="27">
        <f>L952/'I Disease Parameters'!$E$13</f>
        <v>2.7480927096507492E-2</v>
      </c>
      <c r="P952" s="27">
        <f>(1-L952)/'I Disease Parameters'!$E$14</f>
        <v>2.2201009973307193E-2</v>
      </c>
      <c r="Q952" s="19" t="str">
        <f t="shared" si="396"/>
        <v/>
      </c>
      <c r="R952" s="17" t="str">
        <f t="shared" si="397"/>
        <v/>
      </c>
      <c r="S952" s="17" t="str">
        <f t="shared" si="398"/>
        <v/>
      </c>
      <c r="T952" s="17" t="str">
        <f t="shared" si="399"/>
        <v/>
      </c>
      <c r="U952" s="17" t="str">
        <f t="shared" si="400"/>
        <v/>
      </c>
      <c r="V952" s="17" t="str">
        <f t="shared" si="401"/>
        <v/>
      </c>
      <c r="W952" s="17" t="str">
        <f t="shared" si="402"/>
        <v/>
      </c>
      <c r="X952" s="18" t="str">
        <f t="shared" si="393"/>
        <v/>
      </c>
      <c r="Y952" s="17" t="str">
        <f t="shared" si="403"/>
        <v/>
      </c>
      <c r="Z952" s="17" t="str">
        <f t="shared" si="404"/>
        <v/>
      </c>
      <c r="AA952" s="17" t="str">
        <f t="shared" si="405"/>
        <v/>
      </c>
      <c r="AB952" s="17" t="str">
        <f t="shared" si="406"/>
        <v/>
      </c>
      <c r="AC952" s="17" t="str">
        <f t="shared" si="407"/>
        <v/>
      </c>
      <c r="AD952" s="18" t="str">
        <f t="shared" si="408"/>
        <v/>
      </c>
      <c r="AE952" s="19" t="str">
        <f t="shared" si="409"/>
        <v/>
      </c>
      <c r="AF952" s="17" t="str">
        <f t="shared" si="410"/>
        <v/>
      </c>
      <c r="AG952" s="17" t="str">
        <f t="shared" si="411"/>
        <v/>
      </c>
      <c r="AH952" s="18" t="str">
        <f t="shared" si="412"/>
        <v/>
      </c>
      <c r="AI952" s="73"/>
      <c r="AJ952" s="74"/>
      <c r="AK952" s="74"/>
      <c r="AL952" s="73"/>
      <c r="AM952" s="74"/>
      <c r="AN952" s="74">
        <f t="shared" si="413"/>
        <v>2012</v>
      </c>
      <c r="AO952" s="19" t="str">
        <f t="shared" ca="1" si="414"/>
        <v>-</v>
      </c>
      <c r="AP952" s="17" t="str">
        <f ca="1">IF($C952&gt;=TODAY(),"-",100*(AO952-MIN(Fit_Error_Deaths))/(MAX(Fit_Error_Deaths)-MIN(Fit_Error_Deaths)))</f>
        <v>-</v>
      </c>
      <c r="AQ952" s="17" t="str">
        <f t="shared" ca="1" si="415"/>
        <v>-</v>
      </c>
      <c r="AR952" s="17" t="str">
        <f ca="1">IF($C952&gt;=TODAY(),"-",100*(AQ952-MIN(Fit_Error_LocalTransmission))/(MAX(Fit_Error_LocalTransmission)-MIN(Fit_Error_LocalTransmission)))</f>
        <v>-</v>
      </c>
      <c r="AS952" s="17" t="str">
        <f t="shared" ca="1" si="416"/>
        <v>-</v>
      </c>
      <c r="AT952" s="67" t="str">
        <f t="shared" ca="1" si="417"/>
        <v>-</v>
      </c>
    </row>
    <row r="953" spans="1:46" s="1" customFormat="1" ht="12" x14ac:dyDescent="0.35">
      <c r="A953" s="87"/>
      <c r="B953" s="40" t="str">
        <f t="shared" si="394"/>
        <v/>
      </c>
      <c r="C953" s="41" t="str">
        <f t="shared" si="395"/>
        <v/>
      </c>
      <c r="D953" s="28">
        <f>'I Disease Parameters'!$E$6/(1000*365)</f>
        <v>4.8197260273972601E-5</v>
      </c>
      <c r="E953" s="28">
        <f>'I Disease Parameters'!$E$7/(1000*365)</f>
        <v>2.0024657534246577E-5</v>
      </c>
      <c r="F953" s="27">
        <f>(1-'I Disease Parameters'!$E$8)/'I Disease Parameters'!$E$10</f>
        <v>0.188</v>
      </c>
      <c r="G953" s="27">
        <f>'I Disease Parameters'!$E$8/'I Disease Parameters'!$E$11</f>
        <v>1.2E-2</v>
      </c>
      <c r="H953" s="27">
        <f>1/'I Disease Parameters'!$E$12</f>
        <v>0.05</v>
      </c>
      <c r="I953" s="27">
        <f>'I Disease Parameters'!$E$9/'I Disease Parameters'!$E$15</f>
        <v>0</v>
      </c>
      <c r="J953" s="83">
        <f t="shared" si="418"/>
        <v>7.7001263440561267</v>
      </c>
      <c r="K953" s="60">
        <f t="shared" si="419"/>
        <v>0.77001263449643809</v>
      </c>
      <c r="L953" s="30">
        <f t="shared" si="420"/>
        <v>0.46717576064062738</v>
      </c>
      <c r="M953" s="27">
        <f>J953/'I Disease Parameters'!$E$12</f>
        <v>0.38500631720280631</v>
      </c>
      <c r="N953" s="27">
        <f>K953/SQRT('I Disease Parameters'!$E$13*'I Disease Parameters'!$E$13)</f>
        <v>4.5294860852731655E-2</v>
      </c>
      <c r="O953" s="27">
        <f>L953/'I Disease Parameters'!$E$13</f>
        <v>2.7480927096507492E-2</v>
      </c>
      <c r="P953" s="27">
        <f>(1-L953)/'I Disease Parameters'!$E$14</f>
        <v>2.2201009973307193E-2</v>
      </c>
      <c r="Q953" s="19" t="str">
        <f t="shared" si="396"/>
        <v/>
      </c>
      <c r="R953" s="17" t="str">
        <f t="shared" si="397"/>
        <v/>
      </c>
      <c r="S953" s="17" t="str">
        <f t="shared" si="398"/>
        <v/>
      </c>
      <c r="T953" s="17" t="str">
        <f t="shared" si="399"/>
        <v/>
      </c>
      <c r="U953" s="17" t="str">
        <f t="shared" si="400"/>
        <v/>
      </c>
      <c r="V953" s="17" t="str">
        <f t="shared" si="401"/>
        <v/>
      </c>
      <c r="W953" s="17" t="str">
        <f t="shared" si="402"/>
        <v/>
      </c>
      <c r="X953" s="18" t="str">
        <f t="shared" si="393"/>
        <v/>
      </c>
      <c r="Y953" s="17" t="str">
        <f t="shared" si="403"/>
        <v/>
      </c>
      <c r="Z953" s="17" t="str">
        <f t="shared" si="404"/>
        <v/>
      </c>
      <c r="AA953" s="17" t="str">
        <f t="shared" si="405"/>
        <v/>
      </c>
      <c r="AB953" s="17" t="str">
        <f t="shared" si="406"/>
        <v/>
      </c>
      <c r="AC953" s="17" t="str">
        <f t="shared" si="407"/>
        <v/>
      </c>
      <c r="AD953" s="18" t="str">
        <f t="shared" si="408"/>
        <v/>
      </c>
      <c r="AE953" s="19" t="str">
        <f t="shared" si="409"/>
        <v/>
      </c>
      <c r="AF953" s="17" t="str">
        <f t="shared" si="410"/>
        <v/>
      </c>
      <c r="AG953" s="17" t="str">
        <f t="shared" si="411"/>
        <v/>
      </c>
      <c r="AH953" s="18" t="str">
        <f t="shared" si="412"/>
        <v/>
      </c>
      <c r="AI953" s="73"/>
      <c r="AJ953" s="74"/>
      <c r="AK953" s="74"/>
      <c r="AL953" s="73"/>
      <c r="AM953" s="74"/>
      <c r="AN953" s="74">
        <f t="shared" si="413"/>
        <v>2012</v>
      </c>
      <c r="AO953" s="19" t="str">
        <f t="shared" ca="1" si="414"/>
        <v>-</v>
      </c>
      <c r="AP953" s="17" t="str">
        <f ca="1">IF($C953&gt;=TODAY(),"-",100*(AO953-MIN(Fit_Error_Deaths))/(MAX(Fit_Error_Deaths)-MIN(Fit_Error_Deaths)))</f>
        <v>-</v>
      </c>
      <c r="AQ953" s="17" t="str">
        <f t="shared" ca="1" si="415"/>
        <v>-</v>
      </c>
      <c r="AR953" s="17" t="str">
        <f ca="1">IF($C953&gt;=TODAY(),"-",100*(AQ953-MIN(Fit_Error_LocalTransmission))/(MAX(Fit_Error_LocalTransmission)-MIN(Fit_Error_LocalTransmission)))</f>
        <v>-</v>
      </c>
      <c r="AS953" s="17" t="str">
        <f t="shared" ca="1" si="416"/>
        <v>-</v>
      </c>
      <c r="AT953" s="67" t="str">
        <f t="shared" ca="1" si="417"/>
        <v>-</v>
      </c>
    </row>
    <row r="954" spans="1:46" s="1" customFormat="1" ht="12" x14ac:dyDescent="0.35">
      <c r="A954" s="87"/>
      <c r="B954" s="40" t="str">
        <f t="shared" si="394"/>
        <v/>
      </c>
      <c r="C954" s="41" t="str">
        <f t="shared" si="395"/>
        <v/>
      </c>
      <c r="D954" s="28">
        <f>'I Disease Parameters'!$E$6/(1000*365)</f>
        <v>4.8197260273972601E-5</v>
      </c>
      <c r="E954" s="28">
        <f>'I Disease Parameters'!$E$7/(1000*365)</f>
        <v>2.0024657534246577E-5</v>
      </c>
      <c r="F954" s="27">
        <f>(1-'I Disease Parameters'!$E$8)/'I Disease Parameters'!$E$10</f>
        <v>0.188</v>
      </c>
      <c r="G954" s="27">
        <f>'I Disease Parameters'!$E$8/'I Disease Parameters'!$E$11</f>
        <v>1.2E-2</v>
      </c>
      <c r="H954" s="27">
        <f>1/'I Disease Parameters'!$E$12</f>
        <v>0.05</v>
      </c>
      <c r="I954" s="27">
        <f>'I Disease Parameters'!$E$9/'I Disease Parameters'!$E$15</f>
        <v>0</v>
      </c>
      <c r="J954" s="83">
        <f t="shared" si="418"/>
        <v>7.7001263440561267</v>
      </c>
      <c r="K954" s="60">
        <f t="shared" si="419"/>
        <v>0.77001263449643809</v>
      </c>
      <c r="L954" s="30">
        <f t="shared" si="420"/>
        <v>0.46717576064062738</v>
      </c>
      <c r="M954" s="27">
        <f>J954/'I Disease Parameters'!$E$12</f>
        <v>0.38500631720280631</v>
      </c>
      <c r="N954" s="27">
        <f>K954/SQRT('I Disease Parameters'!$E$13*'I Disease Parameters'!$E$13)</f>
        <v>4.5294860852731655E-2</v>
      </c>
      <c r="O954" s="27">
        <f>L954/'I Disease Parameters'!$E$13</f>
        <v>2.7480927096507492E-2</v>
      </c>
      <c r="P954" s="27">
        <f>(1-L954)/'I Disease Parameters'!$E$14</f>
        <v>2.2201009973307193E-2</v>
      </c>
      <c r="Q954" s="19" t="str">
        <f t="shared" si="396"/>
        <v/>
      </c>
      <c r="R954" s="17" t="str">
        <f t="shared" si="397"/>
        <v/>
      </c>
      <c r="S954" s="17" t="str">
        <f t="shared" si="398"/>
        <v/>
      </c>
      <c r="T954" s="17" t="str">
        <f t="shared" si="399"/>
        <v/>
      </c>
      <c r="U954" s="17" t="str">
        <f t="shared" si="400"/>
        <v/>
      </c>
      <c r="V954" s="17" t="str">
        <f t="shared" si="401"/>
        <v/>
      </c>
      <c r="W954" s="17" t="str">
        <f t="shared" si="402"/>
        <v/>
      </c>
      <c r="X954" s="18" t="str">
        <f t="shared" si="393"/>
        <v/>
      </c>
      <c r="Y954" s="17" t="str">
        <f t="shared" si="403"/>
        <v/>
      </c>
      <c r="Z954" s="17" t="str">
        <f t="shared" si="404"/>
        <v/>
      </c>
      <c r="AA954" s="17" t="str">
        <f t="shared" si="405"/>
        <v/>
      </c>
      <c r="AB954" s="17" t="str">
        <f t="shared" si="406"/>
        <v/>
      </c>
      <c r="AC954" s="17" t="str">
        <f t="shared" si="407"/>
        <v/>
      </c>
      <c r="AD954" s="18" t="str">
        <f t="shared" si="408"/>
        <v/>
      </c>
      <c r="AE954" s="19" t="str">
        <f t="shared" si="409"/>
        <v/>
      </c>
      <c r="AF954" s="17" t="str">
        <f t="shared" si="410"/>
        <v/>
      </c>
      <c r="AG954" s="17" t="str">
        <f t="shared" si="411"/>
        <v/>
      </c>
      <c r="AH954" s="18" t="str">
        <f t="shared" si="412"/>
        <v/>
      </c>
      <c r="AI954" s="73"/>
      <c r="AJ954" s="74"/>
      <c r="AK954" s="74"/>
      <c r="AL954" s="73"/>
      <c r="AM954" s="74"/>
      <c r="AN954" s="74">
        <f t="shared" si="413"/>
        <v>2012</v>
      </c>
      <c r="AO954" s="19" t="str">
        <f t="shared" ca="1" si="414"/>
        <v>-</v>
      </c>
      <c r="AP954" s="17" t="str">
        <f ca="1">IF($C954&gt;=TODAY(),"-",100*(AO954-MIN(Fit_Error_Deaths))/(MAX(Fit_Error_Deaths)-MIN(Fit_Error_Deaths)))</f>
        <v>-</v>
      </c>
      <c r="AQ954" s="17" t="str">
        <f t="shared" ca="1" si="415"/>
        <v>-</v>
      </c>
      <c r="AR954" s="17" t="str">
        <f ca="1">IF($C954&gt;=TODAY(),"-",100*(AQ954-MIN(Fit_Error_LocalTransmission))/(MAX(Fit_Error_LocalTransmission)-MIN(Fit_Error_LocalTransmission)))</f>
        <v>-</v>
      </c>
      <c r="AS954" s="17" t="str">
        <f t="shared" ca="1" si="416"/>
        <v>-</v>
      </c>
      <c r="AT954" s="67" t="str">
        <f t="shared" ca="1" si="417"/>
        <v>-</v>
      </c>
    </row>
    <row r="955" spans="1:46" s="1" customFormat="1" ht="12" x14ac:dyDescent="0.35">
      <c r="A955" s="87"/>
      <c r="B955" s="40" t="str">
        <f t="shared" si="394"/>
        <v/>
      </c>
      <c r="C955" s="41" t="str">
        <f t="shared" si="395"/>
        <v/>
      </c>
      <c r="D955" s="28">
        <f>'I Disease Parameters'!$E$6/(1000*365)</f>
        <v>4.8197260273972601E-5</v>
      </c>
      <c r="E955" s="28">
        <f>'I Disease Parameters'!$E$7/(1000*365)</f>
        <v>2.0024657534246577E-5</v>
      </c>
      <c r="F955" s="27">
        <f>(1-'I Disease Parameters'!$E$8)/'I Disease Parameters'!$E$10</f>
        <v>0.188</v>
      </c>
      <c r="G955" s="27">
        <f>'I Disease Parameters'!$E$8/'I Disease Parameters'!$E$11</f>
        <v>1.2E-2</v>
      </c>
      <c r="H955" s="27">
        <f>1/'I Disease Parameters'!$E$12</f>
        <v>0.05</v>
      </c>
      <c r="I955" s="27">
        <f>'I Disease Parameters'!$E$9/'I Disease Parameters'!$E$15</f>
        <v>0</v>
      </c>
      <c r="J955" s="83">
        <f t="shared" si="418"/>
        <v>7.7001263440561267</v>
      </c>
      <c r="K955" s="60">
        <f t="shared" si="419"/>
        <v>0.77001263449643809</v>
      </c>
      <c r="L955" s="30">
        <f t="shared" si="420"/>
        <v>0.46717576064062738</v>
      </c>
      <c r="M955" s="27">
        <f>J955/'I Disease Parameters'!$E$12</f>
        <v>0.38500631720280631</v>
      </c>
      <c r="N955" s="27">
        <f>K955/SQRT('I Disease Parameters'!$E$13*'I Disease Parameters'!$E$13)</f>
        <v>4.5294860852731655E-2</v>
      </c>
      <c r="O955" s="27">
        <f>L955/'I Disease Parameters'!$E$13</f>
        <v>2.7480927096507492E-2</v>
      </c>
      <c r="P955" s="27">
        <f>(1-L955)/'I Disease Parameters'!$E$14</f>
        <v>2.2201009973307193E-2</v>
      </c>
      <c r="Q955" s="19" t="str">
        <f t="shared" si="396"/>
        <v/>
      </c>
      <c r="R955" s="17" t="str">
        <f t="shared" si="397"/>
        <v/>
      </c>
      <c r="S955" s="17" t="str">
        <f t="shared" si="398"/>
        <v/>
      </c>
      <c r="T955" s="17" t="str">
        <f t="shared" si="399"/>
        <v/>
      </c>
      <c r="U955" s="17" t="str">
        <f t="shared" si="400"/>
        <v/>
      </c>
      <c r="V955" s="17" t="str">
        <f t="shared" si="401"/>
        <v/>
      </c>
      <c r="W955" s="17" t="str">
        <f t="shared" si="402"/>
        <v/>
      </c>
      <c r="X955" s="18" t="str">
        <f t="shared" si="393"/>
        <v/>
      </c>
      <c r="Y955" s="17" t="str">
        <f t="shared" si="403"/>
        <v/>
      </c>
      <c r="Z955" s="17" t="str">
        <f t="shared" si="404"/>
        <v/>
      </c>
      <c r="AA955" s="17" t="str">
        <f t="shared" si="405"/>
        <v/>
      </c>
      <c r="AB955" s="17" t="str">
        <f t="shared" si="406"/>
        <v/>
      </c>
      <c r="AC955" s="17" t="str">
        <f t="shared" si="407"/>
        <v/>
      </c>
      <c r="AD955" s="18" t="str">
        <f t="shared" si="408"/>
        <v/>
      </c>
      <c r="AE955" s="19" t="str">
        <f t="shared" si="409"/>
        <v/>
      </c>
      <c r="AF955" s="17" t="str">
        <f t="shared" si="410"/>
        <v/>
      </c>
      <c r="AG955" s="17" t="str">
        <f t="shared" si="411"/>
        <v/>
      </c>
      <c r="AH955" s="18" t="str">
        <f t="shared" si="412"/>
        <v/>
      </c>
      <c r="AI955" s="73"/>
      <c r="AJ955" s="74"/>
      <c r="AK955" s="74"/>
      <c r="AL955" s="73"/>
      <c r="AM955" s="74"/>
      <c r="AN955" s="74">
        <f t="shared" si="413"/>
        <v>2012</v>
      </c>
      <c r="AO955" s="19" t="str">
        <f t="shared" ca="1" si="414"/>
        <v>-</v>
      </c>
      <c r="AP955" s="17" t="str">
        <f ca="1">IF($C955&gt;=TODAY(),"-",100*(AO955-MIN(Fit_Error_Deaths))/(MAX(Fit_Error_Deaths)-MIN(Fit_Error_Deaths)))</f>
        <v>-</v>
      </c>
      <c r="AQ955" s="17" t="str">
        <f t="shared" ca="1" si="415"/>
        <v>-</v>
      </c>
      <c r="AR955" s="17" t="str">
        <f ca="1">IF($C955&gt;=TODAY(),"-",100*(AQ955-MIN(Fit_Error_LocalTransmission))/(MAX(Fit_Error_LocalTransmission)-MIN(Fit_Error_LocalTransmission)))</f>
        <v>-</v>
      </c>
      <c r="AS955" s="17" t="str">
        <f t="shared" ca="1" si="416"/>
        <v>-</v>
      </c>
      <c r="AT955" s="67" t="str">
        <f t="shared" ca="1" si="417"/>
        <v>-</v>
      </c>
    </row>
    <row r="956" spans="1:46" s="1" customFormat="1" ht="12" x14ac:dyDescent="0.35">
      <c r="A956" s="87"/>
      <c r="B956" s="40" t="str">
        <f t="shared" si="394"/>
        <v/>
      </c>
      <c r="C956" s="41" t="str">
        <f t="shared" si="395"/>
        <v/>
      </c>
      <c r="D956" s="28">
        <f>'I Disease Parameters'!$E$6/(1000*365)</f>
        <v>4.8197260273972601E-5</v>
      </c>
      <c r="E956" s="28">
        <f>'I Disease Parameters'!$E$7/(1000*365)</f>
        <v>2.0024657534246577E-5</v>
      </c>
      <c r="F956" s="27">
        <f>(1-'I Disease Parameters'!$E$8)/'I Disease Parameters'!$E$10</f>
        <v>0.188</v>
      </c>
      <c r="G956" s="27">
        <f>'I Disease Parameters'!$E$8/'I Disease Parameters'!$E$11</f>
        <v>1.2E-2</v>
      </c>
      <c r="H956" s="27">
        <f>1/'I Disease Parameters'!$E$12</f>
        <v>0.05</v>
      </c>
      <c r="I956" s="27">
        <f>'I Disease Parameters'!$E$9/'I Disease Parameters'!$E$15</f>
        <v>0</v>
      </c>
      <c r="J956" s="83">
        <f t="shared" si="418"/>
        <v>7.7001263440561267</v>
      </c>
      <c r="K956" s="60">
        <f t="shared" si="419"/>
        <v>0.77001263449643809</v>
      </c>
      <c r="L956" s="30">
        <f t="shared" si="420"/>
        <v>0.46717576064062738</v>
      </c>
      <c r="M956" s="27">
        <f>J956/'I Disease Parameters'!$E$12</f>
        <v>0.38500631720280631</v>
      </c>
      <c r="N956" s="27">
        <f>K956/SQRT('I Disease Parameters'!$E$13*'I Disease Parameters'!$E$13)</f>
        <v>4.5294860852731655E-2</v>
      </c>
      <c r="O956" s="27">
        <f>L956/'I Disease Parameters'!$E$13</f>
        <v>2.7480927096507492E-2</v>
      </c>
      <c r="P956" s="27">
        <f>(1-L956)/'I Disease Parameters'!$E$14</f>
        <v>2.2201009973307193E-2</v>
      </c>
      <c r="Q956" s="19" t="str">
        <f t="shared" si="396"/>
        <v/>
      </c>
      <c r="R956" s="17" t="str">
        <f t="shared" si="397"/>
        <v/>
      </c>
      <c r="S956" s="17" t="str">
        <f t="shared" si="398"/>
        <v/>
      </c>
      <c r="T956" s="17" t="str">
        <f t="shared" si="399"/>
        <v/>
      </c>
      <c r="U956" s="17" t="str">
        <f t="shared" si="400"/>
        <v/>
      </c>
      <c r="V956" s="17" t="str">
        <f t="shared" si="401"/>
        <v/>
      </c>
      <c r="W956" s="17" t="str">
        <f t="shared" si="402"/>
        <v/>
      </c>
      <c r="X956" s="18" t="str">
        <f t="shared" si="393"/>
        <v/>
      </c>
      <c r="Y956" s="17" t="str">
        <f t="shared" si="403"/>
        <v/>
      </c>
      <c r="Z956" s="17" t="str">
        <f t="shared" si="404"/>
        <v/>
      </c>
      <c r="AA956" s="17" t="str">
        <f t="shared" si="405"/>
        <v/>
      </c>
      <c r="AB956" s="17" t="str">
        <f t="shared" si="406"/>
        <v/>
      </c>
      <c r="AC956" s="17" t="str">
        <f t="shared" si="407"/>
        <v/>
      </c>
      <c r="AD956" s="18" t="str">
        <f t="shared" si="408"/>
        <v/>
      </c>
      <c r="AE956" s="19" t="str">
        <f t="shared" si="409"/>
        <v/>
      </c>
      <c r="AF956" s="17" t="str">
        <f t="shared" si="410"/>
        <v/>
      </c>
      <c r="AG956" s="17" t="str">
        <f t="shared" si="411"/>
        <v/>
      </c>
      <c r="AH956" s="18" t="str">
        <f t="shared" si="412"/>
        <v/>
      </c>
      <c r="AI956" s="73"/>
      <c r="AJ956" s="74"/>
      <c r="AK956" s="74"/>
      <c r="AL956" s="73"/>
      <c r="AM956" s="74"/>
      <c r="AN956" s="74">
        <f t="shared" si="413"/>
        <v>2012</v>
      </c>
      <c r="AO956" s="19" t="str">
        <f t="shared" ca="1" si="414"/>
        <v>-</v>
      </c>
      <c r="AP956" s="17" t="str">
        <f ca="1">IF($C956&gt;=TODAY(),"-",100*(AO956-MIN(Fit_Error_Deaths))/(MAX(Fit_Error_Deaths)-MIN(Fit_Error_Deaths)))</f>
        <v>-</v>
      </c>
      <c r="AQ956" s="17" t="str">
        <f t="shared" ca="1" si="415"/>
        <v>-</v>
      </c>
      <c r="AR956" s="17" t="str">
        <f ca="1">IF($C956&gt;=TODAY(),"-",100*(AQ956-MIN(Fit_Error_LocalTransmission))/(MAX(Fit_Error_LocalTransmission)-MIN(Fit_Error_LocalTransmission)))</f>
        <v>-</v>
      </c>
      <c r="AS956" s="17" t="str">
        <f t="shared" ca="1" si="416"/>
        <v>-</v>
      </c>
      <c r="AT956" s="67" t="str">
        <f t="shared" ca="1" si="417"/>
        <v>-</v>
      </c>
    </row>
    <row r="957" spans="1:46" s="1" customFormat="1" ht="12" x14ac:dyDescent="0.35">
      <c r="A957" s="87"/>
      <c r="B957" s="40" t="str">
        <f t="shared" si="394"/>
        <v/>
      </c>
      <c r="C957" s="41" t="str">
        <f t="shared" si="395"/>
        <v/>
      </c>
      <c r="D957" s="28">
        <f>'I Disease Parameters'!$E$6/(1000*365)</f>
        <v>4.8197260273972601E-5</v>
      </c>
      <c r="E957" s="28">
        <f>'I Disease Parameters'!$E$7/(1000*365)</f>
        <v>2.0024657534246577E-5</v>
      </c>
      <c r="F957" s="27">
        <f>(1-'I Disease Parameters'!$E$8)/'I Disease Parameters'!$E$10</f>
        <v>0.188</v>
      </c>
      <c r="G957" s="27">
        <f>'I Disease Parameters'!$E$8/'I Disease Parameters'!$E$11</f>
        <v>1.2E-2</v>
      </c>
      <c r="H957" s="27">
        <f>1/'I Disease Parameters'!$E$12</f>
        <v>0.05</v>
      </c>
      <c r="I957" s="27">
        <f>'I Disease Parameters'!$E$9/'I Disease Parameters'!$E$15</f>
        <v>0</v>
      </c>
      <c r="J957" s="83">
        <f t="shared" si="418"/>
        <v>7.7001263440561267</v>
      </c>
      <c r="K957" s="60">
        <f t="shared" si="419"/>
        <v>0.77001263449643809</v>
      </c>
      <c r="L957" s="30">
        <f t="shared" si="420"/>
        <v>0.46717576064062738</v>
      </c>
      <c r="M957" s="27">
        <f>J957/'I Disease Parameters'!$E$12</f>
        <v>0.38500631720280631</v>
      </c>
      <c r="N957" s="27">
        <f>K957/SQRT('I Disease Parameters'!$E$13*'I Disease Parameters'!$E$13)</f>
        <v>4.5294860852731655E-2</v>
      </c>
      <c r="O957" s="27">
        <f>L957/'I Disease Parameters'!$E$13</f>
        <v>2.7480927096507492E-2</v>
      </c>
      <c r="P957" s="27">
        <f>(1-L957)/'I Disease Parameters'!$E$14</f>
        <v>2.2201009973307193E-2</v>
      </c>
      <c r="Q957" s="19" t="str">
        <f t="shared" si="396"/>
        <v/>
      </c>
      <c r="R957" s="17" t="str">
        <f t="shared" si="397"/>
        <v/>
      </c>
      <c r="S957" s="17" t="str">
        <f t="shared" si="398"/>
        <v/>
      </c>
      <c r="T957" s="17" t="str">
        <f t="shared" si="399"/>
        <v/>
      </c>
      <c r="U957" s="17" t="str">
        <f t="shared" si="400"/>
        <v/>
      </c>
      <c r="V957" s="17" t="str">
        <f t="shared" si="401"/>
        <v/>
      </c>
      <c r="W957" s="17" t="str">
        <f t="shared" si="402"/>
        <v/>
      </c>
      <c r="X957" s="18" t="str">
        <f t="shared" si="393"/>
        <v/>
      </c>
      <c r="Y957" s="17" t="str">
        <f t="shared" si="403"/>
        <v/>
      </c>
      <c r="Z957" s="17" t="str">
        <f t="shared" si="404"/>
        <v/>
      </c>
      <c r="AA957" s="17" t="str">
        <f t="shared" si="405"/>
        <v/>
      </c>
      <c r="AB957" s="17" t="str">
        <f t="shared" si="406"/>
        <v/>
      </c>
      <c r="AC957" s="17" t="str">
        <f t="shared" si="407"/>
        <v/>
      </c>
      <c r="AD957" s="18" t="str">
        <f t="shared" si="408"/>
        <v/>
      </c>
      <c r="AE957" s="19" t="str">
        <f t="shared" si="409"/>
        <v/>
      </c>
      <c r="AF957" s="17" t="str">
        <f t="shared" si="410"/>
        <v/>
      </c>
      <c r="AG957" s="17" t="str">
        <f t="shared" si="411"/>
        <v/>
      </c>
      <c r="AH957" s="18" t="str">
        <f t="shared" si="412"/>
        <v/>
      </c>
      <c r="AI957" s="73"/>
      <c r="AJ957" s="74"/>
      <c r="AK957" s="74"/>
      <c r="AL957" s="73"/>
      <c r="AM957" s="74"/>
      <c r="AN957" s="74">
        <f t="shared" si="413"/>
        <v>2012</v>
      </c>
      <c r="AO957" s="19" t="str">
        <f t="shared" ca="1" si="414"/>
        <v>-</v>
      </c>
      <c r="AP957" s="17" t="str">
        <f ca="1">IF($C957&gt;=TODAY(),"-",100*(AO957-MIN(Fit_Error_Deaths))/(MAX(Fit_Error_Deaths)-MIN(Fit_Error_Deaths)))</f>
        <v>-</v>
      </c>
      <c r="AQ957" s="17" t="str">
        <f t="shared" ca="1" si="415"/>
        <v>-</v>
      </c>
      <c r="AR957" s="17" t="str">
        <f ca="1">IF($C957&gt;=TODAY(),"-",100*(AQ957-MIN(Fit_Error_LocalTransmission))/(MAX(Fit_Error_LocalTransmission)-MIN(Fit_Error_LocalTransmission)))</f>
        <v>-</v>
      </c>
      <c r="AS957" s="17" t="str">
        <f t="shared" ca="1" si="416"/>
        <v>-</v>
      </c>
      <c r="AT957" s="67" t="str">
        <f t="shared" ca="1" si="417"/>
        <v>-</v>
      </c>
    </row>
    <row r="958" spans="1:46" s="1" customFormat="1" ht="12" x14ac:dyDescent="0.35">
      <c r="A958" s="87"/>
      <c r="B958" s="40" t="str">
        <f t="shared" si="394"/>
        <v/>
      </c>
      <c r="C958" s="41" t="str">
        <f t="shared" si="395"/>
        <v/>
      </c>
      <c r="D958" s="28">
        <f>'I Disease Parameters'!$E$6/(1000*365)</f>
        <v>4.8197260273972601E-5</v>
      </c>
      <c r="E958" s="28">
        <f>'I Disease Parameters'!$E$7/(1000*365)</f>
        <v>2.0024657534246577E-5</v>
      </c>
      <c r="F958" s="27">
        <f>(1-'I Disease Parameters'!$E$8)/'I Disease Parameters'!$E$10</f>
        <v>0.188</v>
      </c>
      <c r="G958" s="27">
        <f>'I Disease Parameters'!$E$8/'I Disease Parameters'!$E$11</f>
        <v>1.2E-2</v>
      </c>
      <c r="H958" s="27">
        <f>1/'I Disease Parameters'!$E$12</f>
        <v>0.05</v>
      </c>
      <c r="I958" s="27">
        <f>'I Disease Parameters'!$E$9/'I Disease Parameters'!$E$15</f>
        <v>0</v>
      </c>
      <c r="J958" s="83">
        <f t="shared" si="418"/>
        <v>7.7001263440561267</v>
      </c>
      <c r="K958" s="60">
        <f t="shared" si="419"/>
        <v>0.77001263449643809</v>
      </c>
      <c r="L958" s="30">
        <f t="shared" si="420"/>
        <v>0.46717576064062738</v>
      </c>
      <c r="M958" s="27">
        <f>J958/'I Disease Parameters'!$E$12</f>
        <v>0.38500631720280631</v>
      </c>
      <c r="N958" s="27">
        <f>K958/SQRT('I Disease Parameters'!$E$13*'I Disease Parameters'!$E$13)</f>
        <v>4.5294860852731655E-2</v>
      </c>
      <c r="O958" s="27">
        <f>L958/'I Disease Parameters'!$E$13</f>
        <v>2.7480927096507492E-2</v>
      </c>
      <c r="P958" s="27">
        <f>(1-L958)/'I Disease Parameters'!$E$14</f>
        <v>2.2201009973307193E-2</v>
      </c>
      <c r="Q958" s="19" t="str">
        <f t="shared" si="396"/>
        <v/>
      </c>
      <c r="R958" s="17" t="str">
        <f t="shared" si="397"/>
        <v/>
      </c>
      <c r="S958" s="17" t="str">
        <f t="shared" si="398"/>
        <v/>
      </c>
      <c r="T958" s="17" t="str">
        <f t="shared" si="399"/>
        <v/>
      </c>
      <c r="U958" s="17" t="str">
        <f t="shared" si="400"/>
        <v/>
      </c>
      <c r="V958" s="17" t="str">
        <f t="shared" si="401"/>
        <v/>
      </c>
      <c r="W958" s="17" t="str">
        <f t="shared" si="402"/>
        <v/>
      </c>
      <c r="X958" s="18" t="str">
        <f t="shared" si="393"/>
        <v/>
      </c>
      <c r="Y958" s="17" t="str">
        <f t="shared" si="403"/>
        <v/>
      </c>
      <c r="Z958" s="17" t="str">
        <f t="shared" si="404"/>
        <v/>
      </c>
      <c r="AA958" s="17" t="str">
        <f t="shared" si="405"/>
        <v/>
      </c>
      <c r="AB958" s="17" t="str">
        <f t="shared" si="406"/>
        <v/>
      </c>
      <c r="AC958" s="17" t="str">
        <f t="shared" si="407"/>
        <v/>
      </c>
      <c r="AD958" s="18" t="str">
        <f t="shared" si="408"/>
        <v/>
      </c>
      <c r="AE958" s="19" t="str">
        <f t="shared" si="409"/>
        <v/>
      </c>
      <c r="AF958" s="17" t="str">
        <f t="shared" si="410"/>
        <v/>
      </c>
      <c r="AG958" s="17" t="str">
        <f t="shared" si="411"/>
        <v/>
      </c>
      <c r="AH958" s="18" t="str">
        <f t="shared" si="412"/>
        <v/>
      </c>
      <c r="AI958" s="73"/>
      <c r="AJ958" s="74"/>
      <c r="AK958" s="74"/>
      <c r="AL958" s="73"/>
      <c r="AM958" s="74"/>
      <c r="AN958" s="74">
        <f t="shared" si="413"/>
        <v>2012</v>
      </c>
      <c r="AO958" s="19" t="str">
        <f t="shared" ca="1" si="414"/>
        <v>-</v>
      </c>
      <c r="AP958" s="17" t="str">
        <f ca="1">IF($C958&gt;=TODAY(),"-",100*(AO958-MIN(Fit_Error_Deaths))/(MAX(Fit_Error_Deaths)-MIN(Fit_Error_Deaths)))</f>
        <v>-</v>
      </c>
      <c r="AQ958" s="17" t="str">
        <f t="shared" ca="1" si="415"/>
        <v>-</v>
      </c>
      <c r="AR958" s="17" t="str">
        <f ca="1">IF($C958&gt;=TODAY(),"-",100*(AQ958-MIN(Fit_Error_LocalTransmission))/(MAX(Fit_Error_LocalTransmission)-MIN(Fit_Error_LocalTransmission)))</f>
        <v>-</v>
      </c>
      <c r="AS958" s="17" t="str">
        <f t="shared" ca="1" si="416"/>
        <v>-</v>
      </c>
      <c r="AT958" s="67" t="str">
        <f t="shared" ca="1" si="417"/>
        <v>-</v>
      </c>
    </row>
    <row r="959" spans="1:46" s="1" customFormat="1" ht="12" x14ac:dyDescent="0.35">
      <c r="A959" s="87"/>
      <c r="B959" s="40" t="str">
        <f t="shared" si="394"/>
        <v/>
      </c>
      <c r="C959" s="41" t="str">
        <f t="shared" si="395"/>
        <v/>
      </c>
      <c r="D959" s="28">
        <f>'I Disease Parameters'!$E$6/(1000*365)</f>
        <v>4.8197260273972601E-5</v>
      </c>
      <c r="E959" s="28">
        <f>'I Disease Parameters'!$E$7/(1000*365)</f>
        <v>2.0024657534246577E-5</v>
      </c>
      <c r="F959" s="27">
        <f>(1-'I Disease Parameters'!$E$8)/'I Disease Parameters'!$E$10</f>
        <v>0.188</v>
      </c>
      <c r="G959" s="27">
        <f>'I Disease Parameters'!$E$8/'I Disease Parameters'!$E$11</f>
        <v>1.2E-2</v>
      </c>
      <c r="H959" s="27">
        <f>1/'I Disease Parameters'!$E$12</f>
        <v>0.05</v>
      </c>
      <c r="I959" s="27">
        <f>'I Disease Parameters'!$E$9/'I Disease Parameters'!$E$15</f>
        <v>0</v>
      </c>
      <c r="J959" s="83">
        <f t="shared" si="418"/>
        <v>7.7001263440561267</v>
      </c>
      <c r="K959" s="60">
        <f t="shared" si="419"/>
        <v>0.77001263449643809</v>
      </c>
      <c r="L959" s="30">
        <f t="shared" si="420"/>
        <v>0.46717576064062738</v>
      </c>
      <c r="M959" s="27">
        <f>J959/'I Disease Parameters'!$E$12</f>
        <v>0.38500631720280631</v>
      </c>
      <c r="N959" s="27">
        <f>K959/SQRT('I Disease Parameters'!$E$13*'I Disease Parameters'!$E$13)</f>
        <v>4.5294860852731655E-2</v>
      </c>
      <c r="O959" s="27">
        <f>L959/'I Disease Parameters'!$E$13</f>
        <v>2.7480927096507492E-2</v>
      </c>
      <c r="P959" s="27">
        <f>(1-L959)/'I Disease Parameters'!$E$14</f>
        <v>2.2201009973307193E-2</v>
      </c>
      <c r="Q959" s="19" t="str">
        <f t="shared" si="396"/>
        <v/>
      </c>
      <c r="R959" s="17" t="str">
        <f t="shared" si="397"/>
        <v/>
      </c>
      <c r="S959" s="17" t="str">
        <f t="shared" si="398"/>
        <v/>
      </c>
      <c r="T959" s="17" t="str">
        <f t="shared" si="399"/>
        <v/>
      </c>
      <c r="U959" s="17" t="str">
        <f t="shared" si="400"/>
        <v/>
      </c>
      <c r="V959" s="17" t="str">
        <f t="shared" si="401"/>
        <v/>
      </c>
      <c r="W959" s="17" t="str">
        <f t="shared" si="402"/>
        <v/>
      </c>
      <c r="X959" s="18" t="str">
        <f t="shared" si="393"/>
        <v/>
      </c>
      <c r="Y959" s="17" t="str">
        <f t="shared" si="403"/>
        <v/>
      </c>
      <c r="Z959" s="17" t="str">
        <f t="shared" si="404"/>
        <v/>
      </c>
      <c r="AA959" s="17" t="str">
        <f t="shared" si="405"/>
        <v/>
      </c>
      <c r="AB959" s="17" t="str">
        <f t="shared" si="406"/>
        <v/>
      </c>
      <c r="AC959" s="17" t="str">
        <f t="shared" si="407"/>
        <v/>
      </c>
      <c r="AD959" s="18" t="str">
        <f t="shared" si="408"/>
        <v/>
      </c>
      <c r="AE959" s="19" t="str">
        <f t="shared" si="409"/>
        <v/>
      </c>
      <c r="AF959" s="17" t="str">
        <f t="shared" si="410"/>
        <v/>
      </c>
      <c r="AG959" s="17" t="str">
        <f t="shared" si="411"/>
        <v/>
      </c>
      <c r="AH959" s="18" t="str">
        <f t="shared" si="412"/>
        <v/>
      </c>
      <c r="AI959" s="73"/>
      <c r="AJ959" s="74"/>
      <c r="AK959" s="74"/>
      <c r="AL959" s="73"/>
      <c r="AM959" s="74"/>
      <c r="AN959" s="74">
        <f t="shared" si="413"/>
        <v>2012</v>
      </c>
      <c r="AO959" s="19" t="str">
        <f t="shared" ca="1" si="414"/>
        <v>-</v>
      </c>
      <c r="AP959" s="17" t="str">
        <f ca="1">IF($C959&gt;=TODAY(),"-",100*(AO959-MIN(Fit_Error_Deaths))/(MAX(Fit_Error_Deaths)-MIN(Fit_Error_Deaths)))</f>
        <v>-</v>
      </c>
      <c r="AQ959" s="17" t="str">
        <f t="shared" ca="1" si="415"/>
        <v>-</v>
      </c>
      <c r="AR959" s="17" t="str">
        <f ca="1">IF($C959&gt;=TODAY(),"-",100*(AQ959-MIN(Fit_Error_LocalTransmission))/(MAX(Fit_Error_LocalTransmission)-MIN(Fit_Error_LocalTransmission)))</f>
        <v>-</v>
      </c>
      <c r="AS959" s="17" t="str">
        <f t="shared" ca="1" si="416"/>
        <v>-</v>
      </c>
      <c r="AT959" s="67" t="str">
        <f t="shared" ca="1" si="417"/>
        <v>-</v>
      </c>
    </row>
    <row r="960" spans="1:46" s="1" customFormat="1" ht="12" x14ac:dyDescent="0.35">
      <c r="A960" s="87"/>
      <c r="B960" s="40" t="str">
        <f t="shared" si="394"/>
        <v/>
      </c>
      <c r="C960" s="41" t="str">
        <f t="shared" si="395"/>
        <v/>
      </c>
      <c r="D960" s="28">
        <f>'I Disease Parameters'!$E$6/(1000*365)</f>
        <v>4.8197260273972601E-5</v>
      </c>
      <c r="E960" s="28">
        <f>'I Disease Parameters'!$E$7/(1000*365)</f>
        <v>2.0024657534246577E-5</v>
      </c>
      <c r="F960" s="27">
        <f>(1-'I Disease Parameters'!$E$8)/'I Disease Parameters'!$E$10</f>
        <v>0.188</v>
      </c>
      <c r="G960" s="27">
        <f>'I Disease Parameters'!$E$8/'I Disease Parameters'!$E$11</f>
        <v>1.2E-2</v>
      </c>
      <c r="H960" s="27">
        <f>1/'I Disease Parameters'!$E$12</f>
        <v>0.05</v>
      </c>
      <c r="I960" s="27">
        <f>'I Disease Parameters'!$E$9/'I Disease Parameters'!$E$15</f>
        <v>0</v>
      </c>
      <c r="J960" s="83">
        <f t="shared" si="418"/>
        <v>7.7001263440561267</v>
      </c>
      <c r="K960" s="60">
        <f t="shared" si="419"/>
        <v>0.77001263449643809</v>
      </c>
      <c r="L960" s="30">
        <f t="shared" si="420"/>
        <v>0.46717576064062738</v>
      </c>
      <c r="M960" s="27">
        <f>J960/'I Disease Parameters'!$E$12</f>
        <v>0.38500631720280631</v>
      </c>
      <c r="N960" s="27">
        <f>K960/SQRT('I Disease Parameters'!$E$13*'I Disease Parameters'!$E$13)</f>
        <v>4.5294860852731655E-2</v>
      </c>
      <c r="O960" s="27">
        <f>L960/'I Disease Parameters'!$E$13</f>
        <v>2.7480927096507492E-2</v>
      </c>
      <c r="P960" s="27">
        <f>(1-L960)/'I Disease Parameters'!$E$14</f>
        <v>2.2201009973307193E-2</v>
      </c>
      <c r="Q960" s="19" t="str">
        <f t="shared" si="396"/>
        <v/>
      </c>
      <c r="R960" s="17" t="str">
        <f t="shared" si="397"/>
        <v/>
      </c>
      <c r="S960" s="17" t="str">
        <f t="shared" si="398"/>
        <v/>
      </c>
      <c r="T960" s="17" t="str">
        <f t="shared" si="399"/>
        <v/>
      </c>
      <c r="U960" s="17" t="str">
        <f t="shared" si="400"/>
        <v/>
      </c>
      <c r="V960" s="17" t="str">
        <f t="shared" si="401"/>
        <v/>
      </c>
      <c r="W960" s="17" t="str">
        <f t="shared" si="402"/>
        <v/>
      </c>
      <c r="X960" s="18" t="str">
        <f t="shared" si="393"/>
        <v/>
      </c>
      <c r="Y960" s="17" t="str">
        <f t="shared" si="403"/>
        <v/>
      </c>
      <c r="Z960" s="17" t="str">
        <f t="shared" si="404"/>
        <v/>
      </c>
      <c r="AA960" s="17" t="str">
        <f t="shared" si="405"/>
        <v/>
      </c>
      <c r="AB960" s="17" t="str">
        <f t="shared" si="406"/>
        <v/>
      </c>
      <c r="AC960" s="17" t="str">
        <f t="shared" si="407"/>
        <v/>
      </c>
      <c r="AD960" s="18" t="str">
        <f t="shared" si="408"/>
        <v/>
      </c>
      <c r="AE960" s="19" t="str">
        <f t="shared" si="409"/>
        <v/>
      </c>
      <c r="AF960" s="17" t="str">
        <f t="shared" si="410"/>
        <v/>
      </c>
      <c r="AG960" s="17" t="str">
        <f t="shared" si="411"/>
        <v/>
      </c>
      <c r="AH960" s="18" t="str">
        <f t="shared" si="412"/>
        <v/>
      </c>
      <c r="AI960" s="73"/>
      <c r="AJ960" s="74"/>
      <c r="AK960" s="74"/>
      <c r="AL960" s="73"/>
      <c r="AM960" s="74"/>
      <c r="AN960" s="74">
        <f t="shared" si="413"/>
        <v>2012</v>
      </c>
      <c r="AO960" s="19" t="str">
        <f t="shared" ca="1" si="414"/>
        <v>-</v>
      </c>
      <c r="AP960" s="17" t="str">
        <f ca="1">IF($C960&gt;=TODAY(),"-",100*(AO960-MIN(Fit_Error_Deaths))/(MAX(Fit_Error_Deaths)-MIN(Fit_Error_Deaths)))</f>
        <v>-</v>
      </c>
      <c r="AQ960" s="17" t="str">
        <f t="shared" ca="1" si="415"/>
        <v>-</v>
      </c>
      <c r="AR960" s="17" t="str">
        <f ca="1">IF($C960&gt;=TODAY(),"-",100*(AQ960-MIN(Fit_Error_LocalTransmission))/(MAX(Fit_Error_LocalTransmission)-MIN(Fit_Error_LocalTransmission)))</f>
        <v>-</v>
      </c>
      <c r="AS960" s="17" t="str">
        <f t="shared" ca="1" si="416"/>
        <v>-</v>
      </c>
      <c r="AT960" s="67" t="str">
        <f t="shared" ca="1" si="417"/>
        <v>-</v>
      </c>
    </row>
    <row r="961" spans="1:46" s="1" customFormat="1" ht="12" x14ac:dyDescent="0.35">
      <c r="A961" s="87"/>
      <c r="B961" s="40" t="str">
        <f t="shared" si="394"/>
        <v/>
      </c>
      <c r="C961" s="41" t="str">
        <f t="shared" si="395"/>
        <v/>
      </c>
      <c r="D961" s="28">
        <f>'I Disease Parameters'!$E$6/(1000*365)</f>
        <v>4.8197260273972601E-5</v>
      </c>
      <c r="E961" s="28">
        <f>'I Disease Parameters'!$E$7/(1000*365)</f>
        <v>2.0024657534246577E-5</v>
      </c>
      <c r="F961" s="27">
        <f>(1-'I Disease Parameters'!$E$8)/'I Disease Parameters'!$E$10</f>
        <v>0.188</v>
      </c>
      <c r="G961" s="27">
        <f>'I Disease Parameters'!$E$8/'I Disease Parameters'!$E$11</f>
        <v>1.2E-2</v>
      </c>
      <c r="H961" s="27">
        <f>1/'I Disease Parameters'!$E$12</f>
        <v>0.05</v>
      </c>
      <c r="I961" s="27">
        <f>'I Disease Parameters'!$E$9/'I Disease Parameters'!$E$15</f>
        <v>0</v>
      </c>
      <c r="J961" s="83">
        <f t="shared" si="418"/>
        <v>7.7001263440561267</v>
      </c>
      <c r="K961" s="60">
        <f t="shared" si="419"/>
        <v>0.77001263449643809</v>
      </c>
      <c r="L961" s="30">
        <f t="shared" si="420"/>
        <v>0.46717576064062738</v>
      </c>
      <c r="M961" s="27">
        <f>J961/'I Disease Parameters'!$E$12</f>
        <v>0.38500631720280631</v>
      </c>
      <c r="N961" s="27">
        <f>K961/SQRT('I Disease Parameters'!$E$13*'I Disease Parameters'!$E$13)</f>
        <v>4.5294860852731655E-2</v>
      </c>
      <c r="O961" s="27">
        <f>L961/'I Disease Parameters'!$E$13</f>
        <v>2.7480927096507492E-2</v>
      </c>
      <c r="P961" s="27">
        <f>(1-L961)/'I Disease Parameters'!$E$14</f>
        <v>2.2201009973307193E-2</v>
      </c>
      <c r="Q961" s="19" t="str">
        <f t="shared" si="396"/>
        <v/>
      </c>
      <c r="R961" s="17" t="str">
        <f t="shared" si="397"/>
        <v/>
      </c>
      <c r="S961" s="17" t="str">
        <f t="shared" si="398"/>
        <v/>
      </c>
      <c r="T961" s="17" t="str">
        <f t="shared" si="399"/>
        <v/>
      </c>
      <c r="U961" s="17" t="str">
        <f t="shared" si="400"/>
        <v/>
      </c>
      <c r="V961" s="17" t="str">
        <f t="shared" si="401"/>
        <v/>
      </c>
      <c r="W961" s="17" t="str">
        <f t="shared" si="402"/>
        <v/>
      </c>
      <c r="X961" s="18" t="str">
        <f t="shared" si="393"/>
        <v/>
      </c>
      <c r="Y961" s="17" t="str">
        <f t="shared" si="403"/>
        <v/>
      </c>
      <c r="Z961" s="17" t="str">
        <f t="shared" si="404"/>
        <v/>
      </c>
      <c r="AA961" s="17" t="str">
        <f t="shared" si="405"/>
        <v/>
      </c>
      <c r="AB961" s="17" t="str">
        <f t="shared" si="406"/>
        <v/>
      </c>
      <c r="AC961" s="17" t="str">
        <f t="shared" si="407"/>
        <v/>
      </c>
      <c r="AD961" s="18" t="str">
        <f t="shared" si="408"/>
        <v/>
      </c>
      <c r="AE961" s="19" t="str">
        <f t="shared" si="409"/>
        <v/>
      </c>
      <c r="AF961" s="17" t="str">
        <f t="shared" si="410"/>
        <v/>
      </c>
      <c r="AG961" s="17" t="str">
        <f t="shared" si="411"/>
        <v/>
      </c>
      <c r="AH961" s="18" t="str">
        <f t="shared" si="412"/>
        <v/>
      </c>
      <c r="AI961" s="73"/>
      <c r="AJ961" s="74"/>
      <c r="AK961" s="74"/>
      <c r="AL961" s="73"/>
      <c r="AM961" s="74"/>
      <c r="AN961" s="74">
        <f t="shared" si="413"/>
        <v>2012</v>
      </c>
      <c r="AO961" s="19" t="str">
        <f t="shared" ca="1" si="414"/>
        <v>-</v>
      </c>
      <c r="AP961" s="17" t="str">
        <f ca="1">IF($C961&gt;=TODAY(),"-",100*(AO961-MIN(Fit_Error_Deaths))/(MAX(Fit_Error_Deaths)-MIN(Fit_Error_Deaths)))</f>
        <v>-</v>
      </c>
      <c r="AQ961" s="17" t="str">
        <f t="shared" ca="1" si="415"/>
        <v>-</v>
      </c>
      <c r="AR961" s="17" t="str">
        <f ca="1">IF($C961&gt;=TODAY(),"-",100*(AQ961-MIN(Fit_Error_LocalTransmission))/(MAX(Fit_Error_LocalTransmission)-MIN(Fit_Error_LocalTransmission)))</f>
        <v>-</v>
      </c>
      <c r="AS961" s="17" t="str">
        <f t="shared" ca="1" si="416"/>
        <v>-</v>
      </c>
      <c r="AT961" s="67" t="str">
        <f t="shared" ca="1" si="417"/>
        <v>-</v>
      </c>
    </row>
    <row r="962" spans="1:46" s="1" customFormat="1" ht="12" x14ac:dyDescent="0.35">
      <c r="A962" s="87"/>
      <c r="B962" s="40" t="str">
        <f t="shared" si="394"/>
        <v/>
      </c>
      <c r="C962" s="41" t="str">
        <f t="shared" si="395"/>
        <v/>
      </c>
      <c r="D962" s="28">
        <f>'I Disease Parameters'!$E$6/(1000*365)</f>
        <v>4.8197260273972601E-5</v>
      </c>
      <c r="E962" s="28">
        <f>'I Disease Parameters'!$E$7/(1000*365)</f>
        <v>2.0024657534246577E-5</v>
      </c>
      <c r="F962" s="27">
        <f>(1-'I Disease Parameters'!$E$8)/'I Disease Parameters'!$E$10</f>
        <v>0.188</v>
      </c>
      <c r="G962" s="27">
        <f>'I Disease Parameters'!$E$8/'I Disease Parameters'!$E$11</f>
        <v>1.2E-2</v>
      </c>
      <c r="H962" s="27">
        <f>1/'I Disease Parameters'!$E$12</f>
        <v>0.05</v>
      </c>
      <c r="I962" s="27">
        <f>'I Disease Parameters'!$E$9/'I Disease Parameters'!$E$15</f>
        <v>0</v>
      </c>
      <c r="J962" s="83">
        <f t="shared" si="418"/>
        <v>7.7001263440561267</v>
      </c>
      <c r="K962" s="60">
        <f t="shared" si="419"/>
        <v>0.77001263449643809</v>
      </c>
      <c r="L962" s="30">
        <f t="shared" si="420"/>
        <v>0.46717576064062738</v>
      </c>
      <c r="M962" s="27">
        <f>J962/'I Disease Parameters'!$E$12</f>
        <v>0.38500631720280631</v>
      </c>
      <c r="N962" s="27">
        <f>K962/SQRT('I Disease Parameters'!$E$13*'I Disease Parameters'!$E$13)</f>
        <v>4.5294860852731655E-2</v>
      </c>
      <c r="O962" s="27">
        <f>L962/'I Disease Parameters'!$E$13</f>
        <v>2.7480927096507492E-2</v>
      </c>
      <c r="P962" s="27">
        <f>(1-L962)/'I Disease Parameters'!$E$14</f>
        <v>2.2201009973307193E-2</v>
      </c>
      <c r="Q962" s="19" t="str">
        <f t="shared" si="396"/>
        <v/>
      </c>
      <c r="R962" s="17" t="str">
        <f t="shared" si="397"/>
        <v/>
      </c>
      <c r="S962" s="17" t="str">
        <f t="shared" si="398"/>
        <v/>
      </c>
      <c r="T962" s="17" t="str">
        <f t="shared" si="399"/>
        <v/>
      </c>
      <c r="U962" s="17" t="str">
        <f t="shared" si="400"/>
        <v/>
      </c>
      <c r="V962" s="17" t="str">
        <f t="shared" si="401"/>
        <v/>
      </c>
      <c r="W962" s="17" t="str">
        <f t="shared" si="402"/>
        <v/>
      </c>
      <c r="X962" s="18" t="str">
        <f t="shared" si="393"/>
        <v/>
      </c>
      <c r="Y962" s="17" t="str">
        <f t="shared" si="403"/>
        <v/>
      </c>
      <c r="Z962" s="17" t="str">
        <f t="shared" si="404"/>
        <v/>
      </c>
      <c r="AA962" s="17" t="str">
        <f t="shared" si="405"/>
        <v/>
      </c>
      <c r="AB962" s="17" t="str">
        <f t="shared" si="406"/>
        <v/>
      </c>
      <c r="AC962" s="17" t="str">
        <f t="shared" si="407"/>
        <v/>
      </c>
      <c r="AD962" s="18" t="str">
        <f t="shared" si="408"/>
        <v/>
      </c>
      <c r="AE962" s="19" t="str">
        <f t="shared" si="409"/>
        <v/>
      </c>
      <c r="AF962" s="17" t="str">
        <f t="shared" si="410"/>
        <v/>
      </c>
      <c r="AG962" s="17" t="str">
        <f t="shared" si="411"/>
        <v/>
      </c>
      <c r="AH962" s="18" t="str">
        <f t="shared" si="412"/>
        <v/>
      </c>
      <c r="AI962" s="73"/>
      <c r="AJ962" s="74"/>
      <c r="AK962" s="74"/>
      <c r="AL962" s="73"/>
      <c r="AM962" s="74"/>
      <c r="AN962" s="74">
        <f t="shared" si="413"/>
        <v>2012</v>
      </c>
      <c r="AO962" s="19" t="str">
        <f t="shared" ca="1" si="414"/>
        <v>-</v>
      </c>
      <c r="AP962" s="17" t="str">
        <f ca="1">IF($C962&gt;=TODAY(),"-",100*(AO962-MIN(Fit_Error_Deaths))/(MAX(Fit_Error_Deaths)-MIN(Fit_Error_Deaths)))</f>
        <v>-</v>
      </c>
      <c r="AQ962" s="17" t="str">
        <f t="shared" ca="1" si="415"/>
        <v>-</v>
      </c>
      <c r="AR962" s="17" t="str">
        <f ca="1">IF($C962&gt;=TODAY(),"-",100*(AQ962-MIN(Fit_Error_LocalTransmission))/(MAX(Fit_Error_LocalTransmission)-MIN(Fit_Error_LocalTransmission)))</f>
        <v>-</v>
      </c>
      <c r="AS962" s="17" t="str">
        <f t="shared" ca="1" si="416"/>
        <v>-</v>
      </c>
      <c r="AT962" s="67" t="str">
        <f t="shared" ca="1" si="417"/>
        <v>-</v>
      </c>
    </row>
    <row r="963" spans="1:46" s="1" customFormat="1" ht="12" x14ac:dyDescent="0.35">
      <c r="A963" s="87"/>
      <c r="B963" s="40" t="str">
        <f t="shared" si="394"/>
        <v/>
      </c>
      <c r="C963" s="41" t="str">
        <f t="shared" si="395"/>
        <v/>
      </c>
      <c r="D963" s="28">
        <f>'I Disease Parameters'!$E$6/(1000*365)</f>
        <v>4.8197260273972601E-5</v>
      </c>
      <c r="E963" s="28">
        <f>'I Disease Parameters'!$E$7/(1000*365)</f>
        <v>2.0024657534246577E-5</v>
      </c>
      <c r="F963" s="27">
        <f>(1-'I Disease Parameters'!$E$8)/'I Disease Parameters'!$E$10</f>
        <v>0.188</v>
      </c>
      <c r="G963" s="27">
        <f>'I Disease Parameters'!$E$8/'I Disease Parameters'!$E$11</f>
        <v>1.2E-2</v>
      </c>
      <c r="H963" s="27">
        <f>1/'I Disease Parameters'!$E$12</f>
        <v>0.05</v>
      </c>
      <c r="I963" s="27">
        <f>'I Disease Parameters'!$E$9/'I Disease Parameters'!$E$15</f>
        <v>0</v>
      </c>
      <c r="J963" s="83">
        <f t="shared" si="418"/>
        <v>7.7001263440561267</v>
      </c>
      <c r="K963" s="60">
        <f t="shared" si="419"/>
        <v>0.77001263449643809</v>
      </c>
      <c r="L963" s="30">
        <f t="shared" si="420"/>
        <v>0.46717576064062738</v>
      </c>
      <c r="M963" s="27">
        <f>J963/'I Disease Parameters'!$E$12</f>
        <v>0.38500631720280631</v>
      </c>
      <c r="N963" s="27">
        <f>K963/SQRT('I Disease Parameters'!$E$13*'I Disease Parameters'!$E$13)</f>
        <v>4.5294860852731655E-2</v>
      </c>
      <c r="O963" s="27">
        <f>L963/'I Disease Parameters'!$E$13</f>
        <v>2.7480927096507492E-2</v>
      </c>
      <c r="P963" s="27">
        <f>(1-L963)/'I Disease Parameters'!$E$14</f>
        <v>2.2201009973307193E-2</v>
      </c>
      <c r="Q963" s="19" t="str">
        <f t="shared" si="396"/>
        <v/>
      </c>
      <c r="R963" s="17" t="str">
        <f t="shared" si="397"/>
        <v/>
      </c>
      <c r="S963" s="17" t="str">
        <f t="shared" si="398"/>
        <v/>
      </c>
      <c r="T963" s="17" t="str">
        <f t="shared" si="399"/>
        <v/>
      </c>
      <c r="U963" s="17" t="str">
        <f t="shared" si="400"/>
        <v/>
      </c>
      <c r="V963" s="17" t="str">
        <f t="shared" si="401"/>
        <v/>
      </c>
      <c r="W963" s="17" t="str">
        <f t="shared" si="402"/>
        <v/>
      </c>
      <c r="X963" s="18" t="str">
        <f t="shared" si="393"/>
        <v/>
      </c>
      <c r="Y963" s="17" t="str">
        <f t="shared" si="403"/>
        <v/>
      </c>
      <c r="Z963" s="17" t="str">
        <f t="shared" si="404"/>
        <v/>
      </c>
      <c r="AA963" s="17" t="str">
        <f t="shared" si="405"/>
        <v/>
      </c>
      <c r="AB963" s="17" t="str">
        <f t="shared" si="406"/>
        <v/>
      </c>
      <c r="AC963" s="17" t="str">
        <f t="shared" si="407"/>
        <v/>
      </c>
      <c r="AD963" s="18" t="str">
        <f t="shared" si="408"/>
        <v/>
      </c>
      <c r="AE963" s="19" t="str">
        <f t="shared" si="409"/>
        <v/>
      </c>
      <c r="AF963" s="17" t="str">
        <f t="shared" si="410"/>
        <v/>
      </c>
      <c r="AG963" s="17" t="str">
        <f t="shared" si="411"/>
        <v/>
      </c>
      <c r="AH963" s="18" t="str">
        <f t="shared" si="412"/>
        <v/>
      </c>
      <c r="AI963" s="73"/>
      <c r="AJ963" s="74"/>
      <c r="AK963" s="74"/>
      <c r="AL963" s="73"/>
      <c r="AM963" s="74"/>
      <c r="AN963" s="74">
        <f t="shared" si="413"/>
        <v>2012</v>
      </c>
      <c r="AO963" s="19" t="str">
        <f t="shared" ca="1" si="414"/>
        <v>-</v>
      </c>
      <c r="AP963" s="17" t="str">
        <f ca="1">IF($C963&gt;=TODAY(),"-",100*(AO963-MIN(Fit_Error_Deaths))/(MAX(Fit_Error_Deaths)-MIN(Fit_Error_Deaths)))</f>
        <v>-</v>
      </c>
      <c r="AQ963" s="17" t="str">
        <f t="shared" ca="1" si="415"/>
        <v>-</v>
      </c>
      <c r="AR963" s="17" t="str">
        <f ca="1">IF($C963&gt;=TODAY(),"-",100*(AQ963-MIN(Fit_Error_LocalTransmission))/(MAX(Fit_Error_LocalTransmission)-MIN(Fit_Error_LocalTransmission)))</f>
        <v>-</v>
      </c>
      <c r="AS963" s="17" t="str">
        <f t="shared" ca="1" si="416"/>
        <v>-</v>
      </c>
      <c r="AT963" s="67" t="str">
        <f t="shared" ca="1" si="417"/>
        <v>-</v>
      </c>
    </row>
    <row r="964" spans="1:46" s="1" customFormat="1" ht="12" x14ac:dyDescent="0.35">
      <c r="A964" s="87"/>
      <c r="B964" s="40" t="str">
        <f t="shared" si="394"/>
        <v/>
      </c>
      <c r="C964" s="41" t="str">
        <f t="shared" si="395"/>
        <v/>
      </c>
      <c r="D964" s="28">
        <f>'I Disease Parameters'!$E$6/(1000*365)</f>
        <v>4.8197260273972601E-5</v>
      </c>
      <c r="E964" s="28">
        <f>'I Disease Parameters'!$E$7/(1000*365)</f>
        <v>2.0024657534246577E-5</v>
      </c>
      <c r="F964" s="27">
        <f>(1-'I Disease Parameters'!$E$8)/'I Disease Parameters'!$E$10</f>
        <v>0.188</v>
      </c>
      <c r="G964" s="27">
        <f>'I Disease Parameters'!$E$8/'I Disease Parameters'!$E$11</f>
        <v>1.2E-2</v>
      </c>
      <c r="H964" s="27">
        <f>1/'I Disease Parameters'!$E$12</f>
        <v>0.05</v>
      </c>
      <c r="I964" s="27">
        <f>'I Disease Parameters'!$E$9/'I Disease Parameters'!$E$15</f>
        <v>0</v>
      </c>
      <c r="J964" s="83">
        <f t="shared" si="418"/>
        <v>7.7001263440561267</v>
      </c>
      <c r="K964" s="60">
        <f t="shared" si="419"/>
        <v>0.77001263449643809</v>
      </c>
      <c r="L964" s="30">
        <f t="shared" si="420"/>
        <v>0.46717576064062738</v>
      </c>
      <c r="M964" s="27">
        <f>J964/'I Disease Parameters'!$E$12</f>
        <v>0.38500631720280631</v>
      </c>
      <c r="N964" s="27">
        <f>K964/SQRT('I Disease Parameters'!$E$13*'I Disease Parameters'!$E$13)</f>
        <v>4.5294860852731655E-2</v>
      </c>
      <c r="O964" s="27">
        <f>L964/'I Disease Parameters'!$E$13</f>
        <v>2.7480927096507492E-2</v>
      </c>
      <c r="P964" s="27">
        <f>(1-L964)/'I Disease Parameters'!$E$14</f>
        <v>2.2201009973307193E-2</v>
      </c>
      <c r="Q964" s="19" t="str">
        <f t="shared" si="396"/>
        <v/>
      </c>
      <c r="R964" s="17" t="str">
        <f t="shared" si="397"/>
        <v/>
      </c>
      <c r="S964" s="17" t="str">
        <f t="shared" si="398"/>
        <v/>
      </c>
      <c r="T964" s="17" t="str">
        <f t="shared" si="399"/>
        <v/>
      </c>
      <c r="U964" s="17" t="str">
        <f t="shared" si="400"/>
        <v/>
      </c>
      <c r="V964" s="17" t="str">
        <f t="shared" si="401"/>
        <v/>
      </c>
      <c r="W964" s="17" t="str">
        <f t="shared" si="402"/>
        <v/>
      </c>
      <c r="X964" s="18" t="str">
        <f t="shared" ref="X964:X1027" si="421">IF($B964&gt;$C$1,"",MAX(View_T_C))</f>
        <v/>
      </c>
      <c r="Y964" s="17" t="str">
        <f t="shared" si="403"/>
        <v/>
      </c>
      <c r="Z964" s="17" t="str">
        <f t="shared" si="404"/>
        <v/>
      </c>
      <c r="AA964" s="17" t="str">
        <f t="shared" si="405"/>
        <v/>
      </c>
      <c r="AB964" s="17" t="str">
        <f t="shared" si="406"/>
        <v/>
      </c>
      <c r="AC964" s="17" t="str">
        <f t="shared" si="407"/>
        <v/>
      </c>
      <c r="AD964" s="18" t="str">
        <f t="shared" si="408"/>
        <v/>
      </c>
      <c r="AE964" s="19" t="str">
        <f t="shared" si="409"/>
        <v/>
      </c>
      <c r="AF964" s="17" t="str">
        <f t="shared" si="410"/>
        <v/>
      </c>
      <c r="AG964" s="17" t="str">
        <f t="shared" si="411"/>
        <v/>
      </c>
      <c r="AH964" s="18" t="str">
        <f t="shared" si="412"/>
        <v/>
      </c>
      <c r="AI964" s="73"/>
      <c r="AJ964" s="74"/>
      <c r="AK964" s="74"/>
      <c r="AL964" s="73"/>
      <c r="AM964" s="74"/>
      <c r="AN964" s="74">
        <f t="shared" si="413"/>
        <v>2012</v>
      </c>
      <c r="AO964" s="19" t="str">
        <f t="shared" ca="1" si="414"/>
        <v>-</v>
      </c>
      <c r="AP964" s="17" t="str">
        <f ca="1">IF($C964&gt;=TODAY(),"-",100*(AO964-MIN(Fit_Error_Deaths))/(MAX(Fit_Error_Deaths)-MIN(Fit_Error_Deaths)))</f>
        <v>-</v>
      </c>
      <c r="AQ964" s="17" t="str">
        <f t="shared" ca="1" si="415"/>
        <v>-</v>
      </c>
      <c r="AR964" s="17" t="str">
        <f ca="1">IF($C964&gt;=TODAY(),"-",100*(AQ964-MIN(Fit_Error_LocalTransmission))/(MAX(Fit_Error_LocalTransmission)-MIN(Fit_Error_LocalTransmission)))</f>
        <v>-</v>
      </c>
      <c r="AS964" s="17" t="str">
        <f t="shared" ca="1" si="416"/>
        <v>-</v>
      </c>
      <c r="AT964" s="67" t="str">
        <f t="shared" ca="1" si="417"/>
        <v>-</v>
      </c>
    </row>
    <row r="965" spans="1:46" s="1" customFormat="1" ht="12" x14ac:dyDescent="0.35">
      <c r="A965" s="87"/>
      <c r="B965" s="40" t="str">
        <f t="shared" ref="B965:B1028" si="422">IF($B964&gt;=$C$1,"",B964+1)</f>
        <v/>
      </c>
      <c r="C965" s="41" t="str">
        <f t="shared" ref="C965:C1028" si="423">IF($B965&gt;$C$1,"",C964+1)</f>
        <v/>
      </c>
      <c r="D965" s="28">
        <f>'I Disease Parameters'!$E$6/(1000*365)</f>
        <v>4.8197260273972601E-5</v>
      </c>
      <c r="E965" s="28">
        <f>'I Disease Parameters'!$E$7/(1000*365)</f>
        <v>2.0024657534246577E-5</v>
      </c>
      <c r="F965" s="27">
        <f>(1-'I Disease Parameters'!$E$8)/'I Disease Parameters'!$E$10</f>
        <v>0.188</v>
      </c>
      <c r="G965" s="27">
        <f>'I Disease Parameters'!$E$8/'I Disease Parameters'!$E$11</f>
        <v>1.2E-2</v>
      </c>
      <c r="H965" s="27">
        <f>1/'I Disease Parameters'!$E$12</f>
        <v>0.05</v>
      </c>
      <c r="I965" s="27">
        <f>'I Disease Parameters'!$E$9/'I Disease Parameters'!$E$15</f>
        <v>0</v>
      </c>
      <c r="J965" s="83">
        <f t="shared" si="418"/>
        <v>7.7001263440561267</v>
      </c>
      <c r="K965" s="60">
        <f t="shared" si="419"/>
        <v>0.77001263449643809</v>
      </c>
      <c r="L965" s="30">
        <f t="shared" si="420"/>
        <v>0.46717576064062738</v>
      </c>
      <c r="M965" s="27">
        <f>J965/'I Disease Parameters'!$E$12</f>
        <v>0.38500631720280631</v>
      </c>
      <c r="N965" s="27">
        <f>K965/SQRT('I Disease Parameters'!$E$13*'I Disease Parameters'!$E$13)</f>
        <v>4.5294860852731655E-2</v>
      </c>
      <c r="O965" s="27">
        <f>L965/'I Disease Parameters'!$E$13</f>
        <v>2.7480927096507492E-2</v>
      </c>
      <c r="P965" s="27">
        <f>(1-L965)/'I Disease Parameters'!$E$14</f>
        <v>2.2201009973307193E-2</v>
      </c>
      <c r="Q965" s="19" t="str">
        <f t="shared" ref="Q965:Q1028" si="424">IF($B965&gt;$C$1,"",Q964+p_0*$W964+p_9*$U964-p_1*$Q964-p_2*$Q964*($S964/$W964)-p_3*$Q964*($T964/$W964))</f>
        <v/>
      </c>
      <c r="R965" s="17" t="str">
        <f t="shared" ref="R965:R1028" si="425">IF($B965&gt;$C$1,"",R964+p_2*$Q964*($S964/$W964)+p_3*$Q964*($T964/$W964) - p_1*$R964- p_4*$R964 - p_5*$R964+AI964)</f>
        <v/>
      </c>
      <c r="S965" s="17" t="str">
        <f t="shared" ref="S965:S1028" si="426">IF($B965&gt;$C$1,"",S964+p_4*$R964-p_1*$S964-p_6*$S964+AJ964)</f>
        <v/>
      </c>
      <c r="T965" s="17" t="str">
        <f t="shared" ref="T965:T1028" si="427">IF($B965&gt;$C$1,"",T964+p_5*$R964-p_1*$T964-p_7*$T964-p_8*$T964+AK964)</f>
        <v/>
      </c>
      <c r="U965" s="17" t="str">
        <f t="shared" ref="U965:U1028" si="428">IF($B965&gt;$C$1,"",U964+p_7*$T964+p_6*$S964-p_1*$U964-p_9*$U964)</f>
        <v/>
      </c>
      <c r="V965" s="17" t="str">
        <f t="shared" ref="V965:V1028" si="429">IF($B965&gt;$C$1,"",V964+p_8*$T964)</f>
        <v/>
      </c>
      <c r="W965" s="17" t="str">
        <f t="shared" ref="W965:W1028" si="430">IF($B965&gt;$C$1,"",SUM($Q965:$U965))</f>
        <v/>
      </c>
      <c r="X965" s="18" t="str">
        <f t="shared" si="421"/>
        <v/>
      </c>
      <c r="Y965" s="17" t="str">
        <f t="shared" ref="Y965:Y1028" si="431">IF($B965&gt;$C$1,"",Q965-Q964)</f>
        <v/>
      </c>
      <c r="Z965" s="17" t="str">
        <f t="shared" ref="Z965:Z1028" si="432">IF($B965&gt;$C$1,"",R965-R964)</f>
        <v/>
      </c>
      <c r="AA965" s="17" t="str">
        <f t="shared" ref="AA965:AA1028" si="433">IF($B965&gt;$C$1,"",S965-S964)</f>
        <v/>
      </c>
      <c r="AB965" s="17" t="str">
        <f t="shared" ref="AB965:AB1028" si="434">IF($B965&gt;$C$1,"",T965-T964)</f>
        <v/>
      </c>
      <c r="AC965" s="17" t="str">
        <f t="shared" ref="AC965:AC1028" si="435">IF($B965&gt;$C$1,"",U965-U964)</f>
        <v/>
      </c>
      <c r="AD965" s="18" t="str">
        <f t="shared" ref="AD965:AD1028" si="436">IF($B965&gt;$C$1,"",V965-V964)</f>
        <v/>
      </c>
      <c r="AE965" s="19" t="str">
        <f t="shared" ref="AE965:AE1028" si="437">IF($B965&gt;$C$1,"",p_2*$Q964*($S964/$W964)+p_3*$Q964*($T964/$W964))</f>
        <v/>
      </c>
      <c r="AF965" s="17" t="str">
        <f t="shared" ref="AF965:AF1028" si="438">IF($B965&gt;$C$1,"",p_4*$R964)</f>
        <v/>
      </c>
      <c r="AG965" s="17" t="str">
        <f t="shared" ref="AG965:AG1028" si="439">IF($B965&gt;$C$1,"",p_5*$R964)</f>
        <v/>
      </c>
      <c r="AH965" s="18" t="str">
        <f t="shared" si="412"/>
        <v/>
      </c>
      <c r="AI965" s="73"/>
      <c r="AJ965" s="74"/>
      <c r="AK965" s="74"/>
      <c r="AL965" s="73"/>
      <c r="AM965" s="74"/>
      <c r="AN965" s="74">
        <f t="shared" si="413"/>
        <v>2012</v>
      </c>
      <c r="AO965" s="19" t="str">
        <f t="shared" ca="1" si="414"/>
        <v>-</v>
      </c>
      <c r="AP965" s="17" t="str">
        <f ca="1">IF($C965&gt;=TODAY(),"-",100*(AO965-MIN(Fit_Error_Deaths))/(MAX(Fit_Error_Deaths)-MIN(Fit_Error_Deaths)))</f>
        <v>-</v>
      </c>
      <c r="AQ965" s="17" t="str">
        <f t="shared" ca="1" si="415"/>
        <v>-</v>
      </c>
      <c r="AR965" s="17" t="str">
        <f ca="1">IF($C965&gt;=TODAY(),"-",100*(AQ965-MIN(Fit_Error_LocalTransmission))/(MAX(Fit_Error_LocalTransmission)-MIN(Fit_Error_LocalTransmission)))</f>
        <v>-</v>
      </c>
      <c r="AS965" s="17" t="str">
        <f t="shared" ca="1" si="416"/>
        <v>-</v>
      </c>
      <c r="AT965" s="67" t="str">
        <f t="shared" ca="1" si="417"/>
        <v>-</v>
      </c>
    </row>
    <row r="966" spans="1:46" s="1" customFormat="1" ht="12" x14ac:dyDescent="0.35">
      <c r="A966" s="87"/>
      <c r="B966" s="40" t="str">
        <f t="shared" si="422"/>
        <v/>
      </c>
      <c r="C966" s="41" t="str">
        <f t="shared" si="423"/>
        <v/>
      </c>
      <c r="D966" s="28">
        <f>'I Disease Parameters'!$E$6/(1000*365)</f>
        <v>4.8197260273972601E-5</v>
      </c>
      <c r="E966" s="28">
        <f>'I Disease Parameters'!$E$7/(1000*365)</f>
        <v>2.0024657534246577E-5</v>
      </c>
      <c r="F966" s="27">
        <f>(1-'I Disease Parameters'!$E$8)/'I Disease Parameters'!$E$10</f>
        <v>0.188</v>
      </c>
      <c r="G966" s="27">
        <f>'I Disease Parameters'!$E$8/'I Disease Parameters'!$E$11</f>
        <v>1.2E-2</v>
      </c>
      <c r="H966" s="27">
        <f>1/'I Disease Parameters'!$E$12</f>
        <v>0.05</v>
      </c>
      <c r="I966" s="27">
        <f>'I Disease Parameters'!$E$9/'I Disease Parameters'!$E$15</f>
        <v>0</v>
      </c>
      <c r="J966" s="83">
        <f t="shared" si="418"/>
        <v>7.7001263440561267</v>
      </c>
      <c r="K966" s="60">
        <f t="shared" si="419"/>
        <v>0.77001263449643809</v>
      </c>
      <c r="L966" s="30">
        <f t="shared" si="420"/>
        <v>0.46717576064062738</v>
      </c>
      <c r="M966" s="27">
        <f>J966/'I Disease Parameters'!$E$12</f>
        <v>0.38500631720280631</v>
      </c>
      <c r="N966" s="27">
        <f>K966/SQRT('I Disease Parameters'!$E$13*'I Disease Parameters'!$E$13)</f>
        <v>4.5294860852731655E-2</v>
      </c>
      <c r="O966" s="27">
        <f>L966/'I Disease Parameters'!$E$13</f>
        <v>2.7480927096507492E-2</v>
      </c>
      <c r="P966" s="27">
        <f>(1-L966)/'I Disease Parameters'!$E$14</f>
        <v>2.2201009973307193E-2</v>
      </c>
      <c r="Q966" s="19" t="str">
        <f t="shared" si="424"/>
        <v/>
      </c>
      <c r="R966" s="17" t="str">
        <f t="shared" si="425"/>
        <v/>
      </c>
      <c r="S966" s="17" t="str">
        <f t="shared" si="426"/>
        <v/>
      </c>
      <c r="T966" s="17" t="str">
        <f t="shared" si="427"/>
        <v/>
      </c>
      <c r="U966" s="17" t="str">
        <f t="shared" si="428"/>
        <v/>
      </c>
      <c r="V966" s="17" t="str">
        <f t="shared" si="429"/>
        <v/>
      </c>
      <c r="W966" s="17" t="str">
        <f t="shared" si="430"/>
        <v/>
      </c>
      <c r="X966" s="18" t="str">
        <f t="shared" si="421"/>
        <v/>
      </c>
      <c r="Y966" s="17" t="str">
        <f t="shared" si="431"/>
        <v/>
      </c>
      <c r="Z966" s="17" t="str">
        <f t="shared" si="432"/>
        <v/>
      </c>
      <c r="AA966" s="17" t="str">
        <f t="shared" si="433"/>
        <v/>
      </c>
      <c r="AB966" s="17" t="str">
        <f t="shared" si="434"/>
        <v/>
      </c>
      <c r="AC966" s="17" t="str">
        <f t="shared" si="435"/>
        <v/>
      </c>
      <c r="AD966" s="18" t="str">
        <f t="shared" si="436"/>
        <v/>
      </c>
      <c r="AE966" s="19" t="str">
        <f t="shared" si="437"/>
        <v/>
      </c>
      <c r="AF966" s="17" t="str">
        <f t="shared" si="438"/>
        <v/>
      </c>
      <c r="AG966" s="17" t="str">
        <f t="shared" si="439"/>
        <v/>
      </c>
      <c r="AH966" s="18" t="str">
        <f t="shared" ref="AH966:AH1029" si="440">IF($B966&gt;$C$1,"",AG966+AF966)</f>
        <v/>
      </c>
      <c r="AI966" s="73"/>
      <c r="AJ966" s="74"/>
      <c r="AK966" s="74"/>
      <c r="AL966" s="73"/>
      <c r="AM966" s="74"/>
      <c r="AN966" s="74">
        <f t="shared" ref="AN966:AN1029" si="441">AM966+AN965</f>
        <v>2012</v>
      </c>
      <c r="AO966" s="19" t="str">
        <f t="shared" ref="AO966:AO1029" ca="1" si="442">IF($C966&gt;=TODAY(),"-",(AL966-AD966)^2)</f>
        <v>-</v>
      </c>
      <c r="AP966" s="17" t="str">
        <f ca="1">IF($C966&gt;=TODAY(),"-",100*(AO966-MIN(Fit_Error_Deaths))/(MAX(Fit_Error_Deaths)-MIN(Fit_Error_Deaths)))</f>
        <v>-</v>
      </c>
      <c r="AQ966" s="17" t="str">
        <f t="shared" ref="AQ966:AQ1029" ca="1" si="443">IF($C966&gt;=TODAY(),"-",(AM966-AH966)^2)</f>
        <v>-</v>
      </c>
      <c r="AR966" s="17" t="str">
        <f ca="1">IF($C966&gt;=TODAY(),"-",100*(AQ966-MIN(Fit_Error_LocalTransmission))/(MAX(Fit_Error_LocalTransmission)-MIN(Fit_Error_LocalTransmission)))</f>
        <v>-</v>
      </c>
      <c r="AS966" s="17" t="str">
        <f t="shared" ref="AS966:AS1029" ca="1" si="444">IF($C966&gt;=TODAY(),"-",AP966*$AO$2+AR966*$AQ$2)</f>
        <v>-</v>
      </c>
      <c r="AT966" s="67" t="str">
        <f t="shared" ref="AT966:AT1029" ca="1" si="445">IF($C966&gt;=TODAY(),"-",($AT$2)^((TODAY()-C966-1)))</f>
        <v>-</v>
      </c>
    </row>
    <row r="967" spans="1:46" s="1" customFormat="1" ht="12" x14ac:dyDescent="0.35">
      <c r="A967" s="87"/>
      <c r="B967" s="40" t="str">
        <f t="shared" si="422"/>
        <v/>
      </c>
      <c r="C967" s="41" t="str">
        <f t="shared" si="423"/>
        <v/>
      </c>
      <c r="D967" s="28">
        <f>'I Disease Parameters'!$E$6/(1000*365)</f>
        <v>4.8197260273972601E-5</v>
      </c>
      <c r="E967" s="28">
        <f>'I Disease Parameters'!$E$7/(1000*365)</f>
        <v>2.0024657534246577E-5</v>
      </c>
      <c r="F967" s="27">
        <f>(1-'I Disease Parameters'!$E$8)/'I Disease Parameters'!$E$10</f>
        <v>0.188</v>
      </c>
      <c r="G967" s="27">
        <f>'I Disease Parameters'!$E$8/'I Disease Parameters'!$E$11</f>
        <v>1.2E-2</v>
      </c>
      <c r="H967" s="27">
        <f>1/'I Disease Parameters'!$E$12</f>
        <v>0.05</v>
      </c>
      <c r="I967" s="27">
        <f>'I Disease Parameters'!$E$9/'I Disease Parameters'!$E$15</f>
        <v>0</v>
      </c>
      <c r="J967" s="83">
        <f t="shared" ref="J967:J1030" si="446">J966</f>
        <v>7.7001263440561267</v>
      </c>
      <c r="K967" s="60">
        <f t="shared" ref="K967:K1030" si="447">K966</f>
        <v>0.77001263449643809</v>
      </c>
      <c r="L967" s="30">
        <f t="shared" ref="L967:L1030" si="448">L966</f>
        <v>0.46717576064062738</v>
      </c>
      <c r="M967" s="27">
        <f>J967/'I Disease Parameters'!$E$12</f>
        <v>0.38500631720280631</v>
      </c>
      <c r="N967" s="27">
        <f>K967/SQRT('I Disease Parameters'!$E$13*'I Disease Parameters'!$E$13)</f>
        <v>4.5294860852731655E-2</v>
      </c>
      <c r="O967" s="27">
        <f>L967/'I Disease Parameters'!$E$13</f>
        <v>2.7480927096507492E-2</v>
      </c>
      <c r="P967" s="27">
        <f>(1-L967)/'I Disease Parameters'!$E$14</f>
        <v>2.2201009973307193E-2</v>
      </c>
      <c r="Q967" s="19" t="str">
        <f t="shared" si="424"/>
        <v/>
      </c>
      <c r="R967" s="17" t="str">
        <f t="shared" si="425"/>
        <v/>
      </c>
      <c r="S967" s="17" t="str">
        <f t="shared" si="426"/>
        <v/>
      </c>
      <c r="T967" s="17" t="str">
        <f t="shared" si="427"/>
        <v/>
      </c>
      <c r="U967" s="17" t="str">
        <f t="shared" si="428"/>
        <v/>
      </c>
      <c r="V967" s="17" t="str">
        <f t="shared" si="429"/>
        <v/>
      </c>
      <c r="W967" s="17" t="str">
        <f t="shared" si="430"/>
        <v/>
      </c>
      <c r="X967" s="18" t="str">
        <f t="shared" si="421"/>
        <v/>
      </c>
      <c r="Y967" s="17" t="str">
        <f t="shared" si="431"/>
        <v/>
      </c>
      <c r="Z967" s="17" t="str">
        <f t="shared" si="432"/>
        <v/>
      </c>
      <c r="AA967" s="17" t="str">
        <f t="shared" si="433"/>
        <v/>
      </c>
      <c r="AB967" s="17" t="str">
        <f t="shared" si="434"/>
        <v/>
      </c>
      <c r="AC967" s="17" t="str">
        <f t="shared" si="435"/>
        <v/>
      </c>
      <c r="AD967" s="18" t="str">
        <f t="shared" si="436"/>
        <v/>
      </c>
      <c r="AE967" s="19" t="str">
        <f t="shared" si="437"/>
        <v/>
      </c>
      <c r="AF967" s="17" t="str">
        <f t="shared" si="438"/>
        <v/>
      </c>
      <c r="AG967" s="17" t="str">
        <f t="shared" si="439"/>
        <v/>
      </c>
      <c r="AH967" s="18" t="str">
        <f t="shared" si="440"/>
        <v/>
      </c>
      <c r="AI967" s="73"/>
      <c r="AJ967" s="74"/>
      <c r="AK967" s="74"/>
      <c r="AL967" s="73"/>
      <c r="AM967" s="74"/>
      <c r="AN967" s="74">
        <f t="shared" si="441"/>
        <v>2012</v>
      </c>
      <c r="AO967" s="19" t="str">
        <f t="shared" ca="1" si="442"/>
        <v>-</v>
      </c>
      <c r="AP967" s="17" t="str">
        <f ca="1">IF($C967&gt;=TODAY(),"-",100*(AO967-MIN(Fit_Error_Deaths))/(MAX(Fit_Error_Deaths)-MIN(Fit_Error_Deaths)))</f>
        <v>-</v>
      </c>
      <c r="AQ967" s="17" t="str">
        <f t="shared" ca="1" si="443"/>
        <v>-</v>
      </c>
      <c r="AR967" s="17" t="str">
        <f ca="1">IF($C967&gt;=TODAY(),"-",100*(AQ967-MIN(Fit_Error_LocalTransmission))/(MAX(Fit_Error_LocalTransmission)-MIN(Fit_Error_LocalTransmission)))</f>
        <v>-</v>
      </c>
      <c r="AS967" s="17" t="str">
        <f t="shared" ca="1" si="444"/>
        <v>-</v>
      </c>
      <c r="AT967" s="67" t="str">
        <f t="shared" ca="1" si="445"/>
        <v>-</v>
      </c>
    </row>
    <row r="968" spans="1:46" s="1" customFormat="1" ht="12" x14ac:dyDescent="0.35">
      <c r="A968" s="87"/>
      <c r="B968" s="40" t="str">
        <f t="shared" si="422"/>
        <v/>
      </c>
      <c r="C968" s="41" t="str">
        <f t="shared" si="423"/>
        <v/>
      </c>
      <c r="D968" s="28">
        <f>'I Disease Parameters'!$E$6/(1000*365)</f>
        <v>4.8197260273972601E-5</v>
      </c>
      <c r="E968" s="28">
        <f>'I Disease Parameters'!$E$7/(1000*365)</f>
        <v>2.0024657534246577E-5</v>
      </c>
      <c r="F968" s="27">
        <f>(1-'I Disease Parameters'!$E$8)/'I Disease Parameters'!$E$10</f>
        <v>0.188</v>
      </c>
      <c r="G968" s="27">
        <f>'I Disease Parameters'!$E$8/'I Disease Parameters'!$E$11</f>
        <v>1.2E-2</v>
      </c>
      <c r="H968" s="27">
        <f>1/'I Disease Parameters'!$E$12</f>
        <v>0.05</v>
      </c>
      <c r="I968" s="27">
        <f>'I Disease Parameters'!$E$9/'I Disease Parameters'!$E$15</f>
        <v>0</v>
      </c>
      <c r="J968" s="83">
        <f t="shared" si="446"/>
        <v>7.7001263440561267</v>
      </c>
      <c r="K968" s="60">
        <f t="shared" si="447"/>
        <v>0.77001263449643809</v>
      </c>
      <c r="L968" s="30">
        <f t="shared" si="448"/>
        <v>0.46717576064062738</v>
      </c>
      <c r="M968" s="27">
        <f>J968/'I Disease Parameters'!$E$12</f>
        <v>0.38500631720280631</v>
      </c>
      <c r="N968" s="27">
        <f>K968/SQRT('I Disease Parameters'!$E$13*'I Disease Parameters'!$E$13)</f>
        <v>4.5294860852731655E-2</v>
      </c>
      <c r="O968" s="27">
        <f>L968/'I Disease Parameters'!$E$13</f>
        <v>2.7480927096507492E-2</v>
      </c>
      <c r="P968" s="27">
        <f>(1-L968)/'I Disease Parameters'!$E$14</f>
        <v>2.2201009973307193E-2</v>
      </c>
      <c r="Q968" s="19" t="str">
        <f t="shared" si="424"/>
        <v/>
      </c>
      <c r="R968" s="17" t="str">
        <f t="shared" si="425"/>
        <v/>
      </c>
      <c r="S968" s="17" t="str">
        <f t="shared" si="426"/>
        <v/>
      </c>
      <c r="T968" s="17" t="str">
        <f t="shared" si="427"/>
        <v/>
      </c>
      <c r="U968" s="17" t="str">
        <f t="shared" si="428"/>
        <v/>
      </c>
      <c r="V968" s="17" t="str">
        <f t="shared" si="429"/>
        <v/>
      </c>
      <c r="W968" s="17" t="str">
        <f t="shared" si="430"/>
        <v/>
      </c>
      <c r="X968" s="18" t="str">
        <f t="shared" si="421"/>
        <v/>
      </c>
      <c r="Y968" s="17" t="str">
        <f t="shared" si="431"/>
        <v/>
      </c>
      <c r="Z968" s="17" t="str">
        <f t="shared" si="432"/>
        <v/>
      </c>
      <c r="AA968" s="17" t="str">
        <f t="shared" si="433"/>
        <v/>
      </c>
      <c r="AB968" s="17" t="str">
        <f t="shared" si="434"/>
        <v/>
      </c>
      <c r="AC968" s="17" t="str">
        <f t="shared" si="435"/>
        <v/>
      </c>
      <c r="AD968" s="18" t="str">
        <f t="shared" si="436"/>
        <v/>
      </c>
      <c r="AE968" s="19" t="str">
        <f t="shared" si="437"/>
        <v/>
      </c>
      <c r="AF968" s="17" t="str">
        <f t="shared" si="438"/>
        <v/>
      </c>
      <c r="AG968" s="17" t="str">
        <f t="shared" si="439"/>
        <v/>
      </c>
      <c r="AH968" s="18" t="str">
        <f t="shared" si="440"/>
        <v/>
      </c>
      <c r="AI968" s="73"/>
      <c r="AJ968" s="74"/>
      <c r="AK968" s="74"/>
      <c r="AL968" s="73"/>
      <c r="AM968" s="74"/>
      <c r="AN968" s="74">
        <f t="shared" si="441"/>
        <v>2012</v>
      </c>
      <c r="AO968" s="19" t="str">
        <f t="shared" ca="1" si="442"/>
        <v>-</v>
      </c>
      <c r="AP968" s="17" t="str">
        <f ca="1">IF($C968&gt;=TODAY(),"-",100*(AO968-MIN(Fit_Error_Deaths))/(MAX(Fit_Error_Deaths)-MIN(Fit_Error_Deaths)))</f>
        <v>-</v>
      </c>
      <c r="AQ968" s="17" t="str">
        <f t="shared" ca="1" si="443"/>
        <v>-</v>
      </c>
      <c r="AR968" s="17" t="str">
        <f ca="1">IF($C968&gt;=TODAY(),"-",100*(AQ968-MIN(Fit_Error_LocalTransmission))/(MAX(Fit_Error_LocalTransmission)-MIN(Fit_Error_LocalTransmission)))</f>
        <v>-</v>
      </c>
      <c r="AS968" s="17" t="str">
        <f t="shared" ca="1" si="444"/>
        <v>-</v>
      </c>
      <c r="AT968" s="67" t="str">
        <f t="shared" ca="1" si="445"/>
        <v>-</v>
      </c>
    </row>
    <row r="969" spans="1:46" s="1" customFormat="1" ht="12" x14ac:dyDescent="0.35">
      <c r="A969" s="87"/>
      <c r="B969" s="40" t="str">
        <f t="shared" si="422"/>
        <v/>
      </c>
      <c r="C969" s="41" t="str">
        <f t="shared" si="423"/>
        <v/>
      </c>
      <c r="D969" s="28">
        <f>'I Disease Parameters'!$E$6/(1000*365)</f>
        <v>4.8197260273972601E-5</v>
      </c>
      <c r="E969" s="28">
        <f>'I Disease Parameters'!$E$7/(1000*365)</f>
        <v>2.0024657534246577E-5</v>
      </c>
      <c r="F969" s="27">
        <f>(1-'I Disease Parameters'!$E$8)/'I Disease Parameters'!$E$10</f>
        <v>0.188</v>
      </c>
      <c r="G969" s="27">
        <f>'I Disease Parameters'!$E$8/'I Disease Parameters'!$E$11</f>
        <v>1.2E-2</v>
      </c>
      <c r="H969" s="27">
        <f>1/'I Disease Parameters'!$E$12</f>
        <v>0.05</v>
      </c>
      <c r="I969" s="27">
        <f>'I Disease Parameters'!$E$9/'I Disease Parameters'!$E$15</f>
        <v>0</v>
      </c>
      <c r="J969" s="83">
        <f t="shared" si="446"/>
        <v>7.7001263440561267</v>
      </c>
      <c r="K969" s="60">
        <f t="shared" si="447"/>
        <v>0.77001263449643809</v>
      </c>
      <c r="L969" s="30">
        <f t="shared" si="448"/>
        <v>0.46717576064062738</v>
      </c>
      <c r="M969" s="27">
        <f>J969/'I Disease Parameters'!$E$12</f>
        <v>0.38500631720280631</v>
      </c>
      <c r="N969" s="27">
        <f>K969/SQRT('I Disease Parameters'!$E$13*'I Disease Parameters'!$E$13)</f>
        <v>4.5294860852731655E-2</v>
      </c>
      <c r="O969" s="27">
        <f>L969/'I Disease Parameters'!$E$13</f>
        <v>2.7480927096507492E-2</v>
      </c>
      <c r="P969" s="27">
        <f>(1-L969)/'I Disease Parameters'!$E$14</f>
        <v>2.2201009973307193E-2</v>
      </c>
      <c r="Q969" s="19" t="str">
        <f t="shared" si="424"/>
        <v/>
      </c>
      <c r="R969" s="17" t="str">
        <f t="shared" si="425"/>
        <v/>
      </c>
      <c r="S969" s="17" t="str">
        <f t="shared" si="426"/>
        <v/>
      </c>
      <c r="T969" s="17" t="str">
        <f t="shared" si="427"/>
        <v/>
      </c>
      <c r="U969" s="17" t="str">
        <f t="shared" si="428"/>
        <v/>
      </c>
      <c r="V969" s="17" t="str">
        <f t="shared" si="429"/>
        <v/>
      </c>
      <c r="W969" s="17" t="str">
        <f t="shared" si="430"/>
        <v/>
      </c>
      <c r="X969" s="18" t="str">
        <f t="shared" si="421"/>
        <v/>
      </c>
      <c r="Y969" s="17" t="str">
        <f t="shared" si="431"/>
        <v/>
      </c>
      <c r="Z969" s="17" t="str">
        <f t="shared" si="432"/>
        <v/>
      </c>
      <c r="AA969" s="17" t="str">
        <f t="shared" si="433"/>
        <v/>
      </c>
      <c r="AB969" s="17" t="str">
        <f t="shared" si="434"/>
        <v/>
      </c>
      <c r="AC969" s="17" t="str">
        <f t="shared" si="435"/>
        <v/>
      </c>
      <c r="AD969" s="18" t="str">
        <f t="shared" si="436"/>
        <v/>
      </c>
      <c r="AE969" s="19" t="str">
        <f t="shared" si="437"/>
        <v/>
      </c>
      <c r="AF969" s="17" t="str">
        <f t="shared" si="438"/>
        <v/>
      </c>
      <c r="AG969" s="17" t="str">
        <f t="shared" si="439"/>
        <v/>
      </c>
      <c r="AH969" s="18" t="str">
        <f t="shared" si="440"/>
        <v/>
      </c>
      <c r="AI969" s="73"/>
      <c r="AJ969" s="74"/>
      <c r="AK969" s="74"/>
      <c r="AL969" s="73"/>
      <c r="AM969" s="74"/>
      <c r="AN969" s="74">
        <f t="shared" si="441"/>
        <v>2012</v>
      </c>
      <c r="AO969" s="19" t="str">
        <f t="shared" ca="1" si="442"/>
        <v>-</v>
      </c>
      <c r="AP969" s="17" t="str">
        <f ca="1">IF($C969&gt;=TODAY(),"-",100*(AO969-MIN(Fit_Error_Deaths))/(MAX(Fit_Error_Deaths)-MIN(Fit_Error_Deaths)))</f>
        <v>-</v>
      </c>
      <c r="AQ969" s="17" t="str">
        <f t="shared" ca="1" si="443"/>
        <v>-</v>
      </c>
      <c r="AR969" s="17" t="str">
        <f ca="1">IF($C969&gt;=TODAY(),"-",100*(AQ969-MIN(Fit_Error_LocalTransmission))/(MAX(Fit_Error_LocalTransmission)-MIN(Fit_Error_LocalTransmission)))</f>
        <v>-</v>
      </c>
      <c r="AS969" s="17" t="str">
        <f t="shared" ca="1" si="444"/>
        <v>-</v>
      </c>
      <c r="AT969" s="67" t="str">
        <f t="shared" ca="1" si="445"/>
        <v>-</v>
      </c>
    </row>
    <row r="970" spans="1:46" s="1" customFormat="1" ht="12" x14ac:dyDescent="0.35">
      <c r="A970" s="87"/>
      <c r="B970" s="40" t="str">
        <f t="shared" si="422"/>
        <v/>
      </c>
      <c r="C970" s="41" t="str">
        <f t="shared" si="423"/>
        <v/>
      </c>
      <c r="D970" s="28">
        <f>'I Disease Parameters'!$E$6/(1000*365)</f>
        <v>4.8197260273972601E-5</v>
      </c>
      <c r="E970" s="28">
        <f>'I Disease Parameters'!$E$7/(1000*365)</f>
        <v>2.0024657534246577E-5</v>
      </c>
      <c r="F970" s="27">
        <f>(1-'I Disease Parameters'!$E$8)/'I Disease Parameters'!$E$10</f>
        <v>0.188</v>
      </c>
      <c r="G970" s="27">
        <f>'I Disease Parameters'!$E$8/'I Disease Parameters'!$E$11</f>
        <v>1.2E-2</v>
      </c>
      <c r="H970" s="27">
        <f>1/'I Disease Parameters'!$E$12</f>
        <v>0.05</v>
      </c>
      <c r="I970" s="27">
        <f>'I Disease Parameters'!$E$9/'I Disease Parameters'!$E$15</f>
        <v>0</v>
      </c>
      <c r="J970" s="83">
        <f t="shared" si="446"/>
        <v>7.7001263440561267</v>
      </c>
      <c r="K970" s="60">
        <f t="shared" si="447"/>
        <v>0.77001263449643809</v>
      </c>
      <c r="L970" s="30">
        <f t="shared" si="448"/>
        <v>0.46717576064062738</v>
      </c>
      <c r="M970" s="27">
        <f>J970/'I Disease Parameters'!$E$12</f>
        <v>0.38500631720280631</v>
      </c>
      <c r="N970" s="27">
        <f>K970/SQRT('I Disease Parameters'!$E$13*'I Disease Parameters'!$E$13)</f>
        <v>4.5294860852731655E-2</v>
      </c>
      <c r="O970" s="27">
        <f>L970/'I Disease Parameters'!$E$13</f>
        <v>2.7480927096507492E-2</v>
      </c>
      <c r="P970" s="27">
        <f>(1-L970)/'I Disease Parameters'!$E$14</f>
        <v>2.2201009973307193E-2</v>
      </c>
      <c r="Q970" s="19" t="str">
        <f t="shared" si="424"/>
        <v/>
      </c>
      <c r="R970" s="17" t="str">
        <f t="shared" si="425"/>
        <v/>
      </c>
      <c r="S970" s="17" t="str">
        <f t="shared" si="426"/>
        <v/>
      </c>
      <c r="T970" s="17" t="str">
        <f t="shared" si="427"/>
        <v/>
      </c>
      <c r="U970" s="17" t="str">
        <f t="shared" si="428"/>
        <v/>
      </c>
      <c r="V970" s="17" t="str">
        <f t="shared" si="429"/>
        <v/>
      </c>
      <c r="W970" s="17" t="str">
        <f t="shared" si="430"/>
        <v/>
      </c>
      <c r="X970" s="18" t="str">
        <f t="shared" si="421"/>
        <v/>
      </c>
      <c r="Y970" s="17" t="str">
        <f t="shared" si="431"/>
        <v/>
      </c>
      <c r="Z970" s="17" t="str">
        <f t="shared" si="432"/>
        <v/>
      </c>
      <c r="AA970" s="17" t="str">
        <f t="shared" si="433"/>
        <v/>
      </c>
      <c r="AB970" s="17" t="str">
        <f t="shared" si="434"/>
        <v/>
      </c>
      <c r="AC970" s="17" t="str">
        <f t="shared" si="435"/>
        <v/>
      </c>
      <c r="AD970" s="18" t="str">
        <f t="shared" si="436"/>
        <v/>
      </c>
      <c r="AE970" s="19" t="str">
        <f t="shared" si="437"/>
        <v/>
      </c>
      <c r="AF970" s="17" t="str">
        <f t="shared" si="438"/>
        <v/>
      </c>
      <c r="AG970" s="17" t="str">
        <f t="shared" si="439"/>
        <v/>
      </c>
      <c r="AH970" s="18" t="str">
        <f t="shared" si="440"/>
        <v/>
      </c>
      <c r="AI970" s="73"/>
      <c r="AJ970" s="74"/>
      <c r="AK970" s="74"/>
      <c r="AL970" s="73"/>
      <c r="AM970" s="74"/>
      <c r="AN970" s="74">
        <f t="shared" si="441"/>
        <v>2012</v>
      </c>
      <c r="AO970" s="19" t="str">
        <f t="shared" ca="1" si="442"/>
        <v>-</v>
      </c>
      <c r="AP970" s="17" t="str">
        <f ca="1">IF($C970&gt;=TODAY(),"-",100*(AO970-MIN(Fit_Error_Deaths))/(MAX(Fit_Error_Deaths)-MIN(Fit_Error_Deaths)))</f>
        <v>-</v>
      </c>
      <c r="AQ970" s="17" t="str">
        <f t="shared" ca="1" si="443"/>
        <v>-</v>
      </c>
      <c r="AR970" s="17" t="str">
        <f ca="1">IF($C970&gt;=TODAY(),"-",100*(AQ970-MIN(Fit_Error_LocalTransmission))/(MAX(Fit_Error_LocalTransmission)-MIN(Fit_Error_LocalTransmission)))</f>
        <v>-</v>
      </c>
      <c r="AS970" s="17" t="str">
        <f t="shared" ca="1" si="444"/>
        <v>-</v>
      </c>
      <c r="AT970" s="67" t="str">
        <f t="shared" ca="1" si="445"/>
        <v>-</v>
      </c>
    </row>
    <row r="971" spans="1:46" s="1" customFormat="1" ht="12" x14ac:dyDescent="0.35">
      <c r="A971" s="87"/>
      <c r="B971" s="40" t="str">
        <f t="shared" si="422"/>
        <v/>
      </c>
      <c r="C971" s="41" t="str">
        <f t="shared" si="423"/>
        <v/>
      </c>
      <c r="D971" s="28">
        <f>'I Disease Parameters'!$E$6/(1000*365)</f>
        <v>4.8197260273972601E-5</v>
      </c>
      <c r="E971" s="28">
        <f>'I Disease Parameters'!$E$7/(1000*365)</f>
        <v>2.0024657534246577E-5</v>
      </c>
      <c r="F971" s="27">
        <f>(1-'I Disease Parameters'!$E$8)/'I Disease Parameters'!$E$10</f>
        <v>0.188</v>
      </c>
      <c r="G971" s="27">
        <f>'I Disease Parameters'!$E$8/'I Disease Parameters'!$E$11</f>
        <v>1.2E-2</v>
      </c>
      <c r="H971" s="27">
        <f>1/'I Disease Parameters'!$E$12</f>
        <v>0.05</v>
      </c>
      <c r="I971" s="27">
        <f>'I Disease Parameters'!$E$9/'I Disease Parameters'!$E$15</f>
        <v>0</v>
      </c>
      <c r="J971" s="83">
        <f t="shared" si="446"/>
        <v>7.7001263440561267</v>
      </c>
      <c r="K971" s="60">
        <f t="shared" si="447"/>
        <v>0.77001263449643809</v>
      </c>
      <c r="L971" s="30">
        <f t="shared" si="448"/>
        <v>0.46717576064062738</v>
      </c>
      <c r="M971" s="27">
        <f>J971/'I Disease Parameters'!$E$12</f>
        <v>0.38500631720280631</v>
      </c>
      <c r="N971" s="27">
        <f>K971/SQRT('I Disease Parameters'!$E$13*'I Disease Parameters'!$E$13)</f>
        <v>4.5294860852731655E-2</v>
      </c>
      <c r="O971" s="27">
        <f>L971/'I Disease Parameters'!$E$13</f>
        <v>2.7480927096507492E-2</v>
      </c>
      <c r="P971" s="27">
        <f>(1-L971)/'I Disease Parameters'!$E$14</f>
        <v>2.2201009973307193E-2</v>
      </c>
      <c r="Q971" s="19" t="str">
        <f t="shared" si="424"/>
        <v/>
      </c>
      <c r="R971" s="17" t="str">
        <f t="shared" si="425"/>
        <v/>
      </c>
      <c r="S971" s="17" t="str">
        <f t="shared" si="426"/>
        <v/>
      </c>
      <c r="T971" s="17" t="str">
        <f t="shared" si="427"/>
        <v/>
      </c>
      <c r="U971" s="17" t="str">
        <f t="shared" si="428"/>
        <v/>
      </c>
      <c r="V971" s="17" t="str">
        <f t="shared" si="429"/>
        <v/>
      </c>
      <c r="W971" s="17" t="str">
        <f t="shared" si="430"/>
        <v/>
      </c>
      <c r="X971" s="18" t="str">
        <f t="shared" si="421"/>
        <v/>
      </c>
      <c r="Y971" s="17" t="str">
        <f t="shared" si="431"/>
        <v/>
      </c>
      <c r="Z971" s="17" t="str">
        <f t="shared" si="432"/>
        <v/>
      </c>
      <c r="AA971" s="17" t="str">
        <f t="shared" si="433"/>
        <v/>
      </c>
      <c r="AB971" s="17" t="str">
        <f t="shared" si="434"/>
        <v/>
      </c>
      <c r="AC971" s="17" t="str">
        <f t="shared" si="435"/>
        <v/>
      </c>
      <c r="AD971" s="18" t="str">
        <f t="shared" si="436"/>
        <v/>
      </c>
      <c r="AE971" s="19" t="str">
        <f t="shared" si="437"/>
        <v/>
      </c>
      <c r="AF971" s="17" t="str">
        <f t="shared" si="438"/>
        <v/>
      </c>
      <c r="AG971" s="17" t="str">
        <f t="shared" si="439"/>
        <v/>
      </c>
      <c r="AH971" s="18" t="str">
        <f t="shared" si="440"/>
        <v/>
      </c>
      <c r="AI971" s="73"/>
      <c r="AJ971" s="74"/>
      <c r="AK971" s="74"/>
      <c r="AL971" s="73"/>
      <c r="AM971" s="74"/>
      <c r="AN971" s="74">
        <f t="shared" si="441"/>
        <v>2012</v>
      </c>
      <c r="AO971" s="19" t="str">
        <f t="shared" ca="1" si="442"/>
        <v>-</v>
      </c>
      <c r="AP971" s="17" t="str">
        <f ca="1">IF($C971&gt;=TODAY(),"-",100*(AO971-MIN(Fit_Error_Deaths))/(MAX(Fit_Error_Deaths)-MIN(Fit_Error_Deaths)))</f>
        <v>-</v>
      </c>
      <c r="AQ971" s="17" t="str">
        <f t="shared" ca="1" si="443"/>
        <v>-</v>
      </c>
      <c r="AR971" s="17" t="str">
        <f ca="1">IF($C971&gt;=TODAY(),"-",100*(AQ971-MIN(Fit_Error_LocalTransmission))/(MAX(Fit_Error_LocalTransmission)-MIN(Fit_Error_LocalTransmission)))</f>
        <v>-</v>
      </c>
      <c r="AS971" s="17" t="str">
        <f t="shared" ca="1" si="444"/>
        <v>-</v>
      </c>
      <c r="AT971" s="67" t="str">
        <f t="shared" ca="1" si="445"/>
        <v>-</v>
      </c>
    </row>
    <row r="972" spans="1:46" s="1" customFormat="1" ht="12" x14ac:dyDescent="0.35">
      <c r="A972" s="87"/>
      <c r="B972" s="40" t="str">
        <f t="shared" si="422"/>
        <v/>
      </c>
      <c r="C972" s="41" t="str">
        <f t="shared" si="423"/>
        <v/>
      </c>
      <c r="D972" s="28">
        <f>'I Disease Parameters'!$E$6/(1000*365)</f>
        <v>4.8197260273972601E-5</v>
      </c>
      <c r="E972" s="28">
        <f>'I Disease Parameters'!$E$7/(1000*365)</f>
        <v>2.0024657534246577E-5</v>
      </c>
      <c r="F972" s="27">
        <f>(1-'I Disease Parameters'!$E$8)/'I Disease Parameters'!$E$10</f>
        <v>0.188</v>
      </c>
      <c r="G972" s="27">
        <f>'I Disease Parameters'!$E$8/'I Disease Parameters'!$E$11</f>
        <v>1.2E-2</v>
      </c>
      <c r="H972" s="27">
        <f>1/'I Disease Parameters'!$E$12</f>
        <v>0.05</v>
      </c>
      <c r="I972" s="27">
        <f>'I Disease Parameters'!$E$9/'I Disease Parameters'!$E$15</f>
        <v>0</v>
      </c>
      <c r="J972" s="83">
        <f t="shared" si="446"/>
        <v>7.7001263440561267</v>
      </c>
      <c r="K972" s="60">
        <f t="shared" si="447"/>
        <v>0.77001263449643809</v>
      </c>
      <c r="L972" s="30">
        <f t="shared" si="448"/>
        <v>0.46717576064062738</v>
      </c>
      <c r="M972" s="27">
        <f>J972/'I Disease Parameters'!$E$12</f>
        <v>0.38500631720280631</v>
      </c>
      <c r="N972" s="27">
        <f>K972/SQRT('I Disease Parameters'!$E$13*'I Disease Parameters'!$E$13)</f>
        <v>4.5294860852731655E-2</v>
      </c>
      <c r="O972" s="27">
        <f>L972/'I Disease Parameters'!$E$13</f>
        <v>2.7480927096507492E-2</v>
      </c>
      <c r="P972" s="27">
        <f>(1-L972)/'I Disease Parameters'!$E$14</f>
        <v>2.2201009973307193E-2</v>
      </c>
      <c r="Q972" s="19" t="str">
        <f t="shared" si="424"/>
        <v/>
      </c>
      <c r="R972" s="17" t="str">
        <f t="shared" si="425"/>
        <v/>
      </c>
      <c r="S972" s="17" t="str">
        <f t="shared" si="426"/>
        <v/>
      </c>
      <c r="T972" s="17" t="str">
        <f t="shared" si="427"/>
        <v/>
      </c>
      <c r="U972" s="17" t="str">
        <f t="shared" si="428"/>
        <v/>
      </c>
      <c r="V972" s="17" t="str">
        <f t="shared" si="429"/>
        <v/>
      </c>
      <c r="W972" s="17" t="str">
        <f t="shared" si="430"/>
        <v/>
      </c>
      <c r="X972" s="18" t="str">
        <f t="shared" si="421"/>
        <v/>
      </c>
      <c r="Y972" s="17" t="str">
        <f t="shared" si="431"/>
        <v/>
      </c>
      <c r="Z972" s="17" t="str">
        <f t="shared" si="432"/>
        <v/>
      </c>
      <c r="AA972" s="17" t="str">
        <f t="shared" si="433"/>
        <v/>
      </c>
      <c r="AB972" s="17" t="str">
        <f t="shared" si="434"/>
        <v/>
      </c>
      <c r="AC972" s="17" t="str">
        <f t="shared" si="435"/>
        <v/>
      </c>
      <c r="AD972" s="18" t="str">
        <f t="shared" si="436"/>
        <v/>
      </c>
      <c r="AE972" s="19" t="str">
        <f t="shared" si="437"/>
        <v/>
      </c>
      <c r="AF972" s="17" t="str">
        <f t="shared" si="438"/>
        <v/>
      </c>
      <c r="AG972" s="17" t="str">
        <f t="shared" si="439"/>
        <v/>
      </c>
      <c r="AH972" s="18" t="str">
        <f t="shared" si="440"/>
        <v/>
      </c>
      <c r="AI972" s="73"/>
      <c r="AJ972" s="74"/>
      <c r="AK972" s="74"/>
      <c r="AL972" s="73"/>
      <c r="AM972" s="74"/>
      <c r="AN972" s="74">
        <f t="shared" si="441"/>
        <v>2012</v>
      </c>
      <c r="AO972" s="19" t="str">
        <f t="shared" ca="1" si="442"/>
        <v>-</v>
      </c>
      <c r="AP972" s="17" t="str">
        <f ca="1">IF($C972&gt;=TODAY(),"-",100*(AO972-MIN(Fit_Error_Deaths))/(MAX(Fit_Error_Deaths)-MIN(Fit_Error_Deaths)))</f>
        <v>-</v>
      </c>
      <c r="AQ972" s="17" t="str">
        <f t="shared" ca="1" si="443"/>
        <v>-</v>
      </c>
      <c r="AR972" s="17" t="str">
        <f ca="1">IF($C972&gt;=TODAY(),"-",100*(AQ972-MIN(Fit_Error_LocalTransmission))/(MAX(Fit_Error_LocalTransmission)-MIN(Fit_Error_LocalTransmission)))</f>
        <v>-</v>
      </c>
      <c r="AS972" s="17" t="str">
        <f t="shared" ca="1" si="444"/>
        <v>-</v>
      </c>
      <c r="AT972" s="67" t="str">
        <f t="shared" ca="1" si="445"/>
        <v>-</v>
      </c>
    </row>
    <row r="973" spans="1:46" s="1" customFormat="1" ht="12" x14ac:dyDescent="0.35">
      <c r="A973" s="87"/>
      <c r="B973" s="40" t="str">
        <f t="shared" si="422"/>
        <v/>
      </c>
      <c r="C973" s="41" t="str">
        <f t="shared" si="423"/>
        <v/>
      </c>
      <c r="D973" s="28">
        <f>'I Disease Parameters'!$E$6/(1000*365)</f>
        <v>4.8197260273972601E-5</v>
      </c>
      <c r="E973" s="28">
        <f>'I Disease Parameters'!$E$7/(1000*365)</f>
        <v>2.0024657534246577E-5</v>
      </c>
      <c r="F973" s="27">
        <f>(1-'I Disease Parameters'!$E$8)/'I Disease Parameters'!$E$10</f>
        <v>0.188</v>
      </c>
      <c r="G973" s="27">
        <f>'I Disease Parameters'!$E$8/'I Disease Parameters'!$E$11</f>
        <v>1.2E-2</v>
      </c>
      <c r="H973" s="27">
        <f>1/'I Disease Parameters'!$E$12</f>
        <v>0.05</v>
      </c>
      <c r="I973" s="27">
        <f>'I Disease Parameters'!$E$9/'I Disease Parameters'!$E$15</f>
        <v>0</v>
      </c>
      <c r="J973" s="83">
        <f t="shared" si="446"/>
        <v>7.7001263440561267</v>
      </c>
      <c r="K973" s="60">
        <f t="shared" si="447"/>
        <v>0.77001263449643809</v>
      </c>
      <c r="L973" s="30">
        <f t="shared" si="448"/>
        <v>0.46717576064062738</v>
      </c>
      <c r="M973" s="27">
        <f>J973/'I Disease Parameters'!$E$12</f>
        <v>0.38500631720280631</v>
      </c>
      <c r="N973" s="27">
        <f>K973/SQRT('I Disease Parameters'!$E$13*'I Disease Parameters'!$E$13)</f>
        <v>4.5294860852731655E-2</v>
      </c>
      <c r="O973" s="27">
        <f>L973/'I Disease Parameters'!$E$13</f>
        <v>2.7480927096507492E-2</v>
      </c>
      <c r="P973" s="27">
        <f>(1-L973)/'I Disease Parameters'!$E$14</f>
        <v>2.2201009973307193E-2</v>
      </c>
      <c r="Q973" s="19" t="str">
        <f t="shared" si="424"/>
        <v/>
      </c>
      <c r="R973" s="17" t="str">
        <f t="shared" si="425"/>
        <v/>
      </c>
      <c r="S973" s="17" t="str">
        <f t="shared" si="426"/>
        <v/>
      </c>
      <c r="T973" s="17" t="str">
        <f t="shared" si="427"/>
        <v/>
      </c>
      <c r="U973" s="17" t="str">
        <f t="shared" si="428"/>
        <v/>
      </c>
      <c r="V973" s="17" t="str">
        <f t="shared" si="429"/>
        <v/>
      </c>
      <c r="W973" s="17" t="str">
        <f t="shared" si="430"/>
        <v/>
      </c>
      <c r="X973" s="18" t="str">
        <f t="shared" si="421"/>
        <v/>
      </c>
      <c r="Y973" s="17" t="str">
        <f t="shared" si="431"/>
        <v/>
      </c>
      <c r="Z973" s="17" t="str">
        <f t="shared" si="432"/>
        <v/>
      </c>
      <c r="AA973" s="17" t="str">
        <f t="shared" si="433"/>
        <v/>
      </c>
      <c r="AB973" s="17" t="str">
        <f t="shared" si="434"/>
        <v/>
      </c>
      <c r="AC973" s="17" t="str">
        <f t="shared" si="435"/>
        <v/>
      </c>
      <c r="AD973" s="18" t="str">
        <f t="shared" si="436"/>
        <v/>
      </c>
      <c r="AE973" s="19" t="str">
        <f t="shared" si="437"/>
        <v/>
      </c>
      <c r="AF973" s="17" t="str">
        <f t="shared" si="438"/>
        <v/>
      </c>
      <c r="AG973" s="17" t="str">
        <f t="shared" si="439"/>
        <v/>
      </c>
      <c r="AH973" s="18" t="str">
        <f t="shared" si="440"/>
        <v/>
      </c>
      <c r="AI973" s="73"/>
      <c r="AJ973" s="74"/>
      <c r="AK973" s="74"/>
      <c r="AL973" s="73"/>
      <c r="AM973" s="74"/>
      <c r="AN973" s="74">
        <f t="shared" si="441"/>
        <v>2012</v>
      </c>
      <c r="AO973" s="19" t="str">
        <f t="shared" ca="1" si="442"/>
        <v>-</v>
      </c>
      <c r="AP973" s="17" t="str">
        <f ca="1">IF($C973&gt;=TODAY(),"-",100*(AO973-MIN(Fit_Error_Deaths))/(MAX(Fit_Error_Deaths)-MIN(Fit_Error_Deaths)))</f>
        <v>-</v>
      </c>
      <c r="AQ973" s="17" t="str">
        <f t="shared" ca="1" si="443"/>
        <v>-</v>
      </c>
      <c r="AR973" s="17" t="str">
        <f ca="1">IF($C973&gt;=TODAY(),"-",100*(AQ973-MIN(Fit_Error_LocalTransmission))/(MAX(Fit_Error_LocalTransmission)-MIN(Fit_Error_LocalTransmission)))</f>
        <v>-</v>
      </c>
      <c r="AS973" s="17" t="str">
        <f t="shared" ca="1" si="444"/>
        <v>-</v>
      </c>
      <c r="AT973" s="67" t="str">
        <f t="shared" ca="1" si="445"/>
        <v>-</v>
      </c>
    </row>
    <row r="974" spans="1:46" s="1" customFormat="1" ht="12" x14ac:dyDescent="0.35">
      <c r="A974" s="87"/>
      <c r="B974" s="40" t="str">
        <f t="shared" si="422"/>
        <v/>
      </c>
      <c r="C974" s="41" t="str">
        <f t="shared" si="423"/>
        <v/>
      </c>
      <c r="D974" s="28">
        <f>'I Disease Parameters'!$E$6/(1000*365)</f>
        <v>4.8197260273972601E-5</v>
      </c>
      <c r="E974" s="28">
        <f>'I Disease Parameters'!$E$7/(1000*365)</f>
        <v>2.0024657534246577E-5</v>
      </c>
      <c r="F974" s="27">
        <f>(1-'I Disease Parameters'!$E$8)/'I Disease Parameters'!$E$10</f>
        <v>0.188</v>
      </c>
      <c r="G974" s="27">
        <f>'I Disease Parameters'!$E$8/'I Disease Parameters'!$E$11</f>
        <v>1.2E-2</v>
      </c>
      <c r="H974" s="27">
        <f>1/'I Disease Parameters'!$E$12</f>
        <v>0.05</v>
      </c>
      <c r="I974" s="27">
        <f>'I Disease Parameters'!$E$9/'I Disease Parameters'!$E$15</f>
        <v>0</v>
      </c>
      <c r="J974" s="83">
        <f t="shared" si="446"/>
        <v>7.7001263440561267</v>
      </c>
      <c r="K974" s="60">
        <f t="shared" si="447"/>
        <v>0.77001263449643809</v>
      </c>
      <c r="L974" s="30">
        <f t="shared" si="448"/>
        <v>0.46717576064062738</v>
      </c>
      <c r="M974" s="27">
        <f>J974/'I Disease Parameters'!$E$12</f>
        <v>0.38500631720280631</v>
      </c>
      <c r="N974" s="27">
        <f>K974/SQRT('I Disease Parameters'!$E$13*'I Disease Parameters'!$E$13)</f>
        <v>4.5294860852731655E-2</v>
      </c>
      <c r="O974" s="27">
        <f>L974/'I Disease Parameters'!$E$13</f>
        <v>2.7480927096507492E-2</v>
      </c>
      <c r="P974" s="27">
        <f>(1-L974)/'I Disease Parameters'!$E$14</f>
        <v>2.2201009973307193E-2</v>
      </c>
      <c r="Q974" s="19" t="str">
        <f t="shared" si="424"/>
        <v/>
      </c>
      <c r="R974" s="17" t="str">
        <f t="shared" si="425"/>
        <v/>
      </c>
      <c r="S974" s="17" t="str">
        <f t="shared" si="426"/>
        <v/>
      </c>
      <c r="T974" s="17" t="str">
        <f t="shared" si="427"/>
        <v/>
      </c>
      <c r="U974" s="17" t="str">
        <f t="shared" si="428"/>
        <v/>
      </c>
      <c r="V974" s="17" t="str">
        <f t="shared" si="429"/>
        <v/>
      </c>
      <c r="W974" s="17" t="str">
        <f t="shared" si="430"/>
        <v/>
      </c>
      <c r="X974" s="18" t="str">
        <f t="shared" si="421"/>
        <v/>
      </c>
      <c r="Y974" s="17" t="str">
        <f t="shared" si="431"/>
        <v/>
      </c>
      <c r="Z974" s="17" t="str">
        <f t="shared" si="432"/>
        <v/>
      </c>
      <c r="AA974" s="17" t="str">
        <f t="shared" si="433"/>
        <v/>
      </c>
      <c r="AB974" s="17" t="str">
        <f t="shared" si="434"/>
        <v/>
      </c>
      <c r="AC974" s="17" t="str">
        <f t="shared" si="435"/>
        <v/>
      </c>
      <c r="AD974" s="18" t="str">
        <f t="shared" si="436"/>
        <v/>
      </c>
      <c r="AE974" s="19" t="str">
        <f t="shared" si="437"/>
        <v/>
      </c>
      <c r="AF974" s="17" t="str">
        <f t="shared" si="438"/>
        <v/>
      </c>
      <c r="AG974" s="17" t="str">
        <f t="shared" si="439"/>
        <v/>
      </c>
      <c r="AH974" s="18" t="str">
        <f t="shared" si="440"/>
        <v/>
      </c>
      <c r="AI974" s="73"/>
      <c r="AJ974" s="74"/>
      <c r="AK974" s="74"/>
      <c r="AL974" s="73"/>
      <c r="AM974" s="74"/>
      <c r="AN974" s="74">
        <f t="shared" si="441"/>
        <v>2012</v>
      </c>
      <c r="AO974" s="19" t="str">
        <f t="shared" ca="1" si="442"/>
        <v>-</v>
      </c>
      <c r="AP974" s="17" t="str">
        <f ca="1">IF($C974&gt;=TODAY(),"-",100*(AO974-MIN(Fit_Error_Deaths))/(MAX(Fit_Error_Deaths)-MIN(Fit_Error_Deaths)))</f>
        <v>-</v>
      </c>
      <c r="AQ974" s="17" t="str">
        <f t="shared" ca="1" si="443"/>
        <v>-</v>
      </c>
      <c r="AR974" s="17" t="str">
        <f ca="1">IF($C974&gt;=TODAY(),"-",100*(AQ974-MIN(Fit_Error_LocalTransmission))/(MAX(Fit_Error_LocalTransmission)-MIN(Fit_Error_LocalTransmission)))</f>
        <v>-</v>
      </c>
      <c r="AS974" s="17" t="str">
        <f t="shared" ca="1" si="444"/>
        <v>-</v>
      </c>
      <c r="AT974" s="67" t="str">
        <f t="shared" ca="1" si="445"/>
        <v>-</v>
      </c>
    </row>
    <row r="975" spans="1:46" s="1" customFormat="1" ht="12" x14ac:dyDescent="0.35">
      <c r="A975" s="87"/>
      <c r="B975" s="40" t="str">
        <f t="shared" si="422"/>
        <v/>
      </c>
      <c r="C975" s="41" t="str">
        <f t="shared" si="423"/>
        <v/>
      </c>
      <c r="D975" s="28">
        <f>'I Disease Parameters'!$E$6/(1000*365)</f>
        <v>4.8197260273972601E-5</v>
      </c>
      <c r="E975" s="28">
        <f>'I Disease Parameters'!$E$7/(1000*365)</f>
        <v>2.0024657534246577E-5</v>
      </c>
      <c r="F975" s="27">
        <f>(1-'I Disease Parameters'!$E$8)/'I Disease Parameters'!$E$10</f>
        <v>0.188</v>
      </c>
      <c r="G975" s="27">
        <f>'I Disease Parameters'!$E$8/'I Disease Parameters'!$E$11</f>
        <v>1.2E-2</v>
      </c>
      <c r="H975" s="27">
        <f>1/'I Disease Parameters'!$E$12</f>
        <v>0.05</v>
      </c>
      <c r="I975" s="27">
        <f>'I Disease Parameters'!$E$9/'I Disease Parameters'!$E$15</f>
        <v>0</v>
      </c>
      <c r="J975" s="83">
        <f t="shared" si="446"/>
        <v>7.7001263440561267</v>
      </c>
      <c r="K975" s="60">
        <f t="shared" si="447"/>
        <v>0.77001263449643809</v>
      </c>
      <c r="L975" s="30">
        <f t="shared" si="448"/>
        <v>0.46717576064062738</v>
      </c>
      <c r="M975" s="27">
        <f>J975/'I Disease Parameters'!$E$12</f>
        <v>0.38500631720280631</v>
      </c>
      <c r="N975" s="27">
        <f>K975/SQRT('I Disease Parameters'!$E$13*'I Disease Parameters'!$E$13)</f>
        <v>4.5294860852731655E-2</v>
      </c>
      <c r="O975" s="27">
        <f>L975/'I Disease Parameters'!$E$13</f>
        <v>2.7480927096507492E-2</v>
      </c>
      <c r="P975" s="27">
        <f>(1-L975)/'I Disease Parameters'!$E$14</f>
        <v>2.2201009973307193E-2</v>
      </c>
      <c r="Q975" s="19" t="str">
        <f t="shared" si="424"/>
        <v/>
      </c>
      <c r="R975" s="17" t="str">
        <f t="shared" si="425"/>
        <v/>
      </c>
      <c r="S975" s="17" t="str">
        <f t="shared" si="426"/>
        <v/>
      </c>
      <c r="T975" s="17" t="str">
        <f t="shared" si="427"/>
        <v/>
      </c>
      <c r="U975" s="17" t="str">
        <f t="shared" si="428"/>
        <v/>
      </c>
      <c r="V975" s="17" t="str">
        <f t="shared" si="429"/>
        <v/>
      </c>
      <c r="W975" s="17" t="str">
        <f t="shared" si="430"/>
        <v/>
      </c>
      <c r="X975" s="18" t="str">
        <f t="shared" si="421"/>
        <v/>
      </c>
      <c r="Y975" s="17" t="str">
        <f t="shared" si="431"/>
        <v/>
      </c>
      <c r="Z975" s="17" t="str">
        <f t="shared" si="432"/>
        <v/>
      </c>
      <c r="AA975" s="17" t="str">
        <f t="shared" si="433"/>
        <v/>
      </c>
      <c r="AB975" s="17" t="str">
        <f t="shared" si="434"/>
        <v/>
      </c>
      <c r="AC975" s="17" t="str">
        <f t="shared" si="435"/>
        <v/>
      </c>
      <c r="AD975" s="18" t="str">
        <f t="shared" si="436"/>
        <v/>
      </c>
      <c r="AE975" s="19" t="str">
        <f t="shared" si="437"/>
        <v/>
      </c>
      <c r="AF975" s="17" t="str">
        <f t="shared" si="438"/>
        <v/>
      </c>
      <c r="AG975" s="17" t="str">
        <f t="shared" si="439"/>
        <v/>
      </c>
      <c r="AH975" s="18" t="str">
        <f t="shared" si="440"/>
        <v/>
      </c>
      <c r="AI975" s="73"/>
      <c r="AJ975" s="74"/>
      <c r="AK975" s="74"/>
      <c r="AL975" s="73"/>
      <c r="AM975" s="74"/>
      <c r="AN975" s="74">
        <f t="shared" si="441"/>
        <v>2012</v>
      </c>
      <c r="AO975" s="19" t="str">
        <f t="shared" ca="1" si="442"/>
        <v>-</v>
      </c>
      <c r="AP975" s="17" t="str">
        <f ca="1">IF($C975&gt;=TODAY(),"-",100*(AO975-MIN(Fit_Error_Deaths))/(MAX(Fit_Error_Deaths)-MIN(Fit_Error_Deaths)))</f>
        <v>-</v>
      </c>
      <c r="AQ975" s="17" t="str">
        <f t="shared" ca="1" si="443"/>
        <v>-</v>
      </c>
      <c r="AR975" s="17" t="str">
        <f ca="1">IF($C975&gt;=TODAY(),"-",100*(AQ975-MIN(Fit_Error_LocalTransmission))/(MAX(Fit_Error_LocalTransmission)-MIN(Fit_Error_LocalTransmission)))</f>
        <v>-</v>
      </c>
      <c r="AS975" s="17" t="str">
        <f t="shared" ca="1" si="444"/>
        <v>-</v>
      </c>
      <c r="AT975" s="67" t="str">
        <f t="shared" ca="1" si="445"/>
        <v>-</v>
      </c>
    </row>
    <row r="976" spans="1:46" s="1" customFormat="1" ht="12" x14ac:dyDescent="0.35">
      <c r="A976" s="87"/>
      <c r="B976" s="40" t="str">
        <f t="shared" si="422"/>
        <v/>
      </c>
      <c r="C976" s="41" t="str">
        <f t="shared" si="423"/>
        <v/>
      </c>
      <c r="D976" s="28">
        <f>'I Disease Parameters'!$E$6/(1000*365)</f>
        <v>4.8197260273972601E-5</v>
      </c>
      <c r="E976" s="28">
        <f>'I Disease Parameters'!$E$7/(1000*365)</f>
        <v>2.0024657534246577E-5</v>
      </c>
      <c r="F976" s="27">
        <f>(1-'I Disease Parameters'!$E$8)/'I Disease Parameters'!$E$10</f>
        <v>0.188</v>
      </c>
      <c r="G976" s="27">
        <f>'I Disease Parameters'!$E$8/'I Disease Parameters'!$E$11</f>
        <v>1.2E-2</v>
      </c>
      <c r="H976" s="27">
        <f>1/'I Disease Parameters'!$E$12</f>
        <v>0.05</v>
      </c>
      <c r="I976" s="27">
        <f>'I Disease Parameters'!$E$9/'I Disease Parameters'!$E$15</f>
        <v>0</v>
      </c>
      <c r="J976" s="83">
        <f t="shared" si="446"/>
        <v>7.7001263440561267</v>
      </c>
      <c r="K976" s="60">
        <f t="shared" si="447"/>
        <v>0.77001263449643809</v>
      </c>
      <c r="L976" s="30">
        <f t="shared" si="448"/>
        <v>0.46717576064062738</v>
      </c>
      <c r="M976" s="27">
        <f>J976/'I Disease Parameters'!$E$12</f>
        <v>0.38500631720280631</v>
      </c>
      <c r="N976" s="27">
        <f>K976/SQRT('I Disease Parameters'!$E$13*'I Disease Parameters'!$E$13)</f>
        <v>4.5294860852731655E-2</v>
      </c>
      <c r="O976" s="27">
        <f>L976/'I Disease Parameters'!$E$13</f>
        <v>2.7480927096507492E-2</v>
      </c>
      <c r="P976" s="27">
        <f>(1-L976)/'I Disease Parameters'!$E$14</f>
        <v>2.2201009973307193E-2</v>
      </c>
      <c r="Q976" s="19" t="str">
        <f t="shared" si="424"/>
        <v/>
      </c>
      <c r="R976" s="17" t="str">
        <f t="shared" si="425"/>
        <v/>
      </c>
      <c r="S976" s="17" t="str">
        <f t="shared" si="426"/>
        <v/>
      </c>
      <c r="T976" s="17" t="str">
        <f t="shared" si="427"/>
        <v/>
      </c>
      <c r="U976" s="17" t="str">
        <f t="shared" si="428"/>
        <v/>
      </c>
      <c r="V976" s="17" t="str">
        <f t="shared" si="429"/>
        <v/>
      </c>
      <c r="W976" s="17" t="str">
        <f t="shared" si="430"/>
        <v/>
      </c>
      <c r="X976" s="18" t="str">
        <f t="shared" si="421"/>
        <v/>
      </c>
      <c r="Y976" s="17" t="str">
        <f t="shared" si="431"/>
        <v/>
      </c>
      <c r="Z976" s="17" t="str">
        <f t="shared" si="432"/>
        <v/>
      </c>
      <c r="AA976" s="17" t="str">
        <f t="shared" si="433"/>
        <v/>
      </c>
      <c r="AB976" s="17" t="str">
        <f t="shared" si="434"/>
        <v/>
      </c>
      <c r="AC976" s="17" t="str">
        <f t="shared" si="435"/>
        <v/>
      </c>
      <c r="AD976" s="18" t="str">
        <f t="shared" si="436"/>
        <v/>
      </c>
      <c r="AE976" s="19" t="str">
        <f t="shared" si="437"/>
        <v/>
      </c>
      <c r="AF976" s="17" t="str">
        <f t="shared" si="438"/>
        <v/>
      </c>
      <c r="AG976" s="17" t="str">
        <f t="shared" si="439"/>
        <v/>
      </c>
      <c r="AH976" s="18" t="str">
        <f t="shared" si="440"/>
        <v/>
      </c>
      <c r="AI976" s="73"/>
      <c r="AJ976" s="74"/>
      <c r="AK976" s="74"/>
      <c r="AL976" s="73"/>
      <c r="AM976" s="74"/>
      <c r="AN976" s="74">
        <f t="shared" si="441"/>
        <v>2012</v>
      </c>
      <c r="AO976" s="19" t="str">
        <f t="shared" ca="1" si="442"/>
        <v>-</v>
      </c>
      <c r="AP976" s="17" t="str">
        <f ca="1">IF($C976&gt;=TODAY(),"-",100*(AO976-MIN(Fit_Error_Deaths))/(MAX(Fit_Error_Deaths)-MIN(Fit_Error_Deaths)))</f>
        <v>-</v>
      </c>
      <c r="AQ976" s="17" t="str">
        <f t="shared" ca="1" si="443"/>
        <v>-</v>
      </c>
      <c r="AR976" s="17" t="str">
        <f ca="1">IF($C976&gt;=TODAY(),"-",100*(AQ976-MIN(Fit_Error_LocalTransmission))/(MAX(Fit_Error_LocalTransmission)-MIN(Fit_Error_LocalTransmission)))</f>
        <v>-</v>
      </c>
      <c r="AS976" s="17" t="str">
        <f t="shared" ca="1" si="444"/>
        <v>-</v>
      </c>
      <c r="AT976" s="67" t="str">
        <f t="shared" ca="1" si="445"/>
        <v>-</v>
      </c>
    </row>
    <row r="977" spans="1:46" s="1" customFormat="1" ht="12" x14ac:dyDescent="0.35">
      <c r="A977" s="87"/>
      <c r="B977" s="40" t="str">
        <f t="shared" si="422"/>
        <v/>
      </c>
      <c r="C977" s="41" t="str">
        <f t="shared" si="423"/>
        <v/>
      </c>
      <c r="D977" s="28">
        <f>'I Disease Parameters'!$E$6/(1000*365)</f>
        <v>4.8197260273972601E-5</v>
      </c>
      <c r="E977" s="28">
        <f>'I Disease Parameters'!$E$7/(1000*365)</f>
        <v>2.0024657534246577E-5</v>
      </c>
      <c r="F977" s="27">
        <f>(1-'I Disease Parameters'!$E$8)/'I Disease Parameters'!$E$10</f>
        <v>0.188</v>
      </c>
      <c r="G977" s="27">
        <f>'I Disease Parameters'!$E$8/'I Disease Parameters'!$E$11</f>
        <v>1.2E-2</v>
      </c>
      <c r="H977" s="27">
        <f>1/'I Disease Parameters'!$E$12</f>
        <v>0.05</v>
      </c>
      <c r="I977" s="27">
        <f>'I Disease Parameters'!$E$9/'I Disease Parameters'!$E$15</f>
        <v>0</v>
      </c>
      <c r="J977" s="83">
        <f t="shared" si="446"/>
        <v>7.7001263440561267</v>
      </c>
      <c r="K977" s="60">
        <f t="shared" si="447"/>
        <v>0.77001263449643809</v>
      </c>
      <c r="L977" s="30">
        <f t="shared" si="448"/>
        <v>0.46717576064062738</v>
      </c>
      <c r="M977" s="27">
        <f>J977/'I Disease Parameters'!$E$12</f>
        <v>0.38500631720280631</v>
      </c>
      <c r="N977" s="27">
        <f>K977/SQRT('I Disease Parameters'!$E$13*'I Disease Parameters'!$E$13)</f>
        <v>4.5294860852731655E-2</v>
      </c>
      <c r="O977" s="27">
        <f>L977/'I Disease Parameters'!$E$13</f>
        <v>2.7480927096507492E-2</v>
      </c>
      <c r="P977" s="27">
        <f>(1-L977)/'I Disease Parameters'!$E$14</f>
        <v>2.2201009973307193E-2</v>
      </c>
      <c r="Q977" s="19" t="str">
        <f t="shared" si="424"/>
        <v/>
      </c>
      <c r="R977" s="17" t="str">
        <f t="shared" si="425"/>
        <v/>
      </c>
      <c r="S977" s="17" t="str">
        <f t="shared" si="426"/>
        <v/>
      </c>
      <c r="T977" s="17" t="str">
        <f t="shared" si="427"/>
        <v/>
      </c>
      <c r="U977" s="17" t="str">
        <f t="shared" si="428"/>
        <v/>
      </c>
      <c r="V977" s="17" t="str">
        <f t="shared" si="429"/>
        <v/>
      </c>
      <c r="W977" s="17" t="str">
        <f t="shared" si="430"/>
        <v/>
      </c>
      <c r="X977" s="18" t="str">
        <f t="shared" si="421"/>
        <v/>
      </c>
      <c r="Y977" s="17" t="str">
        <f t="shared" si="431"/>
        <v/>
      </c>
      <c r="Z977" s="17" t="str">
        <f t="shared" si="432"/>
        <v/>
      </c>
      <c r="AA977" s="17" t="str">
        <f t="shared" si="433"/>
        <v/>
      </c>
      <c r="AB977" s="17" t="str">
        <f t="shared" si="434"/>
        <v/>
      </c>
      <c r="AC977" s="17" t="str">
        <f t="shared" si="435"/>
        <v/>
      </c>
      <c r="AD977" s="18" t="str">
        <f t="shared" si="436"/>
        <v/>
      </c>
      <c r="AE977" s="19" t="str">
        <f t="shared" si="437"/>
        <v/>
      </c>
      <c r="AF977" s="17" t="str">
        <f t="shared" si="438"/>
        <v/>
      </c>
      <c r="AG977" s="17" t="str">
        <f t="shared" si="439"/>
        <v/>
      </c>
      <c r="AH977" s="18" t="str">
        <f t="shared" si="440"/>
        <v/>
      </c>
      <c r="AI977" s="73"/>
      <c r="AJ977" s="74"/>
      <c r="AK977" s="74"/>
      <c r="AL977" s="73"/>
      <c r="AM977" s="74"/>
      <c r="AN977" s="74">
        <f t="shared" si="441"/>
        <v>2012</v>
      </c>
      <c r="AO977" s="19" t="str">
        <f t="shared" ca="1" si="442"/>
        <v>-</v>
      </c>
      <c r="AP977" s="17" t="str">
        <f ca="1">IF($C977&gt;=TODAY(),"-",100*(AO977-MIN(Fit_Error_Deaths))/(MAX(Fit_Error_Deaths)-MIN(Fit_Error_Deaths)))</f>
        <v>-</v>
      </c>
      <c r="AQ977" s="17" t="str">
        <f t="shared" ca="1" si="443"/>
        <v>-</v>
      </c>
      <c r="AR977" s="17" t="str">
        <f ca="1">IF($C977&gt;=TODAY(),"-",100*(AQ977-MIN(Fit_Error_LocalTransmission))/(MAX(Fit_Error_LocalTransmission)-MIN(Fit_Error_LocalTransmission)))</f>
        <v>-</v>
      </c>
      <c r="AS977" s="17" t="str">
        <f t="shared" ca="1" si="444"/>
        <v>-</v>
      </c>
      <c r="AT977" s="67" t="str">
        <f t="shared" ca="1" si="445"/>
        <v>-</v>
      </c>
    </row>
    <row r="978" spans="1:46" s="1" customFormat="1" ht="12" x14ac:dyDescent="0.35">
      <c r="A978" s="87"/>
      <c r="B978" s="40" t="str">
        <f t="shared" si="422"/>
        <v/>
      </c>
      <c r="C978" s="41" t="str">
        <f t="shared" si="423"/>
        <v/>
      </c>
      <c r="D978" s="28">
        <f>'I Disease Parameters'!$E$6/(1000*365)</f>
        <v>4.8197260273972601E-5</v>
      </c>
      <c r="E978" s="28">
        <f>'I Disease Parameters'!$E$7/(1000*365)</f>
        <v>2.0024657534246577E-5</v>
      </c>
      <c r="F978" s="27">
        <f>(1-'I Disease Parameters'!$E$8)/'I Disease Parameters'!$E$10</f>
        <v>0.188</v>
      </c>
      <c r="G978" s="27">
        <f>'I Disease Parameters'!$E$8/'I Disease Parameters'!$E$11</f>
        <v>1.2E-2</v>
      </c>
      <c r="H978" s="27">
        <f>1/'I Disease Parameters'!$E$12</f>
        <v>0.05</v>
      </c>
      <c r="I978" s="27">
        <f>'I Disease Parameters'!$E$9/'I Disease Parameters'!$E$15</f>
        <v>0</v>
      </c>
      <c r="J978" s="83">
        <f t="shared" si="446"/>
        <v>7.7001263440561267</v>
      </c>
      <c r="K978" s="60">
        <f t="shared" si="447"/>
        <v>0.77001263449643809</v>
      </c>
      <c r="L978" s="30">
        <f t="shared" si="448"/>
        <v>0.46717576064062738</v>
      </c>
      <c r="M978" s="27">
        <f>J978/'I Disease Parameters'!$E$12</f>
        <v>0.38500631720280631</v>
      </c>
      <c r="N978" s="27">
        <f>K978/SQRT('I Disease Parameters'!$E$13*'I Disease Parameters'!$E$13)</f>
        <v>4.5294860852731655E-2</v>
      </c>
      <c r="O978" s="27">
        <f>L978/'I Disease Parameters'!$E$13</f>
        <v>2.7480927096507492E-2</v>
      </c>
      <c r="P978" s="27">
        <f>(1-L978)/'I Disease Parameters'!$E$14</f>
        <v>2.2201009973307193E-2</v>
      </c>
      <c r="Q978" s="19" t="str">
        <f t="shared" si="424"/>
        <v/>
      </c>
      <c r="R978" s="17" t="str">
        <f t="shared" si="425"/>
        <v/>
      </c>
      <c r="S978" s="17" t="str">
        <f t="shared" si="426"/>
        <v/>
      </c>
      <c r="T978" s="17" t="str">
        <f t="shared" si="427"/>
        <v/>
      </c>
      <c r="U978" s="17" t="str">
        <f t="shared" si="428"/>
        <v/>
      </c>
      <c r="V978" s="17" t="str">
        <f t="shared" si="429"/>
        <v/>
      </c>
      <c r="W978" s="17" t="str">
        <f t="shared" si="430"/>
        <v/>
      </c>
      <c r="X978" s="18" t="str">
        <f t="shared" si="421"/>
        <v/>
      </c>
      <c r="Y978" s="17" t="str">
        <f t="shared" si="431"/>
        <v/>
      </c>
      <c r="Z978" s="17" t="str">
        <f t="shared" si="432"/>
        <v/>
      </c>
      <c r="AA978" s="17" t="str">
        <f t="shared" si="433"/>
        <v/>
      </c>
      <c r="AB978" s="17" t="str">
        <f t="shared" si="434"/>
        <v/>
      </c>
      <c r="AC978" s="17" t="str">
        <f t="shared" si="435"/>
        <v/>
      </c>
      <c r="AD978" s="18" t="str">
        <f t="shared" si="436"/>
        <v/>
      </c>
      <c r="AE978" s="19" t="str">
        <f t="shared" si="437"/>
        <v/>
      </c>
      <c r="AF978" s="17" t="str">
        <f t="shared" si="438"/>
        <v/>
      </c>
      <c r="AG978" s="17" t="str">
        <f t="shared" si="439"/>
        <v/>
      </c>
      <c r="AH978" s="18" t="str">
        <f t="shared" si="440"/>
        <v/>
      </c>
      <c r="AI978" s="73"/>
      <c r="AJ978" s="74"/>
      <c r="AK978" s="74"/>
      <c r="AL978" s="73"/>
      <c r="AM978" s="74"/>
      <c r="AN978" s="74">
        <f t="shared" si="441"/>
        <v>2012</v>
      </c>
      <c r="AO978" s="19" t="str">
        <f t="shared" ca="1" si="442"/>
        <v>-</v>
      </c>
      <c r="AP978" s="17" t="str">
        <f ca="1">IF($C978&gt;=TODAY(),"-",100*(AO978-MIN(Fit_Error_Deaths))/(MAX(Fit_Error_Deaths)-MIN(Fit_Error_Deaths)))</f>
        <v>-</v>
      </c>
      <c r="AQ978" s="17" t="str">
        <f t="shared" ca="1" si="443"/>
        <v>-</v>
      </c>
      <c r="AR978" s="17" t="str">
        <f ca="1">IF($C978&gt;=TODAY(),"-",100*(AQ978-MIN(Fit_Error_LocalTransmission))/(MAX(Fit_Error_LocalTransmission)-MIN(Fit_Error_LocalTransmission)))</f>
        <v>-</v>
      </c>
      <c r="AS978" s="17" t="str">
        <f t="shared" ca="1" si="444"/>
        <v>-</v>
      </c>
      <c r="AT978" s="67" t="str">
        <f t="shared" ca="1" si="445"/>
        <v>-</v>
      </c>
    </row>
    <row r="979" spans="1:46" s="1" customFormat="1" ht="12" x14ac:dyDescent="0.35">
      <c r="A979" s="87"/>
      <c r="B979" s="40" t="str">
        <f t="shared" si="422"/>
        <v/>
      </c>
      <c r="C979" s="41" t="str">
        <f t="shared" si="423"/>
        <v/>
      </c>
      <c r="D979" s="28">
        <f>'I Disease Parameters'!$E$6/(1000*365)</f>
        <v>4.8197260273972601E-5</v>
      </c>
      <c r="E979" s="28">
        <f>'I Disease Parameters'!$E$7/(1000*365)</f>
        <v>2.0024657534246577E-5</v>
      </c>
      <c r="F979" s="27">
        <f>(1-'I Disease Parameters'!$E$8)/'I Disease Parameters'!$E$10</f>
        <v>0.188</v>
      </c>
      <c r="G979" s="27">
        <f>'I Disease Parameters'!$E$8/'I Disease Parameters'!$E$11</f>
        <v>1.2E-2</v>
      </c>
      <c r="H979" s="27">
        <f>1/'I Disease Parameters'!$E$12</f>
        <v>0.05</v>
      </c>
      <c r="I979" s="27">
        <f>'I Disease Parameters'!$E$9/'I Disease Parameters'!$E$15</f>
        <v>0</v>
      </c>
      <c r="J979" s="83">
        <f t="shared" si="446"/>
        <v>7.7001263440561267</v>
      </c>
      <c r="K979" s="60">
        <f t="shared" si="447"/>
        <v>0.77001263449643809</v>
      </c>
      <c r="L979" s="30">
        <f t="shared" si="448"/>
        <v>0.46717576064062738</v>
      </c>
      <c r="M979" s="27">
        <f>J979/'I Disease Parameters'!$E$12</f>
        <v>0.38500631720280631</v>
      </c>
      <c r="N979" s="27">
        <f>K979/SQRT('I Disease Parameters'!$E$13*'I Disease Parameters'!$E$13)</f>
        <v>4.5294860852731655E-2</v>
      </c>
      <c r="O979" s="27">
        <f>L979/'I Disease Parameters'!$E$13</f>
        <v>2.7480927096507492E-2</v>
      </c>
      <c r="P979" s="27">
        <f>(1-L979)/'I Disease Parameters'!$E$14</f>
        <v>2.2201009973307193E-2</v>
      </c>
      <c r="Q979" s="19" t="str">
        <f t="shared" si="424"/>
        <v/>
      </c>
      <c r="R979" s="17" t="str">
        <f t="shared" si="425"/>
        <v/>
      </c>
      <c r="S979" s="17" t="str">
        <f t="shared" si="426"/>
        <v/>
      </c>
      <c r="T979" s="17" t="str">
        <f t="shared" si="427"/>
        <v/>
      </c>
      <c r="U979" s="17" t="str">
        <f t="shared" si="428"/>
        <v/>
      </c>
      <c r="V979" s="17" t="str">
        <f t="shared" si="429"/>
        <v/>
      </c>
      <c r="W979" s="17" t="str">
        <f t="shared" si="430"/>
        <v/>
      </c>
      <c r="X979" s="18" t="str">
        <f t="shared" si="421"/>
        <v/>
      </c>
      <c r="Y979" s="17" t="str">
        <f t="shared" si="431"/>
        <v/>
      </c>
      <c r="Z979" s="17" t="str">
        <f t="shared" si="432"/>
        <v/>
      </c>
      <c r="AA979" s="17" t="str">
        <f t="shared" si="433"/>
        <v/>
      </c>
      <c r="AB979" s="17" t="str">
        <f t="shared" si="434"/>
        <v/>
      </c>
      <c r="AC979" s="17" t="str">
        <f t="shared" si="435"/>
        <v/>
      </c>
      <c r="AD979" s="18" t="str">
        <f t="shared" si="436"/>
        <v/>
      </c>
      <c r="AE979" s="19" t="str">
        <f t="shared" si="437"/>
        <v/>
      </c>
      <c r="AF979" s="17" t="str">
        <f t="shared" si="438"/>
        <v/>
      </c>
      <c r="AG979" s="17" t="str">
        <f t="shared" si="439"/>
        <v/>
      </c>
      <c r="AH979" s="18" t="str">
        <f t="shared" si="440"/>
        <v/>
      </c>
      <c r="AI979" s="73"/>
      <c r="AJ979" s="74"/>
      <c r="AK979" s="74"/>
      <c r="AL979" s="73"/>
      <c r="AM979" s="74"/>
      <c r="AN979" s="74">
        <f t="shared" si="441"/>
        <v>2012</v>
      </c>
      <c r="AO979" s="19" t="str">
        <f t="shared" ca="1" si="442"/>
        <v>-</v>
      </c>
      <c r="AP979" s="17" t="str">
        <f ca="1">IF($C979&gt;=TODAY(),"-",100*(AO979-MIN(Fit_Error_Deaths))/(MAX(Fit_Error_Deaths)-MIN(Fit_Error_Deaths)))</f>
        <v>-</v>
      </c>
      <c r="AQ979" s="17" t="str">
        <f t="shared" ca="1" si="443"/>
        <v>-</v>
      </c>
      <c r="AR979" s="17" t="str">
        <f ca="1">IF($C979&gt;=TODAY(),"-",100*(AQ979-MIN(Fit_Error_LocalTransmission))/(MAX(Fit_Error_LocalTransmission)-MIN(Fit_Error_LocalTransmission)))</f>
        <v>-</v>
      </c>
      <c r="AS979" s="17" t="str">
        <f t="shared" ca="1" si="444"/>
        <v>-</v>
      </c>
      <c r="AT979" s="67" t="str">
        <f t="shared" ca="1" si="445"/>
        <v>-</v>
      </c>
    </row>
    <row r="980" spans="1:46" s="1" customFormat="1" ht="12" x14ac:dyDescent="0.35">
      <c r="A980" s="87"/>
      <c r="B980" s="40" t="str">
        <f t="shared" si="422"/>
        <v/>
      </c>
      <c r="C980" s="41" t="str">
        <f t="shared" si="423"/>
        <v/>
      </c>
      <c r="D980" s="28">
        <f>'I Disease Parameters'!$E$6/(1000*365)</f>
        <v>4.8197260273972601E-5</v>
      </c>
      <c r="E980" s="28">
        <f>'I Disease Parameters'!$E$7/(1000*365)</f>
        <v>2.0024657534246577E-5</v>
      </c>
      <c r="F980" s="27">
        <f>(1-'I Disease Parameters'!$E$8)/'I Disease Parameters'!$E$10</f>
        <v>0.188</v>
      </c>
      <c r="G980" s="27">
        <f>'I Disease Parameters'!$E$8/'I Disease Parameters'!$E$11</f>
        <v>1.2E-2</v>
      </c>
      <c r="H980" s="27">
        <f>1/'I Disease Parameters'!$E$12</f>
        <v>0.05</v>
      </c>
      <c r="I980" s="27">
        <f>'I Disease Parameters'!$E$9/'I Disease Parameters'!$E$15</f>
        <v>0</v>
      </c>
      <c r="J980" s="83">
        <f t="shared" si="446"/>
        <v>7.7001263440561267</v>
      </c>
      <c r="K980" s="60">
        <f t="shared" si="447"/>
        <v>0.77001263449643809</v>
      </c>
      <c r="L980" s="30">
        <f t="shared" si="448"/>
        <v>0.46717576064062738</v>
      </c>
      <c r="M980" s="27">
        <f>J980/'I Disease Parameters'!$E$12</f>
        <v>0.38500631720280631</v>
      </c>
      <c r="N980" s="27">
        <f>K980/SQRT('I Disease Parameters'!$E$13*'I Disease Parameters'!$E$13)</f>
        <v>4.5294860852731655E-2</v>
      </c>
      <c r="O980" s="27">
        <f>L980/'I Disease Parameters'!$E$13</f>
        <v>2.7480927096507492E-2</v>
      </c>
      <c r="P980" s="27">
        <f>(1-L980)/'I Disease Parameters'!$E$14</f>
        <v>2.2201009973307193E-2</v>
      </c>
      <c r="Q980" s="19" t="str">
        <f t="shared" si="424"/>
        <v/>
      </c>
      <c r="R980" s="17" t="str">
        <f t="shared" si="425"/>
        <v/>
      </c>
      <c r="S980" s="17" t="str">
        <f t="shared" si="426"/>
        <v/>
      </c>
      <c r="T980" s="17" t="str">
        <f t="shared" si="427"/>
        <v/>
      </c>
      <c r="U980" s="17" t="str">
        <f t="shared" si="428"/>
        <v/>
      </c>
      <c r="V980" s="17" t="str">
        <f t="shared" si="429"/>
        <v/>
      </c>
      <c r="W980" s="17" t="str">
        <f t="shared" si="430"/>
        <v/>
      </c>
      <c r="X980" s="18" t="str">
        <f t="shared" si="421"/>
        <v/>
      </c>
      <c r="Y980" s="17" t="str">
        <f t="shared" si="431"/>
        <v/>
      </c>
      <c r="Z980" s="17" t="str">
        <f t="shared" si="432"/>
        <v/>
      </c>
      <c r="AA980" s="17" t="str">
        <f t="shared" si="433"/>
        <v/>
      </c>
      <c r="AB980" s="17" t="str">
        <f t="shared" si="434"/>
        <v/>
      </c>
      <c r="AC980" s="17" t="str">
        <f t="shared" si="435"/>
        <v/>
      </c>
      <c r="AD980" s="18" t="str">
        <f t="shared" si="436"/>
        <v/>
      </c>
      <c r="AE980" s="19" t="str">
        <f t="shared" si="437"/>
        <v/>
      </c>
      <c r="AF980" s="17" t="str">
        <f t="shared" si="438"/>
        <v/>
      </c>
      <c r="AG980" s="17" t="str">
        <f t="shared" si="439"/>
        <v/>
      </c>
      <c r="AH980" s="18" t="str">
        <f t="shared" si="440"/>
        <v/>
      </c>
      <c r="AI980" s="73"/>
      <c r="AJ980" s="74"/>
      <c r="AK980" s="74"/>
      <c r="AL980" s="73"/>
      <c r="AM980" s="74"/>
      <c r="AN980" s="74">
        <f t="shared" si="441"/>
        <v>2012</v>
      </c>
      <c r="AO980" s="19" t="str">
        <f t="shared" ca="1" si="442"/>
        <v>-</v>
      </c>
      <c r="AP980" s="17" t="str">
        <f ca="1">IF($C980&gt;=TODAY(),"-",100*(AO980-MIN(Fit_Error_Deaths))/(MAX(Fit_Error_Deaths)-MIN(Fit_Error_Deaths)))</f>
        <v>-</v>
      </c>
      <c r="AQ980" s="17" t="str">
        <f t="shared" ca="1" si="443"/>
        <v>-</v>
      </c>
      <c r="AR980" s="17" t="str">
        <f ca="1">IF($C980&gt;=TODAY(),"-",100*(AQ980-MIN(Fit_Error_LocalTransmission))/(MAX(Fit_Error_LocalTransmission)-MIN(Fit_Error_LocalTransmission)))</f>
        <v>-</v>
      </c>
      <c r="AS980" s="17" t="str">
        <f t="shared" ca="1" si="444"/>
        <v>-</v>
      </c>
      <c r="AT980" s="67" t="str">
        <f t="shared" ca="1" si="445"/>
        <v>-</v>
      </c>
    </row>
    <row r="981" spans="1:46" s="1" customFormat="1" ht="12" x14ac:dyDescent="0.35">
      <c r="A981" s="87"/>
      <c r="B981" s="40" t="str">
        <f t="shared" si="422"/>
        <v/>
      </c>
      <c r="C981" s="41" t="str">
        <f t="shared" si="423"/>
        <v/>
      </c>
      <c r="D981" s="28">
        <f>'I Disease Parameters'!$E$6/(1000*365)</f>
        <v>4.8197260273972601E-5</v>
      </c>
      <c r="E981" s="28">
        <f>'I Disease Parameters'!$E$7/(1000*365)</f>
        <v>2.0024657534246577E-5</v>
      </c>
      <c r="F981" s="27">
        <f>(1-'I Disease Parameters'!$E$8)/'I Disease Parameters'!$E$10</f>
        <v>0.188</v>
      </c>
      <c r="G981" s="27">
        <f>'I Disease Parameters'!$E$8/'I Disease Parameters'!$E$11</f>
        <v>1.2E-2</v>
      </c>
      <c r="H981" s="27">
        <f>1/'I Disease Parameters'!$E$12</f>
        <v>0.05</v>
      </c>
      <c r="I981" s="27">
        <f>'I Disease Parameters'!$E$9/'I Disease Parameters'!$E$15</f>
        <v>0</v>
      </c>
      <c r="J981" s="83">
        <f t="shared" si="446"/>
        <v>7.7001263440561267</v>
      </c>
      <c r="K981" s="60">
        <f t="shared" si="447"/>
        <v>0.77001263449643809</v>
      </c>
      <c r="L981" s="30">
        <f t="shared" si="448"/>
        <v>0.46717576064062738</v>
      </c>
      <c r="M981" s="27">
        <f>J981/'I Disease Parameters'!$E$12</f>
        <v>0.38500631720280631</v>
      </c>
      <c r="N981" s="27">
        <f>K981/SQRT('I Disease Parameters'!$E$13*'I Disease Parameters'!$E$13)</f>
        <v>4.5294860852731655E-2</v>
      </c>
      <c r="O981" s="27">
        <f>L981/'I Disease Parameters'!$E$13</f>
        <v>2.7480927096507492E-2</v>
      </c>
      <c r="P981" s="27">
        <f>(1-L981)/'I Disease Parameters'!$E$14</f>
        <v>2.2201009973307193E-2</v>
      </c>
      <c r="Q981" s="19" t="str">
        <f t="shared" si="424"/>
        <v/>
      </c>
      <c r="R981" s="17" t="str">
        <f t="shared" si="425"/>
        <v/>
      </c>
      <c r="S981" s="17" t="str">
        <f t="shared" si="426"/>
        <v/>
      </c>
      <c r="T981" s="17" t="str">
        <f t="shared" si="427"/>
        <v/>
      </c>
      <c r="U981" s="17" t="str">
        <f t="shared" si="428"/>
        <v/>
      </c>
      <c r="V981" s="17" t="str">
        <f t="shared" si="429"/>
        <v/>
      </c>
      <c r="W981" s="17" t="str">
        <f t="shared" si="430"/>
        <v/>
      </c>
      <c r="X981" s="18" t="str">
        <f t="shared" si="421"/>
        <v/>
      </c>
      <c r="Y981" s="17" t="str">
        <f t="shared" si="431"/>
        <v/>
      </c>
      <c r="Z981" s="17" t="str">
        <f t="shared" si="432"/>
        <v/>
      </c>
      <c r="AA981" s="17" t="str">
        <f t="shared" si="433"/>
        <v/>
      </c>
      <c r="AB981" s="17" t="str">
        <f t="shared" si="434"/>
        <v/>
      </c>
      <c r="AC981" s="17" t="str">
        <f t="shared" si="435"/>
        <v/>
      </c>
      <c r="AD981" s="18" t="str">
        <f t="shared" si="436"/>
        <v/>
      </c>
      <c r="AE981" s="19" t="str">
        <f t="shared" si="437"/>
        <v/>
      </c>
      <c r="AF981" s="17" t="str">
        <f t="shared" si="438"/>
        <v/>
      </c>
      <c r="AG981" s="17" t="str">
        <f t="shared" si="439"/>
        <v/>
      </c>
      <c r="AH981" s="18" t="str">
        <f t="shared" si="440"/>
        <v/>
      </c>
      <c r="AI981" s="73"/>
      <c r="AJ981" s="74"/>
      <c r="AK981" s="74"/>
      <c r="AL981" s="73"/>
      <c r="AM981" s="74"/>
      <c r="AN981" s="74">
        <f t="shared" si="441"/>
        <v>2012</v>
      </c>
      <c r="AO981" s="19" t="str">
        <f t="shared" ca="1" si="442"/>
        <v>-</v>
      </c>
      <c r="AP981" s="17" t="str">
        <f ca="1">IF($C981&gt;=TODAY(),"-",100*(AO981-MIN(Fit_Error_Deaths))/(MAX(Fit_Error_Deaths)-MIN(Fit_Error_Deaths)))</f>
        <v>-</v>
      </c>
      <c r="AQ981" s="17" t="str">
        <f t="shared" ca="1" si="443"/>
        <v>-</v>
      </c>
      <c r="AR981" s="17" t="str">
        <f ca="1">IF($C981&gt;=TODAY(),"-",100*(AQ981-MIN(Fit_Error_LocalTransmission))/(MAX(Fit_Error_LocalTransmission)-MIN(Fit_Error_LocalTransmission)))</f>
        <v>-</v>
      </c>
      <c r="AS981" s="17" t="str">
        <f t="shared" ca="1" si="444"/>
        <v>-</v>
      </c>
      <c r="AT981" s="67" t="str">
        <f t="shared" ca="1" si="445"/>
        <v>-</v>
      </c>
    </row>
    <row r="982" spans="1:46" s="1" customFormat="1" ht="12" x14ac:dyDescent="0.35">
      <c r="A982" s="87"/>
      <c r="B982" s="40" t="str">
        <f t="shared" si="422"/>
        <v/>
      </c>
      <c r="C982" s="41" t="str">
        <f t="shared" si="423"/>
        <v/>
      </c>
      <c r="D982" s="28">
        <f>'I Disease Parameters'!$E$6/(1000*365)</f>
        <v>4.8197260273972601E-5</v>
      </c>
      <c r="E982" s="28">
        <f>'I Disease Parameters'!$E$7/(1000*365)</f>
        <v>2.0024657534246577E-5</v>
      </c>
      <c r="F982" s="27">
        <f>(1-'I Disease Parameters'!$E$8)/'I Disease Parameters'!$E$10</f>
        <v>0.188</v>
      </c>
      <c r="G982" s="27">
        <f>'I Disease Parameters'!$E$8/'I Disease Parameters'!$E$11</f>
        <v>1.2E-2</v>
      </c>
      <c r="H982" s="27">
        <f>1/'I Disease Parameters'!$E$12</f>
        <v>0.05</v>
      </c>
      <c r="I982" s="27">
        <f>'I Disease Parameters'!$E$9/'I Disease Parameters'!$E$15</f>
        <v>0</v>
      </c>
      <c r="J982" s="83">
        <f t="shared" si="446"/>
        <v>7.7001263440561267</v>
      </c>
      <c r="K982" s="60">
        <f t="shared" si="447"/>
        <v>0.77001263449643809</v>
      </c>
      <c r="L982" s="30">
        <f t="shared" si="448"/>
        <v>0.46717576064062738</v>
      </c>
      <c r="M982" s="27">
        <f>J982/'I Disease Parameters'!$E$12</f>
        <v>0.38500631720280631</v>
      </c>
      <c r="N982" s="27">
        <f>K982/SQRT('I Disease Parameters'!$E$13*'I Disease Parameters'!$E$13)</f>
        <v>4.5294860852731655E-2</v>
      </c>
      <c r="O982" s="27">
        <f>L982/'I Disease Parameters'!$E$13</f>
        <v>2.7480927096507492E-2</v>
      </c>
      <c r="P982" s="27">
        <f>(1-L982)/'I Disease Parameters'!$E$14</f>
        <v>2.2201009973307193E-2</v>
      </c>
      <c r="Q982" s="19" t="str">
        <f t="shared" si="424"/>
        <v/>
      </c>
      <c r="R982" s="17" t="str">
        <f t="shared" si="425"/>
        <v/>
      </c>
      <c r="S982" s="17" t="str">
        <f t="shared" si="426"/>
        <v/>
      </c>
      <c r="T982" s="17" t="str">
        <f t="shared" si="427"/>
        <v/>
      </c>
      <c r="U982" s="17" t="str">
        <f t="shared" si="428"/>
        <v/>
      </c>
      <c r="V982" s="17" t="str">
        <f t="shared" si="429"/>
        <v/>
      </c>
      <c r="W982" s="17" t="str">
        <f t="shared" si="430"/>
        <v/>
      </c>
      <c r="X982" s="18" t="str">
        <f t="shared" si="421"/>
        <v/>
      </c>
      <c r="Y982" s="17" t="str">
        <f t="shared" si="431"/>
        <v/>
      </c>
      <c r="Z982" s="17" t="str">
        <f t="shared" si="432"/>
        <v/>
      </c>
      <c r="AA982" s="17" t="str">
        <f t="shared" si="433"/>
        <v/>
      </c>
      <c r="AB982" s="17" t="str">
        <f t="shared" si="434"/>
        <v/>
      </c>
      <c r="AC982" s="17" t="str">
        <f t="shared" si="435"/>
        <v/>
      </c>
      <c r="AD982" s="18" t="str">
        <f t="shared" si="436"/>
        <v/>
      </c>
      <c r="AE982" s="19" t="str">
        <f t="shared" si="437"/>
        <v/>
      </c>
      <c r="AF982" s="17" t="str">
        <f t="shared" si="438"/>
        <v/>
      </c>
      <c r="AG982" s="17" t="str">
        <f t="shared" si="439"/>
        <v/>
      </c>
      <c r="AH982" s="18" t="str">
        <f t="shared" si="440"/>
        <v/>
      </c>
      <c r="AI982" s="73"/>
      <c r="AJ982" s="74"/>
      <c r="AK982" s="74"/>
      <c r="AL982" s="73"/>
      <c r="AM982" s="74"/>
      <c r="AN982" s="74">
        <f t="shared" si="441"/>
        <v>2012</v>
      </c>
      <c r="AO982" s="19" t="str">
        <f t="shared" ca="1" si="442"/>
        <v>-</v>
      </c>
      <c r="AP982" s="17" t="str">
        <f ca="1">IF($C982&gt;=TODAY(),"-",100*(AO982-MIN(Fit_Error_Deaths))/(MAX(Fit_Error_Deaths)-MIN(Fit_Error_Deaths)))</f>
        <v>-</v>
      </c>
      <c r="AQ982" s="17" t="str">
        <f t="shared" ca="1" si="443"/>
        <v>-</v>
      </c>
      <c r="AR982" s="17" t="str">
        <f ca="1">IF($C982&gt;=TODAY(),"-",100*(AQ982-MIN(Fit_Error_LocalTransmission))/(MAX(Fit_Error_LocalTransmission)-MIN(Fit_Error_LocalTransmission)))</f>
        <v>-</v>
      </c>
      <c r="AS982" s="17" t="str">
        <f t="shared" ca="1" si="444"/>
        <v>-</v>
      </c>
      <c r="AT982" s="67" t="str">
        <f t="shared" ca="1" si="445"/>
        <v>-</v>
      </c>
    </row>
    <row r="983" spans="1:46" s="1" customFormat="1" ht="12" x14ac:dyDescent="0.35">
      <c r="A983" s="87"/>
      <c r="B983" s="40" t="str">
        <f t="shared" si="422"/>
        <v/>
      </c>
      <c r="C983" s="41" t="str">
        <f t="shared" si="423"/>
        <v/>
      </c>
      <c r="D983" s="28">
        <f>'I Disease Parameters'!$E$6/(1000*365)</f>
        <v>4.8197260273972601E-5</v>
      </c>
      <c r="E983" s="28">
        <f>'I Disease Parameters'!$E$7/(1000*365)</f>
        <v>2.0024657534246577E-5</v>
      </c>
      <c r="F983" s="27">
        <f>(1-'I Disease Parameters'!$E$8)/'I Disease Parameters'!$E$10</f>
        <v>0.188</v>
      </c>
      <c r="G983" s="27">
        <f>'I Disease Parameters'!$E$8/'I Disease Parameters'!$E$11</f>
        <v>1.2E-2</v>
      </c>
      <c r="H983" s="27">
        <f>1/'I Disease Parameters'!$E$12</f>
        <v>0.05</v>
      </c>
      <c r="I983" s="27">
        <f>'I Disease Parameters'!$E$9/'I Disease Parameters'!$E$15</f>
        <v>0</v>
      </c>
      <c r="J983" s="83">
        <f t="shared" si="446"/>
        <v>7.7001263440561267</v>
      </c>
      <c r="K983" s="60">
        <f t="shared" si="447"/>
        <v>0.77001263449643809</v>
      </c>
      <c r="L983" s="30">
        <f t="shared" si="448"/>
        <v>0.46717576064062738</v>
      </c>
      <c r="M983" s="27">
        <f>J983/'I Disease Parameters'!$E$12</f>
        <v>0.38500631720280631</v>
      </c>
      <c r="N983" s="27">
        <f>K983/SQRT('I Disease Parameters'!$E$13*'I Disease Parameters'!$E$13)</f>
        <v>4.5294860852731655E-2</v>
      </c>
      <c r="O983" s="27">
        <f>L983/'I Disease Parameters'!$E$13</f>
        <v>2.7480927096507492E-2</v>
      </c>
      <c r="P983" s="27">
        <f>(1-L983)/'I Disease Parameters'!$E$14</f>
        <v>2.2201009973307193E-2</v>
      </c>
      <c r="Q983" s="19" t="str">
        <f t="shared" si="424"/>
        <v/>
      </c>
      <c r="R983" s="17" t="str">
        <f t="shared" si="425"/>
        <v/>
      </c>
      <c r="S983" s="17" t="str">
        <f t="shared" si="426"/>
        <v/>
      </c>
      <c r="T983" s="17" t="str">
        <f t="shared" si="427"/>
        <v/>
      </c>
      <c r="U983" s="17" t="str">
        <f t="shared" si="428"/>
        <v/>
      </c>
      <c r="V983" s="17" t="str">
        <f t="shared" si="429"/>
        <v/>
      </c>
      <c r="W983" s="17" t="str">
        <f t="shared" si="430"/>
        <v/>
      </c>
      <c r="X983" s="18" t="str">
        <f t="shared" si="421"/>
        <v/>
      </c>
      <c r="Y983" s="17" t="str">
        <f t="shared" si="431"/>
        <v/>
      </c>
      <c r="Z983" s="17" t="str">
        <f t="shared" si="432"/>
        <v/>
      </c>
      <c r="AA983" s="17" t="str">
        <f t="shared" si="433"/>
        <v/>
      </c>
      <c r="AB983" s="17" t="str">
        <f t="shared" si="434"/>
        <v/>
      </c>
      <c r="AC983" s="17" t="str">
        <f t="shared" si="435"/>
        <v/>
      </c>
      <c r="AD983" s="18" t="str">
        <f t="shared" si="436"/>
        <v/>
      </c>
      <c r="AE983" s="19" t="str">
        <f t="shared" si="437"/>
        <v/>
      </c>
      <c r="AF983" s="17" t="str">
        <f t="shared" si="438"/>
        <v/>
      </c>
      <c r="AG983" s="17" t="str">
        <f t="shared" si="439"/>
        <v/>
      </c>
      <c r="AH983" s="18" t="str">
        <f t="shared" si="440"/>
        <v/>
      </c>
      <c r="AI983" s="73"/>
      <c r="AJ983" s="74"/>
      <c r="AK983" s="74"/>
      <c r="AL983" s="73"/>
      <c r="AM983" s="74"/>
      <c r="AN983" s="74">
        <f t="shared" si="441"/>
        <v>2012</v>
      </c>
      <c r="AO983" s="19" t="str">
        <f t="shared" ca="1" si="442"/>
        <v>-</v>
      </c>
      <c r="AP983" s="17" t="str">
        <f ca="1">IF($C983&gt;=TODAY(),"-",100*(AO983-MIN(Fit_Error_Deaths))/(MAX(Fit_Error_Deaths)-MIN(Fit_Error_Deaths)))</f>
        <v>-</v>
      </c>
      <c r="AQ983" s="17" t="str">
        <f t="shared" ca="1" si="443"/>
        <v>-</v>
      </c>
      <c r="AR983" s="17" t="str">
        <f ca="1">IF($C983&gt;=TODAY(),"-",100*(AQ983-MIN(Fit_Error_LocalTransmission))/(MAX(Fit_Error_LocalTransmission)-MIN(Fit_Error_LocalTransmission)))</f>
        <v>-</v>
      </c>
      <c r="AS983" s="17" t="str">
        <f t="shared" ca="1" si="444"/>
        <v>-</v>
      </c>
      <c r="AT983" s="67" t="str">
        <f t="shared" ca="1" si="445"/>
        <v>-</v>
      </c>
    </row>
    <row r="984" spans="1:46" s="1" customFormat="1" ht="12" x14ac:dyDescent="0.35">
      <c r="A984" s="87"/>
      <c r="B984" s="40" t="str">
        <f t="shared" si="422"/>
        <v/>
      </c>
      <c r="C984" s="41" t="str">
        <f t="shared" si="423"/>
        <v/>
      </c>
      <c r="D984" s="28">
        <f>'I Disease Parameters'!$E$6/(1000*365)</f>
        <v>4.8197260273972601E-5</v>
      </c>
      <c r="E984" s="28">
        <f>'I Disease Parameters'!$E$7/(1000*365)</f>
        <v>2.0024657534246577E-5</v>
      </c>
      <c r="F984" s="27">
        <f>(1-'I Disease Parameters'!$E$8)/'I Disease Parameters'!$E$10</f>
        <v>0.188</v>
      </c>
      <c r="G984" s="27">
        <f>'I Disease Parameters'!$E$8/'I Disease Parameters'!$E$11</f>
        <v>1.2E-2</v>
      </c>
      <c r="H984" s="27">
        <f>1/'I Disease Parameters'!$E$12</f>
        <v>0.05</v>
      </c>
      <c r="I984" s="27">
        <f>'I Disease Parameters'!$E$9/'I Disease Parameters'!$E$15</f>
        <v>0</v>
      </c>
      <c r="J984" s="83">
        <f t="shared" si="446"/>
        <v>7.7001263440561267</v>
      </c>
      <c r="K984" s="60">
        <f t="shared" si="447"/>
        <v>0.77001263449643809</v>
      </c>
      <c r="L984" s="30">
        <f t="shared" si="448"/>
        <v>0.46717576064062738</v>
      </c>
      <c r="M984" s="27">
        <f>J984/'I Disease Parameters'!$E$12</f>
        <v>0.38500631720280631</v>
      </c>
      <c r="N984" s="27">
        <f>K984/SQRT('I Disease Parameters'!$E$13*'I Disease Parameters'!$E$13)</f>
        <v>4.5294860852731655E-2</v>
      </c>
      <c r="O984" s="27">
        <f>L984/'I Disease Parameters'!$E$13</f>
        <v>2.7480927096507492E-2</v>
      </c>
      <c r="P984" s="27">
        <f>(1-L984)/'I Disease Parameters'!$E$14</f>
        <v>2.2201009973307193E-2</v>
      </c>
      <c r="Q984" s="19" t="str">
        <f t="shared" si="424"/>
        <v/>
      </c>
      <c r="R984" s="17" t="str">
        <f t="shared" si="425"/>
        <v/>
      </c>
      <c r="S984" s="17" t="str">
        <f t="shared" si="426"/>
        <v/>
      </c>
      <c r="T984" s="17" t="str">
        <f t="shared" si="427"/>
        <v/>
      </c>
      <c r="U984" s="17" t="str">
        <f t="shared" si="428"/>
        <v/>
      </c>
      <c r="V984" s="17" t="str">
        <f t="shared" si="429"/>
        <v/>
      </c>
      <c r="W984" s="17" t="str">
        <f t="shared" si="430"/>
        <v/>
      </c>
      <c r="X984" s="18" t="str">
        <f t="shared" si="421"/>
        <v/>
      </c>
      <c r="Y984" s="17" t="str">
        <f t="shared" si="431"/>
        <v/>
      </c>
      <c r="Z984" s="17" t="str">
        <f t="shared" si="432"/>
        <v/>
      </c>
      <c r="AA984" s="17" t="str">
        <f t="shared" si="433"/>
        <v/>
      </c>
      <c r="AB984" s="17" t="str">
        <f t="shared" si="434"/>
        <v/>
      </c>
      <c r="AC984" s="17" t="str">
        <f t="shared" si="435"/>
        <v/>
      </c>
      <c r="AD984" s="18" t="str">
        <f t="shared" si="436"/>
        <v/>
      </c>
      <c r="AE984" s="19" t="str">
        <f t="shared" si="437"/>
        <v/>
      </c>
      <c r="AF984" s="17" t="str">
        <f t="shared" si="438"/>
        <v/>
      </c>
      <c r="AG984" s="17" t="str">
        <f t="shared" si="439"/>
        <v/>
      </c>
      <c r="AH984" s="18" t="str">
        <f t="shared" si="440"/>
        <v/>
      </c>
      <c r="AI984" s="73"/>
      <c r="AJ984" s="74"/>
      <c r="AK984" s="74"/>
      <c r="AL984" s="73"/>
      <c r="AM984" s="74"/>
      <c r="AN984" s="74">
        <f t="shared" si="441"/>
        <v>2012</v>
      </c>
      <c r="AO984" s="19" t="str">
        <f t="shared" ca="1" si="442"/>
        <v>-</v>
      </c>
      <c r="AP984" s="17" t="str">
        <f ca="1">IF($C984&gt;=TODAY(),"-",100*(AO984-MIN(Fit_Error_Deaths))/(MAX(Fit_Error_Deaths)-MIN(Fit_Error_Deaths)))</f>
        <v>-</v>
      </c>
      <c r="AQ984" s="17" t="str">
        <f t="shared" ca="1" si="443"/>
        <v>-</v>
      </c>
      <c r="AR984" s="17" t="str">
        <f ca="1">IF($C984&gt;=TODAY(),"-",100*(AQ984-MIN(Fit_Error_LocalTransmission))/(MAX(Fit_Error_LocalTransmission)-MIN(Fit_Error_LocalTransmission)))</f>
        <v>-</v>
      </c>
      <c r="AS984" s="17" t="str">
        <f t="shared" ca="1" si="444"/>
        <v>-</v>
      </c>
      <c r="AT984" s="67" t="str">
        <f t="shared" ca="1" si="445"/>
        <v>-</v>
      </c>
    </row>
    <row r="985" spans="1:46" s="1" customFormat="1" ht="12" x14ac:dyDescent="0.35">
      <c r="A985" s="87"/>
      <c r="B985" s="40" t="str">
        <f t="shared" si="422"/>
        <v/>
      </c>
      <c r="C985" s="41" t="str">
        <f t="shared" si="423"/>
        <v/>
      </c>
      <c r="D985" s="28">
        <f>'I Disease Parameters'!$E$6/(1000*365)</f>
        <v>4.8197260273972601E-5</v>
      </c>
      <c r="E985" s="28">
        <f>'I Disease Parameters'!$E$7/(1000*365)</f>
        <v>2.0024657534246577E-5</v>
      </c>
      <c r="F985" s="27">
        <f>(1-'I Disease Parameters'!$E$8)/'I Disease Parameters'!$E$10</f>
        <v>0.188</v>
      </c>
      <c r="G985" s="27">
        <f>'I Disease Parameters'!$E$8/'I Disease Parameters'!$E$11</f>
        <v>1.2E-2</v>
      </c>
      <c r="H985" s="27">
        <f>1/'I Disease Parameters'!$E$12</f>
        <v>0.05</v>
      </c>
      <c r="I985" s="27">
        <f>'I Disease Parameters'!$E$9/'I Disease Parameters'!$E$15</f>
        <v>0</v>
      </c>
      <c r="J985" s="83">
        <f t="shared" si="446"/>
        <v>7.7001263440561267</v>
      </c>
      <c r="K985" s="60">
        <f t="shared" si="447"/>
        <v>0.77001263449643809</v>
      </c>
      <c r="L985" s="30">
        <f t="shared" si="448"/>
        <v>0.46717576064062738</v>
      </c>
      <c r="M985" s="27">
        <f>J985/'I Disease Parameters'!$E$12</f>
        <v>0.38500631720280631</v>
      </c>
      <c r="N985" s="27">
        <f>K985/SQRT('I Disease Parameters'!$E$13*'I Disease Parameters'!$E$13)</f>
        <v>4.5294860852731655E-2</v>
      </c>
      <c r="O985" s="27">
        <f>L985/'I Disease Parameters'!$E$13</f>
        <v>2.7480927096507492E-2</v>
      </c>
      <c r="P985" s="27">
        <f>(1-L985)/'I Disease Parameters'!$E$14</f>
        <v>2.2201009973307193E-2</v>
      </c>
      <c r="Q985" s="19" t="str">
        <f t="shared" si="424"/>
        <v/>
      </c>
      <c r="R985" s="17" t="str">
        <f t="shared" si="425"/>
        <v/>
      </c>
      <c r="S985" s="17" t="str">
        <f t="shared" si="426"/>
        <v/>
      </c>
      <c r="T985" s="17" t="str">
        <f t="shared" si="427"/>
        <v/>
      </c>
      <c r="U985" s="17" t="str">
        <f t="shared" si="428"/>
        <v/>
      </c>
      <c r="V985" s="17" t="str">
        <f t="shared" si="429"/>
        <v/>
      </c>
      <c r="W985" s="17" t="str">
        <f t="shared" si="430"/>
        <v/>
      </c>
      <c r="X985" s="18" t="str">
        <f t="shared" si="421"/>
        <v/>
      </c>
      <c r="Y985" s="17" t="str">
        <f t="shared" si="431"/>
        <v/>
      </c>
      <c r="Z985" s="17" t="str">
        <f t="shared" si="432"/>
        <v/>
      </c>
      <c r="AA985" s="17" t="str">
        <f t="shared" si="433"/>
        <v/>
      </c>
      <c r="AB985" s="17" t="str">
        <f t="shared" si="434"/>
        <v/>
      </c>
      <c r="AC985" s="17" t="str">
        <f t="shared" si="435"/>
        <v/>
      </c>
      <c r="AD985" s="18" t="str">
        <f t="shared" si="436"/>
        <v/>
      </c>
      <c r="AE985" s="19" t="str">
        <f t="shared" si="437"/>
        <v/>
      </c>
      <c r="AF985" s="17" t="str">
        <f t="shared" si="438"/>
        <v/>
      </c>
      <c r="AG985" s="17" t="str">
        <f t="shared" si="439"/>
        <v/>
      </c>
      <c r="AH985" s="18" t="str">
        <f t="shared" si="440"/>
        <v/>
      </c>
      <c r="AI985" s="73"/>
      <c r="AJ985" s="74"/>
      <c r="AK985" s="74"/>
      <c r="AL985" s="73"/>
      <c r="AM985" s="74"/>
      <c r="AN985" s="74">
        <f t="shared" si="441"/>
        <v>2012</v>
      </c>
      <c r="AO985" s="19" t="str">
        <f t="shared" ca="1" si="442"/>
        <v>-</v>
      </c>
      <c r="AP985" s="17" t="str">
        <f ca="1">IF($C985&gt;=TODAY(),"-",100*(AO985-MIN(Fit_Error_Deaths))/(MAX(Fit_Error_Deaths)-MIN(Fit_Error_Deaths)))</f>
        <v>-</v>
      </c>
      <c r="AQ985" s="17" t="str">
        <f t="shared" ca="1" si="443"/>
        <v>-</v>
      </c>
      <c r="AR985" s="17" t="str">
        <f ca="1">IF($C985&gt;=TODAY(),"-",100*(AQ985-MIN(Fit_Error_LocalTransmission))/(MAX(Fit_Error_LocalTransmission)-MIN(Fit_Error_LocalTransmission)))</f>
        <v>-</v>
      </c>
      <c r="AS985" s="17" t="str">
        <f t="shared" ca="1" si="444"/>
        <v>-</v>
      </c>
      <c r="AT985" s="67" t="str">
        <f t="shared" ca="1" si="445"/>
        <v>-</v>
      </c>
    </row>
    <row r="986" spans="1:46" s="1" customFormat="1" ht="12" x14ac:dyDescent="0.35">
      <c r="A986" s="87"/>
      <c r="B986" s="40" t="str">
        <f t="shared" si="422"/>
        <v/>
      </c>
      <c r="C986" s="41" t="str">
        <f t="shared" si="423"/>
        <v/>
      </c>
      <c r="D986" s="28">
        <f>'I Disease Parameters'!$E$6/(1000*365)</f>
        <v>4.8197260273972601E-5</v>
      </c>
      <c r="E986" s="28">
        <f>'I Disease Parameters'!$E$7/(1000*365)</f>
        <v>2.0024657534246577E-5</v>
      </c>
      <c r="F986" s="27">
        <f>(1-'I Disease Parameters'!$E$8)/'I Disease Parameters'!$E$10</f>
        <v>0.188</v>
      </c>
      <c r="G986" s="27">
        <f>'I Disease Parameters'!$E$8/'I Disease Parameters'!$E$11</f>
        <v>1.2E-2</v>
      </c>
      <c r="H986" s="27">
        <f>1/'I Disease Parameters'!$E$12</f>
        <v>0.05</v>
      </c>
      <c r="I986" s="27">
        <f>'I Disease Parameters'!$E$9/'I Disease Parameters'!$E$15</f>
        <v>0</v>
      </c>
      <c r="J986" s="83">
        <f t="shared" si="446"/>
        <v>7.7001263440561267</v>
      </c>
      <c r="K986" s="60">
        <f t="shared" si="447"/>
        <v>0.77001263449643809</v>
      </c>
      <c r="L986" s="30">
        <f t="shared" si="448"/>
        <v>0.46717576064062738</v>
      </c>
      <c r="M986" s="27">
        <f>J986/'I Disease Parameters'!$E$12</f>
        <v>0.38500631720280631</v>
      </c>
      <c r="N986" s="27">
        <f>K986/SQRT('I Disease Parameters'!$E$13*'I Disease Parameters'!$E$13)</f>
        <v>4.5294860852731655E-2</v>
      </c>
      <c r="O986" s="27">
        <f>L986/'I Disease Parameters'!$E$13</f>
        <v>2.7480927096507492E-2</v>
      </c>
      <c r="P986" s="27">
        <f>(1-L986)/'I Disease Parameters'!$E$14</f>
        <v>2.2201009973307193E-2</v>
      </c>
      <c r="Q986" s="19" t="str">
        <f t="shared" si="424"/>
        <v/>
      </c>
      <c r="R986" s="17" t="str">
        <f t="shared" si="425"/>
        <v/>
      </c>
      <c r="S986" s="17" t="str">
        <f t="shared" si="426"/>
        <v/>
      </c>
      <c r="T986" s="17" t="str">
        <f t="shared" si="427"/>
        <v/>
      </c>
      <c r="U986" s="17" t="str">
        <f t="shared" si="428"/>
        <v/>
      </c>
      <c r="V986" s="17" t="str">
        <f t="shared" si="429"/>
        <v/>
      </c>
      <c r="W986" s="17" t="str">
        <f t="shared" si="430"/>
        <v/>
      </c>
      <c r="X986" s="18" t="str">
        <f t="shared" si="421"/>
        <v/>
      </c>
      <c r="Y986" s="17" t="str">
        <f t="shared" si="431"/>
        <v/>
      </c>
      <c r="Z986" s="17" t="str">
        <f t="shared" si="432"/>
        <v/>
      </c>
      <c r="AA986" s="17" t="str">
        <f t="shared" si="433"/>
        <v/>
      </c>
      <c r="AB986" s="17" t="str">
        <f t="shared" si="434"/>
        <v/>
      </c>
      <c r="AC986" s="17" t="str">
        <f t="shared" si="435"/>
        <v/>
      </c>
      <c r="AD986" s="18" t="str">
        <f t="shared" si="436"/>
        <v/>
      </c>
      <c r="AE986" s="19" t="str">
        <f t="shared" si="437"/>
        <v/>
      </c>
      <c r="AF986" s="17" t="str">
        <f t="shared" si="438"/>
        <v/>
      </c>
      <c r="AG986" s="17" t="str">
        <f t="shared" si="439"/>
        <v/>
      </c>
      <c r="AH986" s="18" t="str">
        <f t="shared" si="440"/>
        <v/>
      </c>
      <c r="AI986" s="73"/>
      <c r="AJ986" s="74"/>
      <c r="AK986" s="74"/>
      <c r="AL986" s="73"/>
      <c r="AM986" s="74"/>
      <c r="AN986" s="74">
        <f t="shared" si="441"/>
        <v>2012</v>
      </c>
      <c r="AO986" s="19" t="str">
        <f t="shared" ca="1" si="442"/>
        <v>-</v>
      </c>
      <c r="AP986" s="17" t="str">
        <f ca="1">IF($C986&gt;=TODAY(),"-",100*(AO986-MIN(Fit_Error_Deaths))/(MAX(Fit_Error_Deaths)-MIN(Fit_Error_Deaths)))</f>
        <v>-</v>
      </c>
      <c r="AQ986" s="17" t="str">
        <f t="shared" ca="1" si="443"/>
        <v>-</v>
      </c>
      <c r="AR986" s="17" t="str">
        <f ca="1">IF($C986&gt;=TODAY(),"-",100*(AQ986-MIN(Fit_Error_LocalTransmission))/(MAX(Fit_Error_LocalTransmission)-MIN(Fit_Error_LocalTransmission)))</f>
        <v>-</v>
      </c>
      <c r="AS986" s="17" t="str">
        <f t="shared" ca="1" si="444"/>
        <v>-</v>
      </c>
      <c r="AT986" s="67" t="str">
        <f t="shared" ca="1" si="445"/>
        <v>-</v>
      </c>
    </row>
    <row r="987" spans="1:46" s="1" customFormat="1" ht="12" x14ac:dyDescent="0.35">
      <c r="A987" s="87"/>
      <c r="B987" s="40" t="str">
        <f t="shared" si="422"/>
        <v/>
      </c>
      <c r="C987" s="41" t="str">
        <f t="shared" si="423"/>
        <v/>
      </c>
      <c r="D987" s="28">
        <f>'I Disease Parameters'!$E$6/(1000*365)</f>
        <v>4.8197260273972601E-5</v>
      </c>
      <c r="E987" s="28">
        <f>'I Disease Parameters'!$E$7/(1000*365)</f>
        <v>2.0024657534246577E-5</v>
      </c>
      <c r="F987" s="27">
        <f>(1-'I Disease Parameters'!$E$8)/'I Disease Parameters'!$E$10</f>
        <v>0.188</v>
      </c>
      <c r="G987" s="27">
        <f>'I Disease Parameters'!$E$8/'I Disease Parameters'!$E$11</f>
        <v>1.2E-2</v>
      </c>
      <c r="H987" s="27">
        <f>1/'I Disease Parameters'!$E$12</f>
        <v>0.05</v>
      </c>
      <c r="I987" s="27">
        <f>'I Disease Parameters'!$E$9/'I Disease Parameters'!$E$15</f>
        <v>0</v>
      </c>
      <c r="J987" s="83">
        <f t="shared" si="446"/>
        <v>7.7001263440561267</v>
      </c>
      <c r="K987" s="60">
        <f t="shared" si="447"/>
        <v>0.77001263449643809</v>
      </c>
      <c r="L987" s="30">
        <f t="shared" si="448"/>
        <v>0.46717576064062738</v>
      </c>
      <c r="M987" s="27">
        <f>J987/'I Disease Parameters'!$E$12</f>
        <v>0.38500631720280631</v>
      </c>
      <c r="N987" s="27">
        <f>K987/SQRT('I Disease Parameters'!$E$13*'I Disease Parameters'!$E$13)</f>
        <v>4.5294860852731655E-2</v>
      </c>
      <c r="O987" s="27">
        <f>L987/'I Disease Parameters'!$E$13</f>
        <v>2.7480927096507492E-2</v>
      </c>
      <c r="P987" s="27">
        <f>(1-L987)/'I Disease Parameters'!$E$14</f>
        <v>2.2201009973307193E-2</v>
      </c>
      <c r="Q987" s="19" t="str">
        <f t="shared" si="424"/>
        <v/>
      </c>
      <c r="R987" s="17" t="str">
        <f t="shared" si="425"/>
        <v/>
      </c>
      <c r="S987" s="17" t="str">
        <f t="shared" si="426"/>
        <v/>
      </c>
      <c r="T987" s="17" t="str">
        <f t="shared" si="427"/>
        <v/>
      </c>
      <c r="U987" s="17" t="str">
        <f t="shared" si="428"/>
        <v/>
      </c>
      <c r="V987" s="17" t="str">
        <f t="shared" si="429"/>
        <v/>
      </c>
      <c r="W987" s="17" t="str">
        <f t="shared" si="430"/>
        <v/>
      </c>
      <c r="X987" s="18" t="str">
        <f t="shared" si="421"/>
        <v/>
      </c>
      <c r="Y987" s="17" t="str">
        <f t="shared" si="431"/>
        <v/>
      </c>
      <c r="Z987" s="17" t="str">
        <f t="shared" si="432"/>
        <v/>
      </c>
      <c r="AA987" s="17" t="str">
        <f t="shared" si="433"/>
        <v/>
      </c>
      <c r="AB987" s="17" t="str">
        <f t="shared" si="434"/>
        <v/>
      </c>
      <c r="AC987" s="17" t="str">
        <f t="shared" si="435"/>
        <v/>
      </c>
      <c r="AD987" s="18" t="str">
        <f t="shared" si="436"/>
        <v/>
      </c>
      <c r="AE987" s="19" t="str">
        <f t="shared" si="437"/>
        <v/>
      </c>
      <c r="AF987" s="17" t="str">
        <f t="shared" si="438"/>
        <v/>
      </c>
      <c r="AG987" s="17" t="str">
        <f t="shared" si="439"/>
        <v/>
      </c>
      <c r="AH987" s="18" t="str">
        <f t="shared" si="440"/>
        <v/>
      </c>
      <c r="AI987" s="73"/>
      <c r="AJ987" s="74"/>
      <c r="AK987" s="74"/>
      <c r="AL987" s="73"/>
      <c r="AM987" s="74"/>
      <c r="AN987" s="74">
        <f t="shared" si="441"/>
        <v>2012</v>
      </c>
      <c r="AO987" s="19" t="str">
        <f t="shared" ca="1" si="442"/>
        <v>-</v>
      </c>
      <c r="AP987" s="17" t="str">
        <f ca="1">IF($C987&gt;=TODAY(),"-",100*(AO987-MIN(Fit_Error_Deaths))/(MAX(Fit_Error_Deaths)-MIN(Fit_Error_Deaths)))</f>
        <v>-</v>
      </c>
      <c r="AQ987" s="17" t="str">
        <f t="shared" ca="1" si="443"/>
        <v>-</v>
      </c>
      <c r="AR987" s="17" t="str">
        <f ca="1">IF($C987&gt;=TODAY(),"-",100*(AQ987-MIN(Fit_Error_LocalTransmission))/(MAX(Fit_Error_LocalTransmission)-MIN(Fit_Error_LocalTransmission)))</f>
        <v>-</v>
      </c>
      <c r="AS987" s="17" t="str">
        <f t="shared" ca="1" si="444"/>
        <v>-</v>
      </c>
      <c r="AT987" s="67" t="str">
        <f t="shared" ca="1" si="445"/>
        <v>-</v>
      </c>
    </row>
    <row r="988" spans="1:46" s="1" customFormat="1" ht="12" x14ac:dyDescent="0.35">
      <c r="A988" s="87"/>
      <c r="B988" s="40" t="str">
        <f t="shared" si="422"/>
        <v/>
      </c>
      <c r="C988" s="41" t="str">
        <f t="shared" si="423"/>
        <v/>
      </c>
      <c r="D988" s="28">
        <f>'I Disease Parameters'!$E$6/(1000*365)</f>
        <v>4.8197260273972601E-5</v>
      </c>
      <c r="E988" s="28">
        <f>'I Disease Parameters'!$E$7/(1000*365)</f>
        <v>2.0024657534246577E-5</v>
      </c>
      <c r="F988" s="27">
        <f>(1-'I Disease Parameters'!$E$8)/'I Disease Parameters'!$E$10</f>
        <v>0.188</v>
      </c>
      <c r="G988" s="27">
        <f>'I Disease Parameters'!$E$8/'I Disease Parameters'!$E$11</f>
        <v>1.2E-2</v>
      </c>
      <c r="H988" s="27">
        <f>1/'I Disease Parameters'!$E$12</f>
        <v>0.05</v>
      </c>
      <c r="I988" s="27">
        <f>'I Disease Parameters'!$E$9/'I Disease Parameters'!$E$15</f>
        <v>0</v>
      </c>
      <c r="J988" s="83">
        <f t="shared" si="446"/>
        <v>7.7001263440561267</v>
      </c>
      <c r="K988" s="60">
        <f t="shared" si="447"/>
        <v>0.77001263449643809</v>
      </c>
      <c r="L988" s="30">
        <f t="shared" si="448"/>
        <v>0.46717576064062738</v>
      </c>
      <c r="M988" s="27">
        <f>J988/'I Disease Parameters'!$E$12</f>
        <v>0.38500631720280631</v>
      </c>
      <c r="N988" s="27">
        <f>K988/SQRT('I Disease Parameters'!$E$13*'I Disease Parameters'!$E$13)</f>
        <v>4.5294860852731655E-2</v>
      </c>
      <c r="O988" s="27">
        <f>L988/'I Disease Parameters'!$E$13</f>
        <v>2.7480927096507492E-2</v>
      </c>
      <c r="P988" s="27">
        <f>(1-L988)/'I Disease Parameters'!$E$14</f>
        <v>2.2201009973307193E-2</v>
      </c>
      <c r="Q988" s="19" t="str">
        <f t="shared" si="424"/>
        <v/>
      </c>
      <c r="R988" s="17" t="str">
        <f t="shared" si="425"/>
        <v/>
      </c>
      <c r="S988" s="17" t="str">
        <f t="shared" si="426"/>
        <v/>
      </c>
      <c r="T988" s="17" t="str">
        <f t="shared" si="427"/>
        <v/>
      </c>
      <c r="U988" s="17" t="str">
        <f t="shared" si="428"/>
        <v/>
      </c>
      <c r="V988" s="17" t="str">
        <f t="shared" si="429"/>
        <v/>
      </c>
      <c r="W988" s="17" t="str">
        <f t="shared" si="430"/>
        <v/>
      </c>
      <c r="X988" s="18" t="str">
        <f t="shared" si="421"/>
        <v/>
      </c>
      <c r="Y988" s="17" t="str">
        <f t="shared" si="431"/>
        <v/>
      </c>
      <c r="Z988" s="17" t="str">
        <f t="shared" si="432"/>
        <v/>
      </c>
      <c r="AA988" s="17" t="str">
        <f t="shared" si="433"/>
        <v/>
      </c>
      <c r="AB988" s="17" t="str">
        <f t="shared" si="434"/>
        <v/>
      </c>
      <c r="AC988" s="17" t="str">
        <f t="shared" si="435"/>
        <v/>
      </c>
      <c r="AD988" s="18" t="str">
        <f t="shared" si="436"/>
        <v/>
      </c>
      <c r="AE988" s="19" t="str">
        <f t="shared" si="437"/>
        <v/>
      </c>
      <c r="AF988" s="17" t="str">
        <f t="shared" si="438"/>
        <v/>
      </c>
      <c r="AG988" s="17" t="str">
        <f t="shared" si="439"/>
        <v/>
      </c>
      <c r="AH988" s="18" t="str">
        <f t="shared" si="440"/>
        <v/>
      </c>
      <c r="AI988" s="73"/>
      <c r="AJ988" s="74"/>
      <c r="AK988" s="74"/>
      <c r="AL988" s="73"/>
      <c r="AM988" s="74"/>
      <c r="AN988" s="74">
        <f t="shared" si="441"/>
        <v>2012</v>
      </c>
      <c r="AO988" s="19" t="str">
        <f t="shared" ca="1" si="442"/>
        <v>-</v>
      </c>
      <c r="AP988" s="17" t="str">
        <f ca="1">IF($C988&gt;=TODAY(),"-",100*(AO988-MIN(Fit_Error_Deaths))/(MAX(Fit_Error_Deaths)-MIN(Fit_Error_Deaths)))</f>
        <v>-</v>
      </c>
      <c r="AQ988" s="17" t="str">
        <f t="shared" ca="1" si="443"/>
        <v>-</v>
      </c>
      <c r="AR988" s="17" t="str">
        <f ca="1">IF($C988&gt;=TODAY(),"-",100*(AQ988-MIN(Fit_Error_LocalTransmission))/(MAX(Fit_Error_LocalTransmission)-MIN(Fit_Error_LocalTransmission)))</f>
        <v>-</v>
      </c>
      <c r="AS988" s="17" t="str">
        <f t="shared" ca="1" si="444"/>
        <v>-</v>
      </c>
      <c r="AT988" s="67" t="str">
        <f t="shared" ca="1" si="445"/>
        <v>-</v>
      </c>
    </row>
    <row r="989" spans="1:46" s="1" customFormat="1" ht="12" x14ac:dyDescent="0.35">
      <c r="A989" s="87"/>
      <c r="B989" s="40" t="str">
        <f t="shared" si="422"/>
        <v/>
      </c>
      <c r="C989" s="41" t="str">
        <f t="shared" si="423"/>
        <v/>
      </c>
      <c r="D989" s="28">
        <f>'I Disease Parameters'!$E$6/(1000*365)</f>
        <v>4.8197260273972601E-5</v>
      </c>
      <c r="E989" s="28">
        <f>'I Disease Parameters'!$E$7/(1000*365)</f>
        <v>2.0024657534246577E-5</v>
      </c>
      <c r="F989" s="27">
        <f>(1-'I Disease Parameters'!$E$8)/'I Disease Parameters'!$E$10</f>
        <v>0.188</v>
      </c>
      <c r="G989" s="27">
        <f>'I Disease Parameters'!$E$8/'I Disease Parameters'!$E$11</f>
        <v>1.2E-2</v>
      </c>
      <c r="H989" s="27">
        <f>1/'I Disease Parameters'!$E$12</f>
        <v>0.05</v>
      </c>
      <c r="I989" s="27">
        <f>'I Disease Parameters'!$E$9/'I Disease Parameters'!$E$15</f>
        <v>0</v>
      </c>
      <c r="J989" s="83">
        <f t="shared" si="446"/>
        <v>7.7001263440561267</v>
      </c>
      <c r="K989" s="60">
        <f t="shared" si="447"/>
        <v>0.77001263449643809</v>
      </c>
      <c r="L989" s="30">
        <f t="shared" si="448"/>
        <v>0.46717576064062738</v>
      </c>
      <c r="M989" s="27">
        <f>J989/'I Disease Parameters'!$E$12</f>
        <v>0.38500631720280631</v>
      </c>
      <c r="N989" s="27">
        <f>K989/SQRT('I Disease Parameters'!$E$13*'I Disease Parameters'!$E$13)</f>
        <v>4.5294860852731655E-2</v>
      </c>
      <c r="O989" s="27">
        <f>L989/'I Disease Parameters'!$E$13</f>
        <v>2.7480927096507492E-2</v>
      </c>
      <c r="P989" s="27">
        <f>(1-L989)/'I Disease Parameters'!$E$14</f>
        <v>2.2201009973307193E-2</v>
      </c>
      <c r="Q989" s="19" t="str">
        <f t="shared" si="424"/>
        <v/>
      </c>
      <c r="R989" s="17" t="str">
        <f t="shared" si="425"/>
        <v/>
      </c>
      <c r="S989" s="17" t="str">
        <f t="shared" si="426"/>
        <v/>
      </c>
      <c r="T989" s="17" t="str">
        <f t="shared" si="427"/>
        <v/>
      </c>
      <c r="U989" s="17" t="str">
        <f t="shared" si="428"/>
        <v/>
      </c>
      <c r="V989" s="17" t="str">
        <f t="shared" si="429"/>
        <v/>
      </c>
      <c r="W989" s="17" t="str">
        <f t="shared" si="430"/>
        <v/>
      </c>
      <c r="X989" s="18" t="str">
        <f t="shared" si="421"/>
        <v/>
      </c>
      <c r="Y989" s="17" t="str">
        <f t="shared" si="431"/>
        <v/>
      </c>
      <c r="Z989" s="17" t="str">
        <f t="shared" si="432"/>
        <v/>
      </c>
      <c r="AA989" s="17" t="str">
        <f t="shared" si="433"/>
        <v/>
      </c>
      <c r="AB989" s="17" t="str">
        <f t="shared" si="434"/>
        <v/>
      </c>
      <c r="AC989" s="17" t="str">
        <f t="shared" si="435"/>
        <v/>
      </c>
      <c r="AD989" s="18" t="str">
        <f t="shared" si="436"/>
        <v/>
      </c>
      <c r="AE989" s="19" t="str">
        <f t="shared" si="437"/>
        <v/>
      </c>
      <c r="AF989" s="17" t="str">
        <f t="shared" si="438"/>
        <v/>
      </c>
      <c r="AG989" s="17" t="str">
        <f t="shared" si="439"/>
        <v/>
      </c>
      <c r="AH989" s="18" t="str">
        <f t="shared" si="440"/>
        <v/>
      </c>
      <c r="AI989" s="73"/>
      <c r="AJ989" s="74"/>
      <c r="AK989" s="74"/>
      <c r="AL989" s="73"/>
      <c r="AM989" s="74"/>
      <c r="AN989" s="74">
        <f t="shared" si="441"/>
        <v>2012</v>
      </c>
      <c r="AO989" s="19" t="str">
        <f t="shared" ca="1" si="442"/>
        <v>-</v>
      </c>
      <c r="AP989" s="17" t="str">
        <f ca="1">IF($C989&gt;=TODAY(),"-",100*(AO989-MIN(Fit_Error_Deaths))/(MAX(Fit_Error_Deaths)-MIN(Fit_Error_Deaths)))</f>
        <v>-</v>
      </c>
      <c r="AQ989" s="17" t="str">
        <f t="shared" ca="1" si="443"/>
        <v>-</v>
      </c>
      <c r="AR989" s="17" t="str">
        <f ca="1">IF($C989&gt;=TODAY(),"-",100*(AQ989-MIN(Fit_Error_LocalTransmission))/(MAX(Fit_Error_LocalTransmission)-MIN(Fit_Error_LocalTransmission)))</f>
        <v>-</v>
      </c>
      <c r="AS989" s="17" t="str">
        <f t="shared" ca="1" si="444"/>
        <v>-</v>
      </c>
      <c r="AT989" s="67" t="str">
        <f t="shared" ca="1" si="445"/>
        <v>-</v>
      </c>
    </row>
    <row r="990" spans="1:46" s="1" customFormat="1" ht="12" x14ac:dyDescent="0.35">
      <c r="A990" s="87"/>
      <c r="B990" s="40" t="str">
        <f t="shared" si="422"/>
        <v/>
      </c>
      <c r="C990" s="41" t="str">
        <f t="shared" si="423"/>
        <v/>
      </c>
      <c r="D990" s="28">
        <f>'I Disease Parameters'!$E$6/(1000*365)</f>
        <v>4.8197260273972601E-5</v>
      </c>
      <c r="E990" s="28">
        <f>'I Disease Parameters'!$E$7/(1000*365)</f>
        <v>2.0024657534246577E-5</v>
      </c>
      <c r="F990" s="27">
        <f>(1-'I Disease Parameters'!$E$8)/'I Disease Parameters'!$E$10</f>
        <v>0.188</v>
      </c>
      <c r="G990" s="27">
        <f>'I Disease Parameters'!$E$8/'I Disease Parameters'!$E$11</f>
        <v>1.2E-2</v>
      </c>
      <c r="H990" s="27">
        <f>1/'I Disease Parameters'!$E$12</f>
        <v>0.05</v>
      </c>
      <c r="I990" s="27">
        <f>'I Disease Parameters'!$E$9/'I Disease Parameters'!$E$15</f>
        <v>0</v>
      </c>
      <c r="J990" s="83">
        <f t="shared" si="446"/>
        <v>7.7001263440561267</v>
      </c>
      <c r="K990" s="60">
        <f t="shared" si="447"/>
        <v>0.77001263449643809</v>
      </c>
      <c r="L990" s="30">
        <f t="shared" si="448"/>
        <v>0.46717576064062738</v>
      </c>
      <c r="M990" s="27">
        <f>J990/'I Disease Parameters'!$E$12</f>
        <v>0.38500631720280631</v>
      </c>
      <c r="N990" s="27">
        <f>K990/SQRT('I Disease Parameters'!$E$13*'I Disease Parameters'!$E$13)</f>
        <v>4.5294860852731655E-2</v>
      </c>
      <c r="O990" s="27">
        <f>L990/'I Disease Parameters'!$E$13</f>
        <v>2.7480927096507492E-2</v>
      </c>
      <c r="P990" s="27">
        <f>(1-L990)/'I Disease Parameters'!$E$14</f>
        <v>2.2201009973307193E-2</v>
      </c>
      <c r="Q990" s="19" t="str">
        <f t="shared" si="424"/>
        <v/>
      </c>
      <c r="R990" s="17" t="str">
        <f t="shared" si="425"/>
        <v/>
      </c>
      <c r="S990" s="17" t="str">
        <f t="shared" si="426"/>
        <v/>
      </c>
      <c r="T990" s="17" t="str">
        <f t="shared" si="427"/>
        <v/>
      </c>
      <c r="U990" s="17" t="str">
        <f t="shared" si="428"/>
        <v/>
      </c>
      <c r="V990" s="17" t="str">
        <f t="shared" si="429"/>
        <v/>
      </c>
      <c r="W990" s="17" t="str">
        <f t="shared" si="430"/>
        <v/>
      </c>
      <c r="X990" s="18" t="str">
        <f t="shared" si="421"/>
        <v/>
      </c>
      <c r="Y990" s="17" t="str">
        <f t="shared" si="431"/>
        <v/>
      </c>
      <c r="Z990" s="17" t="str">
        <f t="shared" si="432"/>
        <v/>
      </c>
      <c r="AA990" s="17" t="str">
        <f t="shared" si="433"/>
        <v/>
      </c>
      <c r="AB990" s="17" t="str">
        <f t="shared" si="434"/>
        <v/>
      </c>
      <c r="AC990" s="17" t="str">
        <f t="shared" si="435"/>
        <v/>
      </c>
      <c r="AD990" s="18" t="str">
        <f t="shared" si="436"/>
        <v/>
      </c>
      <c r="AE990" s="19" t="str">
        <f t="shared" si="437"/>
        <v/>
      </c>
      <c r="AF990" s="17" t="str">
        <f t="shared" si="438"/>
        <v/>
      </c>
      <c r="AG990" s="17" t="str">
        <f t="shared" si="439"/>
        <v/>
      </c>
      <c r="AH990" s="18" t="str">
        <f t="shared" si="440"/>
        <v/>
      </c>
      <c r="AI990" s="73"/>
      <c r="AJ990" s="74"/>
      <c r="AK990" s="74"/>
      <c r="AL990" s="73"/>
      <c r="AM990" s="74"/>
      <c r="AN990" s="74">
        <f t="shared" si="441"/>
        <v>2012</v>
      </c>
      <c r="AO990" s="19" t="str">
        <f t="shared" ca="1" si="442"/>
        <v>-</v>
      </c>
      <c r="AP990" s="17" t="str">
        <f ca="1">IF($C990&gt;=TODAY(),"-",100*(AO990-MIN(Fit_Error_Deaths))/(MAX(Fit_Error_Deaths)-MIN(Fit_Error_Deaths)))</f>
        <v>-</v>
      </c>
      <c r="AQ990" s="17" t="str">
        <f t="shared" ca="1" si="443"/>
        <v>-</v>
      </c>
      <c r="AR990" s="17" t="str">
        <f ca="1">IF($C990&gt;=TODAY(),"-",100*(AQ990-MIN(Fit_Error_LocalTransmission))/(MAX(Fit_Error_LocalTransmission)-MIN(Fit_Error_LocalTransmission)))</f>
        <v>-</v>
      </c>
      <c r="AS990" s="17" t="str">
        <f t="shared" ca="1" si="444"/>
        <v>-</v>
      </c>
      <c r="AT990" s="67" t="str">
        <f t="shared" ca="1" si="445"/>
        <v>-</v>
      </c>
    </row>
    <row r="991" spans="1:46" s="1" customFormat="1" ht="12" x14ac:dyDescent="0.35">
      <c r="A991" s="87"/>
      <c r="B991" s="40" t="str">
        <f t="shared" si="422"/>
        <v/>
      </c>
      <c r="C991" s="41" t="str">
        <f t="shared" si="423"/>
        <v/>
      </c>
      <c r="D991" s="28">
        <f>'I Disease Parameters'!$E$6/(1000*365)</f>
        <v>4.8197260273972601E-5</v>
      </c>
      <c r="E991" s="28">
        <f>'I Disease Parameters'!$E$7/(1000*365)</f>
        <v>2.0024657534246577E-5</v>
      </c>
      <c r="F991" s="27">
        <f>(1-'I Disease Parameters'!$E$8)/'I Disease Parameters'!$E$10</f>
        <v>0.188</v>
      </c>
      <c r="G991" s="27">
        <f>'I Disease Parameters'!$E$8/'I Disease Parameters'!$E$11</f>
        <v>1.2E-2</v>
      </c>
      <c r="H991" s="27">
        <f>1/'I Disease Parameters'!$E$12</f>
        <v>0.05</v>
      </c>
      <c r="I991" s="27">
        <f>'I Disease Parameters'!$E$9/'I Disease Parameters'!$E$15</f>
        <v>0</v>
      </c>
      <c r="J991" s="83">
        <f t="shared" si="446"/>
        <v>7.7001263440561267</v>
      </c>
      <c r="K991" s="60">
        <f t="shared" si="447"/>
        <v>0.77001263449643809</v>
      </c>
      <c r="L991" s="30">
        <f t="shared" si="448"/>
        <v>0.46717576064062738</v>
      </c>
      <c r="M991" s="27">
        <f>J991/'I Disease Parameters'!$E$12</f>
        <v>0.38500631720280631</v>
      </c>
      <c r="N991" s="27">
        <f>K991/SQRT('I Disease Parameters'!$E$13*'I Disease Parameters'!$E$13)</f>
        <v>4.5294860852731655E-2</v>
      </c>
      <c r="O991" s="27">
        <f>L991/'I Disease Parameters'!$E$13</f>
        <v>2.7480927096507492E-2</v>
      </c>
      <c r="P991" s="27">
        <f>(1-L991)/'I Disease Parameters'!$E$14</f>
        <v>2.2201009973307193E-2</v>
      </c>
      <c r="Q991" s="19" t="str">
        <f t="shared" si="424"/>
        <v/>
      </c>
      <c r="R991" s="17" t="str">
        <f t="shared" si="425"/>
        <v/>
      </c>
      <c r="S991" s="17" t="str">
        <f t="shared" si="426"/>
        <v/>
      </c>
      <c r="T991" s="17" t="str">
        <f t="shared" si="427"/>
        <v/>
      </c>
      <c r="U991" s="17" t="str">
        <f t="shared" si="428"/>
        <v/>
      </c>
      <c r="V991" s="17" t="str">
        <f t="shared" si="429"/>
        <v/>
      </c>
      <c r="W991" s="17" t="str">
        <f t="shared" si="430"/>
        <v/>
      </c>
      <c r="X991" s="18" t="str">
        <f t="shared" si="421"/>
        <v/>
      </c>
      <c r="Y991" s="17" t="str">
        <f t="shared" si="431"/>
        <v/>
      </c>
      <c r="Z991" s="17" t="str">
        <f t="shared" si="432"/>
        <v/>
      </c>
      <c r="AA991" s="17" t="str">
        <f t="shared" si="433"/>
        <v/>
      </c>
      <c r="AB991" s="17" t="str">
        <f t="shared" si="434"/>
        <v/>
      </c>
      <c r="AC991" s="17" t="str">
        <f t="shared" si="435"/>
        <v/>
      </c>
      <c r="AD991" s="18" t="str">
        <f t="shared" si="436"/>
        <v/>
      </c>
      <c r="AE991" s="19" t="str">
        <f t="shared" si="437"/>
        <v/>
      </c>
      <c r="AF991" s="17" t="str">
        <f t="shared" si="438"/>
        <v/>
      </c>
      <c r="AG991" s="17" t="str">
        <f t="shared" si="439"/>
        <v/>
      </c>
      <c r="AH991" s="18" t="str">
        <f t="shared" si="440"/>
        <v/>
      </c>
      <c r="AI991" s="73"/>
      <c r="AJ991" s="74"/>
      <c r="AK991" s="74"/>
      <c r="AL991" s="73"/>
      <c r="AM991" s="74"/>
      <c r="AN991" s="74">
        <f t="shared" si="441"/>
        <v>2012</v>
      </c>
      <c r="AO991" s="19" t="str">
        <f t="shared" ca="1" si="442"/>
        <v>-</v>
      </c>
      <c r="AP991" s="17" t="str">
        <f ca="1">IF($C991&gt;=TODAY(),"-",100*(AO991-MIN(Fit_Error_Deaths))/(MAX(Fit_Error_Deaths)-MIN(Fit_Error_Deaths)))</f>
        <v>-</v>
      </c>
      <c r="AQ991" s="17" t="str">
        <f t="shared" ca="1" si="443"/>
        <v>-</v>
      </c>
      <c r="AR991" s="17" t="str">
        <f ca="1">IF($C991&gt;=TODAY(),"-",100*(AQ991-MIN(Fit_Error_LocalTransmission))/(MAX(Fit_Error_LocalTransmission)-MIN(Fit_Error_LocalTransmission)))</f>
        <v>-</v>
      </c>
      <c r="AS991" s="17" t="str">
        <f t="shared" ca="1" si="444"/>
        <v>-</v>
      </c>
      <c r="AT991" s="67" t="str">
        <f t="shared" ca="1" si="445"/>
        <v>-</v>
      </c>
    </row>
    <row r="992" spans="1:46" s="1" customFormat="1" ht="12" x14ac:dyDescent="0.35">
      <c r="A992" s="87"/>
      <c r="B992" s="40" t="str">
        <f t="shared" si="422"/>
        <v/>
      </c>
      <c r="C992" s="41" t="str">
        <f t="shared" si="423"/>
        <v/>
      </c>
      <c r="D992" s="28">
        <f>'I Disease Parameters'!$E$6/(1000*365)</f>
        <v>4.8197260273972601E-5</v>
      </c>
      <c r="E992" s="28">
        <f>'I Disease Parameters'!$E$7/(1000*365)</f>
        <v>2.0024657534246577E-5</v>
      </c>
      <c r="F992" s="27">
        <f>(1-'I Disease Parameters'!$E$8)/'I Disease Parameters'!$E$10</f>
        <v>0.188</v>
      </c>
      <c r="G992" s="27">
        <f>'I Disease Parameters'!$E$8/'I Disease Parameters'!$E$11</f>
        <v>1.2E-2</v>
      </c>
      <c r="H992" s="27">
        <f>1/'I Disease Parameters'!$E$12</f>
        <v>0.05</v>
      </c>
      <c r="I992" s="27">
        <f>'I Disease Parameters'!$E$9/'I Disease Parameters'!$E$15</f>
        <v>0</v>
      </c>
      <c r="J992" s="83">
        <f t="shared" si="446"/>
        <v>7.7001263440561267</v>
      </c>
      <c r="K992" s="60">
        <f t="shared" si="447"/>
        <v>0.77001263449643809</v>
      </c>
      <c r="L992" s="30">
        <f t="shared" si="448"/>
        <v>0.46717576064062738</v>
      </c>
      <c r="M992" s="27">
        <f>J992/'I Disease Parameters'!$E$12</f>
        <v>0.38500631720280631</v>
      </c>
      <c r="N992" s="27">
        <f>K992/SQRT('I Disease Parameters'!$E$13*'I Disease Parameters'!$E$13)</f>
        <v>4.5294860852731655E-2</v>
      </c>
      <c r="O992" s="27">
        <f>L992/'I Disease Parameters'!$E$13</f>
        <v>2.7480927096507492E-2</v>
      </c>
      <c r="P992" s="27">
        <f>(1-L992)/'I Disease Parameters'!$E$14</f>
        <v>2.2201009973307193E-2</v>
      </c>
      <c r="Q992" s="19" t="str">
        <f t="shared" si="424"/>
        <v/>
      </c>
      <c r="R992" s="17" t="str">
        <f t="shared" si="425"/>
        <v/>
      </c>
      <c r="S992" s="17" t="str">
        <f t="shared" si="426"/>
        <v/>
      </c>
      <c r="T992" s="17" t="str">
        <f t="shared" si="427"/>
        <v/>
      </c>
      <c r="U992" s="17" t="str">
        <f t="shared" si="428"/>
        <v/>
      </c>
      <c r="V992" s="17" t="str">
        <f t="shared" si="429"/>
        <v/>
      </c>
      <c r="W992" s="17" t="str">
        <f t="shared" si="430"/>
        <v/>
      </c>
      <c r="X992" s="18" t="str">
        <f t="shared" si="421"/>
        <v/>
      </c>
      <c r="Y992" s="17" t="str">
        <f t="shared" si="431"/>
        <v/>
      </c>
      <c r="Z992" s="17" t="str">
        <f t="shared" si="432"/>
        <v/>
      </c>
      <c r="AA992" s="17" t="str">
        <f t="shared" si="433"/>
        <v/>
      </c>
      <c r="AB992" s="17" t="str">
        <f t="shared" si="434"/>
        <v/>
      </c>
      <c r="AC992" s="17" t="str">
        <f t="shared" si="435"/>
        <v/>
      </c>
      <c r="AD992" s="18" t="str">
        <f t="shared" si="436"/>
        <v/>
      </c>
      <c r="AE992" s="19" t="str">
        <f t="shared" si="437"/>
        <v/>
      </c>
      <c r="AF992" s="17" t="str">
        <f t="shared" si="438"/>
        <v/>
      </c>
      <c r="AG992" s="17" t="str">
        <f t="shared" si="439"/>
        <v/>
      </c>
      <c r="AH992" s="18" t="str">
        <f t="shared" si="440"/>
        <v/>
      </c>
      <c r="AI992" s="73"/>
      <c r="AJ992" s="74"/>
      <c r="AK992" s="74"/>
      <c r="AL992" s="73"/>
      <c r="AM992" s="74"/>
      <c r="AN992" s="74">
        <f t="shared" si="441"/>
        <v>2012</v>
      </c>
      <c r="AO992" s="19" t="str">
        <f t="shared" ca="1" si="442"/>
        <v>-</v>
      </c>
      <c r="AP992" s="17" t="str">
        <f ca="1">IF($C992&gt;=TODAY(),"-",100*(AO992-MIN(Fit_Error_Deaths))/(MAX(Fit_Error_Deaths)-MIN(Fit_Error_Deaths)))</f>
        <v>-</v>
      </c>
      <c r="AQ992" s="17" t="str">
        <f t="shared" ca="1" si="443"/>
        <v>-</v>
      </c>
      <c r="AR992" s="17" t="str">
        <f ca="1">IF($C992&gt;=TODAY(),"-",100*(AQ992-MIN(Fit_Error_LocalTransmission))/(MAX(Fit_Error_LocalTransmission)-MIN(Fit_Error_LocalTransmission)))</f>
        <v>-</v>
      </c>
      <c r="AS992" s="17" t="str">
        <f t="shared" ca="1" si="444"/>
        <v>-</v>
      </c>
      <c r="AT992" s="67" t="str">
        <f t="shared" ca="1" si="445"/>
        <v>-</v>
      </c>
    </row>
    <row r="993" spans="1:46" s="1" customFormat="1" ht="12" x14ac:dyDescent="0.35">
      <c r="A993" s="87"/>
      <c r="B993" s="40" t="str">
        <f t="shared" si="422"/>
        <v/>
      </c>
      <c r="C993" s="41" t="str">
        <f t="shared" si="423"/>
        <v/>
      </c>
      <c r="D993" s="28">
        <f>'I Disease Parameters'!$E$6/(1000*365)</f>
        <v>4.8197260273972601E-5</v>
      </c>
      <c r="E993" s="28">
        <f>'I Disease Parameters'!$E$7/(1000*365)</f>
        <v>2.0024657534246577E-5</v>
      </c>
      <c r="F993" s="27">
        <f>(1-'I Disease Parameters'!$E$8)/'I Disease Parameters'!$E$10</f>
        <v>0.188</v>
      </c>
      <c r="G993" s="27">
        <f>'I Disease Parameters'!$E$8/'I Disease Parameters'!$E$11</f>
        <v>1.2E-2</v>
      </c>
      <c r="H993" s="27">
        <f>1/'I Disease Parameters'!$E$12</f>
        <v>0.05</v>
      </c>
      <c r="I993" s="27">
        <f>'I Disease Parameters'!$E$9/'I Disease Parameters'!$E$15</f>
        <v>0</v>
      </c>
      <c r="J993" s="83">
        <f t="shared" si="446"/>
        <v>7.7001263440561267</v>
      </c>
      <c r="K993" s="60">
        <f t="shared" si="447"/>
        <v>0.77001263449643809</v>
      </c>
      <c r="L993" s="30">
        <f t="shared" si="448"/>
        <v>0.46717576064062738</v>
      </c>
      <c r="M993" s="27">
        <f>J993/'I Disease Parameters'!$E$12</f>
        <v>0.38500631720280631</v>
      </c>
      <c r="N993" s="27">
        <f>K993/SQRT('I Disease Parameters'!$E$13*'I Disease Parameters'!$E$13)</f>
        <v>4.5294860852731655E-2</v>
      </c>
      <c r="O993" s="27">
        <f>L993/'I Disease Parameters'!$E$13</f>
        <v>2.7480927096507492E-2</v>
      </c>
      <c r="P993" s="27">
        <f>(1-L993)/'I Disease Parameters'!$E$14</f>
        <v>2.2201009973307193E-2</v>
      </c>
      <c r="Q993" s="19" t="str">
        <f t="shared" si="424"/>
        <v/>
      </c>
      <c r="R993" s="17" t="str">
        <f t="shared" si="425"/>
        <v/>
      </c>
      <c r="S993" s="17" t="str">
        <f t="shared" si="426"/>
        <v/>
      </c>
      <c r="T993" s="17" t="str">
        <f t="shared" si="427"/>
        <v/>
      </c>
      <c r="U993" s="17" t="str">
        <f t="shared" si="428"/>
        <v/>
      </c>
      <c r="V993" s="17" t="str">
        <f t="shared" si="429"/>
        <v/>
      </c>
      <c r="W993" s="17" t="str">
        <f t="shared" si="430"/>
        <v/>
      </c>
      <c r="X993" s="18" t="str">
        <f t="shared" si="421"/>
        <v/>
      </c>
      <c r="Y993" s="17" t="str">
        <f t="shared" si="431"/>
        <v/>
      </c>
      <c r="Z993" s="17" t="str">
        <f t="shared" si="432"/>
        <v/>
      </c>
      <c r="AA993" s="17" t="str">
        <f t="shared" si="433"/>
        <v/>
      </c>
      <c r="AB993" s="17" t="str">
        <f t="shared" si="434"/>
        <v/>
      </c>
      <c r="AC993" s="17" t="str">
        <f t="shared" si="435"/>
        <v/>
      </c>
      <c r="AD993" s="18" t="str">
        <f t="shared" si="436"/>
        <v/>
      </c>
      <c r="AE993" s="19" t="str">
        <f t="shared" si="437"/>
        <v/>
      </c>
      <c r="AF993" s="17" t="str">
        <f t="shared" si="438"/>
        <v/>
      </c>
      <c r="AG993" s="17" t="str">
        <f t="shared" si="439"/>
        <v/>
      </c>
      <c r="AH993" s="18" t="str">
        <f t="shared" si="440"/>
        <v/>
      </c>
      <c r="AI993" s="73"/>
      <c r="AJ993" s="74"/>
      <c r="AK993" s="74"/>
      <c r="AL993" s="73"/>
      <c r="AM993" s="74"/>
      <c r="AN993" s="74">
        <f t="shared" si="441"/>
        <v>2012</v>
      </c>
      <c r="AO993" s="19" t="str">
        <f t="shared" ca="1" si="442"/>
        <v>-</v>
      </c>
      <c r="AP993" s="17" t="str">
        <f ca="1">IF($C993&gt;=TODAY(),"-",100*(AO993-MIN(Fit_Error_Deaths))/(MAX(Fit_Error_Deaths)-MIN(Fit_Error_Deaths)))</f>
        <v>-</v>
      </c>
      <c r="AQ993" s="17" t="str">
        <f t="shared" ca="1" si="443"/>
        <v>-</v>
      </c>
      <c r="AR993" s="17" t="str">
        <f ca="1">IF($C993&gt;=TODAY(),"-",100*(AQ993-MIN(Fit_Error_LocalTransmission))/(MAX(Fit_Error_LocalTransmission)-MIN(Fit_Error_LocalTransmission)))</f>
        <v>-</v>
      </c>
      <c r="AS993" s="17" t="str">
        <f t="shared" ca="1" si="444"/>
        <v>-</v>
      </c>
      <c r="AT993" s="67" t="str">
        <f t="shared" ca="1" si="445"/>
        <v>-</v>
      </c>
    </row>
    <row r="994" spans="1:46" s="1" customFormat="1" ht="12" x14ac:dyDescent="0.35">
      <c r="A994" s="87"/>
      <c r="B994" s="40" t="str">
        <f t="shared" si="422"/>
        <v/>
      </c>
      <c r="C994" s="41" t="str">
        <f t="shared" si="423"/>
        <v/>
      </c>
      <c r="D994" s="28">
        <f>'I Disease Parameters'!$E$6/(1000*365)</f>
        <v>4.8197260273972601E-5</v>
      </c>
      <c r="E994" s="28">
        <f>'I Disease Parameters'!$E$7/(1000*365)</f>
        <v>2.0024657534246577E-5</v>
      </c>
      <c r="F994" s="27">
        <f>(1-'I Disease Parameters'!$E$8)/'I Disease Parameters'!$E$10</f>
        <v>0.188</v>
      </c>
      <c r="G994" s="27">
        <f>'I Disease Parameters'!$E$8/'I Disease Parameters'!$E$11</f>
        <v>1.2E-2</v>
      </c>
      <c r="H994" s="27">
        <f>1/'I Disease Parameters'!$E$12</f>
        <v>0.05</v>
      </c>
      <c r="I994" s="27">
        <f>'I Disease Parameters'!$E$9/'I Disease Parameters'!$E$15</f>
        <v>0</v>
      </c>
      <c r="J994" s="83">
        <f t="shared" si="446"/>
        <v>7.7001263440561267</v>
      </c>
      <c r="K994" s="60">
        <f t="shared" si="447"/>
        <v>0.77001263449643809</v>
      </c>
      <c r="L994" s="30">
        <f t="shared" si="448"/>
        <v>0.46717576064062738</v>
      </c>
      <c r="M994" s="27">
        <f>J994/'I Disease Parameters'!$E$12</f>
        <v>0.38500631720280631</v>
      </c>
      <c r="N994" s="27">
        <f>K994/SQRT('I Disease Parameters'!$E$13*'I Disease Parameters'!$E$13)</f>
        <v>4.5294860852731655E-2</v>
      </c>
      <c r="O994" s="27">
        <f>L994/'I Disease Parameters'!$E$13</f>
        <v>2.7480927096507492E-2</v>
      </c>
      <c r="P994" s="27">
        <f>(1-L994)/'I Disease Parameters'!$E$14</f>
        <v>2.2201009973307193E-2</v>
      </c>
      <c r="Q994" s="19" t="str">
        <f t="shared" si="424"/>
        <v/>
      </c>
      <c r="R994" s="17" t="str">
        <f t="shared" si="425"/>
        <v/>
      </c>
      <c r="S994" s="17" t="str">
        <f t="shared" si="426"/>
        <v/>
      </c>
      <c r="T994" s="17" t="str">
        <f t="shared" si="427"/>
        <v/>
      </c>
      <c r="U994" s="17" t="str">
        <f t="shared" si="428"/>
        <v/>
      </c>
      <c r="V994" s="17" t="str">
        <f t="shared" si="429"/>
        <v/>
      </c>
      <c r="W994" s="17" t="str">
        <f t="shared" si="430"/>
        <v/>
      </c>
      <c r="X994" s="18" t="str">
        <f t="shared" si="421"/>
        <v/>
      </c>
      <c r="Y994" s="17" t="str">
        <f t="shared" si="431"/>
        <v/>
      </c>
      <c r="Z994" s="17" t="str">
        <f t="shared" si="432"/>
        <v/>
      </c>
      <c r="AA994" s="17" t="str">
        <f t="shared" si="433"/>
        <v/>
      </c>
      <c r="AB994" s="17" t="str">
        <f t="shared" si="434"/>
        <v/>
      </c>
      <c r="AC994" s="17" t="str">
        <f t="shared" si="435"/>
        <v/>
      </c>
      <c r="AD994" s="18" t="str">
        <f t="shared" si="436"/>
        <v/>
      </c>
      <c r="AE994" s="19" t="str">
        <f t="shared" si="437"/>
        <v/>
      </c>
      <c r="AF994" s="17" t="str">
        <f t="shared" si="438"/>
        <v/>
      </c>
      <c r="AG994" s="17" t="str">
        <f t="shared" si="439"/>
        <v/>
      </c>
      <c r="AH994" s="18" t="str">
        <f t="shared" si="440"/>
        <v/>
      </c>
      <c r="AI994" s="73"/>
      <c r="AJ994" s="74"/>
      <c r="AK994" s="74"/>
      <c r="AL994" s="73"/>
      <c r="AM994" s="74"/>
      <c r="AN994" s="74">
        <f t="shared" si="441"/>
        <v>2012</v>
      </c>
      <c r="AO994" s="19" t="str">
        <f t="shared" ca="1" si="442"/>
        <v>-</v>
      </c>
      <c r="AP994" s="17" t="str">
        <f ca="1">IF($C994&gt;=TODAY(),"-",100*(AO994-MIN(Fit_Error_Deaths))/(MAX(Fit_Error_Deaths)-MIN(Fit_Error_Deaths)))</f>
        <v>-</v>
      </c>
      <c r="AQ994" s="17" t="str">
        <f t="shared" ca="1" si="443"/>
        <v>-</v>
      </c>
      <c r="AR994" s="17" t="str">
        <f ca="1">IF($C994&gt;=TODAY(),"-",100*(AQ994-MIN(Fit_Error_LocalTransmission))/(MAX(Fit_Error_LocalTransmission)-MIN(Fit_Error_LocalTransmission)))</f>
        <v>-</v>
      </c>
      <c r="AS994" s="17" t="str">
        <f t="shared" ca="1" si="444"/>
        <v>-</v>
      </c>
      <c r="AT994" s="67" t="str">
        <f t="shared" ca="1" si="445"/>
        <v>-</v>
      </c>
    </row>
    <row r="995" spans="1:46" s="1" customFormat="1" ht="12" x14ac:dyDescent="0.35">
      <c r="A995" s="87"/>
      <c r="B995" s="40" t="str">
        <f t="shared" si="422"/>
        <v/>
      </c>
      <c r="C995" s="41" t="str">
        <f t="shared" si="423"/>
        <v/>
      </c>
      <c r="D995" s="28">
        <f>'I Disease Parameters'!$E$6/(1000*365)</f>
        <v>4.8197260273972601E-5</v>
      </c>
      <c r="E995" s="28">
        <f>'I Disease Parameters'!$E$7/(1000*365)</f>
        <v>2.0024657534246577E-5</v>
      </c>
      <c r="F995" s="27">
        <f>(1-'I Disease Parameters'!$E$8)/'I Disease Parameters'!$E$10</f>
        <v>0.188</v>
      </c>
      <c r="G995" s="27">
        <f>'I Disease Parameters'!$E$8/'I Disease Parameters'!$E$11</f>
        <v>1.2E-2</v>
      </c>
      <c r="H995" s="27">
        <f>1/'I Disease Parameters'!$E$12</f>
        <v>0.05</v>
      </c>
      <c r="I995" s="27">
        <f>'I Disease Parameters'!$E$9/'I Disease Parameters'!$E$15</f>
        <v>0</v>
      </c>
      <c r="J995" s="83">
        <f t="shared" si="446"/>
        <v>7.7001263440561267</v>
      </c>
      <c r="K995" s="60">
        <f t="shared" si="447"/>
        <v>0.77001263449643809</v>
      </c>
      <c r="L995" s="30">
        <f t="shared" si="448"/>
        <v>0.46717576064062738</v>
      </c>
      <c r="M995" s="27">
        <f>J995/'I Disease Parameters'!$E$12</f>
        <v>0.38500631720280631</v>
      </c>
      <c r="N995" s="27">
        <f>K995/SQRT('I Disease Parameters'!$E$13*'I Disease Parameters'!$E$13)</f>
        <v>4.5294860852731655E-2</v>
      </c>
      <c r="O995" s="27">
        <f>L995/'I Disease Parameters'!$E$13</f>
        <v>2.7480927096507492E-2</v>
      </c>
      <c r="P995" s="27">
        <f>(1-L995)/'I Disease Parameters'!$E$14</f>
        <v>2.2201009973307193E-2</v>
      </c>
      <c r="Q995" s="19" t="str">
        <f t="shared" si="424"/>
        <v/>
      </c>
      <c r="R995" s="17" t="str">
        <f t="shared" si="425"/>
        <v/>
      </c>
      <c r="S995" s="17" t="str">
        <f t="shared" si="426"/>
        <v/>
      </c>
      <c r="T995" s="17" t="str">
        <f t="shared" si="427"/>
        <v/>
      </c>
      <c r="U995" s="17" t="str">
        <f t="shared" si="428"/>
        <v/>
      </c>
      <c r="V995" s="17" t="str">
        <f t="shared" si="429"/>
        <v/>
      </c>
      <c r="W995" s="17" t="str">
        <f t="shared" si="430"/>
        <v/>
      </c>
      <c r="X995" s="18" t="str">
        <f t="shared" si="421"/>
        <v/>
      </c>
      <c r="Y995" s="17" t="str">
        <f t="shared" si="431"/>
        <v/>
      </c>
      <c r="Z995" s="17" t="str">
        <f t="shared" si="432"/>
        <v/>
      </c>
      <c r="AA995" s="17" t="str">
        <f t="shared" si="433"/>
        <v/>
      </c>
      <c r="AB995" s="17" t="str">
        <f t="shared" si="434"/>
        <v/>
      </c>
      <c r="AC995" s="17" t="str">
        <f t="shared" si="435"/>
        <v/>
      </c>
      <c r="AD995" s="18" t="str">
        <f t="shared" si="436"/>
        <v/>
      </c>
      <c r="AE995" s="19" t="str">
        <f t="shared" si="437"/>
        <v/>
      </c>
      <c r="AF995" s="17" t="str">
        <f t="shared" si="438"/>
        <v/>
      </c>
      <c r="AG995" s="17" t="str">
        <f t="shared" si="439"/>
        <v/>
      </c>
      <c r="AH995" s="18" t="str">
        <f t="shared" si="440"/>
        <v/>
      </c>
      <c r="AI995" s="73"/>
      <c r="AJ995" s="74"/>
      <c r="AK995" s="74"/>
      <c r="AL995" s="73"/>
      <c r="AM995" s="74"/>
      <c r="AN995" s="74">
        <f t="shared" si="441"/>
        <v>2012</v>
      </c>
      <c r="AO995" s="19" t="str">
        <f t="shared" ca="1" si="442"/>
        <v>-</v>
      </c>
      <c r="AP995" s="17" t="str">
        <f ca="1">IF($C995&gt;=TODAY(),"-",100*(AO995-MIN(Fit_Error_Deaths))/(MAX(Fit_Error_Deaths)-MIN(Fit_Error_Deaths)))</f>
        <v>-</v>
      </c>
      <c r="AQ995" s="17" t="str">
        <f t="shared" ca="1" si="443"/>
        <v>-</v>
      </c>
      <c r="AR995" s="17" t="str">
        <f ca="1">IF($C995&gt;=TODAY(),"-",100*(AQ995-MIN(Fit_Error_LocalTransmission))/(MAX(Fit_Error_LocalTransmission)-MIN(Fit_Error_LocalTransmission)))</f>
        <v>-</v>
      </c>
      <c r="AS995" s="17" t="str">
        <f t="shared" ca="1" si="444"/>
        <v>-</v>
      </c>
      <c r="AT995" s="67" t="str">
        <f t="shared" ca="1" si="445"/>
        <v>-</v>
      </c>
    </row>
    <row r="996" spans="1:46" s="1" customFormat="1" ht="12" x14ac:dyDescent="0.35">
      <c r="A996" s="87"/>
      <c r="B996" s="40" t="str">
        <f t="shared" si="422"/>
        <v/>
      </c>
      <c r="C996" s="41" t="str">
        <f t="shared" si="423"/>
        <v/>
      </c>
      <c r="D996" s="28">
        <f>'I Disease Parameters'!$E$6/(1000*365)</f>
        <v>4.8197260273972601E-5</v>
      </c>
      <c r="E996" s="28">
        <f>'I Disease Parameters'!$E$7/(1000*365)</f>
        <v>2.0024657534246577E-5</v>
      </c>
      <c r="F996" s="27">
        <f>(1-'I Disease Parameters'!$E$8)/'I Disease Parameters'!$E$10</f>
        <v>0.188</v>
      </c>
      <c r="G996" s="27">
        <f>'I Disease Parameters'!$E$8/'I Disease Parameters'!$E$11</f>
        <v>1.2E-2</v>
      </c>
      <c r="H996" s="27">
        <f>1/'I Disease Parameters'!$E$12</f>
        <v>0.05</v>
      </c>
      <c r="I996" s="27">
        <f>'I Disease Parameters'!$E$9/'I Disease Parameters'!$E$15</f>
        <v>0</v>
      </c>
      <c r="J996" s="83">
        <f t="shared" si="446"/>
        <v>7.7001263440561267</v>
      </c>
      <c r="K996" s="60">
        <f t="shared" si="447"/>
        <v>0.77001263449643809</v>
      </c>
      <c r="L996" s="30">
        <f t="shared" si="448"/>
        <v>0.46717576064062738</v>
      </c>
      <c r="M996" s="27">
        <f>J996/'I Disease Parameters'!$E$12</f>
        <v>0.38500631720280631</v>
      </c>
      <c r="N996" s="27">
        <f>K996/SQRT('I Disease Parameters'!$E$13*'I Disease Parameters'!$E$13)</f>
        <v>4.5294860852731655E-2</v>
      </c>
      <c r="O996" s="27">
        <f>L996/'I Disease Parameters'!$E$13</f>
        <v>2.7480927096507492E-2</v>
      </c>
      <c r="P996" s="27">
        <f>(1-L996)/'I Disease Parameters'!$E$14</f>
        <v>2.2201009973307193E-2</v>
      </c>
      <c r="Q996" s="19" t="str">
        <f t="shared" si="424"/>
        <v/>
      </c>
      <c r="R996" s="17" t="str">
        <f t="shared" si="425"/>
        <v/>
      </c>
      <c r="S996" s="17" t="str">
        <f t="shared" si="426"/>
        <v/>
      </c>
      <c r="T996" s="17" t="str">
        <f t="shared" si="427"/>
        <v/>
      </c>
      <c r="U996" s="17" t="str">
        <f t="shared" si="428"/>
        <v/>
      </c>
      <c r="V996" s="17" t="str">
        <f t="shared" si="429"/>
        <v/>
      </c>
      <c r="W996" s="17" t="str">
        <f t="shared" si="430"/>
        <v/>
      </c>
      <c r="X996" s="18" t="str">
        <f t="shared" si="421"/>
        <v/>
      </c>
      <c r="Y996" s="17" t="str">
        <f t="shared" si="431"/>
        <v/>
      </c>
      <c r="Z996" s="17" t="str">
        <f t="shared" si="432"/>
        <v/>
      </c>
      <c r="AA996" s="17" t="str">
        <f t="shared" si="433"/>
        <v/>
      </c>
      <c r="AB996" s="17" t="str">
        <f t="shared" si="434"/>
        <v/>
      </c>
      <c r="AC996" s="17" t="str">
        <f t="shared" si="435"/>
        <v/>
      </c>
      <c r="AD996" s="18" t="str">
        <f t="shared" si="436"/>
        <v/>
      </c>
      <c r="AE996" s="19" t="str">
        <f t="shared" si="437"/>
        <v/>
      </c>
      <c r="AF996" s="17" t="str">
        <f t="shared" si="438"/>
        <v/>
      </c>
      <c r="AG996" s="17" t="str">
        <f t="shared" si="439"/>
        <v/>
      </c>
      <c r="AH996" s="18" t="str">
        <f t="shared" si="440"/>
        <v/>
      </c>
      <c r="AI996" s="73"/>
      <c r="AJ996" s="74"/>
      <c r="AK996" s="74"/>
      <c r="AL996" s="73"/>
      <c r="AM996" s="74"/>
      <c r="AN996" s="74">
        <f t="shared" si="441"/>
        <v>2012</v>
      </c>
      <c r="AO996" s="19" t="str">
        <f t="shared" ca="1" si="442"/>
        <v>-</v>
      </c>
      <c r="AP996" s="17" t="str">
        <f ca="1">IF($C996&gt;=TODAY(),"-",100*(AO996-MIN(Fit_Error_Deaths))/(MAX(Fit_Error_Deaths)-MIN(Fit_Error_Deaths)))</f>
        <v>-</v>
      </c>
      <c r="AQ996" s="17" t="str">
        <f t="shared" ca="1" si="443"/>
        <v>-</v>
      </c>
      <c r="AR996" s="17" t="str">
        <f ca="1">IF($C996&gt;=TODAY(),"-",100*(AQ996-MIN(Fit_Error_LocalTransmission))/(MAX(Fit_Error_LocalTransmission)-MIN(Fit_Error_LocalTransmission)))</f>
        <v>-</v>
      </c>
      <c r="AS996" s="17" t="str">
        <f t="shared" ca="1" si="444"/>
        <v>-</v>
      </c>
      <c r="AT996" s="67" t="str">
        <f t="shared" ca="1" si="445"/>
        <v>-</v>
      </c>
    </row>
    <row r="997" spans="1:46" s="1" customFormat="1" ht="12" x14ac:dyDescent="0.35">
      <c r="A997" s="87"/>
      <c r="B997" s="40" t="str">
        <f t="shared" si="422"/>
        <v/>
      </c>
      <c r="C997" s="41" t="str">
        <f t="shared" si="423"/>
        <v/>
      </c>
      <c r="D997" s="28">
        <f>'I Disease Parameters'!$E$6/(1000*365)</f>
        <v>4.8197260273972601E-5</v>
      </c>
      <c r="E997" s="28">
        <f>'I Disease Parameters'!$E$7/(1000*365)</f>
        <v>2.0024657534246577E-5</v>
      </c>
      <c r="F997" s="27">
        <f>(1-'I Disease Parameters'!$E$8)/'I Disease Parameters'!$E$10</f>
        <v>0.188</v>
      </c>
      <c r="G997" s="27">
        <f>'I Disease Parameters'!$E$8/'I Disease Parameters'!$E$11</f>
        <v>1.2E-2</v>
      </c>
      <c r="H997" s="27">
        <f>1/'I Disease Parameters'!$E$12</f>
        <v>0.05</v>
      </c>
      <c r="I997" s="27">
        <f>'I Disease Parameters'!$E$9/'I Disease Parameters'!$E$15</f>
        <v>0</v>
      </c>
      <c r="J997" s="83">
        <f t="shared" si="446"/>
        <v>7.7001263440561267</v>
      </c>
      <c r="K997" s="60">
        <f t="shared" si="447"/>
        <v>0.77001263449643809</v>
      </c>
      <c r="L997" s="30">
        <f t="shared" si="448"/>
        <v>0.46717576064062738</v>
      </c>
      <c r="M997" s="27">
        <f>J997/'I Disease Parameters'!$E$12</f>
        <v>0.38500631720280631</v>
      </c>
      <c r="N997" s="27">
        <f>K997/SQRT('I Disease Parameters'!$E$13*'I Disease Parameters'!$E$13)</f>
        <v>4.5294860852731655E-2</v>
      </c>
      <c r="O997" s="27">
        <f>L997/'I Disease Parameters'!$E$13</f>
        <v>2.7480927096507492E-2</v>
      </c>
      <c r="P997" s="27">
        <f>(1-L997)/'I Disease Parameters'!$E$14</f>
        <v>2.2201009973307193E-2</v>
      </c>
      <c r="Q997" s="19" t="str">
        <f t="shared" si="424"/>
        <v/>
      </c>
      <c r="R997" s="17" t="str">
        <f t="shared" si="425"/>
        <v/>
      </c>
      <c r="S997" s="17" t="str">
        <f t="shared" si="426"/>
        <v/>
      </c>
      <c r="T997" s="17" t="str">
        <f t="shared" si="427"/>
        <v/>
      </c>
      <c r="U997" s="17" t="str">
        <f t="shared" si="428"/>
        <v/>
      </c>
      <c r="V997" s="17" t="str">
        <f t="shared" si="429"/>
        <v/>
      </c>
      <c r="W997" s="17" t="str">
        <f t="shared" si="430"/>
        <v/>
      </c>
      <c r="X997" s="18" t="str">
        <f t="shared" si="421"/>
        <v/>
      </c>
      <c r="Y997" s="17" t="str">
        <f t="shared" si="431"/>
        <v/>
      </c>
      <c r="Z997" s="17" t="str">
        <f t="shared" si="432"/>
        <v/>
      </c>
      <c r="AA997" s="17" t="str">
        <f t="shared" si="433"/>
        <v/>
      </c>
      <c r="AB997" s="17" t="str">
        <f t="shared" si="434"/>
        <v/>
      </c>
      <c r="AC997" s="17" t="str">
        <f t="shared" si="435"/>
        <v/>
      </c>
      <c r="AD997" s="18" t="str">
        <f t="shared" si="436"/>
        <v/>
      </c>
      <c r="AE997" s="19" t="str">
        <f t="shared" si="437"/>
        <v/>
      </c>
      <c r="AF997" s="17" t="str">
        <f t="shared" si="438"/>
        <v/>
      </c>
      <c r="AG997" s="17" t="str">
        <f t="shared" si="439"/>
        <v/>
      </c>
      <c r="AH997" s="18" t="str">
        <f t="shared" si="440"/>
        <v/>
      </c>
      <c r="AI997" s="73"/>
      <c r="AJ997" s="74"/>
      <c r="AK997" s="74"/>
      <c r="AL997" s="73"/>
      <c r="AM997" s="74"/>
      <c r="AN997" s="74">
        <f t="shared" si="441"/>
        <v>2012</v>
      </c>
      <c r="AO997" s="19" t="str">
        <f t="shared" ca="1" si="442"/>
        <v>-</v>
      </c>
      <c r="AP997" s="17" t="str">
        <f ca="1">IF($C997&gt;=TODAY(),"-",100*(AO997-MIN(Fit_Error_Deaths))/(MAX(Fit_Error_Deaths)-MIN(Fit_Error_Deaths)))</f>
        <v>-</v>
      </c>
      <c r="AQ997" s="17" t="str">
        <f t="shared" ca="1" si="443"/>
        <v>-</v>
      </c>
      <c r="AR997" s="17" t="str">
        <f ca="1">IF($C997&gt;=TODAY(),"-",100*(AQ997-MIN(Fit_Error_LocalTransmission))/(MAX(Fit_Error_LocalTransmission)-MIN(Fit_Error_LocalTransmission)))</f>
        <v>-</v>
      </c>
      <c r="AS997" s="17" t="str">
        <f t="shared" ca="1" si="444"/>
        <v>-</v>
      </c>
      <c r="AT997" s="67" t="str">
        <f t="shared" ca="1" si="445"/>
        <v>-</v>
      </c>
    </row>
    <row r="998" spans="1:46" s="1" customFormat="1" ht="12" x14ac:dyDescent="0.35">
      <c r="A998" s="87"/>
      <c r="B998" s="40" t="str">
        <f t="shared" si="422"/>
        <v/>
      </c>
      <c r="C998" s="41" t="str">
        <f t="shared" si="423"/>
        <v/>
      </c>
      <c r="D998" s="28">
        <f>'I Disease Parameters'!$E$6/(1000*365)</f>
        <v>4.8197260273972601E-5</v>
      </c>
      <c r="E998" s="28">
        <f>'I Disease Parameters'!$E$7/(1000*365)</f>
        <v>2.0024657534246577E-5</v>
      </c>
      <c r="F998" s="27">
        <f>(1-'I Disease Parameters'!$E$8)/'I Disease Parameters'!$E$10</f>
        <v>0.188</v>
      </c>
      <c r="G998" s="27">
        <f>'I Disease Parameters'!$E$8/'I Disease Parameters'!$E$11</f>
        <v>1.2E-2</v>
      </c>
      <c r="H998" s="27">
        <f>1/'I Disease Parameters'!$E$12</f>
        <v>0.05</v>
      </c>
      <c r="I998" s="27">
        <f>'I Disease Parameters'!$E$9/'I Disease Parameters'!$E$15</f>
        <v>0</v>
      </c>
      <c r="J998" s="83">
        <f t="shared" si="446"/>
        <v>7.7001263440561267</v>
      </c>
      <c r="K998" s="60">
        <f t="shared" si="447"/>
        <v>0.77001263449643809</v>
      </c>
      <c r="L998" s="30">
        <f t="shared" si="448"/>
        <v>0.46717576064062738</v>
      </c>
      <c r="M998" s="27">
        <f>J998/'I Disease Parameters'!$E$12</f>
        <v>0.38500631720280631</v>
      </c>
      <c r="N998" s="27">
        <f>K998/SQRT('I Disease Parameters'!$E$13*'I Disease Parameters'!$E$13)</f>
        <v>4.5294860852731655E-2</v>
      </c>
      <c r="O998" s="27">
        <f>L998/'I Disease Parameters'!$E$13</f>
        <v>2.7480927096507492E-2</v>
      </c>
      <c r="P998" s="27">
        <f>(1-L998)/'I Disease Parameters'!$E$14</f>
        <v>2.2201009973307193E-2</v>
      </c>
      <c r="Q998" s="19" t="str">
        <f t="shared" si="424"/>
        <v/>
      </c>
      <c r="R998" s="17" t="str">
        <f t="shared" si="425"/>
        <v/>
      </c>
      <c r="S998" s="17" t="str">
        <f t="shared" si="426"/>
        <v/>
      </c>
      <c r="T998" s="17" t="str">
        <f t="shared" si="427"/>
        <v/>
      </c>
      <c r="U998" s="17" t="str">
        <f t="shared" si="428"/>
        <v/>
      </c>
      <c r="V998" s="17" t="str">
        <f t="shared" si="429"/>
        <v/>
      </c>
      <c r="W998" s="17" t="str">
        <f t="shared" si="430"/>
        <v/>
      </c>
      <c r="X998" s="18" t="str">
        <f t="shared" si="421"/>
        <v/>
      </c>
      <c r="Y998" s="17" t="str">
        <f t="shared" si="431"/>
        <v/>
      </c>
      <c r="Z998" s="17" t="str">
        <f t="shared" si="432"/>
        <v/>
      </c>
      <c r="AA998" s="17" t="str">
        <f t="shared" si="433"/>
        <v/>
      </c>
      <c r="AB998" s="17" t="str">
        <f t="shared" si="434"/>
        <v/>
      </c>
      <c r="AC998" s="17" t="str">
        <f t="shared" si="435"/>
        <v/>
      </c>
      <c r="AD998" s="18" t="str">
        <f t="shared" si="436"/>
        <v/>
      </c>
      <c r="AE998" s="19" t="str">
        <f t="shared" si="437"/>
        <v/>
      </c>
      <c r="AF998" s="17" t="str">
        <f t="shared" si="438"/>
        <v/>
      </c>
      <c r="AG998" s="17" t="str">
        <f t="shared" si="439"/>
        <v/>
      </c>
      <c r="AH998" s="18" t="str">
        <f t="shared" si="440"/>
        <v/>
      </c>
      <c r="AI998" s="73"/>
      <c r="AJ998" s="74"/>
      <c r="AK998" s="74"/>
      <c r="AL998" s="73"/>
      <c r="AM998" s="74"/>
      <c r="AN998" s="74">
        <f t="shared" si="441"/>
        <v>2012</v>
      </c>
      <c r="AO998" s="19" t="str">
        <f t="shared" ca="1" si="442"/>
        <v>-</v>
      </c>
      <c r="AP998" s="17" t="str">
        <f ca="1">IF($C998&gt;=TODAY(),"-",100*(AO998-MIN(Fit_Error_Deaths))/(MAX(Fit_Error_Deaths)-MIN(Fit_Error_Deaths)))</f>
        <v>-</v>
      </c>
      <c r="AQ998" s="17" t="str">
        <f t="shared" ca="1" si="443"/>
        <v>-</v>
      </c>
      <c r="AR998" s="17" t="str">
        <f ca="1">IF($C998&gt;=TODAY(),"-",100*(AQ998-MIN(Fit_Error_LocalTransmission))/(MAX(Fit_Error_LocalTransmission)-MIN(Fit_Error_LocalTransmission)))</f>
        <v>-</v>
      </c>
      <c r="AS998" s="17" t="str">
        <f t="shared" ca="1" si="444"/>
        <v>-</v>
      </c>
      <c r="AT998" s="67" t="str">
        <f t="shared" ca="1" si="445"/>
        <v>-</v>
      </c>
    </row>
    <row r="999" spans="1:46" s="1" customFormat="1" ht="12" x14ac:dyDescent="0.35">
      <c r="A999" s="87"/>
      <c r="B999" s="40" t="str">
        <f t="shared" si="422"/>
        <v/>
      </c>
      <c r="C999" s="41" t="str">
        <f t="shared" si="423"/>
        <v/>
      </c>
      <c r="D999" s="28">
        <f>'I Disease Parameters'!$E$6/(1000*365)</f>
        <v>4.8197260273972601E-5</v>
      </c>
      <c r="E999" s="28">
        <f>'I Disease Parameters'!$E$7/(1000*365)</f>
        <v>2.0024657534246577E-5</v>
      </c>
      <c r="F999" s="27">
        <f>(1-'I Disease Parameters'!$E$8)/'I Disease Parameters'!$E$10</f>
        <v>0.188</v>
      </c>
      <c r="G999" s="27">
        <f>'I Disease Parameters'!$E$8/'I Disease Parameters'!$E$11</f>
        <v>1.2E-2</v>
      </c>
      <c r="H999" s="27">
        <f>1/'I Disease Parameters'!$E$12</f>
        <v>0.05</v>
      </c>
      <c r="I999" s="27">
        <f>'I Disease Parameters'!$E$9/'I Disease Parameters'!$E$15</f>
        <v>0</v>
      </c>
      <c r="J999" s="83">
        <f t="shared" si="446"/>
        <v>7.7001263440561267</v>
      </c>
      <c r="K999" s="60">
        <f t="shared" si="447"/>
        <v>0.77001263449643809</v>
      </c>
      <c r="L999" s="30">
        <f t="shared" si="448"/>
        <v>0.46717576064062738</v>
      </c>
      <c r="M999" s="27">
        <f>J999/'I Disease Parameters'!$E$12</f>
        <v>0.38500631720280631</v>
      </c>
      <c r="N999" s="27">
        <f>K999/SQRT('I Disease Parameters'!$E$13*'I Disease Parameters'!$E$13)</f>
        <v>4.5294860852731655E-2</v>
      </c>
      <c r="O999" s="27">
        <f>L999/'I Disease Parameters'!$E$13</f>
        <v>2.7480927096507492E-2</v>
      </c>
      <c r="P999" s="27">
        <f>(1-L999)/'I Disease Parameters'!$E$14</f>
        <v>2.2201009973307193E-2</v>
      </c>
      <c r="Q999" s="19" t="str">
        <f t="shared" si="424"/>
        <v/>
      </c>
      <c r="R999" s="17" t="str">
        <f t="shared" si="425"/>
        <v/>
      </c>
      <c r="S999" s="17" t="str">
        <f t="shared" si="426"/>
        <v/>
      </c>
      <c r="T999" s="17" t="str">
        <f t="shared" si="427"/>
        <v/>
      </c>
      <c r="U999" s="17" t="str">
        <f t="shared" si="428"/>
        <v/>
      </c>
      <c r="V999" s="17" t="str">
        <f t="shared" si="429"/>
        <v/>
      </c>
      <c r="W999" s="17" t="str">
        <f t="shared" si="430"/>
        <v/>
      </c>
      <c r="X999" s="18" t="str">
        <f t="shared" si="421"/>
        <v/>
      </c>
      <c r="Y999" s="17" t="str">
        <f t="shared" si="431"/>
        <v/>
      </c>
      <c r="Z999" s="17" t="str">
        <f t="shared" si="432"/>
        <v/>
      </c>
      <c r="AA999" s="17" t="str">
        <f t="shared" si="433"/>
        <v/>
      </c>
      <c r="AB999" s="17" t="str">
        <f t="shared" si="434"/>
        <v/>
      </c>
      <c r="AC999" s="17" t="str">
        <f t="shared" si="435"/>
        <v/>
      </c>
      <c r="AD999" s="18" t="str">
        <f t="shared" si="436"/>
        <v/>
      </c>
      <c r="AE999" s="19" t="str">
        <f t="shared" si="437"/>
        <v/>
      </c>
      <c r="AF999" s="17" t="str">
        <f t="shared" si="438"/>
        <v/>
      </c>
      <c r="AG999" s="17" t="str">
        <f t="shared" si="439"/>
        <v/>
      </c>
      <c r="AH999" s="18" t="str">
        <f t="shared" si="440"/>
        <v/>
      </c>
      <c r="AI999" s="73"/>
      <c r="AJ999" s="74"/>
      <c r="AK999" s="74"/>
      <c r="AL999" s="73"/>
      <c r="AM999" s="74"/>
      <c r="AN999" s="74">
        <f t="shared" si="441"/>
        <v>2012</v>
      </c>
      <c r="AO999" s="19" t="str">
        <f t="shared" ca="1" si="442"/>
        <v>-</v>
      </c>
      <c r="AP999" s="17" t="str">
        <f ca="1">IF($C999&gt;=TODAY(),"-",100*(AO999-MIN(Fit_Error_Deaths))/(MAX(Fit_Error_Deaths)-MIN(Fit_Error_Deaths)))</f>
        <v>-</v>
      </c>
      <c r="AQ999" s="17" t="str">
        <f t="shared" ca="1" si="443"/>
        <v>-</v>
      </c>
      <c r="AR999" s="17" t="str">
        <f ca="1">IF($C999&gt;=TODAY(),"-",100*(AQ999-MIN(Fit_Error_LocalTransmission))/(MAX(Fit_Error_LocalTransmission)-MIN(Fit_Error_LocalTransmission)))</f>
        <v>-</v>
      </c>
      <c r="AS999" s="17" t="str">
        <f t="shared" ca="1" si="444"/>
        <v>-</v>
      </c>
      <c r="AT999" s="67" t="str">
        <f t="shared" ca="1" si="445"/>
        <v>-</v>
      </c>
    </row>
    <row r="1000" spans="1:46" s="1" customFormat="1" ht="12" x14ac:dyDescent="0.35">
      <c r="A1000" s="87"/>
      <c r="B1000" s="40" t="str">
        <f t="shared" si="422"/>
        <v/>
      </c>
      <c r="C1000" s="41" t="str">
        <f t="shared" si="423"/>
        <v/>
      </c>
      <c r="D1000" s="28">
        <f>'I Disease Parameters'!$E$6/(1000*365)</f>
        <v>4.8197260273972601E-5</v>
      </c>
      <c r="E1000" s="28">
        <f>'I Disease Parameters'!$E$7/(1000*365)</f>
        <v>2.0024657534246577E-5</v>
      </c>
      <c r="F1000" s="27">
        <f>(1-'I Disease Parameters'!$E$8)/'I Disease Parameters'!$E$10</f>
        <v>0.188</v>
      </c>
      <c r="G1000" s="27">
        <f>'I Disease Parameters'!$E$8/'I Disease Parameters'!$E$11</f>
        <v>1.2E-2</v>
      </c>
      <c r="H1000" s="27">
        <f>1/'I Disease Parameters'!$E$12</f>
        <v>0.05</v>
      </c>
      <c r="I1000" s="27">
        <f>'I Disease Parameters'!$E$9/'I Disease Parameters'!$E$15</f>
        <v>0</v>
      </c>
      <c r="J1000" s="83">
        <f t="shared" si="446"/>
        <v>7.7001263440561267</v>
      </c>
      <c r="K1000" s="60">
        <f t="shared" si="447"/>
        <v>0.77001263449643809</v>
      </c>
      <c r="L1000" s="30">
        <f t="shared" si="448"/>
        <v>0.46717576064062738</v>
      </c>
      <c r="M1000" s="27">
        <f>J1000/'I Disease Parameters'!$E$12</f>
        <v>0.38500631720280631</v>
      </c>
      <c r="N1000" s="27">
        <f>K1000/SQRT('I Disease Parameters'!$E$13*'I Disease Parameters'!$E$13)</f>
        <v>4.5294860852731655E-2</v>
      </c>
      <c r="O1000" s="27">
        <f>L1000/'I Disease Parameters'!$E$13</f>
        <v>2.7480927096507492E-2</v>
      </c>
      <c r="P1000" s="27">
        <f>(1-L1000)/'I Disease Parameters'!$E$14</f>
        <v>2.2201009973307193E-2</v>
      </c>
      <c r="Q1000" s="19" t="str">
        <f t="shared" si="424"/>
        <v/>
      </c>
      <c r="R1000" s="17" t="str">
        <f t="shared" si="425"/>
        <v/>
      </c>
      <c r="S1000" s="17" t="str">
        <f t="shared" si="426"/>
        <v/>
      </c>
      <c r="T1000" s="17" t="str">
        <f t="shared" si="427"/>
        <v/>
      </c>
      <c r="U1000" s="17" t="str">
        <f t="shared" si="428"/>
        <v/>
      </c>
      <c r="V1000" s="17" t="str">
        <f t="shared" si="429"/>
        <v/>
      </c>
      <c r="W1000" s="17" t="str">
        <f t="shared" si="430"/>
        <v/>
      </c>
      <c r="X1000" s="18" t="str">
        <f t="shared" si="421"/>
        <v/>
      </c>
      <c r="Y1000" s="17" t="str">
        <f t="shared" si="431"/>
        <v/>
      </c>
      <c r="Z1000" s="17" t="str">
        <f t="shared" si="432"/>
        <v/>
      </c>
      <c r="AA1000" s="17" t="str">
        <f t="shared" si="433"/>
        <v/>
      </c>
      <c r="AB1000" s="17" t="str">
        <f t="shared" si="434"/>
        <v/>
      </c>
      <c r="AC1000" s="17" t="str">
        <f t="shared" si="435"/>
        <v/>
      </c>
      <c r="AD1000" s="18" t="str">
        <f t="shared" si="436"/>
        <v/>
      </c>
      <c r="AE1000" s="19" t="str">
        <f t="shared" si="437"/>
        <v/>
      </c>
      <c r="AF1000" s="17" t="str">
        <f t="shared" si="438"/>
        <v/>
      </c>
      <c r="AG1000" s="17" t="str">
        <f t="shared" si="439"/>
        <v/>
      </c>
      <c r="AH1000" s="18" t="str">
        <f t="shared" si="440"/>
        <v/>
      </c>
      <c r="AI1000" s="73"/>
      <c r="AJ1000" s="74"/>
      <c r="AK1000" s="74"/>
      <c r="AL1000" s="73"/>
      <c r="AM1000" s="74"/>
      <c r="AN1000" s="74">
        <f t="shared" si="441"/>
        <v>2012</v>
      </c>
      <c r="AO1000" s="19" t="str">
        <f t="shared" ca="1" si="442"/>
        <v>-</v>
      </c>
      <c r="AP1000" s="17" t="str">
        <f ca="1">IF($C1000&gt;=TODAY(),"-",100*(AO1000-MIN(Fit_Error_Deaths))/(MAX(Fit_Error_Deaths)-MIN(Fit_Error_Deaths)))</f>
        <v>-</v>
      </c>
      <c r="AQ1000" s="17" t="str">
        <f t="shared" ca="1" si="443"/>
        <v>-</v>
      </c>
      <c r="AR1000" s="17" t="str">
        <f ca="1">IF($C1000&gt;=TODAY(),"-",100*(AQ1000-MIN(Fit_Error_LocalTransmission))/(MAX(Fit_Error_LocalTransmission)-MIN(Fit_Error_LocalTransmission)))</f>
        <v>-</v>
      </c>
      <c r="AS1000" s="17" t="str">
        <f t="shared" ca="1" si="444"/>
        <v>-</v>
      </c>
      <c r="AT1000" s="67" t="str">
        <f t="shared" ca="1" si="445"/>
        <v>-</v>
      </c>
    </row>
    <row r="1001" spans="1:46" s="1" customFormat="1" ht="12" x14ac:dyDescent="0.35">
      <c r="A1001" s="87"/>
      <c r="B1001" s="40" t="str">
        <f t="shared" si="422"/>
        <v/>
      </c>
      <c r="C1001" s="41" t="str">
        <f t="shared" si="423"/>
        <v/>
      </c>
      <c r="D1001" s="28">
        <f>'I Disease Parameters'!$E$6/(1000*365)</f>
        <v>4.8197260273972601E-5</v>
      </c>
      <c r="E1001" s="28">
        <f>'I Disease Parameters'!$E$7/(1000*365)</f>
        <v>2.0024657534246577E-5</v>
      </c>
      <c r="F1001" s="27">
        <f>(1-'I Disease Parameters'!$E$8)/'I Disease Parameters'!$E$10</f>
        <v>0.188</v>
      </c>
      <c r="G1001" s="27">
        <f>'I Disease Parameters'!$E$8/'I Disease Parameters'!$E$11</f>
        <v>1.2E-2</v>
      </c>
      <c r="H1001" s="27">
        <f>1/'I Disease Parameters'!$E$12</f>
        <v>0.05</v>
      </c>
      <c r="I1001" s="27">
        <f>'I Disease Parameters'!$E$9/'I Disease Parameters'!$E$15</f>
        <v>0</v>
      </c>
      <c r="J1001" s="83">
        <f t="shared" si="446"/>
        <v>7.7001263440561267</v>
      </c>
      <c r="K1001" s="60">
        <f t="shared" si="447"/>
        <v>0.77001263449643809</v>
      </c>
      <c r="L1001" s="30">
        <f t="shared" si="448"/>
        <v>0.46717576064062738</v>
      </c>
      <c r="M1001" s="27">
        <f>J1001/'I Disease Parameters'!$E$12</f>
        <v>0.38500631720280631</v>
      </c>
      <c r="N1001" s="27">
        <f>K1001/SQRT('I Disease Parameters'!$E$13*'I Disease Parameters'!$E$13)</f>
        <v>4.5294860852731655E-2</v>
      </c>
      <c r="O1001" s="27">
        <f>L1001/'I Disease Parameters'!$E$13</f>
        <v>2.7480927096507492E-2</v>
      </c>
      <c r="P1001" s="27">
        <f>(1-L1001)/'I Disease Parameters'!$E$14</f>
        <v>2.2201009973307193E-2</v>
      </c>
      <c r="Q1001" s="19" t="str">
        <f t="shared" si="424"/>
        <v/>
      </c>
      <c r="R1001" s="17" t="str">
        <f t="shared" si="425"/>
        <v/>
      </c>
      <c r="S1001" s="17" t="str">
        <f t="shared" si="426"/>
        <v/>
      </c>
      <c r="T1001" s="17" t="str">
        <f t="shared" si="427"/>
        <v/>
      </c>
      <c r="U1001" s="17" t="str">
        <f t="shared" si="428"/>
        <v/>
      </c>
      <c r="V1001" s="17" t="str">
        <f t="shared" si="429"/>
        <v/>
      </c>
      <c r="W1001" s="17" t="str">
        <f t="shared" si="430"/>
        <v/>
      </c>
      <c r="X1001" s="18" t="str">
        <f t="shared" si="421"/>
        <v/>
      </c>
      <c r="Y1001" s="17" t="str">
        <f t="shared" si="431"/>
        <v/>
      </c>
      <c r="Z1001" s="17" t="str">
        <f t="shared" si="432"/>
        <v/>
      </c>
      <c r="AA1001" s="17" t="str">
        <f t="shared" si="433"/>
        <v/>
      </c>
      <c r="AB1001" s="17" t="str">
        <f t="shared" si="434"/>
        <v/>
      </c>
      <c r="AC1001" s="17" t="str">
        <f t="shared" si="435"/>
        <v/>
      </c>
      <c r="AD1001" s="18" t="str">
        <f t="shared" si="436"/>
        <v/>
      </c>
      <c r="AE1001" s="19" t="str">
        <f t="shared" si="437"/>
        <v/>
      </c>
      <c r="AF1001" s="17" t="str">
        <f t="shared" si="438"/>
        <v/>
      </c>
      <c r="AG1001" s="17" t="str">
        <f t="shared" si="439"/>
        <v/>
      </c>
      <c r="AH1001" s="18" t="str">
        <f t="shared" si="440"/>
        <v/>
      </c>
      <c r="AI1001" s="73"/>
      <c r="AJ1001" s="74"/>
      <c r="AK1001" s="74"/>
      <c r="AL1001" s="73"/>
      <c r="AM1001" s="74"/>
      <c r="AN1001" s="74">
        <f t="shared" si="441"/>
        <v>2012</v>
      </c>
      <c r="AO1001" s="19" t="str">
        <f t="shared" ca="1" si="442"/>
        <v>-</v>
      </c>
      <c r="AP1001" s="17" t="str">
        <f ca="1">IF($C1001&gt;=TODAY(),"-",100*(AO1001-MIN(Fit_Error_Deaths))/(MAX(Fit_Error_Deaths)-MIN(Fit_Error_Deaths)))</f>
        <v>-</v>
      </c>
      <c r="AQ1001" s="17" t="str">
        <f t="shared" ca="1" si="443"/>
        <v>-</v>
      </c>
      <c r="AR1001" s="17" t="str">
        <f ca="1">IF($C1001&gt;=TODAY(),"-",100*(AQ1001-MIN(Fit_Error_LocalTransmission))/(MAX(Fit_Error_LocalTransmission)-MIN(Fit_Error_LocalTransmission)))</f>
        <v>-</v>
      </c>
      <c r="AS1001" s="17" t="str">
        <f t="shared" ca="1" si="444"/>
        <v>-</v>
      </c>
      <c r="AT1001" s="67" t="str">
        <f t="shared" ca="1" si="445"/>
        <v>-</v>
      </c>
    </row>
    <row r="1002" spans="1:46" s="1" customFormat="1" ht="12" x14ac:dyDescent="0.35">
      <c r="A1002" s="87"/>
      <c r="B1002" s="40" t="str">
        <f t="shared" si="422"/>
        <v/>
      </c>
      <c r="C1002" s="41" t="str">
        <f t="shared" si="423"/>
        <v/>
      </c>
      <c r="D1002" s="28">
        <f>'I Disease Parameters'!$E$6/(1000*365)</f>
        <v>4.8197260273972601E-5</v>
      </c>
      <c r="E1002" s="28">
        <f>'I Disease Parameters'!$E$7/(1000*365)</f>
        <v>2.0024657534246577E-5</v>
      </c>
      <c r="F1002" s="27">
        <f>(1-'I Disease Parameters'!$E$8)/'I Disease Parameters'!$E$10</f>
        <v>0.188</v>
      </c>
      <c r="G1002" s="27">
        <f>'I Disease Parameters'!$E$8/'I Disease Parameters'!$E$11</f>
        <v>1.2E-2</v>
      </c>
      <c r="H1002" s="27">
        <f>1/'I Disease Parameters'!$E$12</f>
        <v>0.05</v>
      </c>
      <c r="I1002" s="27">
        <f>'I Disease Parameters'!$E$9/'I Disease Parameters'!$E$15</f>
        <v>0</v>
      </c>
      <c r="J1002" s="83">
        <f t="shared" si="446"/>
        <v>7.7001263440561267</v>
      </c>
      <c r="K1002" s="60">
        <f t="shared" si="447"/>
        <v>0.77001263449643809</v>
      </c>
      <c r="L1002" s="30">
        <f t="shared" si="448"/>
        <v>0.46717576064062738</v>
      </c>
      <c r="M1002" s="27">
        <f>J1002/'I Disease Parameters'!$E$12</f>
        <v>0.38500631720280631</v>
      </c>
      <c r="N1002" s="27">
        <f>K1002/SQRT('I Disease Parameters'!$E$13*'I Disease Parameters'!$E$13)</f>
        <v>4.5294860852731655E-2</v>
      </c>
      <c r="O1002" s="27">
        <f>L1002/'I Disease Parameters'!$E$13</f>
        <v>2.7480927096507492E-2</v>
      </c>
      <c r="P1002" s="27">
        <f>(1-L1002)/'I Disease Parameters'!$E$14</f>
        <v>2.2201009973307193E-2</v>
      </c>
      <c r="Q1002" s="19" t="str">
        <f t="shared" si="424"/>
        <v/>
      </c>
      <c r="R1002" s="17" t="str">
        <f t="shared" si="425"/>
        <v/>
      </c>
      <c r="S1002" s="17" t="str">
        <f t="shared" si="426"/>
        <v/>
      </c>
      <c r="T1002" s="17" t="str">
        <f t="shared" si="427"/>
        <v/>
      </c>
      <c r="U1002" s="17" t="str">
        <f t="shared" si="428"/>
        <v/>
      </c>
      <c r="V1002" s="17" t="str">
        <f t="shared" si="429"/>
        <v/>
      </c>
      <c r="W1002" s="17" t="str">
        <f t="shared" si="430"/>
        <v/>
      </c>
      <c r="X1002" s="18" t="str">
        <f t="shared" si="421"/>
        <v/>
      </c>
      <c r="Y1002" s="17" t="str">
        <f t="shared" si="431"/>
        <v/>
      </c>
      <c r="Z1002" s="17" t="str">
        <f t="shared" si="432"/>
        <v/>
      </c>
      <c r="AA1002" s="17" t="str">
        <f t="shared" si="433"/>
        <v/>
      </c>
      <c r="AB1002" s="17" t="str">
        <f t="shared" si="434"/>
        <v/>
      </c>
      <c r="AC1002" s="17" t="str">
        <f t="shared" si="435"/>
        <v/>
      </c>
      <c r="AD1002" s="18" t="str">
        <f t="shared" si="436"/>
        <v/>
      </c>
      <c r="AE1002" s="19" t="str">
        <f t="shared" si="437"/>
        <v/>
      </c>
      <c r="AF1002" s="17" t="str">
        <f t="shared" si="438"/>
        <v/>
      </c>
      <c r="AG1002" s="17" t="str">
        <f t="shared" si="439"/>
        <v/>
      </c>
      <c r="AH1002" s="18" t="str">
        <f t="shared" si="440"/>
        <v/>
      </c>
      <c r="AI1002" s="73"/>
      <c r="AJ1002" s="74"/>
      <c r="AK1002" s="74"/>
      <c r="AL1002" s="73"/>
      <c r="AM1002" s="74"/>
      <c r="AN1002" s="74">
        <f t="shared" si="441"/>
        <v>2012</v>
      </c>
      <c r="AO1002" s="19" t="str">
        <f t="shared" ca="1" si="442"/>
        <v>-</v>
      </c>
      <c r="AP1002" s="17" t="str">
        <f ca="1">IF($C1002&gt;=TODAY(),"-",100*(AO1002-MIN(Fit_Error_Deaths))/(MAX(Fit_Error_Deaths)-MIN(Fit_Error_Deaths)))</f>
        <v>-</v>
      </c>
      <c r="AQ1002" s="17" t="str">
        <f t="shared" ca="1" si="443"/>
        <v>-</v>
      </c>
      <c r="AR1002" s="17" t="str">
        <f ca="1">IF($C1002&gt;=TODAY(),"-",100*(AQ1002-MIN(Fit_Error_LocalTransmission))/(MAX(Fit_Error_LocalTransmission)-MIN(Fit_Error_LocalTransmission)))</f>
        <v>-</v>
      </c>
      <c r="AS1002" s="17" t="str">
        <f t="shared" ca="1" si="444"/>
        <v>-</v>
      </c>
      <c r="AT1002" s="67" t="str">
        <f t="shared" ca="1" si="445"/>
        <v>-</v>
      </c>
    </row>
    <row r="1003" spans="1:46" s="1" customFormat="1" ht="12" x14ac:dyDescent="0.35">
      <c r="A1003" s="87"/>
      <c r="B1003" s="40" t="str">
        <f t="shared" si="422"/>
        <v/>
      </c>
      <c r="C1003" s="41" t="str">
        <f t="shared" si="423"/>
        <v/>
      </c>
      <c r="D1003" s="28">
        <f>'I Disease Parameters'!$E$6/(1000*365)</f>
        <v>4.8197260273972601E-5</v>
      </c>
      <c r="E1003" s="28">
        <f>'I Disease Parameters'!$E$7/(1000*365)</f>
        <v>2.0024657534246577E-5</v>
      </c>
      <c r="F1003" s="27">
        <f>(1-'I Disease Parameters'!$E$8)/'I Disease Parameters'!$E$10</f>
        <v>0.188</v>
      </c>
      <c r="G1003" s="27">
        <f>'I Disease Parameters'!$E$8/'I Disease Parameters'!$E$11</f>
        <v>1.2E-2</v>
      </c>
      <c r="H1003" s="27">
        <f>1/'I Disease Parameters'!$E$12</f>
        <v>0.05</v>
      </c>
      <c r="I1003" s="27">
        <f>'I Disease Parameters'!$E$9/'I Disease Parameters'!$E$15</f>
        <v>0</v>
      </c>
      <c r="J1003" s="83">
        <f t="shared" si="446"/>
        <v>7.7001263440561267</v>
      </c>
      <c r="K1003" s="60">
        <f t="shared" si="447"/>
        <v>0.77001263449643809</v>
      </c>
      <c r="L1003" s="30">
        <f t="shared" si="448"/>
        <v>0.46717576064062738</v>
      </c>
      <c r="M1003" s="27">
        <f>J1003/'I Disease Parameters'!$E$12</f>
        <v>0.38500631720280631</v>
      </c>
      <c r="N1003" s="27">
        <f>K1003/SQRT('I Disease Parameters'!$E$13*'I Disease Parameters'!$E$13)</f>
        <v>4.5294860852731655E-2</v>
      </c>
      <c r="O1003" s="27">
        <f>L1003/'I Disease Parameters'!$E$13</f>
        <v>2.7480927096507492E-2</v>
      </c>
      <c r="P1003" s="27">
        <f>(1-L1003)/'I Disease Parameters'!$E$14</f>
        <v>2.2201009973307193E-2</v>
      </c>
      <c r="Q1003" s="19" t="str">
        <f t="shared" si="424"/>
        <v/>
      </c>
      <c r="R1003" s="17" t="str">
        <f t="shared" si="425"/>
        <v/>
      </c>
      <c r="S1003" s="17" t="str">
        <f t="shared" si="426"/>
        <v/>
      </c>
      <c r="T1003" s="17" t="str">
        <f t="shared" si="427"/>
        <v/>
      </c>
      <c r="U1003" s="17" t="str">
        <f t="shared" si="428"/>
        <v/>
      </c>
      <c r="V1003" s="17" t="str">
        <f t="shared" si="429"/>
        <v/>
      </c>
      <c r="W1003" s="17" t="str">
        <f t="shared" si="430"/>
        <v/>
      </c>
      <c r="X1003" s="18" t="str">
        <f t="shared" si="421"/>
        <v/>
      </c>
      <c r="Y1003" s="17" t="str">
        <f t="shared" si="431"/>
        <v/>
      </c>
      <c r="Z1003" s="17" t="str">
        <f t="shared" si="432"/>
        <v/>
      </c>
      <c r="AA1003" s="17" t="str">
        <f t="shared" si="433"/>
        <v/>
      </c>
      <c r="AB1003" s="17" t="str">
        <f t="shared" si="434"/>
        <v/>
      </c>
      <c r="AC1003" s="17" t="str">
        <f t="shared" si="435"/>
        <v/>
      </c>
      <c r="AD1003" s="18" t="str">
        <f t="shared" si="436"/>
        <v/>
      </c>
      <c r="AE1003" s="19" t="str">
        <f t="shared" si="437"/>
        <v/>
      </c>
      <c r="AF1003" s="17" t="str">
        <f t="shared" si="438"/>
        <v/>
      </c>
      <c r="AG1003" s="17" t="str">
        <f t="shared" si="439"/>
        <v/>
      </c>
      <c r="AH1003" s="18" t="str">
        <f t="shared" si="440"/>
        <v/>
      </c>
      <c r="AI1003" s="73"/>
      <c r="AJ1003" s="74"/>
      <c r="AK1003" s="74"/>
      <c r="AL1003" s="73"/>
      <c r="AM1003" s="74"/>
      <c r="AN1003" s="74">
        <f t="shared" si="441"/>
        <v>2012</v>
      </c>
      <c r="AO1003" s="19" t="str">
        <f t="shared" ca="1" si="442"/>
        <v>-</v>
      </c>
      <c r="AP1003" s="17" t="str">
        <f ca="1">IF($C1003&gt;=TODAY(),"-",100*(AO1003-MIN(Fit_Error_Deaths))/(MAX(Fit_Error_Deaths)-MIN(Fit_Error_Deaths)))</f>
        <v>-</v>
      </c>
      <c r="AQ1003" s="17" t="str">
        <f t="shared" ca="1" si="443"/>
        <v>-</v>
      </c>
      <c r="AR1003" s="17" t="str">
        <f ca="1">IF($C1003&gt;=TODAY(),"-",100*(AQ1003-MIN(Fit_Error_LocalTransmission))/(MAX(Fit_Error_LocalTransmission)-MIN(Fit_Error_LocalTransmission)))</f>
        <v>-</v>
      </c>
      <c r="AS1003" s="17" t="str">
        <f t="shared" ca="1" si="444"/>
        <v>-</v>
      </c>
      <c r="AT1003" s="67" t="str">
        <f t="shared" ca="1" si="445"/>
        <v>-</v>
      </c>
    </row>
    <row r="1004" spans="1:46" s="1" customFormat="1" ht="12" x14ac:dyDescent="0.35">
      <c r="A1004" s="87"/>
      <c r="B1004" s="40" t="str">
        <f t="shared" si="422"/>
        <v/>
      </c>
      <c r="C1004" s="41" t="str">
        <f t="shared" si="423"/>
        <v/>
      </c>
      <c r="D1004" s="28">
        <f>'I Disease Parameters'!$E$6/(1000*365)</f>
        <v>4.8197260273972601E-5</v>
      </c>
      <c r="E1004" s="28">
        <f>'I Disease Parameters'!$E$7/(1000*365)</f>
        <v>2.0024657534246577E-5</v>
      </c>
      <c r="F1004" s="27">
        <f>(1-'I Disease Parameters'!$E$8)/'I Disease Parameters'!$E$10</f>
        <v>0.188</v>
      </c>
      <c r="G1004" s="27">
        <f>'I Disease Parameters'!$E$8/'I Disease Parameters'!$E$11</f>
        <v>1.2E-2</v>
      </c>
      <c r="H1004" s="27">
        <f>1/'I Disease Parameters'!$E$12</f>
        <v>0.05</v>
      </c>
      <c r="I1004" s="27">
        <f>'I Disease Parameters'!$E$9/'I Disease Parameters'!$E$15</f>
        <v>0</v>
      </c>
      <c r="J1004" s="83">
        <f t="shared" si="446"/>
        <v>7.7001263440561267</v>
      </c>
      <c r="K1004" s="60">
        <f t="shared" si="447"/>
        <v>0.77001263449643809</v>
      </c>
      <c r="L1004" s="30">
        <f t="shared" si="448"/>
        <v>0.46717576064062738</v>
      </c>
      <c r="M1004" s="27">
        <f>J1004/'I Disease Parameters'!$E$12</f>
        <v>0.38500631720280631</v>
      </c>
      <c r="N1004" s="27">
        <f>K1004/SQRT('I Disease Parameters'!$E$13*'I Disease Parameters'!$E$13)</f>
        <v>4.5294860852731655E-2</v>
      </c>
      <c r="O1004" s="27">
        <f>L1004/'I Disease Parameters'!$E$13</f>
        <v>2.7480927096507492E-2</v>
      </c>
      <c r="P1004" s="27">
        <f>(1-L1004)/'I Disease Parameters'!$E$14</f>
        <v>2.2201009973307193E-2</v>
      </c>
      <c r="Q1004" s="19" t="str">
        <f t="shared" si="424"/>
        <v/>
      </c>
      <c r="R1004" s="17" t="str">
        <f t="shared" si="425"/>
        <v/>
      </c>
      <c r="S1004" s="17" t="str">
        <f t="shared" si="426"/>
        <v/>
      </c>
      <c r="T1004" s="17" t="str">
        <f t="shared" si="427"/>
        <v/>
      </c>
      <c r="U1004" s="17" t="str">
        <f t="shared" si="428"/>
        <v/>
      </c>
      <c r="V1004" s="17" t="str">
        <f t="shared" si="429"/>
        <v/>
      </c>
      <c r="W1004" s="17" t="str">
        <f t="shared" si="430"/>
        <v/>
      </c>
      <c r="X1004" s="18" t="str">
        <f t="shared" si="421"/>
        <v/>
      </c>
      <c r="Y1004" s="17" t="str">
        <f t="shared" si="431"/>
        <v/>
      </c>
      <c r="Z1004" s="17" t="str">
        <f t="shared" si="432"/>
        <v/>
      </c>
      <c r="AA1004" s="17" t="str">
        <f t="shared" si="433"/>
        <v/>
      </c>
      <c r="AB1004" s="17" t="str">
        <f t="shared" si="434"/>
        <v/>
      </c>
      <c r="AC1004" s="17" t="str">
        <f t="shared" si="435"/>
        <v/>
      </c>
      <c r="AD1004" s="18" t="str">
        <f t="shared" si="436"/>
        <v/>
      </c>
      <c r="AE1004" s="19" t="str">
        <f t="shared" si="437"/>
        <v/>
      </c>
      <c r="AF1004" s="17" t="str">
        <f t="shared" si="438"/>
        <v/>
      </c>
      <c r="AG1004" s="17" t="str">
        <f t="shared" si="439"/>
        <v/>
      </c>
      <c r="AH1004" s="18" t="str">
        <f t="shared" si="440"/>
        <v/>
      </c>
      <c r="AI1004" s="73"/>
      <c r="AJ1004" s="74"/>
      <c r="AK1004" s="74"/>
      <c r="AL1004" s="73"/>
      <c r="AM1004" s="74"/>
      <c r="AN1004" s="74">
        <f t="shared" si="441"/>
        <v>2012</v>
      </c>
      <c r="AO1004" s="19" t="str">
        <f t="shared" ca="1" si="442"/>
        <v>-</v>
      </c>
      <c r="AP1004" s="17" t="str">
        <f ca="1">IF($C1004&gt;=TODAY(),"-",100*(AO1004-MIN(Fit_Error_Deaths))/(MAX(Fit_Error_Deaths)-MIN(Fit_Error_Deaths)))</f>
        <v>-</v>
      </c>
      <c r="AQ1004" s="17" t="str">
        <f t="shared" ca="1" si="443"/>
        <v>-</v>
      </c>
      <c r="AR1004" s="17" t="str">
        <f ca="1">IF($C1004&gt;=TODAY(),"-",100*(AQ1004-MIN(Fit_Error_LocalTransmission))/(MAX(Fit_Error_LocalTransmission)-MIN(Fit_Error_LocalTransmission)))</f>
        <v>-</v>
      </c>
      <c r="AS1004" s="17" t="str">
        <f t="shared" ca="1" si="444"/>
        <v>-</v>
      </c>
      <c r="AT1004" s="67" t="str">
        <f t="shared" ca="1" si="445"/>
        <v>-</v>
      </c>
    </row>
    <row r="1005" spans="1:46" s="1" customFormat="1" ht="12" x14ac:dyDescent="0.35">
      <c r="A1005" s="87"/>
      <c r="B1005" s="40" t="str">
        <f t="shared" si="422"/>
        <v/>
      </c>
      <c r="C1005" s="41" t="str">
        <f t="shared" si="423"/>
        <v/>
      </c>
      <c r="D1005" s="28">
        <f>'I Disease Parameters'!$E$6/(1000*365)</f>
        <v>4.8197260273972601E-5</v>
      </c>
      <c r="E1005" s="28">
        <f>'I Disease Parameters'!$E$7/(1000*365)</f>
        <v>2.0024657534246577E-5</v>
      </c>
      <c r="F1005" s="27">
        <f>(1-'I Disease Parameters'!$E$8)/'I Disease Parameters'!$E$10</f>
        <v>0.188</v>
      </c>
      <c r="G1005" s="27">
        <f>'I Disease Parameters'!$E$8/'I Disease Parameters'!$E$11</f>
        <v>1.2E-2</v>
      </c>
      <c r="H1005" s="27">
        <f>1/'I Disease Parameters'!$E$12</f>
        <v>0.05</v>
      </c>
      <c r="I1005" s="27">
        <f>'I Disease Parameters'!$E$9/'I Disease Parameters'!$E$15</f>
        <v>0</v>
      </c>
      <c r="J1005" s="83">
        <f t="shared" si="446"/>
        <v>7.7001263440561267</v>
      </c>
      <c r="K1005" s="60">
        <f t="shared" si="447"/>
        <v>0.77001263449643809</v>
      </c>
      <c r="L1005" s="30">
        <f t="shared" si="448"/>
        <v>0.46717576064062738</v>
      </c>
      <c r="M1005" s="27">
        <f>J1005/'I Disease Parameters'!$E$12</f>
        <v>0.38500631720280631</v>
      </c>
      <c r="N1005" s="27">
        <f>K1005/SQRT('I Disease Parameters'!$E$13*'I Disease Parameters'!$E$13)</f>
        <v>4.5294860852731655E-2</v>
      </c>
      <c r="O1005" s="27">
        <f>L1005/'I Disease Parameters'!$E$13</f>
        <v>2.7480927096507492E-2</v>
      </c>
      <c r="P1005" s="27">
        <f>(1-L1005)/'I Disease Parameters'!$E$14</f>
        <v>2.2201009973307193E-2</v>
      </c>
      <c r="Q1005" s="19" t="str">
        <f t="shared" si="424"/>
        <v/>
      </c>
      <c r="R1005" s="17" t="str">
        <f t="shared" si="425"/>
        <v/>
      </c>
      <c r="S1005" s="17" t="str">
        <f t="shared" si="426"/>
        <v/>
      </c>
      <c r="T1005" s="17" t="str">
        <f t="shared" si="427"/>
        <v/>
      </c>
      <c r="U1005" s="17" t="str">
        <f t="shared" si="428"/>
        <v/>
      </c>
      <c r="V1005" s="17" t="str">
        <f t="shared" si="429"/>
        <v/>
      </c>
      <c r="W1005" s="17" t="str">
        <f t="shared" si="430"/>
        <v/>
      </c>
      <c r="X1005" s="18" t="str">
        <f t="shared" si="421"/>
        <v/>
      </c>
      <c r="Y1005" s="17" t="str">
        <f t="shared" si="431"/>
        <v/>
      </c>
      <c r="Z1005" s="17" t="str">
        <f t="shared" si="432"/>
        <v/>
      </c>
      <c r="AA1005" s="17" t="str">
        <f t="shared" si="433"/>
        <v/>
      </c>
      <c r="AB1005" s="17" t="str">
        <f t="shared" si="434"/>
        <v/>
      </c>
      <c r="AC1005" s="17" t="str">
        <f t="shared" si="435"/>
        <v/>
      </c>
      <c r="AD1005" s="18" t="str">
        <f t="shared" si="436"/>
        <v/>
      </c>
      <c r="AE1005" s="19" t="str">
        <f t="shared" si="437"/>
        <v/>
      </c>
      <c r="AF1005" s="17" t="str">
        <f t="shared" si="438"/>
        <v/>
      </c>
      <c r="AG1005" s="17" t="str">
        <f t="shared" si="439"/>
        <v/>
      </c>
      <c r="AH1005" s="18" t="str">
        <f t="shared" si="440"/>
        <v/>
      </c>
      <c r="AI1005" s="73"/>
      <c r="AJ1005" s="74"/>
      <c r="AK1005" s="74"/>
      <c r="AL1005" s="73"/>
      <c r="AM1005" s="74"/>
      <c r="AN1005" s="74">
        <f t="shared" si="441"/>
        <v>2012</v>
      </c>
      <c r="AO1005" s="19" t="str">
        <f t="shared" ca="1" si="442"/>
        <v>-</v>
      </c>
      <c r="AP1005" s="17" t="str">
        <f ca="1">IF($C1005&gt;=TODAY(),"-",100*(AO1005-MIN(Fit_Error_Deaths))/(MAX(Fit_Error_Deaths)-MIN(Fit_Error_Deaths)))</f>
        <v>-</v>
      </c>
      <c r="AQ1005" s="17" t="str">
        <f t="shared" ca="1" si="443"/>
        <v>-</v>
      </c>
      <c r="AR1005" s="17" t="str">
        <f ca="1">IF($C1005&gt;=TODAY(),"-",100*(AQ1005-MIN(Fit_Error_LocalTransmission))/(MAX(Fit_Error_LocalTransmission)-MIN(Fit_Error_LocalTransmission)))</f>
        <v>-</v>
      </c>
      <c r="AS1005" s="17" t="str">
        <f t="shared" ca="1" si="444"/>
        <v>-</v>
      </c>
      <c r="AT1005" s="67" t="str">
        <f t="shared" ca="1" si="445"/>
        <v>-</v>
      </c>
    </row>
    <row r="1006" spans="1:46" s="1" customFormat="1" ht="12" x14ac:dyDescent="0.35">
      <c r="A1006" s="87"/>
      <c r="B1006" s="40" t="str">
        <f t="shared" si="422"/>
        <v/>
      </c>
      <c r="C1006" s="41" t="str">
        <f t="shared" si="423"/>
        <v/>
      </c>
      <c r="D1006" s="28">
        <f>'I Disease Parameters'!$E$6/(1000*365)</f>
        <v>4.8197260273972601E-5</v>
      </c>
      <c r="E1006" s="28">
        <f>'I Disease Parameters'!$E$7/(1000*365)</f>
        <v>2.0024657534246577E-5</v>
      </c>
      <c r="F1006" s="27">
        <f>(1-'I Disease Parameters'!$E$8)/'I Disease Parameters'!$E$10</f>
        <v>0.188</v>
      </c>
      <c r="G1006" s="27">
        <f>'I Disease Parameters'!$E$8/'I Disease Parameters'!$E$11</f>
        <v>1.2E-2</v>
      </c>
      <c r="H1006" s="27">
        <f>1/'I Disease Parameters'!$E$12</f>
        <v>0.05</v>
      </c>
      <c r="I1006" s="27">
        <f>'I Disease Parameters'!$E$9/'I Disease Parameters'!$E$15</f>
        <v>0</v>
      </c>
      <c r="J1006" s="83">
        <f t="shared" si="446"/>
        <v>7.7001263440561267</v>
      </c>
      <c r="K1006" s="60">
        <f t="shared" si="447"/>
        <v>0.77001263449643809</v>
      </c>
      <c r="L1006" s="30">
        <f t="shared" si="448"/>
        <v>0.46717576064062738</v>
      </c>
      <c r="M1006" s="27">
        <f>J1006/'I Disease Parameters'!$E$12</f>
        <v>0.38500631720280631</v>
      </c>
      <c r="N1006" s="27">
        <f>K1006/SQRT('I Disease Parameters'!$E$13*'I Disease Parameters'!$E$13)</f>
        <v>4.5294860852731655E-2</v>
      </c>
      <c r="O1006" s="27">
        <f>L1006/'I Disease Parameters'!$E$13</f>
        <v>2.7480927096507492E-2</v>
      </c>
      <c r="P1006" s="27">
        <f>(1-L1006)/'I Disease Parameters'!$E$14</f>
        <v>2.2201009973307193E-2</v>
      </c>
      <c r="Q1006" s="19" t="str">
        <f t="shared" si="424"/>
        <v/>
      </c>
      <c r="R1006" s="17" t="str">
        <f t="shared" si="425"/>
        <v/>
      </c>
      <c r="S1006" s="17" t="str">
        <f t="shared" si="426"/>
        <v/>
      </c>
      <c r="T1006" s="17" t="str">
        <f t="shared" si="427"/>
        <v/>
      </c>
      <c r="U1006" s="17" t="str">
        <f t="shared" si="428"/>
        <v/>
      </c>
      <c r="V1006" s="17" t="str">
        <f t="shared" si="429"/>
        <v/>
      </c>
      <c r="W1006" s="17" t="str">
        <f t="shared" si="430"/>
        <v/>
      </c>
      <c r="X1006" s="18" t="str">
        <f t="shared" si="421"/>
        <v/>
      </c>
      <c r="Y1006" s="17" t="str">
        <f t="shared" si="431"/>
        <v/>
      </c>
      <c r="Z1006" s="17" t="str">
        <f t="shared" si="432"/>
        <v/>
      </c>
      <c r="AA1006" s="17" t="str">
        <f t="shared" si="433"/>
        <v/>
      </c>
      <c r="AB1006" s="17" t="str">
        <f t="shared" si="434"/>
        <v/>
      </c>
      <c r="AC1006" s="17" t="str">
        <f t="shared" si="435"/>
        <v/>
      </c>
      <c r="AD1006" s="18" t="str">
        <f t="shared" si="436"/>
        <v/>
      </c>
      <c r="AE1006" s="19" t="str">
        <f t="shared" si="437"/>
        <v/>
      </c>
      <c r="AF1006" s="17" t="str">
        <f t="shared" si="438"/>
        <v/>
      </c>
      <c r="AG1006" s="17" t="str">
        <f t="shared" si="439"/>
        <v/>
      </c>
      <c r="AH1006" s="18" t="str">
        <f t="shared" si="440"/>
        <v/>
      </c>
      <c r="AI1006" s="73"/>
      <c r="AJ1006" s="74"/>
      <c r="AK1006" s="74"/>
      <c r="AL1006" s="73"/>
      <c r="AM1006" s="74"/>
      <c r="AN1006" s="74">
        <f t="shared" si="441"/>
        <v>2012</v>
      </c>
      <c r="AO1006" s="19" t="str">
        <f t="shared" ca="1" si="442"/>
        <v>-</v>
      </c>
      <c r="AP1006" s="17" t="str">
        <f ca="1">IF($C1006&gt;=TODAY(),"-",100*(AO1006-MIN(Fit_Error_Deaths))/(MAX(Fit_Error_Deaths)-MIN(Fit_Error_Deaths)))</f>
        <v>-</v>
      </c>
      <c r="AQ1006" s="17" t="str">
        <f t="shared" ca="1" si="443"/>
        <v>-</v>
      </c>
      <c r="AR1006" s="17" t="str">
        <f ca="1">IF($C1006&gt;=TODAY(),"-",100*(AQ1006-MIN(Fit_Error_LocalTransmission))/(MAX(Fit_Error_LocalTransmission)-MIN(Fit_Error_LocalTransmission)))</f>
        <v>-</v>
      </c>
      <c r="AS1006" s="17" t="str">
        <f t="shared" ca="1" si="444"/>
        <v>-</v>
      </c>
      <c r="AT1006" s="67" t="str">
        <f t="shared" ca="1" si="445"/>
        <v>-</v>
      </c>
    </row>
    <row r="1007" spans="1:46" s="1" customFormat="1" ht="12" x14ac:dyDescent="0.35">
      <c r="A1007" s="87"/>
      <c r="B1007" s="40" t="str">
        <f t="shared" si="422"/>
        <v/>
      </c>
      <c r="C1007" s="41" t="str">
        <f t="shared" si="423"/>
        <v/>
      </c>
      <c r="D1007" s="28">
        <f>'I Disease Parameters'!$E$6/(1000*365)</f>
        <v>4.8197260273972601E-5</v>
      </c>
      <c r="E1007" s="28">
        <f>'I Disease Parameters'!$E$7/(1000*365)</f>
        <v>2.0024657534246577E-5</v>
      </c>
      <c r="F1007" s="27">
        <f>(1-'I Disease Parameters'!$E$8)/'I Disease Parameters'!$E$10</f>
        <v>0.188</v>
      </c>
      <c r="G1007" s="27">
        <f>'I Disease Parameters'!$E$8/'I Disease Parameters'!$E$11</f>
        <v>1.2E-2</v>
      </c>
      <c r="H1007" s="27">
        <f>1/'I Disease Parameters'!$E$12</f>
        <v>0.05</v>
      </c>
      <c r="I1007" s="27">
        <f>'I Disease Parameters'!$E$9/'I Disease Parameters'!$E$15</f>
        <v>0</v>
      </c>
      <c r="J1007" s="83">
        <f t="shared" si="446"/>
        <v>7.7001263440561267</v>
      </c>
      <c r="K1007" s="60">
        <f t="shared" si="447"/>
        <v>0.77001263449643809</v>
      </c>
      <c r="L1007" s="30">
        <f t="shared" si="448"/>
        <v>0.46717576064062738</v>
      </c>
      <c r="M1007" s="27">
        <f>J1007/'I Disease Parameters'!$E$12</f>
        <v>0.38500631720280631</v>
      </c>
      <c r="N1007" s="27">
        <f>K1007/SQRT('I Disease Parameters'!$E$13*'I Disease Parameters'!$E$13)</f>
        <v>4.5294860852731655E-2</v>
      </c>
      <c r="O1007" s="27">
        <f>L1007/'I Disease Parameters'!$E$13</f>
        <v>2.7480927096507492E-2</v>
      </c>
      <c r="P1007" s="27">
        <f>(1-L1007)/'I Disease Parameters'!$E$14</f>
        <v>2.2201009973307193E-2</v>
      </c>
      <c r="Q1007" s="19" t="str">
        <f t="shared" si="424"/>
        <v/>
      </c>
      <c r="R1007" s="17" t="str">
        <f t="shared" si="425"/>
        <v/>
      </c>
      <c r="S1007" s="17" t="str">
        <f t="shared" si="426"/>
        <v/>
      </c>
      <c r="T1007" s="17" t="str">
        <f t="shared" si="427"/>
        <v/>
      </c>
      <c r="U1007" s="17" t="str">
        <f t="shared" si="428"/>
        <v/>
      </c>
      <c r="V1007" s="17" t="str">
        <f t="shared" si="429"/>
        <v/>
      </c>
      <c r="W1007" s="17" t="str">
        <f t="shared" si="430"/>
        <v/>
      </c>
      <c r="X1007" s="18" t="str">
        <f t="shared" si="421"/>
        <v/>
      </c>
      <c r="Y1007" s="17" t="str">
        <f t="shared" si="431"/>
        <v/>
      </c>
      <c r="Z1007" s="17" t="str">
        <f t="shared" si="432"/>
        <v/>
      </c>
      <c r="AA1007" s="17" t="str">
        <f t="shared" si="433"/>
        <v/>
      </c>
      <c r="AB1007" s="17" t="str">
        <f t="shared" si="434"/>
        <v/>
      </c>
      <c r="AC1007" s="17" t="str">
        <f t="shared" si="435"/>
        <v/>
      </c>
      <c r="AD1007" s="18" t="str">
        <f t="shared" si="436"/>
        <v/>
      </c>
      <c r="AE1007" s="19" t="str">
        <f t="shared" si="437"/>
        <v/>
      </c>
      <c r="AF1007" s="17" t="str">
        <f t="shared" si="438"/>
        <v/>
      </c>
      <c r="AG1007" s="17" t="str">
        <f t="shared" si="439"/>
        <v/>
      </c>
      <c r="AH1007" s="18" t="str">
        <f t="shared" si="440"/>
        <v/>
      </c>
      <c r="AI1007" s="73"/>
      <c r="AJ1007" s="74"/>
      <c r="AK1007" s="74"/>
      <c r="AL1007" s="73"/>
      <c r="AM1007" s="74"/>
      <c r="AN1007" s="74">
        <f t="shared" si="441"/>
        <v>2012</v>
      </c>
      <c r="AO1007" s="19" t="str">
        <f t="shared" ca="1" si="442"/>
        <v>-</v>
      </c>
      <c r="AP1007" s="17" t="str">
        <f ca="1">IF($C1007&gt;=TODAY(),"-",100*(AO1007-MIN(Fit_Error_Deaths))/(MAX(Fit_Error_Deaths)-MIN(Fit_Error_Deaths)))</f>
        <v>-</v>
      </c>
      <c r="AQ1007" s="17" t="str">
        <f t="shared" ca="1" si="443"/>
        <v>-</v>
      </c>
      <c r="AR1007" s="17" t="str">
        <f ca="1">IF($C1007&gt;=TODAY(),"-",100*(AQ1007-MIN(Fit_Error_LocalTransmission))/(MAX(Fit_Error_LocalTransmission)-MIN(Fit_Error_LocalTransmission)))</f>
        <v>-</v>
      </c>
      <c r="AS1007" s="17" t="str">
        <f t="shared" ca="1" si="444"/>
        <v>-</v>
      </c>
      <c r="AT1007" s="67" t="str">
        <f t="shared" ca="1" si="445"/>
        <v>-</v>
      </c>
    </row>
    <row r="1008" spans="1:46" s="1" customFormat="1" ht="12" x14ac:dyDescent="0.35">
      <c r="A1008" s="87"/>
      <c r="B1008" s="40" t="str">
        <f t="shared" si="422"/>
        <v/>
      </c>
      <c r="C1008" s="41" t="str">
        <f t="shared" si="423"/>
        <v/>
      </c>
      <c r="D1008" s="28">
        <f>'I Disease Parameters'!$E$6/(1000*365)</f>
        <v>4.8197260273972601E-5</v>
      </c>
      <c r="E1008" s="28">
        <f>'I Disease Parameters'!$E$7/(1000*365)</f>
        <v>2.0024657534246577E-5</v>
      </c>
      <c r="F1008" s="27">
        <f>(1-'I Disease Parameters'!$E$8)/'I Disease Parameters'!$E$10</f>
        <v>0.188</v>
      </c>
      <c r="G1008" s="27">
        <f>'I Disease Parameters'!$E$8/'I Disease Parameters'!$E$11</f>
        <v>1.2E-2</v>
      </c>
      <c r="H1008" s="27">
        <f>1/'I Disease Parameters'!$E$12</f>
        <v>0.05</v>
      </c>
      <c r="I1008" s="27">
        <f>'I Disease Parameters'!$E$9/'I Disease Parameters'!$E$15</f>
        <v>0</v>
      </c>
      <c r="J1008" s="83">
        <f t="shared" si="446"/>
        <v>7.7001263440561267</v>
      </c>
      <c r="K1008" s="60">
        <f t="shared" si="447"/>
        <v>0.77001263449643809</v>
      </c>
      <c r="L1008" s="30">
        <f t="shared" si="448"/>
        <v>0.46717576064062738</v>
      </c>
      <c r="M1008" s="27">
        <f>J1008/'I Disease Parameters'!$E$12</f>
        <v>0.38500631720280631</v>
      </c>
      <c r="N1008" s="27">
        <f>K1008/SQRT('I Disease Parameters'!$E$13*'I Disease Parameters'!$E$13)</f>
        <v>4.5294860852731655E-2</v>
      </c>
      <c r="O1008" s="27">
        <f>L1008/'I Disease Parameters'!$E$13</f>
        <v>2.7480927096507492E-2</v>
      </c>
      <c r="P1008" s="27">
        <f>(1-L1008)/'I Disease Parameters'!$E$14</f>
        <v>2.2201009973307193E-2</v>
      </c>
      <c r="Q1008" s="19" t="str">
        <f t="shared" si="424"/>
        <v/>
      </c>
      <c r="R1008" s="17" t="str">
        <f t="shared" si="425"/>
        <v/>
      </c>
      <c r="S1008" s="17" t="str">
        <f t="shared" si="426"/>
        <v/>
      </c>
      <c r="T1008" s="17" t="str">
        <f t="shared" si="427"/>
        <v/>
      </c>
      <c r="U1008" s="17" t="str">
        <f t="shared" si="428"/>
        <v/>
      </c>
      <c r="V1008" s="17" t="str">
        <f t="shared" si="429"/>
        <v/>
      </c>
      <c r="W1008" s="17" t="str">
        <f t="shared" si="430"/>
        <v/>
      </c>
      <c r="X1008" s="18" t="str">
        <f t="shared" si="421"/>
        <v/>
      </c>
      <c r="Y1008" s="17" t="str">
        <f t="shared" si="431"/>
        <v/>
      </c>
      <c r="Z1008" s="17" t="str">
        <f t="shared" si="432"/>
        <v/>
      </c>
      <c r="AA1008" s="17" t="str">
        <f t="shared" si="433"/>
        <v/>
      </c>
      <c r="AB1008" s="17" t="str">
        <f t="shared" si="434"/>
        <v/>
      </c>
      <c r="AC1008" s="17" t="str">
        <f t="shared" si="435"/>
        <v/>
      </c>
      <c r="AD1008" s="18" t="str">
        <f t="shared" si="436"/>
        <v/>
      </c>
      <c r="AE1008" s="19" t="str">
        <f t="shared" si="437"/>
        <v/>
      </c>
      <c r="AF1008" s="17" t="str">
        <f t="shared" si="438"/>
        <v/>
      </c>
      <c r="AG1008" s="17" t="str">
        <f t="shared" si="439"/>
        <v/>
      </c>
      <c r="AH1008" s="18" t="str">
        <f t="shared" si="440"/>
        <v/>
      </c>
      <c r="AI1008" s="73"/>
      <c r="AJ1008" s="74"/>
      <c r="AK1008" s="74"/>
      <c r="AL1008" s="73"/>
      <c r="AM1008" s="74"/>
      <c r="AN1008" s="74">
        <f t="shared" si="441"/>
        <v>2012</v>
      </c>
      <c r="AO1008" s="19" t="str">
        <f t="shared" ca="1" si="442"/>
        <v>-</v>
      </c>
      <c r="AP1008" s="17" t="str">
        <f ca="1">IF($C1008&gt;=TODAY(),"-",100*(AO1008-MIN(Fit_Error_Deaths))/(MAX(Fit_Error_Deaths)-MIN(Fit_Error_Deaths)))</f>
        <v>-</v>
      </c>
      <c r="AQ1008" s="17" t="str">
        <f t="shared" ca="1" si="443"/>
        <v>-</v>
      </c>
      <c r="AR1008" s="17" t="str">
        <f ca="1">IF($C1008&gt;=TODAY(),"-",100*(AQ1008-MIN(Fit_Error_LocalTransmission))/(MAX(Fit_Error_LocalTransmission)-MIN(Fit_Error_LocalTransmission)))</f>
        <v>-</v>
      </c>
      <c r="AS1008" s="17" t="str">
        <f t="shared" ca="1" si="444"/>
        <v>-</v>
      </c>
      <c r="AT1008" s="67" t="str">
        <f t="shared" ca="1" si="445"/>
        <v>-</v>
      </c>
    </row>
    <row r="1009" spans="1:46" s="1" customFormat="1" ht="12" x14ac:dyDescent="0.35">
      <c r="A1009" s="87"/>
      <c r="B1009" s="40" t="str">
        <f t="shared" si="422"/>
        <v/>
      </c>
      <c r="C1009" s="41" t="str">
        <f t="shared" si="423"/>
        <v/>
      </c>
      <c r="D1009" s="28">
        <f>'I Disease Parameters'!$E$6/(1000*365)</f>
        <v>4.8197260273972601E-5</v>
      </c>
      <c r="E1009" s="28">
        <f>'I Disease Parameters'!$E$7/(1000*365)</f>
        <v>2.0024657534246577E-5</v>
      </c>
      <c r="F1009" s="27">
        <f>(1-'I Disease Parameters'!$E$8)/'I Disease Parameters'!$E$10</f>
        <v>0.188</v>
      </c>
      <c r="G1009" s="27">
        <f>'I Disease Parameters'!$E$8/'I Disease Parameters'!$E$11</f>
        <v>1.2E-2</v>
      </c>
      <c r="H1009" s="27">
        <f>1/'I Disease Parameters'!$E$12</f>
        <v>0.05</v>
      </c>
      <c r="I1009" s="27">
        <f>'I Disease Parameters'!$E$9/'I Disease Parameters'!$E$15</f>
        <v>0</v>
      </c>
      <c r="J1009" s="83">
        <f t="shared" si="446"/>
        <v>7.7001263440561267</v>
      </c>
      <c r="K1009" s="60">
        <f t="shared" si="447"/>
        <v>0.77001263449643809</v>
      </c>
      <c r="L1009" s="30">
        <f t="shared" si="448"/>
        <v>0.46717576064062738</v>
      </c>
      <c r="M1009" s="27">
        <f>J1009/'I Disease Parameters'!$E$12</f>
        <v>0.38500631720280631</v>
      </c>
      <c r="N1009" s="27">
        <f>K1009/SQRT('I Disease Parameters'!$E$13*'I Disease Parameters'!$E$13)</f>
        <v>4.5294860852731655E-2</v>
      </c>
      <c r="O1009" s="27">
        <f>L1009/'I Disease Parameters'!$E$13</f>
        <v>2.7480927096507492E-2</v>
      </c>
      <c r="P1009" s="27">
        <f>(1-L1009)/'I Disease Parameters'!$E$14</f>
        <v>2.2201009973307193E-2</v>
      </c>
      <c r="Q1009" s="19" t="str">
        <f t="shared" si="424"/>
        <v/>
      </c>
      <c r="R1009" s="17" t="str">
        <f t="shared" si="425"/>
        <v/>
      </c>
      <c r="S1009" s="17" t="str">
        <f t="shared" si="426"/>
        <v/>
      </c>
      <c r="T1009" s="17" t="str">
        <f t="shared" si="427"/>
        <v/>
      </c>
      <c r="U1009" s="17" t="str">
        <f t="shared" si="428"/>
        <v/>
      </c>
      <c r="V1009" s="17" t="str">
        <f t="shared" si="429"/>
        <v/>
      </c>
      <c r="W1009" s="17" t="str">
        <f t="shared" si="430"/>
        <v/>
      </c>
      <c r="X1009" s="18" t="str">
        <f t="shared" si="421"/>
        <v/>
      </c>
      <c r="Y1009" s="17" t="str">
        <f t="shared" si="431"/>
        <v/>
      </c>
      <c r="Z1009" s="17" t="str">
        <f t="shared" si="432"/>
        <v/>
      </c>
      <c r="AA1009" s="17" t="str">
        <f t="shared" si="433"/>
        <v/>
      </c>
      <c r="AB1009" s="17" t="str">
        <f t="shared" si="434"/>
        <v/>
      </c>
      <c r="AC1009" s="17" t="str">
        <f t="shared" si="435"/>
        <v/>
      </c>
      <c r="AD1009" s="18" t="str">
        <f t="shared" si="436"/>
        <v/>
      </c>
      <c r="AE1009" s="19" t="str">
        <f t="shared" si="437"/>
        <v/>
      </c>
      <c r="AF1009" s="17" t="str">
        <f t="shared" si="438"/>
        <v/>
      </c>
      <c r="AG1009" s="17" t="str">
        <f t="shared" si="439"/>
        <v/>
      </c>
      <c r="AH1009" s="18" t="str">
        <f t="shared" si="440"/>
        <v/>
      </c>
      <c r="AI1009" s="73"/>
      <c r="AJ1009" s="74"/>
      <c r="AK1009" s="74"/>
      <c r="AL1009" s="73"/>
      <c r="AM1009" s="74"/>
      <c r="AN1009" s="74">
        <f t="shared" si="441"/>
        <v>2012</v>
      </c>
      <c r="AO1009" s="19" t="str">
        <f t="shared" ca="1" si="442"/>
        <v>-</v>
      </c>
      <c r="AP1009" s="17" t="str">
        <f ca="1">IF($C1009&gt;=TODAY(),"-",100*(AO1009-MIN(Fit_Error_Deaths))/(MAX(Fit_Error_Deaths)-MIN(Fit_Error_Deaths)))</f>
        <v>-</v>
      </c>
      <c r="AQ1009" s="17" t="str">
        <f t="shared" ca="1" si="443"/>
        <v>-</v>
      </c>
      <c r="AR1009" s="17" t="str">
        <f ca="1">IF($C1009&gt;=TODAY(),"-",100*(AQ1009-MIN(Fit_Error_LocalTransmission))/(MAX(Fit_Error_LocalTransmission)-MIN(Fit_Error_LocalTransmission)))</f>
        <v>-</v>
      </c>
      <c r="AS1009" s="17" t="str">
        <f t="shared" ca="1" si="444"/>
        <v>-</v>
      </c>
      <c r="AT1009" s="67" t="str">
        <f t="shared" ca="1" si="445"/>
        <v>-</v>
      </c>
    </row>
    <row r="1010" spans="1:46" s="1" customFormat="1" ht="12" x14ac:dyDescent="0.35">
      <c r="A1010" s="87"/>
      <c r="B1010" s="40" t="str">
        <f t="shared" si="422"/>
        <v/>
      </c>
      <c r="C1010" s="41" t="str">
        <f t="shared" si="423"/>
        <v/>
      </c>
      <c r="D1010" s="28">
        <f>'I Disease Parameters'!$E$6/(1000*365)</f>
        <v>4.8197260273972601E-5</v>
      </c>
      <c r="E1010" s="28">
        <f>'I Disease Parameters'!$E$7/(1000*365)</f>
        <v>2.0024657534246577E-5</v>
      </c>
      <c r="F1010" s="27">
        <f>(1-'I Disease Parameters'!$E$8)/'I Disease Parameters'!$E$10</f>
        <v>0.188</v>
      </c>
      <c r="G1010" s="27">
        <f>'I Disease Parameters'!$E$8/'I Disease Parameters'!$E$11</f>
        <v>1.2E-2</v>
      </c>
      <c r="H1010" s="27">
        <f>1/'I Disease Parameters'!$E$12</f>
        <v>0.05</v>
      </c>
      <c r="I1010" s="27">
        <f>'I Disease Parameters'!$E$9/'I Disease Parameters'!$E$15</f>
        <v>0</v>
      </c>
      <c r="J1010" s="83">
        <f t="shared" si="446"/>
        <v>7.7001263440561267</v>
      </c>
      <c r="K1010" s="60">
        <f t="shared" si="447"/>
        <v>0.77001263449643809</v>
      </c>
      <c r="L1010" s="30">
        <f t="shared" si="448"/>
        <v>0.46717576064062738</v>
      </c>
      <c r="M1010" s="27">
        <f>J1010/'I Disease Parameters'!$E$12</f>
        <v>0.38500631720280631</v>
      </c>
      <c r="N1010" s="27">
        <f>K1010/SQRT('I Disease Parameters'!$E$13*'I Disease Parameters'!$E$13)</f>
        <v>4.5294860852731655E-2</v>
      </c>
      <c r="O1010" s="27">
        <f>L1010/'I Disease Parameters'!$E$13</f>
        <v>2.7480927096507492E-2</v>
      </c>
      <c r="P1010" s="27">
        <f>(1-L1010)/'I Disease Parameters'!$E$14</f>
        <v>2.2201009973307193E-2</v>
      </c>
      <c r="Q1010" s="19" t="str">
        <f t="shared" si="424"/>
        <v/>
      </c>
      <c r="R1010" s="17" t="str">
        <f t="shared" si="425"/>
        <v/>
      </c>
      <c r="S1010" s="17" t="str">
        <f t="shared" si="426"/>
        <v/>
      </c>
      <c r="T1010" s="17" t="str">
        <f t="shared" si="427"/>
        <v/>
      </c>
      <c r="U1010" s="17" t="str">
        <f t="shared" si="428"/>
        <v/>
      </c>
      <c r="V1010" s="17" t="str">
        <f t="shared" si="429"/>
        <v/>
      </c>
      <c r="W1010" s="17" t="str">
        <f t="shared" si="430"/>
        <v/>
      </c>
      <c r="X1010" s="18" t="str">
        <f t="shared" si="421"/>
        <v/>
      </c>
      <c r="Y1010" s="17" t="str">
        <f t="shared" si="431"/>
        <v/>
      </c>
      <c r="Z1010" s="17" t="str">
        <f t="shared" si="432"/>
        <v/>
      </c>
      <c r="AA1010" s="17" t="str">
        <f t="shared" si="433"/>
        <v/>
      </c>
      <c r="AB1010" s="17" t="str">
        <f t="shared" si="434"/>
        <v/>
      </c>
      <c r="AC1010" s="17" t="str">
        <f t="shared" si="435"/>
        <v/>
      </c>
      <c r="AD1010" s="18" t="str">
        <f t="shared" si="436"/>
        <v/>
      </c>
      <c r="AE1010" s="19" t="str">
        <f t="shared" si="437"/>
        <v/>
      </c>
      <c r="AF1010" s="17" t="str">
        <f t="shared" si="438"/>
        <v/>
      </c>
      <c r="AG1010" s="17" t="str">
        <f t="shared" si="439"/>
        <v/>
      </c>
      <c r="AH1010" s="18" t="str">
        <f t="shared" si="440"/>
        <v/>
      </c>
      <c r="AI1010" s="73"/>
      <c r="AJ1010" s="74"/>
      <c r="AK1010" s="74"/>
      <c r="AL1010" s="73"/>
      <c r="AM1010" s="74"/>
      <c r="AN1010" s="74">
        <f t="shared" si="441"/>
        <v>2012</v>
      </c>
      <c r="AO1010" s="19" t="str">
        <f t="shared" ca="1" si="442"/>
        <v>-</v>
      </c>
      <c r="AP1010" s="17" t="str">
        <f ca="1">IF($C1010&gt;=TODAY(),"-",100*(AO1010-MIN(Fit_Error_Deaths))/(MAX(Fit_Error_Deaths)-MIN(Fit_Error_Deaths)))</f>
        <v>-</v>
      </c>
      <c r="AQ1010" s="17" t="str">
        <f t="shared" ca="1" si="443"/>
        <v>-</v>
      </c>
      <c r="AR1010" s="17" t="str">
        <f ca="1">IF($C1010&gt;=TODAY(),"-",100*(AQ1010-MIN(Fit_Error_LocalTransmission))/(MAX(Fit_Error_LocalTransmission)-MIN(Fit_Error_LocalTransmission)))</f>
        <v>-</v>
      </c>
      <c r="AS1010" s="17" t="str">
        <f t="shared" ca="1" si="444"/>
        <v>-</v>
      </c>
      <c r="AT1010" s="67" t="str">
        <f t="shared" ca="1" si="445"/>
        <v>-</v>
      </c>
    </row>
    <row r="1011" spans="1:46" s="1" customFormat="1" ht="12" x14ac:dyDescent="0.35">
      <c r="A1011" s="87"/>
      <c r="B1011" s="40" t="str">
        <f t="shared" si="422"/>
        <v/>
      </c>
      <c r="C1011" s="41" t="str">
        <f t="shared" si="423"/>
        <v/>
      </c>
      <c r="D1011" s="28">
        <f>'I Disease Parameters'!$E$6/(1000*365)</f>
        <v>4.8197260273972601E-5</v>
      </c>
      <c r="E1011" s="28">
        <f>'I Disease Parameters'!$E$7/(1000*365)</f>
        <v>2.0024657534246577E-5</v>
      </c>
      <c r="F1011" s="27">
        <f>(1-'I Disease Parameters'!$E$8)/'I Disease Parameters'!$E$10</f>
        <v>0.188</v>
      </c>
      <c r="G1011" s="27">
        <f>'I Disease Parameters'!$E$8/'I Disease Parameters'!$E$11</f>
        <v>1.2E-2</v>
      </c>
      <c r="H1011" s="27">
        <f>1/'I Disease Parameters'!$E$12</f>
        <v>0.05</v>
      </c>
      <c r="I1011" s="27">
        <f>'I Disease Parameters'!$E$9/'I Disease Parameters'!$E$15</f>
        <v>0</v>
      </c>
      <c r="J1011" s="83">
        <f t="shared" si="446"/>
        <v>7.7001263440561267</v>
      </c>
      <c r="K1011" s="60">
        <f t="shared" si="447"/>
        <v>0.77001263449643809</v>
      </c>
      <c r="L1011" s="30">
        <f t="shared" si="448"/>
        <v>0.46717576064062738</v>
      </c>
      <c r="M1011" s="27">
        <f>J1011/'I Disease Parameters'!$E$12</f>
        <v>0.38500631720280631</v>
      </c>
      <c r="N1011" s="27">
        <f>K1011/SQRT('I Disease Parameters'!$E$13*'I Disease Parameters'!$E$13)</f>
        <v>4.5294860852731655E-2</v>
      </c>
      <c r="O1011" s="27">
        <f>L1011/'I Disease Parameters'!$E$13</f>
        <v>2.7480927096507492E-2</v>
      </c>
      <c r="P1011" s="27">
        <f>(1-L1011)/'I Disease Parameters'!$E$14</f>
        <v>2.2201009973307193E-2</v>
      </c>
      <c r="Q1011" s="19" t="str">
        <f t="shared" si="424"/>
        <v/>
      </c>
      <c r="R1011" s="17" t="str">
        <f t="shared" si="425"/>
        <v/>
      </c>
      <c r="S1011" s="17" t="str">
        <f t="shared" si="426"/>
        <v/>
      </c>
      <c r="T1011" s="17" t="str">
        <f t="shared" si="427"/>
        <v/>
      </c>
      <c r="U1011" s="17" t="str">
        <f t="shared" si="428"/>
        <v/>
      </c>
      <c r="V1011" s="17" t="str">
        <f t="shared" si="429"/>
        <v/>
      </c>
      <c r="W1011" s="17" t="str">
        <f t="shared" si="430"/>
        <v/>
      </c>
      <c r="X1011" s="18" t="str">
        <f t="shared" si="421"/>
        <v/>
      </c>
      <c r="Y1011" s="17" t="str">
        <f t="shared" si="431"/>
        <v/>
      </c>
      <c r="Z1011" s="17" t="str">
        <f t="shared" si="432"/>
        <v/>
      </c>
      <c r="AA1011" s="17" t="str">
        <f t="shared" si="433"/>
        <v/>
      </c>
      <c r="AB1011" s="17" t="str">
        <f t="shared" si="434"/>
        <v/>
      </c>
      <c r="AC1011" s="17" t="str">
        <f t="shared" si="435"/>
        <v/>
      </c>
      <c r="AD1011" s="18" t="str">
        <f t="shared" si="436"/>
        <v/>
      </c>
      <c r="AE1011" s="19" t="str">
        <f t="shared" si="437"/>
        <v/>
      </c>
      <c r="AF1011" s="17" t="str">
        <f t="shared" si="438"/>
        <v/>
      </c>
      <c r="AG1011" s="17" t="str">
        <f t="shared" si="439"/>
        <v/>
      </c>
      <c r="AH1011" s="18" t="str">
        <f t="shared" si="440"/>
        <v/>
      </c>
      <c r="AI1011" s="73"/>
      <c r="AJ1011" s="74"/>
      <c r="AK1011" s="74"/>
      <c r="AL1011" s="73"/>
      <c r="AM1011" s="74"/>
      <c r="AN1011" s="74">
        <f t="shared" si="441"/>
        <v>2012</v>
      </c>
      <c r="AO1011" s="19" t="str">
        <f t="shared" ca="1" si="442"/>
        <v>-</v>
      </c>
      <c r="AP1011" s="17" t="str">
        <f ca="1">IF($C1011&gt;=TODAY(),"-",100*(AO1011-MIN(Fit_Error_Deaths))/(MAX(Fit_Error_Deaths)-MIN(Fit_Error_Deaths)))</f>
        <v>-</v>
      </c>
      <c r="AQ1011" s="17" t="str">
        <f t="shared" ca="1" si="443"/>
        <v>-</v>
      </c>
      <c r="AR1011" s="17" t="str">
        <f ca="1">IF($C1011&gt;=TODAY(),"-",100*(AQ1011-MIN(Fit_Error_LocalTransmission))/(MAX(Fit_Error_LocalTransmission)-MIN(Fit_Error_LocalTransmission)))</f>
        <v>-</v>
      </c>
      <c r="AS1011" s="17" t="str">
        <f t="shared" ca="1" si="444"/>
        <v>-</v>
      </c>
      <c r="AT1011" s="67" t="str">
        <f t="shared" ca="1" si="445"/>
        <v>-</v>
      </c>
    </row>
    <row r="1012" spans="1:46" s="1" customFormat="1" ht="12" x14ac:dyDescent="0.35">
      <c r="A1012" s="87"/>
      <c r="B1012" s="40" t="str">
        <f t="shared" si="422"/>
        <v/>
      </c>
      <c r="C1012" s="41" t="str">
        <f t="shared" si="423"/>
        <v/>
      </c>
      <c r="D1012" s="28">
        <f>'I Disease Parameters'!$E$6/(1000*365)</f>
        <v>4.8197260273972601E-5</v>
      </c>
      <c r="E1012" s="28">
        <f>'I Disease Parameters'!$E$7/(1000*365)</f>
        <v>2.0024657534246577E-5</v>
      </c>
      <c r="F1012" s="27">
        <f>(1-'I Disease Parameters'!$E$8)/'I Disease Parameters'!$E$10</f>
        <v>0.188</v>
      </c>
      <c r="G1012" s="27">
        <f>'I Disease Parameters'!$E$8/'I Disease Parameters'!$E$11</f>
        <v>1.2E-2</v>
      </c>
      <c r="H1012" s="27">
        <f>1/'I Disease Parameters'!$E$12</f>
        <v>0.05</v>
      </c>
      <c r="I1012" s="27">
        <f>'I Disease Parameters'!$E$9/'I Disease Parameters'!$E$15</f>
        <v>0</v>
      </c>
      <c r="J1012" s="83">
        <f t="shared" si="446"/>
        <v>7.7001263440561267</v>
      </c>
      <c r="K1012" s="60">
        <f t="shared" si="447"/>
        <v>0.77001263449643809</v>
      </c>
      <c r="L1012" s="30">
        <f t="shared" si="448"/>
        <v>0.46717576064062738</v>
      </c>
      <c r="M1012" s="27">
        <f>J1012/'I Disease Parameters'!$E$12</f>
        <v>0.38500631720280631</v>
      </c>
      <c r="N1012" s="27">
        <f>K1012/SQRT('I Disease Parameters'!$E$13*'I Disease Parameters'!$E$13)</f>
        <v>4.5294860852731655E-2</v>
      </c>
      <c r="O1012" s="27">
        <f>L1012/'I Disease Parameters'!$E$13</f>
        <v>2.7480927096507492E-2</v>
      </c>
      <c r="P1012" s="27">
        <f>(1-L1012)/'I Disease Parameters'!$E$14</f>
        <v>2.2201009973307193E-2</v>
      </c>
      <c r="Q1012" s="19" t="str">
        <f t="shared" si="424"/>
        <v/>
      </c>
      <c r="R1012" s="17" t="str">
        <f t="shared" si="425"/>
        <v/>
      </c>
      <c r="S1012" s="17" t="str">
        <f t="shared" si="426"/>
        <v/>
      </c>
      <c r="T1012" s="17" t="str">
        <f t="shared" si="427"/>
        <v/>
      </c>
      <c r="U1012" s="17" t="str">
        <f t="shared" si="428"/>
        <v/>
      </c>
      <c r="V1012" s="17" t="str">
        <f t="shared" si="429"/>
        <v/>
      </c>
      <c r="W1012" s="17" t="str">
        <f t="shared" si="430"/>
        <v/>
      </c>
      <c r="X1012" s="18" t="str">
        <f t="shared" si="421"/>
        <v/>
      </c>
      <c r="Y1012" s="17" t="str">
        <f t="shared" si="431"/>
        <v/>
      </c>
      <c r="Z1012" s="17" t="str">
        <f t="shared" si="432"/>
        <v/>
      </c>
      <c r="AA1012" s="17" t="str">
        <f t="shared" si="433"/>
        <v/>
      </c>
      <c r="AB1012" s="17" t="str">
        <f t="shared" si="434"/>
        <v/>
      </c>
      <c r="AC1012" s="17" t="str">
        <f t="shared" si="435"/>
        <v/>
      </c>
      <c r="AD1012" s="18" t="str">
        <f t="shared" si="436"/>
        <v/>
      </c>
      <c r="AE1012" s="19" t="str">
        <f t="shared" si="437"/>
        <v/>
      </c>
      <c r="AF1012" s="17" t="str">
        <f t="shared" si="438"/>
        <v/>
      </c>
      <c r="AG1012" s="17" t="str">
        <f t="shared" si="439"/>
        <v/>
      </c>
      <c r="AH1012" s="18" t="str">
        <f t="shared" si="440"/>
        <v/>
      </c>
      <c r="AI1012" s="73"/>
      <c r="AJ1012" s="74"/>
      <c r="AK1012" s="74"/>
      <c r="AL1012" s="73"/>
      <c r="AM1012" s="74"/>
      <c r="AN1012" s="74">
        <f t="shared" si="441"/>
        <v>2012</v>
      </c>
      <c r="AO1012" s="19" t="str">
        <f t="shared" ca="1" si="442"/>
        <v>-</v>
      </c>
      <c r="AP1012" s="17" t="str">
        <f ca="1">IF($C1012&gt;=TODAY(),"-",100*(AO1012-MIN(Fit_Error_Deaths))/(MAX(Fit_Error_Deaths)-MIN(Fit_Error_Deaths)))</f>
        <v>-</v>
      </c>
      <c r="AQ1012" s="17" t="str">
        <f t="shared" ca="1" si="443"/>
        <v>-</v>
      </c>
      <c r="AR1012" s="17" t="str">
        <f ca="1">IF($C1012&gt;=TODAY(),"-",100*(AQ1012-MIN(Fit_Error_LocalTransmission))/(MAX(Fit_Error_LocalTransmission)-MIN(Fit_Error_LocalTransmission)))</f>
        <v>-</v>
      </c>
      <c r="AS1012" s="17" t="str">
        <f t="shared" ca="1" si="444"/>
        <v>-</v>
      </c>
      <c r="AT1012" s="67" t="str">
        <f t="shared" ca="1" si="445"/>
        <v>-</v>
      </c>
    </row>
    <row r="1013" spans="1:46" s="1" customFormat="1" ht="12" x14ac:dyDescent="0.35">
      <c r="A1013" s="87"/>
      <c r="B1013" s="40" t="str">
        <f t="shared" si="422"/>
        <v/>
      </c>
      <c r="C1013" s="41" t="str">
        <f t="shared" si="423"/>
        <v/>
      </c>
      <c r="D1013" s="28">
        <f>'I Disease Parameters'!$E$6/(1000*365)</f>
        <v>4.8197260273972601E-5</v>
      </c>
      <c r="E1013" s="28">
        <f>'I Disease Parameters'!$E$7/(1000*365)</f>
        <v>2.0024657534246577E-5</v>
      </c>
      <c r="F1013" s="27">
        <f>(1-'I Disease Parameters'!$E$8)/'I Disease Parameters'!$E$10</f>
        <v>0.188</v>
      </c>
      <c r="G1013" s="27">
        <f>'I Disease Parameters'!$E$8/'I Disease Parameters'!$E$11</f>
        <v>1.2E-2</v>
      </c>
      <c r="H1013" s="27">
        <f>1/'I Disease Parameters'!$E$12</f>
        <v>0.05</v>
      </c>
      <c r="I1013" s="27">
        <f>'I Disease Parameters'!$E$9/'I Disease Parameters'!$E$15</f>
        <v>0</v>
      </c>
      <c r="J1013" s="83">
        <f t="shared" si="446"/>
        <v>7.7001263440561267</v>
      </c>
      <c r="K1013" s="60">
        <f t="shared" si="447"/>
        <v>0.77001263449643809</v>
      </c>
      <c r="L1013" s="30">
        <f t="shared" si="448"/>
        <v>0.46717576064062738</v>
      </c>
      <c r="M1013" s="27">
        <f>J1013/'I Disease Parameters'!$E$12</f>
        <v>0.38500631720280631</v>
      </c>
      <c r="N1013" s="27">
        <f>K1013/SQRT('I Disease Parameters'!$E$13*'I Disease Parameters'!$E$13)</f>
        <v>4.5294860852731655E-2</v>
      </c>
      <c r="O1013" s="27">
        <f>L1013/'I Disease Parameters'!$E$13</f>
        <v>2.7480927096507492E-2</v>
      </c>
      <c r="P1013" s="27">
        <f>(1-L1013)/'I Disease Parameters'!$E$14</f>
        <v>2.2201009973307193E-2</v>
      </c>
      <c r="Q1013" s="19" t="str">
        <f t="shared" si="424"/>
        <v/>
      </c>
      <c r="R1013" s="17" t="str">
        <f t="shared" si="425"/>
        <v/>
      </c>
      <c r="S1013" s="17" t="str">
        <f t="shared" si="426"/>
        <v/>
      </c>
      <c r="T1013" s="17" t="str">
        <f t="shared" si="427"/>
        <v/>
      </c>
      <c r="U1013" s="17" t="str">
        <f t="shared" si="428"/>
        <v/>
      </c>
      <c r="V1013" s="17" t="str">
        <f t="shared" si="429"/>
        <v/>
      </c>
      <c r="W1013" s="17" t="str">
        <f t="shared" si="430"/>
        <v/>
      </c>
      <c r="X1013" s="18" t="str">
        <f t="shared" si="421"/>
        <v/>
      </c>
      <c r="Y1013" s="17" t="str">
        <f t="shared" si="431"/>
        <v/>
      </c>
      <c r="Z1013" s="17" t="str">
        <f t="shared" si="432"/>
        <v/>
      </c>
      <c r="AA1013" s="17" t="str">
        <f t="shared" si="433"/>
        <v/>
      </c>
      <c r="AB1013" s="17" t="str">
        <f t="shared" si="434"/>
        <v/>
      </c>
      <c r="AC1013" s="17" t="str">
        <f t="shared" si="435"/>
        <v/>
      </c>
      <c r="AD1013" s="18" t="str">
        <f t="shared" si="436"/>
        <v/>
      </c>
      <c r="AE1013" s="19" t="str">
        <f t="shared" si="437"/>
        <v/>
      </c>
      <c r="AF1013" s="17" t="str">
        <f t="shared" si="438"/>
        <v/>
      </c>
      <c r="AG1013" s="17" t="str">
        <f t="shared" si="439"/>
        <v/>
      </c>
      <c r="AH1013" s="18" t="str">
        <f t="shared" si="440"/>
        <v/>
      </c>
      <c r="AI1013" s="73"/>
      <c r="AJ1013" s="74"/>
      <c r="AK1013" s="74"/>
      <c r="AL1013" s="73"/>
      <c r="AM1013" s="74"/>
      <c r="AN1013" s="74">
        <f t="shared" si="441"/>
        <v>2012</v>
      </c>
      <c r="AO1013" s="19" t="str">
        <f t="shared" ca="1" si="442"/>
        <v>-</v>
      </c>
      <c r="AP1013" s="17" t="str">
        <f ca="1">IF($C1013&gt;=TODAY(),"-",100*(AO1013-MIN(Fit_Error_Deaths))/(MAX(Fit_Error_Deaths)-MIN(Fit_Error_Deaths)))</f>
        <v>-</v>
      </c>
      <c r="AQ1013" s="17" t="str">
        <f t="shared" ca="1" si="443"/>
        <v>-</v>
      </c>
      <c r="AR1013" s="17" t="str">
        <f ca="1">IF($C1013&gt;=TODAY(),"-",100*(AQ1013-MIN(Fit_Error_LocalTransmission))/(MAX(Fit_Error_LocalTransmission)-MIN(Fit_Error_LocalTransmission)))</f>
        <v>-</v>
      </c>
      <c r="AS1013" s="17" t="str">
        <f t="shared" ca="1" si="444"/>
        <v>-</v>
      </c>
      <c r="AT1013" s="67" t="str">
        <f t="shared" ca="1" si="445"/>
        <v>-</v>
      </c>
    </row>
    <row r="1014" spans="1:46" s="1" customFormat="1" ht="12" x14ac:dyDescent="0.35">
      <c r="A1014" s="87"/>
      <c r="B1014" s="40" t="str">
        <f t="shared" si="422"/>
        <v/>
      </c>
      <c r="C1014" s="41" t="str">
        <f t="shared" si="423"/>
        <v/>
      </c>
      <c r="D1014" s="28">
        <f>'I Disease Parameters'!$E$6/(1000*365)</f>
        <v>4.8197260273972601E-5</v>
      </c>
      <c r="E1014" s="28">
        <f>'I Disease Parameters'!$E$7/(1000*365)</f>
        <v>2.0024657534246577E-5</v>
      </c>
      <c r="F1014" s="27">
        <f>(1-'I Disease Parameters'!$E$8)/'I Disease Parameters'!$E$10</f>
        <v>0.188</v>
      </c>
      <c r="G1014" s="27">
        <f>'I Disease Parameters'!$E$8/'I Disease Parameters'!$E$11</f>
        <v>1.2E-2</v>
      </c>
      <c r="H1014" s="27">
        <f>1/'I Disease Parameters'!$E$12</f>
        <v>0.05</v>
      </c>
      <c r="I1014" s="27">
        <f>'I Disease Parameters'!$E$9/'I Disease Parameters'!$E$15</f>
        <v>0</v>
      </c>
      <c r="J1014" s="83">
        <f t="shared" si="446"/>
        <v>7.7001263440561267</v>
      </c>
      <c r="K1014" s="60">
        <f t="shared" si="447"/>
        <v>0.77001263449643809</v>
      </c>
      <c r="L1014" s="30">
        <f t="shared" si="448"/>
        <v>0.46717576064062738</v>
      </c>
      <c r="M1014" s="27">
        <f>J1014/'I Disease Parameters'!$E$12</f>
        <v>0.38500631720280631</v>
      </c>
      <c r="N1014" s="27">
        <f>K1014/SQRT('I Disease Parameters'!$E$13*'I Disease Parameters'!$E$13)</f>
        <v>4.5294860852731655E-2</v>
      </c>
      <c r="O1014" s="27">
        <f>L1014/'I Disease Parameters'!$E$13</f>
        <v>2.7480927096507492E-2</v>
      </c>
      <c r="P1014" s="27">
        <f>(1-L1014)/'I Disease Parameters'!$E$14</f>
        <v>2.2201009973307193E-2</v>
      </c>
      <c r="Q1014" s="19" t="str">
        <f t="shared" si="424"/>
        <v/>
      </c>
      <c r="R1014" s="17" t="str">
        <f t="shared" si="425"/>
        <v/>
      </c>
      <c r="S1014" s="17" t="str">
        <f t="shared" si="426"/>
        <v/>
      </c>
      <c r="T1014" s="17" t="str">
        <f t="shared" si="427"/>
        <v/>
      </c>
      <c r="U1014" s="17" t="str">
        <f t="shared" si="428"/>
        <v/>
      </c>
      <c r="V1014" s="17" t="str">
        <f t="shared" si="429"/>
        <v/>
      </c>
      <c r="W1014" s="17" t="str">
        <f t="shared" si="430"/>
        <v/>
      </c>
      <c r="X1014" s="18" t="str">
        <f t="shared" si="421"/>
        <v/>
      </c>
      <c r="Y1014" s="17" t="str">
        <f t="shared" si="431"/>
        <v/>
      </c>
      <c r="Z1014" s="17" t="str">
        <f t="shared" si="432"/>
        <v/>
      </c>
      <c r="AA1014" s="17" t="str">
        <f t="shared" si="433"/>
        <v/>
      </c>
      <c r="AB1014" s="17" t="str">
        <f t="shared" si="434"/>
        <v/>
      </c>
      <c r="AC1014" s="17" t="str">
        <f t="shared" si="435"/>
        <v/>
      </c>
      <c r="AD1014" s="18" t="str">
        <f t="shared" si="436"/>
        <v/>
      </c>
      <c r="AE1014" s="19" t="str">
        <f t="shared" si="437"/>
        <v/>
      </c>
      <c r="AF1014" s="17" t="str">
        <f t="shared" si="438"/>
        <v/>
      </c>
      <c r="AG1014" s="17" t="str">
        <f t="shared" si="439"/>
        <v/>
      </c>
      <c r="AH1014" s="18" t="str">
        <f t="shared" si="440"/>
        <v/>
      </c>
      <c r="AI1014" s="73"/>
      <c r="AJ1014" s="74"/>
      <c r="AK1014" s="74"/>
      <c r="AL1014" s="73"/>
      <c r="AM1014" s="74"/>
      <c r="AN1014" s="74">
        <f t="shared" si="441"/>
        <v>2012</v>
      </c>
      <c r="AO1014" s="19" t="str">
        <f t="shared" ca="1" si="442"/>
        <v>-</v>
      </c>
      <c r="AP1014" s="17" t="str">
        <f ca="1">IF($C1014&gt;=TODAY(),"-",100*(AO1014-MIN(Fit_Error_Deaths))/(MAX(Fit_Error_Deaths)-MIN(Fit_Error_Deaths)))</f>
        <v>-</v>
      </c>
      <c r="AQ1014" s="17" t="str">
        <f t="shared" ca="1" si="443"/>
        <v>-</v>
      </c>
      <c r="AR1014" s="17" t="str">
        <f ca="1">IF($C1014&gt;=TODAY(),"-",100*(AQ1014-MIN(Fit_Error_LocalTransmission))/(MAX(Fit_Error_LocalTransmission)-MIN(Fit_Error_LocalTransmission)))</f>
        <v>-</v>
      </c>
      <c r="AS1014" s="17" t="str">
        <f t="shared" ca="1" si="444"/>
        <v>-</v>
      </c>
      <c r="AT1014" s="67" t="str">
        <f t="shared" ca="1" si="445"/>
        <v>-</v>
      </c>
    </row>
    <row r="1015" spans="1:46" s="1" customFormat="1" ht="12" x14ac:dyDescent="0.35">
      <c r="A1015" s="87"/>
      <c r="B1015" s="40" t="str">
        <f t="shared" si="422"/>
        <v/>
      </c>
      <c r="C1015" s="41" t="str">
        <f t="shared" si="423"/>
        <v/>
      </c>
      <c r="D1015" s="28">
        <f>'I Disease Parameters'!$E$6/(1000*365)</f>
        <v>4.8197260273972601E-5</v>
      </c>
      <c r="E1015" s="28">
        <f>'I Disease Parameters'!$E$7/(1000*365)</f>
        <v>2.0024657534246577E-5</v>
      </c>
      <c r="F1015" s="27">
        <f>(1-'I Disease Parameters'!$E$8)/'I Disease Parameters'!$E$10</f>
        <v>0.188</v>
      </c>
      <c r="G1015" s="27">
        <f>'I Disease Parameters'!$E$8/'I Disease Parameters'!$E$11</f>
        <v>1.2E-2</v>
      </c>
      <c r="H1015" s="27">
        <f>1/'I Disease Parameters'!$E$12</f>
        <v>0.05</v>
      </c>
      <c r="I1015" s="27">
        <f>'I Disease Parameters'!$E$9/'I Disease Parameters'!$E$15</f>
        <v>0</v>
      </c>
      <c r="J1015" s="83">
        <f t="shared" si="446"/>
        <v>7.7001263440561267</v>
      </c>
      <c r="K1015" s="60">
        <f t="shared" si="447"/>
        <v>0.77001263449643809</v>
      </c>
      <c r="L1015" s="30">
        <f t="shared" si="448"/>
        <v>0.46717576064062738</v>
      </c>
      <c r="M1015" s="27">
        <f>J1015/'I Disease Parameters'!$E$12</f>
        <v>0.38500631720280631</v>
      </c>
      <c r="N1015" s="27">
        <f>K1015/SQRT('I Disease Parameters'!$E$13*'I Disease Parameters'!$E$13)</f>
        <v>4.5294860852731655E-2</v>
      </c>
      <c r="O1015" s="27">
        <f>L1015/'I Disease Parameters'!$E$13</f>
        <v>2.7480927096507492E-2</v>
      </c>
      <c r="P1015" s="27">
        <f>(1-L1015)/'I Disease Parameters'!$E$14</f>
        <v>2.2201009973307193E-2</v>
      </c>
      <c r="Q1015" s="19" t="str">
        <f t="shared" si="424"/>
        <v/>
      </c>
      <c r="R1015" s="17" t="str">
        <f t="shared" si="425"/>
        <v/>
      </c>
      <c r="S1015" s="17" t="str">
        <f t="shared" si="426"/>
        <v/>
      </c>
      <c r="T1015" s="17" t="str">
        <f t="shared" si="427"/>
        <v/>
      </c>
      <c r="U1015" s="17" t="str">
        <f t="shared" si="428"/>
        <v/>
      </c>
      <c r="V1015" s="17" t="str">
        <f t="shared" si="429"/>
        <v/>
      </c>
      <c r="W1015" s="17" t="str">
        <f t="shared" si="430"/>
        <v/>
      </c>
      <c r="X1015" s="18" t="str">
        <f t="shared" si="421"/>
        <v/>
      </c>
      <c r="Y1015" s="17" t="str">
        <f t="shared" si="431"/>
        <v/>
      </c>
      <c r="Z1015" s="17" t="str">
        <f t="shared" si="432"/>
        <v/>
      </c>
      <c r="AA1015" s="17" t="str">
        <f t="shared" si="433"/>
        <v/>
      </c>
      <c r="AB1015" s="17" t="str">
        <f t="shared" si="434"/>
        <v/>
      </c>
      <c r="AC1015" s="17" t="str">
        <f t="shared" si="435"/>
        <v/>
      </c>
      <c r="AD1015" s="18" t="str">
        <f t="shared" si="436"/>
        <v/>
      </c>
      <c r="AE1015" s="19" t="str">
        <f t="shared" si="437"/>
        <v/>
      </c>
      <c r="AF1015" s="17" t="str">
        <f t="shared" si="438"/>
        <v/>
      </c>
      <c r="AG1015" s="17" t="str">
        <f t="shared" si="439"/>
        <v/>
      </c>
      <c r="AH1015" s="18" t="str">
        <f t="shared" si="440"/>
        <v/>
      </c>
      <c r="AI1015" s="73"/>
      <c r="AJ1015" s="74"/>
      <c r="AK1015" s="74"/>
      <c r="AL1015" s="73"/>
      <c r="AM1015" s="74"/>
      <c r="AN1015" s="74">
        <f t="shared" si="441"/>
        <v>2012</v>
      </c>
      <c r="AO1015" s="19" t="str">
        <f t="shared" ca="1" si="442"/>
        <v>-</v>
      </c>
      <c r="AP1015" s="17" t="str">
        <f ca="1">IF($C1015&gt;=TODAY(),"-",100*(AO1015-MIN(Fit_Error_Deaths))/(MAX(Fit_Error_Deaths)-MIN(Fit_Error_Deaths)))</f>
        <v>-</v>
      </c>
      <c r="AQ1015" s="17" t="str">
        <f t="shared" ca="1" si="443"/>
        <v>-</v>
      </c>
      <c r="AR1015" s="17" t="str">
        <f ca="1">IF($C1015&gt;=TODAY(),"-",100*(AQ1015-MIN(Fit_Error_LocalTransmission))/(MAX(Fit_Error_LocalTransmission)-MIN(Fit_Error_LocalTransmission)))</f>
        <v>-</v>
      </c>
      <c r="AS1015" s="17" t="str">
        <f t="shared" ca="1" si="444"/>
        <v>-</v>
      </c>
      <c r="AT1015" s="67" t="str">
        <f t="shared" ca="1" si="445"/>
        <v>-</v>
      </c>
    </row>
    <row r="1016" spans="1:46" s="1" customFormat="1" ht="12" x14ac:dyDescent="0.35">
      <c r="A1016" s="87"/>
      <c r="B1016" s="40" t="str">
        <f t="shared" si="422"/>
        <v/>
      </c>
      <c r="C1016" s="41" t="str">
        <f t="shared" si="423"/>
        <v/>
      </c>
      <c r="D1016" s="28">
        <f>'I Disease Parameters'!$E$6/(1000*365)</f>
        <v>4.8197260273972601E-5</v>
      </c>
      <c r="E1016" s="28">
        <f>'I Disease Parameters'!$E$7/(1000*365)</f>
        <v>2.0024657534246577E-5</v>
      </c>
      <c r="F1016" s="27">
        <f>(1-'I Disease Parameters'!$E$8)/'I Disease Parameters'!$E$10</f>
        <v>0.188</v>
      </c>
      <c r="G1016" s="27">
        <f>'I Disease Parameters'!$E$8/'I Disease Parameters'!$E$11</f>
        <v>1.2E-2</v>
      </c>
      <c r="H1016" s="27">
        <f>1/'I Disease Parameters'!$E$12</f>
        <v>0.05</v>
      </c>
      <c r="I1016" s="27">
        <f>'I Disease Parameters'!$E$9/'I Disease Parameters'!$E$15</f>
        <v>0</v>
      </c>
      <c r="J1016" s="83">
        <f t="shared" si="446"/>
        <v>7.7001263440561267</v>
      </c>
      <c r="K1016" s="60">
        <f t="shared" si="447"/>
        <v>0.77001263449643809</v>
      </c>
      <c r="L1016" s="30">
        <f t="shared" si="448"/>
        <v>0.46717576064062738</v>
      </c>
      <c r="M1016" s="27">
        <f>J1016/'I Disease Parameters'!$E$12</f>
        <v>0.38500631720280631</v>
      </c>
      <c r="N1016" s="27">
        <f>K1016/SQRT('I Disease Parameters'!$E$13*'I Disease Parameters'!$E$13)</f>
        <v>4.5294860852731655E-2</v>
      </c>
      <c r="O1016" s="27">
        <f>L1016/'I Disease Parameters'!$E$13</f>
        <v>2.7480927096507492E-2</v>
      </c>
      <c r="P1016" s="27">
        <f>(1-L1016)/'I Disease Parameters'!$E$14</f>
        <v>2.2201009973307193E-2</v>
      </c>
      <c r="Q1016" s="19" t="str">
        <f t="shared" si="424"/>
        <v/>
      </c>
      <c r="R1016" s="17" t="str">
        <f t="shared" si="425"/>
        <v/>
      </c>
      <c r="S1016" s="17" t="str">
        <f t="shared" si="426"/>
        <v/>
      </c>
      <c r="T1016" s="17" t="str">
        <f t="shared" si="427"/>
        <v/>
      </c>
      <c r="U1016" s="17" t="str">
        <f t="shared" si="428"/>
        <v/>
      </c>
      <c r="V1016" s="17" t="str">
        <f t="shared" si="429"/>
        <v/>
      </c>
      <c r="W1016" s="17" t="str">
        <f t="shared" si="430"/>
        <v/>
      </c>
      <c r="X1016" s="18" t="str">
        <f t="shared" si="421"/>
        <v/>
      </c>
      <c r="Y1016" s="17" t="str">
        <f t="shared" si="431"/>
        <v/>
      </c>
      <c r="Z1016" s="17" t="str">
        <f t="shared" si="432"/>
        <v/>
      </c>
      <c r="AA1016" s="17" t="str">
        <f t="shared" si="433"/>
        <v/>
      </c>
      <c r="AB1016" s="17" t="str">
        <f t="shared" si="434"/>
        <v/>
      </c>
      <c r="AC1016" s="17" t="str">
        <f t="shared" si="435"/>
        <v/>
      </c>
      <c r="AD1016" s="18" t="str">
        <f t="shared" si="436"/>
        <v/>
      </c>
      <c r="AE1016" s="19" t="str">
        <f t="shared" si="437"/>
        <v/>
      </c>
      <c r="AF1016" s="17" t="str">
        <f t="shared" si="438"/>
        <v/>
      </c>
      <c r="AG1016" s="17" t="str">
        <f t="shared" si="439"/>
        <v/>
      </c>
      <c r="AH1016" s="18" t="str">
        <f t="shared" si="440"/>
        <v/>
      </c>
      <c r="AI1016" s="73"/>
      <c r="AJ1016" s="74"/>
      <c r="AK1016" s="74"/>
      <c r="AL1016" s="73"/>
      <c r="AM1016" s="74"/>
      <c r="AN1016" s="74">
        <f t="shared" si="441"/>
        <v>2012</v>
      </c>
      <c r="AO1016" s="19" t="str">
        <f t="shared" ca="1" si="442"/>
        <v>-</v>
      </c>
      <c r="AP1016" s="17" t="str">
        <f ca="1">IF($C1016&gt;=TODAY(),"-",100*(AO1016-MIN(Fit_Error_Deaths))/(MAX(Fit_Error_Deaths)-MIN(Fit_Error_Deaths)))</f>
        <v>-</v>
      </c>
      <c r="AQ1016" s="17" t="str">
        <f t="shared" ca="1" si="443"/>
        <v>-</v>
      </c>
      <c r="AR1016" s="17" t="str">
        <f ca="1">IF($C1016&gt;=TODAY(),"-",100*(AQ1016-MIN(Fit_Error_LocalTransmission))/(MAX(Fit_Error_LocalTransmission)-MIN(Fit_Error_LocalTransmission)))</f>
        <v>-</v>
      </c>
      <c r="AS1016" s="17" t="str">
        <f t="shared" ca="1" si="444"/>
        <v>-</v>
      </c>
      <c r="AT1016" s="67" t="str">
        <f t="shared" ca="1" si="445"/>
        <v>-</v>
      </c>
    </row>
    <row r="1017" spans="1:46" s="1" customFormat="1" ht="12" x14ac:dyDescent="0.35">
      <c r="A1017" s="87"/>
      <c r="B1017" s="40" t="str">
        <f t="shared" si="422"/>
        <v/>
      </c>
      <c r="C1017" s="41" t="str">
        <f t="shared" si="423"/>
        <v/>
      </c>
      <c r="D1017" s="28">
        <f>'I Disease Parameters'!$E$6/(1000*365)</f>
        <v>4.8197260273972601E-5</v>
      </c>
      <c r="E1017" s="28">
        <f>'I Disease Parameters'!$E$7/(1000*365)</f>
        <v>2.0024657534246577E-5</v>
      </c>
      <c r="F1017" s="27">
        <f>(1-'I Disease Parameters'!$E$8)/'I Disease Parameters'!$E$10</f>
        <v>0.188</v>
      </c>
      <c r="G1017" s="27">
        <f>'I Disease Parameters'!$E$8/'I Disease Parameters'!$E$11</f>
        <v>1.2E-2</v>
      </c>
      <c r="H1017" s="27">
        <f>1/'I Disease Parameters'!$E$12</f>
        <v>0.05</v>
      </c>
      <c r="I1017" s="27">
        <f>'I Disease Parameters'!$E$9/'I Disease Parameters'!$E$15</f>
        <v>0</v>
      </c>
      <c r="J1017" s="83">
        <f t="shared" si="446"/>
        <v>7.7001263440561267</v>
      </c>
      <c r="K1017" s="60">
        <f t="shared" si="447"/>
        <v>0.77001263449643809</v>
      </c>
      <c r="L1017" s="30">
        <f t="shared" si="448"/>
        <v>0.46717576064062738</v>
      </c>
      <c r="M1017" s="27">
        <f>J1017/'I Disease Parameters'!$E$12</f>
        <v>0.38500631720280631</v>
      </c>
      <c r="N1017" s="27">
        <f>K1017/SQRT('I Disease Parameters'!$E$13*'I Disease Parameters'!$E$13)</f>
        <v>4.5294860852731655E-2</v>
      </c>
      <c r="O1017" s="27">
        <f>L1017/'I Disease Parameters'!$E$13</f>
        <v>2.7480927096507492E-2</v>
      </c>
      <c r="P1017" s="27">
        <f>(1-L1017)/'I Disease Parameters'!$E$14</f>
        <v>2.2201009973307193E-2</v>
      </c>
      <c r="Q1017" s="19" t="str">
        <f t="shared" si="424"/>
        <v/>
      </c>
      <c r="R1017" s="17" t="str">
        <f t="shared" si="425"/>
        <v/>
      </c>
      <c r="S1017" s="17" t="str">
        <f t="shared" si="426"/>
        <v/>
      </c>
      <c r="T1017" s="17" t="str">
        <f t="shared" si="427"/>
        <v/>
      </c>
      <c r="U1017" s="17" t="str">
        <f t="shared" si="428"/>
        <v/>
      </c>
      <c r="V1017" s="17" t="str">
        <f t="shared" si="429"/>
        <v/>
      </c>
      <c r="W1017" s="17" t="str">
        <f t="shared" si="430"/>
        <v/>
      </c>
      <c r="X1017" s="18" t="str">
        <f t="shared" si="421"/>
        <v/>
      </c>
      <c r="Y1017" s="17" t="str">
        <f t="shared" si="431"/>
        <v/>
      </c>
      <c r="Z1017" s="17" t="str">
        <f t="shared" si="432"/>
        <v/>
      </c>
      <c r="AA1017" s="17" t="str">
        <f t="shared" si="433"/>
        <v/>
      </c>
      <c r="AB1017" s="17" t="str">
        <f t="shared" si="434"/>
        <v/>
      </c>
      <c r="AC1017" s="17" t="str">
        <f t="shared" si="435"/>
        <v/>
      </c>
      <c r="AD1017" s="18" t="str">
        <f t="shared" si="436"/>
        <v/>
      </c>
      <c r="AE1017" s="19" t="str">
        <f t="shared" si="437"/>
        <v/>
      </c>
      <c r="AF1017" s="17" t="str">
        <f t="shared" si="438"/>
        <v/>
      </c>
      <c r="AG1017" s="17" t="str">
        <f t="shared" si="439"/>
        <v/>
      </c>
      <c r="AH1017" s="18" t="str">
        <f t="shared" si="440"/>
        <v/>
      </c>
      <c r="AI1017" s="73"/>
      <c r="AJ1017" s="74"/>
      <c r="AK1017" s="74"/>
      <c r="AL1017" s="73"/>
      <c r="AM1017" s="74"/>
      <c r="AN1017" s="74">
        <f t="shared" si="441"/>
        <v>2012</v>
      </c>
      <c r="AO1017" s="19" t="str">
        <f t="shared" ca="1" si="442"/>
        <v>-</v>
      </c>
      <c r="AP1017" s="17" t="str">
        <f ca="1">IF($C1017&gt;=TODAY(),"-",100*(AO1017-MIN(Fit_Error_Deaths))/(MAX(Fit_Error_Deaths)-MIN(Fit_Error_Deaths)))</f>
        <v>-</v>
      </c>
      <c r="AQ1017" s="17" t="str">
        <f t="shared" ca="1" si="443"/>
        <v>-</v>
      </c>
      <c r="AR1017" s="17" t="str">
        <f ca="1">IF($C1017&gt;=TODAY(),"-",100*(AQ1017-MIN(Fit_Error_LocalTransmission))/(MAX(Fit_Error_LocalTransmission)-MIN(Fit_Error_LocalTransmission)))</f>
        <v>-</v>
      </c>
      <c r="AS1017" s="17" t="str">
        <f t="shared" ca="1" si="444"/>
        <v>-</v>
      </c>
      <c r="AT1017" s="67" t="str">
        <f t="shared" ca="1" si="445"/>
        <v>-</v>
      </c>
    </row>
    <row r="1018" spans="1:46" s="1" customFormat="1" ht="12" x14ac:dyDescent="0.35">
      <c r="A1018" s="87"/>
      <c r="B1018" s="40" t="str">
        <f t="shared" si="422"/>
        <v/>
      </c>
      <c r="C1018" s="41" t="str">
        <f t="shared" si="423"/>
        <v/>
      </c>
      <c r="D1018" s="28">
        <f>'I Disease Parameters'!$E$6/(1000*365)</f>
        <v>4.8197260273972601E-5</v>
      </c>
      <c r="E1018" s="28">
        <f>'I Disease Parameters'!$E$7/(1000*365)</f>
        <v>2.0024657534246577E-5</v>
      </c>
      <c r="F1018" s="27">
        <f>(1-'I Disease Parameters'!$E$8)/'I Disease Parameters'!$E$10</f>
        <v>0.188</v>
      </c>
      <c r="G1018" s="27">
        <f>'I Disease Parameters'!$E$8/'I Disease Parameters'!$E$11</f>
        <v>1.2E-2</v>
      </c>
      <c r="H1018" s="27">
        <f>1/'I Disease Parameters'!$E$12</f>
        <v>0.05</v>
      </c>
      <c r="I1018" s="27">
        <f>'I Disease Parameters'!$E$9/'I Disease Parameters'!$E$15</f>
        <v>0</v>
      </c>
      <c r="J1018" s="83">
        <f t="shared" si="446"/>
        <v>7.7001263440561267</v>
      </c>
      <c r="K1018" s="60">
        <f t="shared" si="447"/>
        <v>0.77001263449643809</v>
      </c>
      <c r="L1018" s="30">
        <f t="shared" si="448"/>
        <v>0.46717576064062738</v>
      </c>
      <c r="M1018" s="27">
        <f>J1018/'I Disease Parameters'!$E$12</f>
        <v>0.38500631720280631</v>
      </c>
      <c r="N1018" s="27">
        <f>K1018/SQRT('I Disease Parameters'!$E$13*'I Disease Parameters'!$E$13)</f>
        <v>4.5294860852731655E-2</v>
      </c>
      <c r="O1018" s="27">
        <f>L1018/'I Disease Parameters'!$E$13</f>
        <v>2.7480927096507492E-2</v>
      </c>
      <c r="P1018" s="27">
        <f>(1-L1018)/'I Disease Parameters'!$E$14</f>
        <v>2.2201009973307193E-2</v>
      </c>
      <c r="Q1018" s="19" t="str">
        <f t="shared" si="424"/>
        <v/>
      </c>
      <c r="R1018" s="17" t="str">
        <f t="shared" si="425"/>
        <v/>
      </c>
      <c r="S1018" s="17" t="str">
        <f t="shared" si="426"/>
        <v/>
      </c>
      <c r="T1018" s="17" t="str">
        <f t="shared" si="427"/>
        <v/>
      </c>
      <c r="U1018" s="17" t="str">
        <f t="shared" si="428"/>
        <v/>
      </c>
      <c r="V1018" s="17" t="str">
        <f t="shared" si="429"/>
        <v/>
      </c>
      <c r="W1018" s="17" t="str">
        <f t="shared" si="430"/>
        <v/>
      </c>
      <c r="X1018" s="18" t="str">
        <f t="shared" si="421"/>
        <v/>
      </c>
      <c r="Y1018" s="17" t="str">
        <f t="shared" si="431"/>
        <v/>
      </c>
      <c r="Z1018" s="17" t="str">
        <f t="shared" si="432"/>
        <v/>
      </c>
      <c r="AA1018" s="17" t="str">
        <f t="shared" si="433"/>
        <v/>
      </c>
      <c r="AB1018" s="17" t="str">
        <f t="shared" si="434"/>
        <v/>
      </c>
      <c r="AC1018" s="17" t="str">
        <f t="shared" si="435"/>
        <v/>
      </c>
      <c r="AD1018" s="18" t="str">
        <f t="shared" si="436"/>
        <v/>
      </c>
      <c r="AE1018" s="19" t="str">
        <f t="shared" si="437"/>
        <v/>
      </c>
      <c r="AF1018" s="17" t="str">
        <f t="shared" si="438"/>
        <v/>
      </c>
      <c r="AG1018" s="17" t="str">
        <f t="shared" si="439"/>
        <v/>
      </c>
      <c r="AH1018" s="18" t="str">
        <f t="shared" si="440"/>
        <v/>
      </c>
      <c r="AI1018" s="73"/>
      <c r="AJ1018" s="74"/>
      <c r="AK1018" s="74"/>
      <c r="AL1018" s="73"/>
      <c r="AM1018" s="74"/>
      <c r="AN1018" s="74">
        <f t="shared" si="441"/>
        <v>2012</v>
      </c>
      <c r="AO1018" s="19" t="str">
        <f t="shared" ca="1" si="442"/>
        <v>-</v>
      </c>
      <c r="AP1018" s="17" t="str">
        <f ca="1">IF($C1018&gt;=TODAY(),"-",100*(AO1018-MIN(Fit_Error_Deaths))/(MAX(Fit_Error_Deaths)-MIN(Fit_Error_Deaths)))</f>
        <v>-</v>
      </c>
      <c r="AQ1018" s="17" t="str">
        <f t="shared" ca="1" si="443"/>
        <v>-</v>
      </c>
      <c r="AR1018" s="17" t="str">
        <f ca="1">IF($C1018&gt;=TODAY(),"-",100*(AQ1018-MIN(Fit_Error_LocalTransmission))/(MAX(Fit_Error_LocalTransmission)-MIN(Fit_Error_LocalTransmission)))</f>
        <v>-</v>
      </c>
      <c r="AS1018" s="17" t="str">
        <f t="shared" ca="1" si="444"/>
        <v>-</v>
      </c>
      <c r="AT1018" s="67" t="str">
        <f t="shared" ca="1" si="445"/>
        <v>-</v>
      </c>
    </row>
    <row r="1019" spans="1:46" s="1" customFormat="1" ht="12" x14ac:dyDescent="0.35">
      <c r="A1019" s="87"/>
      <c r="B1019" s="40" t="str">
        <f t="shared" si="422"/>
        <v/>
      </c>
      <c r="C1019" s="41" t="str">
        <f t="shared" si="423"/>
        <v/>
      </c>
      <c r="D1019" s="28">
        <f>'I Disease Parameters'!$E$6/(1000*365)</f>
        <v>4.8197260273972601E-5</v>
      </c>
      <c r="E1019" s="28">
        <f>'I Disease Parameters'!$E$7/(1000*365)</f>
        <v>2.0024657534246577E-5</v>
      </c>
      <c r="F1019" s="27">
        <f>(1-'I Disease Parameters'!$E$8)/'I Disease Parameters'!$E$10</f>
        <v>0.188</v>
      </c>
      <c r="G1019" s="27">
        <f>'I Disease Parameters'!$E$8/'I Disease Parameters'!$E$11</f>
        <v>1.2E-2</v>
      </c>
      <c r="H1019" s="27">
        <f>1/'I Disease Parameters'!$E$12</f>
        <v>0.05</v>
      </c>
      <c r="I1019" s="27">
        <f>'I Disease Parameters'!$E$9/'I Disease Parameters'!$E$15</f>
        <v>0</v>
      </c>
      <c r="J1019" s="83">
        <f t="shared" si="446"/>
        <v>7.7001263440561267</v>
      </c>
      <c r="K1019" s="60">
        <f t="shared" si="447"/>
        <v>0.77001263449643809</v>
      </c>
      <c r="L1019" s="30">
        <f t="shared" si="448"/>
        <v>0.46717576064062738</v>
      </c>
      <c r="M1019" s="27">
        <f>J1019/'I Disease Parameters'!$E$12</f>
        <v>0.38500631720280631</v>
      </c>
      <c r="N1019" s="27">
        <f>K1019/SQRT('I Disease Parameters'!$E$13*'I Disease Parameters'!$E$13)</f>
        <v>4.5294860852731655E-2</v>
      </c>
      <c r="O1019" s="27">
        <f>L1019/'I Disease Parameters'!$E$13</f>
        <v>2.7480927096507492E-2</v>
      </c>
      <c r="P1019" s="27">
        <f>(1-L1019)/'I Disease Parameters'!$E$14</f>
        <v>2.2201009973307193E-2</v>
      </c>
      <c r="Q1019" s="19" t="str">
        <f t="shared" si="424"/>
        <v/>
      </c>
      <c r="R1019" s="17" t="str">
        <f t="shared" si="425"/>
        <v/>
      </c>
      <c r="S1019" s="17" t="str">
        <f t="shared" si="426"/>
        <v/>
      </c>
      <c r="T1019" s="17" t="str">
        <f t="shared" si="427"/>
        <v/>
      </c>
      <c r="U1019" s="17" t="str">
        <f t="shared" si="428"/>
        <v/>
      </c>
      <c r="V1019" s="17" t="str">
        <f t="shared" si="429"/>
        <v/>
      </c>
      <c r="W1019" s="17" t="str">
        <f t="shared" si="430"/>
        <v/>
      </c>
      <c r="X1019" s="18" t="str">
        <f t="shared" si="421"/>
        <v/>
      </c>
      <c r="Y1019" s="17" t="str">
        <f t="shared" si="431"/>
        <v/>
      </c>
      <c r="Z1019" s="17" t="str">
        <f t="shared" si="432"/>
        <v/>
      </c>
      <c r="AA1019" s="17" t="str">
        <f t="shared" si="433"/>
        <v/>
      </c>
      <c r="AB1019" s="17" t="str">
        <f t="shared" si="434"/>
        <v/>
      </c>
      <c r="AC1019" s="17" t="str">
        <f t="shared" si="435"/>
        <v/>
      </c>
      <c r="AD1019" s="18" t="str">
        <f t="shared" si="436"/>
        <v/>
      </c>
      <c r="AE1019" s="19" t="str">
        <f t="shared" si="437"/>
        <v/>
      </c>
      <c r="AF1019" s="17" t="str">
        <f t="shared" si="438"/>
        <v/>
      </c>
      <c r="AG1019" s="17" t="str">
        <f t="shared" si="439"/>
        <v/>
      </c>
      <c r="AH1019" s="18" t="str">
        <f t="shared" si="440"/>
        <v/>
      </c>
      <c r="AI1019" s="73"/>
      <c r="AJ1019" s="74"/>
      <c r="AK1019" s="74"/>
      <c r="AL1019" s="73"/>
      <c r="AM1019" s="74"/>
      <c r="AN1019" s="74">
        <f t="shared" si="441"/>
        <v>2012</v>
      </c>
      <c r="AO1019" s="19" t="str">
        <f t="shared" ca="1" si="442"/>
        <v>-</v>
      </c>
      <c r="AP1019" s="17" t="str">
        <f ca="1">IF($C1019&gt;=TODAY(),"-",100*(AO1019-MIN(Fit_Error_Deaths))/(MAX(Fit_Error_Deaths)-MIN(Fit_Error_Deaths)))</f>
        <v>-</v>
      </c>
      <c r="AQ1019" s="17" t="str">
        <f t="shared" ca="1" si="443"/>
        <v>-</v>
      </c>
      <c r="AR1019" s="17" t="str">
        <f ca="1">IF($C1019&gt;=TODAY(),"-",100*(AQ1019-MIN(Fit_Error_LocalTransmission))/(MAX(Fit_Error_LocalTransmission)-MIN(Fit_Error_LocalTransmission)))</f>
        <v>-</v>
      </c>
      <c r="AS1019" s="17" t="str">
        <f t="shared" ca="1" si="444"/>
        <v>-</v>
      </c>
      <c r="AT1019" s="67" t="str">
        <f t="shared" ca="1" si="445"/>
        <v>-</v>
      </c>
    </row>
    <row r="1020" spans="1:46" s="1" customFormat="1" ht="12" x14ac:dyDescent="0.35">
      <c r="A1020" s="87"/>
      <c r="B1020" s="40" t="str">
        <f t="shared" si="422"/>
        <v/>
      </c>
      <c r="C1020" s="41" t="str">
        <f t="shared" si="423"/>
        <v/>
      </c>
      <c r="D1020" s="28">
        <f>'I Disease Parameters'!$E$6/(1000*365)</f>
        <v>4.8197260273972601E-5</v>
      </c>
      <c r="E1020" s="28">
        <f>'I Disease Parameters'!$E$7/(1000*365)</f>
        <v>2.0024657534246577E-5</v>
      </c>
      <c r="F1020" s="27">
        <f>(1-'I Disease Parameters'!$E$8)/'I Disease Parameters'!$E$10</f>
        <v>0.188</v>
      </c>
      <c r="G1020" s="27">
        <f>'I Disease Parameters'!$E$8/'I Disease Parameters'!$E$11</f>
        <v>1.2E-2</v>
      </c>
      <c r="H1020" s="27">
        <f>1/'I Disease Parameters'!$E$12</f>
        <v>0.05</v>
      </c>
      <c r="I1020" s="27">
        <f>'I Disease Parameters'!$E$9/'I Disease Parameters'!$E$15</f>
        <v>0</v>
      </c>
      <c r="J1020" s="83">
        <f t="shared" si="446"/>
        <v>7.7001263440561267</v>
      </c>
      <c r="K1020" s="60">
        <f t="shared" si="447"/>
        <v>0.77001263449643809</v>
      </c>
      <c r="L1020" s="30">
        <f t="shared" si="448"/>
        <v>0.46717576064062738</v>
      </c>
      <c r="M1020" s="27">
        <f>J1020/'I Disease Parameters'!$E$12</f>
        <v>0.38500631720280631</v>
      </c>
      <c r="N1020" s="27">
        <f>K1020/SQRT('I Disease Parameters'!$E$13*'I Disease Parameters'!$E$13)</f>
        <v>4.5294860852731655E-2</v>
      </c>
      <c r="O1020" s="27">
        <f>L1020/'I Disease Parameters'!$E$13</f>
        <v>2.7480927096507492E-2</v>
      </c>
      <c r="P1020" s="27">
        <f>(1-L1020)/'I Disease Parameters'!$E$14</f>
        <v>2.2201009973307193E-2</v>
      </c>
      <c r="Q1020" s="19" t="str">
        <f t="shared" si="424"/>
        <v/>
      </c>
      <c r="R1020" s="17" t="str">
        <f t="shared" si="425"/>
        <v/>
      </c>
      <c r="S1020" s="17" t="str">
        <f t="shared" si="426"/>
        <v/>
      </c>
      <c r="T1020" s="17" t="str">
        <f t="shared" si="427"/>
        <v/>
      </c>
      <c r="U1020" s="17" t="str">
        <f t="shared" si="428"/>
        <v/>
      </c>
      <c r="V1020" s="17" t="str">
        <f t="shared" si="429"/>
        <v/>
      </c>
      <c r="W1020" s="17" t="str">
        <f t="shared" si="430"/>
        <v/>
      </c>
      <c r="X1020" s="18" t="str">
        <f t="shared" si="421"/>
        <v/>
      </c>
      <c r="Y1020" s="17" t="str">
        <f t="shared" si="431"/>
        <v/>
      </c>
      <c r="Z1020" s="17" t="str">
        <f t="shared" si="432"/>
        <v/>
      </c>
      <c r="AA1020" s="17" t="str">
        <f t="shared" si="433"/>
        <v/>
      </c>
      <c r="AB1020" s="17" t="str">
        <f t="shared" si="434"/>
        <v/>
      </c>
      <c r="AC1020" s="17" t="str">
        <f t="shared" si="435"/>
        <v/>
      </c>
      <c r="AD1020" s="18" t="str">
        <f t="shared" si="436"/>
        <v/>
      </c>
      <c r="AE1020" s="19" t="str">
        <f t="shared" si="437"/>
        <v/>
      </c>
      <c r="AF1020" s="17" t="str">
        <f t="shared" si="438"/>
        <v/>
      </c>
      <c r="AG1020" s="17" t="str">
        <f t="shared" si="439"/>
        <v/>
      </c>
      <c r="AH1020" s="18" t="str">
        <f t="shared" si="440"/>
        <v/>
      </c>
      <c r="AI1020" s="73"/>
      <c r="AJ1020" s="74"/>
      <c r="AK1020" s="74"/>
      <c r="AL1020" s="73"/>
      <c r="AM1020" s="74"/>
      <c r="AN1020" s="74">
        <f t="shared" si="441"/>
        <v>2012</v>
      </c>
      <c r="AO1020" s="19" t="str">
        <f t="shared" ca="1" si="442"/>
        <v>-</v>
      </c>
      <c r="AP1020" s="17" t="str">
        <f ca="1">IF($C1020&gt;=TODAY(),"-",100*(AO1020-MIN(Fit_Error_Deaths))/(MAX(Fit_Error_Deaths)-MIN(Fit_Error_Deaths)))</f>
        <v>-</v>
      </c>
      <c r="AQ1020" s="17" t="str">
        <f t="shared" ca="1" si="443"/>
        <v>-</v>
      </c>
      <c r="AR1020" s="17" t="str">
        <f ca="1">IF($C1020&gt;=TODAY(),"-",100*(AQ1020-MIN(Fit_Error_LocalTransmission))/(MAX(Fit_Error_LocalTransmission)-MIN(Fit_Error_LocalTransmission)))</f>
        <v>-</v>
      </c>
      <c r="AS1020" s="17" t="str">
        <f t="shared" ca="1" si="444"/>
        <v>-</v>
      </c>
      <c r="AT1020" s="67" t="str">
        <f t="shared" ca="1" si="445"/>
        <v>-</v>
      </c>
    </row>
    <row r="1021" spans="1:46" s="1" customFormat="1" ht="12" x14ac:dyDescent="0.35">
      <c r="A1021" s="87"/>
      <c r="B1021" s="40" t="str">
        <f t="shared" si="422"/>
        <v/>
      </c>
      <c r="C1021" s="41" t="str">
        <f t="shared" si="423"/>
        <v/>
      </c>
      <c r="D1021" s="28">
        <f>'I Disease Parameters'!$E$6/(1000*365)</f>
        <v>4.8197260273972601E-5</v>
      </c>
      <c r="E1021" s="28">
        <f>'I Disease Parameters'!$E$7/(1000*365)</f>
        <v>2.0024657534246577E-5</v>
      </c>
      <c r="F1021" s="27">
        <f>(1-'I Disease Parameters'!$E$8)/'I Disease Parameters'!$E$10</f>
        <v>0.188</v>
      </c>
      <c r="G1021" s="27">
        <f>'I Disease Parameters'!$E$8/'I Disease Parameters'!$E$11</f>
        <v>1.2E-2</v>
      </c>
      <c r="H1021" s="27">
        <f>1/'I Disease Parameters'!$E$12</f>
        <v>0.05</v>
      </c>
      <c r="I1021" s="27">
        <f>'I Disease Parameters'!$E$9/'I Disease Parameters'!$E$15</f>
        <v>0</v>
      </c>
      <c r="J1021" s="83">
        <f t="shared" si="446"/>
        <v>7.7001263440561267</v>
      </c>
      <c r="K1021" s="60">
        <f t="shared" si="447"/>
        <v>0.77001263449643809</v>
      </c>
      <c r="L1021" s="30">
        <f t="shared" si="448"/>
        <v>0.46717576064062738</v>
      </c>
      <c r="M1021" s="27">
        <f>J1021/'I Disease Parameters'!$E$12</f>
        <v>0.38500631720280631</v>
      </c>
      <c r="N1021" s="27">
        <f>K1021/SQRT('I Disease Parameters'!$E$13*'I Disease Parameters'!$E$13)</f>
        <v>4.5294860852731655E-2</v>
      </c>
      <c r="O1021" s="27">
        <f>L1021/'I Disease Parameters'!$E$13</f>
        <v>2.7480927096507492E-2</v>
      </c>
      <c r="P1021" s="27">
        <f>(1-L1021)/'I Disease Parameters'!$E$14</f>
        <v>2.2201009973307193E-2</v>
      </c>
      <c r="Q1021" s="19" t="str">
        <f t="shared" si="424"/>
        <v/>
      </c>
      <c r="R1021" s="17" t="str">
        <f t="shared" si="425"/>
        <v/>
      </c>
      <c r="S1021" s="17" t="str">
        <f t="shared" si="426"/>
        <v/>
      </c>
      <c r="T1021" s="17" t="str">
        <f t="shared" si="427"/>
        <v/>
      </c>
      <c r="U1021" s="17" t="str">
        <f t="shared" si="428"/>
        <v/>
      </c>
      <c r="V1021" s="17" t="str">
        <f t="shared" si="429"/>
        <v/>
      </c>
      <c r="W1021" s="17" t="str">
        <f t="shared" si="430"/>
        <v/>
      </c>
      <c r="X1021" s="18" t="str">
        <f t="shared" si="421"/>
        <v/>
      </c>
      <c r="Y1021" s="17" t="str">
        <f t="shared" si="431"/>
        <v/>
      </c>
      <c r="Z1021" s="17" t="str">
        <f t="shared" si="432"/>
        <v/>
      </c>
      <c r="AA1021" s="17" t="str">
        <f t="shared" si="433"/>
        <v/>
      </c>
      <c r="AB1021" s="17" t="str">
        <f t="shared" si="434"/>
        <v/>
      </c>
      <c r="AC1021" s="17" t="str">
        <f t="shared" si="435"/>
        <v/>
      </c>
      <c r="AD1021" s="18" t="str">
        <f t="shared" si="436"/>
        <v/>
      </c>
      <c r="AE1021" s="19" t="str">
        <f t="shared" si="437"/>
        <v/>
      </c>
      <c r="AF1021" s="17" t="str">
        <f t="shared" si="438"/>
        <v/>
      </c>
      <c r="AG1021" s="17" t="str">
        <f t="shared" si="439"/>
        <v/>
      </c>
      <c r="AH1021" s="18" t="str">
        <f t="shared" si="440"/>
        <v/>
      </c>
      <c r="AI1021" s="73"/>
      <c r="AJ1021" s="74"/>
      <c r="AK1021" s="74"/>
      <c r="AL1021" s="73"/>
      <c r="AM1021" s="74"/>
      <c r="AN1021" s="74">
        <f t="shared" si="441"/>
        <v>2012</v>
      </c>
      <c r="AO1021" s="19" t="str">
        <f t="shared" ca="1" si="442"/>
        <v>-</v>
      </c>
      <c r="AP1021" s="17" t="str">
        <f ca="1">IF($C1021&gt;=TODAY(),"-",100*(AO1021-MIN(Fit_Error_Deaths))/(MAX(Fit_Error_Deaths)-MIN(Fit_Error_Deaths)))</f>
        <v>-</v>
      </c>
      <c r="AQ1021" s="17" t="str">
        <f t="shared" ca="1" si="443"/>
        <v>-</v>
      </c>
      <c r="AR1021" s="17" t="str">
        <f ca="1">IF($C1021&gt;=TODAY(),"-",100*(AQ1021-MIN(Fit_Error_LocalTransmission))/(MAX(Fit_Error_LocalTransmission)-MIN(Fit_Error_LocalTransmission)))</f>
        <v>-</v>
      </c>
      <c r="AS1021" s="17" t="str">
        <f t="shared" ca="1" si="444"/>
        <v>-</v>
      </c>
      <c r="AT1021" s="67" t="str">
        <f t="shared" ca="1" si="445"/>
        <v>-</v>
      </c>
    </row>
    <row r="1022" spans="1:46" s="1" customFormat="1" ht="12" x14ac:dyDescent="0.35">
      <c r="A1022" s="87"/>
      <c r="B1022" s="40" t="str">
        <f t="shared" si="422"/>
        <v/>
      </c>
      <c r="C1022" s="41" t="str">
        <f t="shared" si="423"/>
        <v/>
      </c>
      <c r="D1022" s="28">
        <f>'I Disease Parameters'!$E$6/(1000*365)</f>
        <v>4.8197260273972601E-5</v>
      </c>
      <c r="E1022" s="28">
        <f>'I Disease Parameters'!$E$7/(1000*365)</f>
        <v>2.0024657534246577E-5</v>
      </c>
      <c r="F1022" s="27">
        <f>(1-'I Disease Parameters'!$E$8)/'I Disease Parameters'!$E$10</f>
        <v>0.188</v>
      </c>
      <c r="G1022" s="27">
        <f>'I Disease Parameters'!$E$8/'I Disease Parameters'!$E$11</f>
        <v>1.2E-2</v>
      </c>
      <c r="H1022" s="27">
        <f>1/'I Disease Parameters'!$E$12</f>
        <v>0.05</v>
      </c>
      <c r="I1022" s="27">
        <f>'I Disease Parameters'!$E$9/'I Disease Parameters'!$E$15</f>
        <v>0</v>
      </c>
      <c r="J1022" s="83">
        <f t="shared" si="446"/>
        <v>7.7001263440561267</v>
      </c>
      <c r="K1022" s="60">
        <f t="shared" si="447"/>
        <v>0.77001263449643809</v>
      </c>
      <c r="L1022" s="30">
        <f t="shared" si="448"/>
        <v>0.46717576064062738</v>
      </c>
      <c r="M1022" s="27">
        <f>J1022/'I Disease Parameters'!$E$12</f>
        <v>0.38500631720280631</v>
      </c>
      <c r="N1022" s="27">
        <f>K1022/SQRT('I Disease Parameters'!$E$13*'I Disease Parameters'!$E$13)</f>
        <v>4.5294860852731655E-2</v>
      </c>
      <c r="O1022" s="27">
        <f>L1022/'I Disease Parameters'!$E$13</f>
        <v>2.7480927096507492E-2</v>
      </c>
      <c r="P1022" s="27">
        <f>(1-L1022)/'I Disease Parameters'!$E$14</f>
        <v>2.2201009973307193E-2</v>
      </c>
      <c r="Q1022" s="19" t="str">
        <f t="shared" si="424"/>
        <v/>
      </c>
      <c r="R1022" s="17" t="str">
        <f t="shared" si="425"/>
        <v/>
      </c>
      <c r="S1022" s="17" t="str">
        <f t="shared" si="426"/>
        <v/>
      </c>
      <c r="T1022" s="17" t="str">
        <f t="shared" si="427"/>
        <v/>
      </c>
      <c r="U1022" s="17" t="str">
        <f t="shared" si="428"/>
        <v/>
      </c>
      <c r="V1022" s="17" t="str">
        <f t="shared" si="429"/>
        <v/>
      </c>
      <c r="W1022" s="17" t="str">
        <f t="shared" si="430"/>
        <v/>
      </c>
      <c r="X1022" s="18" t="str">
        <f t="shared" si="421"/>
        <v/>
      </c>
      <c r="Y1022" s="17" t="str">
        <f t="shared" si="431"/>
        <v/>
      </c>
      <c r="Z1022" s="17" t="str">
        <f t="shared" si="432"/>
        <v/>
      </c>
      <c r="AA1022" s="17" t="str">
        <f t="shared" si="433"/>
        <v/>
      </c>
      <c r="AB1022" s="17" t="str">
        <f t="shared" si="434"/>
        <v/>
      </c>
      <c r="AC1022" s="17" t="str">
        <f t="shared" si="435"/>
        <v/>
      </c>
      <c r="AD1022" s="18" t="str">
        <f t="shared" si="436"/>
        <v/>
      </c>
      <c r="AE1022" s="19" t="str">
        <f t="shared" si="437"/>
        <v/>
      </c>
      <c r="AF1022" s="17" t="str">
        <f t="shared" si="438"/>
        <v/>
      </c>
      <c r="AG1022" s="17" t="str">
        <f t="shared" si="439"/>
        <v/>
      </c>
      <c r="AH1022" s="18" t="str">
        <f t="shared" si="440"/>
        <v/>
      </c>
      <c r="AI1022" s="73"/>
      <c r="AJ1022" s="74"/>
      <c r="AK1022" s="74"/>
      <c r="AL1022" s="73"/>
      <c r="AM1022" s="74"/>
      <c r="AN1022" s="74">
        <f t="shared" si="441"/>
        <v>2012</v>
      </c>
      <c r="AO1022" s="19" t="str">
        <f t="shared" ca="1" si="442"/>
        <v>-</v>
      </c>
      <c r="AP1022" s="17" t="str">
        <f ca="1">IF($C1022&gt;=TODAY(),"-",100*(AO1022-MIN(Fit_Error_Deaths))/(MAX(Fit_Error_Deaths)-MIN(Fit_Error_Deaths)))</f>
        <v>-</v>
      </c>
      <c r="AQ1022" s="17" t="str">
        <f t="shared" ca="1" si="443"/>
        <v>-</v>
      </c>
      <c r="AR1022" s="17" t="str">
        <f ca="1">IF($C1022&gt;=TODAY(),"-",100*(AQ1022-MIN(Fit_Error_LocalTransmission))/(MAX(Fit_Error_LocalTransmission)-MIN(Fit_Error_LocalTransmission)))</f>
        <v>-</v>
      </c>
      <c r="AS1022" s="17" t="str">
        <f t="shared" ca="1" si="444"/>
        <v>-</v>
      </c>
      <c r="AT1022" s="67" t="str">
        <f t="shared" ca="1" si="445"/>
        <v>-</v>
      </c>
    </row>
    <row r="1023" spans="1:46" s="1" customFormat="1" ht="12" x14ac:dyDescent="0.35">
      <c r="A1023" s="87"/>
      <c r="B1023" s="40" t="str">
        <f t="shared" si="422"/>
        <v/>
      </c>
      <c r="C1023" s="41" t="str">
        <f t="shared" si="423"/>
        <v/>
      </c>
      <c r="D1023" s="28">
        <f>'I Disease Parameters'!$E$6/(1000*365)</f>
        <v>4.8197260273972601E-5</v>
      </c>
      <c r="E1023" s="28">
        <f>'I Disease Parameters'!$E$7/(1000*365)</f>
        <v>2.0024657534246577E-5</v>
      </c>
      <c r="F1023" s="27">
        <f>(1-'I Disease Parameters'!$E$8)/'I Disease Parameters'!$E$10</f>
        <v>0.188</v>
      </c>
      <c r="G1023" s="27">
        <f>'I Disease Parameters'!$E$8/'I Disease Parameters'!$E$11</f>
        <v>1.2E-2</v>
      </c>
      <c r="H1023" s="27">
        <f>1/'I Disease Parameters'!$E$12</f>
        <v>0.05</v>
      </c>
      <c r="I1023" s="27">
        <f>'I Disease Parameters'!$E$9/'I Disease Parameters'!$E$15</f>
        <v>0</v>
      </c>
      <c r="J1023" s="83">
        <f t="shared" si="446"/>
        <v>7.7001263440561267</v>
      </c>
      <c r="K1023" s="60">
        <f t="shared" si="447"/>
        <v>0.77001263449643809</v>
      </c>
      <c r="L1023" s="30">
        <f t="shared" si="448"/>
        <v>0.46717576064062738</v>
      </c>
      <c r="M1023" s="27">
        <f>J1023/'I Disease Parameters'!$E$12</f>
        <v>0.38500631720280631</v>
      </c>
      <c r="N1023" s="27">
        <f>K1023/SQRT('I Disease Parameters'!$E$13*'I Disease Parameters'!$E$13)</f>
        <v>4.5294860852731655E-2</v>
      </c>
      <c r="O1023" s="27">
        <f>L1023/'I Disease Parameters'!$E$13</f>
        <v>2.7480927096507492E-2</v>
      </c>
      <c r="P1023" s="27">
        <f>(1-L1023)/'I Disease Parameters'!$E$14</f>
        <v>2.2201009973307193E-2</v>
      </c>
      <c r="Q1023" s="19" t="str">
        <f t="shared" si="424"/>
        <v/>
      </c>
      <c r="R1023" s="17" t="str">
        <f t="shared" si="425"/>
        <v/>
      </c>
      <c r="S1023" s="17" t="str">
        <f t="shared" si="426"/>
        <v/>
      </c>
      <c r="T1023" s="17" t="str">
        <f t="shared" si="427"/>
        <v/>
      </c>
      <c r="U1023" s="17" t="str">
        <f t="shared" si="428"/>
        <v/>
      </c>
      <c r="V1023" s="17" t="str">
        <f t="shared" si="429"/>
        <v/>
      </c>
      <c r="W1023" s="17" t="str">
        <f t="shared" si="430"/>
        <v/>
      </c>
      <c r="X1023" s="18" t="str">
        <f t="shared" si="421"/>
        <v/>
      </c>
      <c r="Y1023" s="17" t="str">
        <f t="shared" si="431"/>
        <v/>
      </c>
      <c r="Z1023" s="17" t="str">
        <f t="shared" si="432"/>
        <v/>
      </c>
      <c r="AA1023" s="17" t="str">
        <f t="shared" si="433"/>
        <v/>
      </c>
      <c r="AB1023" s="17" t="str">
        <f t="shared" si="434"/>
        <v/>
      </c>
      <c r="AC1023" s="17" t="str">
        <f t="shared" si="435"/>
        <v/>
      </c>
      <c r="AD1023" s="18" t="str">
        <f t="shared" si="436"/>
        <v/>
      </c>
      <c r="AE1023" s="19" t="str">
        <f t="shared" si="437"/>
        <v/>
      </c>
      <c r="AF1023" s="17" t="str">
        <f t="shared" si="438"/>
        <v/>
      </c>
      <c r="AG1023" s="17" t="str">
        <f t="shared" si="439"/>
        <v/>
      </c>
      <c r="AH1023" s="18" t="str">
        <f t="shared" si="440"/>
        <v/>
      </c>
      <c r="AI1023" s="73"/>
      <c r="AJ1023" s="74"/>
      <c r="AK1023" s="74"/>
      <c r="AL1023" s="73"/>
      <c r="AM1023" s="74"/>
      <c r="AN1023" s="74">
        <f t="shared" si="441"/>
        <v>2012</v>
      </c>
      <c r="AO1023" s="19" t="str">
        <f t="shared" ca="1" si="442"/>
        <v>-</v>
      </c>
      <c r="AP1023" s="17" t="str">
        <f ca="1">IF($C1023&gt;=TODAY(),"-",100*(AO1023-MIN(Fit_Error_Deaths))/(MAX(Fit_Error_Deaths)-MIN(Fit_Error_Deaths)))</f>
        <v>-</v>
      </c>
      <c r="AQ1023" s="17" t="str">
        <f t="shared" ca="1" si="443"/>
        <v>-</v>
      </c>
      <c r="AR1023" s="17" t="str">
        <f ca="1">IF($C1023&gt;=TODAY(),"-",100*(AQ1023-MIN(Fit_Error_LocalTransmission))/(MAX(Fit_Error_LocalTransmission)-MIN(Fit_Error_LocalTransmission)))</f>
        <v>-</v>
      </c>
      <c r="AS1023" s="17" t="str">
        <f t="shared" ca="1" si="444"/>
        <v>-</v>
      </c>
      <c r="AT1023" s="67" t="str">
        <f t="shared" ca="1" si="445"/>
        <v>-</v>
      </c>
    </row>
    <row r="1024" spans="1:46" s="1" customFormat="1" ht="12" x14ac:dyDescent="0.35">
      <c r="A1024" s="87"/>
      <c r="B1024" s="40" t="str">
        <f t="shared" si="422"/>
        <v/>
      </c>
      <c r="C1024" s="41" t="str">
        <f t="shared" si="423"/>
        <v/>
      </c>
      <c r="D1024" s="28">
        <f>'I Disease Parameters'!$E$6/(1000*365)</f>
        <v>4.8197260273972601E-5</v>
      </c>
      <c r="E1024" s="28">
        <f>'I Disease Parameters'!$E$7/(1000*365)</f>
        <v>2.0024657534246577E-5</v>
      </c>
      <c r="F1024" s="27">
        <f>(1-'I Disease Parameters'!$E$8)/'I Disease Parameters'!$E$10</f>
        <v>0.188</v>
      </c>
      <c r="G1024" s="27">
        <f>'I Disease Parameters'!$E$8/'I Disease Parameters'!$E$11</f>
        <v>1.2E-2</v>
      </c>
      <c r="H1024" s="27">
        <f>1/'I Disease Parameters'!$E$12</f>
        <v>0.05</v>
      </c>
      <c r="I1024" s="27">
        <f>'I Disease Parameters'!$E$9/'I Disease Parameters'!$E$15</f>
        <v>0</v>
      </c>
      <c r="J1024" s="83">
        <f t="shared" si="446"/>
        <v>7.7001263440561267</v>
      </c>
      <c r="K1024" s="60">
        <f t="shared" si="447"/>
        <v>0.77001263449643809</v>
      </c>
      <c r="L1024" s="30">
        <f t="shared" si="448"/>
        <v>0.46717576064062738</v>
      </c>
      <c r="M1024" s="27">
        <f>J1024/'I Disease Parameters'!$E$12</f>
        <v>0.38500631720280631</v>
      </c>
      <c r="N1024" s="27">
        <f>K1024/SQRT('I Disease Parameters'!$E$13*'I Disease Parameters'!$E$13)</f>
        <v>4.5294860852731655E-2</v>
      </c>
      <c r="O1024" s="27">
        <f>L1024/'I Disease Parameters'!$E$13</f>
        <v>2.7480927096507492E-2</v>
      </c>
      <c r="P1024" s="27">
        <f>(1-L1024)/'I Disease Parameters'!$E$14</f>
        <v>2.2201009973307193E-2</v>
      </c>
      <c r="Q1024" s="19" t="str">
        <f t="shared" si="424"/>
        <v/>
      </c>
      <c r="R1024" s="17" t="str">
        <f t="shared" si="425"/>
        <v/>
      </c>
      <c r="S1024" s="17" t="str">
        <f t="shared" si="426"/>
        <v/>
      </c>
      <c r="T1024" s="17" t="str">
        <f t="shared" si="427"/>
        <v/>
      </c>
      <c r="U1024" s="17" t="str">
        <f t="shared" si="428"/>
        <v/>
      </c>
      <c r="V1024" s="17" t="str">
        <f t="shared" si="429"/>
        <v/>
      </c>
      <c r="W1024" s="17" t="str">
        <f t="shared" si="430"/>
        <v/>
      </c>
      <c r="X1024" s="18" t="str">
        <f t="shared" si="421"/>
        <v/>
      </c>
      <c r="Y1024" s="17" t="str">
        <f t="shared" si="431"/>
        <v/>
      </c>
      <c r="Z1024" s="17" t="str">
        <f t="shared" si="432"/>
        <v/>
      </c>
      <c r="AA1024" s="17" t="str">
        <f t="shared" si="433"/>
        <v/>
      </c>
      <c r="AB1024" s="17" t="str">
        <f t="shared" si="434"/>
        <v/>
      </c>
      <c r="AC1024" s="17" t="str">
        <f t="shared" si="435"/>
        <v/>
      </c>
      <c r="AD1024" s="18" t="str">
        <f t="shared" si="436"/>
        <v/>
      </c>
      <c r="AE1024" s="19" t="str">
        <f t="shared" si="437"/>
        <v/>
      </c>
      <c r="AF1024" s="17" t="str">
        <f t="shared" si="438"/>
        <v/>
      </c>
      <c r="AG1024" s="17" t="str">
        <f t="shared" si="439"/>
        <v/>
      </c>
      <c r="AH1024" s="18" t="str">
        <f t="shared" si="440"/>
        <v/>
      </c>
      <c r="AI1024" s="73"/>
      <c r="AJ1024" s="74"/>
      <c r="AK1024" s="74"/>
      <c r="AL1024" s="73"/>
      <c r="AM1024" s="74"/>
      <c r="AN1024" s="74">
        <f t="shared" si="441"/>
        <v>2012</v>
      </c>
      <c r="AO1024" s="19" t="str">
        <f t="shared" ca="1" si="442"/>
        <v>-</v>
      </c>
      <c r="AP1024" s="17" t="str">
        <f ca="1">IF($C1024&gt;=TODAY(),"-",100*(AO1024-MIN(Fit_Error_Deaths))/(MAX(Fit_Error_Deaths)-MIN(Fit_Error_Deaths)))</f>
        <v>-</v>
      </c>
      <c r="AQ1024" s="17" t="str">
        <f t="shared" ca="1" si="443"/>
        <v>-</v>
      </c>
      <c r="AR1024" s="17" t="str">
        <f ca="1">IF($C1024&gt;=TODAY(),"-",100*(AQ1024-MIN(Fit_Error_LocalTransmission))/(MAX(Fit_Error_LocalTransmission)-MIN(Fit_Error_LocalTransmission)))</f>
        <v>-</v>
      </c>
      <c r="AS1024" s="17" t="str">
        <f t="shared" ca="1" si="444"/>
        <v>-</v>
      </c>
      <c r="AT1024" s="67" t="str">
        <f t="shared" ca="1" si="445"/>
        <v>-</v>
      </c>
    </row>
    <row r="1025" spans="1:46" s="1" customFormat="1" ht="12" x14ac:dyDescent="0.35">
      <c r="A1025" s="87"/>
      <c r="B1025" s="40" t="str">
        <f t="shared" si="422"/>
        <v/>
      </c>
      <c r="C1025" s="41" t="str">
        <f t="shared" si="423"/>
        <v/>
      </c>
      <c r="D1025" s="28">
        <f>'I Disease Parameters'!$E$6/(1000*365)</f>
        <v>4.8197260273972601E-5</v>
      </c>
      <c r="E1025" s="28">
        <f>'I Disease Parameters'!$E$7/(1000*365)</f>
        <v>2.0024657534246577E-5</v>
      </c>
      <c r="F1025" s="27">
        <f>(1-'I Disease Parameters'!$E$8)/'I Disease Parameters'!$E$10</f>
        <v>0.188</v>
      </c>
      <c r="G1025" s="27">
        <f>'I Disease Parameters'!$E$8/'I Disease Parameters'!$E$11</f>
        <v>1.2E-2</v>
      </c>
      <c r="H1025" s="27">
        <f>1/'I Disease Parameters'!$E$12</f>
        <v>0.05</v>
      </c>
      <c r="I1025" s="27">
        <f>'I Disease Parameters'!$E$9/'I Disease Parameters'!$E$15</f>
        <v>0</v>
      </c>
      <c r="J1025" s="83">
        <f t="shared" si="446"/>
        <v>7.7001263440561267</v>
      </c>
      <c r="K1025" s="60">
        <f t="shared" si="447"/>
        <v>0.77001263449643809</v>
      </c>
      <c r="L1025" s="30">
        <f t="shared" si="448"/>
        <v>0.46717576064062738</v>
      </c>
      <c r="M1025" s="27">
        <f>J1025/'I Disease Parameters'!$E$12</f>
        <v>0.38500631720280631</v>
      </c>
      <c r="N1025" s="27">
        <f>K1025/SQRT('I Disease Parameters'!$E$13*'I Disease Parameters'!$E$13)</f>
        <v>4.5294860852731655E-2</v>
      </c>
      <c r="O1025" s="27">
        <f>L1025/'I Disease Parameters'!$E$13</f>
        <v>2.7480927096507492E-2</v>
      </c>
      <c r="P1025" s="27">
        <f>(1-L1025)/'I Disease Parameters'!$E$14</f>
        <v>2.2201009973307193E-2</v>
      </c>
      <c r="Q1025" s="19" t="str">
        <f t="shared" si="424"/>
        <v/>
      </c>
      <c r="R1025" s="17" t="str">
        <f t="shared" si="425"/>
        <v/>
      </c>
      <c r="S1025" s="17" t="str">
        <f t="shared" si="426"/>
        <v/>
      </c>
      <c r="T1025" s="17" t="str">
        <f t="shared" si="427"/>
        <v/>
      </c>
      <c r="U1025" s="17" t="str">
        <f t="shared" si="428"/>
        <v/>
      </c>
      <c r="V1025" s="17" t="str">
        <f t="shared" si="429"/>
        <v/>
      </c>
      <c r="W1025" s="17" t="str">
        <f t="shared" si="430"/>
        <v/>
      </c>
      <c r="X1025" s="18" t="str">
        <f t="shared" si="421"/>
        <v/>
      </c>
      <c r="Y1025" s="17" t="str">
        <f t="shared" si="431"/>
        <v/>
      </c>
      <c r="Z1025" s="17" t="str">
        <f t="shared" si="432"/>
        <v/>
      </c>
      <c r="AA1025" s="17" t="str">
        <f t="shared" si="433"/>
        <v/>
      </c>
      <c r="AB1025" s="17" t="str">
        <f t="shared" si="434"/>
        <v/>
      </c>
      <c r="AC1025" s="17" t="str">
        <f t="shared" si="435"/>
        <v/>
      </c>
      <c r="AD1025" s="18" t="str">
        <f t="shared" si="436"/>
        <v/>
      </c>
      <c r="AE1025" s="19" t="str">
        <f t="shared" si="437"/>
        <v/>
      </c>
      <c r="AF1025" s="17" t="str">
        <f t="shared" si="438"/>
        <v/>
      </c>
      <c r="AG1025" s="17" t="str">
        <f t="shared" si="439"/>
        <v/>
      </c>
      <c r="AH1025" s="18" t="str">
        <f t="shared" si="440"/>
        <v/>
      </c>
      <c r="AI1025" s="73"/>
      <c r="AJ1025" s="74"/>
      <c r="AK1025" s="74"/>
      <c r="AL1025" s="73"/>
      <c r="AM1025" s="74"/>
      <c r="AN1025" s="74">
        <f t="shared" si="441"/>
        <v>2012</v>
      </c>
      <c r="AO1025" s="19" t="str">
        <f t="shared" ca="1" si="442"/>
        <v>-</v>
      </c>
      <c r="AP1025" s="17" t="str">
        <f ca="1">IF($C1025&gt;=TODAY(),"-",100*(AO1025-MIN(Fit_Error_Deaths))/(MAX(Fit_Error_Deaths)-MIN(Fit_Error_Deaths)))</f>
        <v>-</v>
      </c>
      <c r="AQ1025" s="17" t="str">
        <f t="shared" ca="1" si="443"/>
        <v>-</v>
      </c>
      <c r="AR1025" s="17" t="str">
        <f ca="1">IF($C1025&gt;=TODAY(),"-",100*(AQ1025-MIN(Fit_Error_LocalTransmission))/(MAX(Fit_Error_LocalTransmission)-MIN(Fit_Error_LocalTransmission)))</f>
        <v>-</v>
      </c>
      <c r="AS1025" s="17" t="str">
        <f t="shared" ca="1" si="444"/>
        <v>-</v>
      </c>
      <c r="AT1025" s="67" t="str">
        <f t="shared" ca="1" si="445"/>
        <v>-</v>
      </c>
    </row>
    <row r="1026" spans="1:46" s="1" customFormat="1" ht="12" x14ac:dyDescent="0.35">
      <c r="A1026" s="87"/>
      <c r="B1026" s="40" t="str">
        <f t="shared" si="422"/>
        <v/>
      </c>
      <c r="C1026" s="41" t="str">
        <f t="shared" si="423"/>
        <v/>
      </c>
      <c r="D1026" s="28">
        <f>'I Disease Parameters'!$E$6/(1000*365)</f>
        <v>4.8197260273972601E-5</v>
      </c>
      <c r="E1026" s="28">
        <f>'I Disease Parameters'!$E$7/(1000*365)</f>
        <v>2.0024657534246577E-5</v>
      </c>
      <c r="F1026" s="27">
        <f>(1-'I Disease Parameters'!$E$8)/'I Disease Parameters'!$E$10</f>
        <v>0.188</v>
      </c>
      <c r="G1026" s="27">
        <f>'I Disease Parameters'!$E$8/'I Disease Parameters'!$E$11</f>
        <v>1.2E-2</v>
      </c>
      <c r="H1026" s="27">
        <f>1/'I Disease Parameters'!$E$12</f>
        <v>0.05</v>
      </c>
      <c r="I1026" s="27">
        <f>'I Disease Parameters'!$E$9/'I Disease Parameters'!$E$15</f>
        <v>0</v>
      </c>
      <c r="J1026" s="83">
        <f t="shared" si="446"/>
        <v>7.7001263440561267</v>
      </c>
      <c r="K1026" s="60">
        <f t="shared" si="447"/>
        <v>0.77001263449643809</v>
      </c>
      <c r="L1026" s="30">
        <f t="shared" si="448"/>
        <v>0.46717576064062738</v>
      </c>
      <c r="M1026" s="27">
        <f>J1026/'I Disease Parameters'!$E$12</f>
        <v>0.38500631720280631</v>
      </c>
      <c r="N1026" s="27">
        <f>K1026/SQRT('I Disease Parameters'!$E$13*'I Disease Parameters'!$E$13)</f>
        <v>4.5294860852731655E-2</v>
      </c>
      <c r="O1026" s="27">
        <f>L1026/'I Disease Parameters'!$E$13</f>
        <v>2.7480927096507492E-2</v>
      </c>
      <c r="P1026" s="27">
        <f>(1-L1026)/'I Disease Parameters'!$E$14</f>
        <v>2.2201009973307193E-2</v>
      </c>
      <c r="Q1026" s="19" t="str">
        <f t="shared" si="424"/>
        <v/>
      </c>
      <c r="R1026" s="17" t="str">
        <f t="shared" si="425"/>
        <v/>
      </c>
      <c r="S1026" s="17" t="str">
        <f t="shared" si="426"/>
        <v/>
      </c>
      <c r="T1026" s="17" t="str">
        <f t="shared" si="427"/>
        <v/>
      </c>
      <c r="U1026" s="17" t="str">
        <f t="shared" si="428"/>
        <v/>
      </c>
      <c r="V1026" s="17" t="str">
        <f t="shared" si="429"/>
        <v/>
      </c>
      <c r="W1026" s="17" t="str">
        <f t="shared" si="430"/>
        <v/>
      </c>
      <c r="X1026" s="18" t="str">
        <f t="shared" si="421"/>
        <v/>
      </c>
      <c r="Y1026" s="17" t="str">
        <f t="shared" si="431"/>
        <v/>
      </c>
      <c r="Z1026" s="17" t="str">
        <f t="shared" si="432"/>
        <v/>
      </c>
      <c r="AA1026" s="17" t="str">
        <f t="shared" si="433"/>
        <v/>
      </c>
      <c r="AB1026" s="17" t="str">
        <f t="shared" si="434"/>
        <v/>
      </c>
      <c r="AC1026" s="17" t="str">
        <f t="shared" si="435"/>
        <v/>
      </c>
      <c r="AD1026" s="18" t="str">
        <f t="shared" si="436"/>
        <v/>
      </c>
      <c r="AE1026" s="19" t="str">
        <f t="shared" si="437"/>
        <v/>
      </c>
      <c r="AF1026" s="17" t="str">
        <f t="shared" si="438"/>
        <v/>
      </c>
      <c r="AG1026" s="17" t="str">
        <f t="shared" si="439"/>
        <v/>
      </c>
      <c r="AH1026" s="18" t="str">
        <f t="shared" si="440"/>
        <v/>
      </c>
      <c r="AI1026" s="73"/>
      <c r="AJ1026" s="74"/>
      <c r="AK1026" s="74"/>
      <c r="AL1026" s="73"/>
      <c r="AM1026" s="74"/>
      <c r="AN1026" s="74">
        <f t="shared" si="441"/>
        <v>2012</v>
      </c>
      <c r="AO1026" s="19" t="str">
        <f t="shared" ca="1" si="442"/>
        <v>-</v>
      </c>
      <c r="AP1026" s="17" t="str">
        <f ca="1">IF($C1026&gt;=TODAY(),"-",100*(AO1026-MIN(Fit_Error_Deaths))/(MAX(Fit_Error_Deaths)-MIN(Fit_Error_Deaths)))</f>
        <v>-</v>
      </c>
      <c r="AQ1026" s="17" t="str">
        <f t="shared" ca="1" si="443"/>
        <v>-</v>
      </c>
      <c r="AR1026" s="17" t="str">
        <f ca="1">IF($C1026&gt;=TODAY(),"-",100*(AQ1026-MIN(Fit_Error_LocalTransmission))/(MAX(Fit_Error_LocalTransmission)-MIN(Fit_Error_LocalTransmission)))</f>
        <v>-</v>
      </c>
      <c r="AS1026" s="17" t="str">
        <f t="shared" ca="1" si="444"/>
        <v>-</v>
      </c>
      <c r="AT1026" s="67" t="str">
        <f t="shared" ca="1" si="445"/>
        <v>-</v>
      </c>
    </row>
    <row r="1027" spans="1:46" s="1" customFormat="1" ht="12" x14ac:dyDescent="0.35">
      <c r="A1027" s="87"/>
      <c r="B1027" s="40" t="str">
        <f t="shared" si="422"/>
        <v/>
      </c>
      <c r="C1027" s="41" t="str">
        <f t="shared" si="423"/>
        <v/>
      </c>
      <c r="D1027" s="28">
        <f>'I Disease Parameters'!$E$6/(1000*365)</f>
        <v>4.8197260273972601E-5</v>
      </c>
      <c r="E1027" s="28">
        <f>'I Disease Parameters'!$E$7/(1000*365)</f>
        <v>2.0024657534246577E-5</v>
      </c>
      <c r="F1027" s="27">
        <f>(1-'I Disease Parameters'!$E$8)/'I Disease Parameters'!$E$10</f>
        <v>0.188</v>
      </c>
      <c r="G1027" s="27">
        <f>'I Disease Parameters'!$E$8/'I Disease Parameters'!$E$11</f>
        <v>1.2E-2</v>
      </c>
      <c r="H1027" s="27">
        <f>1/'I Disease Parameters'!$E$12</f>
        <v>0.05</v>
      </c>
      <c r="I1027" s="27">
        <f>'I Disease Parameters'!$E$9/'I Disease Parameters'!$E$15</f>
        <v>0</v>
      </c>
      <c r="J1027" s="83">
        <f t="shared" si="446"/>
        <v>7.7001263440561267</v>
      </c>
      <c r="K1027" s="60">
        <f t="shared" si="447"/>
        <v>0.77001263449643809</v>
      </c>
      <c r="L1027" s="30">
        <f t="shared" si="448"/>
        <v>0.46717576064062738</v>
      </c>
      <c r="M1027" s="27">
        <f>J1027/'I Disease Parameters'!$E$12</f>
        <v>0.38500631720280631</v>
      </c>
      <c r="N1027" s="27">
        <f>K1027/SQRT('I Disease Parameters'!$E$13*'I Disease Parameters'!$E$13)</f>
        <v>4.5294860852731655E-2</v>
      </c>
      <c r="O1027" s="27">
        <f>L1027/'I Disease Parameters'!$E$13</f>
        <v>2.7480927096507492E-2</v>
      </c>
      <c r="P1027" s="27">
        <f>(1-L1027)/'I Disease Parameters'!$E$14</f>
        <v>2.2201009973307193E-2</v>
      </c>
      <c r="Q1027" s="19" t="str">
        <f t="shared" si="424"/>
        <v/>
      </c>
      <c r="R1027" s="17" t="str">
        <f t="shared" si="425"/>
        <v/>
      </c>
      <c r="S1027" s="17" t="str">
        <f t="shared" si="426"/>
        <v/>
      </c>
      <c r="T1027" s="17" t="str">
        <f t="shared" si="427"/>
        <v/>
      </c>
      <c r="U1027" s="17" t="str">
        <f t="shared" si="428"/>
        <v/>
      </c>
      <c r="V1027" s="17" t="str">
        <f t="shared" si="429"/>
        <v/>
      </c>
      <c r="W1027" s="17" t="str">
        <f t="shared" si="430"/>
        <v/>
      </c>
      <c r="X1027" s="18" t="str">
        <f t="shared" si="421"/>
        <v/>
      </c>
      <c r="Y1027" s="17" t="str">
        <f t="shared" si="431"/>
        <v/>
      </c>
      <c r="Z1027" s="17" t="str">
        <f t="shared" si="432"/>
        <v/>
      </c>
      <c r="AA1027" s="17" t="str">
        <f t="shared" si="433"/>
        <v/>
      </c>
      <c r="AB1027" s="17" t="str">
        <f t="shared" si="434"/>
        <v/>
      </c>
      <c r="AC1027" s="17" t="str">
        <f t="shared" si="435"/>
        <v/>
      </c>
      <c r="AD1027" s="18" t="str">
        <f t="shared" si="436"/>
        <v/>
      </c>
      <c r="AE1027" s="19" t="str">
        <f t="shared" si="437"/>
        <v/>
      </c>
      <c r="AF1027" s="17" t="str">
        <f t="shared" si="438"/>
        <v/>
      </c>
      <c r="AG1027" s="17" t="str">
        <f t="shared" si="439"/>
        <v/>
      </c>
      <c r="AH1027" s="18" t="str">
        <f t="shared" si="440"/>
        <v/>
      </c>
      <c r="AI1027" s="73"/>
      <c r="AJ1027" s="74"/>
      <c r="AK1027" s="74"/>
      <c r="AL1027" s="73"/>
      <c r="AM1027" s="74"/>
      <c r="AN1027" s="74">
        <f t="shared" si="441"/>
        <v>2012</v>
      </c>
      <c r="AO1027" s="19" t="str">
        <f t="shared" ca="1" si="442"/>
        <v>-</v>
      </c>
      <c r="AP1027" s="17" t="str">
        <f ca="1">IF($C1027&gt;=TODAY(),"-",100*(AO1027-MIN(Fit_Error_Deaths))/(MAX(Fit_Error_Deaths)-MIN(Fit_Error_Deaths)))</f>
        <v>-</v>
      </c>
      <c r="AQ1027" s="17" t="str">
        <f t="shared" ca="1" si="443"/>
        <v>-</v>
      </c>
      <c r="AR1027" s="17" t="str">
        <f ca="1">IF($C1027&gt;=TODAY(),"-",100*(AQ1027-MIN(Fit_Error_LocalTransmission))/(MAX(Fit_Error_LocalTransmission)-MIN(Fit_Error_LocalTransmission)))</f>
        <v>-</v>
      </c>
      <c r="AS1027" s="17" t="str">
        <f t="shared" ca="1" si="444"/>
        <v>-</v>
      </c>
      <c r="AT1027" s="67" t="str">
        <f t="shared" ca="1" si="445"/>
        <v>-</v>
      </c>
    </row>
    <row r="1028" spans="1:46" s="1" customFormat="1" ht="12" x14ac:dyDescent="0.35">
      <c r="A1028" s="87"/>
      <c r="B1028" s="40" t="str">
        <f t="shared" si="422"/>
        <v/>
      </c>
      <c r="C1028" s="41" t="str">
        <f t="shared" si="423"/>
        <v/>
      </c>
      <c r="D1028" s="28">
        <f>'I Disease Parameters'!$E$6/(1000*365)</f>
        <v>4.8197260273972601E-5</v>
      </c>
      <c r="E1028" s="28">
        <f>'I Disease Parameters'!$E$7/(1000*365)</f>
        <v>2.0024657534246577E-5</v>
      </c>
      <c r="F1028" s="27">
        <f>(1-'I Disease Parameters'!$E$8)/'I Disease Parameters'!$E$10</f>
        <v>0.188</v>
      </c>
      <c r="G1028" s="27">
        <f>'I Disease Parameters'!$E$8/'I Disease Parameters'!$E$11</f>
        <v>1.2E-2</v>
      </c>
      <c r="H1028" s="27">
        <f>1/'I Disease Parameters'!$E$12</f>
        <v>0.05</v>
      </c>
      <c r="I1028" s="27">
        <f>'I Disease Parameters'!$E$9/'I Disease Parameters'!$E$15</f>
        <v>0</v>
      </c>
      <c r="J1028" s="83">
        <f t="shared" si="446"/>
        <v>7.7001263440561267</v>
      </c>
      <c r="K1028" s="60">
        <f t="shared" si="447"/>
        <v>0.77001263449643809</v>
      </c>
      <c r="L1028" s="30">
        <f t="shared" si="448"/>
        <v>0.46717576064062738</v>
      </c>
      <c r="M1028" s="27">
        <f>J1028/'I Disease Parameters'!$E$12</f>
        <v>0.38500631720280631</v>
      </c>
      <c r="N1028" s="27">
        <f>K1028/SQRT('I Disease Parameters'!$E$13*'I Disease Parameters'!$E$13)</f>
        <v>4.5294860852731655E-2</v>
      </c>
      <c r="O1028" s="27">
        <f>L1028/'I Disease Parameters'!$E$13</f>
        <v>2.7480927096507492E-2</v>
      </c>
      <c r="P1028" s="27">
        <f>(1-L1028)/'I Disease Parameters'!$E$14</f>
        <v>2.2201009973307193E-2</v>
      </c>
      <c r="Q1028" s="19" t="str">
        <f t="shared" si="424"/>
        <v/>
      </c>
      <c r="R1028" s="17" t="str">
        <f t="shared" si="425"/>
        <v/>
      </c>
      <c r="S1028" s="17" t="str">
        <f t="shared" si="426"/>
        <v/>
      </c>
      <c r="T1028" s="17" t="str">
        <f t="shared" si="427"/>
        <v/>
      </c>
      <c r="U1028" s="17" t="str">
        <f t="shared" si="428"/>
        <v/>
      </c>
      <c r="V1028" s="17" t="str">
        <f t="shared" si="429"/>
        <v/>
      </c>
      <c r="W1028" s="17" t="str">
        <f t="shared" si="430"/>
        <v/>
      </c>
      <c r="X1028" s="18" t="str">
        <f t="shared" ref="X1028:X1091" si="449">IF($B1028&gt;$C$1,"",MAX(View_T_C))</f>
        <v/>
      </c>
      <c r="Y1028" s="17" t="str">
        <f t="shared" si="431"/>
        <v/>
      </c>
      <c r="Z1028" s="17" t="str">
        <f t="shared" si="432"/>
        <v/>
      </c>
      <c r="AA1028" s="17" t="str">
        <f t="shared" si="433"/>
        <v/>
      </c>
      <c r="AB1028" s="17" t="str">
        <f t="shared" si="434"/>
        <v/>
      </c>
      <c r="AC1028" s="17" t="str">
        <f t="shared" si="435"/>
        <v/>
      </c>
      <c r="AD1028" s="18" t="str">
        <f t="shared" si="436"/>
        <v/>
      </c>
      <c r="AE1028" s="19" t="str">
        <f t="shared" si="437"/>
        <v/>
      </c>
      <c r="AF1028" s="17" t="str">
        <f t="shared" si="438"/>
        <v/>
      </c>
      <c r="AG1028" s="17" t="str">
        <f t="shared" si="439"/>
        <v/>
      </c>
      <c r="AH1028" s="18" t="str">
        <f t="shared" si="440"/>
        <v/>
      </c>
      <c r="AI1028" s="73"/>
      <c r="AJ1028" s="74"/>
      <c r="AK1028" s="74"/>
      <c r="AL1028" s="73"/>
      <c r="AM1028" s="74"/>
      <c r="AN1028" s="74">
        <f t="shared" si="441"/>
        <v>2012</v>
      </c>
      <c r="AO1028" s="19" t="str">
        <f t="shared" ca="1" si="442"/>
        <v>-</v>
      </c>
      <c r="AP1028" s="17" t="str">
        <f ca="1">IF($C1028&gt;=TODAY(),"-",100*(AO1028-MIN(Fit_Error_Deaths))/(MAX(Fit_Error_Deaths)-MIN(Fit_Error_Deaths)))</f>
        <v>-</v>
      </c>
      <c r="AQ1028" s="17" t="str">
        <f t="shared" ca="1" si="443"/>
        <v>-</v>
      </c>
      <c r="AR1028" s="17" t="str">
        <f ca="1">IF($C1028&gt;=TODAY(),"-",100*(AQ1028-MIN(Fit_Error_LocalTransmission))/(MAX(Fit_Error_LocalTransmission)-MIN(Fit_Error_LocalTransmission)))</f>
        <v>-</v>
      </c>
      <c r="AS1028" s="17" t="str">
        <f t="shared" ca="1" si="444"/>
        <v>-</v>
      </c>
      <c r="AT1028" s="67" t="str">
        <f t="shared" ca="1" si="445"/>
        <v>-</v>
      </c>
    </row>
    <row r="1029" spans="1:46" s="1" customFormat="1" ht="12" x14ac:dyDescent="0.35">
      <c r="A1029" s="87"/>
      <c r="B1029" s="40" t="str">
        <f t="shared" ref="B1029:B1092" si="450">IF($B1028&gt;=$C$1,"",B1028+1)</f>
        <v/>
      </c>
      <c r="C1029" s="41" t="str">
        <f t="shared" ref="C1029:C1092" si="451">IF($B1029&gt;$C$1,"",C1028+1)</f>
        <v/>
      </c>
      <c r="D1029" s="28">
        <f>'I Disease Parameters'!$E$6/(1000*365)</f>
        <v>4.8197260273972601E-5</v>
      </c>
      <c r="E1029" s="28">
        <f>'I Disease Parameters'!$E$7/(1000*365)</f>
        <v>2.0024657534246577E-5</v>
      </c>
      <c r="F1029" s="27">
        <f>(1-'I Disease Parameters'!$E$8)/'I Disease Parameters'!$E$10</f>
        <v>0.188</v>
      </c>
      <c r="G1029" s="27">
        <f>'I Disease Parameters'!$E$8/'I Disease Parameters'!$E$11</f>
        <v>1.2E-2</v>
      </c>
      <c r="H1029" s="27">
        <f>1/'I Disease Parameters'!$E$12</f>
        <v>0.05</v>
      </c>
      <c r="I1029" s="27">
        <f>'I Disease Parameters'!$E$9/'I Disease Parameters'!$E$15</f>
        <v>0</v>
      </c>
      <c r="J1029" s="83">
        <f t="shared" si="446"/>
        <v>7.7001263440561267</v>
      </c>
      <c r="K1029" s="60">
        <f t="shared" si="447"/>
        <v>0.77001263449643809</v>
      </c>
      <c r="L1029" s="30">
        <f t="shared" si="448"/>
        <v>0.46717576064062738</v>
      </c>
      <c r="M1029" s="27">
        <f>J1029/'I Disease Parameters'!$E$12</f>
        <v>0.38500631720280631</v>
      </c>
      <c r="N1029" s="27">
        <f>K1029/SQRT('I Disease Parameters'!$E$13*'I Disease Parameters'!$E$13)</f>
        <v>4.5294860852731655E-2</v>
      </c>
      <c r="O1029" s="27">
        <f>L1029/'I Disease Parameters'!$E$13</f>
        <v>2.7480927096507492E-2</v>
      </c>
      <c r="P1029" s="27">
        <f>(1-L1029)/'I Disease Parameters'!$E$14</f>
        <v>2.2201009973307193E-2</v>
      </c>
      <c r="Q1029" s="19" t="str">
        <f t="shared" ref="Q1029:Q1092" si="452">IF($B1029&gt;$C$1,"",Q1028+p_0*$W1028+p_9*$U1028-p_1*$Q1028-p_2*$Q1028*($S1028/$W1028)-p_3*$Q1028*($T1028/$W1028))</f>
        <v/>
      </c>
      <c r="R1029" s="17" t="str">
        <f t="shared" ref="R1029:R1092" si="453">IF($B1029&gt;$C$1,"",R1028+p_2*$Q1028*($S1028/$W1028)+p_3*$Q1028*($T1028/$W1028) - p_1*$R1028- p_4*$R1028 - p_5*$R1028+AI1028)</f>
        <v/>
      </c>
      <c r="S1029" s="17" t="str">
        <f t="shared" ref="S1029:S1092" si="454">IF($B1029&gt;$C$1,"",S1028+p_4*$R1028-p_1*$S1028-p_6*$S1028+AJ1028)</f>
        <v/>
      </c>
      <c r="T1029" s="17" t="str">
        <f t="shared" ref="T1029:T1092" si="455">IF($B1029&gt;$C$1,"",T1028+p_5*$R1028-p_1*$T1028-p_7*$T1028-p_8*$T1028+AK1028)</f>
        <v/>
      </c>
      <c r="U1029" s="17" t="str">
        <f t="shared" ref="U1029:U1092" si="456">IF($B1029&gt;$C$1,"",U1028+p_7*$T1028+p_6*$S1028-p_1*$U1028-p_9*$U1028)</f>
        <v/>
      </c>
      <c r="V1029" s="17" t="str">
        <f t="shared" ref="V1029:V1092" si="457">IF($B1029&gt;$C$1,"",V1028+p_8*$T1028)</f>
        <v/>
      </c>
      <c r="W1029" s="17" t="str">
        <f t="shared" ref="W1029:W1092" si="458">IF($B1029&gt;$C$1,"",SUM($Q1029:$U1029))</f>
        <v/>
      </c>
      <c r="X1029" s="18" t="str">
        <f t="shared" si="449"/>
        <v/>
      </c>
      <c r="Y1029" s="17" t="str">
        <f t="shared" ref="Y1029:Y1092" si="459">IF($B1029&gt;$C$1,"",Q1029-Q1028)</f>
        <v/>
      </c>
      <c r="Z1029" s="17" t="str">
        <f t="shared" ref="Z1029:Z1092" si="460">IF($B1029&gt;$C$1,"",R1029-R1028)</f>
        <v/>
      </c>
      <c r="AA1029" s="17" t="str">
        <f t="shared" ref="AA1029:AA1092" si="461">IF($B1029&gt;$C$1,"",S1029-S1028)</f>
        <v/>
      </c>
      <c r="AB1029" s="17" t="str">
        <f t="shared" ref="AB1029:AB1092" si="462">IF($B1029&gt;$C$1,"",T1029-T1028)</f>
        <v/>
      </c>
      <c r="AC1029" s="17" t="str">
        <f t="shared" ref="AC1029:AC1092" si="463">IF($B1029&gt;$C$1,"",U1029-U1028)</f>
        <v/>
      </c>
      <c r="AD1029" s="18" t="str">
        <f t="shared" ref="AD1029:AD1092" si="464">IF($B1029&gt;$C$1,"",V1029-V1028)</f>
        <v/>
      </c>
      <c r="AE1029" s="19" t="str">
        <f t="shared" ref="AE1029:AE1092" si="465">IF($B1029&gt;$C$1,"",p_2*$Q1028*($S1028/$W1028)+p_3*$Q1028*($T1028/$W1028))</f>
        <v/>
      </c>
      <c r="AF1029" s="17" t="str">
        <f t="shared" ref="AF1029:AF1092" si="466">IF($B1029&gt;$C$1,"",p_4*$R1028)</f>
        <v/>
      </c>
      <c r="AG1029" s="17" t="str">
        <f t="shared" ref="AG1029:AG1092" si="467">IF($B1029&gt;$C$1,"",p_5*$R1028)</f>
        <v/>
      </c>
      <c r="AH1029" s="18" t="str">
        <f t="shared" si="440"/>
        <v/>
      </c>
      <c r="AI1029" s="73"/>
      <c r="AJ1029" s="74"/>
      <c r="AK1029" s="74"/>
      <c r="AL1029" s="73"/>
      <c r="AM1029" s="74"/>
      <c r="AN1029" s="74">
        <f t="shared" si="441"/>
        <v>2012</v>
      </c>
      <c r="AO1029" s="19" t="str">
        <f t="shared" ca="1" si="442"/>
        <v>-</v>
      </c>
      <c r="AP1029" s="17" t="str">
        <f ca="1">IF($C1029&gt;=TODAY(),"-",100*(AO1029-MIN(Fit_Error_Deaths))/(MAX(Fit_Error_Deaths)-MIN(Fit_Error_Deaths)))</f>
        <v>-</v>
      </c>
      <c r="AQ1029" s="17" t="str">
        <f t="shared" ca="1" si="443"/>
        <v>-</v>
      </c>
      <c r="AR1029" s="17" t="str">
        <f ca="1">IF($C1029&gt;=TODAY(),"-",100*(AQ1029-MIN(Fit_Error_LocalTransmission))/(MAX(Fit_Error_LocalTransmission)-MIN(Fit_Error_LocalTransmission)))</f>
        <v>-</v>
      </c>
      <c r="AS1029" s="17" t="str">
        <f t="shared" ca="1" si="444"/>
        <v>-</v>
      </c>
      <c r="AT1029" s="67" t="str">
        <f t="shared" ca="1" si="445"/>
        <v>-</v>
      </c>
    </row>
    <row r="1030" spans="1:46" s="1" customFormat="1" ht="12" x14ac:dyDescent="0.35">
      <c r="A1030" s="87"/>
      <c r="B1030" s="40" t="str">
        <f t="shared" si="450"/>
        <v/>
      </c>
      <c r="C1030" s="41" t="str">
        <f t="shared" si="451"/>
        <v/>
      </c>
      <c r="D1030" s="28">
        <f>'I Disease Parameters'!$E$6/(1000*365)</f>
        <v>4.8197260273972601E-5</v>
      </c>
      <c r="E1030" s="28">
        <f>'I Disease Parameters'!$E$7/(1000*365)</f>
        <v>2.0024657534246577E-5</v>
      </c>
      <c r="F1030" s="27">
        <f>(1-'I Disease Parameters'!$E$8)/'I Disease Parameters'!$E$10</f>
        <v>0.188</v>
      </c>
      <c r="G1030" s="27">
        <f>'I Disease Parameters'!$E$8/'I Disease Parameters'!$E$11</f>
        <v>1.2E-2</v>
      </c>
      <c r="H1030" s="27">
        <f>1/'I Disease Parameters'!$E$12</f>
        <v>0.05</v>
      </c>
      <c r="I1030" s="27">
        <f>'I Disease Parameters'!$E$9/'I Disease Parameters'!$E$15</f>
        <v>0</v>
      </c>
      <c r="J1030" s="83">
        <f t="shared" si="446"/>
        <v>7.7001263440561267</v>
      </c>
      <c r="K1030" s="60">
        <f t="shared" si="447"/>
        <v>0.77001263449643809</v>
      </c>
      <c r="L1030" s="30">
        <f t="shared" si="448"/>
        <v>0.46717576064062738</v>
      </c>
      <c r="M1030" s="27">
        <f>J1030/'I Disease Parameters'!$E$12</f>
        <v>0.38500631720280631</v>
      </c>
      <c r="N1030" s="27">
        <f>K1030/SQRT('I Disease Parameters'!$E$13*'I Disease Parameters'!$E$13)</f>
        <v>4.5294860852731655E-2</v>
      </c>
      <c r="O1030" s="27">
        <f>L1030/'I Disease Parameters'!$E$13</f>
        <v>2.7480927096507492E-2</v>
      </c>
      <c r="P1030" s="27">
        <f>(1-L1030)/'I Disease Parameters'!$E$14</f>
        <v>2.2201009973307193E-2</v>
      </c>
      <c r="Q1030" s="19" t="str">
        <f t="shared" si="452"/>
        <v/>
      </c>
      <c r="R1030" s="17" t="str">
        <f t="shared" si="453"/>
        <v/>
      </c>
      <c r="S1030" s="17" t="str">
        <f t="shared" si="454"/>
        <v/>
      </c>
      <c r="T1030" s="17" t="str">
        <f t="shared" si="455"/>
        <v/>
      </c>
      <c r="U1030" s="17" t="str">
        <f t="shared" si="456"/>
        <v/>
      </c>
      <c r="V1030" s="17" t="str">
        <f t="shared" si="457"/>
        <v/>
      </c>
      <c r="W1030" s="17" t="str">
        <f t="shared" si="458"/>
        <v/>
      </c>
      <c r="X1030" s="18" t="str">
        <f t="shared" si="449"/>
        <v/>
      </c>
      <c r="Y1030" s="17" t="str">
        <f t="shared" si="459"/>
        <v/>
      </c>
      <c r="Z1030" s="17" t="str">
        <f t="shared" si="460"/>
        <v/>
      </c>
      <c r="AA1030" s="17" t="str">
        <f t="shared" si="461"/>
        <v/>
      </c>
      <c r="AB1030" s="17" t="str">
        <f t="shared" si="462"/>
        <v/>
      </c>
      <c r="AC1030" s="17" t="str">
        <f t="shared" si="463"/>
        <v/>
      </c>
      <c r="AD1030" s="18" t="str">
        <f t="shared" si="464"/>
        <v/>
      </c>
      <c r="AE1030" s="19" t="str">
        <f t="shared" si="465"/>
        <v/>
      </c>
      <c r="AF1030" s="17" t="str">
        <f t="shared" si="466"/>
        <v/>
      </c>
      <c r="AG1030" s="17" t="str">
        <f t="shared" si="467"/>
        <v/>
      </c>
      <c r="AH1030" s="18" t="str">
        <f t="shared" ref="AH1030:AH1093" si="468">IF($B1030&gt;$C$1,"",AG1030+AF1030)</f>
        <v/>
      </c>
      <c r="AI1030" s="73"/>
      <c r="AJ1030" s="74"/>
      <c r="AK1030" s="74"/>
      <c r="AL1030" s="73"/>
      <c r="AM1030" s="74"/>
      <c r="AN1030" s="74">
        <f t="shared" ref="AN1030:AN1093" si="469">AM1030+AN1029</f>
        <v>2012</v>
      </c>
      <c r="AO1030" s="19" t="str">
        <f t="shared" ref="AO1030:AO1093" ca="1" si="470">IF($C1030&gt;=TODAY(),"-",(AL1030-AD1030)^2)</f>
        <v>-</v>
      </c>
      <c r="AP1030" s="17" t="str">
        <f ca="1">IF($C1030&gt;=TODAY(),"-",100*(AO1030-MIN(Fit_Error_Deaths))/(MAX(Fit_Error_Deaths)-MIN(Fit_Error_Deaths)))</f>
        <v>-</v>
      </c>
      <c r="AQ1030" s="17" t="str">
        <f t="shared" ref="AQ1030:AQ1093" ca="1" si="471">IF($C1030&gt;=TODAY(),"-",(AM1030-AH1030)^2)</f>
        <v>-</v>
      </c>
      <c r="AR1030" s="17" t="str">
        <f ca="1">IF($C1030&gt;=TODAY(),"-",100*(AQ1030-MIN(Fit_Error_LocalTransmission))/(MAX(Fit_Error_LocalTransmission)-MIN(Fit_Error_LocalTransmission)))</f>
        <v>-</v>
      </c>
      <c r="AS1030" s="17" t="str">
        <f t="shared" ref="AS1030:AS1093" ca="1" si="472">IF($C1030&gt;=TODAY(),"-",AP1030*$AO$2+AR1030*$AQ$2)</f>
        <v>-</v>
      </c>
      <c r="AT1030" s="67" t="str">
        <f t="shared" ref="AT1030:AT1093" ca="1" si="473">IF($C1030&gt;=TODAY(),"-",($AT$2)^((TODAY()-C1030-1)))</f>
        <v>-</v>
      </c>
    </row>
    <row r="1031" spans="1:46" s="1" customFormat="1" ht="12" x14ac:dyDescent="0.35">
      <c r="A1031" s="87"/>
      <c r="B1031" s="40" t="str">
        <f t="shared" si="450"/>
        <v/>
      </c>
      <c r="C1031" s="41" t="str">
        <f t="shared" si="451"/>
        <v/>
      </c>
      <c r="D1031" s="28">
        <f>'I Disease Parameters'!$E$6/(1000*365)</f>
        <v>4.8197260273972601E-5</v>
      </c>
      <c r="E1031" s="28">
        <f>'I Disease Parameters'!$E$7/(1000*365)</f>
        <v>2.0024657534246577E-5</v>
      </c>
      <c r="F1031" s="27">
        <f>(1-'I Disease Parameters'!$E$8)/'I Disease Parameters'!$E$10</f>
        <v>0.188</v>
      </c>
      <c r="G1031" s="27">
        <f>'I Disease Parameters'!$E$8/'I Disease Parameters'!$E$11</f>
        <v>1.2E-2</v>
      </c>
      <c r="H1031" s="27">
        <f>1/'I Disease Parameters'!$E$12</f>
        <v>0.05</v>
      </c>
      <c r="I1031" s="27">
        <f>'I Disease Parameters'!$E$9/'I Disease Parameters'!$E$15</f>
        <v>0</v>
      </c>
      <c r="J1031" s="83">
        <f t="shared" ref="J1031:J1094" si="474">J1030</f>
        <v>7.7001263440561267</v>
      </c>
      <c r="K1031" s="60">
        <f t="shared" ref="K1031:K1094" si="475">K1030</f>
        <v>0.77001263449643809</v>
      </c>
      <c r="L1031" s="30">
        <f t="shared" ref="L1031:L1094" si="476">L1030</f>
        <v>0.46717576064062738</v>
      </c>
      <c r="M1031" s="27">
        <f>J1031/'I Disease Parameters'!$E$12</f>
        <v>0.38500631720280631</v>
      </c>
      <c r="N1031" s="27">
        <f>K1031/SQRT('I Disease Parameters'!$E$13*'I Disease Parameters'!$E$13)</f>
        <v>4.5294860852731655E-2</v>
      </c>
      <c r="O1031" s="27">
        <f>L1031/'I Disease Parameters'!$E$13</f>
        <v>2.7480927096507492E-2</v>
      </c>
      <c r="P1031" s="27">
        <f>(1-L1031)/'I Disease Parameters'!$E$14</f>
        <v>2.2201009973307193E-2</v>
      </c>
      <c r="Q1031" s="19" t="str">
        <f t="shared" si="452"/>
        <v/>
      </c>
      <c r="R1031" s="17" t="str">
        <f t="shared" si="453"/>
        <v/>
      </c>
      <c r="S1031" s="17" t="str">
        <f t="shared" si="454"/>
        <v/>
      </c>
      <c r="T1031" s="17" t="str">
        <f t="shared" si="455"/>
        <v/>
      </c>
      <c r="U1031" s="17" t="str">
        <f t="shared" si="456"/>
        <v/>
      </c>
      <c r="V1031" s="17" t="str">
        <f t="shared" si="457"/>
        <v/>
      </c>
      <c r="W1031" s="17" t="str">
        <f t="shared" si="458"/>
        <v/>
      </c>
      <c r="X1031" s="18" t="str">
        <f t="shared" si="449"/>
        <v/>
      </c>
      <c r="Y1031" s="17" t="str">
        <f t="shared" si="459"/>
        <v/>
      </c>
      <c r="Z1031" s="17" t="str">
        <f t="shared" si="460"/>
        <v/>
      </c>
      <c r="AA1031" s="17" t="str">
        <f t="shared" si="461"/>
        <v/>
      </c>
      <c r="AB1031" s="17" t="str">
        <f t="shared" si="462"/>
        <v/>
      </c>
      <c r="AC1031" s="17" t="str">
        <f t="shared" si="463"/>
        <v/>
      </c>
      <c r="AD1031" s="18" t="str">
        <f t="shared" si="464"/>
        <v/>
      </c>
      <c r="AE1031" s="19" t="str">
        <f t="shared" si="465"/>
        <v/>
      </c>
      <c r="AF1031" s="17" t="str">
        <f t="shared" si="466"/>
        <v/>
      </c>
      <c r="AG1031" s="17" t="str">
        <f t="shared" si="467"/>
        <v/>
      </c>
      <c r="AH1031" s="18" t="str">
        <f t="shared" si="468"/>
        <v/>
      </c>
      <c r="AI1031" s="73"/>
      <c r="AJ1031" s="74"/>
      <c r="AK1031" s="74"/>
      <c r="AL1031" s="73"/>
      <c r="AM1031" s="74"/>
      <c r="AN1031" s="74">
        <f t="shared" si="469"/>
        <v>2012</v>
      </c>
      <c r="AO1031" s="19" t="str">
        <f t="shared" ca="1" si="470"/>
        <v>-</v>
      </c>
      <c r="AP1031" s="17" t="str">
        <f ca="1">IF($C1031&gt;=TODAY(),"-",100*(AO1031-MIN(Fit_Error_Deaths))/(MAX(Fit_Error_Deaths)-MIN(Fit_Error_Deaths)))</f>
        <v>-</v>
      </c>
      <c r="AQ1031" s="17" t="str">
        <f t="shared" ca="1" si="471"/>
        <v>-</v>
      </c>
      <c r="AR1031" s="17" t="str">
        <f ca="1">IF($C1031&gt;=TODAY(),"-",100*(AQ1031-MIN(Fit_Error_LocalTransmission))/(MAX(Fit_Error_LocalTransmission)-MIN(Fit_Error_LocalTransmission)))</f>
        <v>-</v>
      </c>
      <c r="AS1031" s="17" t="str">
        <f t="shared" ca="1" si="472"/>
        <v>-</v>
      </c>
      <c r="AT1031" s="67" t="str">
        <f t="shared" ca="1" si="473"/>
        <v>-</v>
      </c>
    </row>
    <row r="1032" spans="1:46" s="1" customFormat="1" ht="12" x14ac:dyDescent="0.35">
      <c r="A1032" s="87"/>
      <c r="B1032" s="40" t="str">
        <f t="shared" si="450"/>
        <v/>
      </c>
      <c r="C1032" s="41" t="str">
        <f t="shared" si="451"/>
        <v/>
      </c>
      <c r="D1032" s="28">
        <f>'I Disease Parameters'!$E$6/(1000*365)</f>
        <v>4.8197260273972601E-5</v>
      </c>
      <c r="E1032" s="28">
        <f>'I Disease Parameters'!$E$7/(1000*365)</f>
        <v>2.0024657534246577E-5</v>
      </c>
      <c r="F1032" s="27">
        <f>(1-'I Disease Parameters'!$E$8)/'I Disease Parameters'!$E$10</f>
        <v>0.188</v>
      </c>
      <c r="G1032" s="27">
        <f>'I Disease Parameters'!$E$8/'I Disease Parameters'!$E$11</f>
        <v>1.2E-2</v>
      </c>
      <c r="H1032" s="27">
        <f>1/'I Disease Parameters'!$E$12</f>
        <v>0.05</v>
      </c>
      <c r="I1032" s="27">
        <f>'I Disease Parameters'!$E$9/'I Disease Parameters'!$E$15</f>
        <v>0</v>
      </c>
      <c r="J1032" s="83">
        <f t="shared" si="474"/>
        <v>7.7001263440561267</v>
      </c>
      <c r="K1032" s="60">
        <f t="shared" si="475"/>
        <v>0.77001263449643809</v>
      </c>
      <c r="L1032" s="30">
        <f t="shared" si="476"/>
        <v>0.46717576064062738</v>
      </c>
      <c r="M1032" s="27">
        <f>J1032/'I Disease Parameters'!$E$12</f>
        <v>0.38500631720280631</v>
      </c>
      <c r="N1032" s="27">
        <f>K1032/SQRT('I Disease Parameters'!$E$13*'I Disease Parameters'!$E$13)</f>
        <v>4.5294860852731655E-2</v>
      </c>
      <c r="O1032" s="27">
        <f>L1032/'I Disease Parameters'!$E$13</f>
        <v>2.7480927096507492E-2</v>
      </c>
      <c r="P1032" s="27">
        <f>(1-L1032)/'I Disease Parameters'!$E$14</f>
        <v>2.2201009973307193E-2</v>
      </c>
      <c r="Q1032" s="19" t="str">
        <f t="shared" si="452"/>
        <v/>
      </c>
      <c r="R1032" s="17" t="str">
        <f t="shared" si="453"/>
        <v/>
      </c>
      <c r="S1032" s="17" t="str">
        <f t="shared" si="454"/>
        <v/>
      </c>
      <c r="T1032" s="17" t="str">
        <f t="shared" si="455"/>
        <v/>
      </c>
      <c r="U1032" s="17" t="str">
        <f t="shared" si="456"/>
        <v/>
      </c>
      <c r="V1032" s="17" t="str">
        <f t="shared" si="457"/>
        <v/>
      </c>
      <c r="W1032" s="17" t="str">
        <f t="shared" si="458"/>
        <v/>
      </c>
      <c r="X1032" s="18" t="str">
        <f t="shared" si="449"/>
        <v/>
      </c>
      <c r="Y1032" s="17" t="str">
        <f t="shared" si="459"/>
        <v/>
      </c>
      <c r="Z1032" s="17" t="str">
        <f t="shared" si="460"/>
        <v/>
      </c>
      <c r="AA1032" s="17" t="str">
        <f t="shared" si="461"/>
        <v/>
      </c>
      <c r="AB1032" s="17" t="str">
        <f t="shared" si="462"/>
        <v/>
      </c>
      <c r="AC1032" s="17" t="str">
        <f t="shared" si="463"/>
        <v/>
      </c>
      <c r="AD1032" s="18" t="str">
        <f t="shared" si="464"/>
        <v/>
      </c>
      <c r="AE1032" s="19" t="str">
        <f t="shared" si="465"/>
        <v/>
      </c>
      <c r="AF1032" s="17" t="str">
        <f t="shared" si="466"/>
        <v/>
      </c>
      <c r="AG1032" s="17" t="str">
        <f t="shared" si="467"/>
        <v/>
      </c>
      <c r="AH1032" s="18" t="str">
        <f t="shared" si="468"/>
        <v/>
      </c>
      <c r="AI1032" s="73"/>
      <c r="AJ1032" s="74"/>
      <c r="AK1032" s="74"/>
      <c r="AL1032" s="73"/>
      <c r="AM1032" s="74"/>
      <c r="AN1032" s="74">
        <f t="shared" si="469"/>
        <v>2012</v>
      </c>
      <c r="AO1032" s="19" t="str">
        <f t="shared" ca="1" si="470"/>
        <v>-</v>
      </c>
      <c r="AP1032" s="17" t="str">
        <f ca="1">IF($C1032&gt;=TODAY(),"-",100*(AO1032-MIN(Fit_Error_Deaths))/(MAX(Fit_Error_Deaths)-MIN(Fit_Error_Deaths)))</f>
        <v>-</v>
      </c>
      <c r="AQ1032" s="17" t="str">
        <f t="shared" ca="1" si="471"/>
        <v>-</v>
      </c>
      <c r="AR1032" s="17" t="str">
        <f ca="1">IF($C1032&gt;=TODAY(),"-",100*(AQ1032-MIN(Fit_Error_LocalTransmission))/(MAX(Fit_Error_LocalTransmission)-MIN(Fit_Error_LocalTransmission)))</f>
        <v>-</v>
      </c>
      <c r="AS1032" s="17" t="str">
        <f t="shared" ca="1" si="472"/>
        <v>-</v>
      </c>
      <c r="AT1032" s="67" t="str">
        <f t="shared" ca="1" si="473"/>
        <v>-</v>
      </c>
    </row>
    <row r="1033" spans="1:46" s="1" customFormat="1" ht="12" x14ac:dyDescent="0.35">
      <c r="A1033" s="87"/>
      <c r="B1033" s="40" t="str">
        <f t="shared" si="450"/>
        <v/>
      </c>
      <c r="C1033" s="41" t="str">
        <f t="shared" si="451"/>
        <v/>
      </c>
      <c r="D1033" s="28">
        <f>'I Disease Parameters'!$E$6/(1000*365)</f>
        <v>4.8197260273972601E-5</v>
      </c>
      <c r="E1033" s="28">
        <f>'I Disease Parameters'!$E$7/(1000*365)</f>
        <v>2.0024657534246577E-5</v>
      </c>
      <c r="F1033" s="27">
        <f>(1-'I Disease Parameters'!$E$8)/'I Disease Parameters'!$E$10</f>
        <v>0.188</v>
      </c>
      <c r="G1033" s="27">
        <f>'I Disease Parameters'!$E$8/'I Disease Parameters'!$E$11</f>
        <v>1.2E-2</v>
      </c>
      <c r="H1033" s="27">
        <f>1/'I Disease Parameters'!$E$12</f>
        <v>0.05</v>
      </c>
      <c r="I1033" s="27">
        <f>'I Disease Parameters'!$E$9/'I Disease Parameters'!$E$15</f>
        <v>0</v>
      </c>
      <c r="J1033" s="83">
        <f t="shared" si="474"/>
        <v>7.7001263440561267</v>
      </c>
      <c r="K1033" s="60">
        <f t="shared" si="475"/>
        <v>0.77001263449643809</v>
      </c>
      <c r="L1033" s="30">
        <f t="shared" si="476"/>
        <v>0.46717576064062738</v>
      </c>
      <c r="M1033" s="27">
        <f>J1033/'I Disease Parameters'!$E$12</f>
        <v>0.38500631720280631</v>
      </c>
      <c r="N1033" s="27">
        <f>K1033/SQRT('I Disease Parameters'!$E$13*'I Disease Parameters'!$E$13)</f>
        <v>4.5294860852731655E-2</v>
      </c>
      <c r="O1033" s="27">
        <f>L1033/'I Disease Parameters'!$E$13</f>
        <v>2.7480927096507492E-2</v>
      </c>
      <c r="P1033" s="27">
        <f>(1-L1033)/'I Disease Parameters'!$E$14</f>
        <v>2.2201009973307193E-2</v>
      </c>
      <c r="Q1033" s="19" t="str">
        <f t="shared" si="452"/>
        <v/>
      </c>
      <c r="R1033" s="17" t="str">
        <f t="shared" si="453"/>
        <v/>
      </c>
      <c r="S1033" s="17" t="str">
        <f t="shared" si="454"/>
        <v/>
      </c>
      <c r="T1033" s="17" t="str">
        <f t="shared" si="455"/>
        <v/>
      </c>
      <c r="U1033" s="17" t="str">
        <f t="shared" si="456"/>
        <v/>
      </c>
      <c r="V1033" s="17" t="str">
        <f t="shared" si="457"/>
        <v/>
      </c>
      <c r="W1033" s="17" t="str">
        <f t="shared" si="458"/>
        <v/>
      </c>
      <c r="X1033" s="18" t="str">
        <f t="shared" si="449"/>
        <v/>
      </c>
      <c r="Y1033" s="17" t="str">
        <f t="shared" si="459"/>
        <v/>
      </c>
      <c r="Z1033" s="17" t="str">
        <f t="shared" si="460"/>
        <v/>
      </c>
      <c r="AA1033" s="17" t="str">
        <f t="shared" si="461"/>
        <v/>
      </c>
      <c r="AB1033" s="17" t="str">
        <f t="shared" si="462"/>
        <v/>
      </c>
      <c r="AC1033" s="17" t="str">
        <f t="shared" si="463"/>
        <v/>
      </c>
      <c r="AD1033" s="18" t="str">
        <f t="shared" si="464"/>
        <v/>
      </c>
      <c r="AE1033" s="19" t="str">
        <f t="shared" si="465"/>
        <v/>
      </c>
      <c r="AF1033" s="17" t="str">
        <f t="shared" si="466"/>
        <v/>
      </c>
      <c r="AG1033" s="17" t="str">
        <f t="shared" si="467"/>
        <v/>
      </c>
      <c r="AH1033" s="18" t="str">
        <f t="shared" si="468"/>
        <v/>
      </c>
      <c r="AI1033" s="73"/>
      <c r="AJ1033" s="74"/>
      <c r="AK1033" s="74"/>
      <c r="AL1033" s="73"/>
      <c r="AM1033" s="74"/>
      <c r="AN1033" s="74">
        <f t="shared" si="469"/>
        <v>2012</v>
      </c>
      <c r="AO1033" s="19" t="str">
        <f t="shared" ca="1" si="470"/>
        <v>-</v>
      </c>
      <c r="AP1033" s="17" t="str">
        <f ca="1">IF($C1033&gt;=TODAY(),"-",100*(AO1033-MIN(Fit_Error_Deaths))/(MAX(Fit_Error_Deaths)-MIN(Fit_Error_Deaths)))</f>
        <v>-</v>
      </c>
      <c r="AQ1033" s="17" t="str">
        <f t="shared" ca="1" si="471"/>
        <v>-</v>
      </c>
      <c r="AR1033" s="17" t="str">
        <f ca="1">IF($C1033&gt;=TODAY(),"-",100*(AQ1033-MIN(Fit_Error_LocalTransmission))/(MAX(Fit_Error_LocalTransmission)-MIN(Fit_Error_LocalTransmission)))</f>
        <v>-</v>
      </c>
      <c r="AS1033" s="17" t="str">
        <f t="shared" ca="1" si="472"/>
        <v>-</v>
      </c>
      <c r="AT1033" s="67" t="str">
        <f t="shared" ca="1" si="473"/>
        <v>-</v>
      </c>
    </row>
    <row r="1034" spans="1:46" s="1" customFormat="1" ht="12" x14ac:dyDescent="0.35">
      <c r="A1034" s="87"/>
      <c r="B1034" s="40" t="str">
        <f t="shared" si="450"/>
        <v/>
      </c>
      <c r="C1034" s="41" t="str">
        <f t="shared" si="451"/>
        <v/>
      </c>
      <c r="D1034" s="28">
        <f>'I Disease Parameters'!$E$6/(1000*365)</f>
        <v>4.8197260273972601E-5</v>
      </c>
      <c r="E1034" s="28">
        <f>'I Disease Parameters'!$E$7/(1000*365)</f>
        <v>2.0024657534246577E-5</v>
      </c>
      <c r="F1034" s="27">
        <f>(1-'I Disease Parameters'!$E$8)/'I Disease Parameters'!$E$10</f>
        <v>0.188</v>
      </c>
      <c r="G1034" s="27">
        <f>'I Disease Parameters'!$E$8/'I Disease Parameters'!$E$11</f>
        <v>1.2E-2</v>
      </c>
      <c r="H1034" s="27">
        <f>1/'I Disease Parameters'!$E$12</f>
        <v>0.05</v>
      </c>
      <c r="I1034" s="27">
        <f>'I Disease Parameters'!$E$9/'I Disease Parameters'!$E$15</f>
        <v>0</v>
      </c>
      <c r="J1034" s="83">
        <f t="shared" si="474"/>
        <v>7.7001263440561267</v>
      </c>
      <c r="K1034" s="60">
        <f t="shared" si="475"/>
        <v>0.77001263449643809</v>
      </c>
      <c r="L1034" s="30">
        <f t="shared" si="476"/>
        <v>0.46717576064062738</v>
      </c>
      <c r="M1034" s="27">
        <f>J1034/'I Disease Parameters'!$E$12</f>
        <v>0.38500631720280631</v>
      </c>
      <c r="N1034" s="27">
        <f>K1034/SQRT('I Disease Parameters'!$E$13*'I Disease Parameters'!$E$13)</f>
        <v>4.5294860852731655E-2</v>
      </c>
      <c r="O1034" s="27">
        <f>L1034/'I Disease Parameters'!$E$13</f>
        <v>2.7480927096507492E-2</v>
      </c>
      <c r="P1034" s="27">
        <f>(1-L1034)/'I Disease Parameters'!$E$14</f>
        <v>2.2201009973307193E-2</v>
      </c>
      <c r="Q1034" s="19" t="str">
        <f t="shared" si="452"/>
        <v/>
      </c>
      <c r="R1034" s="17" t="str">
        <f t="shared" si="453"/>
        <v/>
      </c>
      <c r="S1034" s="17" t="str">
        <f t="shared" si="454"/>
        <v/>
      </c>
      <c r="T1034" s="17" t="str">
        <f t="shared" si="455"/>
        <v/>
      </c>
      <c r="U1034" s="17" t="str">
        <f t="shared" si="456"/>
        <v/>
      </c>
      <c r="V1034" s="17" t="str">
        <f t="shared" si="457"/>
        <v/>
      </c>
      <c r="W1034" s="17" t="str">
        <f t="shared" si="458"/>
        <v/>
      </c>
      <c r="X1034" s="18" t="str">
        <f t="shared" si="449"/>
        <v/>
      </c>
      <c r="Y1034" s="17" t="str">
        <f t="shared" si="459"/>
        <v/>
      </c>
      <c r="Z1034" s="17" t="str">
        <f t="shared" si="460"/>
        <v/>
      </c>
      <c r="AA1034" s="17" t="str">
        <f t="shared" si="461"/>
        <v/>
      </c>
      <c r="AB1034" s="17" t="str">
        <f t="shared" si="462"/>
        <v/>
      </c>
      <c r="AC1034" s="17" t="str">
        <f t="shared" si="463"/>
        <v/>
      </c>
      <c r="AD1034" s="18" t="str">
        <f t="shared" si="464"/>
        <v/>
      </c>
      <c r="AE1034" s="19" t="str">
        <f t="shared" si="465"/>
        <v/>
      </c>
      <c r="AF1034" s="17" t="str">
        <f t="shared" si="466"/>
        <v/>
      </c>
      <c r="AG1034" s="17" t="str">
        <f t="shared" si="467"/>
        <v/>
      </c>
      <c r="AH1034" s="18" t="str">
        <f t="shared" si="468"/>
        <v/>
      </c>
      <c r="AI1034" s="73"/>
      <c r="AJ1034" s="74"/>
      <c r="AK1034" s="74"/>
      <c r="AL1034" s="73"/>
      <c r="AM1034" s="74"/>
      <c r="AN1034" s="74">
        <f t="shared" si="469"/>
        <v>2012</v>
      </c>
      <c r="AO1034" s="19" t="str">
        <f t="shared" ca="1" si="470"/>
        <v>-</v>
      </c>
      <c r="AP1034" s="17" t="str">
        <f ca="1">IF($C1034&gt;=TODAY(),"-",100*(AO1034-MIN(Fit_Error_Deaths))/(MAX(Fit_Error_Deaths)-MIN(Fit_Error_Deaths)))</f>
        <v>-</v>
      </c>
      <c r="AQ1034" s="17" t="str">
        <f t="shared" ca="1" si="471"/>
        <v>-</v>
      </c>
      <c r="AR1034" s="17" t="str">
        <f ca="1">IF($C1034&gt;=TODAY(),"-",100*(AQ1034-MIN(Fit_Error_LocalTransmission))/(MAX(Fit_Error_LocalTransmission)-MIN(Fit_Error_LocalTransmission)))</f>
        <v>-</v>
      </c>
      <c r="AS1034" s="17" t="str">
        <f t="shared" ca="1" si="472"/>
        <v>-</v>
      </c>
      <c r="AT1034" s="67" t="str">
        <f t="shared" ca="1" si="473"/>
        <v>-</v>
      </c>
    </row>
    <row r="1035" spans="1:46" s="1" customFormat="1" ht="12" x14ac:dyDescent="0.35">
      <c r="A1035" s="87"/>
      <c r="B1035" s="40" t="str">
        <f t="shared" si="450"/>
        <v/>
      </c>
      <c r="C1035" s="41" t="str">
        <f t="shared" si="451"/>
        <v/>
      </c>
      <c r="D1035" s="28">
        <f>'I Disease Parameters'!$E$6/(1000*365)</f>
        <v>4.8197260273972601E-5</v>
      </c>
      <c r="E1035" s="28">
        <f>'I Disease Parameters'!$E$7/(1000*365)</f>
        <v>2.0024657534246577E-5</v>
      </c>
      <c r="F1035" s="27">
        <f>(1-'I Disease Parameters'!$E$8)/'I Disease Parameters'!$E$10</f>
        <v>0.188</v>
      </c>
      <c r="G1035" s="27">
        <f>'I Disease Parameters'!$E$8/'I Disease Parameters'!$E$11</f>
        <v>1.2E-2</v>
      </c>
      <c r="H1035" s="27">
        <f>1/'I Disease Parameters'!$E$12</f>
        <v>0.05</v>
      </c>
      <c r="I1035" s="27">
        <f>'I Disease Parameters'!$E$9/'I Disease Parameters'!$E$15</f>
        <v>0</v>
      </c>
      <c r="J1035" s="83">
        <f t="shared" si="474"/>
        <v>7.7001263440561267</v>
      </c>
      <c r="K1035" s="60">
        <f t="shared" si="475"/>
        <v>0.77001263449643809</v>
      </c>
      <c r="L1035" s="30">
        <f t="shared" si="476"/>
        <v>0.46717576064062738</v>
      </c>
      <c r="M1035" s="27">
        <f>J1035/'I Disease Parameters'!$E$12</f>
        <v>0.38500631720280631</v>
      </c>
      <c r="N1035" s="27">
        <f>K1035/SQRT('I Disease Parameters'!$E$13*'I Disease Parameters'!$E$13)</f>
        <v>4.5294860852731655E-2</v>
      </c>
      <c r="O1035" s="27">
        <f>L1035/'I Disease Parameters'!$E$13</f>
        <v>2.7480927096507492E-2</v>
      </c>
      <c r="P1035" s="27">
        <f>(1-L1035)/'I Disease Parameters'!$E$14</f>
        <v>2.2201009973307193E-2</v>
      </c>
      <c r="Q1035" s="19" t="str">
        <f t="shared" si="452"/>
        <v/>
      </c>
      <c r="R1035" s="17" t="str">
        <f t="shared" si="453"/>
        <v/>
      </c>
      <c r="S1035" s="17" t="str">
        <f t="shared" si="454"/>
        <v/>
      </c>
      <c r="T1035" s="17" t="str">
        <f t="shared" si="455"/>
        <v/>
      </c>
      <c r="U1035" s="17" t="str">
        <f t="shared" si="456"/>
        <v/>
      </c>
      <c r="V1035" s="17" t="str">
        <f t="shared" si="457"/>
        <v/>
      </c>
      <c r="W1035" s="17" t="str">
        <f t="shared" si="458"/>
        <v/>
      </c>
      <c r="X1035" s="18" t="str">
        <f t="shared" si="449"/>
        <v/>
      </c>
      <c r="Y1035" s="17" t="str">
        <f t="shared" si="459"/>
        <v/>
      </c>
      <c r="Z1035" s="17" t="str">
        <f t="shared" si="460"/>
        <v/>
      </c>
      <c r="AA1035" s="17" t="str">
        <f t="shared" si="461"/>
        <v/>
      </c>
      <c r="AB1035" s="17" t="str">
        <f t="shared" si="462"/>
        <v/>
      </c>
      <c r="AC1035" s="17" t="str">
        <f t="shared" si="463"/>
        <v/>
      </c>
      <c r="AD1035" s="18" t="str">
        <f t="shared" si="464"/>
        <v/>
      </c>
      <c r="AE1035" s="19" t="str">
        <f t="shared" si="465"/>
        <v/>
      </c>
      <c r="AF1035" s="17" t="str">
        <f t="shared" si="466"/>
        <v/>
      </c>
      <c r="AG1035" s="17" t="str">
        <f t="shared" si="467"/>
        <v/>
      </c>
      <c r="AH1035" s="18" t="str">
        <f t="shared" si="468"/>
        <v/>
      </c>
      <c r="AI1035" s="73"/>
      <c r="AJ1035" s="74"/>
      <c r="AK1035" s="74"/>
      <c r="AL1035" s="73"/>
      <c r="AM1035" s="74"/>
      <c r="AN1035" s="74">
        <f t="shared" si="469"/>
        <v>2012</v>
      </c>
      <c r="AO1035" s="19" t="str">
        <f t="shared" ca="1" si="470"/>
        <v>-</v>
      </c>
      <c r="AP1035" s="17" t="str">
        <f ca="1">IF($C1035&gt;=TODAY(),"-",100*(AO1035-MIN(Fit_Error_Deaths))/(MAX(Fit_Error_Deaths)-MIN(Fit_Error_Deaths)))</f>
        <v>-</v>
      </c>
      <c r="AQ1035" s="17" t="str">
        <f t="shared" ca="1" si="471"/>
        <v>-</v>
      </c>
      <c r="AR1035" s="17" t="str">
        <f ca="1">IF($C1035&gt;=TODAY(),"-",100*(AQ1035-MIN(Fit_Error_LocalTransmission))/(MAX(Fit_Error_LocalTransmission)-MIN(Fit_Error_LocalTransmission)))</f>
        <v>-</v>
      </c>
      <c r="AS1035" s="17" t="str">
        <f t="shared" ca="1" si="472"/>
        <v>-</v>
      </c>
      <c r="AT1035" s="67" t="str">
        <f t="shared" ca="1" si="473"/>
        <v>-</v>
      </c>
    </row>
    <row r="1036" spans="1:46" s="1" customFormat="1" ht="12" x14ac:dyDescent="0.35">
      <c r="A1036" s="87"/>
      <c r="B1036" s="40" t="str">
        <f t="shared" si="450"/>
        <v/>
      </c>
      <c r="C1036" s="41" t="str">
        <f t="shared" si="451"/>
        <v/>
      </c>
      <c r="D1036" s="28">
        <f>'I Disease Parameters'!$E$6/(1000*365)</f>
        <v>4.8197260273972601E-5</v>
      </c>
      <c r="E1036" s="28">
        <f>'I Disease Parameters'!$E$7/(1000*365)</f>
        <v>2.0024657534246577E-5</v>
      </c>
      <c r="F1036" s="27">
        <f>(1-'I Disease Parameters'!$E$8)/'I Disease Parameters'!$E$10</f>
        <v>0.188</v>
      </c>
      <c r="G1036" s="27">
        <f>'I Disease Parameters'!$E$8/'I Disease Parameters'!$E$11</f>
        <v>1.2E-2</v>
      </c>
      <c r="H1036" s="27">
        <f>1/'I Disease Parameters'!$E$12</f>
        <v>0.05</v>
      </c>
      <c r="I1036" s="27">
        <f>'I Disease Parameters'!$E$9/'I Disease Parameters'!$E$15</f>
        <v>0</v>
      </c>
      <c r="J1036" s="83">
        <f t="shared" si="474"/>
        <v>7.7001263440561267</v>
      </c>
      <c r="K1036" s="60">
        <f t="shared" si="475"/>
        <v>0.77001263449643809</v>
      </c>
      <c r="L1036" s="30">
        <f t="shared" si="476"/>
        <v>0.46717576064062738</v>
      </c>
      <c r="M1036" s="27">
        <f>J1036/'I Disease Parameters'!$E$12</f>
        <v>0.38500631720280631</v>
      </c>
      <c r="N1036" s="27">
        <f>K1036/SQRT('I Disease Parameters'!$E$13*'I Disease Parameters'!$E$13)</f>
        <v>4.5294860852731655E-2</v>
      </c>
      <c r="O1036" s="27">
        <f>L1036/'I Disease Parameters'!$E$13</f>
        <v>2.7480927096507492E-2</v>
      </c>
      <c r="P1036" s="27">
        <f>(1-L1036)/'I Disease Parameters'!$E$14</f>
        <v>2.2201009973307193E-2</v>
      </c>
      <c r="Q1036" s="19" t="str">
        <f t="shared" si="452"/>
        <v/>
      </c>
      <c r="R1036" s="17" t="str">
        <f t="shared" si="453"/>
        <v/>
      </c>
      <c r="S1036" s="17" t="str">
        <f t="shared" si="454"/>
        <v/>
      </c>
      <c r="T1036" s="17" t="str">
        <f t="shared" si="455"/>
        <v/>
      </c>
      <c r="U1036" s="17" t="str">
        <f t="shared" si="456"/>
        <v/>
      </c>
      <c r="V1036" s="17" t="str">
        <f t="shared" si="457"/>
        <v/>
      </c>
      <c r="W1036" s="17" t="str">
        <f t="shared" si="458"/>
        <v/>
      </c>
      <c r="X1036" s="18" t="str">
        <f t="shared" si="449"/>
        <v/>
      </c>
      <c r="Y1036" s="17" t="str">
        <f t="shared" si="459"/>
        <v/>
      </c>
      <c r="Z1036" s="17" t="str">
        <f t="shared" si="460"/>
        <v/>
      </c>
      <c r="AA1036" s="17" t="str">
        <f t="shared" si="461"/>
        <v/>
      </c>
      <c r="AB1036" s="17" t="str">
        <f t="shared" si="462"/>
        <v/>
      </c>
      <c r="AC1036" s="17" t="str">
        <f t="shared" si="463"/>
        <v/>
      </c>
      <c r="AD1036" s="18" t="str">
        <f t="shared" si="464"/>
        <v/>
      </c>
      <c r="AE1036" s="19" t="str">
        <f t="shared" si="465"/>
        <v/>
      </c>
      <c r="AF1036" s="17" t="str">
        <f t="shared" si="466"/>
        <v/>
      </c>
      <c r="AG1036" s="17" t="str">
        <f t="shared" si="467"/>
        <v/>
      </c>
      <c r="AH1036" s="18" t="str">
        <f t="shared" si="468"/>
        <v/>
      </c>
      <c r="AI1036" s="73"/>
      <c r="AJ1036" s="74"/>
      <c r="AK1036" s="74"/>
      <c r="AL1036" s="73"/>
      <c r="AM1036" s="74"/>
      <c r="AN1036" s="74">
        <f t="shared" si="469"/>
        <v>2012</v>
      </c>
      <c r="AO1036" s="19" t="str">
        <f t="shared" ca="1" si="470"/>
        <v>-</v>
      </c>
      <c r="AP1036" s="17" t="str">
        <f ca="1">IF($C1036&gt;=TODAY(),"-",100*(AO1036-MIN(Fit_Error_Deaths))/(MAX(Fit_Error_Deaths)-MIN(Fit_Error_Deaths)))</f>
        <v>-</v>
      </c>
      <c r="AQ1036" s="17" t="str">
        <f t="shared" ca="1" si="471"/>
        <v>-</v>
      </c>
      <c r="AR1036" s="17" t="str">
        <f ca="1">IF($C1036&gt;=TODAY(),"-",100*(AQ1036-MIN(Fit_Error_LocalTransmission))/(MAX(Fit_Error_LocalTransmission)-MIN(Fit_Error_LocalTransmission)))</f>
        <v>-</v>
      </c>
      <c r="AS1036" s="17" t="str">
        <f t="shared" ca="1" si="472"/>
        <v>-</v>
      </c>
      <c r="AT1036" s="67" t="str">
        <f t="shared" ca="1" si="473"/>
        <v>-</v>
      </c>
    </row>
    <row r="1037" spans="1:46" s="1" customFormat="1" ht="12" x14ac:dyDescent="0.35">
      <c r="A1037" s="87"/>
      <c r="B1037" s="40" t="str">
        <f t="shared" si="450"/>
        <v/>
      </c>
      <c r="C1037" s="41" t="str">
        <f t="shared" si="451"/>
        <v/>
      </c>
      <c r="D1037" s="28">
        <f>'I Disease Parameters'!$E$6/(1000*365)</f>
        <v>4.8197260273972601E-5</v>
      </c>
      <c r="E1037" s="28">
        <f>'I Disease Parameters'!$E$7/(1000*365)</f>
        <v>2.0024657534246577E-5</v>
      </c>
      <c r="F1037" s="27">
        <f>(1-'I Disease Parameters'!$E$8)/'I Disease Parameters'!$E$10</f>
        <v>0.188</v>
      </c>
      <c r="G1037" s="27">
        <f>'I Disease Parameters'!$E$8/'I Disease Parameters'!$E$11</f>
        <v>1.2E-2</v>
      </c>
      <c r="H1037" s="27">
        <f>1/'I Disease Parameters'!$E$12</f>
        <v>0.05</v>
      </c>
      <c r="I1037" s="27">
        <f>'I Disease Parameters'!$E$9/'I Disease Parameters'!$E$15</f>
        <v>0</v>
      </c>
      <c r="J1037" s="83">
        <f t="shared" si="474"/>
        <v>7.7001263440561267</v>
      </c>
      <c r="K1037" s="60">
        <f t="shared" si="475"/>
        <v>0.77001263449643809</v>
      </c>
      <c r="L1037" s="30">
        <f t="shared" si="476"/>
        <v>0.46717576064062738</v>
      </c>
      <c r="M1037" s="27">
        <f>J1037/'I Disease Parameters'!$E$12</f>
        <v>0.38500631720280631</v>
      </c>
      <c r="N1037" s="27">
        <f>K1037/SQRT('I Disease Parameters'!$E$13*'I Disease Parameters'!$E$13)</f>
        <v>4.5294860852731655E-2</v>
      </c>
      <c r="O1037" s="27">
        <f>L1037/'I Disease Parameters'!$E$13</f>
        <v>2.7480927096507492E-2</v>
      </c>
      <c r="P1037" s="27">
        <f>(1-L1037)/'I Disease Parameters'!$E$14</f>
        <v>2.2201009973307193E-2</v>
      </c>
      <c r="Q1037" s="19" t="str">
        <f t="shared" si="452"/>
        <v/>
      </c>
      <c r="R1037" s="17" t="str">
        <f t="shared" si="453"/>
        <v/>
      </c>
      <c r="S1037" s="17" t="str">
        <f t="shared" si="454"/>
        <v/>
      </c>
      <c r="T1037" s="17" t="str">
        <f t="shared" si="455"/>
        <v/>
      </c>
      <c r="U1037" s="17" t="str">
        <f t="shared" si="456"/>
        <v/>
      </c>
      <c r="V1037" s="17" t="str">
        <f t="shared" si="457"/>
        <v/>
      </c>
      <c r="W1037" s="17" t="str">
        <f t="shared" si="458"/>
        <v/>
      </c>
      <c r="X1037" s="18" t="str">
        <f t="shared" si="449"/>
        <v/>
      </c>
      <c r="Y1037" s="17" t="str">
        <f t="shared" si="459"/>
        <v/>
      </c>
      <c r="Z1037" s="17" t="str">
        <f t="shared" si="460"/>
        <v/>
      </c>
      <c r="AA1037" s="17" t="str">
        <f t="shared" si="461"/>
        <v/>
      </c>
      <c r="AB1037" s="17" t="str">
        <f t="shared" si="462"/>
        <v/>
      </c>
      <c r="AC1037" s="17" t="str">
        <f t="shared" si="463"/>
        <v/>
      </c>
      <c r="AD1037" s="18" t="str">
        <f t="shared" si="464"/>
        <v/>
      </c>
      <c r="AE1037" s="19" t="str">
        <f t="shared" si="465"/>
        <v/>
      </c>
      <c r="AF1037" s="17" t="str">
        <f t="shared" si="466"/>
        <v/>
      </c>
      <c r="AG1037" s="17" t="str">
        <f t="shared" si="467"/>
        <v/>
      </c>
      <c r="AH1037" s="18" t="str">
        <f t="shared" si="468"/>
        <v/>
      </c>
      <c r="AI1037" s="73"/>
      <c r="AJ1037" s="74"/>
      <c r="AK1037" s="74"/>
      <c r="AL1037" s="73"/>
      <c r="AM1037" s="74"/>
      <c r="AN1037" s="74">
        <f t="shared" si="469"/>
        <v>2012</v>
      </c>
      <c r="AO1037" s="19" t="str">
        <f t="shared" ca="1" si="470"/>
        <v>-</v>
      </c>
      <c r="AP1037" s="17" t="str">
        <f ca="1">IF($C1037&gt;=TODAY(),"-",100*(AO1037-MIN(Fit_Error_Deaths))/(MAX(Fit_Error_Deaths)-MIN(Fit_Error_Deaths)))</f>
        <v>-</v>
      </c>
      <c r="AQ1037" s="17" t="str">
        <f t="shared" ca="1" si="471"/>
        <v>-</v>
      </c>
      <c r="AR1037" s="17" t="str">
        <f ca="1">IF($C1037&gt;=TODAY(),"-",100*(AQ1037-MIN(Fit_Error_LocalTransmission))/(MAX(Fit_Error_LocalTransmission)-MIN(Fit_Error_LocalTransmission)))</f>
        <v>-</v>
      </c>
      <c r="AS1037" s="17" t="str">
        <f t="shared" ca="1" si="472"/>
        <v>-</v>
      </c>
      <c r="AT1037" s="67" t="str">
        <f t="shared" ca="1" si="473"/>
        <v>-</v>
      </c>
    </row>
    <row r="1038" spans="1:46" s="1" customFormat="1" ht="12" x14ac:dyDescent="0.35">
      <c r="A1038" s="87"/>
      <c r="B1038" s="40" t="str">
        <f t="shared" si="450"/>
        <v/>
      </c>
      <c r="C1038" s="41" t="str">
        <f t="shared" si="451"/>
        <v/>
      </c>
      <c r="D1038" s="28">
        <f>'I Disease Parameters'!$E$6/(1000*365)</f>
        <v>4.8197260273972601E-5</v>
      </c>
      <c r="E1038" s="28">
        <f>'I Disease Parameters'!$E$7/(1000*365)</f>
        <v>2.0024657534246577E-5</v>
      </c>
      <c r="F1038" s="27">
        <f>(1-'I Disease Parameters'!$E$8)/'I Disease Parameters'!$E$10</f>
        <v>0.188</v>
      </c>
      <c r="G1038" s="27">
        <f>'I Disease Parameters'!$E$8/'I Disease Parameters'!$E$11</f>
        <v>1.2E-2</v>
      </c>
      <c r="H1038" s="27">
        <f>1/'I Disease Parameters'!$E$12</f>
        <v>0.05</v>
      </c>
      <c r="I1038" s="27">
        <f>'I Disease Parameters'!$E$9/'I Disease Parameters'!$E$15</f>
        <v>0</v>
      </c>
      <c r="J1038" s="83">
        <f t="shared" si="474"/>
        <v>7.7001263440561267</v>
      </c>
      <c r="K1038" s="60">
        <f t="shared" si="475"/>
        <v>0.77001263449643809</v>
      </c>
      <c r="L1038" s="30">
        <f t="shared" si="476"/>
        <v>0.46717576064062738</v>
      </c>
      <c r="M1038" s="27">
        <f>J1038/'I Disease Parameters'!$E$12</f>
        <v>0.38500631720280631</v>
      </c>
      <c r="N1038" s="27">
        <f>K1038/SQRT('I Disease Parameters'!$E$13*'I Disease Parameters'!$E$13)</f>
        <v>4.5294860852731655E-2</v>
      </c>
      <c r="O1038" s="27">
        <f>L1038/'I Disease Parameters'!$E$13</f>
        <v>2.7480927096507492E-2</v>
      </c>
      <c r="P1038" s="27">
        <f>(1-L1038)/'I Disease Parameters'!$E$14</f>
        <v>2.2201009973307193E-2</v>
      </c>
      <c r="Q1038" s="19" t="str">
        <f t="shared" si="452"/>
        <v/>
      </c>
      <c r="R1038" s="17" t="str">
        <f t="shared" si="453"/>
        <v/>
      </c>
      <c r="S1038" s="17" t="str">
        <f t="shared" si="454"/>
        <v/>
      </c>
      <c r="T1038" s="17" t="str">
        <f t="shared" si="455"/>
        <v/>
      </c>
      <c r="U1038" s="17" t="str">
        <f t="shared" si="456"/>
        <v/>
      </c>
      <c r="V1038" s="17" t="str">
        <f t="shared" si="457"/>
        <v/>
      </c>
      <c r="W1038" s="17" t="str">
        <f t="shared" si="458"/>
        <v/>
      </c>
      <c r="X1038" s="18" t="str">
        <f t="shared" si="449"/>
        <v/>
      </c>
      <c r="Y1038" s="17" t="str">
        <f t="shared" si="459"/>
        <v/>
      </c>
      <c r="Z1038" s="17" t="str">
        <f t="shared" si="460"/>
        <v/>
      </c>
      <c r="AA1038" s="17" t="str">
        <f t="shared" si="461"/>
        <v/>
      </c>
      <c r="AB1038" s="17" t="str">
        <f t="shared" si="462"/>
        <v/>
      </c>
      <c r="AC1038" s="17" t="str">
        <f t="shared" si="463"/>
        <v/>
      </c>
      <c r="AD1038" s="18" t="str">
        <f t="shared" si="464"/>
        <v/>
      </c>
      <c r="AE1038" s="19" t="str">
        <f t="shared" si="465"/>
        <v/>
      </c>
      <c r="AF1038" s="17" t="str">
        <f t="shared" si="466"/>
        <v/>
      </c>
      <c r="AG1038" s="17" t="str">
        <f t="shared" si="467"/>
        <v/>
      </c>
      <c r="AH1038" s="18" t="str">
        <f t="shared" si="468"/>
        <v/>
      </c>
      <c r="AI1038" s="73"/>
      <c r="AJ1038" s="74"/>
      <c r="AK1038" s="74"/>
      <c r="AL1038" s="73"/>
      <c r="AM1038" s="74"/>
      <c r="AN1038" s="74">
        <f t="shared" si="469"/>
        <v>2012</v>
      </c>
      <c r="AO1038" s="19" t="str">
        <f t="shared" ca="1" si="470"/>
        <v>-</v>
      </c>
      <c r="AP1038" s="17" t="str">
        <f ca="1">IF($C1038&gt;=TODAY(),"-",100*(AO1038-MIN(Fit_Error_Deaths))/(MAX(Fit_Error_Deaths)-MIN(Fit_Error_Deaths)))</f>
        <v>-</v>
      </c>
      <c r="AQ1038" s="17" t="str">
        <f t="shared" ca="1" si="471"/>
        <v>-</v>
      </c>
      <c r="AR1038" s="17" t="str">
        <f ca="1">IF($C1038&gt;=TODAY(),"-",100*(AQ1038-MIN(Fit_Error_LocalTransmission))/(MAX(Fit_Error_LocalTransmission)-MIN(Fit_Error_LocalTransmission)))</f>
        <v>-</v>
      </c>
      <c r="AS1038" s="17" t="str">
        <f t="shared" ca="1" si="472"/>
        <v>-</v>
      </c>
      <c r="AT1038" s="67" t="str">
        <f t="shared" ca="1" si="473"/>
        <v>-</v>
      </c>
    </row>
    <row r="1039" spans="1:46" s="1" customFormat="1" ht="12" x14ac:dyDescent="0.35">
      <c r="A1039" s="87"/>
      <c r="B1039" s="40" t="str">
        <f t="shared" si="450"/>
        <v/>
      </c>
      <c r="C1039" s="41" t="str">
        <f t="shared" si="451"/>
        <v/>
      </c>
      <c r="D1039" s="28">
        <f>'I Disease Parameters'!$E$6/(1000*365)</f>
        <v>4.8197260273972601E-5</v>
      </c>
      <c r="E1039" s="28">
        <f>'I Disease Parameters'!$E$7/(1000*365)</f>
        <v>2.0024657534246577E-5</v>
      </c>
      <c r="F1039" s="27">
        <f>(1-'I Disease Parameters'!$E$8)/'I Disease Parameters'!$E$10</f>
        <v>0.188</v>
      </c>
      <c r="G1039" s="27">
        <f>'I Disease Parameters'!$E$8/'I Disease Parameters'!$E$11</f>
        <v>1.2E-2</v>
      </c>
      <c r="H1039" s="27">
        <f>1/'I Disease Parameters'!$E$12</f>
        <v>0.05</v>
      </c>
      <c r="I1039" s="27">
        <f>'I Disease Parameters'!$E$9/'I Disease Parameters'!$E$15</f>
        <v>0</v>
      </c>
      <c r="J1039" s="83">
        <f t="shared" si="474"/>
        <v>7.7001263440561267</v>
      </c>
      <c r="K1039" s="60">
        <f t="shared" si="475"/>
        <v>0.77001263449643809</v>
      </c>
      <c r="L1039" s="30">
        <f t="shared" si="476"/>
        <v>0.46717576064062738</v>
      </c>
      <c r="M1039" s="27">
        <f>J1039/'I Disease Parameters'!$E$12</f>
        <v>0.38500631720280631</v>
      </c>
      <c r="N1039" s="27">
        <f>K1039/SQRT('I Disease Parameters'!$E$13*'I Disease Parameters'!$E$13)</f>
        <v>4.5294860852731655E-2</v>
      </c>
      <c r="O1039" s="27">
        <f>L1039/'I Disease Parameters'!$E$13</f>
        <v>2.7480927096507492E-2</v>
      </c>
      <c r="P1039" s="27">
        <f>(1-L1039)/'I Disease Parameters'!$E$14</f>
        <v>2.2201009973307193E-2</v>
      </c>
      <c r="Q1039" s="19" t="str">
        <f t="shared" si="452"/>
        <v/>
      </c>
      <c r="R1039" s="17" t="str">
        <f t="shared" si="453"/>
        <v/>
      </c>
      <c r="S1039" s="17" t="str">
        <f t="shared" si="454"/>
        <v/>
      </c>
      <c r="T1039" s="17" t="str">
        <f t="shared" si="455"/>
        <v/>
      </c>
      <c r="U1039" s="17" t="str">
        <f t="shared" si="456"/>
        <v/>
      </c>
      <c r="V1039" s="17" t="str">
        <f t="shared" si="457"/>
        <v/>
      </c>
      <c r="W1039" s="17" t="str">
        <f t="shared" si="458"/>
        <v/>
      </c>
      <c r="X1039" s="18" t="str">
        <f t="shared" si="449"/>
        <v/>
      </c>
      <c r="Y1039" s="17" t="str">
        <f t="shared" si="459"/>
        <v/>
      </c>
      <c r="Z1039" s="17" t="str">
        <f t="shared" si="460"/>
        <v/>
      </c>
      <c r="AA1039" s="17" t="str">
        <f t="shared" si="461"/>
        <v/>
      </c>
      <c r="AB1039" s="17" t="str">
        <f t="shared" si="462"/>
        <v/>
      </c>
      <c r="AC1039" s="17" t="str">
        <f t="shared" si="463"/>
        <v/>
      </c>
      <c r="AD1039" s="18" t="str">
        <f t="shared" si="464"/>
        <v/>
      </c>
      <c r="AE1039" s="19" t="str">
        <f t="shared" si="465"/>
        <v/>
      </c>
      <c r="AF1039" s="17" t="str">
        <f t="shared" si="466"/>
        <v/>
      </c>
      <c r="AG1039" s="17" t="str">
        <f t="shared" si="467"/>
        <v/>
      </c>
      <c r="AH1039" s="18" t="str">
        <f t="shared" si="468"/>
        <v/>
      </c>
      <c r="AI1039" s="73"/>
      <c r="AJ1039" s="74"/>
      <c r="AK1039" s="74"/>
      <c r="AL1039" s="73"/>
      <c r="AM1039" s="74"/>
      <c r="AN1039" s="74">
        <f t="shared" si="469"/>
        <v>2012</v>
      </c>
      <c r="AO1039" s="19" t="str">
        <f t="shared" ca="1" si="470"/>
        <v>-</v>
      </c>
      <c r="AP1039" s="17" t="str">
        <f ca="1">IF($C1039&gt;=TODAY(),"-",100*(AO1039-MIN(Fit_Error_Deaths))/(MAX(Fit_Error_Deaths)-MIN(Fit_Error_Deaths)))</f>
        <v>-</v>
      </c>
      <c r="AQ1039" s="17" t="str">
        <f t="shared" ca="1" si="471"/>
        <v>-</v>
      </c>
      <c r="AR1039" s="17" t="str">
        <f ca="1">IF($C1039&gt;=TODAY(),"-",100*(AQ1039-MIN(Fit_Error_LocalTransmission))/(MAX(Fit_Error_LocalTransmission)-MIN(Fit_Error_LocalTransmission)))</f>
        <v>-</v>
      </c>
      <c r="AS1039" s="17" t="str">
        <f t="shared" ca="1" si="472"/>
        <v>-</v>
      </c>
      <c r="AT1039" s="67" t="str">
        <f t="shared" ca="1" si="473"/>
        <v>-</v>
      </c>
    </row>
    <row r="1040" spans="1:46" s="1" customFormat="1" ht="12" x14ac:dyDescent="0.35">
      <c r="A1040" s="87"/>
      <c r="B1040" s="40" t="str">
        <f t="shared" si="450"/>
        <v/>
      </c>
      <c r="C1040" s="41" t="str">
        <f t="shared" si="451"/>
        <v/>
      </c>
      <c r="D1040" s="28">
        <f>'I Disease Parameters'!$E$6/(1000*365)</f>
        <v>4.8197260273972601E-5</v>
      </c>
      <c r="E1040" s="28">
        <f>'I Disease Parameters'!$E$7/(1000*365)</f>
        <v>2.0024657534246577E-5</v>
      </c>
      <c r="F1040" s="27">
        <f>(1-'I Disease Parameters'!$E$8)/'I Disease Parameters'!$E$10</f>
        <v>0.188</v>
      </c>
      <c r="G1040" s="27">
        <f>'I Disease Parameters'!$E$8/'I Disease Parameters'!$E$11</f>
        <v>1.2E-2</v>
      </c>
      <c r="H1040" s="27">
        <f>1/'I Disease Parameters'!$E$12</f>
        <v>0.05</v>
      </c>
      <c r="I1040" s="27">
        <f>'I Disease Parameters'!$E$9/'I Disease Parameters'!$E$15</f>
        <v>0</v>
      </c>
      <c r="J1040" s="83">
        <f t="shared" si="474"/>
        <v>7.7001263440561267</v>
      </c>
      <c r="K1040" s="60">
        <f t="shared" si="475"/>
        <v>0.77001263449643809</v>
      </c>
      <c r="L1040" s="30">
        <f t="shared" si="476"/>
        <v>0.46717576064062738</v>
      </c>
      <c r="M1040" s="27">
        <f>J1040/'I Disease Parameters'!$E$12</f>
        <v>0.38500631720280631</v>
      </c>
      <c r="N1040" s="27">
        <f>K1040/SQRT('I Disease Parameters'!$E$13*'I Disease Parameters'!$E$13)</f>
        <v>4.5294860852731655E-2</v>
      </c>
      <c r="O1040" s="27">
        <f>L1040/'I Disease Parameters'!$E$13</f>
        <v>2.7480927096507492E-2</v>
      </c>
      <c r="P1040" s="27">
        <f>(1-L1040)/'I Disease Parameters'!$E$14</f>
        <v>2.2201009973307193E-2</v>
      </c>
      <c r="Q1040" s="19" t="str">
        <f t="shared" si="452"/>
        <v/>
      </c>
      <c r="R1040" s="17" t="str">
        <f t="shared" si="453"/>
        <v/>
      </c>
      <c r="S1040" s="17" t="str">
        <f t="shared" si="454"/>
        <v/>
      </c>
      <c r="T1040" s="17" t="str">
        <f t="shared" si="455"/>
        <v/>
      </c>
      <c r="U1040" s="17" t="str">
        <f t="shared" si="456"/>
        <v/>
      </c>
      <c r="V1040" s="17" t="str">
        <f t="shared" si="457"/>
        <v/>
      </c>
      <c r="W1040" s="17" t="str">
        <f t="shared" si="458"/>
        <v/>
      </c>
      <c r="X1040" s="18" t="str">
        <f t="shared" si="449"/>
        <v/>
      </c>
      <c r="Y1040" s="17" t="str">
        <f t="shared" si="459"/>
        <v/>
      </c>
      <c r="Z1040" s="17" t="str">
        <f t="shared" si="460"/>
        <v/>
      </c>
      <c r="AA1040" s="17" t="str">
        <f t="shared" si="461"/>
        <v/>
      </c>
      <c r="AB1040" s="17" t="str">
        <f t="shared" si="462"/>
        <v/>
      </c>
      <c r="AC1040" s="17" t="str">
        <f t="shared" si="463"/>
        <v/>
      </c>
      <c r="AD1040" s="18" t="str">
        <f t="shared" si="464"/>
        <v/>
      </c>
      <c r="AE1040" s="19" t="str">
        <f t="shared" si="465"/>
        <v/>
      </c>
      <c r="AF1040" s="17" t="str">
        <f t="shared" si="466"/>
        <v/>
      </c>
      <c r="AG1040" s="17" t="str">
        <f t="shared" si="467"/>
        <v/>
      </c>
      <c r="AH1040" s="18" t="str">
        <f t="shared" si="468"/>
        <v/>
      </c>
      <c r="AI1040" s="73"/>
      <c r="AJ1040" s="74"/>
      <c r="AK1040" s="74"/>
      <c r="AL1040" s="73"/>
      <c r="AM1040" s="74"/>
      <c r="AN1040" s="74">
        <f t="shared" si="469"/>
        <v>2012</v>
      </c>
      <c r="AO1040" s="19" t="str">
        <f t="shared" ca="1" si="470"/>
        <v>-</v>
      </c>
      <c r="AP1040" s="17" t="str">
        <f ca="1">IF($C1040&gt;=TODAY(),"-",100*(AO1040-MIN(Fit_Error_Deaths))/(MAX(Fit_Error_Deaths)-MIN(Fit_Error_Deaths)))</f>
        <v>-</v>
      </c>
      <c r="AQ1040" s="17" t="str">
        <f t="shared" ca="1" si="471"/>
        <v>-</v>
      </c>
      <c r="AR1040" s="17" t="str">
        <f ca="1">IF($C1040&gt;=TODAY(),"-",100*(AQ1040-MIN(Fit_Error_LocalTransmission))/(MAX(Fit_Error_LocalTransmission)-MIN(Fit_Error_LocalTransmission)))</f>
        <v>-</v>
      </c>
      <c r="AS1040" s="17" t="str">
        <f t="shared" ca="1" si="472"/>
        <v>-</v>
      </c>
      <c r="AT1040" s="67" t="str">
        <f t="shared" ca="1" si="473"/>
        <v>-</v>
      </c>
    </row>
    <row r="1041" spans="1:46" s="1" customFormat="1" ht="12" x14ac:dyDescent="0.35">
      <c r="A1041" s="87"/>
      <c r="B1041" s="40" t="str">
        <f t="shared" si="450"/>
        <v/>
      </c>
      <c r="C1041" s="41" t="str">
        <f t="shared" si="451"/>
        <v/>
      </c>
      <c r="D1041" s="28">
        <f>'I Disease Parameters'!$E$6/(1000*365)</f>
        <v>4.8197260273972601E-5</v>
      </c>
      <c r="E1041" s="28">
        <f>'I Disease Parameters'!$E$7/(1000*365)</f>
        <v>2.0024657534246577E-5</v>
      </c>
      <c r="F1041" s="27">
        <f>(1-'I Disease Parameters'!$E$8)/'I Disease Parameters'!$E$10</f>
        <v>0.188</v>
      </c>
      <c r="G1041" s="27">
        <f>'I Disease Parameters'!$E$8/'I Disease Parameters'!$E$11</f>
        <v>1.2E-2</v>
      </c>
      <c r="H1041" s="27">
        <f>1/'I Disease Parameters'!$E$12</f>
        <v>0.05</v>
      </c>
      <c r="I1041" s="27">
        <f>'I Disease Parameters'!$E$9/'I Disease Parameters'!$E$15</f>
        <v>0</v>
      </c>
      <c r="J1041" s="83">
        <f t="shared" si="474"/>
        <v>7.7001263440561267</v>
      </c>
      <c r="K1041" s="60">
        <f t="shared" si="475"/>
        <v>0.77001263449643809</v>
      </c>
      <c r="L1041" s="30">
        <f t="shared" si="476"/>
        <v>0.46717576064062738</v>
      </c>
      <c r="M1041" s="27">
        <f>J1041/'I Disease Parameters'!$E$12</f>
        <v>0.38500631720280631</v>
      </c>
      <c r="N1041" s="27">
        <f>K1041/SQRT('I Disease Parameters'!$E$13*'I Disease Parameters'!$E$13)</f>
        <v>4.5294860852731655E-2</v>
      </c>
      <c r="O1041" s="27">
        <f>L1041/'I Disease Parameters'!$E$13</f>
        <v>2.7480927096507492E-2</v>
      </c>
      <c r="P1041" s="27">
        <f>(1-L1041)/'I Disease Parameters'!$E$14</f>
        <v>2.2201009973307193E-2</v>
      </c>
      <c r="Q1041" s="19" t="str">
        <f t="shared" si="452"/>
        <v/>
      </c>
      <c r="R1041" s="17" t="str">
        <f t="shared" si="453"/>
        <v/>
      </c>
      <c r="S1041" s="17" t="str">
        <f t="shared" si="454"/>
        <v/>
      </c>
      <c r="T1041" s="17" t="str">
        <f t="shared" si="455"/>
        <v/>
      </c>
      <c r="U1041" s="17" t="str">
        <f t="shared" si="456"/>
        <v/>
      </c>
      <c r="V1041" s="17" t="str">
        <f t="shared" si="457"/>
        <v/>
      </c>
      <c r="W1041" s="17" t="str">
        <f t="shared" si="458"/>
        <v/>
      </c>
      <c r="X1041" s="18" t="str">
        <f t="shared" si="449"/>
        <v/>
      </c>
      <c r="Y1041" s="17" t="str">
        <f t="shared" si="459"/>
        <v/>
      </c>
      <c r="Z1041" s="17" t="str">
        <f t="shared" si="460"/>
        <v/>
      </c>
      <c r="AA1041" s="17" t="str">
        <f t="shared" si="461"/>
        <v/>
      </c>
      <c r="AB1041" s="17" t="str">
        <f t="shared" si="462"/>
        <v/>
      </c>
      <c r="AC1041" s="17" t="str">
        <f t="shared" si="463"/>
        <v/>
      </c>
      <c r="AD1041" s="18" t="str">
        <f t="shared" si="464"/>
        <v/>
      </c>
      <c r="AE1041" s="19" t="str">
        <f t="shared" si="465"/>
        <v/>
      </c>
      <c r="AF1041" s="17" t="str">
        <f t="shared" si="466"/>
        <v/>
      </c>
      <c r="AG1041" s="17" t="str">
        <f t="shared" si="467"/>
        <v/>
      </c>
      <c r="AH1041" s="18" t="str">
        <f t="shared" si="468"/>
        <v/>
      </c>
      <c r="AI1041" s="73"/>
      <c r="AJ1041" s="74"/>
      <c r="AK1041" s="74"/>
      <c r="AL1041" s="73"/>
      <c r="AM1041" s="74"/>
      <c r="AN1041" s="74">
        <f t="shared" si="469"/>
        <v>2012</v>
      </c>
      <c r="AO1041" s="19" t="str">
        <f t="shared" ca="1" si="470"/>
        <v>-</v>
      </c>
      <c r="AP1041" s="17" t="str">
        <f ca="1">IF($C1041&gt;=TODAY(),"-",100*(AO1041-MIN(Fit_Error_Deaths))/(MAX(Fit_Error_Deaths)-MIN(Fit_Error_Deaths)))</f>
        <v>-</v>
      </c>
      <c r="AQ1041" s="17" t="str">
        <f t="shared" ca="1" si="471"/>
        <v>-</v>
      </c>
      <c r="AR1041" s="17" t="str">
        <f ca="1">IF($C1041&gt;=TODAY(),"-",100*(AQ1041-MIN(Fit_Error_LocalTransmission))/(MAX(Fit_Error_LocalTransmission)-MIN(Fit_Error_LocalTransmission)))</f>
        <v>-</v>
      </c>
      <c r="AS1041" s="17" t="str">
        <f t="shared" ca="1" si="472"/>
        <v>-</v>
      </c>
      <c r="AT1041" s="67" t="str">
        <f t="shared" ca="1" si="473"/>
        <v>-</v>
      </c>
    </row>
    <row r="1042" spans="1:46" s="1" customFormat="1" ht="12" x14ac:dyDescent="0.35">
      <c r="A1042" s="87"/>
      <c r="B1042" s="40" t="str">
        <f t="shared" si="450"/>
        <v/>
      </c>
      <c r="C1042" s="41" t="str">
        <f t="shared" si="451"/>
        <v/>
      </c>
      <c r="D1042" s="28">
        <f>'I Disease Parameters'!$E$6/(1000*365)</f>
        <v>4.8197260273972601E-5</v>
      </c>
      <c r="E1042" s="28">
        <f>'I Disease Parameters'!$E$7/(1000*365)</f>
        <v>2.0024657534246577E-5</v>
      </c>
      <c r="F1042" s="27">
        <f>(1-'I Disease Parameters'!$E$8)/'I Disease Parameters'!$E$10</f>
        <v>0.188</v>
      </c>
      <c r="G1042" s="27">
        <f>'I Disease Parameters'!$E$8/'I Disease Parameters'!$E$11</f>
        <v>1.2E-2</v>
      </c>
      <c r="H1042" s="27">
        <f>1/'I Disease Parameters'!$E$12</f>
        <v>0.05</v>
      </c>
      <c r="I1042" s="27">
        <f>'I Disease Parameters'!$E$9/'I Disease Parameters'!$E$15</f>
        <v>0</v>
      </c>
      <c r="J1042" s="83">
        <f t="shared" si="474"/>
        <v>7.7001263440561267</v>
      </c>
      <c r="K1042" s="60">
        <f t="shared" si="475"/>
        <v>0.77001263449643809</v>
      </c>
      <c r="L1042" s="30">
        <f t="shared" si="476"/>
        <v>0.46717576064062738</v>
      </c>
      <c r="M1042" s="27">
        <f>J1042/'I Disease Parameters'!$E$12</f>
        <v>0.38500631720280631</v>
      </c>
      <c r="N1042" s="27">
        <f>K1042/SQRT('I Disease Parameters'!$E$13*'I Disease Parameters'!$E$13)</f>
        <v>4.5294860852731655E-2</v>
      </c>
      <c r="O1042" s="27">
        <f>L1042/'I Disease Parameters'!$E$13</f>
        <v>2.7480927096507492E-2</v>
      </c>
      <c r="P1042" s="27">
        <f>(1-L1042)/'I Disease Parameters'!$E$14</f>
        <v>2.2201009973307193E-2</v>
      </c>
      <c r="Q1042" s="19" t="str">
        <f t="shared" si="452"/>
        <v/>
      </c>
      <c r="R1042" s="17" t="str">
        <f t="shared" si="453"/>
        <v/>
      </c>
      <c r="S1042" s="17" t="str">
        <f t="shared" si="454"/>
        <v/>
      </c>
      <c r="T1042" s="17" t="str">
        <f t="shared" si="455"/>
        <v/>
      </c>
      <c r="U1042" s="17" t="str">
        <f t="shared" si="456"/>
        <v/>
      </c>
      <c r="V1042" s="17" t="str">
        <f t="shared" si="457"/>
        <v/>
      </c>
      <c r="W1042" s="17" t="str">
        <f t="shared" si="458"/>
        <v/>
      </c>
      <c r="X1042" s="18" t="str">
        <f t="shared" si="449"/>
        <v/>
      </c>
      <c r="Y1042" s="17" t="str">
        <f t="shared" si="459"/>
        <v/>
      </c>
      <c r="Z1042" s="17" t="str">
        <f t="shared" si="460"/>
        <v/>
      </c>
      <c r="AA1042" s="17" t="str">
        <f t="shared" si="461"/>
        <v/>
      </c>
      <c r="AB1042" s="17" t="str">
        <f t="shared" si="462"/>
        <v/>
      </c>
      <c r="AC1042" s="17" t="str">
        <f t="shared" si="463"/>
        <v/>
      </c>
      <c r="AD1042" s="18" t="str">
        <f t="shared" si="464"/>
        <v/>
      </c>
      <c r="AE1042" s="19" t="str">
        <f t="shared" si="465"/>
        <v/>
      </c>
      <c r="AF1042" s="17" t="str">
        <f t="shared" si="466"/>
        <v/>
      </c>
      <c r="AG1042" s="17" t="str">
        <f t="shared" si="467"/>
        <v/>
      </c>
      <c r="AH1042" s="18" t="str">
        <f t="shared" si="468"/>
        <v/>
      </c>
      <c r="AI1042" s="73"/>
      <c r="AJ1042" s="74"/>
      <c r="AK1042" s="74"/>
      <c r="AL1042" s="73"/>
      <c r="AM1042" s="74"/>
      <c r="AN1042" s="74">
        <f t="shared" si="469"/>
        <v>2012</v>
      </c>
      <c r="AO1042" s="19" t="str">
        <f t="shared" ca="1" si="470"/>
        <v>-</v>
      </c>
      <c r="AP1042" s="17" t="str">
        <f ca="1">IF($C1042&gt;=TODAY(),"-",100*(AO1042-MIN(Fit_Error_Deaths))/(MAX(Fit_Error_Deaths)-MIN(Fit_Error_Deaths)))</f>
        <v>-</v>
      </c>
      <c r="AQ1042" s="17" t="str">
        <f t="shared" ca="1" si="471"/>
        <v>-</v>
      </c>
      <c r="AR1042" s="17" t="str">
        <f ca="1">IF($C1042&gt;=TODAY(),"-",100*(AQ1042-MIN(Fit_Error_LocalTransmission))/(MAX(Fit_Error_LocalTransmission)-MIN(Fit_Error_LocalTransmission)))</f>
        <v>-</v>
      </c>
      <c r="AS1042" s="17" t="str">
        <f t="shared" ca="1" si="472"/>
        <v>-</v>
      </c>
      <c r="AT1042" s="67" t="str">
        <f t="shared" ca="1" si="473"/>
        <v>-</v>
      </c>
    </row>
    <row r="1043" spans="1:46" s="1" customFormat="1" ht="12" x14ac:dyDescent="0.35">
      <c r="A1043" s="87"/>
      <c r="B1043" s="40" t="str">
        <f t="shared" si="450"/>
        <v/>
      </c>
      <c r="C1043" s="41" t="str">
        <f t="shared" si="451"/>
        <v/>
      </c>
      <c r="D1043" s="28">
        <f>'I Disease Parameters'!$E$6/(1000*365)</f>
        <v>4.8197260273972601E-5</v>
      </c>
      <c r="E1043" s="28">
        <f>'I Disease Parameters'!$E$7/(1000*365)</f>
        <v>2.0024657534246577E-5</v>
      </c>
      <c r="F1043" s="27">
        <f>(1-'I Disease Parameters'!$E$8)/'I Disease Parameters'!$E$10</f>
        <v>0.188</v>
      </c>
      <c r="G1043" s="27">
        <f>'I Disease Parameters'!$E$8/'I Disease Parameters'!$E$11</f>
        <v>1.2E-2</v>
      </c>
      <c r="H1043" s="27">
        <f>1/'I Disease Parameters'!$E$12</f>
        <v>0.05</v>
      </c>
      <c r="I1043" s="27">
        <f>'I Disease Parameters'!$E$9/'I Disease Parameters'!$E$15</f>
        <v>0</v>
      </c>
      <c r="J1043" s="83">
        <f t="shared" si="474"/>
        <v>7.7001263440561267</v>
      </c>
      <c r="K1043" s="60">
        <f t="shared" si="475"/>
        <v>0.77001263449643809</v>
      </c>
      <c r="L1043" s="30">
        <f t="shared" si="476"/>
        <v>0.46717576064062738</v>
      </c>
      <c r="M1043" s="27">
        <f>J1043/'I Disease Parameters'!$E$12</f>
        <v>0.38500631720280631</v>
      </c>
      <c r="N1043" s="27">
        <f>K1043/SQRT('I Disease Parameters'!$E$13*'I Disease Parameters'!$E$13)</f>
        <v>4.5294860852731655E-2</v>
      </c>
      <c r="O1043" s="27">
        <f>L1043/'I Disease Parameters'!$E$13</f>
        <v>2.7480927096507492E-2</v>
      </c>
      <c r="P1043" s="27">
        <f>(1-L1043)/'I Disease Parameters'!$E$14</f>
        <v>2.2201009973307193E-2</v>
      </c>
      <c r="Q1043" s="19" t="str">
        <f t="shared" si="452"/>
        <v/>
      </c>
      <c r="R1043" s="17" t="str">
        <f t="shared" si="453"/>
        <v/>
      </c>
      <c r="S1043" s="17" t="str">
        <f t="shared" si="454"/>
        <v/>
      </c>
      <c r="T1043" s="17" t="str">
        <f t="shared" si="455"/>
        <v/>
      </c>
      <c r="U1043" s="17" t="str">
        <f t="shared" si="456"/>
        <v/>
      </c>
      <c r="V1043" s="17" t="str">
        <f t="shared" si="457"/>
        <v/>
      </c>
      <c r="W1043" s="17" t="str">
        <f t="shared" si="458"/>
        <v/>
      </c>
      <c r="X1043" s="18" t="str">
        <f t="shared" si="449"/>
        <v/>
      </c>
      <c r="Y1043" s="17" t="str">
        <f t="shared" si="459"/>
        <v/>
      </c>
      <c r="Z1043" s="17" t="str">
        <f t="shared" si="460"/>
        <v/>
      </c>
      <c r="AA1043" s="17" t="str">
        <f t="shared" si="461"/>
        <v/>
      </c>
      <c r="AB1043" s="17" t="str">
        <f t="shared" si="462"/>
        <v/>
      </c>
      <c r="AC1043" s="17" t="str">
        <f t="shared" si="463"/>
        <v/>
      </c>
      <c r="AD1043" s="18" t="str">
        <f t="shared" si="464"/>
        <v/>
      </c>
      <c r="AE1043" s="19" t="str">
        <f t="shared" si="465"/>
        <v/>
      </c>
      <c r="AF1043" s="17" t="str">
        <f t="shared" si="466"/>
        <v/>
      </c>
      <c r="AG1043" s="17" t="str">
        <f t="shared" si="467"/>
        <v/>
      </c>
      <c r="AH1043" s="18" t="str">
        <f t="shared" si="468"/>
        <v/>
      </c>
      <c r="AI1043" s="73"/>
      <c r="AJ1043" s="74"/>
      <c r="AK1043" s="74"/>
      <c r="AL1043" s="73"/>
      <c r="AM1043" s="74"/>
      <c r="AN1043" s="74">
        <f t="shared" si="469"/>
        <v>2012</v>
      </c>
      <c r="AO1043" s="19" t="str">
        <f t="shared" ca="1" si="470"/>
        <v>-</v>
      </c>
      <c r="AP1043" s="17" t="str">
        <f ca="1">IF($C1043&gt;=TODAY(),"-",100*(AO1043-MIN(Fit_Error_Deaths))/(MAX(Fit_Error_Deaths)-MIN(Fit_Error_Deaths)))</f>
        <v>-</v>
      </c>
      <c r="AQ1043" s="17" t="str">
        <f t="shared" ca="1" si="471"/>
        <v>-</v>
      </c>
      <c r="AR1043" s="17" t="str">
        <f ca="1">IF($C1043&gt;=TODAY(),"-",100*(AQ1043-MIN(Fit_Error_LocalTransmission))/(MAX(Fit_Error_LocalTransmission)-MIN(Fit_Error_LocalTransmission)))</f>
        <v>-</v>
      </c>
      <c r="AS1043" s="17" t="str">
        <f t="shared" ca="1" si="472"/>
        <v>-</v>
      </c>
      <c r="AT1043" s="67" t="str">
        <f t="shared" ca="1" si="473"/>
        <v>-</v>
      </c>
    </row>
    <row r="1044" spans="1:46" s="1" customFormat="1" ht="12" x14ac:dyDescent="0.35">
      <c r="A1044" s="87"/>
      <c r="B1044" s="40" t="str">
        <f t="shared" si="450"/>
        <v/>
      </c>
      <c r="C1044" s="41" t="str">
        <f t="shared" si="451"/>
        <v/>
      </c>
      <c r="D1044" s="28">
        <f>'I Disease Parameters'!$E$6/(1000*365)</f>
        <v>4.8197260273972601E-5</v>
      </c>
      <c r="E1044" s="28">
        <f>'I Disease Parameters'!$E$7/(1000*365)</f>
        <v>2.0024657534246577E-5</v>
      </c>
      <c r="F1044" s="27">
        <f>(1-'I Disease Parameters'!$E$8)/'I Disease Parameters'!$E$10</f>
        <v>0.188</v>
      </c>
      <c r="G1044" s="27">
        <f>'I Disease Parameters'!$E$8/'I Disease Parameters'!$E$11</f>
        <v>1.2E-2</v>
      </c>
      <c r="H1044" s="27">
        <f>1/'I Disease Parameters'!$E$12</f>
        <v>0.05</v>
      </c>
      <c r="I1044" s="27">
        <f>'I Disease Parameters'!$E$9/'I Disease Parameters'!$E$15</f>
        <v>0</v>
      </c>
      <c r="J1044" s="83">
        <f t="shared" si="474"/>
        <v>7.7001263440561267</v>
      </c>
      <c r="K1044" s="60">
        <f t="shared" si="475"/>
        <v>0.77001263449643809</v>
      </c>
      <c r="L1044" s="30">
        <f t="shared" si="476"/>
        <v>0.46717576064062738</v>
      </c>
      <c r="M1044" s="27">
        <f>J1044/'I Disease Parameters'!$E$12</f>
        <v>0.38500631720280631</v>
      </c>
      <c r="N1044" s="27">
        <f>K1044/SQRT('I Disease Parameters'!$E$13*'I Disease Parameters'!$E$13)</f>
        <v>4.5294860852731655E-2</v>
      </c>
      <c r="O1044" s="27">
        <f>L1044/'I Disease Parameters'!$E$13</f>
        <v>2.7480927096507492E-2</v>
      </c>
      <c r="P1044" s="27">
        <f>(1-L1044)/'I Disease Parameters'!$E$14</f>
        <v>2.2201009973307193E-2</v>
      </c>
      <c r="Q1044" s="19" t="str">
        <f t="shared" si="452"/>
        <v/>
      </c>
      <c r="R1044" s="17" t="str">
        <f t="shared" si="453"/>
        <v/>
      </c>
      <c r="S1044" s="17" t="str">
        <f t="shared" si="454"/>
        <v/>
      </c>
      <c r="T1044" s="17" t="str">
        <f t="shared" si="455"/>
        <v/>
      </c>
      <c r="U1044" s="17" t="str">
        <f t="shared" si="456"/>
        <v/>
      </c>
      <c r="V1044" s="17" t="str">
        <f t="shared" si="457"/>
        <v/>
      </c>
      <c r="W1044" s="17" t="str">
        <f t="shared" si="458"/>
        <v/>
      </c>
      <c r="X1044" s="18" t="str">
        <f t="shared" si="449"/>
        <v/>
      </c>
      <c r="Y1044" s="17" t="str">
        <f t="shared" si="459"/>
        <v/>
      </c>
      <c r="Z1044" s="17" t="str">
        <f t="shared" si="460"/>
        <v/>
      </c>
      <c r="AA1044" s="17" t="str">
        <f t="shared" si="461"/>
        <v/>
      </c>
      <c r="AB1044" s="17" t="str">
        <f t="shared" si="462"/>
        <v/>
      </c>
      <c r="AC1044" s="17" t="str">
        <f t="shared" si="463"/>
        <v/>
      </c>
      <c r="AD1044" s="18" t="str">
        <f t="shared" si="464"/>
        <v/>
      </c>
      <c r="AE1044" s="19" t="str">
        <f t="shared" si="465"/>
        <v/>
      </c>
      <c r="AF1044" s="17" t="str">
        <f t="shared" si="466"/>
        <v/>
      </c>
      <c r="AG1044" s="17" t="str">
        <f t="shared" si="467"/>
        <v/>
      </c>
      <c r="AH1044" s="18" t="str">
        <f t="shared" si="468"/>
        <v/>
      </c>
      <c r="AI1044" s="73"/>
      <c r="AJ1044" s="74"/>
      <c r="AK1044" s="74"/>
      <c r="AL1044" s="73"/>
      <c r="AM1044" s="74"/>
      <c r="AN1044" s="74">
        <f t="shared" si="469"/>
        <v>2012</v>
      </c>
      <c r="AO1044" s="19" t="str">
        <f t="shared" ca="1" si="470"/>
        <v>-</v>
      </c>
      <c r="AP1044" s="17" t="str">
        <f ca="1">IF($C1044&gt;=TODAY(),"-",100*(AO1044-MIN(Fit_Error_Deaths))/(MAX(Fit_Error_Deaths)-MIN(Fit_Error_Deaths)))</f>
        <v>-</v>
      </c>
      <c r="AQ1044" s="17" t="str">
        <f t="shared" ca="1" si="471"/>
        <v>-</v>
      </c>
      <c r="AR1044" s="17" t="str">
        <f ca="1">IF($C1044&gt;=TODAY(),"-",100*(AQ1044-MIN(Fit_Error_LocalTransmission))/(MAX(Fit_Error_LocalTransmission)-MIN(Fit_Error_LocalTransmission)))</f>
        <v>-</v>
      </c>
      <c r="AS1044" s="17" t="str">
        <f t="shared" ca="1" si="472"/>
        <v>-</v>
      </c>
      <c r="AT1044" s="67" t="str">
        <f t="shared" ca="1" si="473"/>
        <v>-</v>
      </c>
    </row>
    <row r="1045" spans="1:46" s="1" customFormat="1" ht="12" x14ac:dyDescent="0.35">
      <c r="A1045" s="87"/>
      <c r="B1045" s="40" t="str">
        <f t="shared" si="450"/>
        <v/>
      </c>
      <c r="C1045" s="41" t="str">
        <f t="shared" si="451"/>
        <v/>
      </c>
      <c r="D1045" s="28">
        <f>'I Disease Parameters'!$E$6/(1000*365)</f>
        <v>4.8197260273972601E-5</v>
      </c>
      <c r="E1045" s="28">
        <f>'I Disease Parameters'!$E$7/(1000*365)</f>
        <v>2.0024657534246577E-5</v>
      </c>
      <c r="F1045" s="27">
        <f>(1-'I Disease Parameters'!$E$8)/'I Disease Parameters'!$E$10</f>
        <v>0.188</v>
      </c>
      <c r="G1045" s="27">
        <f>'I Disease Parameters'!$E$8/'I Disease Parameters'!$E$11</f>
        <v>1.2E-2</v>
      </c>
      <c r="H1045" s="27">
        <f>1/'I Disease Parameters'!$E$12</f>
        <v>0.05</v>
      </c>
      <c r="I1045" s="27">
        <f>'I Disease Parameters'!$E$9/'I Disease Parameters'!$E$15</f>
        <v>0</v>
      </c>
      <c r="J1045" s="83">
        <f t="shared" si="474"/>
        <v>7.7001263440561267</v>
      </c>
      <c r="K1045" s="60">
        <f t="shared" si="475"/>
        <v>0.77001263449643809</v>
      </c>
      <c r="L1045" s="30">
        <f t="shared" si="476"/>
        <v>0.46717576064062738</v>
      </c>
      <c r="M1045" s="27">
        <f>J1045/'I Disease Parameters'!$E$12</f>
        <v>0.38500631720280631</v>
      </c>
      <c r="N1045" s="27">
        <f>K1045/SQRT('I Disease Parameters'!$E$13*'I Disease Parameters'!$E$13)</f>
        <v>4.5294860852731655E-2</v>
      </c>
      <c r="O1045" s="27">
        <f>L1045/'I Disease Parameters'!$E$13</f>
        <v>2.7480927096507492E-2</v>
      </c>
      <c r="P1045" s="27">
        <f>(1-L1045)/'I Disease Parameters'!$E$14</f>
        <v>2.2201009973307193E-2</v>
      </c>
      <c r="Q1045" s="19" t="str">
        <f t="shared" si="452"/>
        <v/>
      </c>
      <c r="R1045" s="17" t="str">
        <f t="shared" si="453"/>
        <v/>
      </c>
      <c r="S1045" s="17" t="str">
        <f t="shared" si="454"/>
        <v/>
      </c>
      <c r="T1045" s="17" t="str">
        <f t="shared" si="455"/>
        <v/>
      </c>
      <c r="U1045" s="17" t="str">
        <f t="shared" si="456"/>
        <v/>
      </c>
      <c r="V1045" s="17" t="str">
        <f t="shared" si="457"/>
        <v/>
      </c>
      <c r="W1045" s="17" t="str">
        <f t="shared" si="458"/>
        <v/>
      </c>
      <c r="X1045" s="18" t="str">
        <f t="shared" si="449"/>
        <v/>
      </c>
      <c r="Y1045" s="17" t="str">
        <f t="shared" si="459"/>
        <v/>
      </c>
      <c r="Z1045" s="17" t="str">
        <f t="shared" si="460"/>
        <v/>
      </c>
      <c r="AA1045" s="17" t="str">
        <f t="shared" si="461"/>
        <v/>
      </c>
      <c r="AB1045" s="17" t="str">
        <f t="shared" si="462"/>
        <v/>
      </c>
      <c r="AC1045" s="17" t="str">
        <f t="shared" si="463"/>
        <v/>
      </c>
      <c r="AD1045" s="18" t="str">
        <f t="shared" si="464"/>
        <v/>
      </c>
      <c r="AE1045" s="19" t="str">
        <f t="shared" si="465"/>
        <v/>
      </c>
      <c r="AF1045" s="17" t="str">
        <f t="shared" si="466"/>
        <v/>
      </c>
      <c r="AG1045" s="17" t="str">
        <f t="shared" si="467"/>
        <v/>
      </c>
      <c r="AH1045" s="18" t="str">
        <f t="shared" si="468"/>
        <v/>
      </c>
      <c r="AI1045" s="73"/>
      <c r="AJ1045" s="74"/>
      <c r="AK1045" s="74"/>
      <c r="AL1045" s="73"/>
      <c r="AM1045" s="74"/>
      <c r="AN1045" s="74">
        <f t="shared" si="469"/>
        <v>2012</v>
      </c>
      <c r="AO1045" s="19" t="str">
        <f t="shared" ca="1" si="470"/>
        <v>-</v>
      </c>
      <c r="AP1045" s="17" t="str">
        <f ca="1">IF($C1045&gt;=TODAY(),"-",100*(AO1045-MIN(Fit_Error_Deaths))/(MAX(Fit_Error_Deaths)-MIN(Fit_Error_Deaths)))</f>
        <v>-</v>
      </c>
      <c r="AQ1045" s="17" t="str">
        <f t="shared" ca="1" si="471"/>
        <v>-</v>
      </c>
      <c r="AR1045" s="17" t="str">
        <f ca="1">IF($C1045&gt;=TODAY(),"-",100*(AQ1045-MIN(Fit_Error_LocalTransmission))/(MAX(Fit_Error_LocalTransmission)-MIN(Fit_Error_LocalTransmission)))</f>
        <v>-</v>
      </c>
      <c r="AS1045" s="17" t="str">
        <f t="shared" ca="1" si="472"/>
        <v>-</v>
      </c>
      <c r="AT1045" s="67" t="str">
        <f t="shared" ca="1" si="473"/>
        <v>-</v>
      </c>
    </row>
    <row r="1046" spans="1:46" s="1" customFormat="1" ht="12" x14ac:dyDescent="0.35">
      <c r="A1046" s="87"/>
      <c r="B1046" s="40" t="str">
        <f t="shared" si="450"/>
        <v/>
      </c>
      <c r="C1046" s="41" t="str">
        <f t="shared" si="451"/>
        <v/>
      </c>
      <c r="D1046" s="28">
        <f>'I Disease Parameters'!$E$6/(1000*365)</f>
        <v>4.8197260273972601E-5</v>
      </c>
      <c r="E1046" s="28">
        <f>'I Disease Parameters'!$E$7/(1000*365)</f>
        <v>2.0024657534246577E-5</v>
      </c>
      <c r="F1046" s="27">
        <f>(1-'I Disease Parameters'!$E$8)/'I Disease Parameters'!$E$10</f>
        <v>0.188</v>
      </c>
      <c r="G1046" s="27">
        <f>'I Disease Parameters'!$E$8/'I Disease Parameters'!$E$11</f>
        <v>1.2E-2</v>
      </c>
      <c r="H1046" s="27">
        <f>1/'I Disease Parameters'!$E$12</f>
        <v>0.05</v>
      </c>
      <c r="I1046" s="27">
        <f>'I Disease Parameters'!$E$9/'I Disease Parameters'!$E$15</f>
        <v>0</v>
      </c>
      <c r="J1046" s="83">
        <f t="shared" si="474"/>
        <v>7.7001263440561267</v>
      </c>
      <c r="K1046" s="60">
        <f t="shared" si="475"/>
        <v>0.77001263449643809</v>
      </c>
      <c r="L1046" s="30">
        <f t="shared" si="476"/>
        <v>0.46717576064062738</v>
      </c>
      <c r="M1046" s="27">
        <f>J1046/'I Disease Parameters'!$E$12</f>
        <v>0.38500631720280631</v>
      </c>
      <c r="N1046" s="27">
        <f>K1046/SQRT('I Disease Parameters'!$E$13*'I Disease Parameters'!$E$13)</f>
        <v>4.5294860852731655E-2</v>
      </c>
      <c r="O1046" s="27">
        <f>L1046/'I Disease Parameters'!$E$13</f>
        <v>2.7480927096507492E-2</v>
      </c>
      <c r="P1046" s="27">
        <f>(1-L1046)/'I Disease Parameters'!$E$14</f>
        <v>2.2201009973307193E-2</v>
      </c>
      <c r="Q1046" s="19" t="str">
        <f t="shared" si="452"/>
        <v/>
      </c>
      <c r="R1046" s="17" t="str">
        <f t="shared" si="453"/>
        <v/>
      </c>
      <c r="S1046" s="17" t="str">
        <f t="shared" si="454"/>
        <v/>
      </c>
      <c r="T1046" s="17" t="str">
        <f t="shared" si="455"/>
        <v/>
      </c>
      <c r="U1046" s="17" t="str">
        <f t="shared" si="456"/>
        <v/>
      </c>
      <c r="V1046" s="17" t="str">
        <f t="shared" si="457"/>
        <v/>
      </c>
      <c r="W1046" s="17" t="str">
        <f t="shared" si="458"/>
        <v/>
      </c>
      <c r="X1046" s="18" t="str">
        <f t="shared" si="449"/>
        <v/>
      </c>
      <c r="Y1046" s="17" t="str">
        <f t="shared" si="459"/>
        <v/>
      </c>
      <c r="Z1046" s="17" t="str">
        <f t="shared" si="460"/>
        <v/>
      </c>
      <c r="AA1046" s="17" t="str">
        <f t="shared" si="461"/>
        <v/>
      </c>
      <c r="AB1046" s="17" t="str">
        <f t="shared" si="462"/>
        <v/>
      </c>
      <c r="AC1046" s="17" t="str">
        <f t="shared" si="463"/>
        <v/>
      </c>
      <c r="AD1046" s="18" t="str">
        <f t="shared" si="464"/>
        <v/>
      </c>
      <c r="AE1046" s="19" t="str">
        <f t="shared" si="465"/>
        <v/>
      </c>
      <c r="AF1046" s="17" t="str">
        <f t="shared" si="466"/>
        <v/>
      </c>
      <c r="AG1046" s="17" t="str">
        <f t="shared" si="467"/>
        <v/>
      </c>
      <c r="AH1046" s="18" t="str">
        <f t="shared" si="468"/>
        <v/>
      </c>
      <c r="AI1046" s="73"/>
      <c r="AJ1046" s="74"/>
      <c r="AK1046" s="74"/>
      <c r="AL1046" s="73"/>
      <c r="AM1046" s="74"/>
      <c r="AN1046" s="74">
        <f t="shared" si="469"/>
        <v>2012</v>
      </c>
      <c r="AO1046" s="19" t="str">
        <f t="shared" ca="1" si="470"/>
        <v>-</v>
      </c>
      <c r="AP1046" s="17" t="str">
        <f ca="1">IF($C1046&gt;=TODAY(),"-",100*(AO1046-MIN(Fit_Error_Deaths))/(MAX(Fit_Error_Deaths)-MIN(Fit_Error_Deaths)))</f>
        <v>-</v>
      </c>
      <c r="AQ1046" s="17" t="str">
        <f t="shared" ca="1" si="471"/>
        <v>-</v>
      </c>
      <c r="AR1046" s="17" t="str">
        <f ca="1">IF($C1046&gt;=TODAY(),"-",100*(AQ1046-MIN(Fit_Error_LocalTransmission))/(MAX(Fit_Error_LocalTransmission)-MIN(Fit_Error_LocalTransmission)))</f>
        <v>-</v>
      </c>
      <c r="AS1046" s="17" t="str">
        <f t="shared" ca="1" si="472"/>
        <v>-</v>
      </c>
      <c r="AT1046" s="67" t="str">
        <f t="shared" ca="1" si="473"/>
        <v>-</v>
      </c>
    </row>
    <row r="1047" spans="1:46" s="1" customFormat="1" ht="12" x14ac:dyDescent="0.35">
      <c r="A1047" s="87"/>
      <c r="B1047" s="40" t="str">
        <f t="shared" si="450"/>
        <v/>
      </c>
      <c r="C1047" s="41" t="str">
        <f t="shared" si="451"/>
        <v/>
      </c>
      <c r="D1047" s="28">
        <f>'I Disease Parameters'!$E$6/(1000*365)</f>
        <v>4.8197260273972601E-5</v>
      </c>
      <c r="E1047" s="28">
        <f>'I Disease Parameters'!$E$7/(1000*365)</f>
        <v>2.0024657534246577E-5</v>
      </c>
      <c r="F1047" s="27">
        <f>(1-'I Disease Parameters'!$E$8)/'I Disease Parameters'!$E$10</f>
        <v>0.188</v>
      </c>
      <c r="G1047" s="27">
        <f>'I Disease Parameters'!$E$8/'I Disease Parameters'!$E$11</f>
        <v>1.2E-2</v>
      </c>
      <c r="H1047" s="27">
        <f>1/'I Disease Parameters'!$E$12</f>
        <v>0.05</v>
      </c>
      <c r="I1047" s="27">
        <f>'I Disease Parameters'!$E$9/'I Disease Parameters'!$E$15</f>
        <v>0</v>
      </c>
      <c r="J1047" s="83">
        <f t="shared" si="474"/>
        <v>7.7001263440561267</v>
      </c>
      <c r="K1047" s="60">
        <f t="shared" si="475"/>
        <v>0.77001263449643809</v>
      </c>
      <c r="L1047" s="30">
        <f t="shared" si="476"/>
        <v>0.46717576064062738</v>
      </c>
      <c r="M1047" s="27">
        <f>J1047/'I Disease Parameters'!$E$12</f>
        <v>0.38500631720280631</v>
      </c>
      <c r="N1047" s="27">
        <f>K1047/SQRT('I Disease Parameters'!$E$13*'I Disease Parameters'!$E$13)</f>
        <v>4.5294860852731655E-2</v>
      </c>
      <c r="O1047" s="27">
        <f>L1047/'I Disease Parameters'!$E$13</f>
        <v>2.7480927096507492E-2</v>
      </c>
      <c r="P1047" s="27">
        <f>(1-L1047)/'I Disease Parameters'!$E$14</f>
        <v>2.2201009973307193E-2</v>
      </c>
      <c r="Q1047" s="19" t="str">
        <f t="shared" si="452"/>
        <v/>
      </c>
      <c r="R1047" s="17" t="str">
        <f t="shared" si="453"/>
        <v/>
      </c>
      <c r="S1047" s="17" t="str">
        <f t="shared" si="454"/>
        <v/>
      </c>
      <c r="T1047" s="17" t="str">
        <f t="shared" si="455"/>
        <v/>
      </c>
      <c r="U1047" s="17" t="str">
        <f t="shared" si="456"/>
        <v/>
      </c>
      <c r="V1047" s="17" t="str">
        <f t="shared" si="457"/>
        <v/>
      </c>
      <c r="W1047" s="17" t="str">
        <f t="shared" si="458"/>
        <v/>
      </c>
      <c r="X1047" s="18" t="str">
        <f t="shared" si="449"/>
        <v/>
      </c>
      <c r="Y1047" s="17" t="str">
        <f t="shared" si="459"/>
        <v/>
      </c>
      <c r="Z1047" s="17" t="str">
        <f t="shared" si="460"/>
        <v/>
      </c>
      <c r="AA1047" s="17" t="str">
        <f t="shared" si="461"/>
        <v/>
      </c>
      <c r="AB1047" s="17" t="str">
        <f t="shared" si="462"/>
        <v/>
      </c>
      <c r="AC1047" s="17" t="str">
        <f t="shared" si="463"/>
        <v/>
      </c>
      <c r="AD1047" s="18" t="str">
        <f t="shared" si="464"/>
        <v/>
      </c>
      <c r="AE1047" s="19" t="str">
        <f t="shared" si="465"/>
        <v/>
      </c>
      <c r="AF1047" s="17" t="str">
        <f t="shared" si="466"/>
        <v/>
      </c>
      <c r="AG1047" s="17" t="str">
        <f t="shared" si="467"/>
        <v/>
      </c>
      <c r="AH1047" s="18" t="str">
        <f t="shared" si="468"/>
        <v/>
      </c>
      <c r="AI1047" s="73"/>
      <c r="AJ1047" s="74"/>
      <c r="AK1047" s="74"/>
      <c r="AL1047" s="73"/>
      <c r="AM1047" s="74"/>
      <c r="AN1047" s="74">
        <f t="shared" si="469"/>
        <v>2012</v>
      </c>
      <c r="AO1047" s="19" t="str">
        <f t="shared" ca="1" si="470"/>
        <v>-</v>
      </c>
      <c r="AP1047" s="17" t="str">
        <f ca="1">IF($C1047&gt;=TODAY(),"-",100*(AO1047-MIN(Fit_Error_Deaths))/(MAX(Fit_Error_Deaths)-MIN(Fit_Error_Deaths)))</f>
        <v>-</v>
      </c>
      <c r="AQ1047" s="17" t="str">
        <f t="shared" ca="1" si="471"/>
        <v>-</v>
      </c>
      <c r="AR1047" s="17" t="str">
        <f ca="1">IF($C1047&gt;=TODAY(),"-",100*(AQ1047-MIN(Fit_Error_LocalTransmission))/(MAX(Fit_Error_LocalTransmission)-MIN(Fit_Error_LocalTransmission)))</f>
        <v>-</v>
      </c>
      <c r="AS1047" s="17" t="str">
        <f t="shared" ca="1" si="472"/>
        <v>-</v>
      </c>
      <c r="AT1047" s="67" t="str">
        <f t="shared" ca="1" si="473"/>
        <v>-</v>
      </c>
    </row>
    <row r="1048" spans="1:46" s="1" customFormat="1" ht="12" x14ac:dyDescent="0.35">
      <c r="A1048" s="87"/>
      <c r="B1048" s="40" t="str">
        <f t="shared" si="450"/>
        <v/>
      </c>
      <c r="C1048" s="41" t="str">
        <f t="shared" si="451"/>
        <v/>
      </c>
      <c r="D1048" s="28">
        <f>'I Disease Parameters'!$E$6/(1000*365)</f>
        <v>4.8197260273972601E-5</v>
      </c>
      <c r="E1048" s="28">
        <f>'I Disease Parameters'!$E$7/(1000*365)</f>
        <v>2.0024657534246577E-5</v>
      </c>
      <c r="F1048" s="27">
        <f>(1-'I Disease Parameters'!$E$8)/'I Disease Parameters'!$E$10</f>
        <v>0.188</v>
      </c>
      <c r="G1048" s="27">
        <f>'I Disease Parameters'!$E$8/'I Disease Parameters'!$E$11</f>
        <v>1.2E-2</v>
      </c>
      <c r="H1048" s="27">
        <f>1/'I Disease Parameters'!$E$12</f>
        <v>0.05</v>
      </c>
      <c r="I1048" s="27">
        <f>'I Disease Parameters'!$E$9/'I Disease Parameters'!$E$15</f>
        <v>0</v>
      </c>
      <c r="J1048" s="83">
        <f t="shared" si="474"/>
        <v>7.7001263440561267</v>
      </c>
      <c r="K1048" s="60">
        <f t="shared" si="475"/>
        <v>0.77001263449643809</v>
      </c>
      <c r="L1048" s="30">
        <f t="shared" si="476"/>
        <v>0.46717576064062738</v>
      </c>
      <c r="M1048" s="27">
        <f>J1048/'I Disease Parameters'!$E$12</f>
        <v>0.38500631720280631</v>
      </c>
      <c r="N1048" s="27">
        <f>K1048/SQRT('I Disease Parameters'!$E$13*'I Disease Parameters'!$E$13)</f>
        <v>4.5294860852731655E-2</v>
      </c>
      <c r="O1048" s="27">
        <f>L1048/'I Disease Parameters'!$E$13</f>
        <v>2.7480927096507492E-2</v>
      </c>
      <c r="P1048" s="27">
        <f>(1-L1048)/'I Disease Parameters'!$E$14</f>
        <v>2.2201009973307193E-2</v>
      </c>
      <c r="Q1048" s="19" t="str">
        <f t="shared" si="452"/>
        <v/>
      </c>
      <c r="R1048" s="17" t="str">
        <f t="shared" si="453"/>
        <v/>
      </c>
      <c r="S1048" s="17" t="str">
        <f t="shared" si="454"/>
        <v/>
      </c>
      <c r="T1048" s="17" t="str">
        <f t="shared" si="455"/>
        <v/>
      </c>
      <c r="U1048" s="17" t="str">
        <f t="shared" si="456"/>
        <v/>
      </c>
      <c r="V1048" s="17" t="str">
        <f t="shared" si="457"/>
        <v/>
      </c>
      <c r="W1048" s="17" t="str">
        <f t="shared" si="458"/>
        <v/>
      </c>
      <c r="X1048" s="18" t="str">
        <f t="shared" si="449"/>
        <v/>
      </c>
      <c r="Y1048" s="17" t="str">
        <f t="shared" si="459"/>
        <v/>
      </c>
      <c r="Z1048" s="17" t="str">
        <f t="shared" si="460"/>
        <v/>
      </c>
      <c r="AA1048" s="17" t="str">
        <f t="shared" si="461"/>
        <v/>
      </c>
      <c r="AB1048" s="17" t="str">
        <f t="shared" si="462"/>
        <v/>
      </c>
      <c r="AC1048" s="17" t="str">
        <f t="shared" si="463"/>
        <v/>
      </c>
      <c r="AD1048" s="18" t="str">
        <f t="shared" si="464"/>
        <v/>
      </c>
      <c r="AE1048" s="19" t="str">
        <f t="shared" si="465"/>
        <v/>
      </c>
      <c r="AF1048" s="17" t="str">
        <f t="shared" si="466"/>
        <v/>
      </c>
      <c r="AG1048" s="17" t="str">
        <f t="shared" si="467"/>
        <v/>
      </c>
      <c r="AH1048" s="18" t="str">
        <f t="shared" si="468"/>
        <v/>
      </c>
      <c r="AI1048" s="73"/>
      <c r="AJ1048" s="74"/>
      <c r="AK1048" s="74"/>
      <c r="AL1048" s="73"/>
      <c r="AM1048" s="74"/>
      <c r="AN1048" s="74">
        <f t="shared" si="469"/>
        <v>2012</v>
      </c>
      <c r="AO1048" s="19" t="str">
        <f t="shared" ca="1" si="470"/>
        <v>-</v>
      </c>
      <c r="AP1048" s="17" t="str">
        <f ca="1">IF($C1048&gt;=TODAY(),"-",100*(AO1048-MIN(Fit_Error_Deaths))/(MAX(Fit_Error_Deaths)-MIN(Fit_Error_Deaths)))</f>
        <v>-</v>
      </c>
      <c r="AQ1048" s="17" t="str">
        <f t="shared" ca="1" si="471"/>
        <v>-</v>
      </c>
      <c r="AR1048" s="17" t="str">
        <f ca="1">IF($C1048&gt;=TODAY(),"-",100*(AQ1048-MIN(Fit_Error_LocalTransmission))/(MAX(Fit_Error_LocalTransmission)-MIN(Fit_Error_LocalTransmission)))</f>
        <v>-</v>
      </c>
      <c r="AS1048" s="17" t="str">
        <f t="shared" ca="1" si="472"/>
        <v>-</v>
      </c>
      <c r="AT1048" s="67" t="str">
        <f t="shared" ca="1" si="473"/>
        <v>-</v>
      </c>
    </row>
    <row r="1049" spans="1:46" s="1" customFormat="1" ht="12" x14ac:dyDescent="0.35">
      <c r="A1049" s="87"/>
      <c r="B1049" s="40" t="str">
        <f t="shared" si="450"/>
        <v/>
      </c>
      <c r="C1049" s="41" t="str">
        <f t="shared" si="451"/>
        <v/>
      </c>
      <c r="D1049" s="28">
        <f>'I Disease Parameters'!$E$6/(1000*365)</f>
        <v>4.8197260273972601E-5</v>
      </c>
      <c r="E1049" s="28">
        <f>'I Disease Parameters'!$E$7/(1000*365)</f>
        <v>2.0024657534246577E-5</v>
      </c>
      <c r="F1049" s="27">
        <f>(1-'I Disease Parameters'!$E$8)/'I Disease Parameters'!$E$10</f>
        <v>0.188</v>
      </c>
      <c r="G1049" s="27">
        <f>'I Disease Parameters'!$E$8/'I Disease Parameters'!$E$11</f>
        <v>1.2E-2</v>
      </c>
      <c r="H1049" s="27">
        <f>1/'I Disease Parameters'!$E$12</f>
        <v>0.05</v>
      </c>
      <c r="I1049" s="27">
        <f>'I Disease Parameters'!$E$9/'I Disease Parameters'!$E$15</f>
        <v>0</v>
      </c>
      <c r="J1049" s="83">
        <f t="shared" si="474"/>
        <v>7.7001263440561267</v>
      </c>
      <c r="K1049" s="60">
        <f t="shared" si="475"/>
        <v>0.77001263449643809</v>
      </c>
      <c r="L1049" s="30">
        <f t="shared" si="476"/>
        <v>0.46717576064062738</v>
      </c>
      <c r="M1049" s="27">
        <f>J1049/'I Disease Parameters'!$E$12</f>
        <v>0.38500631720280631</v>
      </c>
      <c r="N1049" s="27">
        <f>K1049/SQRT('I Disease Parameters'!$E$13*'I Disease Parameters'!$E$13)</f>
        <v>4.5294860852731655E-2</v>
      </c>
      <c r="O1049" s="27">
        <f>L1049/'I Disease Parameters'!$E$13</f>
        <v>2.7480927096507492E-2</v>
      </c>
      <c r="P1049" s="27">
        <f>(1-L1049)/'I Disease Parameters'!$E$14</f>
        <v>2.2201009973307193E-2</v>
      </c>
      <c r="Q1049" s="19" t="str">
        <f t="shared" si="452"/>
        <v/>
      </c>
      <c r="R1049" s="17" t="str">
        <f t="shared" si="453"/>
        <v/>
      </c>
      <c r="S1049" s="17" t="str">
        <f t="shared" si="454"/>
        <v/>
      </c>
      <c r="T1049" s="17" t="str">
        <f t="shared" si="455"/>
        <v/>
      </c>
      <c r="U1049" s="17" t="str">
        <f t="shared" si="456"/>
        <v/>
      </c>
      <c r="V1049" s="17" t="str">
        <f t="shared" si="457"/>
        <v/>
      </c>
      <c r="W1049" s="17" t="str">
        <f t="shared" si="458"/>
        <v/>
      </c>
      <c r="X1049" s="18" t="str">
        <f t="shared" si="449"/>
        <v/>
      </c>
      <c r="Y1049" s="17" t="str">
        <f t="shared" si="459"/>
        <v/>
      </c>
      <c r="Z1049" s="17" t="str">
        <f t="shared" si="460"/>
        <v/>
      </c>
      <c r="AA1049" s="17" t="str">
        <f t="shared" si="461"/>
        <v/>
      </c>
      <c r="AB1049" s="17" t="str">
        <f t="shared" si="462"/>
        <v/>
      </c>
      <c r="AC1049" s="17" t="str">
        <f t="shared" si="463"/>
        <v/>
      </c>
      <c r="AD1049" s="18" t="str">
        <f t="shared" si="464"/>
        <v/>
      </c>
      <c r="AE1049" s="19" t="str">
        <f t="shared" si="465"/>
        <v/>
      </c>
      <c r="AF1049" s="17" t="str">
        <f t="shared" si="466"/>
        <v/>
      </c>
      <c r="AG1049" s="17" t="str">
        <f t="shared" si="467"/>
        <v/>
      </c>
      <c r="AH1049" s="18" t="str">
        <f t="shared" si="468"/>
        <v/>
      </c>
      <c r="AI1049" s="73"/>
      <c r="AJ1049" s="74"/>
      <c r="AK1049" s="74"/>
      <c r="AL1049" s="73"/>
      <c r="AM1049" s="74"/>
      <c r="AN1049" s="74">
        <f t="shared" si="469"/>
        <v>2012</v>
      </c>
      <c r="AO1049" s="19" t="str">
        <f t="shared" ca="1" si="470"/>
        <v>-</v>
      </c>
      <c r="AP1049" s="17" t="str">
        <f ca="1">IF($C1049&gt;=TODAY(),"-",100*(AO1049-MIN(Fit_Error_Deaths))/(MAX(Fit_Error_Deaths)-MIN(Fit_Error_Deaths)))</f>
        <v>-</v>
      </c>
      <c r="AQ1049" s="17" t="str">
        <f t="shared" ca="1" si="471"/>
        <v>-</v>
      </c>
      <c r="AR1049" s="17" t="str">
        <f ca="1">IF($C1049&gt;=TODAY(),"-",100*(AQ1049-MIN(Fit_Error_LocalTransmission))/(MAX(Fit_Error_LocalTransmission)-MIN(Fit_Error_LocalTransmission)))</f>
        <v>-</v>
      </c>
      <c r="AS1049" s="17" t="str">
        <f t="shared" ca="1" si="472"/>
        <v>-</v>
      </c>
      <c r="AT1049" s="67" t="str">
        <f t="shared" ca="1" si="473"/>
        <v>-</v>
      </c>
    </row>
    <row r="1050" spans="1:46" s="1" customFormat="1" ht="12" x14ac:dyDescent="0.35">
      <c r="A1050" s="87"/>
      <c r="B1050" s="40" t="str">
        <f t="shared" si="450"/>
        <v/>
      </c>
      <c r="C1050" s="41" t="str">
        <f t="shared" si="451"/>
        <v/>
      </c>
      <c r="D1050" s="28">
        <f>'I Disease Parameters'!$E$6/(1000*365)</f>
        <v>4.8197260273972601E-5</v>
      </c>
      <c r="E1050" s="28">
        <f>'I Disease Parameters'!$E$7/(1000*365)</f>
        <v>2.0024657534246577E-5</v>
      </c>
      <c r="F1050" s="27">
        <f>(1-'I Disease Parameters'!$E$8)/'I Disease Parameters'!$E$10</f>
        <v>0.188</v>
      </c>
      <c r="G1050" s="27">
        <f>'I Disease Parameters'!$E$8/'I Disease Parameters'!$E$11</f>
        <v>1.2E-2</v>
      </c>
      <c r="H1050" s="27">
        <f>1/'I Disease Parameters'!$E$12</f>
        <v>0.05</v>
      </c>
      <c r="I1050" s="27">
        <f>'I Disease Parameters'!$E$9/'I Disease Parameters'!$E$15</f>
        <v>0</v>
      </c>
      <c r="J1050" s="83">
        <f t="shared" si="474"/>
        <v>7.7001263440561267</v>
      </c>
      <c r="K1050" s="60">
        <f t="shared" si="475"/>
        <v>0.77001263449643809</v>
      </c>
      <c r="L1050" s="30">
        <f t="shared" si="476"/>
        <v>0.46717576064062738</v>
      </c>
      <c r="M1050" s="27">
        <f>J1050/'I Disease Parameters'!$E$12</f>
        <v>0.38500631720280631</v>
      </c>
      <c r="N1050" s="27">
        <f>K1050/SQRT('I Disease Parameters'!$E$13*'I Disease Parameters'!$E$13)</f>
        <v>4.5294860852731655E-2</v>
      </c>
      <c r="O1050" s="27">
        <f>L1050/'I Disease Parameters'!$E$13</f>
        <v>2.7480927096507492E-2</v>
      </c>
      <c r="P1050" s="27">
        <f>(1-L1050)/'I Disease Parameters'!$E$14</f>
        <v>2.2201009973307193E-2</v>
      </c>
      <c r="Q1050" s="19" t="str">
        <f t="shared" si="452"/>
        <v/>
      </c>
      <c r="R1050" s="17" t="str">
        <f t="shared" si="453"/>
        <v/>
      </c>
      <c r="S1050" s="17" t="str">
        <f t="shared" si="454"/>
        <v/>
      </c>
      <c r="T1050" s="17" t="str">
        <f t="shared" si="455"/>
        <v/>
      </c>
      <c r="U1050" s="17" t="str">
        <f t="shared" si="456"/>
        <v/>
      </c>
      <c r="V1050" s="17" t="str">
        <f t="shared" si="457"/>
        <v/>
      </c>
      <c r="W1050" s="17" t="str">
        <f t="shared" si="458"/>
        <v/>
      </c>
      <c r="X1050" s="18" t="str">
        <f t="shared" si="449"/>
        <v/>
      </c>
      <c r="Y1050" s="17" t="str">
        <f t="shared" si="459"/>
        <v/>
      </c>
      <c r="Z1050" s="17" t="str">
        <f t="shared" si="460"/>
        <v/>
      </c>
      <c r="AA1050" s="17" t="str">
        <f t="shared" si="461"/>
        <v/>
      </c>
      <c r="AB1050" s="17" t="str">
        <f t="shared" si="462"/>
        <v/>
      </c>
      <c r="AC1050" s="17" t="str">
        <f t="shared" si="463"/>
        <v/>
      </c>
      <c r="AD1050" s="18" t="str">
        <f t="shared" si="464"/>
        <v/>
      </c>
      <c r="AE1050" s="19" t="str">
        <f t="shared" si="465"/>
        <v/>
      </c>
      <c r="AF1050" s="17" t="str">
        <f t="shared" si="466"/>
        <v/>
      </c>
      <c r="AG1050" s="17" t="str">
        <f t="shared" si="467"/>
        <v/>
      </c>
      <c r="AH1050" s="18" t="str">
        <f t="shared" si="468"/>
        <v/>
      </c>
      <c r="AI1050" s="73"/>
      <c r="AJ1050" s="74"/>
      <c r="AK1050" s="74"/>
      <c r="AL1050" s="73"/>
      <c r="AM1050" s="74"/>
      <c r="AN1050" s="74">
        <f t="shared" si="469"/>
        <v>2012</v>
      </c>
      <c r="AO1050" s="19" t="str">
        <f t="shared" ca="1" si="470"/>
        <v>-</v>
      </c>
      <c r="AP1050" s="17" t="str">
        <f ca="1">IF($C1050&gt;=TODAY(),"-",100*(AO1050-MIN(Fit_Error_Deaths))/(MAX(Fit_Error_Deaths)-MIN(Fit_Error_Deaths)))</f>
        <v>-</v>
      </c>
      <c r="AQ1050" s="17" t="str">
        <f t="shared" ca="1" si="471"/>
        <v>-</v>
      </c>
      <c r="AR1050" s="17" t="str">
        <f ca="1">IF($C1050&gt;=TODAY(),"-",100*(AQ1050-MIN(Fit_Error_LocalTransmission))/(MAX(Fit_Error_LocalTransmission)-MIN(Fit_Error_LocalTransmission)))</f>
        <v>-</v>
      </c>
      <c r="AS1050" s="17" t="str">
        <f t="shared" ca="1" si="472"/>
        <v>-</v>
      </c>
      <c r="AT1050" s="67" t="str">
        <f t="shared" ca="1" si="473"/>
        <v>-</v>
      </c>
    </row>
    <row r="1051" spans="1:46" s="1" customFormat="1" ht="12" x14ac:dyDescent="0.35">
      <c r="A1051" s="87"/>
      <c r="B1051" s="40" t="str">
        <f t="shared" si="450"/>
        <v/>
      </c>
      <c r="C1051" s="41" t="str">
        <f t="shared" si="451"/>
        <v/>
      </c>
      <c r="D1051" s="28">
        <f>'I Disease Parameters'!$E$6/(1000*365)</f>
        <v>4.8197260273972601E-5</v>
      </c>
      <c r="E1051" s="28">
        <f>'I Disease Parameters'!$E$7/(1000*365)</f>
        <v>2.0024657534246577E-5</v>
      </c>
      <c r="F1051" s="27">
        <f>(1-'I Disease Parameters'!$E$8)/'I Disease Parameters'!$E$10</f>
        <v>0.188</v>
      </c>
      <c r="G1051" s="27">
        <f>'I Disease Parameters'!$E$8/'I Disease Parameters'!$E$11</f>
        <v>1.2E-2</v>
      </c>
      <c r="H1051" s="27">
        <f>1/'I Disease Parameters'!$E$12</f>
        <v>0.05</v>
      </c>
      <c r="I1051" s="27">
        <f>'I Disease Parameters'!$E$9/'I Disease Parameters'!$E$15</f>
        <v>0</v>
      </c>
      <c r="J1051" s="83">
        <f t="shared" si="474"/>
        <v>7.7001263440561267</v>
      </c>
      <c r="K1051" s="60">
        <f t="shared" si="475"/>
        <v>0.77001263449643809</v>
      </c>
      <c r="L1051" s="30">
        <f t="shared" si="476"/>
        <v>0.46717576064062738</v>
      </c>
      <c r="M1051" s="27">
        <f>J1051/'I Disease Parameters'!$E$12</f>
        <v>0.38500631720280631</v>
      </c>
      <c r="N1051" s="27">
        <f>K1051/SQRT('I Disease Parameters'!$E$13*'I Disease Parameters'!$E$13)</f>
        <v>4.5294860852731655E-2</v>
      </c>
      <c r="O1051" s="27">
        <f>L1051/'I Disease Parameters'!$E$13</f>
        <v>2.7480927096507492E-2</v>
      </c>
      <c r="P1051" s="27">
        <f>(1-L1051)/'I Disease Parameters'!$E$14</f>
        <v>2.2201009973307193E-2</v>
      </c>
      <c r="Q1051" s="19" t="str">
        <f t="shared" si="452"/>
        <v/>
      </c>
      <c r="R1051" s="17" t="str">
        <f t="shared" si="453"/>
        <v/>
      </c>
      <c r="S1051" s="17" t="str">
        <f t="shared" si="454"/>
        <v/>
      </c>
      <c r="T1051" s="17" t="str">
        <f t="shared" si="455"/>
        <v/>
      </c>
      <c r="U1051" s="17" t="str">
        <f t="shared" si="456"/>
        <v/>
      </c>
      <c r="V1051" s="17" t="str">
        <f t="shared" si="457"/>
        <v/>
      </c>
      <c r="W1051" s="17" t="str">
        <f t="shared" si="458"/>
        <v/>
      </c>
      <c r="X1051" s="18" t="str">
        <f t="shared" si="449"/>
        <v/>
      </c>
      <c r="Y1051" s="17" t="str">
        <f t="shared" si="459"/>
        <v/>
      </c>
      <c r="Z1051" s="17" t="str">
        <f t="shared" si="460"/>
        <v/>
      </c>
      <c r="AA1051" s="17" t="str">
        <f t="shared" si="461"/>
        <v/>
      </c>
      <c r="AB1051" s="17" t="str">
        <f t="shared" si="462"/>
        <v/>
      </c>
      <c r="AC1051" s="17" t="str">
        <f t="shared" si="463"/>
        <v/>
      </c>
      <c r="AD1051" s="18" t="str">
        <f t="shared" si="464"/>
        <v/>
      </c>
      <c r="AE1051" s="19" t="str">
        <f t="shared" si="465"/>
        <v/>
      </c>
      <c r="AF1051" s="17" t="str">
        <f t="shared" si="466"/>
        <v/>
      </c>
      <c r="AG1051" s="17" t="str">
        <f t="shared" si="467"/>
        <v/>
      </c>
      <c r="AH1051" s="18" t="str">
        <f t="shared" si="468"/>
        <v/>
      </c>
      <c r="AI1051" s="73"/>
      <c r="AJ1051" s="74"/>
      <c r="AK1051" s="74"/>
      <c r="AL1051" s="73"/>
      <c r="AM1051" s="74"/>
      <c r="AN1051" s="74">
        <f t="shared" si="469"/>
        <v>2012</v>
      </c>
      <c r="AO1051" s="19" t="str">
        <f t="shared" ca="1" si="470"/>
        <v>-</v>
      </c>
      <c r="AP1051" s="17" t="str">
        <f ca="1">IF($C1051&gt;=TODAY(),"-",100*(AO1051-MIN(Fit_Error_Deaths))/(MAX(Fit_Error_Deaths)-MIN(Fit_Error_Deaths)))</f>
        <v>-</v>
      </c>
      <c r="AQ1051" s="17" t="str">
        <f t="shared" ca="1" si="471"/>
        <v>-</v>
      </c>
      <c r="AR1051" s="17" t="str">
        <f ca="1">IF($C1051&gt;=TODAY(),"-",100*(AQ1051-MIN(Fit_Error_LocalTransmission))/(MAX(Fit_Error_LocalTransmission)-MIN(Fit_Error_LocalTransmission)))</f>
        <v>-</v>
      </c>
      <c r="AS1051" s="17" t="str">
        <f t="shared" ca="1" si="472"/>
        <v>-</v>
      </c>
      <c r="AT1051" s="67" t="str">
        <f t="shared" ca="1" si="473"/>
        <v>-</v>
      </c>
    </row>
    <row r="1052" spans="1:46" s="1" customFormat="1" ht="12" x14ac:dyDescent="0.35">
      <c r="A1052" s="87"/>
      <c r="B1052" s="40" t="str">
        <f t="shared" si="450"/>
        <v/>
      </c>
      <c r="C1052" s="41" t="str">
        <f t="shared" si="451"/>
        <v/>
      </c>
      <c r="D1052" s="28">
        <f>'I Disease Parameters'!$E$6/(1000*365)</f>
        <v>4.8197260273972601E-5</v>
      </c>
      <c r="E1052" s="28">
        <f>'I Disease Parameters'!$E$7/(1000*365)</f>
        <v>2.0024657534246577E-5</v>
      </c>
      <c r="F1052" s="27">
        <f>(1-'I Disease Parameters'!$E$8)/'I Disease Parameters'!$E$10</f>
        <v>0.188</v>
      </c>
      <c r="G1052" s="27">
        <f>'I Disease Parameters'!$E$8/'I Disease Parameters'!$E$11</f>
        <v>1.2E-2</v>
      </c>
      <c r="H1052" s="27">
        <f>1/'I Disease Parameters'!$E$12</f>
        <v>0.05</v>
      </c>
      <c r="I1052" s="27">
        <f>'I Disease Parameters'!$E$9/'I Disease Parameters'!$E$15</f>
        <v>0</v>
      </c>
      <c r="J1052" s="83">
        <f t="shared" si="474"/>
        <v>7.7001263440561267</v>
      </c>
      <c r="K1052" s="60">
        <f t="shared" si="475"/>
        <v>0.77001263449643809</v>
      </c>
      <c r="L1052" s="30">
        <f t="shared" si="476"/>
        <v>0.46717576064062738</v>
      </c>
      <c r="M1052" s="27">
        <f>J1052/'I Disease Parameters'!$E$12</f>
        <v>0.38500631720280631</v>
      </c>
      <c r="N1052" s="27">
        <f>K1052/SQRT('I Disease Parameters'!$E$13*'I Disease Parameters'!$E$13)</f>
        <v>4.5294860852731655E-2</v>
      </c>
      <c r="O1052" s="27">
        <f>L1052/'I Disease Parameters'!$E$13</f>
        <v>2.7480927096507492E-2</v>
      </c>
      <c r="P1052" s="27">
        <f>(1-L1052)/'I Disease Parameters'!$E$14</f>
        <v>2.2201009973307193E-2</v>
      </c>
      <c r="Q1052" s="19" t="str">
        <f t="shared" si="452"/>
        <v/>
      </c>
      <c r="R1052" s="17" t="str">
        <f t="shared" si="453"/>
        <v/>
      </c>
      <c r="S1052" s="17" t="str">
        <f t="shared" si="454"/>
        <v/>
      </c>
      <c r="T1052" s="17" t="str">
        <f t="shared" si="455"/>
        <v/>
      </c>
      <c r="U1052" s="17" t="str">
        <f t="shared" si="456"/>
        <v/>
      </c>
      <c r="V1052" s="17" t="str">
        <f t="shared" si="457"/>
        <v/>
      </c>
      <c r="W1052" s="17" t="str">
        <f t="shared" si="458"/>
        <v/>
      </c>
      <c r="X1052" s="18" t="str">
        <f t="shared" si="449"/>
        <v/>
      </c>
      <c r="Y1052" s="17" t="str">
        <f t="shared" si="459"/>
        <v/>
      </c>
      <c r="Z1052" s="17" t="str">
        <f t="shared" si="460"/>
        <v/>
      </c>
      <c r="AA1052" s="17" t="str">
        <f t="shared" si="461"/>
        <v/>
      </c>
      <c r="AB1052" s="17" t="str">
        <f t="shared" si="462"/>
        <v/>
      </c>
      <c r="AC1052" s="17" t="str">
        <f t="shared" si="463"/>
        <v/>
      </c>
      <c r="AD1052" s="18" t="str">
        <f t="shared" si="464"/>
        <v/>
      </c>
      <c r="AE1052" s="19" t="str">
        <f t="shared" si="465"/>
        <v/>
      </c>
      <c r="AF1052" s="17" t="str">
        <f t="shared" si="466"/>
        <v/>
      </c>
      <c r="AG1052" s="17" t="str">
        <f t="shared" si="467"/>
        <v/>
      </c>
      <c r="AH1052" s="18" t="str">
        <f t="shared" si="468"/>
        <v/>
      </c>
      <c r="AI1052" s="73"/>
      <c r="AJ1052" s="74"/>
      <c r="AK1052" s="74"/>
      <c r="AL1052" s="73"/>
      <c r="AM1052" s="74"/>
      <c r="AN1052" s="74">
        <f t="shared" si="469"/>
        <v>2012</v>
      </c>
      <c r="AO1052" s="19" t="str">
        <f t="shared" ca="1" si="470"/>
        <v>-</v>
      </c>
      <c r="AP1052" s="17" t="str">
        <f ca="1">IF($C1052&gt;=TODAY(),"-",100*(AO1052-MIN(Fit_Error_Deaths))/(MAX(Fit_Error_Deaths)-MIN(Fit_Error_Deaths)))</f>
        <v>-</v>
      </c>
      <c r="AQ1052" s="17" t="str">
        <f t="shared" ca="1" si="471"/>
        <v>-</v>
      </c>
      <c r="AR1052" s="17" t="str">
        <f ca="1">IF($C1052&gt;=TODAY(),"-",100*(AQ1052-MIN(Fit_Error_LocalTransmission))/(MAX(Fit_Error_LocalTransmission)-MIN(Fit_Error_LocalTransmission)))</f>
        <v>-</v>
      </c>
      <c r="AS1052" s="17" t="str">
        <f t="shared" ca="1" si="472"/>
        <v>-</v>
      </c>
      <c r="AT1052" s="67" t="str">
        <f t="shared" ca="1" si="473"/>
        <v>-</v>
      </c>
    </row>
    <row r="1053" spans="1:46" s="1" customFormat="1" ht="12" x14ac:dyDescent="0.35">
      <c r="A1053" s="87"/>
      <c r="B1053" s="40" t="str">
        <f t="shared" si="450"/>
        <v/>
      </c>
      <c r="C1053" s="41" t="str">
        <f t="shared" si="451"/>
        <v/>
      </c>
      <c r="D1053" s="28">
        <f>'I Disease Parameters'!$E$6/(1000*365)</f>
        <v>4.8197260273972601E-5</v>
      </c>
      <c r="E1053" s="28">
        <f>'I Disease Parameters'!$E$7/(1000*365)</f>
        <v>2.0024657534246577E-5</v>
      </c>
      <c r="F1053" s="27">
        <f>(1-'I Disease Parameters'!$E$8)/'I Disease Parameters'!$E$10</f>
        <v>0.188</v>
      </c>
      <c r="G1053" s="27">
        <f>'I Disease Parameters'!$E$8/'I Disease Parameters'!$E$11</f>
        <v>1.2E-2</v>
      </c>
      <c r="H1053" s="27">
        <f>1/'I Disease Parameters'!$E$12</f>
        <v>0.05</v>
      </c>
      <c r="I1053" s="27">
        <f>'I Disease Parameters'!$E$9/'I Disease Parameters'!$E$15</f>
        <v>0</v>
      </c>
      <c r="J1053" s="83">
        <f t="shared" si="474"/>
        <v>7.7001263440561267</v>
      </c>
      <c r="K1053" s="60">
        <f t="shared" si="475"/>
        <v>0.77001263449643809</v>
      </c>
      <c r="L1053" s="30">
        <f t="shared" si="476"/>
        <v>0.46717576064062738</v>
      </c>
      <c r="M1053" s="27">
        <f>J1053/'I Disease Parameters'!$E$12</f>
        <v>0.38500631720280631</v>
      </c>
      <c r="N1053" s="27">
        <f>K1053/SQRT('I Disease Parameters'!$E$13*'I Disease Parameters'!$E$13)</f>
        <v>4.5294860852731655E-2</v>
      </c>
      <c r="O1053" s="27">
        <f>L1053/'I Disease Parameters'!$E$13</f>
        <v>2.7480927096507492E-2</v>
      </c>
      <c r="P1053" s="27">
        <f>(1-L1053)/'I Disease Parameters'!$E$14</f>
        <v>2.2201009973307193E-2</v>
      </c>
      <c r="Q1053" s="19" t="str">
        <f t="shared" si="452"/>
        <v/>
      </c>
      <c r="R1053" s="17" t="str">
        <f t="shared" si="453"/>
        <v/>
      </c>
      <c r="S1053" s="17" t="str">
        <f t="shared" si="454"/>
        <v/>
      </c>
      <c r="T1053" s="17" t="str">
        <f t="shared" si="455"/>
        <v/>
      </c>
      <c r="U1053" s="17" t="str">
        <f t="shared" si="456"/>
        <v/>
      </c>
      <c r="V1053" s="17" t="str">
        <f t="shared" si="457"/>
        <v/>
      </c>
      <c r="W1053" s="17" t="str">
        <f t="shared" si="458"/>
        <v/>
      </c>
      <c r="X1053" s="18" t="str">
        <f t="shared" si="449"/>
        <v/>
      </c>
      <c r="Y1053" s="17" t="str">
        <f t="shared" si="459"/>
        <v/>
      </c>
      <c r="Z1053" s="17" t="str">
        <f t="shared" si="460"/>
        <v/>
      </c>
      <c r="AA1053" s="17" t="str">
        <f t="shared" si="461"/>
        <v/>
      </c>
      <c r="AB1053" s="17" t="str">
        <f t="shared" si="462"/>
        <v/>
      </c>
      <c r="AC1053" s="17" t="str">
        <f t="shared" si="463"/>
        <v/>
      </c>
      <c r="AD1053" s="18" t="str">
        <f t="shared" si="464"/>
        <v/>
      </c>
      <c r="AE1053" s="19" t="str">
        <f t="shared" si="465"/>
        <v/>
      </c>
      <c r="AF1053" s="17" t="str">
        <f t="shared" si="466"/>
        <v/>
      </c>
      <c r="AG1053" s="17" t="str">
        <f t="shared" si="467"/>
        <v/>
      </c>
      <c r="AH1053" s="18" t="str">
        <f t="shared" si="468"/>
        <v/>
      </c>
      <c r="AI1053" s="73"/>
      <c r="AJ1053" s="74"/>
      <c r="AK1053" s="74"/>
      <c r="AL1053" s="73"/>
      <c r="AM1053" s="74"/>
      <c r="AN1053" s="74">
        <f t="shared" si="469"/>
        <v>2012</v>
      </c>
      <c r="AO1053" s="19" t="str">
        <f t="shared" ca="1" si="470"/>
        <v>-</v>
      </c>
      <c r="AP1053" s="17" t="str">
        <f ca="1">IF($C1053&gt;=TODAY(),"-",100*(AO1053-MIN(Fit_Error_Deaths))/(MAX(Fit_Error_Deaths)-MIN(Fit_Error_Deaths)))</f>
        <v>-</v>
      </c>
      <c r="AQ1053" s="17" t="str">
        <f t="shared" ca="1" si="471"/>
        <v>-</v>
      </c>
      <c r="AR1053" s="17" t="str">
        <f ca="1">IF($C1053&gt;=TODAY(),"-",100*(AQ1053-MIN(Fit_Error_LocalTransmission))/(MAX(Fit_Error_LocalTransmission)-MIN(Fit_Error_LocalTransmission)))</f>
        <v>-</v>
      </c>
      <c r="AS1053" s="17" t="str">
        <f t="shared" ca="1" si="472"/>
        <v>-</v>
      </c>
      <c r="AT1053" s="67" t="str">
        <f t="shared" ca="1" si="473"/>
        <v>-</v>
      </c>
    </row>
    <row r="1054" spans="1:46" s="1" customFormat="1" ht="12" x14ac:dyDescent="0.35">
      <c r="A1054" s="87"/>
      <c r="B1054" s="40" t="str">
        <f t="shared" si="450"/>
        <v/>
      </c>
      <c r="C1054" s="41" t="str">
        <f t="shared" si="451"/>
        <v/>
      </c>
      <c r="D1054" s="28">
        <f>'I Disease Parameters'!$E$6/(1000*365)</f>
        <v>4.8197260273972601E-5</v>
      </c>
      <c r="E1054" s="28">
        <f>'I Disease Parameters'!$E$7/(1000*365)</f>
        <v>2.0024657534246577E-5</v>
      </c>
      <c r="F1054" s="27">
        <f>(1-'I Disease Parameters'!$E$8)/'I Disease Parameters'!$E$10</f>
        <v>0.188</v>
      </c>
      <c r="G1054" s="27">
        <f>'I Disease Parameters'!$E$8/'I Disease Parameters'!$E$11</f>
        <v>1.2E-2</v>
      </c>
      <c r="H1054" s="27">
        <f>1/'I Disease Parameters'!$E$12</f>
        <v>0.05</v>
      </c>
      <c r="I1054" s="27">
        <f>'I Disease Parameters'!$E$9/'I Disease Parameters'!$E$15</f>
        <v>0</v>
      </c>
      <c r="J1054" s="83">
        <f t="shared" si="474"/>
        <v>7.7001263440561267</v>
      </c>
      <c r="K1054" s="60">
        <f t="shared" si="475"/>
        <v>0.77001263449643809</v>
      </c>
      <c r="L1054" s="30">
        <f t="shared" si="476"/>
        <v>0.46717576064062738</v>
      </c>
      <c r="M1054" s="27">
        <f>J1054/'I Disease Parameters'!$E$12</f>
        <v>0.38500631720280631</v>
      </c>
      <c r="N1054" s="27">
        <f>K1054/SQRT('I Disease Parameters'!$E$13*'I Disease Parameters'!$E$13)</f>
        <v>4.5294860852731655E-2</v>
      </c>
      <c r="O1054" s="27">
        <f>L1054/'I Disease Parameters'!$E$13</f>
        <v>2.7480927096507492E-2</v>
      </c>
      <c r="P1054" s="27">
        <f>(1-L1054)/'I Disease Parameters'!$E$14</f>
        <v>2.2201009973307193E-2</v>
      </c>
      <c r="Q1054" s="19" t="str">
        <f t="shared" si="452"/>
        <v/>
      </c>
      <c r="R1054" s="17" t="str">
        <f t="shared" si="453"/>
        <v/>
      </c>
      <c r="S1054" s="17" t="str">
        <f t="shared" si="454"/>
        <v/>
      </c>
      <c r="T1054" s="17" t="str">
        <f t="shared" si="455"/>
        <v/>
      </c>
      <c r="U1054" s="17" t="str">
        <f t="shared" si="456"/>
        <v/>
      </c>
      <c r="V1054" s="17" t="str">
        <f t="shared" si="457"/>
        <v/>
      </c>
      <c r="W1054" s="17" t="str">
        <f t="shared" si="458"/>
        <v/>
      </c>
      <c r="X1054" s="18" t="str">
        <f t="shared" si="449"/>
        <v/>
      </c>
      <c r="Y1054" s="17" t="str">
        <f t="shared" si="459"/>
        <v/>
      </c>
      <c r="Z1054" s="17" t="str">
        <f t="shared" si="460"/>
        <v/>
      </c>
      <c r="AA1054" s="17" t="str">
        <f t="shared" si="461"/>
        <v/>
      </c>
      <c r="AB1054" s="17" t="str">
        <f t="shared" si="462"/>
        <v/>
      </c>
      <c r="AC1054" s="17" t="str">
        <f t="shared" si="463"/>
        <v/>
      </c>
      <c r="AD1054" s="18" t="str">
        <f t="shared" si="464"/>
        <v/>
      </c>
      <c r="AE1054" s="19" t="str">
        <f t="shared" si="465"/>
        <v/>
      </c>
      <c r="AF1054" s="17" t="str">
        <f t="shared" si="466"/>
        <v/>
      </c>
      <c r="AG1054" s="17" t="str">
        <f t="shared" si="467"/>
        <v/>
      </c>
      <c r="AH1054" s="18" t="str">
        <f t="shared" si="468"/>
        <v/>
      </c>
      <c r="AI1054" s="73"/>
      <c r="AJ1054" s="74"/>
      <c r="AK1054" s="74"/>
      <c r="AL1054" s="73"/>
      <c r="AM1054" s="74"/>
      <c r="AN1054" s="74">
        <f t="shared" si="469"/>
        <v>2012</v>
      </c>
      <c r="AO1054" s="19" t="str">
        <f t="shared" ca="1" si="470"/>
        <v>-</v>
      </c>
      <c r="AP1054" s="17" t="str">
        <f ca="1">IF($C1054&gt;=TODAY(),"-",100*(AO1054-MIN(Fit_Error_Deaths))/(MAX(Fit_Error_Deaths)-MIN(Fit_Error_Deaths)))</f>
        <v>-</v>
      </c>
      <c r="AQ1054" s="17" t="str">
        <f t="shared" ca="1" si="471"/>
        <v>-</v>
      </c>
      <c r="AR1054" s="17" t="str">
        <f ca="1">IF($C1054&gt;=TODAY(),"-",100*(AQ1054-MIN(Fit_Error_LocalTransmission))/(MAX(Fit_Error_LocalTransmission)-MIN(Fit_Error_LocalTransmission)))</f>
        <v>-</v>
      </c>
      <c r="AS1054" s="17" t="str">
        <f t="shared" ca="1" si="472"/>
        <v>-</v>
      </c>
      <c r="AT1054" s="67" t="str">
        <f t="shared" ca="1" si="473"/>
        <v>-</v>
      </c>
    </row>
    <row r="1055" spans="1:46" s="1" customFormat="1" ht="12" x14ac:dyDescent="0.35">
      <c r="A1055" s="87"/>
      <c r="B1055" s="40" t="str">
        <f t="shared" si="450"/>
        <v/>
      </c>
      <c r="C1055" s="41" t="str">
        <f t="shared" si="451"/>
        <v/>
      </c>
      <c r="D1055" s="28">
        <f>'I Disease Parameters'!$E$6/(1000*365)</f>
        <v>4.8197260273972601E-5</v>
      </c>
      <c r="E1055" s="28">
        <f>'I Disease Parameters'!$E$7/(1000*365)</f>
        <v>2.0024657534246577E-5</v>
      </c>
      <c r="F1055" s="27">
        <f>(1-'I Disease Parameters'!$E$8)/'I Disease Parameters'!$E$10</f>
        <v>0.188</v>
      </c>
      <c r="G1055" s="27">
        <f>'I Disease Parameters'!$E$8/'I Disease Parameters'!$E$11</f>
        <v>1.2E-2</v>
      </c>
      <c r="H1055" s="27">
        <f>1/'I Disease Parameters'!$E$12</f>
        <v>0.05</v>
      </c>
      <c r="I1055" s="27">
        <f>'I Disease Parameters'!$E$9/'I Disease Parameters'!$E$15</f>
        <v>0</v>
      </c>
      <c r="J1055" s="83">
        <f t="shared" si="474"/>
        <v>7.7001263440561267</v>
      </c>
      <c r="K1055" s="60">
        <f t="shared" si="475"/>
        <v>0.77001263449643809</v>
      </c>
      <c r="L1055" s="30">
        <f t="shared" si="476"/>
        <v>0.46717576064062738</v>
      </c>
      <c r="M1055" s="27">
        <f>J1055/'I Disease Parameters'!$E$12</f>
        <v>0.38500631720280631</v>
      </c>
      <c r="N1055" s="27">
        <f>K1055/SQRT('I Disease Parameters'!$E$13*'I Disease Parameters'!$E$13)</f>
        <v>4.5294860852731655E-2</v>
      </c>
      <c r="O1055" s="27">
        <f>L1055/'I Disease Parameters'!$E$13</f>
        <v>2.7480927096507492E-2</v>
      </c>
      <c r="P1055" s="27">
        <f>(1-L1055)/'I Disease Parameters'!$E$14</f>
        <v>2.2201009973307193E-2</v>
      </c>
      <c r="Q1055" s="19" t="str">
        <f t="shared" si="452"/>
        <v/>
      </c>
      <c r="R1055" s="17" t="str">
        <f t="shared" si="453"/>
        <v/>
      </c>
      <c r="S1055" s="17" t="str">
        <f t="shared" si="454"/>
        <v/>
      </c>
      <c r="T1055" s="17" t="str">
        <f t="shared" si="455"/>
        <v/>
      </c>
      <c r="U1055" s="17" t="str">
        <f t="shared" si="456"/>
        <v/>
      </c>
      <c r="V1055" s="17" t="str">
        <f t="shared" si="457"/>
        <v/>
      </c>
      <c r="W1055" s="17" t="str">
        <f t="shared" si="458"/>
        <v/>
      </c>
      <c r="X1055" s="18" t="str">
        <f t="shared" si="449"/>
        <v/>
      </c>
      <c r="Y1055" s="17" t="str">
        <f t="shared" si="459"/>
        <v/>
      </c>
      <c r="Z1055" s="17" t="str">
        <f t="shared" si="460"/>
        <v/>
      </c>
      <c r="AA1055" s="17" t="str">
        <f t="shared" si="461"/>
        <v/>
      </c>
      <c r="AB1055" s="17" t="str">
        <f t="shared" si="462"/>
        <v/>
      </c>
      <c r="AC1055" s="17" t="str">
        <f t="shared" si="463"/>
        <v/>
      </c>
      <c r="AD1055" s="18" t="str">
        <f t="shared" si="464"/>
        <v/>
      </c>
      <c r="AE1055" s="19" t="str">
        <f t="shared" si="465"/>
        <v/>
      </c>
      <c r="AF1055" s="17" t="str">
        <f t="shared" si="466"/>
        <v/>
      </c>
      <c r="AG1055" s="17" t="str">
        <f t="shared" si="467"/>
        <v/>
      </c>
      <c r="AH1055" s="18" t="str">
        <f t="shared" si="468"/>
        <v/>
      </c>
      <c r="AI1055" s="73"/>
      <c r="AJ1055" s="74"/>
      <c r="AK1055" s="74"/>
      <c r="AL1055" s="73"/>
      <c r="AM1055" s="74"/>
      <c r="AN1055" s="74">
        <f t="shared" si="469"/>
        <v>2012</v>
      </c>
      <c r="AO1055" s="19" t="str">
        <f t="shared" ca="1" si="470"/>
        <v>-</v>
      </c>
      <c r="AP1055" s="17" t="str">
        <f ca="1">IF($C1055&gt;=TODAY(),"-",100*(AO1055-MIN(Fit_Error_Deaths))/(MAX(Fit_Error_Deaths)-MIN(Fit_Error_Deaths)))</f>
        <v>-</v>
      </c>
      <c r="AQ1055" s="17" t="str">
        <f t="shared" ca="1" si="471"/>
        <v>-</v>
      </c>
      <c r="AR1055" s="17" t="str">
        <f ca="1">IF($C1055&gt;=TODAY(),"-",100*(AQ1055-MIN(Fit_Error_LocalTransmission))/(MAX(Fit_Error_LocalTransmission)-MIN(Fit_Error_LocalTransmission)))</f>
        <v>-</v>
      </c>
      <c r="AS1055" s="17" t="str">
        <f t="shared" ca="1" si="472"/>
        <v>-</v>
      </c>
      <c r="AT1055" s="67" t="str">
        <f t="shared" ca="1" si="473"/>
        <v>-</v>
      </c>
    </row>
    <row r="1056" spans="1:46" s="1" customFormat="1" ht="12" x14ac:dyDescent="0.35">
      <c r="A1056" s="87"/>
      <c r="B1056" s="40" t="str">
        <f t="shared" si="450"/>
        <v/>
      </c>
      <c r="C1056" s="41" t="str">
        <f t="shared" si="451"/>
        <v/>
      </c>
      <c r="D1056" s="28">
        <f>'I Disease Parameters'!$E$6/(1000*365)</f>
        <v>4.8197260273972601E-5</v>
      </c>
      <c r="E1056" s="28">
        <f>'I Disease Parameters'!$E$7/(1000*365)</f>
        <v>2.0024657534246577E-5</v>
      </c>
      <c r="F1056" s="27">
        <f>(1-'I Disease Parameters'!$E$8)/'I Disease Parameters'!$E$10</f>
        <v>0.188</v>
      </c>
      <c r="G1056" s="27">
        <f>'I Disease Parameters'!$E$8/'I Disease Parameters'!$E$11</f>
        <v>1.2E-2</v>
      </c>
      <c r="H1056" s="27">
        <f>1/'I Disease Parameters'!$E$12</f>
        <v>0.05</v>
      </c>
      <c r="I1056" s="27">
        <f>'I Disease Parameters'!$E$9/'I Disease Parameters'!$E$15</f>
        <v>0</v>
      </c>
      <c r="J1056" s="83">
        <f t="shared" si="474"/>
        <v>7.7001263440561267</v>
      </c>
      <c r="K1056" s="60">
        <f t="shared" si="475"/>
        <v>0.77001263449643809</v>
      </c>
      <c r="L1056" s="30">
        <f t="shared" si="476"/>
        <v>0.46717576064062738</v>
      </c>
      <c r="M1056" s="27">
        <f>J1056/'I Disease Parameters'!$E$12</f>
        <v>0.38500631720280631</v>
      </c>
      <c r="N1056" s="27">
        <f>K1056/SQRT('I Disease Parameters'!$E$13*'I Disease Parameters'!$E$13)</f>
        <v>4.5294860852731655E-2</v>
      </c>
      <c r="O1056" s="27">
        <f>L1056/'I Disease Parameters'!$E$13</f>
        <v>2.7480927096507492E-2</v>
      </c>
      <c r="P1056" s="27">
        <f>(1-L1056)/'I Disease Parameters'!$E$14</f>
        <v>2.2201009973307193E-2</v>
      </c>
      <c r="Q1056" s="19" t="str">
        <f t="shared" si="452"/>
        <v/>
      </c>
      <c r="R1056" s="17" t="str">
        <f t="shared" si="453"/>
        <v/>
      </c>
      <c r="S1056" s="17" t="str">
        <f t="shared" si="454"/>
        <v/>
      </c>
      <c r="T1056" s="17" t="str">
        <f t="shared" si="455"/>
        <v/>
      </c>
      <c r="U1056" s="17" t="str">
        <f t="shared" si="456"/>
        <v/>
      </c>
      <c r="V1056" s="17" t="str">
        <f t="shared" si="457"/>
        <v/>
      </c>
      <c r="W1056" s="17" t="str">
        <f t="shared" si="458"/>
        <v/>
      </c>
      <c r="X1056" s="18" t="str">
        <f t="shared" si="449"/>
        <v/>
      </c>
      <c r="Y1056" s="17" t="str">
        <f t="shared" si="459"/>
        <v/>
      </c>
      <c r="Z1056" s="17" t="str">
        <f t="shared" si="460"/>
        <v/>
      </c>
      <c r="AA1056" s="17" t="str">
        <f t="shared" si="461"/>
        <v/>
      </c>
      <c r="AB1056" s="17" t="str">
        <f t="shared" si="462"/>
        <v/>
      </c>
      <c r="AC1056" s="17" t="str">
        <f t="shared" si="463"/>
        <v/>
      </c>
      <c r="AD1056" s="18" t="str">
        <f t="shared" si="464"/>
        <v/>
      </c>
      <c r="AE1056" s="19" t="str">
        <f t="shared" si="465"/>
        <v/>
      </c>
      <c r="AF1056" s="17" t="str">
        <f t="shared" si="466"/>
        <v/>
      </c>
      <c r="AG1056" s="17" t="str">
        <f t="shared" si="467"/>
        <v/>
      </c>
      <c r="AH1056" s="18" t="str">
        <f t="shared" si="468"/>
        <v/>
      </c>
      <c r="AI1056" s="73"/>
      <c r="AJ1056" s="74"/>
      <c r="AK1056" s="74"/>
      <c r="AL1056" s="73"/>
      <c r="AM1056" s="74"/>
      <c r="AN1056" s="74">
        <f t="shared" si="469"/>
        <v>2012</v>
      </c>
      <c r="AO1056" s="19" t="str">
        <f t="shared" ca="1" si="470"/>
        <v>-</v>
      </c>
      <c r="AP1056" s="17" t="str">
        <f ca="1">IF($C1056&gt;=TODAY(),"-",100*(AO1056-MIN(Fit_Error_Deaths))/(MAX(Fit_Error_Deaths)-MIN(Fit_Error_Deaths)))</f>
        <v>-</v>
      </c>
      <c r="AQ1056" s="17" t="str">
        <f t="shared" ca="1" si="471"/>
        <v>-</v>
      </c>
      <c r="AR1056" s="17" t="str">
        <f ca="1">IF($C1056&gt;=TODAY(),"-",100*(AQ1056-MIN(Fit_Error_LocalTransmission))/(MAX(Fit_Error_LocalTransmission)-MIN(Fit_Error_LocalTransmission)))</f>
        <v>-</v>
      </c>
      <c r="AS1056" s="17" t="str">
        <f t="shared" ca="1" si="472"/>
        <v>-</v>
      </c>
      <c r="AT1056" s="67" t="str">
        <f t="shared" ca="1" si="473"/>
        <v>-</v>
      </c>
    </row>
    <row r="1057" spans="1:46" s="1" customFormat="1" ht="12" x14ac:dyDescent="0.35">
      <c r="A1057" s="87"/>
      <c r="B1057" s="40" t="str">
        <f t="shared" si="450"/>
        <v/>
      </c>
      <c r="C1057" s="41" t="str">
        <f t="shared" si="451"/>
        <v/>
      </c>
      <c r="D1057" s="28">
        <f>'I Disease Parameters'!$E$6/(1000*365)</f>
        <v>4.8197260273972601E-5</v>
      </c>
      <c r="E1057" s="28">
        <f>'I Disease Parameters'!$E$7/(1000*365)</f>
        <v>2.0024657534246577E-5</v>
      </c>
      <c r="F1057" s="27">
        <f>(1-'I Disease Parameters'!$E$8)/'I Disease Parameters'!$E$10</f>
        <v>0.188</v>
      </c>
      <c r="G1057" s="27">
        <f>'I Disease Parameters'!$E$8/'I Disease Parameters'!$E$11</f>
        <v>1.2E-2</v>
      </c>
      <c r="H1057" s="27">
        <f>1/'I Disease Parameters'!$E$12</f>
        <v>0.05</v>
      </c>
      <c r="I1057" s="27">
        <f>'I Disease Parameters'!$E$9/'I Disease Parameters'!$E$15</f>
        <v>0</v>
      </c>
      <c r="J1057" s="83">
        <f t="shared" si="474"/>
        <v>7.7001263440561267</v>
      </c>
      <c r="K1057" s="60">
        <f t="shared" si="475"/>
        <v>0.77001263449643809</v>
      </c>
      <c r="L1057" s="30">
        <f t="shared" si="476"/>
        <v>0.46717576064062738</v>
      </c>
      <c r="M1057" s="27">
        <f>J1057/'I Disease Parameters'!$E$12</f>
        <v>0.38500631720280631</v>
      </c>
      <c r="N1057" s="27">
        <f>K1057/SQRT('I Disease Parameters'!$E$13*'I Disease Parameters'!$E$13)</f>
        <v>4.5294860852731655E-2</v>
      </c>
      <c r="O1057" s="27">
        <f>L1057/'I Disease Parameters'!$E$13</f>
        <v>2.7480927096507492E-2</v>
      </c>
      <c r="P1057" s="27">
        <f>(1-L1057)/'I Disease Parameters'!$E$14</f>
        <v>2.2201009973307193E-2</v>
      </c>
      <c r="Q1057" s="19" t="str">
        <f t="shared" si="452"/>
        <v/>
      </c>
      <c r="R1057" s="17" t="str">
        <f t="shared" si="453"/>
        <v/>
      </c>
      <c r="S1057" s="17" t="str">
        <f t="shared" si="454"/>
        <v/>
      </c>
      <c r="T1057" s="17" t="str">
        <f t="shared" si="455"/>
        <v/>
      </c>
      <c r="U1057" s="17" t="str">
        <f t="shared" si="456"/>
        <v/>
      </c>
      <c r="V1057" s="17" t="str">
        <f t="shared" si="457"/>
        <v/>
      </c>
      <c r="W1057" s="17" t="str">
        <f t="shared" si="458"/>
        <v/>
      </c>
      <c r="X1057" s="18" t="str">
        <f t="shared" si="449"/>
        <v/>
      </c>
      <c r="Y1057" s="17" t="str">
        <f t="shared" si="459"/>
        <v/>
      </c>
      <c r="Z1057" s="17" t="str">
        <f t="shared" si="460"/>
        <v/>
      </c>
      <c r="AA1057" s="17" t="str">
        <f t="shared" si="461"/>
        <v/>
      </c>
      <c r="AB1057" s="17" t="str">
        <f t="shared" si="462"/>
        <v/>
      </c>
      <c r="AC1057" s="17" t="str">
        <f t="shared" si="463"/>
        <v/>
      </c>
      <c r="AD1057" s="18" t="str">
        <f t="shared" si="464"/>
        <v/>
      </c>
      <c r="AE1057" s="19" t="str">
        <f t="shared" si="465"/>
        <v/>
      </c>
      <c r="AF1057" s="17" t="str">
        <f t="shared" si="466"/>
        <v/>
      </c>
      <c r="AG1057" s="17" t="str">
        <f t="shared" si="467"/>
        <v/>
      </c>
      <c r="AH1057" s="18" t="str">
        <f t="shared" si="468"/>
        <v/>
      </c>
      <c r="AI1057" s="73"/>
      <c r="AJ1057" s="74"/>
      <c r="AK1057" s="74"/>
      <c r="AL1057" s="73"/>
      <c r="AM1057" s="74"/>
      <c r="AN1057" s="74">
        <f t="shared" si="469"/>
        <v>2012</v>
      </c>
      <c r="AO1057" s="19" t="str">
        <f t="shared" ca="1" si="470"/>
        <v>-</v>
      </c>
      <c r="AP1057" s="17" t="str">
        <f ca="1">IF($C1057&gt;=TODAY(),"-",100*(AO1057-MIN(Fit_Error_Deaths))/(MAX(Fit_Error_Deaths)-MIN(Fit_Error_Deaths)))</f>
        <v>-</v>
      </c>
      <c r="AQ1057" s="17" t="str">
        <f t="shared" ca="1" si="471"/>
        <v>-</v>
      </c>
      <c r="AR1057" s="17" t="str">
        <f ca="1">IF($C1057&gt;=TODAY(),"-",100*(AQ1057-MIN(Fit_Error_LocalTransmission))/(MAX(Fit_Error_LocalTransmission)-MIN(Fit_Error_LocalTransmission)))</f>
        <v>-</v>
      </c>
      <c r="AS1057" s="17" t="str">
        <f t="shared" ca="1" si="472"/>
        <v>-</v>
      </c>
      <c r="AT1057" s="67" t="str">
        <f t="shared" ca="1" si="473"/>
        <v>-</v>
      </c>
    </row>
    <row r="1058" spans="1:46" s="1" customFormat="1" ht="12" x14ac:dyDescent="0.35">
      <c r="A1058" s="87"/>
      <c r="B1058" s="40" t="str">
        <f t="shared" si="450"/>
        <v/>
      </c>
      <c r="C1058" s="41" t="str">
        <f t="shared" si="451"/>
        <v/>
      </c>
      <c r="D1058" s="28">
        <f>'I Disease Parameters'!$E$6/(1000*365)</f>
        <v>4.8197260273972601E-5</v>
      </c>
      <c r="E1058" s="28">
        <f>'I Disease Parameters'!$E$7/(1000*365)</f>
        <v>2.0024657534246577E-5</v>
      </c>
      <c r="F1058" s="27">
        <f>(1-'I Disease Parameters'!$E$8)/'I Disease Parameters'!$E$10</f>
        <v>0.188</v>
      </c>
      <c r="G1058" s="27">
        <f>'I Disease Parameters'!$E$8/'I Disease Parameters'!$E$11</f>
        <v>1.2E-2</v>
      </c>
      <c r="H1058" s="27">
        <f>1/'I Disease Parameters'!$E$12</f>
        <v>0.05</v>
      </c>
      <c r="I1058" s="27">
        <f>'I Disease Parameters'!$E$9/'I Disease Parameters'!$E$15</f>
        <v>0</v>
      </c>
      <c r="J1058" s="83">
        <f t="shared" si="474"/>
        <v>7.7001263440561267</v>
      </c>
      <c r="K1058" s="60">
        <f t="shared" si="475"/>
        <v>0.77001263449643809</v>
      </c>
      <c r="L1058" s="30">
        <f t="shared" si="476"/>
        <v>0.46717576064062738</v>
      </c>
      <c r="M1058" s="27">
        <f>J1058/'I Disease Parameters'!$E$12</f>
        <v>0.38500631720280631</v>
      </c>
      <c r="N1058" s="27">
        <f>K1058/SQRT('I Disease Parameters'!$E$13*'I Disease Parameters'!$E$13)</f>
        <v>4.5294860852731655E-2</v>
      </c>
      <c r="O1058" s="27">
        <f>L1058/'I Disease Parameters'!$E$13</f>
        <v>2.7480927096507492E-2</v>
      </c>
      <c r="P1058" s="27">
        <f>(1-L1058)/'I Disease Parameters'!$E$14</f>
        <v>2.2201009973307193E-2</v>
      </c>
      <c r="Q1058" s="19" t="str">
        <f t="shared" si="452"/>
        <v/>
      </c>
      <c r="R1058" s="17" t="str">
        <f t="shared" si="453"/>
        <v/>
      </c>
      <c r="S1058" s="17" t="str">
        <f t="shared" si="454"/>
        <v/>
      </c>
      <c r="T1058" s="17" t="str">
        <f t="shared" si="455"/>
        <v/>
      </c>
      <c r="U1058" s="17" t="str">
        <f t="shared" si="456"/>
        <v/>
      </c>
      <c r="V1058" s="17" t="str">
        <f t="shared" si="457"/>
        <v/>
      </c>
      <c r="W1058" s="17" t="str">
        <f t="shared" si="458"/>
        <v/>
      </c>
      <c r="X1058" s="18" t="str">
        <f t="shared" si="449"/>
        <v/>
      </c>
      <c r="Y1058" s="17" t="str">
        <f t="shared" si="459"/>
        <v/>
      </c>
      <c r="Z1058" s="17" t="str">
        <f t="shared" si="460"/>
        <v/>
      </c>
      <c r="AA1058" s="17" t="str">
        <f t="shared" si="461"/>
        <v/>
      </c>
      <c r="AB1058" s="17" t="str">
        <f t="shared" si="462"/>
        <v/>
      </c>
      <c r="AC1058" s="17" t="str">
        <f t="shared" si="463"/>
        <v/>
      </c>
      <c r="AD1058" s="18" t="str">
        <f t="shared" si="464"/>
        <v/>
      </c>
      <c r="AE1058" s="19" t="str">
        <f t="shared" si="465"/>
        <v/>
      </c>
      <c r="AF1058" s="17" t="str">
        <f t="shared" si="466"/>
        <v/>
      </c>
      <c r="AG1058" s="17" t="str">
        <f t="shared" si="467"/>
        <v/>
      </c>
      <c r="AH1058" s="18" t="str">
        <f t="shared" si="468"/>
        <v/>
      </c>
      <c r="AI1058" s="73"/>
      <c r="AJ1058" s="74"/>
      <c r="AK1058" s="74"/>
      <c r="AL1058" s="73"/>
      <c r="AM1058" s="74"/>
      <c r="AN1058" s="74">
        <f t="shared" si="469"/>
        <v>2012</v>
      </c>
      <c r="AO1058" s="19" t="str">
        <f t="shared" ca="1" si="470"/>
        <v>-</v>
      </c>
      <c r="AP1058" s="17" t="str">
        <f ca="1">IF($C1058&gt;=TODAY(),"-",100*(AO1058-MIN(Fit_Error_Deaths))/(MAX(Fit_Error_Deaths)-MIN(Fit_Error_Deaths)))</f>
        <v>-</v>
      </c>
      <c r="AQ1058" s="17" t="str">
        <f t="shared" ca="1" si="471"/>
        <v>-</v>
      </c>
      <c r="AR1058" s="17" t="str">
        <f ca="1">IF($C1058&gt;=TODAY(),"-",100*(AQ1058-MIN(Fit_Error_LocalTransmission))/(MAX(Fit_Error_LocalTransmission)-MIN(Fit_Error_LocalTransmission)))</f>
        <v>-</v>
      </c>
      <c r="AS1058" s="17" t="str">
        <f t="shared" ca="1" si="472"/>
        <v>-</v>
      </c>
      <c r="AT1058" s="67" t="str">
        <f t="shared" ca="1" si="473"/>
        <v>-</v>
      </c>
    </row>
    <row r="1059" spans="1:46" s="1" customFormat="1" ht="12" x14ac:dyDescent="0.35">
      <c r="A1059" s="87"/>
      <c r="B1059" s="40" t="str">
        <f t="shared" si="450"/>
        <v/>
      </c>
      <c r="C1059" s="41" t="str">
        <f t="shared" si="451"/>
        <v/>
      </c>
      <c r="D1059" s="28">
        <f>'I Disease Parameters'!$E$6/(1000*365)</f>
        <v>4.8197260273972601E-5</v>
      </c>
      <c r="E1059" s="28">
        <f>'I Disease Parameters'!$E$7/(1000*365)</f>
        <v>2.0024657534246577E-5</v>
      </c>
      <c r="F1059" s="27">
        <f>(1-'I Disease Parameters'!$E$8)/'I Disease Parameters'!$E$10</f>
        <v>0.188</v>
      </c>
      <c r="G1059" s="27">
        <f>'I Disease Parameters'!$E$8/'I Disease Parameters'!$E$11</f>
        <v>1.2E-2</v>
      </c>
      <c r="H1059" s="27">
        <f>1/'I Disease Parameters'!$E$12</f>
        <v>0.05</v>
      </c>
      <c r="I1059" s="27">
        <f>'I Disease Parameters'!$E$9/'I Disease Parameters'!$E$15</f>
        <v>0</v>
      </c>
      <c r="J1059" s="83">
        <f t="shared" si="474"/>
        <v>7.7001263440561267</v>
      </c>
      <c r="K1059" s="60">
        <f t="shared" si="475"/>
        <v>0.77001263449643809</v>
      </c>
      <c r="L1059" s="30">
        <f t="shared" si="476"/>
        <v>0.46717576064062738</v>
      </c>
      <c r="M1059" s="27">
        <f>J1059/'I Disease Parameters'!$E$12</f>
        <v>0.38500631720280631</v>
      </c>
      <c r="N1059" s="27">
        <f>K1059/SQRT('I Disease Parameters'!$E$13*'I Disease Parameters'!$E$13)</f>
        <v>4.5294860852731655E-2</v>
      </c>
      <c r="O1059" s="27">
        <f>L1059/'I Disease Parameters'!$E$13</f>
        <v>2.7480927096507492E-2</v>
      </c>
      <c r="P1059" s="27">
        <f>(1-L1059)/'I Disease Parameters'!$E$14</f>
        <v>2.2201009973307193E-2</v>
      </c>
      <c r="Q1059" s="19" t="str">
        <f t="shared" si="452"/>
        <v/>
      </c>
      <c r="R1059" s="17" t="str">
        <f t="shared" si="453"/>
        <v/>
      </c>
      <c r="S1059" s="17" t="str">
        <f t="shared" si="454"/>
        <v/>
      </c>
      <c r="T1059" s="17" t="str">
        <f t="shared" si="455"/>
        <v/>
      </c>
      <c r="U1059" s="17" t="str">
        <f t="shared" si="456"/>
        <v/>
      </c>
      <c r="V1059" s="17" t="str">
        <f t="shared" si="457"/>
        <v/>
      </c>
      <c r="W1059" s="17" t="str">
        <f t="shared" si="458"/>
        <v/>
      </c>
      <c r="X1059" s="18" t="str">
        <f t="shared" si="449"/>
        <v/>
      </c>
      <c r="Y1059" s="17" t="str">
        <f t="shared" si="459"/>
        <v/>
      </c>
      <c r="Z1059" s="17" t="str">
        <f t="shared" si="460"/>
        <v/>
      </c>
      <c r="AA1059" s="17" t="str">
        <f t="shared" si="461"/>
        <v/>
      </c>
      <c r="AB1059" s="17" t="str">
        <f t="shared" si="462"/>
        <v/>
      </c>
      <c r="AC1059" s="17" t="str">
        <f t="shared" si="463"/>
        <v/>
      </c>
      <c r="AD1059" s="18" t="str">
        <f t="shared" si="464"/>
        <v/>
      </c>
      <c r="AE1059" s="19" t="str">
        <f t="shared" si="465"/>
        <v/>
      </c>
      <c r="AF1059" s="17" t="str">
        <f t="shared" si="466"/>
        <v/>
      </c>
      <c r="AG1059" s="17" t="str">
        <f t="shared" si="467"/>
        <v/>
      </c>
      <c r="AH1059" s="18" t="str">
        <f t="shared" si="468"/>
        <v/>
      </c>
      <c r="AI1059" s="73"/>
      <c r="AJ1059" s="74"/>
      <c r="AK1059" s="74"/>
      <c r="AL1059" s="73"/>
      <c r="AM1059" s="74"/>
      <c r="AN1059" s="74">
        <f t="shared" si="469"/>
        <v>2012</v>
      </c>
      <c r="AO1059" s="19" t="str">
        <f t="shared" ca="1" si="470"/>
        <v>-</v>
      </c>
      <c r="AP1059" s="17" t="str">
        <f ca="1">IF($C1059&gt;=TODAY(),"-",100*(AO1059-MIN(Fit_Error_Deaths))/(MAX(Fit_Error_Deaths)-MIN(Fit_Error_Deaths)))</f>
        <v>-</v>
      </c>
      <c r="AQ1059" s="17" t="str">
        <f t="shared" ca="1" si="471"/>
        <v>-</v>
      </c>
      <c r="AR1059" s="17" t="str">
        <f ca="1">IF($C1059&gt;=TODAY(),"-",100*(AQ1059-MIN(Fit_Error_LocalTransmission))/(MAX(Fit_Error_LocalTransmission)-MIN(Fit_Error_LocalTransmission)))</f>
        <v>-</v>
      </c>
      <c r="AS1059" s="17" t="str">
        <f t="shared" ca="1" si="472"/>
        <v>-</v>
      </c>
      <c r="AT1059" s="67" t="str">
        <f t="shared" ca="1" si="473"/>
        <v>-</v>
      </c>
    </row>
    <row r="1060" spans="1:46" s="1" customFormat="1" ht="12" x14ac:dyDescent="0.35">
      <c r="A1060" s="87"/>
      <c r="B1060" s="40" t="str">
        <f t="shared" si="450"/>
        <v/>
      </c>
      <c r="C1060" s="41" t="str">
        <f t="shared" si="451"/>
        <v/>
      </c>
      <c r="D1060" s="28">
        <f>'I Disease Parameters'!$E$6/(1000*365)</f>
        <v>4.8197260273972601E-5</v>
      </c>
      <c r="E1060" s="28">
        <f>'I Disease Parameters'!$E$7/(1000*365)</f>
        <v>2.0024657534246577E-5</v>
      </c>
      <c r="F1060" s="27">
        <f>(1-'I Disease Parameters'!$E$8)/'I Disease Parameters'!$E$10</f>
        <v>0.188</v>
      </c>
      <c r="G1060" s="27">
        <f>'I Disease Parameters'!$E$8/'I Disease Parameters'!$E$11</f>
        <v>1.2E-2</v>
      </c>
      <c r="H1060" s="27">
        <f>1/'I Disease Parameters'!$E$12</f>
        <v>0.05</v>
      </c>
      <c r="I1060" s="27">
        <f>'I Disease Parameters'!$E$9/'I Disease Parameters'!$E$15</f>
        <v>0</v>
      </c>
      <c r="J1060" s="83">
        <f t="shared" si="474"/>
        <v>7.7001263440561267</v>
      </c>
      <c r="K1060" s="60">
        <f t="shared" si="475"/>
        <v>0.77001263449643809</v>
      </c>
      <c r="L1060" s="30">
        <f t="shared" si="476"/>
        <v>0.46717576064062738</v>
      </c>
      <c r="M1060" s="27">
        <f>J1060/'I Disease Parameters'!$E$12</f>
        <v>0.38500631720280631</v>
      </c>
      <c r="N1060" s="27">
        <f>K1060/SQRT('I Disease Parameters'!$E$13*'I Disease Parameters'!$E$13)</f>
        <v>4.5294860852731655E-2</v>
      </c>
      <c r="O1060" s="27">
        <f>L1060/'I Disease Parameters'!$E$13</f>
        <v>2.7480927096507492E-2</v>
      </c>
      <c r="P1060" s="27">
        <f>(1-L1060)/'I Disease Parameters'!$E$14</f>
        <v>2.2201009973307193E-2</v>
      </c>
      <c r="Q1060" s="19" t="str">
        <f t="shared" si="452"/>
        <v/>
      </c>
      <c r="R1060" s="17" t="str">
        <f t="shared" si="453"/>
        <v/>
      </c>
      <c r="S1060" s="17" t="str">
        <f t="shared" si="454"/>
        <v/>
      </c>
      <c r="T1060" s="17" t="str">
        <f t="shared" si="455"/>
        <v/>
      </c>
      <c r="U1060" s="17" t="str">
        <f t="shared" si="456"/>
        <v/>
      </c>
      <c r="V1060" s="17" t="str">
        <f t="shared" si="457"/>
        <v/>
      </c>
      <c r="W1060" s="17" t="str">
        <f t="shared" si="458"/>
        <v/>
      </c>
      <c r="X1060" s="18" t="str">
        <f t="shared" si="449"/>
        <v/>
      </c>
      <c r="Y1060" s="17" t="str">
        <f t="shared" si="459"/>
        <v/>
      </c>
      <c r="Z1060" s="17" t="str">
        <f t="shared" si="460"/>
        <v/>
      </c>
      <c r="AA1060" s="17" t="str">
        <f t="shared" si="461"/>
        <v/>
      </c>
      <c r="AB1060" s="17" t="str">
        <f t="shared" si="462"/>
        <v/>
      </c>
      <c r="AC1060" s="17" t="str">
        <f t="shared" si="463"/>
        <v/>
      </c>
      <c r="AD1060" s="18" t="str">
        <f t="shared" si="464"/>
        <v/>
      </c>
      <c r="AE1060" s="19" t="str">
        <f t="shared" si="465"/>
        <v/>
      </c>
      <c r="AF1060" s="17" t="str">
        <f t="shared" si="466"/>
        <v/>
      </c>
      <c r="AG1060" s="17" t="str">
        <f t="shared" si="467"/>
        <v/>
      </c>
      <c r="AH1060" s="18" t="str">
        <f t="shared" si="468"/>
        <v/>
      </c>
      <c r="AI1060" s="73"/>
      <c r="AJ1060" s="74"/>
      <c r="AK1060" s="74"/>
      <c r="AL1060" s="73"/>
      <c r="AM1060" s="74"/>
      <c r="AN1060" s="74">
        <f t="shared" si="469"/>
        <v>2012</v>
      </c>
      <c r="AO1060" s="19" t="str">
        <f t="shared" ca="1" si="470"/>
        <v>-</v>
      </c>
      <c r="AP1060" s="17" t="str">
        <f ca="1">IF($C1060&gt;=TODAY(),"-",100*(AO1060-MIN(Fit_Error_Deaths))/(MAX(Fit_Error_Deaths)-MIN(Fit_Error_Deaths)))</f>
        <v>-</v>
      </c>
      <c r="AQ1060" s="17" t="str">
        <f t="shared" ca="1" si="471"/>
        <v>-</v>
      </c>
      <c r="AR1060" s="17" t="str">
        <f ca="1">IF($C1060&gt;=TODAY(),"-",100*(AQ1060-MIN(Fit_Error_LocalTransmission))/(MAX(Fit_Error_LocalTransmission)-MIN(Fit_Error_LocalTransmission)))</f>
        <v>-</v>
      </c>
      <c r="AS1060" s="17" t="str">
        <f t="shared" ca="1" si="472"/>
        <v>-</v>
      </c>
      <c r="AT1060" s="67" t="str">
        <f t="shared" ca="1" si="473"/>
        <v>-</v>
      </c>
    </row>
    <row r="1061" spans="1:46" s="1" customFormat="1" ht="12" x14ac:dyDescent="0.35">
      <c r="A1061" s="87"/>
      <c r="B1061" s="40" t="str">
        <f t="shared" si="450"/>
        <v/>
      </c>
      <c r="C1061" s="41" t="str">
        <f t="shared" si="451"/>
        <v/>
      </c>
      <c r="D1061" s="28">
        <f>'I Disease Parameters'!$E$6/(1000*365)</f>
        <v>4.8197260273972601E-5</v>
      </c>
      <c r="E1061" s="28">
        <f>'I Disease Parameters'!$E$7/(1000*365)</f>
        <v>2.0024657534246577E-5</v>
      </c>
      <c r="F1061" s="27">
        <f>(1-'I Disease Parameters'!$E$8)/'I Disease Parameters'!$E$10</f>
        <v>0.188</v>
      </c>
      <c r="G1061" s="27">
        <f>'I Disease Parameters'!$E$8/'I Disease Parameters'!$E$11</f>
        <v>1.2E-2</v>
      </c>
      <c r="H1061" s="27">
        <f>1/'I Disease Parameters'!$E$12</f>
        <v>0.05</v>
      </c>
      <c r="I1061" s="27">
        <f>'I Disease Parameters'!$E$9/'I Disease Parameters'!$E$15</f>
        <v>0</v>
      </c>
      <c r="J1061" s="83">
        <f t="shared" si="474"/>
        <v>7.7001263440561267</v>
      </c>
      <c r="K1061" s="60">
        <f t="shared" si="475"/>
        <v>0.77001263449643809</v>
      </c>
      <c r="L1061" s="30">
        <f t="shared" si="476"/>
        <v>0.46717576064062738</v>
      </c>
      <c r="M1061" s="27">
        <f>J1061/'I Disease Parameters'!$E$12</f>
        <v>0.38500631720280631</v>
      </c>
      <c r="N1061" s="27">
        <f>K1061/SQRT('I Disease Parameters'!$E$13*'I Disease Parameters'!$E$13)</f>
        <v>4.5294860852731655E-2</v>
      </c>
      <c r="O1061" s="27">
        <f>L1061/'I Disease Parameters'!$E$13</f>
        <v>2.7480927096507492E-2</v>
      </c>
      <c r="P1061" s="27">
        <f>(1-L1061)/'I Disease Parameters'!$E$14</f>
        <v>2.2201009973307193E-2</v>
      </c>
      <c r="Q1061" s="19" t="str">
        <f t="shared" si="452"/>
        <v/>
      </c>
      <c r="R1061" s="17" t="str">
        <f t="shared" si="453"/>
        <v/>
      </c>
      <c r="S1061" s="17" t="str">
        <f t="shared" si="454"/>
        <v/>
      </c>
      <c r="T1061" s="17" t="str">
        <f t="shared" si="455"/>
        <v/>
      </c>
      <c r="U1061" s="17" t="str">
        <f t="shared" si="456"/>
        <v/>
      </c>
      <c r="V1061" s="17" t="str">
        <f t="shared" si="457"/>
        <v/>
      </c>
      <c r="W1061" s="17" t="str">
        <f t="shared" si="458"/>
        <v/>
      </c>
      <c r="X1061" s="18" t="str">
        <f t="shared" si="449"/>
        <v/>
      </c>
      <c r="Y1061" s="17" t="str">
        <f t="shared" si="459"/>
        <v/>
      </c>
      <c r="Z1061" s="17" t="str">
        <f t="shared" si="460"/>
        <v/>
      </c>
      <c r="AA1061" s="17" t="str">
        <f t="shared" si="461"/>
        <v/>
      </c>
      <c r="AB1061" s="17" t="str">
        <f t="shared" si="462"/>
        <v/>
      </c>
      <c r="AC1061" s="17" t="str">
        <f t="shared" si="463"/>
        <v/>
      </c>
      <c r="AD1061" s="18" t="str">
        <f t="shared" si="464"/>
        <v/>
      </c>
      <c r="AE1061" s="19" t="str">
        <f t="shared" si="465"/>
        <v/>
      </c>
      <c r="AF1061" s="17" t="str">
        <f t="shared" si="466"/>
        <v/>
      </c>
      <c r="AG1061" s="17" t="str">
        <f t="shared" si="467"/>
        <v/>
      </c>
      <c r="AH1061" s="18" t="str">
        <f t="shared" si="468"/>
        <v/>
      </c>
      <c r="AI1061" s="73"/>
      <c r="AJ1061" s="74"/>
      <c r="AK1061" s="74"/>
      <c r="AL1061" s="73"/>
      <c r="AM1061" s="74"/>
      <c r="AN1061" s="74">
        <f t="shared" si="469"/>
        <v>2012</v>
      </c>
      <c r="AO1061" s="19" t="str">
        <f t="shared" ca="1" si="470"/>
        <v>-</v>
      </c>
      <c r="AP1061" s="17" t="str">
        <f ca="1">IF($C1061&gt;=TODAY(),"-",100*(AO1061-MIN(Fit_Error_Deaths))/(MAX(Fit_Error_Deaths)-MIN(Fit_Error_Deaths)))</f>
        <v>-</v>
      </c>
      <c r="AQ1061" s="17" t="str">
        <f t="shared" ca="1" si="471"/>
        <v>-</v>
      </c>
      <c r="AR1061" s="17" t="str">
        <f ca="1">IF($C1061&gt;=TODAY(),"-",100*(AQ1061-MIN(Fit_Error_LocalTransmission))/(MAX(Fit_Error_LocalTransmission)-MIN(Fit_Error_LocalTransmission)))</f>
        <v>-</v>
      </c>
      <c r="AS1061" s="17" t="str">
        <f t="shared" ca="1" si="472"/>
        <v>-</v>
      </c>
      <c r="AT1061" s="67" t="str">
        <f t="shared" ca="1" si="473"/>
        <v>-</v>
      </c>
    </row>
    <row r="1062" spans="1:46" s="1" customFormat="1" ht="12" x14ac:dyDescent="0.35">
      <c r="A1062" s="87"/>
      <c r="B1062" s="40" t="str">
        <f t="shared" si="450"/>
        <v/>
      </c>
      <c r="C1062" s="41" t="str">
        <f t="shared" si="451"/>
        <v/>
      </c>
      <c r="D1062" s="28">
        <f>'I Disease Parameters'!$E$6/(1000*365)</f>
        <v>4.8197260273972601E-5</v>
      </c>
      <c r="E1062" s="28">
        <f>'I Disease Parameters'!$E$7/(1000*365)</f>
        <v>2.0024657534246577E-5</v>
      </c>
      <c r="F1062" s="27">
        <f>(1-'I Disease Parameters'!$E$8)/'I Disease Parameters'!$E$10</f>
        <v>0.188</v>
      </c>
      <c r="G1062" s="27">
        <f>'I Disease Parameters'!$E$8/'I Disease Parameters'!$E$11</f>
        <v>1.2E-2</v>
      </c>
      <c r="H1062" s="27">
        <f>1/'I Disease Parameters'!$E$12</f>
        <v>0.05</v>
      </c>
      <c r="I1062" s="27">
        <f>'I Disease Parameters'!$E$9/'I Disease Parameters'!$E$15</f>
        <v>0</v>
      </c>
      <c r="J1062" s="83">
        <f t="shared" si="474"/>
        <v>7.7001263440561267</v>
      </c>
      <c r="K1062" s="60">
        <f t="shared" si="475"/>
        <v>0.77001263449643809</v>
      </c>
      <c r="L1062" s="30">
        <f t="shared" si="476"/>
        <v>0.46717576064062738</v>
      </c>
      <c r="M1062" s="27">
        <f>J1062/'I Disease Parameters'!$E$12</f>
        <v>0.38500631720280631</v>
      </c>
      <c r="N1062" s="27">
        <f>K1062/SQRT('I Disease Parameters'!$E$13*'I Disease Parameters'!$E$13)</f>
        <v>4.5294860852731655E-2</v>
      </c>
      <c r="O1062" s="27">
        <f>L1062/'I Disease Parameters'!$E$13</f>
        <v>2.7480927096507492E-2</v>
      </c>
      <c r="P1062" s="27">
        <f>(1-L1062)/'I Disease Parameters'!$E$14</f>
        <v>2.2201009973307193E-2</v>
      </c>
      <c r="Q1062" s="19" t="str">
        <f t="shared" si="452"/>
        <v/>
      </c>
      <c r="R1062" s="17" t="str">
        <f t="shared" si="453"/>
        <v/>
      </c>
      <c r="S1062" s="17" t="str">
        <f t="shared" si="454"/>
        <v/>
      </c>
      <c r="T1062" s="17" t="str">
        <f t="shared" si="455"/>
        <v/>
      </c>
      <c r="U1062" s="17" t="str">
        <f t="shared" si="456"/>
        <v/>
      </c>
      <c r="V1062" s="17" t="str">
        <f t="shared" si="457"/>
        <v/>
      </c>
      <c r="W1062" s="17" t="str">
        <f t="shared" si="458"/>
        <v/>
      </c>
      <c r="X1062" s="18" t="str">
        <f t="shared" si="449"/>
        <v/>
      </c>
      <c r="Y1062" s="17" t="str">
        <f t="shared" si="459"/>
        <v/>
      </c>
      <c r="Z1062" s="17" t="str">
        <f t="shared" si="460"/>
        <v/>
      </c>
      <c r="AA1062" s="17" t="str">
        <f t="shared" si="461"/>
        <v/>
      </c>
      <c r="AB1062" s="17" t="str">
        <f t="shared" si="462"/>
        <v/>
      </c>
      <c r="AC1062" s="17" t="str">
        <f t="shared" si="463"/>
        <v/>
      </c>
      <c r="AD1062" s="18" t="str">
        <f t="shared" si="464"/>
        <v/>
      </c>
      <c r="AE1062" s="19" t="str">
        <f t="shared" si="465"/>
        <v/>
      </c>
      <c r="AF1062" s="17" t="str">
        <f t="shared" si="466"/>
        <v/>
      </c>
      <c r="AG1062" s="17" t="str">
        <f t="shared" si="467"/>
        <v/>
      </c>
      <c r="AH1062" s="18" t="str">
        <f t="shared" si="468"/>
        <v/>
      </c>
      <c r="AI1062" s="73"/>
      <c r="AJ1062" s="74"/>
      <c r="AK1062" s="74"/>
      <c r="AL1062" s="73"/>
      <c r="AM1062" s="74"/>
      <c r="AN1062" s="74">
        <f t="shared" si="469"/>
        <v>2012</v>
      </c>
      <c r="AO1062" s="19" t="str">
        <f t="shared" ca="1" si="470"/>
        <v>-</v>
      </c>
      <c r="AP1062" s="17" t="str">
        <f ca="1">IF($C1062&gt;=TODAY(),"-",100*(AO1062-MIN(Fit_Error_Deaths))/(MAX(Fit_Error_Deaths)-MIN(Fit_Error_Deaths)))</f>
        <v>-</v>
      </c>
      <c r="AQ1062" s="17" t="str">
        <f t="shared" ca="1" si="471"/>
        <v>-</v>
      </c>
      <c r="AR1062" s="17" t="str">
        <f ca="1">IF($C1062&gt;=TODAY(),"-",100*(AQ1062-MIN(Fit_Error_LocalTransmission))/(MAX(Fit_Error_LocalTransmission)-MIN(Fit_Error_LocalTransmission)))</f>
        <v>-</v>
      </c>
      <c r="AS1062" s="17" t="str">
        <f t="shared" ca="1" si="472"/>
        <v>-</v>
      </c>
      <c r="AT1062" s="67" t="str">
        <f t="shared" ca="1" si="473"/>
        <v>-</v>
      </c>
    </row>
    <row r="1063" spans="1:46" s="1" customFormat="1" ht="12" x14ac:dyDescent="0.35">
      <c r="A1063" s="87"/>
      <c r="B1063" s="40" t="str">
        <f t="shared" si="450"/>
        <v/>
      </c>
      <c r="C1063" s="41" t="str">
        <f t="shared" si="451"/>
        <v/>
      </c>
      <c r="D1063" s="28">
        <f>'I Disease Parameters'!$E$6/(1000*365)</f>
        <v>4.8197260273972601E-5</v>
      </c>
      <c r="E1063" s="28">
        <f>'I Disease Parameters'!$E$7/(1000*365)</f>
        <v>2.0024657534246577E-5</v>
      </c>
      <c r="F1063" s="27">
        <f>(1-'I Disease Parameters'!$E$8)/'I Disease Parameters'!$E$10</f>
        <v>0.188</v>
      </c>
      <c r="G1063" s="27">
        <f>'I Disease Parameters'!$E$8/'I Disease Parameters'!$E$11</f>
        <v>1.2E-2</v>
      </c>
      <c r="H1063" s="27">
        <f>1/'I Disease Parameters'!$E$12</f>
        <v>0.05</v>
      </c>
      <c r="I1063" s="27">
        <f>'I Disease Parameters'!$E$9/'I Disease Parameters'!$E$15</f>
        <v>0</v>
      </c>
      <c r="J1063" s="83">
        <f t="shared" si="474"/>
        <v>7.7001263440561267</v>
      </c>
      <c r="K1063" s="60">
        <f t="shared" si="475"/>
        <v>0.77001263449643809</v>
      </c>
      <c r="L1063" s="30">
        <f t="shared" si="476"/>
        <v>0.46717576064062738</v>
      </c>
      <c r="M1063" s="27">
        <f>J1063/'I Disease Parameters'!$E$12</f>
        <v>0.38500631720280631</v>
      </c>
      <c r="N1063" s="27">
        <f>K1063/SQRT('I Disease Parameters'!$E$13*'I Disease Parameters'!$E$13)</f>
        <v>4.5294860852731655E-2</v>
      </c>
      <c r="O1063" s="27">
        <f>L1063/'I Disease Parameters'!$E$13</f>
        <v>2.7480927096507492E-2</v>
      </c>
      <c r="P1063" s="27">
        <f>(1-L1063)/'I Disease Parameters'!$E$14</f>
        <v>2.2201009973307193E-2</v>
      </c>
      <c r="Q1063" s="19" t="str">
        <f t="shared" si="452"/>
        <v/>
      </c>
      <c r="R1063" s="17" t="str">
        <f t="shared" si="453"/>
        <v/>
      </c>
      <c r="S1063" s="17" t="str">
        <f t="shared" si="454"/>
        <v/>
      </c>
      <c r="T1063" s="17" t="str">
        <f t="shared" si="455"/>
        <v/>
      </c>
      <c r="U1063" s="17" t="str">
        <f t="shared" si="456"/>
        <v/>
      </c>
      <c r="V1063" s="17" t="str">
        <f t="shared" si="457"/>
        <v/>
      </c>
      <c r="W1063" s="17" t="str">
        <f t="shared" si="458"/>
        <v/>
      </c>
      <c r="X1063" s="18" t="str">
        <f t="shared" si="449"/>
        <v/>
      </c>
      <c r="Y1063" s="17" t="str">
        <f t="shared" si="459"/>
        <v/>
      </c>
      <c r="Z1063" s="17" t="str">
        <f t="shared" si="460"/>
        <v/>
      </c>
      <c r="AA1063" s="17" t="str">
        <f t="shared" si="461"/>
        <v/>
      </c>
      <c r="AB1063" s="17" t="str">
        <f t="shared" si="462"/>
        <v/>
      </c>
      <c r="AC1063" s="17" t="str">
        <f t="shared" si="463"/>
        <v/>
      </c>
      <c r="AD1063" s="18" t="str">
        <f t="shared" si="464"/>
        <v/>
      </c>
      <c r="AE1063" s="19" t="str">
        <f t="shared" si="465"/>
        <v/>
      </c>
      <c r="AF1063" s="17" t="str">
        <f t="shared" si="466"/>
        <v/>
      </c>
      <c r="AG1063" s="17" t="str">
        <f t="shared" si="467"/>
        <v/>
      </c>
      <c r="AH1063" s="18" t="str">
        <f t="shared" si="468"/>
        <v/>
      </c>
      <c r="AI1063" s="73"/>
      <c r="AJ1063" s="74"/>
      <c r="AK1063" s="74"/>
      <c r="AL1063" s="73"/>
      <c r="AM1063" s="74"/>
      <c r="AN1063" s="74">
        <f t="shared" si="469"/>
        <v>2012</v>
      </c>
      <c r="AO1063" s="19" t="str">
        <f t="shared" ca="1" si="470"/>
        <v>-</v>
      </c>
      <c r="AP1063" s="17" t="str">
        <f ca="1">IF($C1063&gt;=TODAY(),"-",100*(AO1063-MIN(Fit_Error_Deaths))/(MAX(Fit_Error_Deaths)-MIN(Fit_Error_Deaths)))</f>
        <v>-</v>
      </c>
      <c r="AQ1063" s="17" t="str">
        <f t="shared" ca="1" si="471"/>
        <v>-</v>
      </c>
      <c r="AR1063" s="17" t="str">
        <f ca="1">IF($C1063&gt;=TODAY(),"-",100*(AQ1063-MIN(Fit_Error_LocalTransmission))/(MAX(Fit_Error_LocalTransmission)-MIN(Fit_Error_LocalTransmission)))</f>
        <v>-</v>
      </c>
      <c r="AS1063" s="17" t="str">
        <f t="shared" ca="1" si="472"/>
        <v>-</v>
      </c>
      <c r="AT1063" s="67" t="str">
        <f t="shared" ca="1" si="473"/>
        <v>-</v>
      </c>
    </row>
    <row r="1064" spans="1:46" s="1" customFormat="1" ht="12" x14ac:dyDescent="0.35">
      <c r="A1064" s="87"/>
      <c r="B1064" s="40" t="str">
        <f t="shared" si="450"/>
        <v/>
      </c>
      <c r="C1064" s="41" t="str">
        <f t="shared" si="451"/>
        <v/>
      </c>
      <c r="D1064" s="28">
        <f>'I Disease Parameters'!$E$6/(1000*365)</f>
        <v>4.8197260273972601E-5</v>
      </c>
      <c r="E1064" s="28">
        <f>'I Disease Parameters'!$E$7/(1000*365)</f>
        <v>2.0024657534246577E-5</v>
      </c>
      <c r="F1064" s="27">
        <f>(1-'I Disease Parameters'!$E$8)/'I Disease Parameters'!$E$10</f>
        <v>0.188</v>
      </c>
      <c r="G1064" s="27">
        <f>'I Disease Parameters'!$E$8/'I Disease Parameters'!$E$11</f>
        <v>1.2E-2</v>
      </c>
      <c r="H1064" s="27">
        <f>1/'I Disease Parameters'!$E$12</f>
        <v>0.05</v>
      </c>
      <c r="I1064" s="27">
        <f>'I Disease Parameters'!$E$9/'I Disease Parameters'!$E$15</f>
        <v>0</v>
      </c>
      <c r="J1064" s="83">
        <f t="shared" si="474"/>
        <v>7.7001263440561267</v>
      </c>
      <c r="K1064" s="60">
        <f t="shared" si="475"/>
        <v>0.77001263449643809</v>
      </c>
      <c r="L1064" s="30">
        <f t="shared" si="476"/>
        <v>0.46717576064062738</v>
      </c>
      <c r="M1064" s="27">
        <f>J1064/'I Disease Parameters'!$E$12</f>
        <v>0.38500631720280631</v>
      </c>
      <c r="N1064" s="27">
        <f>K1064/SQRT('I Disease Parameters'!$E$13*'I Disease Parameters'!$E$13)</f>
        <v>4.5294860852731655E-2</v>
      </c>
      <c r="O1064" s="27">
        <f>L1064/'I Disease Parameters'!$E$13</f>
        <v>2.7480927096507492E-2</v>
      </c>
      <c r="P1064" s="27">
        <f>(1-L1064)/'I Disease Parameters'!$E$14</f>
        <v>2.2201009973307193E-2</v>
      </c>
      <c r="Q1064" s="19" t="str">
        <f t="shared" si="452"/>
        <v/>
      </c>
      <c r="R1064" s="17" t="str">
        <f t="shared" si="453"/>
        <v/>
      </c>
      <c r="S1064" s="17" t="str">
        <f t="shared" si="454"/>
        <v/>
      </c>
      <c r="T1064" s="17" t="str">
        <f t="shared" si="455"/>
        <v/>
      </c>
      <c r="U1064" s="17" t="str">
        <f t="shared" si="456"/>
        <v/>
      </c>
      <c r="V1064" s="17" t="str">
        <f t="shared" si="457"/>
        <v/>
      </c>
      <c r="W1064" s="17" t="str">
        <f t="shared" si="458"/>
        <v/>
      </c>
      <c r="X1064" s="18" t="str">
        <f t="shared" si="449"/>
        <v/>
      </c>
      <c r="Y1064" s="17" t="str">
        <f t="shared" si="459"/>
        <v/>
      </c>
      <c r="Z1064" s="17" t="str">
        <f t="shared" si="460"/>
        <v/>
      </c>
      <c r="AA1064" s="17" t="str">
        <f t="shared" si="461"/>
        <v/>
      </c>
      <c r="AB1064" s="17" t="str">
        <f t="shared" si="462"/>
        <v/>
      </c>
      <c r="AC1064" s="17" t="str">
        <f t="shared" si="463"/>
        <v/>
      </c>
      <c r="AD1064" s="18" t="str">
        <f t="shared" si="464"/>
        <v/>
      </c>
      <c r="AE1064" s="19" t="str">
        <f t="shared" si="465"/>
        <v/>
      </c>
      <c r="AF1064" s="17" t="str">
        <f t="shared" si="466"/>
        <v/>
      </c>
      <c r="AG1064" s="17" t="str">
        <f t="shared" si="467"/>
        <v/>
      </c>
      <c r="AH1064" s="18" t="str">
        <f t="shared" si="468"/>
        <v/>
      </c>
      <c r="AI1064" s="73"/>
      <c r="AJ1064" s="74"/>
      <c r="AK1064" s="74"/>
      <c r="AL1064" s="73"/>
      <c r="AM1064" s="74"/>
      <c r="AN1064" s="74">
        <f t="shared" si="469"/>
        <v>2012</v>
      </c>
      <c r="AO1064" s="19" t="str">
        <f t="shared" ca="1" si="470"/>
        <v>-</v>
      </c>
      <c r="AP1064" s="17" t="str">
        <f ca="1">IF($C1064&gt;=TODAY(),"-",100*(AO1064-MIN(Fit_Error_Deaths))/(MAX(Fit_Error_Deaths)-MIN(Fit_Error_Deaths)))</f>
        <v>-</v>
      </c>
      <c r="AQ1064" s="17" t="str">
        <f t="shared" ca="1" si="471"/>
        <v>-</v>
      </c>
      <c r="AR1064" s="17" t="str">
        <f ca="1">IF($C1064&gt;=TODAY(),"-",100*(AQ1064-MIN(Fit_Error_LocalTransmission))/(MAX(Fit_Error_LocalTransmission)-MIN(Fit_Error_LocalTransmission)))</f>
        <v>-</v>
      </c>
      <c r="AS1064" s="17" t="str">
        <f t="shared" ca="1" si="472"/>
        <v>-</v>
      </c>
      <c r="AT1064" s="67" t="str">
        <f t="shared" ca="1" si="473"/>
        <v>-</v>
      </c>
    </row>
    <row r="1065" spans="1:46" s="1" customFormat="1" ht="12" x14ac:dyDescent="0.35">
      <c r="A1065" s="87"/>
      <c r="B1065" s="40" t="str">
        <f t="shared" si="450"/>
        <v/>
      </c>
      <c r="C1065" s="41" t="str">
        <f t="shared" si="451"/>
        <v/>
      </c>
      <c r="D1065" s="28">
        <f>'I Disease Parameters'!$E$6/(1000*365)</f>
        <v>4.8197260273972601E-5</v>
      </c>
      <c r="E1065" s="28">
        <f>'I Disease Parameters'!$E$7/(1000*365)</f>
        <v>2.0024657534246577E-5</v>
      </c>
      <c r="F1065" s="27">
        <f>(1-'I Disease Parameters'!$E$8)/'I Disease Parameters'!$E$10</f>
        <v>0.188</v>
      </c>
      <c r="G1065" s="27">
        <f>'I Disease Parameters'!$E$8/'I Disease Parameters'!$E$11</f>
        <v>1.2E-2</v>
      </c>
      <c r="H1065" s="27">
        <f>1/'I Disease Parameters'!$E$12</f>
        <v>0.05</v>
      </c>
      <c r="I1065" s="27">
        <f>'I Disease Parameters'!$E$9/'I Disease Parameters'!$E$15</f>
        <v>0</v>
      </c>
      <c r="J1065" s="83">
        <f t="shared" si="474"/>
        <v>7.7001263440561267</v>
      </c>
      <c r="K1065" s="60">
        <f t="shared" si="475"/>
        <v>0.77001263449643809</v>
      </c>
      <c r="L1065" s="30">
        <f t="shared" si="476"/>
        <v>0.46717576064062738</v>
      </c>
      <c r="M1065" s="27">
        <f>J1065/'I Disease Parameters'!$E$12</f>
        <v>0.38500631720280631</v>
      </c>
      <c r="N1065" s="27">
        <f>K1065/SQRT('I Disease Parameters'!$E$13*'I Disease Parameters'!$E$13)</f>
        <v>4.5294860852731655E-2</v>
      </c>
      <c r="O1065" s="27">
        <f>L1065/'I Disease Parameters'!$E$13</f>
        <v>2.7480927096507492E-2</v>
      </c>
      <c r="P1065" s="27">
        <f>(1-L1065)/'I Disease Parameters'!$E$14</f>
        <v>2.2201009973307193E-2</v>
      </c>
      <c r="Q1065" s="19" t="str">
        <f t="shared" si="452"/>
        <v/>
      </c>
      <c r="R1065" s="17" t="str">
        <f t="shared" si="453"/>
        <v/>
      </c>
      <c r="S1065" s="17" t="str">
        <f t="shared" si="454"/>
        <v/>
      </c>
      <c r="T1065" s="17" t="str">
        <f t="shared" si="455"/>
        <v/>
      </c>
      <c r="U1065" s="17" t="str">
        <f t="shared" si="456"/>
        <v/>
      </c>
      <c r="V1065" s="17" t="str">
        <f t="shared" si="457"/>
        <v/>
      </c>
      <c r="W1065" s="17" t="str">
        <f t="shared" si="458"/>
        <v/>
      </c>
      <c r="X1065" s="18" t="str">
        <f t="shared" si="449"/>
        <v/>
      </c>
      <c r="Y1065" s="17" t="str">
        <f t="shared" si="459"/>
        <v/>
      </c>
      <c r="Z1065" s="17" t="str">
        <f t="shared" si="460"/>
        <v/>
      </c>
      <c r="AA1065" s="17" t="str">
        <f t="shared" si="461"/>
        <v/>
      </c>
      <c r="AB1065" s="17" t="str">
        <f t="shared" si="462"/>
        <v/>
      </c>
      <c r="AC1065" s="17" t="str">
        <f t="shared" si="463"/>
        <v/>
      </c>
      <c r="AD1065" s="18" t="str">
        <f t="shared" si="464"/>
        <v/>
      </c>
      <c r="AE1065" s="19" t="str">
        <f t="shared" si="465"/>
        <v/>
      </c>
      <c r="AF1065" s="17" t="str">
        <f t="shared" si="466"/>
        <v/>
      </c>
      <c r="AG1065" s="17" t="str">
        <f t="shared" si="467"/>
        <v/>
      </c>
      <c r="AH1065" s="18" t="str">
        <f t="shared" si="468"/>
        <v/>
      </c>
      <c r="AI1065" s="73"/>
      <c r="AJ1065" s="74"/>
      <c r="AK1065" s="74"/>
      <c r="AL1065" s="73"/>
      <c r="AM1065" s="74"/>
      <c r="AN1065" s="74">
        <f t="shared" si="469"/>
        <v>2012</v>
      </c>
      <c r="AO1065" s="19" t="str">
        <f t="shared" ca="1" si="470"/>
        <v>-</v>
      </c>
      <c r="AP1065" s="17" t="str">
        <f ca="1">IF($C1065&gt;=TODAY(),"-",100*(AO1065-MIN(Fit_Error_Deaths))/(MAX(Fit_Error_Deaths)-MIN(Fit_Error_Deaths)))</f>
        <v>-</v>
      </c>
      <c r="AQ1065" s="17" t="str">
        <f t="shared" ca="1" si="471"/>
        <v>-</v>
      </c>
      <c r="AR1065" s="17" t="str">
        <f ca="1">IF($C1065&gt;=TODAY(),"-",100*(AQ1065-MIN(Fit_Error_LocalTransmission))/(MAX(Fit_Error_LocalTransmission)-MIN(Fit_Error_LocalTransmission)))</f>
        <v>-</v>
      </c>
      <c r="AS1065" s="17" t="str">
        <f t="shared" ca="1" si="472"/>
        <v>-</v>
      </c>
      <c r="AT1065" s="67" t="str">
        <f t="shared" ca="1" si="473"/>
        <v>-</v>
      </c>
    </row>
    <row r="1066" spans="1:46" s="1" customFormat="1" ht="12" x14ac:dyDescent="0.35">
      <c r="A1066" s="87"/>
      <c r="B1066" s="40" t="str">
        <f t="shared" si="450"/>
        <v/>
      </c>
      <c r="C1066" s="41" t="str">
        <f t="shared" si="451"/>
        <v/>
      </c>
      <c r="D1066" s="28">
        <f>'I Disease Parameters'!$E$6/(1000*365)</f>
        <v>4.8197260273972601E-5</v>
      </c>
      <c r="E1066" s="28">
        <f>'I Disease Parameters'!$E$7/(1000*365)</f>
        <v>2.0024657534246577E-5</v>
      </c>
      <c r="F1066" s="27">
        <f>(1-'I Disease Parameters'!$E$8)/'I Disease Parameters'!$E$10</f>
        <v>0.188</v>
      </c>
      <c r="G1066" s="27">
        <f>'I Disease Parameters'!$E$8/'I Disease Parameters'!$E$11</f>
        <v>1.2E-2</v>
      </c>
      <c r="H1066" s="27">
        <f>1/'I Disease Parameters'!$E$12</f>
        <v>0.05</v>
      </c>
      <c r="I1066" s="27">
        <f>'I Disease Parameters'!$E$9/'I Disease Parameters'!$E$15</f>
        <v>0</v>
      </c>
      <c r="J1066" s="83">
        <f t="shared" si="474"/>
        <v>7.7001263440561267</v>
      </c>
      <c r="K1066" s="60">
        <f t="shared" si="475"/>
        <v>0.77001263449643809</v>
      </c>
      <c r="L1066" s="30">
        <f t="shared" si="476"/>
        <v>0.46717576064062738</v>
      </c>
      <c r="M1066" s="27">
        <f>J1066/'I Disease Parameters'!$E$12</f>
        <v>0.38500631720280631</v>
      </c>
      <c r="N1066" s="27">
        <f>K1066/SQRT('I Disease Parameters'!$E$13*'I Disease Parameters'!$E$13)</f>
        <v>4.5294860852731655E-2</v>
      </c>
      <c r="O1066" s="27">
        <f>L1066/'I Disease Parameters'!$E$13</f>
        <v>2.7480927096507492E-2</v>
      </c>
      <c r="P1066" s="27">
        <f>(1-L1066)/'I Disease Parameters'!$E$14</f>
        <v>2.2201009973307193E-2</v>
      </c>
      <c r="Q1066" s="19" t="str">
        <f t="shared" si="452"/>
        <v/>
      </c>
      <c r="R1066" s="17" t="str">
        <f t="shared" si="453"/>
        <v/>
      </c>
      <c r="S1066" s="17" t="str">
        <f t="shared" si="454"/>
        <v/>
      </c>
      <c r="T1066" s="17" t="str">
        <f t="shared" si="455"/>
        <v/>
      </c>
      <c r="U1066" s="17" t="str">
        <f t="shared" si="456"/>
        <v/>
      </c>
      <c r="V1066" s="17" t="str">
        <f t="shared" si="457"/>
        <v/>
      </c>
      <c r="W1066" s="17" t="str">
        <f t="shared" si="458"/>
        <v/>
      </c>
      <c r="X1066" s="18" t="str">
        <f t="shared" si="449"/>
        <v/>
      </c>
      <c r="Y1066" s="17" t="str">
        <f t="shared" si="459"/>
        <v/>
      </c>
      <c r="Z1066" s="17" t="str">
        <f t="shared" si="460"/>
        <v/>
      </c>
      <c r="AA1066" s="17" t="str">
        <f t="shared" si="461"/>
        <v/>
      </c>
      <c r="AB1066" s="17" t="str">
        <f t="shared" si="462"/>
        <v/>
      </c>
      <c r="AC1066" s="17" t="str">
        <f t="shared" si="463"/>
        <v/>
      </c>
      <c r="AD1066" s="18" t="str">
        <f t="shared" si="464"/>
        <v/>
      </c>
      <c r="AE1066" s="19" t="str">
        <f t="shared" si="465"/>
        <v/>
      </c>
      <c r="AF1066" s="17" t="str">
        <f t="shared" si="466"/>
        <v/>
      </c>
      <c r="AG1066" s="17" t="str">
        <f t="shared" si="467"/>
        <v/>
      </c>
      <c r="AH1066" s="18" t="str">
        <f t="shared" si="468"/>
        <v/>
      </c>
      <c r="AI1066" s="73"/>
      <c r="AJ1066" s="74"/>
      <c r="AK1066" s="74"/>
      <c r="AL1066" s="73"/>
      <c r="AM1066" s="74"/>
      <c r="AN1066" s="74">
        <f t="shared" si="469"/>
        <v>2012</v>
      </c>
      <c r="AO1066" s="19" t="str">
        <f t="shared" ca="1" si="470"/>
        <v>-</v>
      </c>
      <c r="AP1066" s="17" t="str">
        <f ca="1">IF($C1066&gt;=TODAY(),"-",100*(AO1066-MIN(Fit_Error_Deaths))/(MAX(Fit_Error_Deaths)-MIN(Fit_Error_Deaths)))</f>
        <v>-</v>
      </c>
      <c r="AQ1066" s="17" t="str">
        <f t="shared" ca="1" si="471"/>
        <v>-</v>
      </c>
      <c r="AR1066" s="17" t="str">
        <f ca="1">IF($C1066&gt;=TODAY(),"-",100*(AQ1066-MIN(Fit_Error_LocalTransmission))/(MAX(Fit_Error_LocalTransmission)-MIN(Fit_Error_LocalTransmission)))</f>
        <v>-</v>
      </c>
      <c r="AS1066" s="17" t="str">
        <f t="shared" ca="1" si="472"/>
        <v>-</v>
      </c>
      <c r="AT1066" s="67" t="str">
        <f t="shared" ca="1" si="473"/>
        <v>-</v>
      </c>
    </row>
    <row r="1067" spans="1:46" s="1" customFormat="1" ht="12" x14ac:dyDescent="0.35">
      <c r="A1067" s="87"/>
      <c r="B1067" s="40" t="str">
        <f t="shared" si="450"/>
        <v/>
      </c>
      <c r="C1067" s="41" t="str">
        <f t="shared" si="451"/>
        <v/>
      </c>
      <c r="D1067" s="28">
        <f>'I Disease Parameters'!$E$6/(1000*365)</f>
        <v>4.8197260273972601E-5</v>
      </c>
      <c r="E1067" s="28">
        <f>'I Disease Parameters'!$E$7/(1000*365)</f>
        <v>2.0024657534246577E-5</v>
      </c>
      <c r="F1067" s="27">
        <f>(1-'I Disease Parameters'!$E$8)/'I Disease Parameters'!$E$10</f>
        <v>0.188</v>
      </c>
      <c r="G1067" s="27">
        <f>'I Disease Parameters'!$E$8/'I Disease Parameters'!$E$11</f>
        <v>1.2E-2</v>
      </c>
      <c r="H1067" s="27">
        <f>1/'I Disease Parameters'!$E$12</f>
        <v>0.05</v>
      </c>
      <c r="I1067" s="27">
        <f>'I Disease Parameters'!$E$9/'I Disease Parameters'!$E$15</f>
        <v>0</v>
      </c>
      <c r="J1067" s="83">
        <f t="shared" si="474"/>
        <v>7.7001263440561267</v>
      </c>
      <c r="K1067" s="60">
        <f t="shared" si="475"/>
        <v>0.77001263449643809</v>
      </c>
      <c r="L1067" s="30">
        <f t="shared" si="476"/>
        <v>0.46717576064062738</v>
      </c>
      <c r="M1067" s="27">
        <f>J1067/'I Disease Parameters'!$E$12</f>
        <v>0.38500631720280631</v>
      </c>
      <c r="N1067" s="27">
        <f>K1067/SQRT('I Disease Parameters'!$E$13*'I Disease Parameters'!$E$13)</f>
        <v>4.5294860852731655E-2</v>
      </c>
      <c r="O1067" s="27">
        <f>L1067/'I Disease Parameters'!$E$13</f>
        <v>2.7480927096507492E-2</v>
      </c>
      <c r="P1067" s="27">
        <f>(1-L1067)/'I Disease Parameters'!$E$14</f>
        <v>2.2201009973307193E-2</v>
      </c>
      <c r="Q1067" s="19" t="str">
        <f t="shared" si="452"/>
        <v/>
      </c>
      <c r="R1067" s="17" t="str">
        <f t="shared" si="453"/>
        <v/>
      </c>
      <c r="S1067" s="17" t="str">
        <f t="shared" si="454"/>
        <v/>
      </c>
      <c r="T1067" s="17" t="str">
        <f t="shared" si="455"/>
        <v/>
      </c>
      <c r="U1067" s="17" t="str">
        <f t="shared" si="456"/>
        <v/>
      </c>
      <c r="V1067" s="17" t="str">
        <f t="shared" si="457"/>
        <v/>
      </c>
      <c r="W1067" s="17" t="str">
        <f t="shared" si="458"/>
        <v/>
      </c>
      <c r="X1067" s="18" t="str">
        <f t="shared" si="449"/>
        <v/>
      </c>
      <c r="Y1067" s="17" t="str">
        <f t="shared" si="459"/>
        <v/>
      </c>
      <c r="Z1067" s="17" t="str">
        <f t="shared" si="460"/>
        <v/>
      </c>
      <c r="AA1067" s="17" t="str">
        <f t="shared" si="461"/>
        <v/>
      </c>
      <c r="AB1067" s="17" t="str">
        <f t="shared" si="462"/>
        <v/>
      </c>
      <c r="AC1067" s="17" t="str">
        <f t="shared" si="463"/>
        <v/>
      </c>
      <c r="AD1067" s="18" t="str">
        <f t="shared" si="464"/>
        <v/>
      </c>
      <c r="AE1067" s="19" t="str">
        <f t="shared" si="465"/>
        <v/>
      </c>
      <c r="AF1067" s="17" t="str">
        <f t="shared" si="466"/>
        <v/>
      </c>
      <c r="AG1067" s="17" t="str">
        <f t="shared" si="467"/>
        <v/>
      </c>
      <c r="AH1067" s="18" t="str">
        <f t="shared" si="468"/>
        <v/>
      </c>
      <c r="AI1067" s="73"/>
      <c r="AJ1067" s="74"/>
      <c r="AK1067" s="74"/>
      <c r="AL1067" s="73"/>
      <c r="AM1067" s="74"/>
      <c r="AN1067" s="74">
        <f t="shared" si="469"/>
        <v>2012</v>
      </c>
      <c r="AO1067" s="19" t="str">
        <f t="shared" ca="1" si="470"/>
        <v>-</v>
      </c>
      <c r="AP1067" s="17" t="str">
        <f ca="1">IF($C1067&gt;=TODAY(),"-",100*(AO1067-MIN(Fit_Error_Deaths))/(MAX(Fit_Error_Deaths)-MIN(Fit_Error_Deaths)))</f>
        <v>-</v>
      </c>
      <c r="AQ1067" s="17" t="str">
        <f t="shared" ca="1" si="471"/>
        <v>-</v>
      </c>
      <c r="AR1067" s="17" t="str">
        <f ca="1">IF($C1067&gt;=TODAY(),"-",100*(AQ1067-MIN(Fit_Error_LocalTransmission))/(MAX(Fit_Error_LocalTransmission)-MIN(Fit_Error_LocalTransmission)))</f>
        <v>-</v>
      </c>
      <c r="AS1067" s="17" t="str">
        <f t="shared" ca="1" si="472"/>
        <v>-</v>
      </c>
      <c r="AT1067" s="67" t="str">
        <f t="shared" ca="1" si="473"/>
        <v>-</v>
      </c>
    </row>
    <row r="1068" spans="1:46" s="1" customFormat="1" ht="12" x14ac:dyDescent="0.35">
      <c r="A1068" s="87"/>
      <c r="B1068" s="40" t="str">
        <f t="shared" si="450"/>
        <v/>
      </c>
      <c r="C1068" s="41" t="str">
        <f t="shared" si="451"/>
        <v/>
      </c>
      <c r="D1068" s="28">
        <f>'I Disease Parameters'!$E$6/(1000*365)</f>
        <v>4.8197260273972601E-5</v>
      </c>
      <c r="E1068" s="28">
        <f>'I Disease Parameters'!$E$7/(1000*365)</f>
        <v>2.0024657534246577E-5</v>
      </c>
      <c r="F1068" s="27">
        <f>(1-'I Disease Parameters'!$E$8)/'I Disease Parameters'!$E$10</f>
        <v>0.188</v>
      </c>
      <c r="G1068" s="27">
        <f>'I Disease Parameters'!$E$8/'I Disease Parameters'!$E$11</f>
        <v>1.2E-2</v>
      </c>
      <c r="H1068" s="27">
        <f>1/'I Disease Parameters'!$E$12</f>
        <v>0.05</v>
      </c>
      <c r="I1068" s="27">
        <f>'I Disease Parameters'!$E$9/'I Disease Parameters'!$E$15</f>
        <v>0</v>
      </c>
      <c r="J1068" s="83">
        <f t="shared" si="474"/>
        <v>7.7001263440561267</v>
      </c>
      <c r="K1068" s="60">
        <f t="shared" si="475"/>
        <v>0.77001263449643809</v>
      </c>
      <c r="L1068" s="30">
        <f t="shared" si="476"/>
        <v>0.46717576064062738</v>
      </c>
      <c r="M1068" s="27">
        <f>J1068/'I Disease Parameters'!$E$12</f>
        <v>0.38500631720280631</v>
      </c>
      <c r="N1068" s="27">
        <f>K1068/SQRT('I Disease Parameters'!$E$13*'I Disease Parameters'!$E$13)</f>
        <v>4.5294860852731655E-2</v>
      </c>
      <c r="O1068" s="27">
        <f>L1068/'I Disease Parameters'!$E$13</f>
        <v>2.7480927096507492E-2</v>
      </c>
      <c r="P1068" s="27">
        <f>(1-L1068)/'I Disease Parameters'!$E$14</f>
        <v>2.2201009973307193E-2</v>
      </c>
      <c r="Q1068" s="19" t="str">
        <f t="shared" si="452"/>
        <v/>
      </c>
      <c r="R1068" s="17" t="str">
        <f t="shared" si="453"/>
        <v/>
      </c>
      <c r="S1068" s="17" t="str">
        <f t="shared" si="454"/>
        <v/>
      </c>
      <c r="T1068" s="17" t="str">
        <f t="shared" si="455"/>
        <v/>
      </c>
      <c r="U1068" s="17" t="str">
        <f t="shared" si="456"/>
        <v/>
      </c>
      <c r="V1068" s="17" t="str">
        <f t="shared" si="457"/>
        <v/>
      </c>
      <c r="W1068" s="17" t="str">
        <f t="shared" si="458"/>
        <v/>
      </c>
      <c r="X1068" s="18" t="str">
        <f t="shared" si="449"/>
        <v/>
      </c>
      <c r="Y1068" s="17" t="str">
        <f t="shared" si="459"/>
        <v/>
      </c>
      <c r="Z1068" s="17" t="str">
        <f t="shared" si="460"/>
        <v/>
      </c>
      <c r="AA1068" s="17" t="str">
        <f t="shared" si="461"/>
        <v/>
      </c>
      <c r="AB1068" s="17" t="str">
        <f t="shared" si="462"/>
        <v/>
      </c>
      <c r="AC1068" s="17" t="str">
        <f t="shared" si="463"/>
        <v/>
      </c>
      <c r="AD1068" s="18" t="str">
        <f t="shared" si="464"/>
        <v/>
      </c>
      <c r="AE1068" s="19" t="str">
        <f t="shared" si="465"/>
        <v/>
      </c>
      <c r="AF1068" s="17" t="str">
        <f t="shared" si="466"/>
        <v/>
      </c>
      <c r="AG1068" s="17" t="str">
        <f t="shared" si="467"/>
        <v/>
      </c>
      <c r="AH1068" s="18" t="str">
        <f t="shared" si="468"/>
        <v/>
      </c>
      <c r="AI1068" s="73"/>
      <c r="AJ1068" s="74"/>
      <c r="AK1068" s="74"/>
      <c r="AL1068" s="73"/>
      <c r="AM1068" s="74"/>
      <c r="AN1068" s="74">
        <f t="shared" si="469"/>
        <v>2012</v>
      </c>
      <c r="AO1068" s="19" t="str">
        <f t="shared" ca="1" si="470"/>
        <v>-</v>
      </c>
      <c r="AP1068" s="17" t="str">
        <f ca="1">IF($C1068&gt;=TODAY(),"-",100*(AO1068-MIN(Fit_Error_Deaths))/(MAX(Fit_Error_Deaths)-MIN(Fit_Error_Deaths)))</f>
        <v>-</v>
      </c>
      <c r="AQ1068" s="17" t="str">
        <f t="shared" ca="1" si="471"/>
        <v>-</v>
      </c>
      <c r="AR1068" s="17" t="str">
        <f ca="1">IF($C1068&gt;=TODAY(),"-",100*(AQ1068-MIN(Fit_Error_LocalTransmission))/(MAX(Fit_Error_LocalTransmission)-MIN(Fit_Error_LocalTransmission)))</f>
        <v>-</v>
      </c>
      <c r="AS1068" s="17" t="str">
        <f t="shared" ca="1" si="472"/>
        <v>-</v>
      </c>
      <c r="AT1068" s="67" t="str">
        <f t="shared" ca="1" si="473"/>
        <v>-</v>
      </c>
    </row>
    <row r="1069" spans="1:46" s="1" customFormat="1" ht="12" x14ac:dyDescent="0.35">
      <c r="A1069" s="87"/>
      <c r="B1069" s="40" t="str">
        <f t="shared" si="450"/>
        <v/>
      </c>
      <c r="C1069" s="41" t="str">
        <f t="shared" si="451"/>
        <v/>
      </c>
      <c r="D1069" s="28">
        <f>'I Disease Parameters'!$E$6/(1000*365)</f>
        <v>4.8197260273972601E-5</v>
      </c>
      <c r="E1069" s="28">
        <f>'I Disease Parameters'!$E$7/(1000*365)</f>
        <v>2.0024657534246577E-5</v>
      </c>
      <c r="F1069" s="27">
        <f>(1-'I Disease Parameters'!$E$8)/'I Disease Parameters'!$E$10</f>
        <v>0.188</v>
      </c>
      <c r="G1069" s="27">
        <f>'I Disease Parameters'!$E$8/'I Disease Parameters'!$E$11</f>
        <v>1.2E-2</v>
      </c>
      <c r="H1069" s="27">
        <f>1/'I Disease Parameters'!$E$12</f>
        <v>0.05</v>
      </c>
      <c r="I1069" s="27">
        <f>'I Disease Parameters'!$E$9/'I Disease Parameters'!$E$15</f>
        <v>0</v>
      </c>
      <c r="J1069" s="83">
        <f t="shared" si="474"/>
        <v>7.7001263440561267</v>
      </c>
      <c r="K1069" s="60">
        <f t="shared" si="475"/>
        <v>0.77001263449643809</v>
      </c>
      <c r="L1069" s="30">
        <f t="shared" si="476"/>
        <v>0.46717576064062738</v>
      </c>
      <c r="M1069" s="27">
        <f>J1069/'I Disease Parameters'!$E$12</f>
        <v>0.38500631720280631</v>
      </c>
      <c r="N1069" s="27">
        <f>K1069/SQRT('I Disease Parameters'!$E$13*'I Disease Parameters'!$E$13)</f>
        <v>4.5294860852731655E-2</v>
      </c>
      <c r="O1069" s="27">
        <f>L1069/'I Disease Parameters'!$E$13</f>
        <v>2.7480927096507492E-2</v>
      </c>
      <c r="P1069" s="27">
        <f>(1-L1069)/'I Disease Parameters'!$E$14</f>
        <v>2.2201009973307193E-2</v>
      </c>
      <c r="Q1069" s="19" t="str">
        <f t="shared" si="452"/>
        <v/>
      </c>
      <c r="R1069" s="17" t="str">
        <f t="shared" si="453"/>
        <v/>
      </c>
      <c r="S1069" s="17" t="str">
        <f t="shared" si="454"/>
        <v/>
      </c>
      <c r="T1069" s="17" t="str">
        <f t="shared" si="455"/>
        <v/>
      </c>
      <c r="U1069" s="17" t="str">
        <f t="shared" si="456"/>
        <v/>
      </c>
      <c r="V1069" s="17" t="str">
        <f t="shared" si="457"/>
        <v/>
      </c>
      <c r="W1069" s="17" t="str">
        <f t="shared" si="458"/>
        <v/>
      </c>
      <c r="X1069" s="18" t="str">
        <f t="shared" si="449"/>
        <v/>
      </c>
      <c r="Y1069" s="17" t="str">
        <f t="shared" si="459"/>
        <v/>
      </c>
      <c r="Z1069" s="17" t="str">
        <f t="shared" si="460"/>
        <v/>
      </c>
      <c r="AA1069" s="17" t="str">
        <f t="shared" si="461"/>
        <v/>
      </c>
      <c r="AB1069" s="17" t="str">
        <f t="shared" si="462"/>
        <v/>
      </c>
      <c r="AC1069" s="17" t="str">
        <f t="shared" si="463"/>
        <v/>
      </c>
      <c r="AD1069" s="18" t="str">
        <f t="shared" si="464"/>
        <v/>
      </c>
      <c r="AE1069" s="19" t="str">
        <f t="shared" si="465"/>
        <v/>
      </c>
      <c r="AF1069" s="17" t="str">
        <f t="shared" si="466"/>
        <v/>
      </c>
      <c r="AG1069" s="17" t="str">
        <f t="shared" si="467"/>
        <v/>
      </c>
      <c r="AH1069" s="18" t="str">
        <f t="shared" si="468"/>
        <v/>
      </c>
      <c r="AI1069" s="73"/>
      <c r="AJ1069" s="74"/>
      <c r="AK1069" s="74"/>
      <c r="AL1069" s="73"/>
      <c r="AM1069" s="74"/>
      <c r="AN1069" s="74">
        <f t="shared" si="469"/>
        <v>2012</v>
      </c>
      <c r="AO1069" s="19" t="str">
        <f t="shared" ca="1" si="470"/>
        <v>-</v>
      </c>
      <c r="AP1069" s="17" t="str">
        <f ca="1">IF($C1069&gt;=TODAY(),"-",100*(AO1069-MIN(Fit_Error_Deaths))/(MAX(Fit_Error_Deaths)-MIN(Fit_Error_Deaths)))</f>
        <v>-</v>
      </c>
      <c r="AQ1069" s="17" t="str">
        <f t="shared" ca="1" si="471"/>
        <v>-</v>
      </c>
      <c r="AR1069" s="17" t="str">
        <f ca="1">IF($C1069&gt;=TODAY(),"-",100*(AQ1069-MIN(Fit_Error_LocalTransmission))/(MAX(Fit_Error_LocalTransmission)-MIN(Fit_Error_LocalTransmission)))</f>
        <v>-</v>
      </c>
      <c r="AS1069" s="17" t="str">
        <f t="shared" ca="1" si="472"/>
        <v>-</v>
      </c>
      <c r="AT1069" s="67" t="str">
        <f t="shared" ca="1" si="473"/>
        <v>-</v>
      </c>
    </row>
    <row r="1070" spans="1:46" s="1" customFormat="1" ht="12" x14ac:dyDescent="0.35">
      <c r="A1070" s="87"/>
      <c r="B1070" s="40" t="str">
        <f t="shared" si="450"/>
        <v/>
      </c>
      <c r="C1070" s="41" t="str">
        <f t="shared" si="451"/>
        <v/>
      </c>
      <c r="D1070" s="28">
        <f>'I Disease Parameters'!$E$6/(1000*365)</f>
        <v>4.8197260273972601E-5</v>
      </c>
      <c r="E1070" s="28">
        <f>'I Disease Parameters'!$E$7/(1000*365)</f>
        <v>2.0024657534246577E-5</v>
      </c>
      <c r="F1070" s="27">
        <f>(1-'I Disease Parameters'!$E$8)/'I Disease Parameters'!$E$10</f>
        <v>0.188</v>
      </c>
      <c r="G1070" s="27">
        <f>'I Disease Parameters'!$E$8/'I Disease Parameters'!$E$11</f>
        <v>1.2E-2</v>
      </c>
      <c r="H1070" s="27">
        <f>1/'I Disease Parameters'!$E$12</f>
        <v>0.05</v>
      </c>
      <c r="I1070" s="27">
        <f>'I Disease Parameters'!$E$9/'I Disease Parameters'!$E$15</f>
        <v>0</v>
      </c>
      <c r="J1070" s="83">
        <f t="shared" si="474"/>
        <v>7.7001263440561267</v>
      </c>
      <c r="K1070" s="60">
        <f t="shared" si="475"/>
        <v>0.77001263449643809</v>
      </c>
      <c r="L1070" s="30">
        <f t="shared" si="476"/>
        <v>0.46717576064062738</v>
      </c>
      <c r="M1070" s="27">
        <f>J1070/'I Disease Parameters'!$E$12</f>
        <v>0.38500631720280631</v>
      </c>
      <c r="N1070" s="27">
        <f>K1070/SQRT('I Disease Parameters'!$E$13*'I Disease Parameters'!$E$13)</f>
        <v>4.5294860852731655E-2</v>
      </c>
      <c r="O1070" s="27">
        <f>L1070/'I Disease Parameters'!$E$13</f>
        <v>2.7480927096507492E-2</v>
      </c>
      <c r="P1070" s="27">
        <f>(1-L1070)/'I Disease Parameters'!$E$14</f>
        <v>2.2201009973307193E-2</v>
      </c>
      <c r="Q1070" s="19" t="str">
        <f t="shared" si="452"/>
        <v/>
      </c>
      <c r="R1070" s="17" t="str">
        <f t="shared" si="453"/>
        <v/>
      </c>
      <c r="S1070" s="17" t="str">
        <f t="shared" si="454"/>
        <v/>
      </c>
      <c r="T1070" s="17" t="str">
        <f t="shared" si="455"/>
        <v/>
      </c>
      <c r="U1070" s="17" t="str">
        <f t="shared" si="456"/>
        <v/>
      </c>
      <c r="V1070" s="17" t="str">
        <f t="shared" si="457"/>
        <v/>
      </c>
      <c r="W1070" s="17" t="str">
        <f t="shared" si="458"/>
        <v/>
      </c>
      <c r="X1070" s="18" t="str">
        <f t="shared" si="449"/>
        <v/>
      </c>
      <c r="Y1070" s="17" t="str">
        <f t="shared" si="459"/>
        <v/>
      </c>
      <c r="Z1070" s="17" t="str">
        <f t="shared" si="460"/>
        <v/>
      </c>
      <c r="AA1070" s="17" t="str">
        <f t="shared" si="461"/>
        <v/>
      </c>
      <c r="AB1070" s="17" t="str">
        <f t="shared" si="462"/>
        <v/>
      </c>
      <c r="AC1070" s="17" t="str">
        <f t="shared" si="463"/>
        <v/>
      </c>
      <c r="AD1070" s="18" t="str">
        <f t="shared" si="464"/>
        <v/>
      </c>
      <c r="AE1070" s="19" t="str">
        <f t="shared" si="465"/>
        <v/>
      </c>
      <c r="AF1070" s="17" t="str">
        <f t="shared" si="466"/>
        <v/>
      </c>
      <c r="AG1070" s="17" t="str">
        <f t="shared" si="467"/>
        <v/>
      </c>
      <c r="AH1070" s="18" t="str">
        <f t="shared" si="468"/>
        <v/>
      </c>
      <c r="AI1070" s="73"/>
      <c r="AJ1070" s="74"/>
      <c r="AK1070" s="74"/>
      <c r="AL1070" s="73"/>
      <c r="AM1070" s="74"/>
      <c r="AN1070" s="74">
        <f t="shared" si="469"/>
        <v>2012</v>
      </c>
      <c r="AO1070" s="19" t="str">
        <f t="shared" ca="1" si="470"/>
        <v>-</v>
      </c>
      <c r="AP1070" s="17" t="str">
        <f ca="1">IF($C1070&gt;=TODAY(),"-",100*(AO1070-MIN(Fit_Error_Deaths))/(MAX(Fit_Error_Deaths)-MIN(Fit_Error_Deaths)))</f>
        <v>-</v>
      </c>
      <c r="AQ1070" s="17" t="str">
        <f t="shared" ca="1" si="471"/>
        <v>-</v>
      </c>
      <c r="AR1070" s="17" t="str">
        <f ca="1">IF($C1070&gt;=TODAY(),"-",100*(AQ1070-MIN(Fit_Error_LocalTransmission))/(MAX(Fit_Error_LocalTransmission)-MIN(Fit_Error_LocalTransmission)))</f>
        <v>-</v>
      </c>
      <c r="AS1070" s="17" t="str">
        <f t="shared" ca="1" si="472"/>
        <v>-</v>
      </c>
      <c r="AT1070" s="67" t="str">
        <f t="shared" ca="1" si="473"/>
        <v>-</v>
      </c>
    </row>
    <row r="1071" spans="1:46" s="1" customFormat="1" ht="12" x14ac:dyDescent="0.35">
      <c r="A1071" s="87"/>
      <c r="B1071" s="40" t="str">
        <f t="shared" si="450"/>
        <v/>
      </c>
      <c r="C1071" s="41" t="str">
        <f t="shared" si="451"/>
        <v/>
      </c>
      <c r="D1071" s="28">
        <f>'I Disease Parameters'!$E$6/(1000*365)</f>
        <v>4.8197260273972601E-5</v>
      </c>
      <c r="E1071" s="28">
        <f>'I Disease Parameters'!$E$7/(1000*365)</f>
        <v>2.0024657534246577E-5</v>
      </c>
      <c r="F1071" s="27">
        <f>(1-'I Disease Parameters'!$E$8)/'I Disease Parameters'!$E$10</f>
        <v>0.188</v>
      </c>
      <c r="G1071" s="27">
        <f>'I Disease Parameters'!$E$8/'I Disease Parameters'!$E$11</f>
        <v>1.2E-2</v>
      </c>
      <c r="H1071" s="27">
        <f>1/'I Disease Parameters'!$E$12</f>
        <v>0.05</v>
      </c>
      <c r="I1071" s="27">
        <f>'I Disease Parameters'!$E$9/'I Disease Parameters'!$E$15</f>
        <v>0</v>
      </c>
      <c r="J1071" s="83">
        <f t="shared" si="474"/>
        <v>7.7001263440561267</v>
      </c>
      <c r="K1071" s="60">
        <f t="shared" si="475"/>
        <v>0.77001263449643809</v>
      </c>
      <c r="L1071" s="30">
        <f t="shared" si="476"/>
        <v>0.46717576064062738</v>
      </c>
      <c r="M1071" s="27">
        <f>J1071/'I Disease Parameters'!$E$12</f>
        <v>0.38500631720280631</v>
      </c>
      <c r="N1071" s="27">
        <f>K1071/SQRT('I Disease Parameters'!$E$13*'I Disease Parameters'!$E$13)</f>
        <v>4.5294860852731655E-2</v>
      </c>
      <c r="O1071" s="27">
        <f>L1071/'I Disease Parameters'!$E$13</f>
        <v>2.7480927096507492E-2</v>
      </c>
      <c r="P1071" s="27">
        <f>(1-L1071)/'I Disease Parameters'!$E$14</f>
        <v>2.2201009973307193E-2</v>
      </c>
      <c r="Q1071" s="19" t="str">
        <f t="shared" si="452"/>
        <v/>
      </c>
      <c r="R1071" s="17" t="str">
        <f t="shared" si="453"/>
        <v/>
      </c>
      <c r="S1071" s="17" t="str">
        <f t="shared" si="454"/>
        <v/>
      </c>
      <c r="T1071" s="17" t="str">
        <f t="shared" si="455"/>
        <v/>
      </c>
      <c r="U1071" s="17" t="str">
        <f t="shared" si="456"/>
        <v/>
      </c>
      <c r="V1071" s="17" t="str">
        <f t="shared" si="457"/>
        <v/>
      </c>
      <c r="W1071" s="17" t="str">
        <f t="shared" si="458"/>
        <v/>
      </c>
      <c r="X1071" s="18" t="str">
        <f t="shared" si="449"/>
        <v/>
      </c>
      <c r="Y1071" s="17" t="str">
        <f t="shared" si="459"/>
        <v/>
      </c>
      <c r="Z1071" s="17" t="str">
        <f t="shared" si="460"/>
        <v/>
      </c>
      <c r="AA1071" s="17" t="str">
        <f t="shared" si="461"/>
        <v/>
      </c>
      <c r="AB1071" s="17" t="str">
        <f t="shared" si="462"/>
        <v/>
      </c>
      <c r="AC1071" s="17" t="str">
        <f t="shared" si="463"/>
        <v/>
      </c>
      <c r="AD1071" s="18" t="str">
        <f t="shared" si="464"/>
        <v/>
      </c>
      <c r="AE1071" s="19" t="str">
        <f t="shared" si="465"/>
        <v/>
      </c>
      <c r="AF1071" s="17" t="str">
        <f t="shared" si="466"/>
        <v/>
      </c>
      <c r="AG1071" s="17" t="str">
        <f t="shared" si="467"/>
        <v/>
      </c>
      <c r="AH1071" s="18" t="str">
        <f t="shared" si="468"/>
        <v/>
      </c>
      <c r="AI1071" s="73"/>
      <c r="AJ1071" s="74"/>
      <c r="AK1071" s="74"/>
      <c r="AL1071" s="73"/>
      <c r="AM1071" s="74"/>
      <c r="AN1071" s="74">
        <f t="shared" si="469"/>
        <v>2012</v>
      </c>
      <c r="AO1071" s="19" t="str">
        <f t="shared" ca="1" si="470"/>
        <v>-</v>
      </c>
      <c r="AP1071" s="17" t="str">
        <f ca="1">IF($C1071&gt;=TODAY(),"-",100*(AO1071-MIN(Fit_Error_Deaths))/(MAX(Fit_Error_Deaths)-MIN(Fit_Error_Deaths)))</f>
        <v>-</v>
      </c>
      <c r="AQ1071" s="17" t="str">
        <f t="shared" ca="1" si="471"/>
        <v>-</v>
      </c>
      <c r="AR1071" s="17" t="str">
        <f ca="1">IF($C1071&gt;=TODAY(),"-",100*(AQ1071-MIN(Fit_Error_LocalTransmission))/(MAX(Fit_Error_LocalTransmission)-MIN(Fit_Error_LocalTransmission)))</f>
        <v>-</v>
      </c>
      <c r="AS1071" s="17" t="str">
        <f t="shared" ca="1" si="472"/>
        <v>-</v>
      </c>
      <c r="AT1071" s="67" t="str">
        <f t="shared" ca="1" si="473"/>
        <v>-</v>
      </c>
    </row>
    <row r="1072" spans="1:46" s="1" customFormat="1" ht="12" x14ac:dyDescent="0.35">
      <c r="A1072" s="87"/>
      <c r="B1072" s="40" t="str">
        <f t="shared" si="450"/>
        <v/>
      </c>
      <c r="C1072" s="41" t="str">
        <f t="shared" si="451"/>
        <v/>
      </c>
      <c r="D1072" s="28">
        <f>'I Disease Parameters'!$E$6/(1000*365)</f>
        <v>4.8197260273972601E-5</v>
      </c>
      <c r="E1072" s="28">
        <f>'I Disease Parameters'!$E$7/(1000*365)</f>
        <v>2.0024657534246577E-5</v>
      </c>
      <c r="F1072" s="27">
        <f>(1-'I Disease Parameters'!$E$8)/'I Disease Parameters'!$E$10</f>
        <v>0.188</v>
      </c>
      <c r="G1072" s="27">
        <f>'I Disease Parameters'!$E$8/'I Disease Parameters'!$E$11</f>
        <v>1.2E-2</v>
      </c>
      <c r="H1072" s="27">
        <f>1/'I Disease Parameters'!$E$12</f>
        <v>0.05</v>
      </c>
      <c r="I1072" s="27">
        <f>'I Disease Parameters'!$E$9/'I Disease Parameters'!$E$15</f>
        <v>0</v>
      </c>
      <c r="J1072" s="83">
        <f t="shared" si="474"/>
        <v>7.7001263440561267</v>
      </c>
      <c r="K1072" s="60">
        <f t="shared" si="475"/>
        <v>0.77001263449643809</v>
      </c>
      <c r="L1072" s="30">
        <f t="shared" si="476"/>
        <v>0.46717576064062738</v>
      </c>
      <c r="M1072" s="27">
        <f>J1072/'I Disease Parameters'!$E$12</f>
        <v>0.38500631720280631</v>
      </c>
      <c r="N1072" s="27">
        <f>K1072/SQRT('I Disease Parameters'!$E$13*'I Disease Parameters'!$E$13)</f>
        <v>4.5294860852731655E-2</v>
      </c>
      <c r="O1072" s="27">
        <f>L1072/'I Disease Parameters'!$E$13</f>
        <v>2.7480927096507492E-2</v>
      </c>
      <c r="P1072" s="27">
        <f>(1-L1072)/'I Disease Parameters'!$E$14</f>
        <v>2.2201009973307193E-2</v>
      </c>
      <c r="Q1072" s="19" t="str">
        <f t="shared" si="452"/>
        <v/>
      </c>
      <c r="R1072" s="17" t="str">
        <f t="shared" si="453"/>
        <v/>
      </c>
      <c r="S1072" s="17" t="str">
        <f t="shared" si="454"/>
        <v/>
      </c>
      <c r="T1072" s="17" t="str">
        <f t="shared" si="455"/>
        <v/>
      </c>
      <c r="U1072" s="17" t="str">
        <f t="shared" si="456"/>
        <v/>
      </c>
      <c r="V1072" s="17" t="str">
        <f t="shared" si="457"/>
        <v/>
      </c>
      <c r="W1072" s="17" t="str">
        <f t="shared" si="458"/>
        <v/>
      </c>
      <c r="X1072" s="18" t="str">
        <f t="shared" si="449"/>
        <v/>
      </c>
      <c r="Y1072" s="17" t="str">
        <f t="shared" si="459"/>
        <v/>
      </c>
      <c r="Z1072" s="17" t="str">
        <f t="shared" si="460"/>
        <v/>
      </c>
      <c r="AA1072" s="17" t="str">
        <f t="shared" si="461"/>
        <v/>
      </c>
      <c r="AB1072" s="17" t="str">
        <f t="shared" si="462"/>
        <v/>
      </c>
      <c r="AC1072" s="17" t="str">
        <f t="shared" si="463"/>
        <v/>
      </c>
      <c r="AD1072" s="18" t="str">
        <f t="shared" si="464"/>
        <v/>
      </c>
      <c r="AE1072" s="19" t="str">
        <f t="shared" si="465"/>
        <v/>
      </c>
      <c r="AF1072" s="17" t="str">
        <f t="shared" si="466"/>
        <v/>
      </c>
      <c r="AG1072" s="17" t="str">
        <f t="shared" si="467"/>
        <v/>
      </c>
      <c r="AH1072" s="18" t="str">
        <f t="shared" si="468"/>
        <v/>
      </c>
      <c r="AI1072" s="73"/>
      <c r="AJ1072" s="74"/>
      <c r="AK1072" s="74"/>
      <c r="AL1072" s="73"/>
      <c r="AM1072" s="74"/>
      <c r="AN1072" s="74">
        <f t="shared" si="469"/>
        <v>2012</v>
      </c>
      <c r="AO1072" s="19" t="str">
        <f t="shared" ca="1" si="470"/>
        <v>-</v>
      </c>
      <c r="AP1072" s="17" t="str">
        <f ca="1">IF($C1072&gt;=TODAY(),"-",100*(AO1072-MIN(Fit_Error_Deaths))/(MAX(Fit_Error_Deaths)-MIN(Fit_Error_Deaths)))</f>
        <v>-</v>
      </c>
      <c r="AQ1072" s="17" t="str">
        <f t="shared" ca="1" si="471"/>
        <v>-</v>
      </c>
      <c r="AR1072" s="17" t="str">
        <f ca="1">IF($C1072&gt;=TODAY(),"-",100*(AQ1072-MIN(Fit_Error_LocalTransmission))/(MAX(Fit_Error_LocalTransmission)-MIN(Fit_Error_LocalTransmission)))</f>
        <v>-</v>
      </c>
      <c r="AS1072" s="17" t="str">
        <f t="shared" ca="1" si="472"/>
        <v>-</v>
      </c>
      <c r="AT1072" s="67" t="str">
        <f t="shared" ca="1" si="473"/>
        <v>-</v>
      </c>
    </row>
    <row r="1073" spans="1:46" s="1" customFormat="1" ht="12" x14ac:dyDescent="0.35">
      <c r="A1073" s="87"/>
      <c r="B1073" s="40" t="str">
        <f t="shared" si="450"/>
        <v/>
      </c>
      <c r="C1073" s="41" t="str">
        <f t="shared" si="451"/>
        <v/>
      </c>
      <c r="D1073" s="28">
        <f>'I Disease Parameters'!$E$6/(1000*365)</f>
        <v>4.8197260273972601E-5</v>
      </c>
      <c r="E1073" s="28">
        <f>'I Disease Parameters'!$E$7/(1000*365)</f>
        <v>2.0024657534246577E-5</v>
      </c>
      <c r="F1073" s="27">
        <f>(1-'I Disease Parameters'!$E$8)/'I Disease Parameters'!$E$10</f>
        <v>0.188</v>
      </c>
      <c r="G1073" s="27">
        <f>'I Disease Parameters'!$E$8/'I Disease Parameters'!$E$11</f>
        <v>1.2E-2</v>
      </c>
      <c r="H1073" s="27">
        <f>1/'I Disease Parameters'!$E$12</f>
        <v>0.05</v>
      </c>
      <c r="I1073" s="27">
        <f>'I Disease Parameters'!$E$9/'I Disease Parameters'!$E$15</f>
        <v>0</v>
      </c>
      <c r="J1073" s="83">
        <f t="shared" si="474"/>
        <v>7.7001263440561267</v>
      </c>
      <c r="K1073" s="60">
        <f t="shared" si="475"/>
        <v>0.77001263449643809</v>
      </c>
      <c r="L1073" s="30">
        <f t="shared" si="476"/>
        <v>0.46717576064062738</v>
      </c>
      <c r="M1073" s="27">
        <f>J1073/'I Disease Parameters'!$E$12</f>
        <v>0.38500631720280631</v>
      </c>
      <c r="N1073" s="27">
        <f>K1073/SQRT('I Disease Parameters'!$E$13*'I Disease Parameters'!$E$13)</f>
        <v>4.5294860852731655E-2</v>
      </c>
      <c r="O1073" s="27">
        <f>L1073/'I Disease Parameters'!$E$13</f>
        <v>2.7480927096507492E-2</v>
      </c>
      <c r="P1073" s="27">
        <f>(1-L1073)/'I Disease Parameters'!$E$14</f>
        <v>2.2201009973307193E-2</v>
      </c>
      <c r="Q1073" s="19" t="str">
        <f t="shared" si="452"/>
        <v/>
      </c>
      <c r="R1073" s="17" t="str">
        <f t="shared" si="453"/>
        <v/>
      </c>
      <c r="S1073" s="17" t="str">
        <f t="shared" si="454"/>
        <v/>
      </c>
      <c r="T1073" s="17" t="str">
        <f t="shared" si="455"/>
        <v/>
      </c>
      <c r="U1073" s="17" t="str">
        <f t="shared" si="456"/>
        <v/>
      </c>
      <c r="V1073" s="17" t="str">
        <f t="shared" si="457"/>
        <v/>
      </c>
      <c r="W1073" s="17" t="str">
        <f t="shared" si="458"/>
        <v/>
      </c>
      <c r="X1073" s="18" t="str">
        <f t="shared" si="449"/>
        <v/>
      </c>
      <c r="Y1073" s="17" t="str">
        <f t="shared" si="459"/>
        <v/>
      </c>
      <c r="Z1073" s="17" t="str">
        <f t="shared" si="460"/>
        <v/>
      </c>
      <c r="AA1073" s="17" t="str">
        <f t="shared" si="461"/>
        <v/>
      </c>
      <c r="AB1073" s="17" t="str">
        <f t="shared" si="462"/>
        <v/>
      </c>
      <c r="AC1073" s="17" t="str">
        <f t="shared" si="463"/>
        <v/>
      </c>
      <c r="AD1073" s="18" t="str">
        <f t="shared" si="464"/>
        <v/>
      </c>
      <c r="AE1073" s="19" t="str">
        <f t="shared" si="465"/>
        <v/>
      </c>
      <c r="AF1073" s="17" t="str">
        <f t="shared" si="466"/>
        <v/>
      </c>
      <c r="AG1073" s="17" t="str">
        <f t="shared" si="467"/>
        <v/>
      </c>
      <c r="AH1073" s="18" t="str">
        <f t="shared" si="468"/>
        <v/>
      </c>
      <c r="AI1073" s="73"/>
      <c r="AJ1073" s="74"/>
      <c r="AK1073" s="74"/>
      <c r="AL1073" s="73"/>
      <c r="AM1073" s="74"/>
      <c r="AN1073" s="74">
        <f t="shared" si="469"/>
        <v>2012</v>
      </c>
      <c r="AO1073" s="19" t="str">
        <f t="shared" ca="1" si="470"/>
        <v>-</v>
      </c>
      <c r="AP1073" s="17" t="str">
        <f ca="1">IF($C1073&gt;=TODAY(),"-",100*(AO1073-MIN(Fit_Error_Deaths))/(MAX(Fit_Error_Deaths)-MIN(Fit_Error_Deaths)))</f>
        <v>-</v>
      </c>
      <c r="AQ1073" s="17" t="str">
        <f t="shared" ca="1" si="471"/>
        <v>-</v>
      </c>
      <c r="AR1073" s="17" t="str">
        <f ca="1">IF($C1073&gt;=TODAY(),"-",100*(AQ1073-MIN(Fit_Error_LocalTransmission))/(MAX(Fit_Error_LocalTransmission)-MIN(Fit_Error_LocalTransmission)))</f>
        <v>-</v>
      </c>
      <c r="AS1073" s="17" t="str">
        <f t="shared" ca="1" si="472"/>
        <v>-</v>
      </c>
      <c r="AT1073" s="67" t="str">
        <f t="shared" ca="1" si="473"/>
        <v>-</v>
      </c>
    </row>
    <row r="1074" spans="1:46" s="1" customFormat="1" ht="12" x14ac:dyDescent="0.35">
      <c r="A1074" s="87"/>
      <c r="B1074" s="40" t="str">
        <f t="shared" si="450"/>
        <v/>
      </c>
      <c r="C1074" s="41" t="str">
        <f t="shared" si="451"/>
        <v/>
      </c>
      <c r="D1074" s="28">
        <f>'I Disease Parameters'!$E$6/(1000*365)</f>
        <v>4.8197260273972601E-5</v>
      </c>
      <c r="E1074" s="28">
        <f>'I Disease Parameters'!$E$7/(1000*365)</f>
        <v>2.0024657534246577E-5</v>
      </c>
      <c r="F1074" s="27">
        <f>(1-'I Disease Parameters'!$E$8)/'I Disease Parameters'!$E$10</f>
        <v>0.188</v>
      </c>
      <c r="G1074" s="27">
        <f>'I Disease Parameters'!$E$8/'I Disease Parameters'!$E$11</f>
        <v>1.2E-2</v>
      </c>
      <c r="H1074" s="27">
        <f>1/'I Disease Parameters'!$E$12</f>
        <v>0.05</v>
      </c>
      <c r="I1074" s="27">
        <f>'I Disease Parameters'!$E$9/'I Disease Parameters'!$E$15</f>
        <v>0</v>
      </c>
      <c r="J1074" s="83">
        <f t="shared" si="474"/>
        <v>7.7001263440561267</v>
      </c>
      <c r="K1074" s="60">
        <f t="shared" si="475"/>
        <v>0.77001263449643809</v>
      </c>
      <c r="L1074" s="30">
        <f t="shared" si="476"/>
        <v>0.46717576064062738</v>
      </c>
      <c r="M1074" s="27">
        <f>J1074/'I Disease Parameters'!$E$12</f>
        <v>0.38500631720280631</v>
      </c>
      <c r="N1074" s="27">
        <f>K1074/SQRT('I Disease Parameters'!$E$13*'I Disease Parameters'!$E$13)</f>
        <v>4.5294860852731655E-2</v>
      </c>
      <c r="O1074" s="27">
        <f>L1074/'I Disease Parameters'!$E$13</f>
        <v>2.7480927096507492E-2</v>
      </c>
      <c r="P1074" s="27">
        <f>(1-L1074)/'I Disease Parameters'!$E$14</f>
        <v>2.2201009973307193E-2</v>
      </c>
      <c r="Q1074" s="19" t="str">
        <f t="shared" si="452"/>
        <v/>
      </c>
      <c r="R1074" s="17" t="str">
        <f t="shared" si="453"/>
        <v/>
      </c>
      <c r="S1074" s="17" t="str">
        <f t="shared" si="454"/>
        <v/>
      </c>
      <c r="T1074" s="17" t="str">
        <f t="shared" si="455"/>
        <v/>
      </c>
      <c r="U1074" s="17" t="str">
        <f t="shared" si="456"/>
        <v/>
      </c>
      <c r="V1074" s="17" t="str">
        <f t="shared" si="457"/>
        <v/>
      </c>
      <c r="W1074" s="17" t="str">
        <f t="shared" si="458"/>
        <v/>
      </c>
      <c r="X1074" s="18" t="str">
        <f t="shared" si="449"/>
        <v/>
      </c>
      <c r="Y1074" s="17" t="str">
        <f t="shared" si="459"/>
        <v/>
      </c>
      <c r="Z1074" s="17" t="str">
        <f t="shared" si="460"/>
        <v/>
      </c>
      <c r="AA1074" s="17" t="str">
        <f t="shared" si="461"/>
        <v/>
      </c>
      <c r="AB1074" s="17" t="str">
        <f t="shared" si="462"/>
        <v/>
      </c>
      <c r="AC1074" s="17" t="str">
        <f t="shared" si="463"/>
        <v/>
      </c>
      <c r="AD1074" s="18" t="str">
        <f t="shared" si="464"/>
        <v/>
      </c>
      <c r="AE1074" s="19" t="str">
        <f t="shared" si="465"/>
        <v/>
      </c>
      <c r="AF1074" s="17" t="str">
        <f t="shared" si="466"/>
        <v/>
      </c>
      <c r="AG1074" s="17" t="str">
        <f t="shared" si="467"/>
        <v/>
      </c>
      <c r="AH1074" s="18" t="str">
        <f t="shared" si="468"/>
        <v/>
      </c>
      <c r="AI1074" s="73"/>
      <c r="AJ1074" s="74"/>
      <c r="AK1074" s="74"/>
      <c r="AL1074" s="73"/>
      <c r="AM1074" s="74"/>
      <c r="AN1074" s="74">
        <f t="shared" si="469"/>
        <v>2012</v>
      </c>
      <c r="AO1074" s="19" t="str">
        <f t="shared" ca="1" si="470"/>
        <v>-</v>
      </c>
      <c r="AP1074" s="17" t="str">
        <f ca="1">IF($C1074&gt;=TODAY(),"-",100*(AO1074-MIN(Fit_Error_Deaths))/(MAX(Fit_Error_Deaths)-MIN(Fit_Error_Deaths)))</f>
        <v>-</v>
      </c>
      <c r="AQ1074" s="17" t="str">
        <f t="shared" ca="1" si="471"/>
        <v>-</v>
      </c>
      <c r="AR1074" s="17" t="str">
        <f ca="1">IF($C1074&gt;=TODAY(),"-",100*(AQ1074-MIN(Fit_Error_LocalTransmission))/(MAX(Fit_Error_LocalTransmission)-MIN(Fit_Error_LocalTransmission)))</f>
        <v>-</v>
      </c>
      <c r="AS1074" s="17" t="str">
        <f t="shared" ca="1" si="472"/>
        <v>-</v>
      </c>
      <c r="AT1074" s="67" t="str">
        <f t="shared" ca="1" si="473"/>
        <v>-</v>
      </c>
    </row>
    <row r="1075" spans="1:46" s="1" customFormat="1" ht="12" x14ac:dyDescent="0.35">
      <c r="A1075" s="87"/>
      <c r="B1075" s="40" t="str">
        <f t="shared" si="450"/>
        <v/>
      </c>
      <c r="C1075" s="41" t="str">
        <f t="shared" si="451"/>
        <v/>
      </c>
      <c r="D1075" s="28">
        <f>'I Disease Parameters'!$E$6/(1000*365)</f>
        <v>4.8197260273972601E-5</v>
      </c>
      <c r="E1075" s="28">
        <f>'I Disease Parameters'!$E$7/(1000*365)</f>
        <v>2.0024657534246577E-5</v>
      </c>
      <c r="F1075" s="27">
        <f>(1-'I Disease Parameters'!$E$8)/'I Disease Parameters'!$E$10</f>
        <v>0.188</v>
      </c>
      <c r="G1075" s="27">
        <f>'I Disease Parameters'!$E$8/'I Disease Parameters'!$E$11</f>
        <v>1.2E-2</v>
      </c>
      <c r="H1075" s="27">
        <f>1/'I Disease Parameters'!$E$12</f>
        <v>0.05</v>
      </c>
      <c r="I1075" s="27">
        <f>'I Disease Parameters'!$E$9/'I Disease Parameters'!$E$15</f>
        <v>0</v>
      </c>
      <c r="J1075" s="83">
        <f t="shared" si="474"/>
        <v>7.7001263440561267</v>
      </c>
      <c r="K1075" s="60">
        <f t="shared" si="475"/>
        <v>0.77001263449643809</v>
      </c>
      <c r="L1075" s="30">
        <f t="shared" si="476"/>
        <v>0.46717576064062738</v>
      </c>
      <c r="M1075" s="27">
        <f>J1075/'I Disease Parameters'!$E$12</f>
        <v>0.38500631720280631</v>
      </c>
      <c r="N1075" s="27">
        <f>K1075/SQRT('I Disease Parameters'!$E$13*'I Disease Parameters'!$E$13)</f>
        <v>4.5294860852731655E-2</v>
      </c>
      <c r="O1075" s="27">
        <f>L1075/'I Disease Parameters'!$E$13</f>
        <v>2.7480927096507492E-2</v>
      </c>
      <c r="P1075" s="27">
        <f>(1-L1075)/'I Disease Parameters'!$E$14</f>
        <v>2.2201009973307193E-2</v>
      </c>
      <c r="Q1075" s="19" t="str">
        <f t="shared" si="452"/>
        <v/>
      </c>
      <c r="R1075" s="17" t="str">
        <f t="shared" si="453"/>
        <v/>
      </c>
      <c r="S1075" s="17" t="str">
        <f t="shared" si="454"/>
        <v/>
      </c>
      <c r="T1075" s="17" t="str">
        <f t="shared" si="455"/>
        <v/>
      </c>
      <c r="U1075" s="17" t="str">
        <f t="shared" si="456"/>
        <v/>
      </c>
      <c r="V1075" s="17" t="str">
        <f t="shared" si="457"/>
        <v/>
      </c>
      <c r="W1075" s="17" t="str">
        <f t="shared" si="458"/>
        <v/>
      </c>
      <c r="X1075" s="18" t="str">
        <f t="shared" si="449"/>
        <v/>
      </c>
      <c r="Y1075" s="17" t="str">
        <f t="shared" si="459"/>
        <v/>
      </c>
      <c r="Z1075" s="17" t="str">
        <f t="shared" si="460"/>
        <v/>
      </c>
      <c r="AA1075" s="17" t="str">
        <f t="shared" si="461"/>
        <v/>
      </c>
      <c r="AB1075" s="17" t="str">
        <f t="shared" si="462"/>
        <v/>
      </c>
      <c r="AC1075" s="17" t="str">
        <f t="shared" si="463"/>
        <v/>
      </c>
      <c r="AD1075" s="18" t="str">
        <f t="shared" si="464"/>
        <v/>
      </c>
      <c r="AE1075" s="19" t="str">
        <f t="shared" si="465"/>
        <v/>
      </c>
      <c r="AF1075" s="17" t="str">
        <f t="shared" si="466"/>
        <v/>
      </c>
      <c r="AG1075" s="17" t="str">
        <f t="shared" si="467"/>
        <v/>
      </c>
      <c r="AH1075" s="18" t="str">
        <f t="shared" si="468"/>
        <v/>
      </c>
      <c r="AI1075" s="73"/>
      <c r="AJ1075" s="74"/>
      <c r="AK1075" s="74"/>
      <c r="AL1075" s="73"/>
      <c r="AM1075" s="74"/>
      <c r="AN1075" s="74">
        <f t="shared" si="469"/>
        <v>2012</v>
      </c>
      <c r="AO1075" s="19" t="str">
        <f t="shared" ca="1" si="470"/>
        <v>-</v>
      </c>
      <c r="AP1075" s="17" t="str">
        <f ca="1">IF($C1075&gt;=TODAY(),"-",100*(AO1075-MIN(Fit_Error_Deaths))/(MAX(Fit_Error_Deaths)-MIN(Fit_Error_Deaths)))</f>
        <v>-</v>
      </c>
      <c r="AQ1075" s="17" t="str">
        <f t="shared" ca="1" si="471"/>
        <v>-</v>
      </c>
      <c r="AR1075" s="17" t="str">
        <f ca="1">IF($C1075&gt;=TODAY(),"-",100*(AQ1075-MIN(Fit_Error_LocalTransmission))/(MAX(Fit_Error_LocalTransmission)-MIN(Fit_Error_LocalTransmission)))</f>
        <v>-</v>
      </c>
      <c r="AS1075" s="17" t="str">
        <f t="shared" ca="1" si="472"/>
        <v>-</v>
      </c>
      <c r="AT1075" s="67" t="str">
        <f t="shared" ca="1" si="473"/>
        <v>-</v>
      </c>
    </row>
    <row r="1076" spans="1:46" s="1" customFormat="1" ht="12" x14ac:dyDescent="0.35">
      <c r="A1076" s="87"/>
      <c r="B1076" s="40" t="str">
        <f t="shared" si="450"/>
        <v/>
      </c>
      <c r="C1076" s="41" t="str">
        <f t="shared" si="451"/>
        <v/>
      </c>
      <c r="D1076" s="28">
        <f>'I Disease Parameters'!$E$6/(1000*365)</f>
        <v>4.8197260273972601E-5</v>
      </c>
      <c r="E1076" s="28">
        <f>'I Disease Parameters'!$E$7/(1000*365)</f>
        <v>2.0024657534246577E-5</v>
      </c>
      <c r="F1076" s="27">
        <f>(1-'I Disease Parameters'!$E$8)/'I Disease Parameters'!$E$10</f>
        <v>0.188</v>
      </c>
      <c r="G1076" s="27">
        <f>'I Disease Parameters'!$E$8/'I Disease Parameters'!$E$11</f>
        <v>1.2E-2</v>
      </c>
      <c r="H1076" s="27">
        <f>1/'I Disease Parameters'!$E$12</f>
        <v>0.05</v>
      </c>
      <c r="I1076" s="27">
        <f>'I Disease Parameters'!$E$9/'I Disease Parameters'!$E$15</f>
        <v>0</v>
      </c>
      <c r="J1076" s="83">
        <f t="shared" si="474"/>
        <v>7.7001263440561267</v>
      </c>
      <c r="K1076" s="60">
        <f t="shared" si="475"/>
        <v>0.77001263449643809</v>
      </c>
      <c r="L1076" s="30">
        <f t="shared" si="476"/>
        <v>0.46717576064062738</v>
      </c>
      <c r="M1076" s="27">
        <f>J1076/'I Disease Parameters'!$E$12</f>
        <v>0.38500631720280631</v>
      </c>
      <c r="N1076" s="27">
        <f>K1076/SQRT('I Disease Parameters'!$E$13*'I Disease Parameters'!$E$13)</f>
        <v>4.5294860852731655E-2</v>
      </c>
      <c r="O1076" s="27">
        <f>L1076/'I Disease Parameters'!$E$13</f>
        <v>2.7480927096507492E-2</v>
      </c>
      <c r="P1076" s="27">
        <f>(1-L1076)/'I Disease Parameters'!$E$14</f>
        <v>2.2201009973307193E-2</v>
      </c>
      <c r="Q1076" s="19" t="str">
        <f t="shared" si="452"/>
        <v/>
      </c>
      <c r="R1076" s="17" t="str">
        <f t="shared" si="453"/>
        <v/>
      </c>
      <c r="S1076" s="17" t="str">
        <f t="shared" si="454"/>
        <v/>
      </c>
      <c r="T1076" s="17" t="str">
        <f t="shared" si="455"/>
        <v/>
      </c>
      <c r="U1076" s="17" t="str">
        <f t="shared" si="456"/>
        <v/>
      </c>
      <c r="V1076" s="17" t="str">
        <f t="shared" si="457"/>
        <v/>
      </c>
      <c r="W1076" s="17" t="str">
        <f t="shared" si="458"/>
        <v/>
      </c>
      <c r="X1076" s="18" t="str">
        <f t="shared" si="449"/>
        <v/>
      </c>
      <c r="Y1076" s="17" t="str">
        <f t="shared" si="459"/>
        <v/>
      </c>
      <c r="Z1076" s="17" t="str">
        <f t="shared" si="460"/>
        <v/>
      </c>
      <c r="AA1076" s="17" t="str">
        <f t="shared" si="461"/>
        <v/>
      </c>
      <c r="AB1076" s="17" t="str">
        <f t="shared" si="462"/>
        <v/>
      </c>
      <c r="AC1076" s="17" t="str">
        <f t="shared" si="463"/>
        <v/>
      </c>
      <c r="AD1076" s="18" t="str">
        <f t="shared" si="464"/>
        <v/>
      </c>
      <c r="AE1076" s="19" t="str">
        <f t="shared" si="465"/>
        <v/>
      </c>
      <c r="AF1076" s="17" t="str">
        <f t="shared" si="466"/>
        <v/>
      </c>
      <c r="AG1076" s="17" t="str">
        <f t="shared" si="467"/>
        <v/>
      </c>
      <c r="AH1076" s="18" t="str">
        <f t="shared" si="468"/>
        <v/>
      </c>
      <c r="AI1076" s="73"/>
      <c r="AJ1076" s="74"/>
      <c r="AK1076" s="74"/>
      <c r="AL1076" s="73"/>
      <c r="AM1076" s="74"/>
      <c r="AN1076" s="74">
        <f t="shared" si="469"/>
        <v>2012</v>
      </c>
      <c r="AO1076" s="19" t="str">
        <f t="shared" ca="1" si="470"/>
        <v>-</v>
      </c>
      <c r="AP1076" s="17" t="str">
        <f ca="1">IF($C1076&gt;=TODAY(),"-",100*(AO1076-MIN(Fit_Error_Deaths))/(MAX(Fit_Error_Deaths)-MIN(Fit_Error_Deaths)))</f>
        <v>-</v>
      </c>
      <c r="AQ1076" s="17" t="str">
        <f t="shared" ca="1" si="471"/>
        <v>-</v>
      </c>
      <c r="AR1076" s="17" t="str">
        <f ca="1">IF($C1076&gt;=TODAY(),"-",100*(AQ1076-MIN(Fit_Error_LocalTransmission))/(MAX(Fit_Error_LocalTransmission)-MIN(Fit_Error_LocalTransmission)))</f>
        <v>-</v>
      </c>
      <c r="AS1076" s="17" t="str">
        <f t="shared" ca="1" si="472"/>
        <v>-</v>
      </c>
      <c r="AT1076" s="67" t="str">
        <f t="shared" ca="1" si="473"/>
        <v>-</v>
      </c>
    </row>
    <row r="1077" spans="1:46" s="1" customFormat="1" ht="12" x14ac:dyDescent="0.35">
      <c r="A1077" s="87"/>
      <c r="B1077" s="40" t="str">
        <f t="shared" si="450"/>
        <v/>
      </c>
      <c r="C1077" s="41" t="str">
        <f t="shared" si="451"/>
        <v/>
      </c>
      <c r="D1077" s="28">
        <f>'I Disease Parameters'!$E$6/(1000*365)</f>
        <v>4.8197260273972601E-5</v>
      </c>
      <c r="E1077" s="28">
        <f>'I Disease Parameters'!$E$7/(1000*365)</f>
        <v>2.0024657534246577E-5</v>
      </c>
      <c r="F1077" s="27">
        <f>(1-'I Disease Parameters'!$E$8)/'I Disease Parameters'!$E$10</f>
        <v>0.188</v>
      </c>
      <c r="G1077" s="27">
        <f>'I Disease Parameters'!$E$8/'I Disease Parameters'!$E$11</f>
        <v>1.2E-2</v>
      </c>
      <c r="H1077" s="27">
        <f>1/'I Disease Parameters'!$E$12</f>
        <v>0.05</v>
      </c>
      <c r="I1077" s="27">
        <f>'I Disease Parameters'!$E$9/'I Disease Parameters'!$E$15</f>
        <v>0</v>
      </c>
      <c r="J1077" s="83">
        <f t="shared" si="474"/>
        <v>7.7001263440561267</v>
      </c>
      <c r="K1077" s="60">
        <f t="shared" si="475"/>
        <v>0.77001263449643809</v>
      </c>
      <c r="L1077" s="30">
        <f t="shared" si="476"/>
        <v>0.46717576064062738</v>
      </c>
      <c r="M1077" s="27">
        <f>J1077/'I Disease Parameters'!$E$12</f>
        <v>0.38500631720280631</v>
      </c>
      <c r="N1077" s="27">
        <f>K1077/SQRT('I Disease Parameters'!$E$13*'I Disease Parameters'!$E$13)</f>
        <v>4.5294860852731655E-2</v>
      </c>
      <c r="O1077" s="27">
        <f>L1077/'I Disease Parameters'!$E$13</f>
        <v>2.7480927096507492E-2</v>
      </c>
      <c r="P1077" s="27">
        <f>(1-L1077)/'I Disease Parameters'!$E$14</f>
        <v>2.2201009973307193E-2</v>
      </c>
      <c r="Q1077" s="19" t="str">
        <f t="shared" si="452"/>
        <v/>
      </c>
      <c r="R1077" s="17" t="str">
        <f t="shared" si="453"/>
        <v/>
      </c>
      <c r="S1077" s="17" t="str">
        <f t="shared" si="454"/>
        <v/>
      </c>
      <c r="T1077" s="17" t="str">
        <f t="shared" si="455"/>
        <v/>
      </c>
      <c r="U1077" s="17" t="str">
        <f t="shared" si="456"/>
        <v/>
      </c>
      <c r="V1077" s="17" t="str">
        <f t="shared" si="457"/>
        <v/>
      </c>
      <c r="W1077" s="17" t="str">
        <f t="shared" si="458"/>
        <v/>
      </c>
      <c r="X1077" s="18" t="str">
        <f t="shared" si="449"/>
        <v/>
      </c>
      <c r="Y1077" s="17" t="str">
        <f t="shared" si="459"/>
        <v/>
      </c>
      <c r="Z1077" s="17" t="str">
        <f t="shared" si="460"/>
        <v/>
      </c>
      <c r="AA1077" s="17" t="str">
        <f t="shared" si="461"/>
        <v/>
      </c>
      <c r="AB1077" s="17" t="str">
        <f t="shared" si="462"/>
        <v/>
      </c>
      <c r="AC1077" s="17" t="str">
        <f t="shared" si="463"/>
        <v/>
      </c>
      <c r="AD1077" s="18" t="str">
        <f t="shared" si="464"/>
        <v/>
      </c>
      <c r="AE1077" s="19" t="str">
        <f t="shared" si="465"/>
        <v/>
      </c>
      <c r="AF1077" s="17" t="str">
        <f t="shared" si="466"/>
        <v/>
      </c>
      <c r="AG1077" s="17" t="str">
        <f t="shared" si="467"/>
        <v/>
      </c>
      <c r="AH1077" s="18" t="str">
        <f t="shared" si="468"/>
        <v/>
      </c>
      <c r="AI1077" s="73"/>
      <c r="AJ1077" s="74"/>
      <c r="AK1077" s="74"/>
      <c r="AL1077" s="73"/>
      <c r="AM1077" s="74"/>
      <c r="AN1077" s="74">
        <f t="shared" si="469"/>
        <v>2012</v>
      </c>
      <c r="AO1077" s="19" t="str">
        <f t="shared" ca="1" si="470"/>
        <v>-</v>
      </c>
      <c r="AP1077" s="17" t="str">
        <f ca="1">IF($C1077&gt;=TODAY(),"-",100*(AO1077-MIN(Fit_Error_Deaths))/(MAX(Fit_Error_Deaths)-MIN(Fit_Error_Deaths)))</f>
        <v>-</v>
      </c>
      <c r="AQ1077" s="17" t="str">
        <f t="shared" ca="1" si="471"/>
        <v>-</v>
      </c>
      <c r="AR1077" s="17" t="str">
        <f ca="1">IF($C1077&gt;=TODAY(),"-",100*(AQ1077-MIN(Fit_Error_LocalTransmission))/(MAX(Fit_Error_LocalTransmission)-MIN(Fit_Error_LocalTransmission)))</f>
        <v>-</v>
      </c>
      <c r="AS1077" s="17" t="str">
        <f t="shared" ca="1" si="472"/>
        <v>-</v>
      </c>
      <c r="AT1077" s="67" t="str">
        <f t="shared" ca="1" si="473"/>
        <v>-</v>
      </c>
    </row>
    <row r="1078" spans="1:46" s="1" customFormat="1" ht="12" x14ac:dyDescent="0.35">
      <c r="A1078" s="87"/>
      <c r="B1078" s="40" t="str">
        <f t="shared" si="450"/>
        <v/>
      </c>
      <c r="C1078" s="41" t="str">
        <f t="shared" si="451"/>
        <v/>
      </c>
      <c r="D1078" s="28">
        <f>'I Disease Parameters'!$E$6/(1000*365)</f>
        <v>4.8197260273972601E-5</v>
      </c>
      <c r="E1078" s="28">
        <f>'I Disease Parameters'!$E$7/(1000*365)</f>
        <v>2.0024657534246577E-5</v>
      </c>
      <c r="F1078" s="27">
        <f>(1-'I Disease Parameters'!$E$8)/'I Disease Parameters'!$E$10</f>
        <v>0.188</v>
      </c>
      <c r="G1078" s="27">
        <f>'I Disease Parameters'!$E$8/'I Disease Parameters'!$E$11</f>
        <v>1.2E-2</v>
      </c>
      <c r="H1078" s="27">
        <f>1/'I Disease Parameters'!$E$12</f>
        <v>0.05</v>
      </c>
      <c r="I1078" s="27">
        <f>'I Disease Parameters'!$E$9/'I Disease Parameters'!$E$15</f>
        <v>0</v>
      </c>
      <c r="J1078" s="83">
        <f t="shared" si="474"/>
        <v>7.7001263440561267</v>
      </c>
      <c r="K1078" s="60">
        <f t="shared" si="475"/>
        <v>0.77001263449643809</v>
      </c>
      <c r="L1078" s="30">
        <f t="shared" si="476"/>
        <v>0.46717576064062738</v>
      </c>
      <c r="M1078" s="27">
        <f>J1078/'I Disease Parameters'!$E$12</f>
        <v>0.38500631720280631</v>
      </c>
      <c r="N1078" s="27">
        <f>K1078/SQRT('I Disease Parameters'!$E$13*'I Disease Parameters'!$E$13)</f>
        <v>4.5294860852731655E-2</v>
      </c>
      <c r="O1078" s="27">
        <f>L1078/'I Disease Parameters'!$E$13</f>
        <v>2.7480927096507492E-2</v>
      </c>
      <c r="P1078" s="27">
        <f>(1-L1078)/'I Disease Parameters'!$E$14</f>
        <v>2.2201009973307193E-2</v>
      </c>
      <c r="Q1078" s="19" t="str">
        <f t="shared" si="452"/>
        <v/>
      </c>
      <c r="R1078" s="17" t="str">
        <f t="shared" si="453"/>
        <v/>
      </c>
      <c r="S1078" s="17" t="str">
        <f t="shared" si="454"/>
        <v/>
      </c>
      <c r="T1078" s="17" t="str">
        <f t="shared" si="455"/>
        <v/>
      </c>
      <c r="U1078" s="17" t="str">
        <f t="shared" si="456"/>
        <v/>
      </c>
      <c r="V1078" s="17" t="str">
        <f t="shared" si="457"/>
        <v/>
      </c>
      <c r="W1078" s="17" t="str">
        <f t="shared" si="458"/>
        <v/>
      </c>
      <c r="X1078" s="18" t="str">
        <f t="shared" si="449"/>
        <v/>
      </c>
      <c r="Y1078" s="17" t="str">
        <f t="shared" si="459"/>
        <v/>
      </c>
      <c r="Z1078" s="17" t="str">
        <f t="shared" si="460"/>
        <v/>
      </c>
      <c r="AA1078" s="17" t="str">
        <f t="shared" si="461"/>
        <v/>
      </c>
      <c r="AB1078" s="17" t="str">
        <f t="shared" si="462"/>
        <v/>
      </c>
      <c r="AC1078" s="17" t="str">
        <f t="shared" si="463"/>
        <v/>
      </c>
      <c r="AD1078" s="18" t="str">
        <f t="shared" si="464"/>
        <v/>
      </c>
      <c r="AE1078" s="19" t="str">
        <f t="shared" si="465"/>
        <v/>
      </c>
      <c r="AF1078" s="17" t="str">
        <f t="shared" si="466"/>
        <v/>
      </c>
      <c r="AG1078" s="17" t="str">
        <f t="shared" si="467"/>
        <v/>
      </c>
      <c r="AH1078" s="18" t="str">
        <f t="shared" si="468"/>
        <v/>
      </c>
      <c r="AI1078" s="73"/>
      <c r="AJ1078" s="74"/>
      <c r="AK1078" s="74"/>
      <c r="AL1078" s="73"/>
      <c r="AM1078" s="74"/>
      <c r="AN1078" s="74">
        <f t="shared" si="469"/>
        <v>2012</v>
      </c>
      <c r="AO1078" s="19" t="str">
        <f t="shared" ca="1" si="470"/>
        <v>-</v>
      </c>
      <c r="AP1078" s="17" t="str">
        <f ca="1">IF($C1078&gt;=TODAY(),"-",100*(AO1078-MIN(Fit_Error_Deaths))/(MAX(Fit_Error_Deaths)-MIN(Fit_Error_Deaths)))</f>
        <v>-</v>
      </c>
      <c r="AQ1078" s="17" t="str">
        <f t="shared" ca="1" si="471"/>
        <v>-</v>
      </c>
      <c r="AR1078" s="17" t="str">
        <f ca="1">IF($C1078&gt;=TODAY(),"-",100*(AQ1078-MIN(Fit_Error_LocalTransmission))/(MAX(Fit_Error_LocalTransmission)-MIN(Fit_Error_LocalTransmission)))</f>
        <v>-</v>
      </c>
      <c r="AS1078" s="17" t="str">
        <f t="shared" ca="1" si="472"/>
        <v>-</v>
      </c>
      <c r="AT1078" s="67" t="str">
        <f t="shared" ca="1" si="473"/>
        <v>-</v>
      </c>
    </row>
    <row r="1079" spans="1:46" s="1" customFormat="1" ht="12" x14ac:dyDescent="0.35">
      <c r="A1079" s="87"/>
      <c r="B1079" s="40" t="str">
        <f t="shared" si="450"/>
        <v/>
      </c>
      <c r="C1079" s="41" t="str">
        <f t="shared" si="451"/>
        <v/>
      </c>
      <c r="D1079" s="28">
        <f>'I Disease Parameters'!$E$6/(1000*365)</f>
        <v>4.8197260273972601E-5</v>
      </c>
      <c r="E1079" s="28">
        <f>'I Disease Parameters'!$E$7/(1000*365)</f>
        <v>2.0024657534246577E-5</v>
      </c>
      <c r="F1079" s="27">
        <f>(1-'I Disease Parameters'!$E$8)/'I Disease Parameters'!$E$10</f>
        <v>0.188</v>
      </c>
      <c r="G1079" s="27">
        <f>'I Disease Parameters'!$E$8/'I Disease Parameters'!$E$11</f>
        <v>1.2E-2</v>
      </c>
      <c r="H1079" s="27">
        <f>1/'I Disease Parameters'!$E$12</f>
        <v>0.05</v>
      </c>
      <c r="I1079" s="27">
        <f>'I Disease Parameters'!$E$9/'I Disease Parameters'!$E$15</f>
        <v>0</v>
      </c>
      <c r="J1079" s="83">
        <f t="shared" si="474"/>
        <v>7.7001263440561267</v>
      </c>
      <c r="K1079" s="60">
        <f t="shared" si="475"/>
        <v>0.77001263449643809</v>
      </c>
      <c r="L1079" s="30">
        <f t="shared" si="476"/>
        <v>0.46717576064062738</v>
      </c>
      <c r="M1079" s="27">
        <f>J1079/'I Disease Parameters'!$E$12</f>
        <v>0.38500631720280631</v>
      </c>
      <c r="N1079" s="27">
        <f>K1079/SQRT('I Disease Parameters'!$E$13*'I Disease Parameters'!$E$13)</f>
        <v>4.5294860852731655E-2</v>
      </c>
      <c r="O1079" s="27">
        <f>L1079/'I Disease Parameters'!$E$13</f>
        <v>2.7480927096507492E-2</v>
      </c>
      <c r="P1079" s="27">
        <f>(1-L1079)/'I Disease Parameters'!$E$14</f>
        <v>2.2201009973307193E-2</v>
      </c>
      <c r="Q1079" s="19" t="str">
        <f t="shared" si="452"/>
        <v/>
      </c>
      <c r="R1079" s="17" t="str">
        <f t="shared" si="453"/>
        <v/>
      </c>
      <c r="S1079" s="17" t="str">
        <f t="shared" si="454"/>
        <v/>
      </c>
      <c r="T1079" s="17" t="str">
        <f t="shared" si="455"/>
        <v/>
      </c>
      <c r="U1079" s="17" t="str">
        <f t="shared" si="456"/>
        <v/>
      </c>
      <c r="V1079" s="17" t="str">
        <f t="shared" si="457"/>
        <v/>
      </c>
      <c r="W1079" s="17" t="str">
        <f t="shared" si="458"/>
        <v/>
      </c>
      <c r="X1079" s="18" t="str">
        <f t="shared" si="449"/>
        <v/>
      </c>
      <c r="Y1079" s="17" t="str">
        <f t="shared" si="459"/>
        <v/>
      </c>
      <c r="Z1079" s="17" t="str">
        <f t="shared" si="460"/>
        <v/>
      </c>
      <c r="AA1079" s="17" t="str">
        <f t="shared" si="461"/>
        <v/>
      </c>
      <c r="AB1079" s="17" t="str">
        <f t="shared" si="462"/>
        <v/>
      </c>
      <c r="AC1079" s="17" t="str">
        <f t="shared" si="463"/>
        <v/>
      </c>
      <c r="AD1079" s="18" t="str">
        <f t="shared" si="464"/>
        <v/>
      </c>
      <c r="AE1079" s="19" t="str">
        <f t="shared" si="465"/>
        <v/>
      </c>
      <c r="AF1079" s="17" t="str">
        <f t="shared" si="466"/>
        <v/>
      </c>
      <c r="AG1079" s="17" t="str">
        <f t="shared" si="467"/>
        <v/>
      </c>
      <c r="AH1079" s="18" t="str">
        <f t="shared" si="468"/>
        <v/>
      </c>
      <c r="AI1079" s="73"/>
      <c r="AJ1079" s="74"/>
      <c r="AK1079" s="74"/>
      <c r="AL1079" s="73"/>
      <c r="AM1079" s="74"/>
      <c r="AN1079" s="74">
        <f t="shared" si="469"/>
        <v>2012</v>
      </c>
      <c r="AO1079" s="19" t="str">
        <f t="shared" ca="1" si="470"/>
        <v>-</v>
      </c>
      <c r="AP1079" s="17" t="str">
        <f ca="1">IF($C1079&gt;=TODAY(),"-",100*(AO1079-MIN(Fit_Error_Deaths))/(MAX(Fit_Error_Deaths)-MIN(Fit_Error_Deaths)))</f>
        <v>-</v>
      </c>
      <c r="AQ1079" s="17" t="str">
        <f t="shared" ca="1" si="471"/>
        <v>-</v>
      </c>
      <c r="AR1079" s="17" t="str">
        <f ca="1">IF($C1079&gt;=TODAY(),"-",100*(AQ1079-MIN(Fit_Error_LocalTransmission))/(MAX(Fit_Error_LocalTransmission)-MIN(Fit_Error_LocalTransmission)))</f>
        <v>-</v>
      </c>
      <c r="AS1079" s="17" t="str">
        <f t="shared" ca="1" si="472"/>
        <v>-</v>
      </c>
      <c r="AT1079" s="67" t="str">
        <f t="shared" ca="1" si="473"/>
        <v>-</v>
      </c>
    </row>
    <row r="1080" spans="1:46" s="1" customFormat="1" ht="12" x14ac:dyDescent="0.35">
      <c r="A1080" s="87"/>
      <c r="B1080" s="40" t="str">
        <f t="shared" si="450"/>
        <v/>
      </c>
      <c r="C1080" s="41" t="str">
        <f t="shared" si="451"/>
        <v/>
      </c>
      <c r="D1080" s="28">
        <f>'I Disease Parameters'!$E$6/(1000*365)</f>
        <v>4.8197260273972601E-5</v>
      </c>
      <c r="E1080" s="28">
        <f>'I Disease Parameters'!$E$7/(1000*365)</f>
        <v>2.0024657534246577E-5</v>
      </c>
      <c r="F1080" s="27">
        <f>(1-'I Disease Parameters'!$E$8)/'I Disease Parameters'!$E$10</f>
        <v>0.188</v>
      </c>
      <c r="G1080" s="27">
        <f>'I Disease Parameters'!$E$8/'I Disease Parameters'!$E$11</f>
        <v>1.2E-2</v>
      </c>
      <c r="H1080" s="27">
        <f>1/'I Disease Parameters'!$E$12</f>
        <v>0.05</v>
      </c>
      <c r="I1080" s="27">
        <f>'I Disease Parameters'!$E$9/'I Disease Parameters'!$E$15</f>
        <v>0</v>
      </c>
      <c r="J1080" s="83">
        <f t="shared" si="474"/>
        <v>7.7001263440561267</v>
      </c>
      <c r="K1080" s="60">
        <f t="shared" si="475"/>
        <v>0.77001263449643809</v>
      </c>
      <c r="L1080" s="30">
        <f t="shared" si="476"/>
        <v>0.46717576064062738</v>
      </c>
      <c r="M1080" s="27">
        <f>J1080/'I Disease Parameters'!$E$12</f>
        <v>0.38500631720280631</v>
      </c>
      <c r="N1080" s="27">
        <f>K1080/SQRT('I Disease Parameters'!$E$13*'I Disease Parameters'!$E$13)</f>
        <v>4.5294860852731655E-2</v>
      </c>
      <c r="O1080" s="27">
        <f>L1080/'I Disease Parameters'!$E$13</f>
        <v>2.7480927096507492E-2</v>
      </c>
      <c r="P1080" s="27">
        <f>(1-L1080)/'I Disease Parameters'!$E$14</f>
        <v>2.2201009973307193E-2</v>
      </c>
      <c r="Q1080" s="19" t="str">
        <f t="shared" si="452"/>
        <v/>
      </c>
      <c r="R1080" s="17" t="str">
        <f t="shared" si="453"/>
        <v/>
      </c>
      <c r="S1080" s="17" t="str">
        <f t="shared" si="454"/>
        <v/>
      </c>
      <c r="T1080" s="17" t="str">
        <f t="shared" si="455"/>
        <v/>
      </c>
      <c r="U1080" s="17" t="str">
        <f t="shared" si="456"/>
        <v/>
      </c>
      <c r="V1080" s="17" t="str">
        <f t="shared" si="457"/>
        <v/>
      </c>
      <c r="W1080" s="17" t="str">
        <f t="shared" si="458"/>
        <v/>
      </c>
      <c r="X1080" s="18" t="str">
        <f t="shared" si="449"/>
        <v/>
      </c>
      <c r="Y1080" s="17" t="str">
        <f t="shared" si="459"/>
        <v/>
      </c>
      <c r="Z1080" s="17" t="str">
        <f t="shared" si="460"/>
        <v/>
      </c>
      <c r="AA1080" s="17" t="str">
        <f t="shared" si="461"/>
        <v/>
      </c>
      <c r="AB1080" s="17" t="str">
        <f t="shared" si="462"/>
        <v/>
      </c>
      <c r="AC1080" s="17" t="str">
        <f t="shared" si="463"/>
        <v/>
      </c>
      <c r="AD1080" s="18" t="str">
        <f t="shared" si="464"/>
        <v/>
      </c>
      <c r="AE1080" s="19" t="str">
        <f t="shared" si="465"/>
        <v/>
      </c>
      <c r="AF1080" s="17" t="str">
        <f t="shared" si="466"/>
        <v/>
      </c>
      <c r="AG1080" s="17" t="str">
        <f t="shared" si="467"/>
        <v/>
      </c>
      <c r="AH1080" s="18" t="str">
        <f t="shared" si="468"/>
        <v/>
      </c>
      <c r="AI1080" s="73"/>
      <c r="AJ1080" s="74"/>
      <c r="AK1080" s="74"/>
      <c r="AL1080" s="73"/>
      <c r="AM1080" s="74"/>
      <c r="AN1080" s="74">
        <f t="shared" si="469"/>
        <v>2012</v>
      </c>
      <c r="AO1080" s="19" t="str">
        <f t="shared" ca="1" si="470"/>
        <v>-</v>
      </c>
      <c r="AP1080" s="17" t="str">
        <f ca="1">IF($C1080&gt;=TODAY(),"-",100*(AO1080-MIN(Fit_Error_Deaths))/(MAX(Fit_Error_Deaths)-MIN(Fit_Error_Deaths)))</f>
        <v>-</v>
      </c>
      <c r="AQ1080" s="17" t="str">
        <f t="shared" ca="1" si="471"/>
        <v>-</v>
      </c>
      <c r="AR1080" s="17" t="str">
        <f ca="1">IF($C1080&gt;=TODAY(),"-",100*(AQ1080-MIN(Fit_Error_LocalTransmission))/(MAX(Fit_Error_LocalTransmission)-MIN(Fit_Error_LocalTransmission)))</f>
        <v>-</v>
      </c>
      <c r="AS1080" s="17" t="str">
        <f t="shared" ca="1" si="472"/>
        <v>-</v>
      </c>
      <c r="AT1080" s="67" t="str">
        <f t="shared" ca="1" si="473"/>
        <v>-</v>
      </c>
    </row>
    <row r="1081" spans="1:46" s="1" customFormat="1" ht="12" x14ac:dyDescent="0.35">
      <c r="A1081" s="87"/>
      <c r="B1081" s="40" t="str">
        <f t="shared" si="450"/>
        <v/>
      </c>
      <c r="C1081" s="41" t="str">
        <f t="shared" si="451"/>
        <v/>
      </c>
      <c r="D1081" s="28">
        <f>'I Disease Parameters'!$E$6/(1000*365)</f>
        <v>4.8197260273972601E-5</v>
      </c>
      <c r="E1081" s="28">
        <f>'I Disease Parameters'!$E$7/(1000*365)</f>
        <v>2.0024657534246577E-5</v>
      </c>
      <c r="F1081" s="27">
        <f>(1-'I Disease Parameters'!$E$8)/'I Disease Parameters'!$E$10</f>
        <v>0.188</v>
      </c>
      <c r="G1081" s="27">
        <f>'I Disease Parameters'!$E$8/'I Disease Parameters'!$E$11</f>
        <v>1.2E-2</v>
      </c>
      <c r="H1081" s="27">
        <f>1/'I Disease Parameters'!$E$12</f>
        <v>0.05</v>
      </c>
      <c r="I1081" s="27">
        <f>'I Disease Parameters'!$E$9/'I Disease Parameters'!$E$15</f>
        <v>0</v>
      </c>
      <c r="J1081" s="83">
        <f t="shared" si="474"/>
        <v>7.7001263440561267</v>
      </c>
      <c r="K1081" s="60">
        <f t="shared" si="475"/>
        <v>0.77001263449643809</v>
      </c>
      <c r="L1081" s="30">
        <f t="shared" si="476"/>
        <v>0.46717576064062738</v>
      </c>
      <c r="M1081" s="27">
        <f>J1081/'I Disease Parameters'!$E$12</f>
        <v>0.38500631720280631</v>
      </c>
      <c r="N1081" s="27">
        <f>K1081/SQRT('I Disease Parameters'!$E$13*'I Disease Parameters'!$E$13)</f>
        <v>4.5294860852731655E-2</v>
      </c>
      <c r="O1081" s="27">
        <f>L1081/'I Disease Parameters'!$E$13</f>
        <v>2.7480927096507492E-2</v>
      </c>
      <c r="P1081" s="27">
        <f>(1-L1081)/'I Disease Parameters'!$E$14</f>
        <v>2.2201009973307193E-2</v>
      </c>
      <c r="Q1081" s="19" t="str">
        <f t="shared" si="452"/>
        <v/>
      </c>
      <c r="R1081" s="17" t="str">
        <f t="shared" si="453"/>
        <v/>
      </c>
      <c r="S1081" s="17" t="str">
        <f t="shared" si="454"/>
        <v/>
      </c>
      <c r="T1081" s="17" t="str">
        <f t="shared" si="455"/>
        <v/>
      </c>
      <c r="U1081" s="17" t="str">
        <f t="shared" si="456"/>
        <v/>
      </c>
      <c r="V1081" s="17" t="str">
        <f t="shared" si="457"/>
        <v/>
      </c>
      <c r="W1081" s="17" t="str">
        <f t="shared" si="458"/>
        <v/>
      </c>
      <c r="X1081" s="18" t="str">
        <f t="shared" si="449"/>
        <v/>
      </c>
      <c r="Y1081" s="17" t="str">
        <f t="shared" si="459"/>
        <v/>
      </c>
      <c r="Z1081" s="17" t="str">
        <f t="shared" si="460"/>
        <v/>
      </c>
      <c r="AA1081" s="17" t="str">
        <f t="shared" si="461"/>
        <v/>
      </c>
      <c r="AB1081" s="17" t="str">
        <f t="shared" si="462"/>
        <v/>
      </c>
      <c r="AC1081" s="17" t="str">
        <f t="shared" si="463"/>
        <v/>
      </c>
      <c r="AD1081" s="18" t="str">
        <f t="shared" si="464"/>
        <v/>
      </c>
      <c r="AE1081" s="19" t="str">
        <f t="shared" si="465"/>
        <v/>
      </c>
      <c r="AF1081" s="17" t="str">
        <f t="shared" si="466"/>
        <v/>
      </c>
      <c r="AG1081" s="17" t="str">
        <f t="shared" si="467"/>
        <v/>
      </c>
      <c r="AH1081" s="18" t="str">
        <f t="shared" si="468"/>
        <v/>
      </c>
      <c r="AI1081" s="73"/>
      <c r="AJ1081" s="74"/>
      <c r="AK1081" s="74"/>
      <c r="AL1081" s="73"/>
      <c r="AM1081" s="74"/>
      <c r="AN1081" s="74">
        <f t="shared" si="469"/>
        <v>2012</v>
      </c>
      <c r="AO1081" s="19" t="str">
        <f t="shared" ca="1" si="470"/>
        <v>-</v>
      </c>
      <c r="AP1081" s="17" t="str">
        <f ca="1">IF($C1081&gt;=TODAY(),"-",100*(AO1081-MIN(Fit_Error_Deaths))/(MAX(Fit_Error_Deaths)-MIN(Fit_Error_Deaths)))</f>
        <v>-</v>
      </c>
      <c r="AQ1081" s="17" t="str">
        <f t="shared" ca="1" si="471"/>
        <v>-</v>
      </c>
      <c r="AR1081" s="17" t="str">
        <f ca="1">IF($C1081&gt;=TODAY(),"-",100*(AQ1081-MIN(Fit_Error_LocalTransmission))/(MAX(Fit_Error_LocalTransmission)-MIN(Fit_Error_LocalTransmission)))</f>
        <v>-</v>
      </c>
      <c r="AS1081" s="17" t="str">
        <f t="shared" ca="1" si="472"/>
        <v>-</v>
      </c>
      <c r="AT1081" s="67" t="str">
        <f t="shared" ca="1" si="473"/>
        <v>-</v>
      </c>
    </row>
    <row r="1082" spans="1:46" s="1" customFormat="1" ht="12" x14ac:dyDescent="0.35">
      <c r="A1082" s="87"/>
      <c r="B1082" s="40" t="str">
        <f t="shared" si="450"/>
        <v/>
      </c>
      <c r="C1082" s="41" t="str">
        <f t="shared" si="451"/>
        <v/>
      </c>
      <c r="D1082" s="28">
        <f>'I Disease Parameters'!$E$6/(1000*365)</f>
        <v>4.8197260273972601E-5</v>
      </c>
      <c r="E1082" s="28">
        <f>'I Disease Parameters'!$E$7/(1000*365)</f>
        <v>2.0024657534246577E-5</v>
      </c>
      <c r="F1082" s="27">
        <f>(1-'I Disease Parameters'!$E$8)/'I Disease Parameters'!$E$10</f>
        <v>0.188</v>
      </c>
      <c r="G1082" s="27">
        <f>'I Disease Parameters'!$E$8/'I Disease Parameters'!$E$11</f>
        <v>1.2E-2</v>
      </c>
      <c r="H1082" s="27">
        <f>1/'I Disease Parameters'!$E$12</f>
        <v>0.05</v>
      </c>
      <c r="I1082" s="27">
        <f>'I Disease Parameters'!$E$9/'I Disease Parameters'!$E$15</f>
        <v>0</v>
      </c>
      <c r="J1082" s="83">
        <f t="shared" si="474"/>
        <v>7.7001263440561267</v>
      </c>
      <c r="K1082" s="60">
        <f t="shared" si="475"/>
        <v>0.77001263449643809</v>
      </c>
      <c r="L1082" s="30">
        <f t="shared" si="476"/>
        <v>0.46717576064062738</v>
      </c>
      <c r="M1082" s="27">
        <f>J1082/'I Disease Parameters'!$E$12</f>
        <v>0.38500631720280631</v>
      </c>
      <c r="N1082" s="27">
        <f>K1082/SQRT('I Disease Parameters'!$E$13*'I Disease Parameters'!$E$13)</f>
        <v>4.5294860852731655E-2</v>
      </c>
      <c r="O1082" s="27">
        <f>L1082/'I Disease Parameters'!$E$13</f>
        <v>2.7480927096507492E-2</v>
      </c>
      <c r="P1082" s="27">
        <f>(1-L1082)/'I Disease Parameters'!$E$14</f>
        <v>2.2201009973307193E-2</v>
      </c>
      <c r="Q1082" s="19" t="str">
        <f t="shared" si="452"/>
        <v/>
      </c>
      <c r="R1082" s="17" t="str">
        <f t="shared" si="453"/>
        <v/>
      </c>
      <c r="S1082" s="17" t="str">
        <f t="shared" si="454"/>
        <v/>
      </c>
      <c r="T1082" s="17" t="str">
        <f t="shared" si="455"/>
        <v/>
      </c>
      <c r="U1082" s="17" t="str">
        <f t="shared" si="456"/>
        <v/>
      </c>
      <c r="V1082" s="17" t="str">
        <f t="shared" si="457"/>
        <v/>
      </c>
      <c r="W1082" s="17" t="str">
        <f t="shared" si="458"/>
        <v/>
      </c>
      <c r="X1082" s="18" t="str">
        <f t="shared" si="449"/>
        <v/>
      </c>
      <c r="Y1082" s="17" t="str">
        <f t="shared" si="459"/>
        <v/>
      </c>
      <c r="Z1082" s="17" t="str">
        <f t="shared" si="460"/>
        <v/>
      </c>
      <c r="AA1082" s="17" t="str">
        <f t="shared" si="461"/>
        <v/>
      </c>
      <c r="AB1082" s="17" t="str">
        <f t="shared" si="462"/>
        <v/>
      </c>
      <c r="AC1082" s="17" t="str">
        <f t="shared" si="463"/>
        <v/>
      </c>
      <c r="AD1082" s="18" t="str">
        <f t="shared" si="464"/>
        <v/>
      </c>
      <c r="AE1082" s="19" t="str">
        <f t="shared" si="465"/>
        <v/>
      </c>
      <c r="AF1082" s="17" t="str">
        <f t="shared" si="466"/>
        <v/>
      </c>
      <c r="AG1082" s="17" t="str">
        <f t="shared" si="467"/>
        <v/>
      </c>
      <c r="AH1082" s="18" t="str">
        <f t="shared" si="468"/>
        <v/>
      </c>
      <c r="AI1082" s="73"/>
      <c r="AJ1082" s="74"/>
      <c r="AK1082" s="74"/>
      <c r="AL1082" s="73"/>
      <c r="AM1082" s="74"/>
      <c r="AN1082" s="74">
        <f t="shared" si="469"/>
        <v>2012</v>
      </c>
      <c r="AO1082" s="19" t="str">
        <f t="shared" ca="1" si="470"/>
        <v>-</v>
      </c>
      <c r="AP1082" s="17" t="str">
        <f ca="1">IF($C1082&gt;=TODAY(),"-",100*(AO1082-MIN(Fit_Error_Deaths))/(MAX(Fit_Error_Deaths)-MIN(Fit_Error_Deaths)))</f>
        <v>-</v>
      </c>
      <c r="AQ1082" s="17" t="str">
        <f t="shared" ca="1" si="471"/>
        <v>-</v>
      </c>
      <c r="AR1082" s="17" t="str">
        <f ca="1">IF($C1082&gt;=TODAY(),"-",100*(AQ1082-MIN(Fit_Error_LocalTransmission))/(MAX(Fit_Error_LocalTransmission)-MIN(Fit_Error_LocalTransmission)))</f>
        <v>-</v>
      </c>
      <c r="AS1082" s="17" t="str">
        <f t="shared" ca="1" si="472"/>
        <v>-</v>
      </c>
      <c r="AT1082" s="67" t="str">
        <f t="shared" ca="1" si="473"/>
        <v>-</v>
      </c>
    </row>
    <row r="1083" spans="1:46" s="1" customFormat="1" ht="12" x14ac:dyDescent="0.35">
      <c r="A1083" s="87"/>
      <c r="B1083" s="40" t="str">
        <f t="shared" si="450"/>
        <v/>
      </c>
      <c r="C1083" s="41" t="str">
        <f t="shared" si="451"/>
        <v/>
      </c>
      <c r="D1083" s="28">
        <f>'I Disease Parameters'!$E$6/(1000*365)</f>
        <v>4.8197260273972601E-5</v>
      </c>
      <c r="E1083" s="28">
        <f>'I Disease Parameters'!$E$7/(1000*365)</f>
        <v>2.0024657534246577E-5</v>
      </c>
      <c r="F1083" s="27">
        <f>(1-'I Disease Parameters'!$E$8)/'I Disease Parameters'!$E$10</f>
        <v>0.188</v>
      </c>
      <c r="G1083" s="27">
        <f>'I Disease Parameters'!$E$8/'I Disease Parameters'!$E$11</f>
        <v>1.2E-2</v>
      </c>
      <c r="H1083" s="27">
        <f>1/'I Disease Parameters'!$E$12</f>
        <v>0.05</v>
      </c>
      <c r="I1083" s="27">
        <f>'I Disease Parameters'!$E$9/'I Disease Parameters'!$E$15</f>
        <v>0</v>
      </c>
      <c r="J1083" s="83">
        <f t="shared" si="474"/>
        <v>7.7001263440561267</v>
      </c>
      <c r="K1083" s="60">
        <f t="shared" si="475"/>
        <v>0.77001263449643809</v>
      </c>
      <c r="L1083" s="30">
        <f t="shared" si="476"/>
        <v>0.46717576064062738</v>
      </c>
      <c r="M1083" s="27">
        <f>J1083/'I Disease Parameters'!$E$12</f>
        <v>0.38500631720280631</v>
      </c>
      <c r="N1083" s="27">
        <f>K1083/SQRT('I Disease Parameters'!$E$13*'I Disease Parameters'!$E$13)</f>
        <v>4.5294860852731655E-2</v>
      </c>
      <c r="O1083" s="27">
        <f>L1083/'I Disease Parameters'!$E$13</f>
        <v>2.7480927096507492E-2</v>
      </c>
      <c r="P1083" s="27">
        <f>(1-L1083)/'I Disease Parameters'!$E$14</f>
        <v>2.2201009973307193E-2</v>
      </c>
      <c r="Q1083" s="19" t="str">
        <f t="shared" si="452"/>
        <v/>
      </c>
      <c r="R1083" s="17" t="str">
        <f t="shared" si="453"/>
        <v/>
      </c>
      <c r="S1083" s="17" t="str">
        <f t="shared" si="454"/>
        <v/>
      </c>
      <c r="T1083" s="17" t="str">
        <f t="shared" si="455"/>
        <v/>
      </c>
      <c r="U1083" s="17" t="str">
        <f t="shared" si="456"/>
        <v/>
      </c>
      <c r="V1083" s="17" t="str">
        <f t="shared" si="457"/>
        <v/>
      </c>
      <c r="W1083" s="17" t="str">
        <f t="shared" si="458"/>
        <v/>
      </c>
      <c r="X1083" s="18" t="str">
        <f t="shared" si="449"/>
        <v/>
      </c>
      <c r="Y1083" s="17" t="str">
        <f t="shared" si="459"/>
        <v/>
      </c>
      <c r="Z1083" s="17" t="str">
        <f t="shared" si="460"/>
        <v/>
      </c>
      <c r="AA1083" s="17" t="str">
        <f t="shared" si="461"/>
        <v/>
      </c>
      <c r="AB1083" s="17" t="str">
        <f t="shared" si="462"/>
        <v/>
      </c>
      <c r="AC1083" s="17" t="str">
        <f t="shared" si="463"/>
        <v/>
      </c>
      <c r="AD1083" s="18" t="str">
        <f t="shared" si="464"/>
        <v/>
      </c>
      <c r="AE1083" s="19" t="str">
        <f t="shared" si="465"/>
        <v/>
      </c>
      <c r="AF1083" s="17" t="str">
        <f t="shared" si="466"/>
        <v/>
      </c>
      <c r="AG1083" s="17" t="str">
        <f t="shared" si="467"/>
        <v/>
      </c>
      <c r="AH1083" s="18" t="str">
        <f t="shared" si="468"/>
        <v/>
      </c>
      <c r="AI1083" s="73"/>
      <c r="AJ1083" s="74"/>
      <c r="AK1083" s="74"/>
      <c r="AL1083" s="73"/>
      <c r="AM1083" s="74"/>
      <c r="AN1083" s="74">
        <f t="shared" si="469"/>
        <v>2012</v>
      </c>
      <c r="AO1083" s="19" t="str">
        <f t="shared" ca="1" si="470"/>
        <v>-</v>
      </c>
      <c r="AP1083" s="17" t="str">
        <f ca="1">IF($C1083&gt;=TODAY(),"-",100*(AO1083-MIN(Fit_Error_Deaths))/(MAX(Fit_Error_Deaths)-MIN(Fit_Error_Deaths)))</f>
        <v>-</v>
      </c>
      <c r="AQ1083" s="17" t="str">
        <f t="shared" ca="1" si="471"/>
        <v>-</v>
      </c>
      <c r="AR1083" s="17" t="str">
        <f ca="1">IF($C1083&gt;=TODAY(),"-",100*(AQ1083-MIN(Fit_Error_LocalTransmission))/(MAX(Fit_Error_LocalTransmission)-MIN(Fit_Error_LocalTransmission)))</f>
        <v>-</v>
      </c>
      <c r="AS1083" s="17" t="str">
        <f t="shared" ca="1" si="472"/>
        <v>-</v>
      </c>
      <c r="AT1083" s="67" t="str">
        <f t="shared" ca="1" si="473"/>
        <v>-</v>
      </c>
    </row>
    <row r="1084" spans="1:46" s="1" customFormat="1" ht="12" x14ac:dyDescent="0.35">
      <c r="A1084" s="87"/>
      <c r="B1084" s="40" t="str">
        <f t="shared" si="450"/>
        <v/>
      </c>
      <c r="C1084" s="41" t="str">
        <f t="shared" si="451"/>
        <v/>
      </c>
      <c r="D1084" s="28">
        <f>'I Disease Parameters'!$E$6/(1000*365)</f>
        <v>4.8197260273972601E-5</v>
      </c>
      <c r="E1084" s="28">
        <f>'I Disease Parameters'!$E$7/(1000*365)</f>
        <v>2.0024657534246577E-5</v>
      </c>
      <c r="F1084" s="27">
        <f>(1-'I Disease Parameters'!$E$8)/'I Disease Parameters'!$E$10</f>
        <v>0.188</v>
      </c>
      <c r="G1084" s="27">
        <f>'I Disease Parameters'!$E$8/'I Disease Parameters'!$E$11</f>
        <v>1.2E-2</v>
      </c>
      <c r="H1084" s="27">
        <f>1/'I Disease Parameters'!$E$12</f>
        <v>0.05</v>
      </c>
      <c r="I1084" s="27">
        <f>'I Disease Parameters'!$E$9/'I Disease Parameters'!$E$15</f>
        <v>0</v>
      </c>
      <c r="J1084" s="83">
        <f t="shared" si="474"/>
        <v>7.7001263440561267</v>
      </c>
      <c r="K1084" s="60">
        <f t="shared" si="475"/>
        <v>0.77001263449643809</v>
      </c>
      <c r="L1084" s="30">
        <f t="shared" si="476"/>
        <v>0.46717576064062738</v>
      </c>
      <c r="M1084" s="27">
        <f>J1084/'I Disease Parameters'!$E$12</f>
        <v>0.38500631720280631</v>
      </c>
      <c r="N1084" s="27">
        <f>K1084/SQRT('I Disease Parameters'!$E$13*'I Disease Parameters'!$E$13)</f>
        <v>4.5294860852731655E-2</v>
      </c>
      <c r="O1084" s="27">
        <f>L1084/'I Disease Parameters'!$E$13</f>
        <v>2.7480927096507492E-2</v>
      </c>
      <c r="P1084" s="27">
        <f>(1-L1084)/'I Disease Parameters'!$E$14</f>
        <v>2.2201009973307193E-2</v>
      </c>
      <c r="Q1084" s="19" t="str">
        <f t="shared" si="452"/>
        <v/>
      </c>
      <c r="R1084" s="17" t="str">
        <f t="shared" si="453"/>
        <v/>
      </c>
      <c r="S1084" s="17" t="str">
        <f t="shared" si="454"/>
        <v/>
      </c>
      <c r="T1084" s="17" t="str">
        <f t="shared" si="455"/>
        <v/>
      </c>
      <c r="U1084" s="17" t="str">
        <f t="shared" si="456"/>
        <v/>
      </c>
      <c r="V1084" s="17" t="str">
        <f t="shared" si="457"/>
        <v/>
      </c>
      <c r="W1084" s="17" t="str">
        <f t="shared" si="458"/>
        <v/>
      </c>
      <c r="X1084" s="18" t="str">
        <f t="shared" si="449"/>
        <v/>
      </c>
      <c r="Y1084" s="17" t="str">
        <f t="shared" si="459"/>
        <v/>
      </c>
      <c r="Z1084" s="17" t="str">
        <f t="shared" si="460"/>
        <v/>
      </c>
      <c r="AA1084" s="17" t="str">
        <f t="shared" si="461"/>
        <v/>
      </c>
      <c r="AB1084" s="17" t="str">
        <f t="shared" si="462"/>
        <v/>
      </c>
      <c r="AC1084" s="17" t="str">
        <f t="shared" si="463"/>
        <v/>
      </c>
      <c r="AD1084" s="18" t="str">
        <f t="shared" si="464"/>
        <v/>
      </c>
      <c r="AE1084" s="19" t="str">
        <f t="shared" si="465"/>
        <v/>
      </c>
      <c r="AF1084" s="17" t="str">
        <f t="shared" si="466"/>
        <v/>
      </c>
      <c r="AG1084" s="17" t="str">
        <f t="shared" si="467"/>
        <v/>
      </c>
      <c r="AH1084" s="18" t="str">
        <f t="shared" si="468"/>
        <v/>
      </c>
      <c r="AI1084" s="73"/>
      <c r="AJ1084" s="74"/>
      <c r="AK1084" s="74"/>
      <c r="AL1084" s="73"/>
      <c r="AM1084" s="74"/>
      <c r="AN1084" s="74">
        <f t="shared" si="469"/>
        <v>2012</v>
      </c>
      <c r="AO1084" s="19" t="str">
        <f t="shared" ca="1" si="470"/>
        <v>-</v>
      </c>
      <c r="AP1084" s="17" t="str">
        <f ca="1">IF($C1084&gt;=TODAY(),"-",100*(AO1084-MIN(Fit_Error_Deaths))/(MAX(Fit_Error_Deaths)-MIN(Fit_Error_Deaths)))</f>
        <v>-</v>
      </c>
      <c r="AQ1084" s="17" t="str">
        <f t="shared" ca="1" si="471"/>
        <v>-</v>
      </c>
      <c r="AR1084" s="17" t="str">
        <f ca="1">IF($C1084&gt;=TODAY(),"-",100*(AQ1084-MIN(Fit_Error_LocalTransmission))/(MAX(Fit_Error_LocalTransmission)-MIN(Fit_Error_LocalTransmission)))</f>
        <v>-</v>
      </c>
      <c r="AS1084" s="17" t="str">
        <f t="shared" ca="1" si="472"/>
        <v>-</v>
      </c>
      <c r="AT1084" s="67" t="str">
        <f t="shared" ca="1" si="473"/>
        <v>-</v>
      </c>
    </row>
    <row r="1085" spans="1:46" s="1" customFormat="1" ht="12" x14ac:dyDescent="0.35">
      <c r="A1085" s="87"/>
      <c r="B1085" s="40" t="str">
        <f t="shared" si="450"/>
        <v/>
      </c>
      <c r="C1085" s="41" t="str">
        <f t="shared" si="451"/>
        <v/>
      </c>
      <c r="D1085" s="28">
        <f>'I Disease Parameters'!$E$6/(1000*365)</f>
        <v>4.8197260273972601E-5</v>
      </c>
      <c r="E1085" s="28">
        <f>'I Disease Parameters'!$E$7/(1000*365)</f>
        <v>2.0024657534246577E-5</v>
      </c>
      <c r="F1085" s="27">
        <f>(1-'I Disease Parameters'!$E$8)/'I Disease Parameters'!$E$10</f>
        <v>0.188</v>
      </c>
      <c r="G1085" s="27">
        <f>'I Disease Parameters'!$E$8/'I Disease Parameters'!$E$11</f>
        <v>1.2E-2</v>
      </c>
      <c r="H1085" s="27">
        <f>1/'I Disease Parameters'!$E$12</f>
        <v>0.05</v>
      </c>
      <c r="I1085" s="27">
        <f>'I Disease Parameters'!$E$9/'I Disease Parameters'!$E$15</f>
        <v>0</v>
      </c>
      <c r="J1085" s="83">
        <f t="shared" si="474"/>
        <v>7.7001263440561267</v>
      </c>
      <c r="K1085" s="60">
        <f t="shared" si="475"/>
        <v>0.77001263449643809</v>
      </c>
      <c r="L1085" s="30">
        <f t="shared" si="476"/>
        <v>0.46717576064062738</v>
      </c>
      <c r="M1085" s="27">
        <f>J1085/'I Disease Parameters'!$E$12</f>
        <v>0.38500631720280631</v>
      </c>
      <c r="N1085" s="27">
        <f>K1085/SQRT('I Disease Parameters'!$E$13*'I Disease Parameters'!$E$13)</f>
        <v>4.5294860852731655E-2</v>
      </c>
      <c r="O1085" s="27">
        <f>L1085/'I Disease Parameters'!$E$13</f>
        <v>2.7480927096507492E-2</v>
      </c>
      <c r="P1085" s="27">
        <f>(1-L1085)/'I Disease Parameters'!$E$14</f>
        <v>2.2201009973307193E-2</v>
      </c>
      <c r="Q1085" s="19" t="str">
        <f t="shared" si="452"/>
        <v/>
      </c>
      <c r="R1085" s="17" t="str">
        <f t="shared" si="453"/>
        <v/>
      </c>
      <c r="S1085" s="17" t="str">
        <f t="shared" si="454"/>
        <v/>
      </c>
      <c r="T1085" s="17" t="str">
        <f t="shared" si="455"/>
        <v/>
      </c>
      <c r="U1085" s="17" t="str">
        <f t="shared" si="456"/>
        <v/>
      </c>
      <c r="V1085" s="17" t="str">
        <f t="shared" si="457"/>
        <v/>
      </c>
      <c r="W1085" s="17" t="str">
        <f t="shared" si="458"/>
        <v/>
      </c>
      <c r="X1085" s="18" t="str">
        <f t="shared" si="449"/>
        <v/>
      </c>
      <c r="Y1085" s="17" t="str">
        <f t="shared" si="459"/>
        <v/>
      </c>
      <c r="Z1085" s="17" t="str">
        <f t="shared" si="460"/>
        <v/>
      </c>
      <c r="AA1085" s="17" t="str">
        <f t="shared" si="461"/>
        <v/>
      </c>
      <c r="AB1085" s="17" t="str">
        <f t="shared" si="462"/>
        <v/>
      </c>
      <c r="AC1085" s="17" t="str">
        <f t="shared" si="463"/>
        <v/>
      </c>
      <c r="AD1085" s="18" t="str">
        <f t="shared" si="464"/>
        <v/>
      </c>
      <c r="AE1085" s="19" t="str">
        <f t="shared" si="465"/>
        <v/>
      </c>
      <c r="AF1085" s="17" t="str">
        <f t="shared" si="466"/>
        <v/>
      </c>
      <c r="AG1085" s="17" t="str">
        <f t="shared" si="467"/>
        <v/>
      </c>
      <c r="AH1085" s="18" t="str">
        <f t="shared" si="468"/>
        <v/>
      </c>
      <c r="AI1085" s="73"/>
      <c r="AJ1085" s="74"/>
      <c r="AK1085" s="74"/>
      <c r="AL1085" s="73"/>
      <c r="AM1085" s="74"/>
      <c r="AN1085" s="74">
        <f t="shared" si="469"/>
        <v>2012</v>
      </c>
      <c r="AO1085" s="19" t="str">
        <f t="shared" ca="1" si="470"/>
        <v>-</v>
      </c>
      <c r="AP1085" s="17" t="str">
        <f ca="1">IF($C1085&gt;=TODAY(),"-",100*(AO1085-MIN(Fit_Error_Deaths))/(MAX(Fit_Error_Deaths)-MIN(Fit_Error_Deaths)))</f>
        <v>-</v>
      </c>
      <c r="AQ1085" s="17" t="str">
        <f t="shared" ca="1" si="471"/>
        <v>-</v>
      </c>
      <c r="AR1085" s="17" t="str">
        <f ca="1">IF($C1085&gt;=TODAY(),"-",100*(AQ1085-MIN(Fit_Error_LocalTransmission))/(MAX(Fit_Error_LocalTransmission)-MIN(Fit_Error_LocalTransmission)))</f>
        <v>-</v>
      </c>
      <c r="AS1085" s="17" t="str">
        <f t="shared" ca="1" si="472"/>
        <v>-</v>
      </c>
      <c r="AT1085" s="67" t="str">
        <f t="shared" ca="1" si="473"/>
        <v>-</v>
      </c>
    </row>
    <row r="1086" spans="1:46" s="1" customFormat="1" ht="12" x14ac:dyDescent="0.35">
      <c r="A1086" s="87"/>
      <c r="B1086" s="40" t="str">
        <f t="shared" si="450"/>
        <v/>
      </c>
      <c r="C1086" s="41" t="str">
        <f t="shared" si="451"/>
        <v/>
      </c>
      <c r="D1086" s="28">
        <f>'I Disease Parameters'!$E$6/(1000*365)</f>
        <v>4.8197260273972601E-5</v>
      </c>
      <c r="E1086" s="28">
        <f>'I Disease Parameters'!$E$7/(1000*365)</f>
        <v>2.0024657534246577E-5</v>
      </c>
      <c r="F1086" s="27">
        <f>(1-'I Disease Parameters'!$E$8)/'I Disease Parameters'!$E$10</f>
        <v>0.188</v>
      </c>
      <c r="G1086" s="27">
        <f>'I Disease Parameters'!$E$8/'I Disease Parameters'!$E$11</f>
        <v>1.2E-2</v>
      </c>
      <c r="H1086" s="27">
        <f>1/'I Disease Parameters'!$E$12</f>
        <v>0.05</v>
      </c>
      <c r="I1086" s="27">
        <f>'I Disease Parameters'!$E$9/'I Disease Parameters'!$E$15</f>
        <v>0</v>
      </c>
      <c r="J1086" s="83">
        <f t="shared" si="474"/>
        <v>7.7001263440561267</v>
      </c>
      <c r="K1086" s="60">
        <f t="shared" si="475"/>
        <v>0.77001263449643809</v>
      </c>
      <c r="L1086" s="30">
        <f t="shared" si="476"/>
        <v>0.46717576064062738</v>
      </c>
      <c r="M1086" s="27">
        <f>J1086/'I Disease Parameters'!$E$12</f>
        <v>0.38500631720280631</v>
      </c>
      <c r="N1086" s="27">
        <f>K1086/SQRT('I Disease Parameters'!$E$13*'I Disease Parameters'!$E$13)</f>
        <v>4.5294860852731655E-2</v>
      </c>
      <c r="O1086" s="27">
        <f>L1086/'I Disease Parameters'!$E$13</f>
        <v>2.7480927096507492E-2</v>
      </c>
      <c r="P1086" s="27">
        <f>(1-L1086)/'I Disease Parameters'!$E$14</f>
        <v>2.2201009973307193E-2</v>
      </c>
      <c r="Q1086" s="19" t="str">
        <f t="shared" si="452"/>
        <v/>
      </c>
      <c r="R1086" s="17" t="str">
        <f t="shared" si="453"/>
        <v/>
      </c>
      <c r="S1086" s="17" t="str">
        <f t="shared" si="454"/>
        <v/>
      </c>
      <c r="T1086" s="17" t="str">
        <f t="shared" si="455"/>
        <v/>
      </c>
      <c r="U1086" s="17" t="str">
        <f t="shared" si="456"/>
        <v/>
      </c>
      <c r="V1086" s="17" t="str">
        <f t="shared" si="457"/>
        <v/>
      </c>
      <c r="W1086" s="17" t="str">
        <f t="shared" si="458"/>
        <v/>
      </c>
      <c r="X1086" s="18" t="str">
        <f t="shared" si="449"/>
        <v/>
      </c>
      <c r="Y1086" s="17" t="str">
        <f t="shared" si="459"/>
        <v/>
      </c>
      <c r="Z1086" s="17" t="str">
        <f t="shared" si="460"/>
        <v/>
      </c>
      <c r="AA1086" s="17" t="str">
        <f t="shared" si="461"/>
        <v/>
      </c>
      <c r="AB1086" s="17" t="str">
        <f t="shared" si="462"/>
        <v/>
      </c>
      <c r="AC1086" s="17" t="str">
        <f t="shared" si="463"/>
        <v/>
      </c>
      <c r="AD1086" s="18" t="str">
        <f t="shared" si="464"/>
        <v/>
      </c>
      <c r="AE1086" s="19" t="str">
        <f t="shared" si="465"/>
        <v/>
      </c>
      <c r="AF1086" s="17" t="str">
        <f t="shared" si="466"/>
        <v/>
      </c>
      <c r="AG1086" s="17" t="str">
        <f t="shared" si="467"/>
        <v/>
      </c>
      <c r="AH1086" s="18" t="str">
        <f t="shared" si="468"/>
        <v/>
      </c>
      <c r="AI1086" s="73"/>
      <c r="AJ1086" s="74"/>
      <c r="AK1086" s="74"/>
      <c r="AL1086" s="73"/>
      <c r="AM1086" s="74"/>
      <c r="AN1086" s="74">
        <f t="shared" si="469"/>
        <v>2012</v>
      </c>
      <c r="AO1086" s="19" t="str">
        <f t="shared" ca="1" si="470"/>
        <v>-</v>
      </c>
      <c r="AP1086" s="17" t="str">
        <f ca="1">IF($C1086&gt;=TODAY(),"-",100*(AO1086-MIN(Fit_Error_Deaths))/(MAX(Fit_Error_Deaths)-MIN(Fit_Error_Deaths)))</f>
        <v>-</v>
      </c>
      <c r="AQ1086" s="17" t="str">
        <f t="shared" ca="1" si="471"/>
        <v>-</v>
      </c>
      <c r="AR1086" s="17" t="str">
        <f ca="1">IF($C1086&gt;=TODAY(),"-",100*(AQ1086-MIN(Fit_Error_LocalTransmission))/(MAX(Fit_Error_LocalTransmission)-MIN(Fit_Error_LocalTransmission)))</f>
        <v>-</v>
      </c>
      <c r="AS1086" s="17" t="str">
        <f t="shared" ca="1" si="472"/>
        <v>-</v>
      </c>
      <c r="AT1086" s="67" t="str">
        <f t="shared" ca="1" si="473"/>
        <v>-</v>
      </c>
    </row>
    <row r="1087" spans="1:46" s="1" customFormat="1" ht="12" x14ac:dyDescent="0.35">
      <c r="A1087" s="87"/>
      <c r="B1087" s="40" t="str">
        <f t="shared" si="450"/>
        <v/>
      </c>
      <c r="C1087" s="41" t="str">
        <f t="shared" si="451"/>
        <v/>
      </c>
      <c r="D1087" s="28">
        <f>'I Disease Parameters'!$E$6/(1000*365)</f>
        <v>4.8197260273972601E-5</v>
      </c>
      <c r="E1087" s="28">
        <f>'I Disease Parameters'!$E$7/(1000*365)</f>
        <v>2.0024657534246577E-5</v>
      </c>
      <c r="F1087" s="27">
        <f>(1-'I Disease Parameters'!$E$8)/'I Disease Parameters'!$E$10</f>
        <v>0.188</v>
      </c>
      <c r="G1087" s="27">
        <f>'I Disease Parameters'!$E$8/'I Disease Parameters'!$E$11</f>
        <v>1.2E-2</v>
      </c>
      <c r="H1087" s="27">
        <f>1/'I Disease Parameters'!$E$12</f>
        <v>0.05</v>
      </c>
      <c r="I1087" s="27">
        <f>'I Disease Parameters'!$E$9/'I Disease Parameters'!$E$15</f>
        <v>0</v>
      </c>
      <c r="J1087" s="83">
        <f t="shared" si="474"/>
        <v>7.7001263440561267</v>
      </c>
      <c r="K1087" s="60">
        <f t="shared" si="475"/>
        <v>0.77001263449643809</v>
      </c>
      <c r="L1087" s="30">
        <f t="shared" si="476"/>
        <v>0.46717576064062738</v>
      </c>
      <c r="M1087" s="27">
        <f>J1087/'I Disease Parameters'!$E$12</f>
        <v>0.38500631720280631</v>
      </c>
      <c r="N1087" s="27">
        <f>K1087/SQRT('I Disease Parameters'!$E$13*'I Disease Parameters'!$E$13)</f>
        <v>4.5294860852731655E-2</v>
      </c>
      <c r="O1087" s="27">
        <f>L1087/'I Disease Parameters'!$E$13</f>
        <v>2.7480927096507492E-2</v>
      </c>
      <c r="P1087" s="27">
        <f>(1-L1087)/'I Disease Parameters'!$E$14</f>
        <v>2.2201009973307193E-2</v>
      </c>
      <c r="Q1087" s="19" t="str">
        <f t="shared" si="452"/>
        <v/>
      </c>
      <c r="R1087" s="17" t="str">
        <f t="shared" si="453"/>
        <v/>
      </c>
      <c r="S1087" s="17" t="str">
        <f t="shared" si="454"/>
        <v/>
      </c>
      <c r="T1087" s="17" t="str">
        <f t="shared" si="455"/>
        <v/>
      </c>
      <c r="U1087" s="17" t="str">
        <f t="shared" si="456"/>
        <v/>
      </c>
      <c r="V1087" s="17" t="str">
        <f t="shared" si="457"/>
        <v/>
      </c>
      <c r="W1087" s="17" t="str">
        <f t="shared" si="458"/>
        <v/>
      </c>
      <c r="X1087" s="18" t="str">
        <f t="shared" si="449"/>
        <v/>
      </c>
      <c r="Y1087" s="17" t="str">
        <f t="shared" si="459"/>
        <v/>
      </c>
      <c r="Z1087" s="17" t="str">
        <f t="shared" si="460"/>
        <v/>
      </c>
      <c r="AA1087" s="17" t="str">
        <f t="shared" si="461"/>
        <v/>
      </c>
      <c r="AB1087" s="17" t="str">
        <f t="shared" si="462"/>
        <v/>
      </c>
      <c r="AC1087" s="17" t="str">
        <f t="shared" si="463"/>
        <v/>
      </c>
      <c r="AD1087" s="18" t="str">
        <f t="shared" si="464"/>
        <v/>
      </c>
      <c r="AE1087" s="19" t="str">
        <f t="shared" si="465"/>
        <v/>
      </c>
      <c r="AF1087" s="17" t="str">
        <f t="shared" si="466"/>
        <v/>
      </c>
      <c r="AG1087" s="17" t="str">
        <f t="shared" si="467"/>
        <v/>
      </c>
      <c r="AH1087" s="18" t="str">
        <f t="shared" si="468"/>
        <v/>
      </c>
      <c r="AI1087" s="73"/>
      <c r="AJ1087" s="74"/>
      <c r="AK1087" s="74"/>
      <c r="AL1087" s="73"/>
      <c r="AM1087" s="74"/>
      <c r="AN1087" s="74">
        <f t="shared" si="469"/>
        <v>2012</v>
      </c>
      <c r="AO1087" s="19" t="str">
        <f t="shared" ca="1" si="470"/>
        <v>-</v>
      </c>
      <c r="AP1087" s="17" t="str">
        <f ca="1">IF($C1087&gt;=TODAY(),"-",100*(AO1087-MIN(Fit_Error_Deaths))/(MAX(Fit_Error_Deaths)-MIN(Fit_Error_Deaths)))</f>
        <v>-</v>
      </c>
      <c r="AQ1087" s="17" t="str">
        <f t="shared" ca="1" si="471"/>
        <v>-</v>
      </c>
      <c r="AR1087" s="17" t="str">
        <f ca="1">IF($C1087&gt;=TODAY(),"-",100*(AQ1087-MIN(Fit_Error_LocalTransmission))/(MAX(Fit_Error_LocalTransmission)-MIN(Fit_Error_LocalTransmission)))</f>
        <v>-</v>
      </c>
      <c r="AS1087" s="17" t="str">
        <f t="shared" ca="1" si="472"/>
        <v>-</v>
      </c>
      <c r="AT1087" s="67" t="str">
        <f t="shared" ca="1" si="473"/>
        <v>-</v>
      </c>
    </row>
    <row r="1088" spans="1:46" s="1" customFormat="1" ht="12" x14ac:dyDescent="0.35">
      <c r="A1088" s="87"/>
      <c r="B1088" s="40" t="str">
        <f t="shared" si="450"/>
        <v/>
      </c>
      <c r="C1088" s="41" t="str">
        <f t="shared" si="451"/>
        <v/>
      </c>
      <c r="D1088" s="28">
        <f>'I Disease Parameters'!$E$6/(1000*365)</f>
        <v>4.8197260273972601E-5</v>
      </c>
      <c r="E1088" s="28">
        <f>'I Disease Parameters'!$E$7/(1000*365)</f>
        <v>2.0024657534246577E-5</v>
      </c>
      <c r="F1088" s="27">
        <f>(1-'I Disease Parameters'!$E$8)/'I Disease Parameters'!$E$10</f>
        <v>0.188</v>
      </c>
      <c r="G1088" s="27">
        <f>'I Disease Parameters'!$E$8/'I Disease Parameters'!$E$11</f>
        <v>1.2E-2</v>
      </c>
      <c r="H1088" s="27">
        <f>1/'I Disease Parameters'!$E$12</f>
        <v>0.05</v>
      </c>
      <c r="I1088" s="27">
        <f>'I Disease Parameters'!$E$9/'I Disease Parameters'!$E$15</f>
        <v>0</v>
      </c>
      <c r="J1088" s="83">
        <f t="shared" si="474"/>
        <v>7.7001263440561267</v>
      </c>
      <c r="K1088" s="60">
        <f t="shared" si="475"/>
        <v>0.77001263449643809</v>
      </c>
      <c r="L1088" s="30">
        <f t="shared" si="476"/>
        <v>0.46717576064062738</v>
      </c>
      <c r="M1088" s="27">
        <f>J1088/'I Disease Parameters'!$E$12</f>
        <v>0.38500631720280631</v>
      </c>
      <c r="N1088" s="27">
        <f>K1088/SQRT('I Disease Parameters'!$E$13*'I Disease Parameters'!$E$13)</f>
        <v>4.5294860852731655E-2</v>
      </c>
      <c r="O1088" s="27">
        <f>L1088/'I Disease Parameters'!$E$13</f>
        <v>2.7480927096507492E-2</v>
      </c>
      <c r="P1088" s="27">
        <f>(1-L1088)/'I Disease Parameters'!$E$14</f>
        <v>2.2201009973307193E-2</v>
      </c>
      <c r="Q1088" s="19" t="str">
        <f t="shared" si="452"/>
        <v/>
      </c>
      <c r="R1088" s="17" t="str">
        <f t="shared" si="453"/>
        <v/>
      </c>
      <c r="S1088" s="17" t="str">
        <f t="shared" si="454"/>
        <v/>
      </c>
      <c r="T1088" s="17" t="str">
        <f t="shared" si="455"/>
        <v/>
      </c>
      <c r="U1088" s="17" t="str">
        <f t="shared" si="456"/>
        <v/>
      </c>
      <c r="V1088" s="17" t="str">
        <f t="shared" si="457"/>
        <v/>
      </c>
      <c r="W1088" s="17" t="str">
        <f t="shared" si="458"/>
        <v/>
      </c>
      <c r="X1088" s="18" t="str">
        <f t="shared" si="449"/>
        <v/>
      </c>
      <c r="Y1088" s="17" t="str">
        <f t="shared" si="459"/>
        <v/>
      </c>
      <c r="Z1088" s="17" t="str">
        <f t="shared" si="460"/>
        <v/>
      </c>
      <c r="AA1088" s="17" t="str">
        <f t="shared" si="461"/>
        <v/>
      </c>
      <c r="AB1088" s="17" t="str">
        <f t="shared" si="462"/>
        <v/>
      </c>
      <c r="AC1088" s="17" t="str">
        <f t="shared" si="463"/>
        <v/>
      </c>
      <c r="AD1088" s="18" t="str">
        <f t="shared" si="464"/>
        <v/>
      </c>
      <c r="AE1088" s="19" t="str">
        <f t="shared" si="465"/>
        <v/>
      </c>
      <c r="AF1088" s="17" t="str">
        <f t="shared" si="466"/>
        <v/>
      </c>
      <c r="AG1088" s="17" t="str">
        <f t="shared" si="467"/>
        <v/>
      </c>
      <c r="AH1088" s="18" t="str">
        <f t="shared" si="468"/>
        <v/>
      </c>
      <c r="AI1088" s="73"/>
      <c r="AJ1088" s="74"/>
      <c r="AK1088" s="74"/>
      <c r="AL1088" s="73"/>
      <c r="AM1088" s="74"/>
      <c r="AN1088" s="74">
        <f t="shared" si="469"/>
        <v>2012</v>
      </c>
      <c r="AO1088" s="19" t="str">
        <f t="shared" ca="1" si="470"/>
        <v>-</v>
      </c>
      <c r="AP1088" s="17" t="str">
        <f ca="1">IF($C1088&gt;=TODAY(),"-",100*(AO1088-MIN(Fit_Error_Deaths))/(MAX(Fit_Error_Deaths)-MIN(Fit_Error_Deaths)))</f>
        <v>-</v>
      </c>
      <c r="AQ1088" s="17" t="str">
        <f t="shared" ca="1" si="471"/>
        <v>-</v>
      </c>
      <c r="AR1088" s="17" t="str">
        <f ca="1">IF($C1088&gt;=TODAY(),"-",100*(AQ1088-MIN(Fit_Error_LocalTransmission))/(MAX(Fit_Error_LocalTransmission)-MIN(Fit_Error_LocalTransmission)))</f>
        <v>-</v>
      </c>
      <c r="AS1088" s="17" t="str">
        <f t="shared" ca="1" si="472"/>
        <v>-</v>
      </c>
      <c r="AT1088" s="67" t="str">
        <f t="shared" ca="1" si="473"/>
        <v>-</v>
      </c>
    </row>
    <row r="1089" spans="1:46" s="1" customFormat="1" ht="12" x14ac:dyDescent="0.35">
      <c r="A1089" s="87"/>
      <c r="B1089" s="40" t="str">
        <f t="shared" si="450"/>
        <v/>
      </c>
      <c r="C1089" s="41" t="str">
        <f t="shared" si="451"/>
        <v/>
      </c>
      <c r="D1089" s="28">
        <f>'I Disease Parameters'!$E$6/(1000*365)</f>
        <v>4.8197260273972601E-5</v>
      </c>
      <c r="E1089" s="28">
        <f>'I Disease Parameters'!$E$7/(1000*365)</f>
        <v>2.0024657534246577E-5</v>
      </c>
      <c r="F1089" s="27">
        <f>(1-'I Disease Parameters'!$E$8)/'I Disease Parameters'!$E$10</f>
        <v>0.188</v>
      </c>
      <c r="G1089" s="27">
        <f>'I Disease Parameters'!$E$8/'I Disease Parameters'!$E$11</f>
        <v>1.2E-2</v>
      </c>
      <c r="H1089" s="27">
        <f>1/'I Disease Parameters'!$E$12</f>
        <v>0.05</v>
      </c>
      <c r="I1089" s="27">
        <f>'I Disease Parameters'!$E$9/'I Disease Parameters'!$E$15</f>
        <v>0</v>
      </c>
      <c r="J1089" s="83">
        <f t="shared" si="474"/>
        <v>7.7001263440561267</v>
      </c>
      <c r="K1089" s="60">
        <f t="shared" si="475"/>
        <v>0.77001263449643809</v>
      </c>
      <c r="L1089" s="30">
        <f t="shared" si="476"/>
        <v>0.46717576064062738</v>
      </c>
      <c r="M1089" s="27">
        <f>J1089/'I Disease Parameters'!$E$12</f>
        <v>0.38500631720280631</v>
      </c>
      <c r="N1089" s="27">
        <f>K1089/SQRT('I Disease Parameters'!$E$13*'I Disease Parameters'!$E$13)</f>
        <v>4.5294860852731655E-2</v>
      </c>
      <c r="O1089" s="27">
        <f>L1089/'I Disease Parameters'!$E$13</f>
        <v>2.7480927096507492E-2</v>
      </c>
      <c r="P1089" s="27">
        <f>(1-L1089)/'I Disease Parameters'!$E$14</f>
        <v>2.2201009973307193E-2</v>
      </c>
      <c r="Q1089" s="19" t="str">
        <f t="shared" si="452"/>
        <v/>
      </c>
      <c r="R1089" s="17" t="str">
        <f t="shared" si="453"/>
        <v/>
      </c>
      <c r="S1089" s="17" t="str">
        <f t="shared" si="454"/>
        <v/>
      </c>
      <c r="T1089" s="17" t="str">
        <f t="shared" si="455"/>
        <v/>
      </c>
      <c r="U1089" s="17" t="str">
        <f t="shared" si="456"/>
        <v/>
      </c>
      <c r="V1089" s="17" t="str">
        <f t="shared" si="457"/>
        <v/>
      </c>
      <c r="W1089" s="17" t="str">
        <f t="shared" si="458"/>
        <v/>
      </c>
      <c r="X1089" s="18" t="str">
        <f t="shared" si="449"/>
        <v/>
      </c>
      <c r="Y1089" s="17" t="str">
        <f t="shared" si="459"/>
        <v/>
      </c>
      <c r="Z1089" s="17" t="str">
        <f t="shared" si="460"/>
        <v/>
      </c>
      <c r="AA1089" s="17" t="str">
        <f t="shared" si="461"/>
        <v/>
      </c>
      <c r="AB1089" s="17" t="str">
        <f t="shared" si="462"/>
        <v/>
      </c>
      <c r="AC1089" s="17" t="str">
        <f t="shared" si="463"/>
        <v/>
      </c>
      <c r="AD1089" s="18" t="str">
        <f t="shared" si="464"/>
        <v/>
      </c>
      <c r="AE1089" s="19" t="str">
        <f t="shared" si="465"/>
        <v/>
      </c>
      <c r="AF1089" s="17" t="str">
        <f t="shared" si="466"/>
        <v/>
      </c>
      <c r="AG1089" s="17" t="str">
        <f t="shared" si="467"/>
        <v/>
      </c>
      <c r="AH1089" s="18" t="str">
        <f t="shared" si="468"/>
        <v/>
      </c>
      <c r="AI1089" s="73"/>
      <c r="AJ1089" s="74"/>
      <c r="AK1089" s="74"/>
      <c r="AL1089" s="73"/>
      <c r="AM1089" s="74"/>
      <c r="AN1089" s="74">
        <f t="shared" si="469"/>
        <v>2012</v>
      </c>
      <c r="AO1089" s="19" t="str">
        <f t="shared" ca="1" si="470"/>
        <v>-</v>
      </c>
      <c r="AP1089" s="17" t="str">
        <f ca="1">IF($C1089&gt;=TODAY(),"-",100*(AO1089-MIN(Fit_Error_Deaths))/(MAX(Fit_Error_Deaths)-MIN(Fit_Error_Deaths)))</f>
        <v>-</v>
      </c>
      <c r="AQ1089" s="17" t="str">
        <f t="shared" ca="1" si="471"/>
        <v>-</v>
      </c>
      <c r="AR1089" s="17" t="str">
        <f ca="1">IF($C1089&gt;=TODAY(),"-",100*(AQ1089-MIN(Fit_Error_LocalTransmission))/(MAX(Fit_Error_LocalTransmission)-MIN(Fit_Error_LocalTransmission)))</f>
        <v>-</v>
      </c>
      <c r="AS1089" s="17" t="str">
        <f t="shared" ca="1" si="472"/>
        <v>-</v>
      </c>
      <c r="AT1089" s="67" t="str">
        <f t="shared" ca="1" si="473"/>
        <v>-</v>
      </c>
    </row>
    <row r="1090" spans="1:46" s="1" customFormat="1" ht="12" x14ac:dyDescent="0.35">
      <c r="A1090" s="87"/>
      <c r="B1090" s="40" t="str">
        <f t="shared" si="450"/>
        <v/>
      </c>
      <c r="C1090" s="41" t="str">
        <f t="shared" si="451"/>
        <v/>
      </c>
      <c r="D1090" s="28">
        <f>'I Disease Parameters'!$E$6/(1000*365)</f>
        <v>4.8197260273972601E-5</v>
      </c>
      <c r="E1090" s="28">
        <f>'I Disease Parameters'!$E$7/(1000*365)</f>
        <v>2.0024657534246577E-5</v>
      </c>
      <c r="F1090" s="27">
        <f>(1-'I Disease Parameters'!$E$8)/'I Disease Parameters'!$E$10</f>
        <v>0.188</v>
      </c>
      <c r="G1090" s="27">
        <f>'I Disease Parameters'!$E$8/'I Disease Parameters'!$E$11</f>
        <v>1.2E-2</v>
      </c>
      <c r="H1090" s="27">
        <f>1/'I Disease Parameters'!$E$12</f>
        <v>0.05</v>
      </c>
      <c r="I1090" s="27">
        <f>'I Disease Parameters'!$E$9/'I Disease Parameters'!$E$15</f>
        <v>0</v>
      </c>
      <c r="J1090" s="83">
        <f t="shared" si="474"/>
        <v>7.7001263440561267</v>
      </c>
      <c r="K1090" s="60">
        <f t="shared" si="475"/>
        <v>0.77001263449643809</v>
      </c>
      <c r="L1090" s="30">
        <f t="shared" si="476"/>
        <v>0.46717576064062738</v>
      </c>
      <c r="M1090" s="27">
        <f>J1090/'I Disease Parameters'!$E$12</f>
        <v>0.38500631720280631</v>
      </c>
      <c r="N1090" s="27">
        <f>K1090/SQRT('I Disease Parameters'!$E$13*'I Disease Parameters'!$E$13)</f>
        <v>4.5294860852731655E-2</v>
      </c>
      <c r="O1090" s="27">
        <f>L1090/'I Disease Parameters'!$E$13</f>
        <v>2.7480927096507492E-2</v>
      </c>
      <c r="P1090" s="27">
        <f>(1-L1090)/'I Disease Parameters'!$E$14</f>
        <v>2.2201009973307193E-2</v>
      </c>
      <c r="Q1090" s="19" t="str">
        <f t="shared" si="452"/>
        <v/>
      </c>
      <c r="R1090" s="17" t="str">
        <f t="shared" si="453"/>
        <v/>
      </c>
      <c r="S1090" s="17" t="str">
        <f t="shared" si="454"/>
        <v/>
      </c>
      <c r="T1090" s="17" t="str">
        <f t="shared" si="455"/>
        <v/>
      </c>
      <c r="U1090" s="17" t="str">
        <f t="shared" si="456"/>
        <v/>
      </c>
      <c r="V1090" s="17" t="str">
        <f t="shared" si="457"/>
        <v/>
      </c>
      <c r="W1090" s="17" t="str">
        <f t="shared" si="458"/>
        <v/>
      </c>
      <c r="X1090" s="18" t="str">
        <f t="shared" si="449"/>
        <v/>
      </c>
      <c r="Y1090" s="17" t="str">
        <f t="shared" si="459"/>
        <v/>
      </c>
      <c r="Z1090" s="17" t="str">
        <f t="shared" si="460"/>
        <v/>
      </c>
      <c r="AA1090" s="17" t="str">
        <f t="shared" si="461"/>
        <v/>
      </c>
      <c r="AB1090" s="17" t="str">
        <f t="shared" si="462"/>
        <v/>
      </c>
      <c r="AC1090" s="17" t="str">
        <f t="shared" si="463"/>
        <v/>
      </c>
      <c r="AD1090" s="18" t="str">
        <f t="shared" si="464"/>
        <v/>
      </c>
      <c r="AE1090" s="19" t="str">
        <f t="shared" si="465"/>
        <v/>
      </c>
      <c r="AF1090" s="17" t="str">
        <f t="shared" si="466"/>
        <v/>
      </c>
      <c r="AG1090" s="17" t="str">
        <f t="shared" si="467"/>
        <v/>
      </c>
      <c r="AH1090" s="18" t="str">
        <f t="shared" si="468"/>
        <v/>
      </c>
      <c r="AI1090" s="73"/>
      <c r="AJ1090" s="74"/>
      <c r="AK1090" s="74"/>
      <c r="AL1090" s="73"/>
      <c r="AM1090" s="74"/>
      <c r="AN1090" s="74">
        <f t="shared" si="469"/>
        <v>2012</v>
      </c>
      <c r="AO1090" s="19" t="str">
        <f t="shared" ca="1" si="470"/>
        <v>-</v>
      </c>
      <c r="AP1090" s="17" t="str">
        <f ca="1">IF($C1090&gt;=TODAY(),"-",100*(AO1090-MIN(Fit_Error_Deaths))/(MAX(Fit_Error_Deaths)-MIN(Fit_Error_Deaths)))</f>
        <v>-</v>
      </c>
      <c r="AQ1090" s="17" t="str">
        <f t="shared" ca="1" si="471"/>
        <v>-</v>
      </c>
      <c r="AR1090" s="17" t="str">
        <f ca="1">IF($C1090&gt;=TODAY(),"-",100*(AQ1090-MIN(Fit_Error_LocalTransmission))/(MAX(Fit_Error_LocalTransmission)-MIN(Fit_Error_LocalTransmission)))</f>
        <v>-</v>
      </c>
      <c r="AS1090" s="17" t="str">
        <f t="shared" ca="1" si="472"/>
        <v>-</v>
      </c>
      <c r="AT1090" s="67" t="str">
        <f t="shared" ca="1" si="473"/>
        <v>-</v>
      </c>
    </row>
    <row r="1091" spans="1:46" s="1" customFormat="1" ht="12" x14ac:dyDescent="0.35">
      <c r="A1091" s="87"/>
      <c r="B1091" s="40" t="str">
        <f t="shared" si="450"/>
        <v/>
      </c>
      <c r="C1091" s="41" t="str">
        <f t="shared" si="451"/>
        <v/>
      </c>
      <c r="D1091" s="28">
        <f>'I Disease Parameters'!$E$6/(1000*365)</f>
        <v>4.8197260273972601E-5</v>
      </c>
      <c r="E1091" s="28">
        <f>'I Disease Parameters'!$E$7/(1000*365)</f>
        <v>2.0024657534246577E-5</v>
      </c>
      <c r="F1091" s="27">
        <f>(1-'I Disease Parameters'!$E$8)/'I Disease Parameters'!$E$10</f>
        <v>0.188</v>
      </c>
      <c r="G1091" s="27">
        <f>'I Disease Parameters'!$E$8/'I Disease Parameters'!$E$11</f>
        <v>1.2E-2</v>
      </c>
      <c r="H1091" s="27">
        <f>1/'I Disease Parameters'!$E$12</f>
        <v>0.05</v>
      </c>
      <c r="I1091" s="27">
        <f>'I Disease Parameters'!$E$9/'I Disease Parameters'!$E$15</f>
        <v>0</v>
      </c>
      <c r="J1091" s="83">
        <f t="shared" si="474"/>
        <v>7.7001263440561267</v>
      </c>
      <c r="K1091" s="60">
        <f t="shared" si="475"/>
        <v>0.77001263449643809</v>
      </c>
      <c r="L1091" s="30">
        <f t="shared" si="476"/>
        <v>0.46717576064062738</v>
      </c>
      <c r="M1091" s="27">
        <f>J1091/'I Disease Parameters'!$E$12</f>
        <v>0.38500631720280631</v>
      </c>
      <c r="N1091" s="27">
        <f>K1091/SQRT('I Disease Parameters'!$E$13*'I Disease Parameters'!$E$13)</f>
        <v>4.5294860852731655E-2</v>
      </c>
      <c r="O1091" s="27">
        <f>L1091/'I Disease Parameters'!$E$13</f>
        <v>2.7480927096507492E-2</v>
      </c>
      <c r="P1091" s="27">
        <f>(1-L1091)/'I Disease Parameters'!$E$14</f>
        <v>2.2201009973307193E-2</v>
      </c>
      <c r="Q1091" s="19" t="str">
        <f t="shared" si="452"/>
        <v/>
      </c>
      <c r="R1091" s="17" t="str">
        <f t="shared" si="453"/>
        <v/>
      </c>
      <c r="S1091" s="17" t="str">
        <f t="shared" si="454"/>
        <v/>
      </c>
      <c r="T1091" s="17" t="str">
        <f t="shared" si="455"/>
        <v/>
      </c>
      <c r="U1091" s="17" t="str">
        <f t="shared" si="456"/>
        <v/>
      </c>
      <c r="V1091" s="17" t="str">
        <f t="shared" si="457"/>
        <v/>
      </c>
      <c r="W1091" s="17" t="str">
        <f t="shared" si="458"/>
        <v/>
      </c>
      <c r="X1091" s="18" t="str">
        <f t="shared" si="449"/>
        <v/>
      </c>
      <c r="Y1091" s="17" t="str">
        <f t="shared" si="459"/>
        <v/>
      </c>
      <c r="Z1091" s="17" t="str">
        <f t="shared" si="460"/>
        <v/>
      </c>
      <c r="AA1091" s="17" t="str">
        <f t="shared" si="461"/>
        <v/>
      </c>
      <c r="AB1091" s="17" t="str">
        <f t="shared" si="462"/>
        <v/>
      </c>
      <c r="AC1091" s="17" t="str">
        <f t="shared" si="463"/>
        <v/>
      </c>
      <c r="AD1091" s="18" t="str">
        <f t="shared" si="464"/>
        <v/>
      </c>
      <c r="AE1091" s="19" t="str">
        <f t="shared" si="465"/>
        <v/>
      </c>
      <c r="AF1091" s="17" t="str">
        <f t="shared" si="466"/>
        <v/>
      </c>
      <c r="AG1091" s="17" t="str">
        <f t="shared" si="467"/>
        <v/>
      </c>
      <c r="AH1091" s="18" t="str">
        <f t="shared" si="468"/>
        <v/>
      </c>
      <c r="AI1091" s="73"/>
      <c r="AJ1091" s="74"/>
      <c r="AK1091" s="74"/>
      <c r="AL1091" s="73"/>
      <c r="AM1091" s="74"/>
      <c r="AN1091" s="74">
        <f t="shared" si="469"/>
        <v>2012</v>
      </c>
      <c r="AO1091" s="19" t="str">
        <f t="shared" ca="1" si="470"/>
        <v>-</v>
      </c>
      <c r="AP1091" s="17" t="str">
        <f ca="1">IF($C1091&gt;=TODAY(),"-",100*(AO1091-MIN(Fit_Error_Deaths))/(MAX(Fit_Error_Deaths)-MIN(Fit_Error_Deaths)))</f>
        <v>-</v>
      </c>
      <c r="AQ1091" s="17" t="str">
        <f t="shared" ca="1" si="471"/>
        <v>-</v>
      </c>
      <c r="AR1091" s="17" t="str">
        <f ca="1">IF($C1091&gt;=TODAY(),"-",100*(AQ1091-MIN(Fit_Error_LocalTransmission))/(MAX(Fit_Error_LocalTransmission)-MIN(Fit_Error_LocalTransmission)))</f>
        <v>-</v>
      </c>
      <c r="AS1091" s="17" t="str">
        <f t="shared" ca="1" si="472"/>
        <v>-</v>
      </c>
      <c r="AT1091" s="67" t="str">
        <f t="shared" ca="1" si="473"/>
        <v>-</v>
      </c>
    </row>
    <row r="1092" spans="1:46" s="1" customFormat="1" ht="12" x14ac:dyDescent="0.35">
      <c r="A1092" s="87"/>
      <c r="B1092" s="40" t="str">
        <f t="shared" si="450"/>
        <v/>
      </c>
      <c r="C1092" s="41" t="str">
        <f t="shared" si="451"/>
        <v/>
      </c>
      <c r="D1092" s="28">
        <f>'I Disease Parameters'!$E$6/(1000*365)</f>
        <v>4.8197260273972601E-5</v>
      </c>
      <c r="E1092" s="28">
        <f>'I Disease Parameters'!$E$7/(1000*365)</f>
        <v>2.0024657534246577E-5</v>
      </c>
      <c r="F1092" s="27">
        <f>(1-'I Disease Parameters'!$E$8)/'I Disease Parameters'!$E$10</f>
        <v>0.188</v>
      </c>
      <c r="G1092" s="27">
        <f>'I Disease Parameters'!$E$8/'I Disease Parameters'!$E$11</f>
        <v>1.2E-2</v>
      </c>
      <c r="H1092" s="27">
        <f>1/'I Disease Parameters'!$E$12</f>
        <v>0.05</v>
      </c>
      <c r="I1092" s="27">
        <f>'I Disease Parameters'!$E$9/'I Disease Parameters'!$E$15</f>
        <v>0</v>
      </c>
      <c r="J1092" s="83">
        <f t="shared" si="474"/>
        <v>7.7001263440561267</v>
      </c>
      <c r="K1092" s="60">
        <f t="shared" si="475"/>
        <v>0.77001263449643809</v>
      </c>
      <c r="L1092" s="30">
        <f t="shared" si="476"/>
        <v>0.46717576064062738</v>
      </c>
      <c r="M1092" s="27">
        <f>J1092/'I Disease Parameters'!$E$12</f>
        <v>0.38500631720280631</v>
      </c>
      <c r="N1092" s="27">
        <f>K1092/SQRT('I Disease Parameters'!$E$13*'I Disease Parameters'!$E$13)</f>
        <v>4.5294860852731655E-2</v>
      </c>
      <c r="O1092" s="27">
        <f>L1092/'I Disease Parameters'!$E$13</f>
        <v>2.7480927096507492E-2</v>
      </c>
      <c r="P1092" s="27">
        <f>(1-L1092)/'I Disease Parameters'!$E$14</f>
        <v>2.2201009973307193E-2</v>
      </c>
      <c r="Q1092" s="19" t="str">
        <f t="shared" si="452"/>
        <v/>
      </c>
      <c r="R1092" s="17" t="str">
        <f t="shared" si="453"/>
        <v/>
      </c>
      <c r="S1092" s="17" t="str">
        <f t="shared" si="454"/>
        <v/>
      </c>
      <c r="T1092" s="17" t="str">
        <f t="shared" si="455"/>
        <v/>
      </c>
      <c r="U1092" s="17" t="str">
        <f t="shared" si="456"/>
        <v/>
      </c>
      <c r="V1092" s="17" t="str">
        <f t="shared" si="457"/>
        <v/>
      </c>
      <c r="W1092" s="17" t="str">
        <f t="shared" si="458"/>
        <v/>
      </c>
      <c r="X1092" s="18" t="str">
        <f t="shared" ref="X1092:X1155" si="477">IF($B1092&gt;$C$1,"",MAX(View_T_C))</f>
        <v/>
      </c>
      <c r="Y1092" s="17" t="str">
        <f t="shared" si="459"/>
        <v/>
      </c>
      <c r="Z1092" s="17" t="str">
        <f t="shared" si="460"/>
        <v/>
      </c>
      <c r="AA1092" s="17" t="str">
        <f t="shared" si="461"/>
        <v/>
      </c>
      <c r="AB1092" s="17" t="str">
        <f t="shared" si="462"/>
        <v/>
      </c>
      <c r="AC1092" s="17" t="str">
        <f t="shared" si="463"/>
        <v/>
      </c>
      <c r="AD1092" s="18" t="str">
        <f t="shared" si="464"/>
        <v/>
      </c>
      <c r="AE1092" s="19" t="str">
        <f t="shared" si="465"/>
        <v/>
      </c>
      <c r="AF1092" s="17" t="str">
        <f t="shared" si="466"/>
        <v/>
      </c>
      <c r="AG1092" s="17" t="str">
        <f t="shared" si="467"/>
        <v/>
      </c>
      <c r="AH1092" s="18" t="str">
        <f t="shared" si="468"/>
        <v/>
      </c>
      <c r="AI1092" s="73"/>
      <c r="AJ1092" s="74"/>
      <c r="AK1092" s="74"/>
      <c r="AL1092" s="73"/>
      <c r="AM1092" s="74"/>
      <c r="AN1092" s="74">
        <f t="shared" si="469"/>
        <v>2012</v>
      </c>
      <c r="AO1092" s="19" t="str">
        <f t="shared" ca="1" si="470"/>
        <v>-</v>
      </c>
      <c r="AP1092" s="17" t="str">
        <f ca="1">IF($C1092&gt;=TODAY(),"-",100*(AO1092-MIN(Fit_Error_Deaths))/(MAX(Fit_Error_Deaths)-MIN(Fit_Error_Deaths)))</f>
        <v>-</v>
      </c>
      <c r="AQ1092" s="17" t="str">
        <f t="shared" ca="1" si="471"/>
        <v>-</v>
      </c>
      <c r="AR1092" s="17" t="str">
        <f ca="1">IF($C1092&gt;=TODAY(),"-",100*(AQ1092-MIN(Fit_Error_LocalTransmission))/(MAX(Fit_Error_LocalTransmission)-MIN(Fit_Error_LocalTransmission)))</f>
        <v>-</v>
      </c>
      <c r="AS1092" s="17" t="str">
        <f t="shared" ca="1" si="472"/>
        <v>-</v>
      </c>
      <c r="AT1092" s="67" t="str">
        <f t="shared" ca="1" si="473"/>
        <v>-</v>
      </c>
    </row>
    <row r="1093" spans="1:46" s="1" customFormat="1" ht="12" x14ac:dyDescent="0.35">
      <c r="A1093" s="87"/>
      <c r="B1093" s="40" t="str">
        <f t="shared" ref="B1093:B1156" si="478">IF($B1092&gt;=$C$1,"",B1092+1)</f>
        <v/>
      </c>
      <c r="C1093" s="41" t="str">
        <f t="shared" ref="C1093:C1156" si="479">IF($B1093&gt;$C$1,"",C1092+1)</f>
        <v/>
      </c>
      <c r="D1093" s="28">
        <f>'I Disease Parameters'!$E$6/(1000*365)</f>
        <v>4.8197260273972601E-5</v>
      </c>
      <c r="E1093" s="28">
        <f>'I Disease Parameters'!$E$7/(1000*365)</f>
        <v>2.0024657534246577E-5</v>
      </c>
      <c r="F1093" s="27">
        <f>(1-'I Disease Parameters'!$E$8)/'I Disease Parameters'!$E$10</f>
        <v>0.188</v>
      </c>
      <c r="G1093" s="27">
        <f>'I Disease Parameters'!$E$8/'I Disease Parameters'!$E$11</f>
        <v>1.2E-2</v>
      </c>
      <c r="H1093" s="27">
        <f>1/'I Disease Parameters'!$E$12</f>
        <v>0.05</v>
      </c>
      <c r="I1093" s="27">
        <f>'I Disease Parameters'!$E$9/'I Disease Parameters'!$E$15</f>
        <v>0</v>
      </c>
      <c r="J1093" s="83">
        <f t="shared" si="474"/>
        <v>7.7001263440561267</v>
      </c>
      <c r="K1093" s="60">
        <f t="shared" si="475"/>
        <v>0.77001263449643809</v>
      </c>
      <c r="L1093" s="30">
        <f t="shared" si="476"/>
        <v>0.46717576064062738</v>
      </c>
      <c r="M1093" s="27">
        <f>J1093/'I Disease Parameters'!$E$12</f>
        <v>0.38500631720280631</v>
      </c>
      <c r="N1093" s="27">
        <f>K1093/SQRT('I Disease Parameters'!$E$13*'I Disease Parameters'!$E$13)</f>
        <v>4.5294860852731655E-2</v>
      </c>
      <c r="O1093" s="27">
        <f>L1093/'I Disease Parameters'!$E$13</f>
        <v>2.7480927096507492E-2</v>
      </c>
      <c r="P1093" s="27">
        <f>(1-L1093)/'I Disease Parameters'!$E$14</f>
        <v>2.2201009973307193E-2</v>
      </c>
      <c r="Q1093" s="19" t="str">
        <f t="shared" ref="Q1093:Q1156" si="480">IF($B1093&gt;$C$1,"",Q1092+p_0*$W1092+p_9*$U1092-p_1*$Q1092-p_2*$Q1092*($S1092/$W1092)-p_3*$Q1092*($T1092/$W1092))</f>
        <v/>
      </c>
      <c r="R1093" s="17" t="str">
        <f t="shared" ref="R1093:R1156" si="481">IF($B1093&gt;$C$1,"",R1092+p_2*$Q1092*($S1092/$W1092)+p_3*$Q1092*($T1092/$W1092) - p_1*$R1092- p_4*$R1092 - p_5*$R1092+AI1092)</f>
        <v/>
      </c>
      <c r="S1093" s="17" t="str">
        <f t="shared" ref="S1093:S1156" si="482">IF($B1093&gt;$C$1,"",S1092+p_4*$R1092-p_1*$S1092-p_6*$S1092+AJ1092)</f>
        <v/>
      </c>
      <c r="T1093" s="17" t="str">
        <f t="shared" ref="T1093:T1156" si="483">IF($B1093&gt;$C$1,"",T1092+p_5*$R1092-p_1*$T1092-p_7*$T1092-p_8*$T1092+AK1092)</f>
        <v/>
      </c>
      <c r="U1093" s="17" t="str">
        <f t="shared" ref="U1093:U1156" si="484">IF($B1093&gt;$C$1,"",U1092+p_7*$T1092+p_6*$S1092-p_1*$U1092-p_9*$U1092)</f>
        <v/>
      </c>
      <c r="V1093" s="17" t="str">
        <f t="shared" ref="V1093:V1156" si="485">IF($B1093&gt;$C$1,"",V1092+p_8*$T1092)</f>
        <v/>
      </c>
      <c r="W1093" s="17" t="str">
        <f t="shared" ref="W1093:W1156" si="486">IF($B1093&gt;$C$1,"",SUM($Q1093:$U1093))</f>
        <v/>
      </c>
      <c r="X1093" s="18" t="str">
        <f t="shared" si="477"/>
        <v/>
      </c>
      <c r="Y1093" s="17" t="str">
        <f t="shared" ref="Y1093:Y1156" si="487">IF($B1093&gt;$C$1,"",Q1093-Q1092)</f>
        <v/>
      </c>
      <c r="Z1093" s="17" t="str">
        <f t="shared" ref="Z1093:Z1156" si="488">IF($B1093&gt;$C$1,"",R1093-R1092)</f>
        <v/>
      </c>
      <c r="AA1093" s="17" t="str">
        <f t="shared" ref="AA1093:AA1156" si="489">IF($B1093&gt;$C$1,"",S1093-S1092)</f>
        <v/>
      </c>
      <c r="AB1093" s="17" t="str">
        <f t="shared" ref="AB1093:AB1156" si="490">IF($B1093&gt;$C$1,"",T1093-T1092)</f>
        <v/>
      </c>
      <c r="AC1093" s="17" t="str">
        <f t="shared" ref="AC1093:AC1156" si="491">IF($B1093&gt;$C$1,"",U1093-U1092)</f>
        <v/>
      </c>
      <c r="AD1093" s="18" t="str">
        <f t="shared" ref="AD1093:AD1156" si="492">IF($B1093&gt;$C$1,"",V1093-V1092)</f>
        <v/>
      </c>
      <c r="AE1093" s="19" t="str">
        <f t="shared" ref="AE1093:AE1156" si="493">IF($B1093&gt;$C$1,"",p_2*$Q1092*($S1092/$W1092)+p_3*$Q1092*($T1092/$W1092))</f>
        <v/>
      </c>
      <c r="AF1093" s="17" t="str">
        <f t="shared" ref="AF1093:AF1156" si="494">IF($B1093&gt;$C$1,"",p_4*$R1092)</f>
        <v/>
      </c>
      <c r="AG1093" s="17" t="str">
        <f t="shared" ref="AG1093:AG1156" si="495">IF($B1093&gt;$C$1,"",p_5*$R1092)</f>
        <v/>
      </c>
      <c r="AH1093" s="18" t="str">
        <f t="shared" si="468"/>
        <v/>
      </c>
      <c r="AI1093" s="73"/>
      <c r="AJ1093" s="74"/>
      <c r="AK1093" s="74"/>
      <c r="AL1093" s="73"/>
      <c r="AM1093" s="74"/>
      <c r="AN1093" s="74">
        <f t="shared" si="469"/>
        <v>2012</v>
      </c>
      <c r="AO1093" s="19" t="str">
        <f t="shared" ca="1" si="470"/>
        <v>-</v>
      </c>
      <c r="AP1093" s="17" t="str">
        <f ca="1">IF($C1093&gt;=TODAY(),"-",100*(AO1093-MIN(Fit_Error_Deaths))/(MAX(Fit_Error_Deaths)-MIN(Fit_Error_Deaths)))</f>
        <v>-</v>
      </c>
      <c r="AQ1093" s="17" t="str">
        <f t="shared" ca="1" si="471"/>
        <v>-</v>
      </c>
      <c r="AR1093" s="17" t="str">
        <f ca="1">IF($C1093&gt;=TODAY(),"-",100*(AQ1093-MIN(Fit_Error_LocalTransmission))/(MAX(Fit_Error_LocalTransmission)-MIN(Fit_Error_LocalTransmission)))</f>
        <v>-</v>
      </c>
      <c r="AS1093" s="17" t="str">
        <f t="shared" ca="1" si="472"/>
        <v>-</v>
      </c>
      <c r="AT1093" s="67" t="str">
        <f t="shared" ca="1" si="473"/>
        <v>-</v>
      </c>
    </row>
    <row r="1094" spans="1:46" s="1" customFormat="1" ht="12" x14ac:dyDescent="0.35">
      <c r="A1094" s="87"/>
      <c r="B1094" s="40" t="str">
        <f t="shared" si="478"/>
        <v/>
      </c>
      <c r="C1094" s="41" t="str">
        <f t="shared" si="479"/>
        <v/>
      </c>
      <c r="D1094" s="28">
        <f>'I Disease Parameters'!$E$6/(1000*365)</f>
        <v>4.8197260273972601E-5</v>
      </c>
      <c r="E1094" s="28">
        <f>'I Disease Parameters'!$E$7/(1000*365)</f>
        <v>2.0024657534246577E-5</v>
      </c>
      <c r="F1094" s="27">
        <f>(1-'I Disease Parameters'!$E$8)/'I Disease Parameters'!$E$10</f>
        <v>0.188</v>
      </c>
      <c r="G1094" s="27">
        <f>'I Disease Parameters'!$E$8/'I Disease Parameters'!$E$11</f>
        <v>1.2E-2</v>
      </c>
      <c r="H1094" s="27">
        <f>1/'I Disease Parameters'!$E$12</f>
        <v>0.05</v>
      </c>
      <c r="I1094" s="27">
        <f>'I Disease Parameters'!$E$9/'I Disease Parameters'!$E$15</f>
        <v>0</v>
      </c>
      <c r="J1094" s="83">
        <f t="shared" si="474"/>
        <v>7.7001263440561267</v>
      </c>
      <c r="K1094" s="60">
        <f t="shared" si="475"/>
        <v>0.77001263449643809</v>
      </c>
      <c r="L1094" s="30">
        <f t="shared" si="476"/>
        <v>0.46717576064062738</v>
      </c>
      <c r="M1094" s="27">
        <f>J1094/'I Disease Parameters'!$E$12</f>
        <v>0.38500631720280631</v>
      </c>
      <c r="N1094" s="27">
        <f>K1094/SQRT('I Disease Parameters'!$E$13*'I Disease Parameters'!$E$13)</f>
        <v>4.5294860852731655E-2</v>
      </c>
      <c r="O1094" s="27">
        <f>L1094/'I Disease Parameters'!$E$13</f>
        <v>2.7480927096507492E-2</v>
      </c>
      <c r="P1094" s="27">
        <f>(1-L1094)/'I Disease Parameters'!$E$14</f>
        <v>2.2201009973307193E-2</v>
      </c>
      <c r="Q1094" s="19" t="str">
        <f t="shared" si="480"/>
        <v/>
      </c>
      <c r="R1094" s="17" t="str">
        <f t="shared" si="481"/>
        <v/>
      </c>
      <c r="S1094" s="17" t="str">
        <f t="shared" si="482"/>
        <v/>
      </c>
      <c r="T1094" s="17" t="str">
        <f t="shared" si="483"/>
        <v/>
      </c>
      <c r="U1094" s="17" t="str">
        <f t="shared" si="484"/>
        <v/>
      </c>
      <c r="V1094" s="17" t="str">
        <f t="shared" si="485"/>
        <v/>
      </c>
      <c r="W1094" s="17" t="str">
        <f t="shared" si="486"/>
        <v/>
      </c>
      <c r="X1094" s="18" t="str">
        <f t="shared" si="477"/>
        <v/>
      </c>
      <c r="Y1094" s="17" t="str">
        <f t="shared" si="487"/>
        <v/>
      </c>
      <c r="Z1094" s="17" t="str">
        <f t="shared" si="488"/>
        <v/>
      </c>
      <c r="AA1094" s="17" t="str">
        <f t="shared" si="489"/>
        <v/>
      </c>
      <c r="AB1094" s="17" t="str">
        <f t="shared" si="490"/>
        <v/>
      </c>
      <c r="AC1094" s="17" t="str">
        <f t="shared" si="491"/>
        <v/>
      </c>
      <c r="AD1094" s="18" t="str">
        <f t="shared" si="492"/>
        <v/>
      </c>
      <c r="AE1094" s="19" t="str">
        <f t="shared" si="493"/>
        <v/>
      </c>
      <c r="AF1094" s="17" t="str">
        <f t="shared" si="494"/>
        <v/>
      </c>
      <c r="AG1094" s="17" t="str">
        <f t="shared" si="495"/>
        <v/>
      </c>
      <c r="AH1094" s="18" t="str">
        <f t="shared" ref="AH1094:AH1157" si="496">IF($B1094&gt;$C$1,"",AG1094+AF1094)</f>
        <v/>
      </c>
      <c r="AI1094" s="73"/>
      <c r="AJ1094" s="74"/>
      <c r="AK1094" s="74"/>
      <c r="AL1094" s="73"/>
      <c r="AM1094" s="74"/>
      <c r="AN1094" s="74">
        <f t="shared" ref="AN1094:AN1157" si="497">AM1094+AN1093</f>
        <v>2012</v>
      </c>
      <c r="AO1094" s="19" t="str">
        <f t="shared" ref="AO1094:AO1157" ca="1" si="498">IF($C1094&gt;=TODAY(),"-",(AL1094-AD1094)^2)</f>
        <v>-</v>
      </c>
      <c r="AP1094" s="17" t="str">
        <f ca="1">IF($C1094&gt;=TODAY(),"-",100*(AO1094-MIN(Fit_Error_Deaths))/(MAX(Fit_Error_Deaths)-MIN(Fit_Error_Deaths)))</f>
        <v>-</v>
      </c>
      <c r="AQ1094" s="17" t="str">
        <f t="shared" ref="AQ1094:AQ1157" ca="1" si="499">IF($C1094&gt;=TODAY(),"-",(AM1094-AH1094)^2)</f>
        <v>-</v>
      </c>
      <c r="AR1094" s="17" t="str">
        <f ca="1">IF($C1094&gt;=TODAY(),"-",100*(AQ1094-MIN(Fit_Error_LocalTransmission))/(MAX(Fit_Error_LocalTransmission)-MIN(Fit_Error_LocalTransmission)))</f>
        <v>-</v>
      </c>
      <c r="AS1094" s="17" t="str">
        <f t="shared" ref="AS1094:AS1157" ca="1" si="500">IF($C1094&gt;=TODAY(),"-",AP1094*$AO$2+AR1094*$AQ$2)</f>
        <v>-</v>
      </c>
      <c r="AT1094" s="67" t="str">
        <f t="shared" ref="AT1094:AT1157" ca="1" si="501">IF($C1094&gt;=TODAY(),"-",($AT$2)^((TODAY()-C1094-1)))</f>
        <v>-</v>
      </c>
    </row>
    <row r="1095" spans="1:46" s="1" customFormat="1" ht="12" x14ac:dyDescent="0.35">
      <c r="A1095" s="87"/>
      <c r="B1095" s="40" t="str">
        <f t="shared" si="478"/>
        <v/>
      </c>
      <c r="C1095" s="41" t="str">
        <f t="shared" si="479"/>
        <v/>
      </c>
      <c r="D1095" s="28">
        <f>'I Disease Parameters'!$E$6/(1000*365)</f>
        <v>4.8197260273972601E-5</v>
      </c>
      <c r="E1095" s="28">
        <f>'I Disease Parameters'!$E$7/(1000*365)</f>
        <v>2.0024657534246577E-5</v>
      </c>
      <c r="F1095" s="27">
        <f>(1-'I Disease Parameters'!$E$8)/'I Disease Parameters'!$E$10</f>
        <v>0.188</v>
      </c>
      <c r="G1095" s="27">
        <f>'I Disease Parameters'!$E$8/'I Disease Parameters'!$E$11</f>
        <v>1.2E-2</v>
      </c>
      <c r="H1095" s="27">
        <f>1/'I Disease Parameters'!$E$12</f>
        <v>0.05</v>
      </c>
      <c r="I1095" s="27">
        <f>'I Disease Parameters'!$E$9/'I Disease Parameters'!$E$15</f>
        <v>0</v>
      </c>
      <c r="J1095" s="83">
        <f t="shared" ref="J1095:J1158" si="502">J1094</f>
        <v>7.7001263440561267</v>
      </c>
      <c r="K1095" s="60">
        <f t="shared" ref="K1095:K1158" si="503">K1094</f>
        <v>0.77001263449643809</v>
      </c>
      <c r="L1095" s="30">
        <f t="shared" ref="L1095:L1158" si="504">L1094</f>
        <v>0.46717576064062738</v>
      </c>
      <c r="M1095" s="27">
        <f>J1095/'I Disease Parameters'!$E$12</f>
        <v>0.38500631720280631</v>
      </c>
      <c r="N1095" s="27">
        <f>K1095/SQRT('I Disease Parameters'!$E$13*'I Disease Parameters'!$E$13)</f>
        <v>4.5294860852731655E-2</v>
      </c>
      <c r="O1095" s="27">
        <f>L1095/'I Disease Parameters'!$E$13</f>
        <v>2.7480927096507492E-2</v>
      </c>
      <c r="P1095" s="27">
        <f>(1-L1095)/'I Disease Parameters'!$E$14</f>
        <v>2.2201009973307193E-2</v>
      </c>
      <c r="Q1095" s="19" t="str">
        <f t="shared" si="480"/>
        <v/>
      </c>
      <c r="R1095" s="17" t="str">
        <f t="shared" si="481"/>
        <v/>
      </c>
      <c r="S1095" s="17" t="str">
        <f t="shared" si="482"/>
        <v/>
      </c>
      <c r="T1095" s="17" t="str">
        <f t="shared" si="483"/>
        <v/>
      </c>
      <c r="U1095" s="17" t="str">
        <f t="shared" si="484"/>
        <v/>
      </c>
      <c r="V1095" s="17" t="str">
        <f t="shared" si="485"/>
        <v/>
      </c>
      <c r="W1095" s="17" t="str">
        <f t="shared" si="486"/>
        <v/>
      </c>
      <c r="X1095" s="18" t="str">
        <f t="shared" si="477"/>
        <v/>
      </c>
      <c r="Y1095" s="17" t="str">
        <f t="shared" si="487"/>
        <v/>
      </c>
      <c r="Z1095" s="17" t="str">
        <f t="shared" si="488"/>
        <v/>
      </c>
      <c r="AA1095" s="17" t="str">
        <f t="shared" si="489"/>
        <v/>
      </c>
      <c r="AB1095" s="17" t="str">
        <f t="shared" si="490"/>
        <v/>
      </c>
      <c r="AC1095" s="17" t="str">
        <f t="shared" si="491"/>
        <v/>
      </c>
      <c r="AD1095" s="18" t="str">
        <f t="shared" si="492"/>
        <v/>
      </c>
      <c r="AE1095" s="19" t="str">
        <f t="shared" si="493"/>
        <v/>
      </c>
      <c r="AF1095" s="17" t="str">
        <f t="shared" si="494"/>
        <v/>
      </c>
      <c r="AG1095" s="17" t="str">
        <f t="shared" si="495"/>
        <v/>
      </c>
      <c r="AH1095" s="18" t="str">
        <f t="shared" si="496"/>
        <v/>
      </c>
      <c r="AI1095" s="73"/>
      <c r="AJ1095" s="74"/>
      <c r="AK1095" s="74"/>
      <c r="AL1095" s="73"/>
      <c r="AM1095" s="74"/>
      <c r="AN1095" s="74">
        <f t="shared" si="497"/>
        <v>2012</v>
      </c>
      <c r="AO1095" s="19" t="str">
        <f t="shared" ca="1" si="498"/>
        <v>-</v>
      </c>
      <c r="AP1095" s="17" t="str">
        <f ca="1">IF($C1095&gt;=TODAY(),"-",100*(AO1095-MIN(Fit_Error_Deaths))/(MAX(Fit_Error_Deaths)-MIN(Fit_Error_Deaths)))</f>
        <v>-</v>
      </c>
      <c r="AQ1095" s="17" t="str">
        <f t="shared" ca="1" si="499"/>
        <v>-</v>
      </c>
      <c r="AR1095" s="17" t="str">
        <f ca="1">IF($C1095&gt;=TODAY(),"-",100*(AQ1095-MIN(Fit_Error_LocalTransmission))/(MAX(Fit_Error_LocalTransmission)-MIN(Fit_Error_LocalTransmission)))</f>
        <v>-</v>
      </c>
      <c r="AS1095" s="17" t="str">
        <f t="shared" ca="1" si="500"/>
        <v>-</v>
      </c>
      <c r="AT1095" s="67" t="str">
        <f t="shared" ca="1" si="501"/>
        <v>-</v>
      </c>
    </row>
    <row r="1096" spans="1:46" s="1" customFormat="1" ht="12" x14ac:dyDescent="0.35">
      <c r="A1096" s="87"/>
      <c r="B1096" s="40" t="str">
        <f t="shared" si="478"/>
        <v/>
      </c>
      <c r="C1096" s="41" t="str">
        <f t="shared" si="479"/>
        <v/>
      </c>
      <c r="D1096" s="28">
        <f>'I Disease Parameters'!$E$6/(1000*365)</f>
        <v>4.8197260273972601E-5</v>
      </c>
      <c r="E1096" s="28">
        <f>'I Disease Parameters'!$E$7/(1000*365)</f>
        <v>2.0024657534246577E-5</v>
      </c>
      <c r="F1096" s="27">
        <f>(1-'I Disease Parameters'!$E$8)/'I Disease Parameters'!$E$10</f>
        <v>0.188</v>
      </c>
      <c r="G1096" s="27">
        <f>'I Disease Parameters'!$E$8/'I Disease Parameters'!$E$11</f>
        <v>1.2E-2</v>
      </c>
      <c r="H1096" s="27">
        <f>1/'I Disease Parameters'!$E$12</f>
        <v>0.05</v>
      </c>
      <c r="I1096" s="27">
        <f>'I Disease Parameters'!$E$9/'I Disease Parameters'!$E$15</f>
        <v>0</v>
      </c>
      <c r="J1096" s="83">
        <f t="shared" si="502"/>
        <v>7.7001263440561267</v>
      </c>
      <c r="K1096" s="60">
        <f t="shared" si="503"/>
        <v>0.77001263449643809</v>
      </c>
      <c r="L1096" s="30">
        <f t="shared" si="504"/>
        <v>0.46717576064062738</v>
      </c>
      <c r="M1096" s="27">
        <f>J1096/'I Disease Parameters'!$E$12</f>
        <v>0.38500631720280631</v>
      </c>
      <c r="N1096" s="27">
        <f>K1096/SQRT('I Disease Parameters'!$E$13*'I Disease Parameters'!$E$13)</f>
        <v>4.5294860852731655E-2</v>
      </c>
      <c r="O1096" s="27">
        <f>L1096/'I Disease Parameters'!$E$13</f>
        <v>2.7480927096507492E-2</v>
      </c>
      <c r="P1096" s="27">
        <f>(1-L1096)/'I Disease Parameters'!$E$14</f>
        <v>2.2201009973307193E-2</v>
      </c>
      <c r="Q1096" s="19" t="str">
        <f t="shared" si="480"/>
        <v/>
      </c>
      <c r="R1096" s="17" t="str">
        <f t="shared" si="481"/>
        <v/>
      </c>
      <c r="S1096" s="17" t="str">
        <f t="shared" si="482"/>
        <v/>
      </c>
      <c r="T1096" s="17" t="str">
        <f t="shared" si="483"/>
        <v/>
      </c>
      <c r="U1096" s="17" t="str">
        <f t="shared" si="484"/>
        <v/>
      </c>
      <c r="V1096" s="17" t="str">
        <f t="shared" si="485"/>
        <v/>
      </c>
      <c r="W1096" s="17" t="str">
        <f t="shared" si="486"/>
        <v/>
      </c>
      <c r="X1096" s="18" t="str">
        <f t="shared" si="477"/>
        <v/>
      </c>
      <c r="Y1096" s="17" t="str">
        <f t="shared" si="487"/>
        <v/>
      </c>
      <c r="Z1096" s="17" t="str">
        <f t="shared" si="488"/>
        <v/>
      </c>
      <c r="AA1096" s="17" t="str">
        <f t="shared" si="489"/>
        <v/>
      </c>
      <c r="AB1096" s="17" t="str">
        <f t="shared" si="490"/>
        <v/>
      </c>
      <c r="AC1096" s="17" t="str">
        <f t="shared" si="491"/>
        <v/>
      </c>
      <c r="AD1096" s="18" t="str">
        <f t="shared" si="492"/>
        <v/>
      </c>
      <c r="AE1096" s="19" t="str">
        <f t="shared" si="493"/>
        <v/>
      </c>
      <c r="AF1096" s="17" t="str">
        <f t="shared" si="494"/>
        <v/>
      </c>
      <c r="AG1096" s="17" t="str">
        <f t="shared" si="495"/>
        <v/>
      </c>
      <c r="AH1096" s="18" t="str">
        <f t="shared" si="496"/>
        <v/>
      </c>
      <c r="AI1096" s="73"/>
      <c r="AJ1096" s="74"/>
      <c r="AK1096" s="74"/>
      <c r="AL1096" s="73"/>
      <c r="AM1096" s="74"/>
      <c r="AN1096" s="74">
        <f t="shared" si="497"/>
        <v>2012</v>
      </c>
      <c r="AO1096" s="19" t="str">
        <f t="shared" ca="1" si="498"/>
        <v>-</v>
      </c>
      <c r="AP1096" s="17" t="str">
        <f ca="1">IF($C1096&gt;=TODAY(),"-",100*(AO1096-MIN(Fit_Error_Deaths))/(MAX(Fit_Error_Deaths)-MIN(Fit_Error_Deaths)))</f>
        <v>-</v>
      </c>
      <c r="AQ1096" s="17" t="str">
        <f t="shared" ca="1" si="499"/>
        <v>-</v>
      </c>
      <c r="AR1096" s="17" t="str">
        <f ca="1">IF($C1096&gt;=TODAY(),"-",100*(AQ1096-MIN(Fit_Error_LocalTransmission))/(MAX(Fit_Error_LocalTransmission)-MIN(Fit_Error_LocalTransmission)))</f>
        <v>-</v>
      </c>
      <c r="AS1096" s="17" t="str">
        <f t="shared" ca="1" si="500"/>
        <v>-</v>
      </c>
      <c r="AT1096" s="67" t="str">
        <f t="shared" ca="1" si="501"/>
        <v>-</v>
      </c>
    </row>
    <row r="1097" spans="1:46" s="1" customFormat="1" ht="12" x14ac:dyDescent="0.35">
      <c r="A1097" s="87"/>
      <c r="B1097" s="40" t="str">
        <f t="shared" si="478"/>
        <v/>
      </c>
      <c r="C1097" s="41" t="str">
        <f t="shared" si="479"/>
        <v/>
      </c>
      <c r="D1097" s="28">
        <f>'I Disease Parameters'!$E$6/(1000*365)</f>
        <v>4.8197260273972601E-5</v>
      </c>
      <c r="E1097" s="28">
        <f>'I Disease Parameters'!$E$7/(1000*365)</f>
        <v>2.0024657534246577E-5</v>
      </c>
      <c r="F1097" s="27">
        <f>(1-'I Disease Parameters'!$E$8)/'I Disease Parameters'!$E$10</f>
        <v>0.188</v>
      </c>
      <c r="G1097" s="27">
        <f>'I Disease Parameters'!$E$8/'I Disease Parameters'!$E$11</f>
        <v>1.2E-2</v>
      </c>
      <c r="H1097" s="27">
        <f>1/'I Disease Parameters'!$E$12</f>
        <v>0.05</v>
      </c>
      <c r="I1097" s="27">
        <f>'I Disease Parameters'!$E$9/'I Disease Parameters'!$E$15</f>
        <v>0</v>
      </c>
      <c r="J1097" s="83">
        <f t="shared" si="502"/>
        <v>7.7001263440561267</v>
      </c>
      <c r="K1097" s="60">
        <f t="shared" si="503"/>
        <v>0.77001263449643809</v>
      </c>
      <c r="L1097" s="30">
        <f t="shared" si="504"/>
        <v>0.46717576064062738</v>
      </c>
      <c r="M1097" s="27">
        <f>J1097/'I Disease Parameters'!$E$12</f>
        <v>0.38500631720280631</v>
      </c>
      <c r="N1097" s="27">
        <f>K1097/SQRT('I Disease Parameters'!$E$13*'I Disease Parameters'!$E$13)</f>
        <v>4.5294860852731655E-2</v>
      </c>
      <c r="O1097" s="27">
        <f>L1097/'I Disease Parameters'!$E$13</f>
        <v>2.7480927096507492E-2</v>
      </c>
      <c r="P1097" s="27">
        <f>(1-L1097)/'I Disease Parameters'!$E$14</f>
        <v>2.2201009973307193E-2</v>
      </c>
      <c r="Q1097" s="19" t="str">
        <f t="shared" si="480"/>
        <v/>
      </c>
      <c r="R1097" s="17" t="str">
        <f t="shared" si="481"/>
        <v/>
      </c>
      <c r="S1097" s="17" t="str">
        <f t="shared" si="482"/>
        <v/>
      </c>
      <c r="T1097" s="17" t="str">
        <f t="shared" si="483"/>
        <v/>
      </c>
      <c r="U1097" s="17" t="str">
        <f t="shared" si="484"/>
        <v/>
      </c>
      <c r="V1097" s="17" t="str">
        <f t="shared" si="485"/>
        <v/>
      </c>
      <c r="W1097" s="17" t="str">
        <f t="shared" si="486"/>
        <v/>
      </c>
      <c r="X1097" s="18" t="str">
        <f t="shared" si="477"/>
        <v/>
      </c>
      <c r="Y1097" s="17" t="str">
        <f t="shared" si="487"/>
        <v/>
      </c>
      <c r="Z1097" s="17" t="str">
        <f t="shared" si="488"/>
        <v/>
      </c>
      <c r="AA1097" s="17" t="str">
        <f t="shared" si="489"/>
        <v/>
      </c>
      <c r="AB1097" s="17" t="str">
        <f t="shared" si="490"/>
        <v/>
      </c>
      <c r="AC1097" s="17" t="str">
        <f t="shared" si="491"/>
        <v/>
      </c>
      <c r="AD1097" s="18" t="str">
        <f t="shared" si="492"/>
        <v/>
      </c>
      <c r="AE1097" s="19" t="str">
        <f t="shared" si="493"/>
        <v/>
      </c>
      <c r="AF1097" s="17" t="str">
        <f t="shared" si="494"/>
        <v/>
      </c>
      <c r="AG1097" s="17" t="str">
        <f t="shared" si="495"/>
        <v/>
      </c>
      <c r="AH1097" s="18" t="str">
        <f t="shared" si="496"/>
        <v/>
      </c>
      <c r="AI1097" s="73"/>
      <c r="AJ1097" s="74"/>
      <c r="AK1097" s="74"/>
      <c r="AL1097" s="73"/>
      <c r="AM1097" s="74"/>
      <c r="AN1097" s="74">
        <f t="shared" si="497"/>
        <v>2012</v>
      </c>
      <c r="AO1097" s="19" t="str">
        <f t="shared" ca="1" si="498"/>
        <v>-</v>
      </c>
      <c r="AP1097" s="17" t="str">
        <f ca="1">IF($C1097&gt;=TODAY(),"-",100*(AO1097-MIN(Fit_Error_Deaths))/(MAX(Fit_Error_Deaths)-MIN(Fit_Error_Deaths)))</f>
        <v>-</v>
      </c>
      <c r="AQ1097" s="17" t="str">
        <f t="shared" ca="1" si="499"/>
        <v>-</v>
      </c>
      <c r="AR1097" s="17" t="str">
        <f ca="1">IF($C1097&gt;=TODAY(),"-",100*(AQ1097-MIN(Fit_Error_LocalTransmission))/(MAX(Fit_Error_LocalTransmission)-MIN(Fit_Error_LocalTransmission)))</f>
        <v>-</v>
      </c>
      <c r="AS1097" s="17" t="str">
        <f t="shared" ca="1" si="500"/>
        <v>-</v>
      </c>
      <c r="AT1097" s="67" t="str">
        <f t="shared" ca="1" si="501"/>
        <v>-</v>
      </c>
    </row>
    <row r="1098" spans="1:46" s="1" customFormat="1" ht="12" x14ac:dyDescent="0.35">
      <c r="A1098" s="87"/>
      <c r="B1098" s="40" t="str">
        <f t="shared" si="478"/>
        <v/>
      </c>
      <c r="C1098" s="41" t="str">
        <f t="shared" si="479"/>
        <v/>
      </c>
      <c r="D1098" s="28">
        <f>'I Disease Parameters'!$E$6/(1000*365)</f>
        <v>4.8197260273972601E-5</v>
      </c>
      <c r="E1098" s="28">
        <f>'I Disease Parameters'!$E$7/(1000*365)</f>
        <v>2.0024657534246577E-5</v>
      </c>
      <c r="F1098" s="27">
        <f>(1-'I Disease Parameters'!$E$8)/'I Disease Parameters'!$E$10</f>
        <v>0.188</v>
      </c>
      <c r="G1098" s="27">
        <f>'I Disease Parameters'!$E$8/'I Disease Parameters'!$E$11</f>
        <v>1.2E-2</v>
      </c>
      <c r="H1098" s="27">
        <f>1/'I Disease Parameters'!$E$12</f>
        <v>0.05</v>
      </c>
      <c r="I1098" s="27">
        <f>'I Disease Parameters'!$E$9/'I Disease Parameters'!$E$15</f>
        <v>0</v>
      </c>
      <c r="J1098" s="83">
        <f t="shared" si="502"/>
        <v>7.7001263440561267</v>
      </c>
      <c r="K1098" s="60">
        <f t="shared" si="503"/>
        <v>0.77001263449643809</v>
      </c>
      <c r="L1098" s="30">
        <f t="shared" si="504"/>
        <v>0.46717576064062738</v>
      </c>
      <c r="M1098" s="27">
        <f>J1098/'I Disease Parameters'!$E$12</f>
        <v>0.38500631720280631</v>
      </c>
      <c r="N1098" s="27">
        <f>K1098/SQRT('I Disease Parameters'!$E$13*'I Disease Parameters'!$E$13)</f>
        <v>4.5294860852731655E-2</v>
      </c>
      <c r="O1098" s="27">
        <f>L1098/'I Disease Parameters'!$E$13</f>
        <v>2.7480927096507492E-2</v>
      </c>
      <c r="P1098" s="27">
        <f>(1-L1098)/'I Disease Parameters'!$E$14</f>
        <v>2.2201009973307193E-2</v>
      </c>
      <c r="Q1098" s="19" t="str">
        <f t="shared" si="480"/>
        <v/>
      </c>
      <c r="R1098" s="17" t="str">
        <f t="shared" si="481"/>
        <v/>
      </c>
      <c r="S1098" s="17" t="str">
        <f t="shared" si="482"/>
        <v/>
      </c>
      <c r="T1098" s="17" t="str">
        <f t="shared" si="483"/>
        <v/>
      </c>
      <c r="U1098" s="17" t="str">
        <f t="shared" si="484"/>
        <v/>
      </c>
      <c r="V1098" s="17" t="str">
        <f t="shared" si="485"/>
        <v/>
      </c>
      <c r="W1098" s="17" t="str">
        <f t="shared" si="486"/>
        <v/>
      </c>
      <c r="X1098" s="18" t="str">
        <f t="shared" si="477"/>
        <v/>
      </c>
      <c r="Y1098" s="17" t="str">
        <f t="shared" si="487"/>
        <v/>
      </c>
      <c r="Z1098" s="17" t="str">
        <f t="shared" si="488"/>
        <v/>
      </c>
      <c r="AA1098" s="17" t="str">
        <f t="shared" si="489"/>
        <v/>
      </c>
      <c r="AB1098" s="17" t="str">
        <f t="shared" si="490"/>
        <v/>
      </c>
      <c r="AC1098" s="17" t="str">
        <f t="shared" si="491"/>
        <v/>
      </c>
      <c r="AD1098" s="18" t="str">
        <f t="shared" si="492"/>
        <v/>
      </c>
      <c r="AE1098" s="19" t="str">
        <f t="shared" si="493"/>
        <v/>
      </c>
      <c r="AF1098" s="17" t="str">
        <f t="shared" si="494"/>
        <v/>
      </c>
      <c r="AG1098" s="17" t="str">
        <f t="shared" si="495"/>
        <v/>
      </c>
      <c r="AH1098" s="18" t="str">
        <f t="shared" si="496"/>
        <v/>
      </c>
      <c r="AI1098" s="73"/>
      <c r="AJ1098" s="74"/>
      <c r="AK1098" s="74"/>
      <c r="AL1098" s="73"/>
      <c r="AM1098" s="74"/>
      <c r="AN1098" s="74">
        <f t="shared" si="497"/>
        <v>2012</v>
      </c>
      <c r="AO1098" s="19" t="str">
        <f t="shared" ca="1" si="498"/>
        <v>-</v>
      </c>
      <c r="AP1098" s="17" t="str">
        <f ca="1">IF($C1098&gt;=TODAY(),"-",100*(AO1098-MIN(Fit_Error_Deaths))/(MAX(Fit_Error_Deaths)-MIN(Fit_Error_Deaths)))</f>
        <v>-</v>
      </c>
      <c r="AQ1098" s="17" t="str">
        <f t="shared" ca="1" si="499"/>
        <v>-</v>
      </c>
      <c r="AR1098" s="17" t="str">
        <f ca="1">IF($C1098&gt;=TODAY(),"-",100*(AQ1098-MIN(Fit_Error_LocalTransmission))/(MAX(Fit_Error_LocalTransmission)-MIN(Fit_Error_LocalTransmission)))</f>
        <v>-</v>
      </c>
      <c r="AS1098" s="17" t="str">
        <f t="shared" ca="1" si="500"/>
        <v>-</v>
      </c>
      <c r="AT1098" s="67" t="str">
        <f t="shared" ca="1" si="501"/>
        <v>-</v>
      </c>
    </row>
    <row r="1099" spans="1:46" s="1" customFormat="1" ht="12" x14ac:dyDescent="0.35">
      <c r="A1099" s="87"/>
      <c r="B1099" s="40" t="str">
        <f t="shared" si="478"/>
        <v/>
      </c>
      <c r="C1099" s="41" t="str">
        <f t="shared" si="479"/>
        <v/>
      </c>
      <c r="D1099" s="28">
        <f>'I Disease Parameters'!$E$6/(1000*365)</f>
        <v>4.8197260273972601E-5</v>
      </c>
      <c r="E1099" s="28">
        <f>'I Disease Parameters'!$E$7/(1000*365)</f>
        <v>2.0024657534246577E-5</v>
      </c>
      <c r="F1099" s="27">
        <f>(1-'I Disease Parameters'!$E$8)/'I Disease Parameters'!$E$10</f>
        <v>0.188</v>
      </c>
      <c r="G1099" s="27">
        <f>'I Disease Parameters'!$E$8/'I Disease Parameters'!$E$11</f>
        <v>1.2E-2</v>
      </c>
      <c r="H1099" s="27">
        <f>1/'I Disease Parameters'!$E$12</f>
        <v>0.05</v>
      </c>
      <c r="I1099" s="27">
        <f>'I Disease Parameters'!$E$9/'I Disease Parameters'!$E$15</f>
        <v>0</v>
      </c>
      <c r="J1099" s="83">
        <f t="shared" si="502"/>
        <v>7.7001263440561267</v>
      </c>
      <c r="K1099" s="60">
        <f t="shared" si="503"/>
        <v>0.77001263449643809</v>
      </c>
      <c r="L1099" s="30">
        <f t="shared" si="504"/>
        <v>0.46717576064062738</v>
      </c>
      <c r="M1099" s="27">
        <f>J1099/'I Disease Parameters'!$E$12</f>
        <v>0.38500631720280631</v>
      </c>
      <c r="N1099" s="27">
        <f>K1099/SQRT('I Disease Parameters'!$E$13*'I Disease Parameters'!$E$13)</f>
        <v>4.5294860852731655E-2</v>
      </c>
      <c r="O1099" s="27">
        <f>L1099/'I Disease Parameters'!$E$13</f>
        <v>2.7480927096507492E-2</v>
      </c>
      <c r="P1099" s="27">
        <f>(1-L1099)/'I Disease Parameters'!$E$14</f>
        <v>2.2201009973307193E-2</v>
      </c>
      <c r="Q1099" s="19" t="str">
        <f t="shared" si="480"/>
        <v/>
      </c>
      <c r="R1099" s="17" t="str">
        <f t="shared" si="481"/>
        <v/>
      </c>
      <c r="S1099" s="17" t="str">
        <f t="shared" si="482"/>
        <v/>
      </c>
      <c r="T1099" s="17" t="str">
        <f t="shared" si="483"/>
        <v/>
      </c>
      <c r="U1099" s="17" t="str">
        <f t="shared" si="484"/>
        <v/>
      </c>
      <c r="V1099" s="17" t="str">
        <f t="shared" si="485"/>
        <v/>
      </c>
      <c r="W1099" s="17" t="str">
        <f t="shared" si="486"/>
        <v/>
      </c>
      <c r="X1099" s="18" t="str">
        <f t="shared" si="477"/>
        <v/>
      </c>
      <c r="Y1099" s="17" t="str">
        <f t="shared" si="487"/>
        <v/>
      </c>
      <c r="Z1099" s="17" t="str">
        <f t="shared" si="488"/>
        <v/>
      </c>
      <c r="AA1099" s="17" t="str">
        <f t="shared" si="489"/>
        <v/>
      </c>
      <c r="AB1099" s="17" t="str">
        <f t="shared" si="490"/>
        <v/>
      </c>
      <c r="AC1099" s="17" t="str">
        <f t="shared" si="491"/>
        <v/>
      </c>
      <c r="AD1099" s="18" t="str">
        <f t="shared" si="492"/>
        <v/>
      </c>
      <c r="AE1099" s="19" t="str">
        <f t="shared" si="493"/>
        <v/>
      </c>
      <c r="AF1099" s="17" t="str">
        <f t="shared" si="494"/>
        <v/>
      </c>
      <c r="AG1099" s="17" t="str">
        <f t="shared" si="495"/>
        <v/>
      </c>
      <c r="AH1099" s="18" t="str">
        <f t="shared" si="496"/>
        <v/>
      </c>
      <c r="AI1099" s="73"/>
      <c r="AJ1099" s="74"/>
      <c r="AK1099" s="74"/>
      <c r="AL1099" s="73"/>
      <c r="AM1099" s="74"/>
      <c r="AN1099" s="74">
        <f t="shared" si="497"/>
        <v>2012</v>
      </c>
      <c r="AO1099" s="19" t="str">
        <f t="shared" ca="1" si="498"/>
        <v>-</v>
      </c>
      <c r="AP1099" s="17" t="str">
        <f ca="1">IF($C1099&gt;=TODAY(),"-",100*(AO1099-MIN(Fit_Error_Deaths))/(MAX(Fit_Error_Deaths)-MIN(Fit_Error_Deaths)))</f>
        <v>-</v>
      </c>
      <c r="AQ1099" s="17" t="str">
        <f t="shared" ca="1" si="499"/>
        <v>-</v>
      </c>
      <c r="AR1099" s="17" t="str">
        <f ca="1">IF($C1099&gt;=TODAY(),"-",100*(AQ1099-MIN(Fit_Error_LocalTransmission))/(MAX(Fit_Error_LocalTransmission)-MIN(Fit_Error_LocalTransmission)))</f>
        <v>-</v>
      </c>
      <c r="AS1099" s="17" t="str">
        <f t="shared" ca="1" si="500"/>
        <v>-</v>
      </c>
      <c r="AT1099" s="67" t="str">
        <f t="shared" ca="1" si="501"/>
        <v>-</v>
      </c>
    </row>
    <row r="1100" spans="1:46" s="1" customFormat="1" ht="12" x14ac:dyDescent="0.35">
      <c r="A1100" s="87"/>
      <c r="B1100" s="40" t="str">
        <f t="shared" si="478"/>
        <v/>
      </c>
      <c r="C1100" s="41" t="str">
        <f t="shared" si="479"/>
        <v/>
      </c>
      <c r="D1100" s="28">
        <f>'I Disease Parameters'!$E$6/(1000*365)</f>
        <v>4.8197260273972601E-5</v>
      </c>
      <c r="E1100" s="28">
        <f>'I Disease Parameters'!$E$7/(1000*365)</f>
        <v>2.0024657534246577E-5</v>
      </c>
      <c r="F1100" s="27">
        <f>(1-'I Disease Parameters'!$E$8)/'I Disease Parameters'!$E$10</f>
        <v>0.188</v>
      </c>
      <c r="G1100" s="27">
        <f>'I Disease Parameters'!$E$8/'I Disease Parameters'!$E$11</f>
        <v>1.2E-2</v>
      </c>
      <c r="H1100" s="27">
        <f>1/'I Disease Parameters'!$E$12</f>
        <v>0.05</v>
      </c>
      <c r="I1100" s="27">
        <f>'I Disease Parameters'!$E$9/'I Disease Parameters'!$E$15</f>
        <v>0</v>
      </c>
      <c r="J1100" s="83">
        <f t="shared" si="502"/>
        <v>7.7001263440561267</v>
      </c>
      <c r="K1100" s="60">
        <f t="shared" si="503"/>
        <v>0.77001263449643809</v>
      </c>
      <c r="L1100" s="30">
        <f t="shared" si="504"/>
        <v>0.46717576064062738</v>
      </c>
      <c r="M1100" s="27">
        <f>J1100/'I Disease Parameters'!$E$12</f>
        <v>0.38500631720280631</v>
      </c>
      <c r="N1100" s="27">
        <f>K1100/SQRT('I Disease Parameters'!$E$13*'I Disease Parameters'!$E$13)</f>
        <v>4.5294860852731655E-2</v>
      </c>
      <c r="O1100" s="27">
        <f>L1100/'I Disease Parameters'!$E$13</f>
        <v>2.7480927096507492E-2</v>
      </c>
      <c r="P1100" s="27">
        <f>(1-L1100)/'I Disease Parameters'!$E$14</f>
        <v>2.2201009973307193E-2</v>
      </c>
      <c r="Q1100" s="19" t="str">
        <f t="shared" si="480"/>
        <v/>
      </c>
      <c r="R1100" s="17" t="str">
        <f t="shared" si="481"/>
        <v/>
      </c>
      <c r="S1100" s="17" t="str">
        <f t="shared" si="482"/>
        <v/>
      </c>
      <c r="T1100" s="17" t="str">
        <f t="shared" si="483"/>
        <v/>
      </c>
      <c r="U1100" s="17" t="str">
        <f t="shared" si="484"/>
        <v/>
      </c>
      <c r="V1100" s="17" t="str">
        <f t="shared" si="485"/>
        <v/>
      </c>
      <c r="W1100" s="17" t="str">
        <f t="shared" si="486"/>
        <v/>
      </c>
      <c r="X1100" s="18" t="str">
        <f t="shared" si="477"/>
        <v/>
      </c>
      <c r="Y1100" s="17" t="str">
        <f t="shared" si="487"/>
        <v/>
      </c>
      <c r="Z1100" s="17" t="str">
        <f t="shared" si="488"/>
        <v/>
      </c>
      <c r="AA1100" s="17" t="str">
        <f t="shared" si="489"/>
        <v/>
      </c>
      <c r="AB1100" s="17" t="str">
        <f t="shared" si="490"/>
        <v/>
      </c>
      <c r="AC1100" s="17" t="str">
        <f t="shared" si="491"/>
        <v/>
      </c>
      <c r="AD1100" s="18" t="str">
        <f t="shared" si="492"/>
        <v/>
      </c>
      <c r="AE1100" s="19" t="str">
        <f t="shared" si="493"/>
        <v/>
      </c>
      <c r="AF1100" s="17" t="str">
        <f t="shared" si="494"/>
        <v/>
      </c>
      <c r="AG1100" s="17" t="str">
        <f t="shared" si="495"/>
        <v/>
      </c>
      <c r="AH1100" s="18" t="str">
        <f t="shared" si="496"/>
        <v/>
      </c>
      <c r="AI1100" s="73"/>
      <c r="AJ1100" s="74"/>
      <c r="AK1100" s="74"/>
      <c r="AL1100" s="73"/>
      <c r="AM1100" s="74"/>
      <c r="AN1100" s="74">
        <f t="shared" si="497"/>
        <v>2012</v>
      </c>
      <c r="AO1100" s="19" t="str">
        <f t="shared" ca="1" si="498"/>
        <v>-</v>
      </c>
      <c r="AP1100" s="17" t="str">
        <f ca="1">IF($C1100&gt;=TODAY(),"-",100*(AO1100-MIN(Fit_Error_Deaths))/(MAX(Fit_Error_Deaths)-MIN(Fit_Error_Deaths)))</f>
        <v>-</v>
      </c>
      <c r="AQ1100" s="17" t="str">
        <f t="shared" ca="1" si="499"/>
        <v>-</v>
      </c>
      <c r="AR1100" s="17" t="str">
        <f ca="1">IF($C1100&gt;=TODAY(),"-",100*(AQ1100-MIN(Fit_Error_LocalTransmission))/(MAX(Fit_Error_LocalTransmission)-MIN(Fit_Error_LocalTransmission)))</f>
        <v>-</v>
      </c>
      <c r="AS1100" s="17" t="str">
        <f t="shared" ca="1" si="500"/>
        <v>-</v>
      </c>
      <c r="AT1100" s="67" t="str">
        <f t="shared" ca="1" si="501"/>
        <v>-</v>
      </c>
    </row>
    <row r="1101" spans="1:46" s="1" customFormat="1" ht="12" x14ac:dyDescent="0.35">
      <c r="A1101" s="87"/>
      <c r="B1101" s="40" t="str">
        <f t="shared" si="478"/>
        <v/>
      </c>
      <c r="C1101" s="41" t="str">
        <f t="shared" si="479"/>
        <v/>
      </c>
      <c r="D1101" s="28">
        <f>'I Disease Parameters'!$E$6/(1000*365)</f>
        <v>4.8197260273972601E-5</v>
      </c>
      <c r="E1101" s="28">
        <f>'I Disease Parameters'!$E$7/(1000*365)</f>
        <v>2.0024657534246577E-5</v>
      </c>
      <c r="F1101" s="27">
        <f>(1-'I Disease Parameters'!$E$8)/'I Disease Parameters'!$E$10</f>
        <v>0.188</v>
      </c>
      <c r="G1101" s="27">
        <f>'I Disease Parameters'!$E$8/'I Disease Parameters'!$E$11</f>
        <v>1.2E-2</v>
      </c>
      <c r="H1101" s="27">
        <f>1/'I Disease Parameters'!$E$12</f>
        <v>0.05</v>
      </c>
      <c r="I1101" s="27">
        <f>'I Disease Parameters'!$E$9/'I Disease Parameters'!$E$15</f>
        <v>0</v>
      </c>
      <c r="J1101" s="83">
        <f t="shared" si="502"/>
        <v>7.7001263440561267</v>
      </c>
      <c r="K1101" s="60">
        <f t="shared" si="503"/>
        <v>0.77001263449643809</v>
      </c>
      <c r="L1101" s="30">
        <f t="shared" si="504"/>
        <v>0.46717576064062738</v>
      </c>
      <c r="M1101" s="27">
        <f>J1101/'I Disease Parameters'!$E$12</f>
        <v>0.38500631720280631</v>
      </c>
      <c r="N1101" s="27">
        <f>K1101/SQRT('I Disease Parameters'!$E$13*'I Disease Parameters'!$E$13)</f>
        <v>4.5294860852731655E-2</v>
      </c>
      <c r="O1101" s="27">
        <f>L1101/'I Disease Parameters'!$E$13</f>
        <v>2.7480927096507492E-2</v>
      </c>
      <c r="P1101" s="27">
        <f>(1-L1101)/'I Disease Parameters'!$E$14</f>
        <v>2.2201009973307193E-2</v>
      </c>
      <c r="Q1101" s="19" t="str">
        <f t="shared" si="480"/>
        <v/>
      </c>
      <c r="R1101" s="17" t="str">
        <f t="shared" si="481"/>
        <v/>
      </c>
      <c r="S1101" s="17" t="str">
        <f t="shared" si="482"/>
        <v/>
      </c>
      <c r="T1101" s="17" t="str">
        <f t="shared" si="483"/>
        <v/>
      </c>
      <c r="U1101" s="17" t="str">
        <f t="shared" si="484"/>
        <v/>
      </c>
      <c r="V1101" s="17" t="str">
        <f t="shared" si="485"/>
        <v/>
      </c>
      <c r="W1101" s="17" t="str">
        <f t="shared" si="486"/>
        <v/>
      </c>
      <c r="X1101" s="18" t="str">
        <f t="shared" si="477"/>
        <v/>
      </c>
      <c r="Y1101" s="17" t="str">
        <f t="shared" si="487"/>
        <v/>
      </c>
      <c r="Z1101" s="17" t="str">
        <f t="shared" si="488"/>
        <v/>
      </c>
      <c r="AA1101" s="17" t="str">
        <f t="shared" si="489"/>
        <v/>
      </c>
      <c r="AB1101" s="17" t="str">
        <f t="shared" si="490"/>
        <v/>
      </c>
      <c r="AC1101" s="17" t="str">
        <f t="shared" si="491"/>
        <v/>
      </c>
      <c r="AD1101" s="18" t="str">
        <f t="shared" si="492"/>
        <v/>
      </c>
      <c r="AE1101" s="19" t="str">
        <f t="shared" si="493"/>
        <v/>
      </c>
      <c r="AF1101" s="17" t="str">
        <f t="shared" si="494"/>
        <v/>
      </c>
      <c r="AG1101" s="17" t="str">
        <f t="shared" si="495"/>
        <v/>
      </c>
      <c r="AH1101" s="18" t="str">
        <f t="shared" si="496"/>
        <v/>
      </c>
      <c r="AI1101" s="73"/>
      <c r="AJ1101" s="74"/>
      <c r="AK1101" s="74"/>
      <c r="AL1101" s="73"/>
      <c r="AM1101" s="74"/>
      <c r="AN1101" s="74">
        <f t="shared" si="497"/>
        <v>2012</v>
      </c>
      <c r="AO1101" s="19" t="str">
        <f t="shared" ca="1" si="498"/>
        <v>-</v>
      </c>
      <c r="AP1101" s="17" t="str">
        <f ca="1">IF($C1101&gt;=TODAY(),"-",100*(AO1101-MIN(Fit_Error_Deaths))/(MAX(Fit_Error_Deaths)-MIN(Fit_Error_Deaths)))</f>
        <v>-</v>
      </c>
      <c r="AQ1101" s="17" t="str">
        <f t="shared" ca="1" si="499"/>
        <v>-</v>
      </c>
      <c r="AR1101" s="17" t="str">
        <f ca="1">IF($C1101&gt;=TODAY(),"-",100*(AQ1101-MIN(Fit_Error_LocalTransmission))/(MAX(Fit_Error_LocalTransmission)-MIN(Fit_Error_LocalTransmission)))</f>
        <v>-</v>
      </c>
      <c r="AS1101" s="17" t="str">
        <f t="shared" ca="1" si="500"/>
        <v>-</v>
      </c>
      <c r="AT1101" s="67" t="str">
        <f t="shared" ca="1" si="501"/>
        <v>-</v>
      </c>
    </row>
    <row r="1102" spans="1:46" s="1" customFormat="1" ht="12" x14ac:dyDescent="0.35">
      <c r="A1102" s="87"/>
      <c r="B1102" s="40" t="str">
        <f t="shared" si="478"/>
        <v/>
      </c>
      <c r="C1102" s="41" t="str">
        <f t="shared" si="479"/>
        <v/>
      </c>
      <c r="D1102" s="28">
        <f>'I Disease Parameters'!$E$6/(1000*365)</f>
        <v>4.8197260273972601E-5</v>
      </c>
      <c r="E1102" s="28">
        <f>'I Disease Parameters'!$E$7/(1000*365)</f>
        <v>2.0024657534246577E-5</v>
      </c>
      <c r="F1102" s="27">
        <f>(1-'I Disease Parameters'!$E$8)/'I Disease Parameters'!$E$10</f>
        <v>0.188</v>
      </c>
      <c r="G1102" s="27">
        <f>'I Disease Parameters'!$E$8/'I Disease Parameters'!$E$11</f>
        <v>1.2E-2</v>
      </c>
      <c r="H1102" s="27">
        <f>1/'I Disease Parameters'!$E$12</f>
        <v>0.05</v>
      </c>
      <c r="I1102" s="27">
        <f>'I Disease Parameters'!$E$9/'I Disease Parameters'!$E$15</f>
        <v>0</v>
      </c>
      <c r="J1102" s="83">
        <f t="shared" si="502"/>
        <v>7.7001263440561267</v>
      </c>
      <c r="K1102" s="60">
        <f t="shared" si="503"/>
        <v>0.77001263449643809</v>
      </c>
      <c r="L1102" s="30">
        <f t="shared" si="504"/>
        <v>0.46717576064062738</v>
      </c>
      <c r="M1102" s="27">
        <f>J1102/'I Disease Parameters'!$E$12</f>
        <v>0.38500631720280631</v>
      </c>
      <c r="N1102" s="27">
        <f>K1102/SQRT('I Disease Parameters'!$E$13*'I Disease Parameters'!$E$13)</f>
        <v>4.5294860852731655E-2</v>
      </c>
      <c r="O1102" s="27">
        <f>L1102/'I Disease Parameters'!$E$13</f>
        <v>2.7480927096507492E-2</v>
      </c>
      <c r="P1102" s="27">
        <f>(1-L1102)/'I Disease Parameters'!$E$14</f>
        <v>2.2201009973307193E-2</v>
      </c>
      <c r="Q1102" s="19" t="str">
        <f t="shared" si="480"/>
        <v/>
      </c>
      <c r="R1102" s="17" t="str">
        <f t="shared" si="481"/>
        <v/>
      </c>
      <c r="S1102" s="17" t="str">
        <f t="shared" si="482"/>
        <v/>
      </c>
      <c r="T1102" s="17" t="str">
        <f t="shared" si="483"/>
        <v/>
      </c>
      <c r="U1102" s="17" t="str">
        <f t="shared" si="484"/>
        <v/>
      </c>
      <c r="V1102" s="17" t="str">
        <f t="shared" si="485"/>
        <v/>
      </c>
      <c r="W1102" s="17" t="str">
        <f t="shared" si="486"/>
        <v/>
      </c>
      <c r="X1102" s="18" t="str">
        <f t="shared" si="477"/>
        <v/>
      </c>
      <c r="Y1102" s="17" t="str">
        <f t="shared" si="487"/>
        <v/>
      </c>
      <c r="Z1102" s="17" t="str">
        <f t="shared" si="488"/>
        <v/>
      </c>
      <c r="AA1102" s="17" t="str">
        <f t="shared" si="489"/>
        <v/>
      </c>
      <c r="AB1102" s="17" t="str">
        <f t="shared" si="490"/>
        <v/>
      </c>
      <c r="AC1102" s="17" t="str">
        <f t="shared" si="491"/>
        <v/>
      </c>
      <c r="AD1102" s="18" t="str">
        <f t="shared" si="492"/>
        <v/>
      </c>
      <c r="AE1102" s="19" t="str">
        <f t="shared" si="493"/>
        <v/>
      </c>
      <c r="AF1102" s="17" t="str">
        <f t="shared" si="494"/>
        <v/>
      </c>
      <c r="AG1102" s="17" t="str">
        <f t="shared" si="495"/>
        <v/>
      </c>
      <c r="AH1102" s="18" t="str">
        <f t="shared" si="496"/>
        <v/>
      </c>
      <c r="AI1102" s="73"/>
      <c r="AJ1102" s="74"/>
      <c r="AK1102" s="74"/>
      <c r="AL1102" s="73"/>
      <c r="AM1102" s="74"/>
      <c r="AN1102" s="74">
        <f t="shared" si="497"/>
        <v>2012</v>
      </c>
      <c r="AO1102" s="19" t="str">
        <f t="shared" ca="1" si="498"/>
        <v>-</v>
      </c>
      <c r="AP1102" s="17" t="str">
        <f ca="1">IF($C1102&gt;=TODAY(),"-",100*(AO1102-MIN(Fit_Error_Deaths))/(MAX(Fit_Error_Deaths)-MIN(Fit_Error_Deaths)))</f>
        <v>-</v>
      </c>
      <c r="AQ1102" s="17" t="str">
        <f t="shared" ca="1" si="499"/>
        <v>-</v>
      </c>
      <c r="AR1102" s="17" t="str">
        <f ca="1">IF($C1102&gt;=TODAY(),"-",100*(AQ1102-MIN(Fit_Error_LocalTransmission))/(MAX(Fit_Error_LocalTransmission)-MIN(Fit_Error_LocalTransmission)))</f>
        <v>-</v>
      </c>
      <c r="AS1102" s="17" t="str">
        <f t="shared" ca="1" si="500"/>
        <v>-</v>
      </c>
      <c r="AT1102" s="67" t="str">
        <f t="shared" ca="1" si="501"/>
        <v>-</v>
      </c>
    </row>
    <row r="1103" spans="1:46" s="1" customFormat="1" ht="12" x14ac:dyDescent="0.35">
      <c r="A1103" s="87"/>
      <c r="B1103" s="40" t="str">
        <f t="shared" si="478"/>
        <v/>
      </c>
      <c r="C1103" s="41" t="str">
        <f t="shared" si="479"/>
        <v/>
      </c>
      <c r="D1103" s="28">
        <f>'I Disease Parameters'!$E$6/(1000*365)</f>
        <v>4.8197260273972601E-5</v>
      </c>
      <c r="E1103" s="28">
        <f>'I Disease Parameters'!$E$7/(1000*365)</f>
        <v>2.0024657534246577E-5</v>
      </c>
      <c r="F1103" s="27">
        <f>(1-'I Disease Parameters'!$E$8)/'I Disease Parameters'!$E$10</f>
        <v>0.188</v>
      </c>
      <c r="G1103" s="27">
        <f>'I Disease Parameters'!$E$8/'I Disease Parameters'!$E$11</f>
        <v>1.2E-2</v>
      </c>
      <c r="H1103" s="27">
        <f>1/'I Disease Parameters'!$E$12</f>
        <v>0.05</v>
      </c>
      <c r="I1103" s="27">
        <f>'I Disease Parameters'!$E$9/'I Disease Parameters'!$E$15</f>
        <v>0</v>
      </c>
      <c r="J1103" s="83">
        <f t="shared" si="502"/>
        <v>7.7001263440561267</v>
      </c>
      <c r="K1103" s="60">
        <f t="shared" si="503"/>
        <v>0.77001263449643809</v>
      </c>
      <c r="L1103" s="30">
        <f t="shared" si="504"/>
        <v>0.46717576064062738</v>
      </c>
      <c r="M1103" s="27">
        <f>J1103/'I Disease Parameters'!$E$12</f>
        <v>0.38500631720280631</v>
      </c>
      <c r="N1103" s="27">
        <f>K1103/SQRT('I Disease Parameters'!$E$13*'I Disease Parameters'!$E$13)</f>
        <v>4.5294860852731655E-2</v>
      </c>
      <c r="O1103" s="27">
        <f>L1103/'I Disease Parameters'!$E$13</f>
        <v>2.7480927096507492E-2</v>
      </c>
      <c r="P1103" s="27">
        <f>(1-L1103)/'I Disease Parameters'!$E$14</f>
        <v>2.2201009973307193E-2</v>
      </c>
      <c r="Q1103" s="19" t="str">
        <f t="shared" si="480"/>
        <v/>
      </c>
      <c r="R1103" s="17" t="str">
        <f t="shared" si="481"/>
        <v/>
      </c>
      <c r="S1103" s="17" t="str">
        <f t="shared" si="482"/>
        <v/>
      </c>
      <c r="T1103" s="17" t="str">
        <f t="shared" si="483"/>
        <v/>
      </c>
      <c r="U1103" s="17" t="str">
        <f t="shared" si="484"/>
        <v/>
      </c>
      <c r="V1103" s="17" t="str">
        <f t="shared" si="485"/>
        <v/>
      </c>
      <c r="W1103" s="17" t="str">
        <f t="shared" si="486"/>
        <v/>
      </c>
      <c r="X1103" s="18" t="str">
        <f t="shared" si="477"/>
        <v/>
      </c>
      <c r="Y1103" s="17" t="str">
        <f t="shared" si="487"/>
        <v/>
      </c>
      <c r="Z1103" s="17" t="str">
        <f t="shared" si="488"/>
        <v/>
      </c>
      <c r="AA1103" s="17" t="str">
        <f t="shared" si="489"/>
        <v/>
      </c>
      <c r="AB1103" s="17" t="str">
        <f t="shared" si="490"/>
        <v/>
      </c>
      <c r="AC1103" s="17" t="str">
        <f t="shared" si="491"/>
        <v/>
      </c>
      <c r="AD1103" s="18" t="str">
        <f t="shared" si="492"/>
        <v/>
      </c>
      <c r="AE1103" s="19" t="str">
        <f t="shared" si="493"/>
        <v/>
      </c>
      <c r="AF1103" s="17" t="str">
        <f t="shared" si="494"/>
        <v/>
      </c>
      <c r="AG1103" s="17" t="str">
        <f t="shared" si="495"/>
        <v/>
      </c>
      <c r="AH1103" s="18" t="str">
        <f t="shared" si="496"/>
        <v/>
      </c>
      <c r="AI1103" s="73"/>
      <c r="AJ1103" s="74"/>
      <c r="AK1103" s="74"/>
      <c r="AL1103" s="73"/>
      <c r="AM1103" s="74"/>
      <c r="AN1103" s="74">
        <f t="shared" si="497"/>
        <v>2012</v>
      </c>
      <c r="AO1103" s="19" t="str">
        <f t="shared" ca="1" si="498"/>
        <v>-</v>
      </c>
      <c r="AP1103" s="17" t="str">
        <f ca="1">IF($C1103&gt;=TODAY(),"-",100*(AO1103-MIN(Fit_Error_Deaths))/(MAX(Fit_Error_Deaths)-MIN(Fit_Error_Deaths)))</f>
        <v>-</v>
      </c>
      <c r="AQ1103" s="17" t="str">
        <f t="shared" ca="1" si="499"/>
        <v>-</v>
      </c>
      <c r="AR1103" s="17" t="str">
        <f ca="1">IF($C1103&gt;=TODAY(),"-",100*(AQ1103-MIN(Fit_Error_LocalTransmission))/(MAX(Fit_Error_LocalTransmission)-MIN(Fit_Error_LocalTransmission)))</f>
        <v>-</v>
      </c>
      <c r="AS1103" s="17" t="str">
        <f t="shared" ca="1" si="500"/>
        <v>-</v>
      </c>
      <c r="AT1103" s="67" t="str">
        <f t="shared" ca="1" si="501"/>
        <v>-</v>
      </c>
    </row>
    <row r="1104" spans="1:46" s="1" customFormat="1" ht="12" x14ac:dyDescent="0.35">
      <c r="A1104" s="87"/>
      <c r="B1104" s="40" t="str">
        <f t="shared" si="478"/>
        <v/>
      </c>
      <c r="C1104" s="41" t="str">
        <f t="shared" si="479"/>
        <v/>
      </c>
      <c r="D1104" s="28">
        <f>'I Disease Parameters'!$E$6/(1000*365)</f>
        <v>4.8197260273972601E-5</v>
      </c>
      <c r="E1104" s="28">
        <f>'I Disease Parameters'!$E$7/(1000*365)</f>
        <v>2.0024657534246577E-5</v>
      </c>
      <c r="F1104" s="27">
        <f>(1-'I Disease Parameters'!$E$8)/'I Disease Parameters'!$E$10</f>
        <v>0.188</v>
      </c>
      <c r="G1104" s="27">
        <f>'I Disease Parameters'!$E$8/'I Disease Parameters'!$E$11</f>
        <v>1.2E-2</v>
      </c>
      <c r="H1104" s="27">
        <f>1/'I Disease Parameters'!$E$12</f>
        <v>0.05</v>
      </c>
      <c r="I1104" s="27">
        <f>'I Disease Parameters'!$E$9/'I Disease Parameters'!$E$15</f>
        <v>0</v>
      </c>
      <c r="J1104" s="83">
        <f t="shared" si="502"/>
        <v>7.7001263440561267</v>
      </c>
      <c r="K1104" s="60">
        <f t="shared" si="503"/>
        <v>0.77001263449643809</v>
      </c>
      <c r="L1104" s="30">
        <f t="shared" si="504"/>
        <v>0.46717576064062738</v>
      </c>
      <c r="M1104" s="27">
        <f>J1104/'I Disease Parameters'!$E$12</f>
        <v>0.38500631720280631</v>
      </c>
      <c r="N1104" s="27">
        <f>K1104/SQRT('I Disease Parameters'!$E$13*'I Disease Parameters'!$E$13)</f>
        <v>4.5294860852731655E-2</v>
      </c>
      <c r="O1104" s="27">
        <f>L1104/'I Disease Parameters'!$E$13</f>
        <v>2.7480927096507492E-2</v>
      </c>
      <c r="P1104" s="27">
        <f>(1-L1104)/'I Disease Parameters'!$E$14</f>
        <v>2.2201009973307193E-2</v>
      </c>
      <c r="Q1104" s="19" t="str">
        <f t="shared" si="480"/>
        <v/>
      </c>
      <c r="R1104" s="17" t="str">
        <f t="shared" si="481"/>
        <v/>
      </c>
      <c r="S1104" s="17" t="str">
        <f t="shared" si="482"/>
        <v/>
      </c>
      <c r="T1104" s="17" t="str">
        <f t="shared" si="483"/>
        <v/>
      </c>
      <c r="U1104" s="17" t="str">
        <f t="shared" si="484"/>
        <v/>
      </c>
      <c r="V1104" s="17" t="str">
        <f t="shared" si="485"/>
        <v/>
      </c>
      <c r="W1104" s="17" t="str">
        <f t="shared" si="486"/>
        <v/>
      </c>
      <c r="X1104" s="18" t="str">
        <f t="shared" si="477"/>
        <v/>
      </c>
      <c r="Y1104" s="17" t="str">
        <f t="shared" si="487"/>
        <v/>
      </c>
      <c r="Z1104" s="17" t="str">
        <f t="shared" si="488"/>
        <v/>
      </c>
      <c r="AA1104" s="17" t="str">
        <f t="shared" si="489"/>
        <v/>
      </c>
      <c r="AB1104" s="17" t="str">
        <f t="shared" si="490"/>
        <v/>
      </c>
      <c r="AC1104" s="17" t="str">
        <f t="shared" si="491"/>
        <v/>
      </c>
      <c r="AD1104" s="18" t="str">
        <f t="shared" si="492"/>
        <v/>
      </c>
      <c r="AE1104" s="19" t="str">
        <f t="shared" si="493"/>
        <v/>
      </c>
      <c r="AF1104" s="17" t="str">
        <f t="shared" si="494"/>
        <v/>
      </c>
      <c r="AG1104" s="17" t="str">
        <f t="shared" si="495"/>
        <v/>
      </c>
      <c r="AH1104" s="18" t="str">
        <f t="shared" si="496"/>
        <v/>
      </c>
      <c r="AI1104" s="73"/>
      <c r="AJ1104" s="74"/>
      <c r="AK1104" s="74"/>
      <c r="AL1104" s="73"/>
      <c r="AM1104" s="74"/>
      <c r="AN1104" s="74">
        <f t="shared" si="497"/>
        <v>2012</v>
      </c>
      <c r="AO1104" s="19" t="str">
        <f t="shared" ca="1" si="498"/>
        <v>-</v>
      </c>
      <c r="AP1104" s="17" t="str">
        <f ca="1">IF($C1104&gt;=TODAY(),"-",100*(AO1104-MIN(Fit_Error_Deaths))/(MAX(Fit_Error_Deaths)-MIN(Fit_Error_Deaths)))</f>
        <v>-</v>
      </c>
      <c r="AQ1104" s="17" t="str">
        <f t="shared" ca="1" si="499"/>
        <v>-</v>
      </c>
      <c r="AR1104" s="17" t="str">
        <f ca="1">IF($C1104&gt;=TODAY(),"-",100*(AQ1104-MIN(Fit_Error_LocalTransmission))/(MAX(Fit_Error_LocalTransmission)-MIN(Fit_Error_LocalTransmission)))</f>
        <v>-</v>
      </c>
      <c r="AS1104" s="17" t="str">
        <f t="shared" ca="1" si="500"/>
        <v>-</v>
      </c>
      <c r="AT1104" s="67" t="str">
        <f t="shared" ca="1" si="501"/>
        <v>-</v>
      </c>
    </row>
    <row r="1105" spans="1:46" s="1" customFormat="1" ht="12" x14ac:dyDescent="0.35">
      <c r="A1105" s="87"/>
      <c r="B1105" s="40" t="str">
        <f t="shared" si="478"/>
        <v/>
      </c>
      <c r="C1105" s="41" t="str">
        <f t="shared" si="479"/>
        <v/>
      </c>
      <c r="D1105" s="28">
        <f>'I Disease Parameters'!$E$6/(1000*365)</f>
        <v>4.8197260273972601E-5</v>
      </c>
      <c r="E1105" s="28">
        <f>'I Disease Parameters'!$E$7/(1000*365)</f>
        <v>2.0024657534246577E-5</v>
      </c>
      <c r="F1105" s="27">
        <f>(1-'I Disease Parameters'!$E$8)/'I Disease Parameters'!$E$10</f>
        <v>0.188</v>
      </c>
      <c r="G1105" s="27">
        <f>'I Disease Parameters'!$E$8/'I Disease Parameters'!$E$11</f>
        <v>1.2E-2</v>
      </c>
      <c r="H1105" s="27">
        <f>1/'I Disease Parameters'!$E$12</f>
        <v>0.05</v>
      </c>
      <c r="I1105" s="27">
        <f>'I Disease Parameters'!$E$9/'I Disease Parameters'!$E$15</f>
        <v>0</v>
      </c>
      <c r="J1105" s="83">
        <f t="shared" si="502"/>
        <v>7.7001263440561267</v>
      </c>
      <c r="K1105" s="60">
        <f t="shared" si="503"/>
        <v>0.77001263449643809</v>
      </c>
      <c r="L1105" s="30">
        <f t="shared" si="504"/>
        <v>0.46717576064062738</v>
      </c>
      <c r="M1105" s="27">
        <f>J1105/'I Disease Parameters'!$E$12</f>
        <v>0.38500631720280631</v>
      </c>
      <c r="N1105" s="27">
        <f>K1105/SQRT('I Disease Parameters'!$E$13*'I Disease Parameters'!$E$13)</f>
        <v>4.5294860852731655E-2</v>
      </c>
      <c r="O1105" s="27">
        <f>L1105/'I Disease Parameters'!$E$13</f>
        <v>2.7480927096507492E-2</v>
      </c>
      <c r="P1105" s="27">
        <f>(1-L1105)/'I Disease Parameters'!$E$14</f>
        <v>2.2201009973307193E-2</v>
      </c>
      <c r="Q1105" s="19" t="str">
        <f t="shared" si="480"/>
        <v/>
      </c>
      <c r="R1105" s="17" t="str">
        <f t="shared" si="481"/>
        <v/>
      </c>
      <c r="S1105" s="17" t="str">
        <f t="shared" si="482"/>
        <v/>
      </c>
      <c r="T1105" s="17" t="str">
        <f t="shared" si="483"/>
        <v/>
      </c>
      <c r="U1105" s="17" t="str">
        <f t="shared" si="484"/>
        <v/>
      </c>
      <c r="V1105" s="17" t="str">
        <f t="shared" si="485"/>
        <v/>
      </c>
      <c r="W1105" s="17" t="str">
        <f t="shared" si="486"/>
        <v/>
      </c>
      <c r="X1105" s="18" t="str">
        <f t="shared" si="477"/>
        <v/>
      </c>
      <c r="Y1105" s="17" t="str">
        <f t="shared" si="487"/>
        <v/>
      </c>
      <c r="Z1105" s="17" t="str">
        <f t="shared" si="488"/>
        <v/>
      </c>
      <c r="AA1105" s="17" t="str">
        <f t="shared" si="489"/>
        <v/>
      </c>
      <c r="AB1105" s="17" t="str">
        <f t="shared" si="490"/>
        <v/>
      </c>
      <c r="AC1105" s="17" t="str">
        <f t="shared" si="491"/>
        <v/>
      </c>
      <c r="AD1105" s="18" t="str">
        <f t="shared" si="492"/>
        <v/>
      </c>
      <c r="AE1105" s="19" t="str">
        <f t="shared" si="493"/>
        <v/>
      </c>
      <c r="AF1105" s="17" t="str">
        <f t="shared" si="494"/>
        <v/>
      </c>
      <c r="AG1105" s="17" t="str">
        <f t="shared" si="495"/>
        <v/>
      </c>
      <c r="AH1105" s="18" t="str">
        <f t="shared" si="496"/>
        <v/>
      </c>
      <c r="AI1105" s="73"/>
      <c r="AJ1105" s="74"/>
      <c r="AK1105" s="74"/>
      <c r="AL1105" s="73"/>
      <c r="AM1105" s="74"/>
      <c r="AN1105" s="74">
        <f t="shared" si="497"/>
        <v>2012</v>
      </c>
      <c r="AO1105" s="19" t="str">
        <f t="shared" ca="1" si="498"/>
        <v>-</v>
      </c>
      <c r="AP1105" s="17" t="str">
        <f ca="1">IF($C1105&gt;=TODAY(),"-",100*(AO1105-MIN(Fit_Error_Deaths))/(MAX(Fit_Error_Deaths)-MIN(Fit_Error_Deaths)))</f>
        <v>-</v>
      </c>
      <c r="AQ1105" s="17" t="str">
        <f t="shared" ca="1" si="499"/>
        <v>-</v>
      </c>
      <c r="AR1105" s="17" t="str">
        <f ca="1">IF($C1105&gt;=TODAY(),"-",100*(AQ1105-MIN(Fit_Error_LocalTransmission))/(MAX(Fit_Error_LocalTransmission)-MIN(Fit_Error_LocalTransmission)))</f>
        <v>-</v>
      </c>
      <c r="AS1105" s="17" t="str">
        <f t="shared" ca="1" si="500"/>
        <v>-</v>
      </c>
      <c r="AT1105" s="67" t="str">
        <f t="shared" ca="1" si="501"/>
        <v>-</v>
      </c>
    </row>
    <row r="1106" spans="1:46" s="1" customFormat="1" ht="12" x14ac:dyDescent="0.35">
      <c r="A1106" s="87"/>
      <c r="B1106" s="40" t="str">
        <f t="shared" si="478"/>
        <v/>
      </c>
      <c r="C1106" s="41" t="str">
        <f t="shared" si="479"/>
        <v/>
      </c>
      <c r="D1106" s="28">
        <f>'I Disease Parameters'!$E$6/(1000*365)</f>
        <v>4.8197260273972601E-5</v>
      </c>
      <c r="E1106" s="28">
        <f>'I Disease Parameters'!$E$7/(1000*365)</f>
        <v>2.0024657534246577E-5</v>
      </c>
      <c r="F1106" s="27">
        <f>(1-'I Disease Parameters'!$E$8)/'I Disease Parameters'!$E$10</f>
        <v>0.188</v>
      </c>
      <c r="G1106" s="27">
        <f>'I Disease Parameters'!$E$8/'I Disease Parameters'!$E$11</f>
        <v>1.2E-2</v>
      </c>
      <c r="H1106" s="27">
        <f>1/'I Disease Parameters'!$E$12</f>
        <v>0.05</v>
      </c>
      <c r="I1106" s="27">
        <f>'I Disease Parameters'!$E$9/'I Disease Parameters'!$E$15</f>
        <v>0</v>
      </c>
      <c r="J1106" s="83">
        <f t="shared" si="502"/>
        <v>7.7001263440561267</v>
      </c>
      <c r="K1106" s="60">
        <f t="shared" si="503"/>
        <v>0.77001263449643809</v>
      </c>
      <c r="L1106" s="30">
        <f t="shared" si="504"/>
        <v>0.46717576064062738</v>
      </c>
      <c r="M1106" s="27">
        <f>J1106/'I Disease Parameters'!$E$12</f>
        <v>0.38500631720280631</v>
      </c>
      <c r="N1106" s="27">
        <f>K1106/SQRT('I Disease Parameters'!$E$13*'I Disease Parameters'!$E$13)</f>
        <v>4.5294860852731655E-2</v>
      </c>
      <c r="O1106" s="27">
        <f>L1106/'I Disease Parameters'!$E$13</f>
        <v>2.7480927096507492E-2</v>
      </c>
      <c r="P1106" s="27">
        <f>(1-L1106)/'I Disease Parameters'!$E$14</f>
        <v>2.2201009973307193E-2</v>
      </c>
      <c r="Q1106" s="19" t="str">
        <f t="shared" si="480"/>
        <v/>
      </c>
      <c r="R1106" s="17" t="str">
        <f t="shared" si="481"/>
        <v/>
      </c>
      <c r="S1106" s="17" t="str">
        <f t="shared" si="482"/>
        <v/>
      </c>
      <c r="T1106" s="17" t="str">
        <f t="shared" si="483"/>
        <v/>
      </c>
      <c r="U1106" s="17" t="str">
        <f t="shared" si="484"/>
        <v/>
      </c>
      <c r="V1106" s="17" t="str">
        <f t="shared" si="485"/>
        <v/>
      </c>
      <c r="W1106" s="17" t="str">
        <f t="shared" si="486"/>
        <v/>
      </c>
      <c r="X1106" s="18" t="str">
        <f t="shared" si="477"/>
        <v/>
      </c>
      <c r="Y1106" s="17" t="str">
        <f t="shared" si="487"/>
        <v/>
      </c>
      <c r="Z1106" s="17" t="str">
        <f t="shared" si="488"/>
        <v/>
      </c>
      <c r="AA1106" s="17" t="str">
        <f t="shared" si="489"/>
        <v/>
      </c>
      <c r="AB1106" s="17" t="str">
        <f t="shared" si="490"/>
        <v/>
      </c>
      <c r="AC1106" s="17" t="str">
        <f t="shared" si="491"/>
        <v/>
      </c>
      <c r="AD1106" s="18" t="str">
        <f t="shared" si="492"/>
        <v/>
      </c>
      <c r="AE1106" s="19" t="str">
        <f t="shared" si="493"/>
        <v/>
      </c>
      <c r="AF1106" s="17" t="str">
        <f t="shared" si="494"/>
        <v/>
      </c>
      <c r="AG1106" s="17" t="str">
        <f t="shared" si="495"/>
        <v/>
      </c>
      <c r="AH1106" s="18" t="str">
        <f t="shared" si="496"/>
        <v/>
      </c>
      <c r="AI1106" s="73"/>
      <c r="AJ1106" s="74"/>
      <c r="AK1106" s="74"/>
      <c r="AL1106" s="73"/>
      <c r="AM1106" s="74"/>
      <c r="AN1106" s="74">
        <f t="shared" si="497"/>
        <v>2012</v>
      </c>
      <c r="AO1106" s="19" t="str">
        <f t="shared" ca="1" si="498"/>
        <v>-</v>
      </c>
      <c r="AP1106" s="17" t="str">
        <f ca="1">IF($C1106&gt;=TODAY(),"-",100*(AO1106-MIN(Fit_Error_Deaths))/(MAX(Fit_Error_Deaths)-MIN(Fit_Error_Deaths)))</f>
        <v>-</v>
      </c>
      <c r="AQ1106" s="17" t="str">
        <f t="shared" ca="1" si="499"/>
        <v>-</v>
      </c>
      <c r="AR1106" s="17" t="str">
        <f ca="1">IF($C1106&gt;=TODAY(),"-",100*(AQ1106-MIN(Fit_Error_LocalTransmission))/(MAX(Fit_Error_LocalTransmission)-MIN(Fit_Error_LocalTransmission)))</f>
        <v>-</v>
      </c>
      <c r="AS1106" s="17" t="str">
        <f t="shared" ca="1" si="500"/>
        <v>-</v>
      </c>
      <c r="AT1106" s="67" t="str">
        <f t="shared" ca="1" si="501"/>
        <v>-</v>
      </c>
    </row>
    <row r="1107" spans="1:46" s="1" customFormat="1" ht="12" x14ac:dyDescent="0.35">
      <c r="A1107" s="87"/>
      <c r="B1107" s="40" t="str">
        <f t="shared" si="478"/>
        <v/>
      </c>
      <c r="C1107" s="41" t="str">
        <f t="shared" si="479"/>
        <v/>
      </c>
      <c r="D1107" s="28">
        <f>'I Disease Parameters'!$E$6/(1000*365)</f>
        <v>4.8197260273972601E-5</v>
      </c>
      <c r="E1107" s="28">
        <f>'I Disease Parameters'!$E$7/(1000*365)</f>
        <v>2.0024657534246577E-5</v>
      </c>
      <c r="F1107" s="27">
        <f>(1-'I Disease Parameters'!$E$8)/'I Disease Parameters'!$E$10</f>
        <v>0.188</v>
      </c>
      <c r="G1107" s="27">
        <f>'I Disease Parameters'!$E$8/'I Disease Parameters'!$E$11</f>
        <v>1.2E-2</v>
      </c>
      <c r="H1107" s="27">
        <f>1/'I Disease Parameters'!$E$12</f>
        <v>0.05</v>
      </c>
      <c r="I1107" s="27">
        <f>'I Disease Parameters'!$E$9/'I Disease Parameters'!$E$15</f>
        <v>0</v>
      </c>
      <c r="J1107" s="83">
        <f t="shared" si="502"/>
        <v>7.7001263440561267</v>
      </c>
      <c r="K1107" s="60">
        <f t="shared" si="503"/>
        <v>0.77001263449643809</v>
      </c>
      <c r="L1107" s="30">
        <f t="shared" si="504"/>
        <v>0.46717576064062738</v>
      </c>
      <c r="M1107" s="27">
        <f>J1107/'I Disease Parameters'!$E$12</f>
        <v>0.38500631720280631</v>
      </c>
      <c r="N1107" s="27">
        <f>K1107/SQRT('I Disease Parameters'!$E$13*'I Disease Parameters'!$E$13)</f>
        <v>4.5294860852731655E-2</v>
      </c>
      <c r="O1107" s="27">
        <f>L1107/'I Disease Parameters'!$E$13</f>
        <v>2.7480927096507492E-2</v>
      </c>
      <c r="P1107" s="27">
        <f>(1-L1107)/'I Disease Parameters'!$E$14</f>
        <v>2.2201009973307193E-2</v>
      </c>
      <c r="Q1107" s="19" t="str">
        <f t="shared" si="480"/>
        <v/>
      </c>
      <c r="R1107" s="17" t="str">
        <f t="shared" si="481"/>
        <v/>
      </c>
      <c r="S1107" s="17" t="str">
        <f t="shared" si="482"/>
        <v/>
      </c>
      <c r="T1107" s="17" t="str">
        <f t="shared" si="483"/>
        <v/>
      </c>
      <c r="U1107" s="17" t="str">
        <f t="shared" si="484"/>
        <v/>
      </c>
      <c r="V1107" s="17" t="str">
        <f t="shared" si="485"/>
        <v/>
      </c>
      <c r="W1107" s="17" t="str">
        <f t="shared" si="486"/>
        <v/>
      </c>
      <c r="X1107" s="18" t="str">
        <f t="shared" si="477"/>
        <v/>
      </c>
      <c r="Y1107" s="17" t="str">
        <f t="shared" si="487"/>
        <v/>
      </c>
      <c r="Z1107" s="17" t="str">
        <f t="shared" si="488"/>
        <v/>
      </c>
      <c r="AA1107" s="17" t="str">
        <f t="shared" si="489"/>
        <v/>
      </c>
      <c r="AB1107" s="17" t="str">
        <f t="shared" si="490"/>
        <v/>
      </c>
      <c r="AC1107" s="17" t="str">
        <f t="shared" si="491"/>
        <v/>
      </c>
      <c r="AD1107" s="18" t="str">
        <f t="shared" si="492"/>
        <v/>
      </c>
      <c r="AE1107" s="19" t="str">
        <f t="shared" si="493"/>
        <v/>
      </c>
      <c r="AF1107" s="17" t="str">
        <f t="shared" si="494"/>
        <v/>
      </c>
      <c r="AG1107" s="17" t="str">
        <f t="shared" si="495"/>
        <v/>
      </c>
      <c r="AH1107" s="18" t="str">
        <f t="shared" si="496"/>
        <v/>
      </c>
      <c r="AI1107" s="73"/>
      <c r="AJ1107" s="74"/>
      <c r="AK1107" s="74"/>
      <c r="AL1107" s="73"/>
      <c r="AM1107" s="74"/>
      <c r="AN1107" s="74">
        <f t="shared" si="497"/>
        <v>2012</v>
      </c>
      <c r="AO1107" s="19" t="str">
        <f t="shared" ca="1" si="498"/>
        <v>-</v>
      </c>
      <c r="AP1107" s="17" t="str">
        <f ca="1">IF($C1107&gt;=TODAY(),"-",100*(AO1107-MIN(Fit_Error_Deaths))/(MAX(Fit_Error_Deaths)-MIN(Fit_Error_Deaths)))</f>
        <v>-</v>
      </c>
      <c r="AQ1107" s="17" t="str">
        <f t="shared" ca="1" si="499"/>
        <v>-</v>
      </c>
      <c r="AR1107" s="17" t="str">
        <f ca="1">IF($C1107&gt;=TODAY(),"-",100*(AQ1107-MIN(Fit_Error_LocalTransmission))/(MAX(Fit_Error_LocalTransmission)-MIN(Fit_Error_LocalTransmission)))</f>
        <v>-</v>
      </c>
      <c r="AS1107" s="17" t="str">
        <f t="shared" ca="1" si="500"/>
        <v>-</v>
      </c>
      <c r="AT1107" s="67" t="str">
        <f t="shared" ca="1" si="501"/>
        <v>-</v>
      </c>
    </row>
    <row r="1108" spans="1:46" s="1" customFormat="1" ht="12" x14ac:dyDescent="0.35">
      <c r="A1108" s="87"/>
      <c r="B1108" s="40" t="str">
        <f t="shared" si="478"/>
        <v/>
      </c>
      <c r="C1108" s="41" t="str">
        <f t="shared" si="479"/>
        <v/>
      </c>
      <c r="D1108" s="28">
        <f>'I Disease Parameters'!$E$6/(1000*365)</f>
        <v>4.8197260273972601E-5</v>
      </c>
      <c r="E1108" s="28">
        <f>'I Disease Parameters'!$E$7/(1000*365)</f>
        <v>2.0024657534246577E-5</v>
      </c>
      <c r="F1108" s="27">
        <f>(1-'I Disease Parameters'!$E$8)/'I Disease Parameters'!$E$10</f>
        <v>0.188</v>
      </c>
      <c r="G1108" s="27">
        <f>'I Disease Parameters'!$E$8/'I Disease Parameters'!$E$11</f>
        <v>1.2E-2</v>
      </c>
      <c r="H1108" s="27">
        <f>1/'I Disease Parameters'!$E$12</f>
        <v>0.05</v>
      </c>
      <c r="I1108" s="27">
        <f>'I Disease Parameters'!$E$9/'I Disease Parameters'!$E$15</f>
        <v>0</v>
      </c>
      <c r="J1108" s="83">
        <f t="shared" si="502"/>
        <v>7.7001263440561267</v>
      </c>
      <c r="K1108" s="60">
        <f t="shared" si="503"/>
        <v>0.77001263449643809</v>
      </c>
      <c r="L1108" s="30">
        <f t="shared" si="504"/>
        <v>0.46717576064062738</v>
      </c>
      <c r="M1108" s="27">
        <f>J1108/'I Disease Parameters'!$E$12</f>
        <v>0.38500631720280631</v>
      </c>
      <c r="N1108" s="27">
        <f>K1108/SQRT('I Disease Parameters'!$E$13*'I Disease Parameters'!$E$13)</f>
        <v>4.5294860852731655E-2</v>
      </c>
      <c r="O1108" s="27">
        <f>L1108/'I Disease Parameters'!$E$13</f>
        <v>2.7480927096507492E-2</v>
      </c>
      <c r="P1108" s="27">
        <f>(1-L1108)/'I Disease Parameters'!$E$14</f>
        <v>2.2201009973307193E-2</v>
      </c>
      <c r="Q1108" s="19" t="str">
        <f t="shared" si="480"/>
        <v/>
      </c>
      <c r="R1108" s="17" t="str">
        <f t="shared" si="481"/>
        <v/>
      </c>
      <c r="S1108" s="17" t="str">
        <f t="shared" si="482"/>
        <v/>
      </c>
      <c r="T1108" s="17" t="str">
        <f t="shared" si="483"/>
        <v/>
      </c>
      <c r="U1108" s="17" t="str">
        <f t="shared" si="484"/>
        <v/>
      </c>
      <c r="V1108" s="17" t="str">
        <f t="shared" si="485"/>
        <v/>
      </c>
      <c r="W1108" s="17" t="str">
        <f t="shared" si="486"/>
        <v/>
      </c>
      <c r="X1108" s="18" t="str">
        <f t="shared" si="477"/>
        <v/>
      </c>
      <c r="Y1108" s="17" t="str">
        <f t="shared" si="487"/>
        <v/>
      </c>
      <c r="Z1108" s="17" t="str">
        <f t="shared" si="488"/>
        <v/>
      </c>
      <c r="AA1108" s="17" t="str">
        <f t="shared" si="489"/>
        <v/>
      </c>
      <c r="AB1108" s="17" t="str">
        <f t="shared" si="490"/>
        <v/>
      </c>
      <c r="AC1108" s="17" t="str">
        <f t="shared" si="491"/>
        <v/>
      </c>
      <c r="AD1108" s="18" t="str">
        <f t="shared" si="492"/>
        <v/>
      </c>
      <c r="AE1108" s="19" t="str">
        <f t="shared" si="493"/>
        <v/>
      </c>
      <c r="AF1108" s="17" t="str">
        <f t="shared" si="494"/>
        <v/>
      </c>
      <c r="AG1108" s="17" t="str">
        <f t="shared" si="495"/>
        <v/>
      </c>
      <c r="AH1108" s="18" t="str">
        <f t="shared" si="496"/>
        <v/>
      </c>
      <c r="AI1108" s="73"/>
      <c r="AJ1108" s="74"/>
      <c r="AK1108" s="74"/>
      <c r="AL1108" s="73"/>
      <c r="AM1108" s="74"/>
      <c r="AN1108" s="74">
        <f t="shared" si="497"/>
        <v>2012</v>
      </c>
      <c r="AO1108" s="19" t="str">
        <f t="shared" ca="1" si="498"/>
        <v>-</v>
      </c>
      <c r="AP1108" s="17" t="str">
        <f ca="1">IF($C1108&gt;=TODAY(),"-",100*(AO1108-MIN(Fit_Error_Deaths))/(MAX(Fit_Error_Deaths)-MIN(Fit_Error_Deaths)))</f>
        <v>-</v>
      </c>
      <c r="AQ1108" s="17" t="str">
        <f t="shared" ca="1" si="499"/>
        <v>-</v>
      </c>
      <c r="AR1108" s="17" t="str">
        <f ca="1">IF($C1108&gt;=TODAY(),"-",100*(AQ1108-MIN(Fit_Error_LocalTransmission))/(MAX(Fit_Error_LocalTransmission)-MIN(Fit_Error_LocalTransmission)))</f>
        <v>-</v>
      </c>
      <c r="AS1108" s="17" t="str">
        <f t="shared" ca="1" si="500"/>
        <v>-</v>
      </c>
      <c r="AT1108" s="67" t="str">
        <f t="shared" ca="1" si="501"/>
        <v>-</v>
      </c>
    </row>
    <row r="1109" spans="1:46" s="1" customFormat="1" ht="12" x14ac:dyDescent="0.35">
      <c r="A1109" s="87"/>
      <c r="B1109" s="40" t="str">
        <f t="shared" si="478"/>
        <v/>
      </c>
      <c r="C1109" s="41" t="str">
        <f t="shared" si="479"/>
        <v/>
      </c>
      <c r="D1109" s="28">
        <f>'I Disease Parameters'!$E$6/(1000*365)</f>
        <v>4.8197260273972601E-5</v>
      </c>
      <c r="E1109" s="28">
        <f>'I Disease Parameters'!$E$7/(1000*365)</f>
        <v>2.0024657534246577E-5</v>
      </c>
      <c r="F1109" s="27">
        <f>(1-'I Disease Parameters'!$E$8)/'I Disease Parameters'!$E$10</f>
        <v>0.188</v>
      </c>
      <c r="G1109" s="27">
        <f>'I Disease Parameters'!$E$8/'I Disease Parameters'!$E$11</f>
        <v>1.2E-2</v>
      </c>
      <c r="H1109" s="27">
        <f>1/'I Disease Parameters'!$E$12</f>
        <v>0.05</v>
      </c>
      <c r="I1109" s="27">
        <f>'I Disease Parameters'!$E$9/'I Disease Parameters'!$E$15</f>
        <v>0</v>
      </c>
      <c r="J1109" s="83">
        <f t="shared" si="502"/>
        <v>7.7001263440561267</v>
      </c>
      <c r="K1109" s="60">
        <f t="shared" si="503"/>
        <v>0.77001263449643809</v>
      </c>
      <c r="L1109" s="30">
        <f t="shared" si="504"/>
        <v>0.46717576064062738</v>
      </c>
      <c r="M1109" s="27">
        <f>J1109/'I Disease Parameters'!$E$12</f>
        <v>0.38500631720280631</v>
      </c>
      <c r="N1109" s="27">
        <f>K1109/SQRT('I Disease Parameters'!$E$13*'I Disease Parameters'!$E$13)</f>
        <v>4.5294860852731655E-2</v>
      </c>
      <c r="O1109" s="27">
        <f>L1109/'I Disease Parameters'!$E$13</f>
        <v>2.7480927096507492E-2</v>
      </c>
      <c r="P1109" s="27">
        <f>(1-L1109)/'I Disease Parameters'!$E$14</f>
        <v>2.2201009973307193E-2</v>
      </c>
      <c r="Q1109" s="19" t="str">
        <f t="shared" si="480"/>
        <v/>
      </c>
      <c r="R1109" s="17" t="str">
        <f t="shared" si="481"/>
        <v/>
      </c>
      <c r="S1109" s="17" t="str">
        <f t="shared" si="482"/>
        <v/>
      </c>
      <c r="T1109" s="17" t="str">
        <f t="shared" si="483"/>
        <v/>
      </c>
      <c r="U1109" s="17" t="str">
        <f t="shared" si="484"/>
        <v/>
      </c>
      <c r="V1109" s="17" t="str">
        <f t="shared" si="485"/>
        <v/>
      </c>
      <c r="W1109" s="17" t="str">
        <f t="shared" si="486"/>
        <v/>
      </c>
      <c r="X1109" s="18" t="str">
        <f t="shared" si="477"/>
        <v/>
      </c>
      <c r="Y1109" s="17" t="str">
        <f t="shared" si="487"/>
        <v/>
      </c>
      <c r="Z1109" s="17" t="str">
        <f t="shared" si="488"/>
        <v/>
      </c>
      <c r="AA1109" s="17" t="str">
        <f t="shared" si="489"/>
        <v/>
      </c>
      <c r="AB1109" s="17" t="str">
        <f t="shared" si="490"/>
        <v/>
      </c>
      <c r="AC1109" s="17" t="str">
        <f t="shared" si="491"/>
        <v/>
      </c>
      <c r="AD1109" s="18" t="str">
        <f t="shared" si="492"/>
        <v/>
      </c>
      <c r="AE1109" s="19" t="str">
        <f t="shared" si="493"/>
        <v/>
      </c>
      <c r="AF1109" s="17" t="str">
        <f t="shared" si="494"/>
        <v/>
      </c>
      <c r="AG1109" s="17" t="str">
        <f t="shared" si="495"/>
        <v/>
      </c>
      <c r="AH1109" s="18" t="str">
        <f t="shared" si="496"/>
        <v/>
      </c>
      <c r="AI1109" s="73"/>
      <c r="AJ1109" s="74"/>
      <c r="AK1109" s="74"/>
      <c r="AL1109" s="73"/>
      <c r="AM1109" s="74"/>
      <c r="AN1109" s="74">
        <f t="shared" si="497"/>
        <v>2012</v>
      </c>
      <c r="AO1109" s="19" t="str">
        <f t="shared" ca="1" si="498"/>
        <v>-</v>
      </c>
      <c r="AP1109" s="17" t="str">
        <f ca="1">IF($C1109&gt;=TODAY(),"-",100*(AO1109-MIN(Fit_Error_Deaths))/(MAX(Fit_Error_Deaths)-MIN(Fit_Error_Deaths)))</f>
        <v>-</v>
      </c>
      <c r="AQ1109" s="17" t="str">
        <f t="shared" ca="1" si="499"/>
        <v>-</v>
      </c>
      <c r="AR1109" s="17" t="str">
        <f ca="1">IF($C1109&gt;=TODAY(),"-",100*(AQ1109-MIN(Fit_Error_LocalTransmission))/(MAX(Fit_Error_LocalTransmission)-MIN(Fit_Error_LocalTransmission)))</f>
        <v>-</v>
      </c>
      <c r="AS1109" s="17" t="str">
        <f t="shared" ca="1" si="500"/>
        <v>-</v>
      </c>
      <c r="AT1109" s="67" t="str">
        <f t="shared" ca="1" si="501"/>
        <v>-</v>
      </c>
    </row>
    <row r="1110" spans="1:46" s="1" customFormat="1" ht="12" x14ac:dyDescent="0.35">
      <c r="A1110" s="87"/>
      <c r="B1110" s="40" t="str">
        <f t="shared" si="478"/>
        <v/>
      </c>
      <c r="C1110" s="41" t="str">
        <f t="shared" si="479"/>
        <v/>
      </c>
      <c r="D1110" s="28">
        <f>'I Disease Parameters'!$E$6/(1000*365)</f>
        <v>4.8197260273972601E-5</v>
      </c>
      <c r="E1110" s="28">
        <f>'I Disease Parameters'!$E$7/(1000*365)</f>
        <v>2.0024657534246577E-5</v>
      </c>
      <c r="F1110" s="27">
        <f>(1-'I Disease Parameters'!$E$8)/'I Disease Parameters'!$E$10</f>
        <v>0.188</v>
      </c>
      <c r="G1110" s="27">
        <f>'I Disease Parameters'!$E$8/'I Disease Parameters'!$E$11</f>
        <v>1.2E-2</v>
      </c>
      <c r="H1110" s="27">
        <f>1/'I Disease Parameters'!$E$12</f>
        <v>0.05</v>
      </c>
      <c r="I1110" s="27">
        <f>'I Disease Parameters'!$E$9/'I Disease Parameters'!$E$15</f>
        <v>0</v>
      </c>
      <c r="J1110" s="83">
        <f t="shared" si="502"/>
        <v>7.7001263440561267</v>
      </c>
      <c r="K1110" s="60">
        <f t="shared" si="503"/>
        <v>0.77001263449643809</v>
      </c>
      <c r="L1110" s="30">
        <f t="shared" si="504"/>
        <v>0.46717576064062738</v>
      </c>
      <c r="M1110" s="27">
        <f>J1110/'I Disease Parameters'!$E$12</f>
        <v>0.38500631720280631</v>
      </c>
      <c r="N1110" s="27">
        <f>K1110/SQRT('I Disease Parameters'!$E$13*'I Disease Parameters'!$E$13)</f>
        <v>4.5294860852731655E-2</v>
      </c>
      <c r="O1110" s="27">
        <f>L1110/'I Disease Parameters'!$E$13</f>
        <v>2.7480927096507492E-2</v>
      </c>
      <c r="P1110" s="27">
        <f>(1-L1110)/'I Disease Parameters'!$E$14</f>
        <v>2.2201009973307193E-2</v>
      </c>
      <c r="Q1110" s="19" t="str">
        <f t="shared" si="480"/>
        <v/>
      </c>
      <c r="R1110" s="17" t="str">
        <f t="shared" si="481"/>
        <v/>
      </c>
      <c r="S1110" s="17" t="str">
        <f t="shared" si="482"/>
        <v/>
      </c>
      <c r="T1110" s="17" t="str">
        <f t="shared" si="483"/>
        <v/>
      </c>
      <c r="U1110" s="17" t="str">
        <f t="shared" si="484"/>
        <v/>
      </c>
      <c r="V1110" s="17" t="str">
        <f t="shared" si="485"/>
        <v/>
      </c>
      <c r="W1110" s="17" t="str">
        <f t="shared" si="486"/>
        <v/>
      </c>
      <c r="X1110" s="18" t="str">
        <f t="shared" si="477"/>
        <v/>
      </c>
      <c r="Y1110" s="17" t="str">
        <f t="shared" si="487"/>
        <v/>
      </c>
      <c r="Z1110" s="17" t="str">
        <f t="shared" si="488"/>
        <v/>
      </c>
      <c r="AA1110" s="17" t="str">
        <f t="shared" si="489"/>
        <v/>
      </c>
      <c r="AB1110" s="17" t="str">
        <f t="shared" si="490"/>
        <v/>
      </c>
      <c r="AC1110" s="17" t="str">
        <f t="shared" si="491"/>
        <v/>
      </c>
      <c r="AD1110" s="18" t="str">
        <f t="shared" si="492"/>
        <v/>
      </c>
      <c r="AE1110" s="19" t="str">
        <f t="shared" si="493"/>
        <v/>
      </c>
      <c r="AF1110" s="17" t="str">
        <f t="shared" si="494"/>
        <v/>
      </c>
      <c r="AG1110" s="17" t="str">
        <f t="shared" si="495"/>
        <v/>
      </c>
      <c r="AH1110" s="18" t="str">
        <f t="shared" si="496"/>
        <v/>
      </c>
      <c r="AI1110" s="73"/>
      <c r="AJ1110" s="74"/>
      <c r="AK1110" s="74"/>
      <c r="AL1110" s="73"/>
      <c r="AM1110" s="74"/>
      <c r="AN1110" s="74">
        <f t="shared" si="497"/>
        <v>2012</v>
      </c>
      <c r="AO1110" s="19" t="str">
        <f t="shared" ca="1" si="498"/>
        <v>-</v>
      </c>
      <c r="AP1110" s="17" t="str">
        <f ca="1">IF($C1110&gt;=TODAY(),"-",100*(AO1110-MIN(Fit_Error_Deaths))/(MAX(Fit_Error_Deaths)-MIN(Fit_Error_Deaths)))</f>
        <v>-</v>
      </c>
      <c r="AQ1110" s="17" t="str">
        <f t="shared" ca="1" si="499"/>
        <v>-</v>
      </c>
      <c r="AR1110" s="17" t="str">
        <f ca="1">IF($C1110&gt;=TODAY(),"-",100*(AQ1110-MIN(Fit_Error_LocalTransmission))/(MAX(Fit_Error_LocalTransmission)-MIN(Fit_Error_LocalTransmission)))</f>
        <v>-</v>
      </c>
      <c r="AS1110" s="17" t="str">
        <f t="shared" ca="1" si="500"/>
        <v>-</v>
      </c>
      <c r="AT1110" s="67" t="str">
        <f t="shared" ca="1" si="501"/>
        <v>-</v>
      </c>
    </row>
    <row r="1111" spans="1:46" s="1" customFormat="1" ht="12" x14ac:dyDescent="0.35">
      <c r="A1111" s="87"/>
      <c r="B1111" s="40" t="str">
        <f t="shared" si="478"/>
        <v/>
      </c>
      <c r="C1111" s="41" t="str">
        <f t="shared" si="479"/>
        <v/>
      </c>
      <c r="D1111" s="28">
        <f>'I Disease Parameters'!$E$6/(1000*365)</f>
        <v>4.8197260273972601E-5</v>
      </c>
      <c r="E1111" s="28">
        <f>'I Disease Parameters'!$E$7/(1000*365)</f>
        <v>2.0024657534246577E-5</v>
      </c>
      <c r="F1111" s="27">
        <f>(1-'I Disease Parameters'!$E$8)/'I Disease Parameters'!$E$10</f>
        <v>0.188</v>
      </c>
      <c r="G1111" s="27">
        <f>'I Disease Parameters'!$E$8/'I Disease Parameters'!$E$11</f>
        <v>1.2E-2</v>
      </c>
      <c r="H1111" s="27">
        <f>1/'I Disease Parameters'!$E$12</f>
        <v>0.05</v>
      </c>
      <c r="I1111" s="27">
        <f>'I Disease Parameters'!$E$9/'I Disease Parameters'!$E$15</f>
        <v>0</v>
      </c>
      <c r="J1111" s="83">
        <f t="shared" si="502"/>
        <v>7.7001263440561267</v>
      </c>
      <c r="K1111" s="60">
        <f t="shared" si="503"/>
        <v>0.77001263449643809</v>
      </c>
      <c r="L1111" s="30">
        <f t="shared" si="504"/>
        <v>0.46717576064062738</v>
      </c>
      <c r="M1111" s="27">
        <f>J1111/'I Disease Parameters'!$E$12</f>
        <v>0.38500631720280631</v>
      </c>
      <c r="N1111" s="27">
        <f>K1111/SQRT('I Disease Parameters'!$E$13*'I Disease Parameters'!$E$13)</f>
        <v>4.5294860852731655E-2</v>
      </c>
      <c r="O1111" s="27">
        <f>L1111/'I Disease Parameters'!$E$13</f>
        <v>2.7480927096507492E-2</v>
      </c>
      <c r="P1111" s="27">
        <f>(1-L1111)/'I Disease Parameters'!$E$14</f>
        <v>2.2201009973307193E-2</v>
      </c>
      <c r="Q1111" s="19" t="str">
        <f t="shared" si="480"/>
        <v/>
      </c>
      <c r="R1111" s="17" t="str">
        <f t="shared" si="481"/>
        <v/>
      </c>
      <c r="S1111" s="17" t="str">
        <f t="shared" si="482"/>
        <v/>
      </c>
      <c r="T1111" s="17" t="str">
        <f t="shared" si="483"/>
        <v/>
      </c>
      <c r="U1111" s="17" t="str">
        <f t="shared" si="484"/>
        <v/>
      </c>
      <c r="V1111" s="17" t="str">
        <f t="shared" si="485"/>
        <v/>
      </c>
      <c r="W1111" s="17" t="str">
        <f t="shared" si="486"/>
        <v/>
      </c>
      <c r="X1111" s="18" t="str">
        <f t="shared" si="477"/>
        <v/>
      </c>
      <c r="Y1111" s="17" t="str">
        <f t="shared" si="487"/>
        <v/>
      </c>
      <c r="Z1111" s="17" t="str">
        <f t="shared" si="488"/>
        <v/>
      </c>
      <c r="AA1111" s="17" t="str">
        <f t="shared" si="489"/>
        <v/>
      </c>
      <c r="AB1111" s="17" t="str">
        <f t="shared" si="490"/>
        <v/>
      </c>
      <c r="AC1111" s="17" t="str">
        <f t="shared" si="491"/>
        <v/>
      </c>
      <c r="AD1111" s="18" t="str">
        <f t="shared" si="492"/>
        <v/>
      </c>
      <c r="AE1111" s="19" t="str">
        <f t="shared" si="493"/>
        <v/>
      </c>
      <c r="AF1111" s="17" t="str">
        <f t="shared" si="494"/>
        <v/>
      </c>
      <c r="AG1111" s="17" t="str">
        <f t="shared" si="495"/>
        <v/>
      </c>
      <c r="AH1111" s="18" t="str">
        <f t="shared" si="496"/>
        <v/>
      </c>
      <c r="AI1111" s="73"/>
      <c r="AJ1111" s="74"/>
      <c r="AK1111" s="74"/>
      <c r="AL1111" s="73"/>
      <c r="AM1111" s="74"/>
      <c r="AN1111" s="74">
        <f t="shared" si="497"/>
        <v>2012</v>
      </c>
      <c r="AO1111" s="19" t="str">
        <f t="shared" ca="1" si="498"/>
        <v>-</v>
      </c>
      <c r="AP1111" s="17" t="str">
        <f ca="1">IF($C1111&gt;=TODAY(),"-",100*(AO1111-MIN(Fit_Error_Deaths))/(MAX(Fit_Error_Deaths)-MIN(Fit_Error_Deaths)))</f>
        <v>-</v>
      </c>
      <c r="AQ1111" s="17" t="str">
        <f t="shared" ca="1" si="499"/>
        <v>-</v>
      </c>
      <c r="AR1111" s="17" t="str">
        <f ca="1">IF($C1111&gt;=TODAY(),"-",100*(AQ1111-MIN(Fit_Error_LocalTransmission))/(MAX(Fit_Error_LocalTransmission)-MIN(Fit_Error_LocalTransmission)))</f>
        <v>-</v>
      </c>
      <c r="AS1111" s="17" t="str">
        <f t="shared" ca="1" si="500"/>
        <v>-</v>
      </c>
      <c r="AT1111" s="67" t="str">
        <f t="shared" ca="1" si="501"/>
        <v>-</v>
      </c>
    </row>
    <row r="1112" spans="1:46" s="1" customFormat="1" ht="12" x14ac:dyDescent="0.35">
      <c r="A1112" s="87"/>
      <c r="B1112" s="40" t="str">
        <f t="shared" si="478"/>
        <v/>
      </c>
      <c r="C1112" s="41" t="str">
        <f t="shared" si="479"/>
        <v/>
      </c>
      <c r="D1112" s="28">
        <f>'I Disease Parameters'!$E$6/(1000*365)</f>
        <v>4.8197260273972601E-5</v>
      </c>
      <c r="E1112" s="28">
        <f>'I Disease Parameters'!$E$7/(1000*365)</f>
        <v>2.0024657534246577E-5</v>
      </c>
      <c r="F1112" s="27">
        <f>(1-'I Disease Parameters'!$E$8)/'I Disease Parameters'!$E$10</f>
        <v>0.188</v>
      </c>
      <c r="G1112" s="27">
        <f>'I Disease Parameters'!$E$8/'I Disease Parameters'!$E$11</f>
        <v>1.2E-2</v>
      </c>
      <c r="H1112" s="27">
        <f>1/'I Disease Parameters'!$E$12</f>
        <v>0.05</v>
      </c>
      <c r="I1112" s="27">
        <f>'I Disease Parameters'!$E$9/'I Disease Parameters'!$E$15</f>
        <v>0</v>
      </c>
      <c r="J1112" s="83">
        <f t="shared" si="502"/>
        <v>7.7001263440561267</v>
      </c>
      <c r="K1112" s="60">
        <f t="shared" si="503"/>
        <v>0.77001263449643809</v>
      </c>
      <c r="L1112" s="30">
        <f t="shared" si="504"/>
        <v>0.46717576064062738</v>
      </c>
      <c r="M1112" s="27">
        <f>J1112/'I Disease Parameters'!$E$12</f>
        <v>0.38500631720280631</v>
      </c>
      <c r="N1112" s="27">
        <f>K1112/SQRT('I Disease Parameters'!$E$13*'I Disease Parameters'!$E$13)</f>
        <v>4.5294860852731655E-2</v>
      </c>
      <c r="O1112" s="27">
        <f>L1112/'I Disease Parameters'!$E$13</f>
        <v>2.7480927096507492E-2</v>
      </c>
      <c r="P1112" s="27">
        <f>(1-L1112)/'I Disease Parameters'!$E$14</f>
        <v>2.2201009973307193E-2</v>
      </c>
      <c r="Q1112" s="19" t="str">
        <f t="shared" si="480"/>
        <v/>
      </c>
      <c r="R1112" s="17" t="str">
        <f t="shared" si="481"/>
        <v/>
      </c>
      <c r="S1112" s="17" t="str">
        <f t="shared" si="482"/>
        <v/>
      </c>
      <c r="T1112" s="17" t="str">
        <f t="shared" si="483"/>
        <v/>
      </c>
      <c r="U1112" s="17" t="str">
        <f t="shared" si="484"/>
        <v/>
      </c>
      <c r="V1112" s="17" t="str">
        <f t="shared" si="485"/>
        <v/>
      </c>
      <c r="W1112" s="17" t="str">
        <f t="shared" si="486"/>
        <v/>
      </c>
      <c r="X1112" s="18" t="str">
        <f t="shared" si="477"/>
        <v/>
      </c>
      <c r="Y1112" s="17" t="str">
        <f t="shared" si="487"/>
        <v/>
      </c>
      <c r="Z1112" s="17" t="str">
        <f t="shared" si="488"/>
        <v/>
      </c>
      <c r="AA1112" s="17" t="str">
        <f t="shared" si="489"/>
        <v/>
      </c>
      <c r="AB1112" s="17" t="str">
        <f t="shared" si="490"/>
        <v/>
      </c>
      <c r="AC1112" s="17" t="str">
        <f t="shared" si="491"/>
        <v/>
      </c>
      <c r="AD1112" s="18" t="str">
        <f t="shared" si="492"/>
        <v/>
      </c>
      <c r="AE1112" s="19" t="str">
        <f t="shared" si="493"/>
        <v/>
      </c>
      <c r="AF1112" s="17" t="str">
        <f t="shared" si="494"/>
        <v/>
      </c>
      <c r="AG1112" s="17" t="str">
        <f t="shared" si="495"/>
        <v/>
      </c>
      <c r="AH1112" s="18" t="str">
        <f t="shared" si="496"/>
        <v/>
      </c>
      <c r="AI1112" s="73"/>
      <c r="AJ1112" s="74"/>
      <c r="AK1112" s="74"/>
      <c r="AL1112" s="73"/>
      <c r="AM1112" s="74"/>
      <c r="AN1112" s="74">
        <f t="shared" si="497"/>
        <v>2012</v>
      </c>
      <c r="AO1112" s="19" t="str">
        <f t="shared" ca="1" si="498"/>
        <v>-</v>
      </c>
      <c r="AP1112" s="17" t="str">
        <f ca="1">IF($C1112&gt;=TODAY(),"-",100*(AO1112-MIN(Fit_Error_Deaths))/(MAX(Fit_Error_Deaths)-MIN(Fit_Error_Deaths)))</f>
        <v>-</v>
      </c>
      <c r="AQ1112" s="17" t="str">
        <f t="shared" ca="1" si="499"/>
        <v>-</v>
      </c>
      <c r="AR1112" s="17" t="str">
        <f ca="1">IF($C1112&gt;=TODAY(),"-",100*(AQ1112-MIN(Fit_Error_LocalTransmission))/(MAX(Fit_Error_LocalTransmission)-MIN(Fit_Error_LocalTransmission)))</f>
        <v>-</v>
      </c>
      <c r="AS1112" s="17" t="str">
        <f t="shared" ca="1" si="500"/>
        <v>-</v>
      </c>
      <c r="AT1112" s="67" t="str">
        <f t="shared" ca="1" si="501"/>
        <v>-</v>
      </c>
    </row>
    <row r="1113" spans="1:46" s="1" customFormat="1" ht="12" x14ac:dyDescent="0.35">
      <c r="A1113" s="87"/>
      <c r="B1113" s="40" t="str">
        <f t="shared" si="478"/>
        <v/>
      </c>
      <c r="C1113" s="41" t="str">
        <f t="shared" si="479"/>
        <v/>
      </c>
      <c r="D1113" s="28">
        <f>'I Disease Parameters'!$E$6/(1000*365)</f>
        <v>4.8197260273972601E-5</v>
      </c>
      <c r="E1113" s="28">
        <f>'I Disease Parameters'!$E$7/(1000*365)</f>
        <v>2.0024657534246577E-5</v>
      </c>
      <c r="F1113" s="27">
        <f>(1-'I Disease Parameters'!$E$8)/'I Disease Parameters'!$E$10</f>
        <v>0.188</v>
      </c>
      <c r="G1113" s="27">
        <f>'I Disease Parameters'!$E$8/'I Disease Parameters'!$E$11</f>
        <v>1.2E-2</v>
      </c>
      <c r="H1113" s="27">
        <f>1/'I Disease Parameters'!$E$12</f>
        <v>0.05</v>
      </c>
      <c r="I1113" s="27">
        <f>'I Disease Parameters'!$E$9/'I Disease Parameters'!$E$15</f>
        <v>0</v>
      </c>
      <c r="J1113" s="83">
        <f t="shared" si="502"/>
        <v>7.7001263440561267</v>
      </c>
      <c r="K1113" s="60">
        <f t="shared" si="503"/>
        <v>0.77001263449643809</v>
      </c>
      <c r="L1113" s="30">
        <f t="shared" si="504"/>
        <v>0.46717576064062738</v>
      </c>
      <c r="M1113" s="27">
        <f>J1113/'I Disease Parameters'!$E$12</f>
        <v>0.38500631720280631</v>
      </c>
      <c r="N1113" s="27">
        <f>K1113/SQRT('I Disease Parameters'!$E$13*'I Disease Parameters'!$E$13)</f>
        <v>4.5294860852731655E-2</v>
      </c>
      <c r="O1113" s="27">
        <f>L1113/'I Disease Parameters'!$E$13</f>
        <v>2.7480927096507492E-2</v>
      </c>
      <c r="P1113" s="27">
        <f>(1-L1113)/'I Disease Parameters'!$E$14</f>
        <v>2.2201009973307193E-2</v>
      </c>
      <c r="Q1113" s="19" t="str">
        <f t="shared" si="480"/>
        <v/>
      </c>
      <c r="R1113" s="17" t="str">
        <f t="shared" si="481"/>
        <v/>
      </c>
      <c r="S1113" s="17" t="str">
        <f t="shared" si="482"/>
        <v/>
      </c>
      <c r="T1113" s="17" t="str">
        <f t="shared" si="483"/>
        <v/>
      </c>
      <c r="U1113" s="17" t="str">
        <f t="shared" si="484"/>
        <v/>
      </c>
      <c r="V1113" s="17" t="str">
        <f t="shared" si="485"/>
        <v/>
      </c>
      <c r="W1113" s="17" t="str">
        <f t="shared" si="486"/>
        <v/>
      </c>
      <c r="X1113" s="18" t="str">
        <f t="shared" si="477"/>
        <v/>
      </c>
      <c r="Y1113" s="17" t="str">
        <f t="shared" si="487"/>
        <v/>
      </c>
      <c r="Z1113" s="17" t="str">
        <f t="shared" si="488"/>
        <v/>
      </c>
      <c r="AA1113" s="17" t="str">
        <f t="shared" si="489"/>
        <v/>
      </c>
      <c r="AB1113" s="17" t="str">
        <f t="shared" si="490"/>
        <v/>
      </c>
      <c r="AC1113" s="17" t="str">
        <f t="shared" si="491"/>
        <v/>
      </c>
      <c r="AD1113" s="18" t="str">
        <f t="shared" si="492"/>
        <v/>
      </c>
      <c r="AE1113" s="19" t="str">
        <f t="shared" si="493"/>
        <v/>
      </c>
      <c r="AF1113" s="17" t="str">
        <f t="shared" si="494"/>
        <v/>
      </c>
      <c r="AG1113" s="17" t="str">
        <f t="shared" si="495"/>
        <v/>
      </c>
      <c r="AH1113" s="18" t="str">
        <f t="shared" si="496"/>
        <v/>
      </c>
      <c r="AI1113" s="73"/>
      <c r="AJ1113" s="74"/>
      <c r="AK1113" s="74"/>
      <c r="AL1113" s="73"/>
      <c r="AM1113" s="74"/>
      <c r="AN1113" s="74">
        <f t="shared" si="497"/>
        <v>2012</v>
      </c>
      <c r="AO1113" s="19" t="str">
        <f t="shared" ca="1" si="498"/>
        <v>-</v>
      </c>
      <c r="AP1113" s="17" t="str">
        <f ca="1">IF($C1113&gt;=TODAY(),"-",100*(AO1113-MIN(Fit_Error_Deaths))/(MAX(Fit_Error_Deaths)-MIN(Fit_Error_Deaths)))</f>
        <v>-</v>
      </c>
      <c r="AQ1113" s="17" t="str">
        <f t="shared" ca="1" si="499"/>
        <v>-</v>
      </c>
      <c r="AR1113" s="17" t="str">
        <f ca="1">IF($C1113&gt;=TODAY(),"-",100*(AQ1113-MIN(Fit_Error_LocalTransmission))/(MAX(Fit_Error_LocalTransmission)-MIN(Fit_Error_LocalTransmission)))</f>
        <v>-</v>
      </c>
      <c r="AS1113" s="17" t="str">
        <f t="shared" ca="1" si="500"/>
        <v>-</v>
      </c>
      <c r="AT1113" s="67" t="str">
        <f t="shared" ca="1" si="501"/>
        <v>-</v>
      </c>
    </row>
    <row r="1114" spans="1:46" s="1" customFormat="1" ht="12" x14ac:dyDescent="0.35">
      <c r="A1114" s="87"/>
      <c r="B1114" s="40" t="str">
        <f t="shared" si="478"/>
        <v/>
      </c>
      <c r="C1114" s="41" t="str">
        <f t="shared" si="479"/>
        <v/>
      </c>
      <c r="D1114" s="28">
        <f>'I Disease Parameters'!$E$6/(1000*365)</f>
        <v>4.8197260273972601E-5</v>
      </c>
      <c r="E1114" s="28">
        <f>'I Disease Parameters'!$E$7/(1000*365)</f>
        <v>2.0024657534246577E-5</v>
      </c>
      <c r="F1114" s="27">
        <f>(1-'I Disease Parameters'!$E$8)/'I Disease Parameters'!$E$10</f>
        <v>0.188</v>
      </c>
      <c r="G1114" s="27">
        <f>'I Disease Parameters'!$E$8/'I Disease Parameters'!$E$11</f>
        <v>1.2E-2</v>
      </c>
      <c r="H1114" s="27">
        <f>1/'I Disease Parameters'!$E$12</f>
        <v>0.05</v>
      </c>
      <c r="I1114" s="27">
        <f>'I Disease Parameters'!$E$9/'I Disease Parameters'!$E$15</f>
        <v>0</v>
      </c>
      <c r="J1114" s="83">
        <f t="shared" si="502"/>
        <v>7.7001263440561267</v>
      </c>
      <c r="K1114" s="60">
        <f t="shared" si="503"/>
        <v>0.77001263449643809</v>
      </c>
      <c r="L1114" s="30">
        <f t="shared" si="504"/>
        <v>0.46717576064062738</v>
      </c>
      <c r="M1114" s="27">
        <f>J1114/'I Disease Parameters'!$E$12</f>
        <v>0.38500631720280631</v>
      </c>
      <c r="N1114" s="27">
        <f>K1114/SQRT('I Disease Parameters'!$E$13*'I Disease Parameters'!$E$13)</f>
        <v>4.5294860852731655E-2</v>
      </c>
      <c r="O1114" s="27">
        <f>L1114/'I Disease Parameters'!$E$13</f>
        <v>2.7480927096507492E-2</v>
      </c>
      <c r="P1114" s="27">
        <f>(1-L1114)/'I Disease Parameters'!$E$14</f>
        <v>2.2201009973307193E-2</v>
      </c>
      <c r="Q1114" s="19" t="str">
        <f t="shared" si="480"/>
        <v/>
      </c>
      <c r="R1114" s="17" t="str">
        <f t="shared" si="481"/>
        <v/>
      </c>
      <c r="S1114" s="17" t="str">
        <f t="shared" si="482"/>
        <v/>
      </c>
      <c r="T1114" s="17" t="str">
        <f t="shared" si="483"/>
        <v/>
      </c>
      <c r="U1114" s="17" t="str">
        <f t="shared" si="484"/>
        <v/>
      </c>
      <c r="V1114" s="17" t="str">
        <f t="shared" si="485"/>
        <v/>
      </c>
      <c r="W1114" s="17" t="str">
        <f t="shared" si="486"/>
        <v/>
      </c>
      <c r="X1114" s="18" t="str">
        <f t="shared" si="477"/>
        <v/>
      </c>
      <c r="Y1114" s="17" t="str">
        <f t="shared" si="487"/>
        <v/>
      </c>
      <c r="Z1114" s="17" t="str">
        <f t="shared" si="488"/>
        <v/>
      </c>
      <c r="AA1114" s="17" t="str">
        <f t="shared" si="489"/>
        <v/>
      </c>
      <c r="AB1114" s="17" t="str">
        <f t="shared" si="490"/>
        <v/>
      </c>
      <c r="AC1114" s="17" t="str">
        <f t="shared" si="491"/>
        <v/>
      </c>
      <c r="AD1114" s="18" t="str">
        <f t="shared" si="492"/>
        <v/>
      </c>
      <c r="AE1114" s="19" t="str">
        <f t="shared" si="493"/>
        <v/>
      </c>
      <c r="AF1114" s="17" t="str">
        <f t="shared" si="494"/>
        <v/>
      </c>
      <c r="AG1114" s="17" t="str">
        <f t="shared" si="495"/>
        <v/>
      </c>
      <c r="AH1114" s="18" t="str">
        <f t="shared" si="496"/>
        <v/>
      </c>
      <c r="AI1114" s="73"/>
      <c r="AJ1114" s="74"/>
      <c r="AK1114" s="74"/>
      <c r="AL1114" s="73"/>
      <c r="AM1114" s="74"/>
      <c r="AN1114" s="74">
        <f t="shared" si="497"/>
        <v>2012</v>
      </c>
      <c r="AO1114" s="19" t="str">
        <f t="shared" ca="1" si="498"/>
        <v>-</v>
      </c>
      <c r="AP1114" s="17" t="str">
        <f ca="1">IF($C1114&gt;=TODAY(),"-",100*(AO1114-MIN(Fit_Error_Deaths))/(MAX(Fit_Error_Deaths)-MIN(Fit_Error_Deaths)))</f>
        <v>-</v>
      </c>
      <c r="AQ1114" s="17" t="str">
        <f t="shared" ca="1" si="499"/>
        <v>-</v>
      </c>
      <c r="AR1114" s="17" t="str">
        <f ca="1">IF($C1114&gt;=TODAY(),"-",100*(AQ1114-MIN(Fit_Error_LocalTransmission))/(MAX(Fit_Error_LocalTransmission)-MIN(Fit_Error_LocalTransmission)))</f>
        <v>-</v>
      </c>
      <c r="AS1114" s="17" t="str">
        <f t="shared" ca="1" si="500"/>
        <v>-</v>
      </c>
      <c r="AT1114" s="67" t="str">
        <f t="shared" ca="1" si="501"/>
        <v>-</v>
      </c>
    </row>
    <row r="1115" spans="1:46" s="1" customFormat="1" ht="12" x14ac:dyDescent="0.35">
      <c r="A1115" s="87"/>
      <c r="B1115" s="40" t="str">
        <f t="shared" si="478"/>
        <v/>
      </c>
      <c r="C1115" s="41" t="str">
        <f t="shared" si="479"/>
        <v/>
      </c>
      <c r="D1115" s="28">
        <f>'I Disease Parameters'!$E$6/(1000*365)</f>
        <v>4.8197260273972601E-5</v>
      </c>
      <c r="E1115" s="28">
        <f>'I Disease Parameters'!$E$7/(1000*365)</f>
        <v>2.0024657534246577E-5</v>
      </c>
      <c r="F1115" s="27">
        <f>(1-'I Disease Parameters'!$E$8)/'I Disease Parameters'!$E$10</f>
        <v>0.188</v>
      </c>
      <c r="G1115" s="27">
        <f>'I Disease Parameters'!$E$8/'I Disease Parameters'!$E$11</f>
        <v>1.2E-2</v>
      </c>
      <c r="H1115" s="27">
        <f>1/'I Disease Parameters'!$E$12</f>
        <v>0.05</v>
      </c>
      <c r="I1115" s="27">
        <f>'I Disease Parameters'!$E$9/'I Disease Parameters'!$E$15</f>
        <v>0</v>
      </c>
      <c r="J1115" s="83">
        <f t="shared" si="502"/>
        <v>7.7001263440561267</v>
      </c>
      <c r="K1115" s="60">
        <f t="shared" si="503"/>
        <v>0.77001263449643809</v>
      </c>
      <c r="L1115" s="30">
        <f t="shared" si="504"/>
        <v>0.46717576064062738</v>
      </c>
      <c r="M1115" s="27">
        <f>J1115/'I Disease Parameters'!$E$12</f>
        <v>0.38500631720280631</v>
      </c>
      <c r="N1115" s="27">
        <f>K1115/SQRT('I Disease Parameters'!$E$13*'I Disease Parameters'!$E$13)</f>
        <v>4.5294860852731655E-2</v>
      </c>
      <c r="O1115" s="27">
        <f>L1115/'I Disease Parameters'!$E$13</f>
        <v>2.7480927096507492E-2</v>
      </c>
      <c r="P1115" s="27">
        <f>(1-L1115)/'I Disease Parameters'!$E$14</f>
        <v>2.2201009973307193E-2</v>
      </c>
      <c r="Q1115" s="19" t="str">
        <f t="shared" si="480"/>
        <v/>
      </c>
      <c r="R1115" s="17" t="str">
        <f t="shared" si="481"/>
        <v/>
      </c>
      <c r="S1115" s="17" t="str">
        <f t="shared" si="482"/>
        <v/>
      </c>
      <c r="T1115" s="17" t="str">
        <f t="shared" si="483"/>
        <v/>
      </c>
      <c r="U1115" s="17" t="str">
        <f t="shared" si="484"/>
        <v/>
      </c>
      <c r="V1115" s="17" t="str">
        <f t="shared" si="485"/>
        <v/>
      </c>
      <c r="W1115" s="17" t="str">
        <f t="shared" si="486"/>
        <v/>
      </c>
      <c r="X1115" s="18" t="str">
        <f t="shared" si="477"/>
        <v/>
      </c>
      <c r="Y1115" s="17" t="str">
        <f t="shared" si="487"/>
        <v/>
      </c>
      <c r="Z1115" s="17" t="str">
        <f t="shared" si="488"/>
        <v/>
      </c>
      <c r="AA1115" s="17" t="str">
        <f t="shared" si="489"/>
        <v/>
      </c>
      <c r="AB1115" s="17" t="str">
        <f t="shared" si="490"/>
        <v/>
      </c>
      <c r="AC1115" s="17" t="str">
        <f t="shared" si="491"/>
        <v/>
      </c>
      <c r="AD1115" s="18" t="str">
        <f t="shared" si="492"/>
        <v/>
      </c>
      <c r="AE1115" s="19" t="str">
        <f t="shared" si="493"/>
        <v/>
      </c>
      <c r="AF1115" s="17" t="str">
        <f t="shared" si="494"/>
        <v/>
      </c>
      <c r="AG1115" s="17" t="str">
        <f t="shared" si="495"/>
        <v/>
      </c>
      <c r="AH1115" s="18" t="str">
        <f t="shared" si="496"/>
        <v/>
      </c>
      <c r="AI1115" s="73"/>
      <c r="AJ1115" s="74"/>
      <c r="AK1115" s="74"/>
      <c r="AL1115" s="73"/>
      <c r="AM1115" s="74"/>
      <c r="AN1115" s="74">
        <f t="shared" si="497"/>
        <v>2012</v>
      </c>
      <c r="AO1115" s="19" t="str">
        <f t="shared" ca="1" si="498"/>
        <v>-</v>
      </c>
      <c r="AP1115" s="17" t="str">
        <f ca="1">IF($C1115&gt;=TODAY(),"-",100*(AO1115-MIN(Fit_Error_Deaths))/(MAX(Fit_Error_Deaths)-MIN(Fit_Error_Deaths)))</f>
        <v>-</v>
      </c>
      <c r="AQ1115" s="17" t="str">
        <f t="shared" ca="1" si="499"/>
        <v>-</v>
      </c>
      <c r="AR1115" s="17" t="str">
        <f ca="1">IF($C1115&gt;=TODAY(),"-",100*(AQ1115-MIN(Fit_Error_LocalTransmission))/(MAX(Fit_Error_LocalTransmission)-MIN(Fit_Error_LocalTransmission)))</f>
        <v>-</v>
      </c>
      <c r="AS1115" s="17" t="str">
        <f t="shared" ca="1" si="500"/>
        <v>-</v>
      </c>
      <c r="AT1115" s="67" t="str">
        <f t="shared" ca="1" si="501"/>
        <v>-</v>
      </c>
    </row>
    <row r="1116" spans="1:46" s="1" customFormat="1" ht="12" x14ac:dyDescent="0.35">
      <c r="A1116" s="87"/>
      <c r="B1116" s="40" t="str">
        <f t="shared" si="478"/>
        <v/>
      </c>
      <c r="C1116" s="41" t="str">
        <f t="shared" si="479"/>
        <v/>
      </c>
      <c r="D1116" s="28">
        <f>'I Disease Parameters'!$E$6/(1000*365)</f>
        <v>4.8197260273972601E-5</v>
      </c>
      <c r="E1116" s="28">
        <f>'I Disease Parameters'!$E$7/(1000*365)</f>
        <v>2.0024657534246577E-5</v>
      </c>
      <c r="F1116" s="27">
        <f>(1-'I Disease Parameters'!$E$8)/'I Disease Parameters'!$E$10</f>
        <v>0.188</v>
      </c>
      <c r="G1116" s="27">
        <f>'I Disease Parameters'!$E$8/'I Disease Parameters'!$E$11</f>
        <v>1.2E-2</v>
      </c>
      <c r="H1116" s="27">
        <f>1/'I Disease Parameters'!$E$12</f>
        <v>0.05</v>
      </c>
      <c r="I1116" s="27">
        <f>'I Disease Parameters'!$E$9/'I Disease Parameters'!$E$15</f>
        <v>0</v>
      </c>
      <c r="J1116" s="83">
        <f t="shared" si="502"/>
        <v>7.7001263440561267</v>
      </c>
      <c r="K1116" s="60">
        <f t="shared" si="503"/>
        <v>0.77001263449643809</v>
      </c>
      <c r="L1116" s="30">
        <f t="shared" si="504"/>
        <v>0.46717576064062738</v>
      </c>
      <c r="M1116" s="27">
        <f>J1116/'I Disease Parameters'!$E$12</f>
        <v>0.38500631720280631</v>
      </c>
      <c r="N1116" s="27">
        <f>K1116/SQRT('I Disease Parameters'!$E$13*'I Disease Parameters'!$E$13)</f>
        <v>4.5294860852731655E-2</v>
      </c>
      <c r="O1116" s="27">
        <f>L1116/'I Disease Parameters'!$E$13</f>
        <v>2.7480927096507492E-2</v>
      </c>
      <c r="P1116" s="27">
        <f>(1-L1116)/'I Disease Parameters'!$E$14</f>
        <v>2.2201009973307193E-2</v>
      </c>
      <c r="Q1116" s="19" t="str">
        <f t="shared" si="480"/>
        <v/>
      </c>
      <c r="R1116" s="17" t="str">
        <f t="shared" si="481"/>
        <v/>
      </c>
      <c r="S1116" s="17" t="str">
        <f t="shared" si="482"/>
        <v/>
      </c>
      <c r="T1116" s="17" t="str">
        <f t="shared" si="483"/>
        <v/>
      </c>
      <c r="U1116" s="17" t="str">
        <f t="shared" si="484"/>
        <v/>
      </c>
      <c r="V1116" s="17" t="str">
        <f t="shared" si="485"/>
        <v/>
      </c>
      <c r="W1116" s="17" t="str">
        <f t="shared" si="486"/>
        <v/>
      </c>
      <c r="X1116" s="18" t="str">
        <f t="shared" si="477"/>
        <v/>
      </c>
      <c r="Y1116" s="17" t="str">
        <f t="shared" si="487"/>
        <v/>
      </c>
      <c r="Z1116" s="17" t="str">
        <f t="shared" si="488"/>
        <v/>
      </c>
      <c r="AA1116" s="17" t="str">
        <f t="shared" si="489"/>
        <v/>
      </c>
      <c r="AB1116" s="17" t="str">
        <f t="shared" si="490"/>
        <v/>
      </c>
      <c r="AC1116" s="17" t="str">
        <f t="shared" si="491"/>
        <v/>
      </c>
      <c r="AD1116" s="18" t="str">
        <f t="shared" si="492"/>
        <v/>
      </c>
      <c r="AE1116" s="19" t="str">
        <f t="shared" si="493"/>
        <v/>
      </c>
      <c r="AF1116" s="17" t="str">
        <f t="shared" si="494"/>
        <v/>
      </c>
      <c r="AG1116" s="17" t="str">
        <f t="shared" si="495"/>
        <v/>
      </c>
      <c r="AH1116" s="18" t="str">
        <f t="shared" si="496"/>
        <v/>
      </c>
      <c r="AI1116" s="73"/>
      <c r="AJ1116" s="74"/>
      <c r="AK1116" s="74"/>
      <c r="AL1116" s="73"/>
      <c r="AM1116" s="74"/>
      <c r="AN1116" s="74">
        <f t="shared" si="497"/>
        <v>2012</v>
      </c>
      <c r="AO1116" s="19" t="str">
        <f t="shared" ca="1" si="498"/>
        <v>-</v>
      </c>
      <c r="AP1116" s="17" t="str">
        <f ca="1">IF($C1116&gt;=TODAY(),"-",100*(AO1116-MIN(Fit_Error_Deaths))/(MAX(Fit_Error_Deaths)-MIN(Fit_Error_Deaths)))</f>
        <v>-</v>
      </c>
      <c r="AQ1116" s="17" t="str">
        <f t="shared" ca="1" si="499"/>
        <v>-</v>
      </c>
      <c r="AR1116" s="17" t="str">
        <f ca="1">IF($C1116&gt;=TODAY(),"-",100*(AQ1116-MIN(Fit_Error_LocalTransmission))/(MAX(Fit_Error_LocalTransmission)-MIN(Fit_Error_LocalTransmission)))</f>
        <v>-</v>
      </c>
      <c r="AS1116" s="17" t="str">
        <f t="shared" ca="1" si="500"/>
        <v>-</v>
      </c>
      <c r="AT1116" s="67" t="str">
        <f t="shared" ca="1" si="501"/>
        <v>-</v>
      </c>
    </row>
    <row r="1117" spans="1:46" s="1" customFormat="1" ht="12" x14ac:dyDescent="0.35">
      <c r="A1117" s="87"/>
      <c r="B1117" s="40" t="str">
        <f t="shared" si="478"/>
        <v/>
      </c>
      <c r="C1117" s="41" t="str">
        <f t="shared" si="479"/>
        <v/>
      </c>
      <c r="D1117" s="28">
        <f>'I Disease Parameters'!$E$6/(1000*365)</f>
        <v>4.8197260273972601E-5</v>
      </c>
      <c r="E1117" s="28">
        <f>'I Disease Parameters'!$E$7/(1000*365)</f>
        <v>2.0024657534246577E-5</v>
      </c>
      <c r="F1117" s="27">
        <f>(1-'I Disease Parameters'!$E$8)/'I Disease Parameters'!$E$10</f>
        <v>0.188</v>
      </c>
      <c r="G1117" s="27">
        <f>'I Disease Parameters'!$E$8/'I Disease Parameters'!$E$11</f>
        <v>1.2E-2</v>
      </c>
      <c r="H1117" s="27">
        <f>1/'I Disease Parameters'!$E$12</f>
        <v>0.05</v>
      </c>
      <c r="I1117" s="27">
        <f>'I Disease Parameters'!$E$9/'I Disease Parameters'!$E$15</f>
        <v>0</v>
      </c>
      <c r="J1117" s="83">
        <f t="shared" si="502"/>
        <v>7.7001263440561267</v>
      </c>
      <c r="K1117" s="60">
        <f t="shared" si="503"/>
        <v>0.77001263449643809</v>
      </c>
      <c r="L1117" s="30">
        <f t="shared" si="504"/>
        <v>0.46717576064062738</v>
      </c>
      <c r="M1117" s="27">
        <f>J1117/'I Disease Parameters'!$E$12</f>
        <v>0.38500631720280631</v>
      </c>
      <c r="N1117" s="27">
        <f>K1117/SQRT('I Disease Parameters'!$E$13*'I Disease Parameters'!$E$13)</f>
        <v>4.5294860852731655E-2</v>
      </c>
      <c r="O1117" s="27">
        <f>L1117/'I Disease Parameters'!$E$13</f>
        <v>2.7480927096507492E-2</v>
      </c>
      <c r="P1117" s="27">
        <f>(1-L1117)/'I Disease Parameters'!$E$14</f>
        <v>2.2201009973307193E-2</v>
      </c>
      <c r="Q1117" s="19" t="str">
        <f t="shared" si="480"/>
        <v/>
      </c>
      <c r="R1117" s="17" t="str">
        <f t="shared" si="481"/>
        <v/>
      </c>
      <c r="S1117" s="17" t="str">
        <f t="shared" si="482"/>
        <v/>
      </c>
      <c r="T1117" s="17" t="str">
        <f t="shared" si="483"/>
        <v/>
      </c>
      <c r="U1117" s="17" t="str">
        <f t="shared" si="484"/>
        <v/>
      </c>
      <c r="V1117" s="17" t="str">
        <f t="shared" si="485"/>
        <v/>
      </c>
      <c r="W1117" s="17" t="str">
        <f t="shared" si="486"/>
        <v/>
      </c>
      <c r="X1117" s="18" t="str">
        <f t="shared" si="477"/>
        <v/>
      </c>
      <c r="Y1117" s="17" t="str">
        <f t="shared" si="487"/>
        <v/>
      </c>
      <c r="Z1117" s="17" t="str">
        <f t="shared" si="488"/>
        <v/>
      </c>
      <c r="AA1117" s="17" t="str">
        <f t="shared" si="489"/>
        <v/>
      </c>
      <c r="AB1117" s="17" t="str">
        <f t="shared" si="490"/>
        <v/>
      </c>
      <c r="AC1117" s="17" t="str">
        <f t="shared" si="491"/>
        <v/>
      </c>
      <c r="AD1117" s="18" t="str">
        <f t="shared" si="492"/>
        <v/>
      </c>
      <c r="AE1117" s="19" t="str">
        <f t="shared" si="493"/>
        <v/>
      </c>
      <c r="AF1117" s="17" t="str">
        <f t="shared" si="494"/>
        <v/>
      </c>
      <c r="AG1117" s="17" t="str">
        <f t="shared" si="495"/>
        <v/>
      </c>
      <c r="AH1117" s="18" t="str">
        <f t="shared" si="496"/>
        <v/>
      </c>
      <c r="AI1117" s="73"/>
      <c r="AJ1117" s="74"/>
      <c r="AK1117" s="74"/>
      <c r="AL1117" s="73"/>
      <c r="AM1117" s="74"/>
      <c r="AN1117" s="74">
        <f t="shared" si="497"/>
        <v>2012</v>
      </c>
      <c r="AO1117" s="19" t="str">
        <f t="shared" ca="1" si="498"/>
        <v>-</v>
      </c>
      <c r="AP1117" s="17" t="str">
        <f ca="1">IF($C1117&gt;=TODAY(),"-",100*(AO1117-MIN(Fit_Error_Deaths))/(MAX(Fit_Error_Deaths)-MIN(Fit_Error_Deaths)))</f>
        <v>-</v>
      </c>
      <c r="AQ1117" s="17" t="str">
        <f t="shared" ca="1" si="499"/>
        <v>-</v>
      </c>
      <c r="AR1117" s="17" t="str">
        <f ca="1">IF($C1117&gt;=TODAY(),"-",100*(AQ1117-MIN(Fit_Error_LocalTransmission))/(MAX(Fit_Error_LocalTransmission)-MIN(Fit_Error_LocalTransmission)))</f>
        <v>-</v>
      </c>
      <c r="AS1117" s="17" t="str">
        <f t="shared" ca="1" si="500"/>
        <v>-</v>
      </c>
      <c r="AT1117" s="67" t="str">
        <f t="shared" ca="1" si="501"/>
        <v>-</v>
      </c>
    </row>
    <row r="1118" spans="1:46" s="1" customFormat="1" ht="12" x14ac:dyDescent="0.35">
      <c r="A1118" s="87"/>
      <c r="B1118" s="40" t="str">
        <f t="shared" si="478"/>
        <v/>
      </c>
      <c r="C1118" s="41" t="str">
        <f t="shared" si="479"/>
        <v/>
      </c>
      <c r="D1118" s="28">
        <f>'I Disease Parameters'!$E$6/(1000*365)</f>
        <v>4.8197260273972601E-5</v>
      </c>
      <c r="E1118" s="28">
        <f>'I Disease Parameters'!$E$7/(1000*365)</f>
        <v>2.0024657534246577E-5</v>
      </c>
      <c r="F1118" s="27">
        <f>(1-'I Disease Parameters'!$E$8)/'I Disease Parameters'!$E$10</f>
        <v>0.188</v>
      </c>
      <c r="G1118" s="27">
        <f>'I Disease Parameters'!$E$8/'I Disease Parameters'!$E$11</f>
        <v>1.2E-2</v>
      </c>
      <c r="H1118" s="27">
        <f>1/'I Disease Parameters'!$E$12</f>
        <v>0.05</v>
      </c>
      <c r="I1118" s="27">
        <f>'I Disease Parameters'!$E$9/'I Disease Parameters'!$E$15</f>
        <v>0</v>
      </c>
      <c r="J1118" s="83">
        <f t="shared" si="502"/>
        <v>7.7001263440561267</v>
      </c>
      <c r="K1118" s="60">
        <f t="shared" si="503"/>
        <v>0.77001263449643809</v>
      </c>
      <c r="L1118" s="30">
        <f t="shared" si="504"/>
        <v>0.46717576064062738</v>
      </c>
      <c r="M1118" s="27">
        <f>J1118/'I Disease Parameters'!$E$12</f>
        <v>0.38500631720280631</v>
      </c>
      <c r="N1118" s="27">
        <f>K1118/SQRT('I Disease Parameters'!$E$13*'I Disease Parameters'!$E$13)</f>
        <v>4.5294860852731655E-2</v>
      </c>
      <c r="O1118" s="27">
        <f>L1118/'I Disease Parameters'!$E$13</f>
        <v>2.7480927096507492E-2</v>
      </c>
      <c r="P1118" s="27">
        <f>(1-L1118)/'I Disease Parameters'!$E$14</f>
        <v>2.2201009973307193E-2</v>
      </c>
      <c r="Q1118" s="19" t="str">
        <f t="shared" si="480"/>
        <v/>
      </c>
      <c r="R1118" s="17" t="str">
        <f t="shared" si="481"/>
        <v/>
      </c>
      <c r="S1118" s="17" t="str">
        <f t="shared" si="482"/>
        <v/>
      </c>
      <c r="T1118" s="17" t="str">
        <f t="shared" si="483"/>
        <v/>
      </c>
      <c r="U1118" s="17" t="str">
        <f t="shared" si="484"/>
        <v/>
      </c>
      <c r="V1118" s="17" t="str">
        <f t="shared" si="485"/>
        <v/>
      </c>
      <c r="W1118" s="17" t="str">
        <f t="shared" si="486"/>
        <v/>
      </c>
      <c r="X1118" s="18" t="str">
        <f t="shared" si="477"/>
        <v/>
      </c>
      <c r="Y1118" s="17" t="str">
        <f t="shared" si="487"/>
        <v/>
      </c>
      <c r="Z1118" s="17" t="str">
        <f t="shared" si="488"/>
        <v/>
      </c>
      <c r="AA1118" s="17" t="str">
        <f t="shared" si="489"/>
        <v/>
      </c>
      <c r="AB1118" s="17" t="str">
        <f t="shared" si="490"/>
        <v/>
      </c>
      <c r="AC1118" s="17" t="str">
        <f t="shared" si="491"/>
        <v/>
      </c>
      <c r="AD1118" s="18" t="str">
        <f t="shared" si="492"/>
        <v/>
      </c>
      <c r="AE1118" s="19" t="str">
        <f t="shared" si="493"/>
        <v/>
      </c>
      <c r="AF1118" s="17" t="str">
        <f t="shared" si="494"/>
        <v/>
      </c>
      <c r="AG1118" s="17" t="str">
        <f t="shared" si="495"/>
        <v/>
      </c>
      <c r="AH1118" s="18" t="str">
        <f t="shared" si="496"/>
        <v/>
      </c>
      <c r="AI1118" s="73"/>
      <c r="AJ1118" s="74"/>
      <c r="AK1118" s="74"/>
      <c r="AL1118" s="73"/>
      <c r="AM1118" s="74"/>
      <c r="AN1118" s="74">
        <f t="shared" si="497"/>
        <v>2012</v>
      </c>
      <c r="AO1118" s="19" t="str">
        <f t="shared" ca="1" si="498"/>
        <v>-</v>
      </c>
      <c r="AP1118" s="17" t="str">
        <f ca="1">IF($C1118&gt;=TODAY(),"-",100*(AO1118-MIN(Fit_Error_Deaths))/(MAX(Fit_Error_Deaths)-MIN(Fit_Error_Deaths)))</f>
        <v>-</v>
      </c>
      <c r="AQ1118" s="17" t="str">
        <f t="shared" ca="1" si="499"/>
        <v>-</v>
      </c>
      <c r="AR1118" s="17" t="str">
        <f ca="1">IF($C1118&gt;=TODAY(),"-",100*(AQ1118-MIN(Fit_Error_LocalTransmission))/(MAX(Fit_Error_LocalTransmission)-MIN(Fit_Error_LocalTransmission)))</f>
        <v>-</v>
      </c>
      <c r="AS1118" s="17" t="str">
        <f t="shared" ca="1" si="500"/>
        <v>-</v>
      </c>
      <c r="AT1118" s="67" t="str">
        <f t="shared" ca="1" si="501"/>
        <v>-</v>
      </c>
    </row>
    <row r="1119" spans="1:46" s="1" customFormat="1" ht="12" x14ac:dyDescent="0.35">
      <c r="A1119" s="87"/>
      <c r="B1119" s="40" t="str">
        <f t="shared" si="478"/>
        <v/>
      </c>
      <c r="C1119" s="41" t="str">
        <f t="shared" si="479"/>
        <v/>
      </c>
      <c r="D1119" s="28">
        <f>'I Disease Parameters'!$E$6/(1000*365)</f>
        <v>4.8197260273972601E-5</v>
      </c>
      <c r="E1119" s="28">
        <f>'I Disease Parameters'!$E$7/(1000*365)</f>
        <v>2.0024657534246577E-5</v>
      </c>
      <c r="F1119" s="27">
        <f>(1-'I Disease Parameters'!$E$8)/'I Disease Parameters'!$E$10</f>
        <v>0.188</v>
      </c>
      <c r="G1119" s="27">
        <f>'I Disease Parameters'!$E$8/'I Disease Parameters'!$E$11</f>
        <v>1.2E-2</v>
      </c>
      <c r="H1119" s="27">
        <f>1/'I Disease Parameters'!$E$12</f>
        <v>0.05</v>
      </c>
      <c r="I1119" s="27">
        <f>'I Disease Parameters'!$E$9/'I Disease Parameters'!$E$15</f>
        <v>0</v>
      </c>
      <c r="J1119" s="83">
        <f t="shared" si="502"/>
        <v>7.7001263440561267</v>
      </c>
      <c r="K1119" s="60">
        <f t="shared" si="503"/>
        <v>0.77001263449643809</v>
      </c>
      <c r="L1119" s="30">
        <f t="shared" si="504"/>
        <v>0.46717576064062738</v>
      </c>
      <c r="M1119" s="27">
        <f>J1119/'I Disease Parameters'!$E$12</f>
        <v>0.38500631720280631</v>
      </c>
      <c r="N1119" s="27">
        <f>K1119/SQRT('I Disease Parameters'!$E$13*'I Disease Parameters'!$E$13)</f>
        <v>4.5294860852731655E-2</v>
      </c>
      <c r="O1119" s="27">
        <f>L1119/'I Disease Parameters'!$E$13</f>
        <v>2.7480927096507492E-2</v>
      </c>
      <c r="P1119" s="27">
        <f>(1-L1119)/'I Disease Parameters'!$E$14</f>
        <v>2.2201009973307193E-2</v>
      </c>
      <c r="Q1119" s="19" t="str">
        <f t="shared" si="480"/>
        <v/>
      </c>
      <c r="R1119" s="17" t="str">
        <f t="shared" si="481"/>
        <v/>
      </c>
      <c r="S1119" s="17" t="str">
        <f t="shared" si="482"/>
        <v/>
      </c>
      <c r="T1119" s="17" t="str">
        <f t="shared" si="483"/>
        <v/>
      </c>
      <c r="U1119" s="17" t="str">
        <f t="shared" si="484"/>
        <v/>
      </c>
      <c r="V1119" s="17" t="str">
        <f t="shared" si="485"/>
        <v/>
      </c>
      <c r="W1119" s="17" t="str">
        <f t="shared" si="486"/>
        <v/>
      </c>
      <c r="X1119" s="18" t="str">
        <f t="shared" si="477"/>
        <v/>
      </c>
      <c r="Y1119" s="17" t="str">
        <f t="shared" si="487"/>
        <v/>
      </c>
      <c r="Z1119" s="17" t="str">
        <f t="shared" si="488"/>
        <v/>
      </c>
      <c r="AA1119" s="17" t="str">
        <f t="shared" si="489"/>
        <v/>
      </c>
      <c r="AB1119" s="17" t="str">
        <f t="shared" si="490"/>
        <v/>
      </c>
      <c r="AC1119" s="17" t="str">
        <f t="shared" si="491"/>
        <v/>
      </c>
      <c r="AD1119" s="18" t="str">
        <f t="shared" si="492"/>
        <v/>
      </c>
      <c r="AE1119" s="19" t="str">
        <f t="shared" si="493"/>
        <v/>
      </c>
      <c r="AF1119" s="17" t="str">
        <f t="shared" si="494"/>
        <v/>
      </c>
      <c r="AG1119" s="17" t="str">
        <f t="shared" si="495"/>
        <v/>
      </c>
      <c r="AH1119" s="18" t="str">
        <f t="shared" si="496"/>
        <v/>
      </c>
      <c r="AI1119" s="73"/>
      <c r="AJ1119" s="74"/>
      <c r="AK1119" s="74"/>
      <c r="AL1119" s="73"/>
      <c r="AM1119" s="74"/>
      <c r="AN1119" s="74">
        <f t="shared" si="497"/>
        <v>2012</v>
      </c>
      <c r="AO1119" s="19" t="str">
        <f t="shared" ca="1" si="498"/>
        <v>-</v>
      </c>
      <c r="AP1119" s="17" t="str">
        <f ca="1">IF($C1119&gt;=TODAY(),"-",100*(AO1119-MIN(Fit_Error_Deaths))/(MAX(Fit_Error_Deaths)-MIN(Fit_Error_Deaths)))</f>
        <v>-</v>
      </c>
      <c r="AQ1119" s="17" t="str">
        <f t="shared" ca="1" si="499"/>
        <v>-</v>
      </c>
      <c r="AR1119" s="17" t="str">
        <f ca="1">IF($C1119&gt;=TODAY(),"-",100*(AQ1119-MIN(Fit_Error_LocalTransmission))/(MAX(Fit_Error_LocalTransmission)-MIN(Fit_Error_LocalTransmission)))</f>
        <v>-</v>
      </c>
      <c r="AS1119" s="17" t="str">
        <f t="shared" ca="1" si="500"/>
        <v>-</v>
      </c>
      <c r="AT1119" s="67" t="str">
        <f t="shared" ca="1" si="501"/>
        <v>-</v>
      </c>
    </row>
    <row r="1120" spans="1:46" s="1" customFormat="1" ht="12" x14ac:dyDescent="0.35">
      <c r="A1120" s="87"/>
      <c r="B1120" s="40" t="str">
        <f t="shared" si="478"/>
        <v/>
      </c>
      <c r="C1120" s="41" t="str">
        <f t="shared" si="479"/>
        <v/>
      </c>
      <c r="D1120" s="28">
        <f>'I Disease Parameters'!$E$6/(1000*365)</f>
        <v>4.8197260273972601E-5</v>
      </c>
      <c r="E1120" s="28">
        <f>'I Disease Parameters'!$E$7/(1000*365)</f>
        <v>2.0024657534246577E-5</v>
      </c>
      <c r="F1120" s="27">
        <f>(1-'I Disease Parameters'!$E$8)/'I Disease Parameters'!$E$10</f>
        <v>0.188</v>
      </c>
      <c r="G1120" s="27">
        <f>'I Disease Parameters'!$E$8/'I Disease Parameters'!$E$11</f>
        <v>1.2E-2</v>
      </c>
      <c r="H1120" s="27">
        <f>1/'I Disease Parameters'!$E$12</f>
        <v>0.05</v>
      </c>
      <c r="I1120" s="27">
        <f>'I Disease Parameters'!$E$9/'I Disease Parameters'!$E$15</f>
        <v>0</v>
      </c>
      <c r="J1120" s="83">
        <f t="shared" si="502"/>
        <v>7.7001263440561267</v>
      </c>
      <c r="K1120" s="60">
        <f t="shared" si="503"/>
        <v>0.77001263449643809</v>
      </c>
      <c r="L1120" s="30">
        <f t="shared" si="504"/>
        <v>0.46717576064062738</v>
      </c>
      <c r="M1120" s="27">
        <f>J1120/'I Disease Parameters'!$E$12</f>
        <v>0.38500631720280631</v>
      </c>
      <c r="N1120" s="27">
        <f>K1120/SQRT('I Disease Parameters'!$E$13*'I Disease Parameters'!$E$13)</f>
        <v>4.5294860852731655E-2</v>
      </c>
      <c r="O1120" s="27">
        <f>L1120/'I Disease Parameters'!$E$13</f>
        <v>2.7480927096507492E-2</v>
      </c>
      <c r="P1120" s="27">
        <f>(1-L1120)/'I Disease Parameters'!$E$14</f>
        <v>2.2201009973307193E-2</v>
      </c>
      <c r="Q1120" s="19" t="str">
        <f t="shared" si="480"/>
        <v/>
      </c>
      <c r="R1120" s="17" t="str">
        <f t="shared" si="481"/>
        <v/>
      </c>
      <c r="S1120" s="17" t="str">
        <f t="shared" si="482"/>
        <v/>
      </c>
      <c r="T1120" s="17" t="str">
        <f t="shared" si="483"/>
        <v/>
      </c>
      <c r="U1120" s="17" t="str">
        <f t="shared" si="484"/>
        <v/>
      </c>
      <c r="V1120" s="17" t="str">
        <f t="shared" si="485"/>
        <v/>
      </c>
      <c r="W1120" s="17" t="str">
        <f t="shared" si="486"/>
        <v/>
      </c>
      <c r="X1120" s="18" t="str">
        <f t="shared" si="477"/>
        <v/>
      </c>
      <c r="Y1120" s="17" t="str">
        <f t="shared" si="487"/>
        <v/>
      </c>
      <c r="Z1120" s="17" t="str">
        <f t="shared" si="488"/>
        <v/>
      </c>
      <c r="AA1120" s="17" t="str">
        <f t="shared" si="489"/>
        <v/>
      </c>
      <c r="AB1120" s="17" t="str">
        <f t="shared" si="490"/>
        <v/>
      </c>
      <c r="AC1120" s="17" t="str">
        <f t="shared" si="491"/>
        <v/>
      </c>
      <c r="AD1120" s="18" t="str">
        <f t="shared" si="492"/>
        <v/>
      </c>
      <c r="AE1120" s="19" t="str">
        <f t="shared" si="493"/>
        <v/>
      </c>
      <c r="AF1120" s="17" t="str">
        <f t="shared" si="494"/>
        <v/>
      </c>
      <c r="AG1120" s="17" t="str">
        <f t="shared" si="495"/>
        <v/>
      </c>
      <c r="AH1120" s="18" t="str">
        <f t="shared" si="496"/>
        <v/>
      </c>
      <c r="AI1120" s="73"/>
      <c r="AJ1120" s="74"/>
      <c r="AK1120" s="74"/>
      <c r="AL1120" s="73"/>
      <c r="AM1120" s="74"/>
      <c r="AN1120" s="74">
        <f t="shared" si="497"/>
        <v>2012</v>
      </c>
      <c r="AO1120" s="19" t="str">
        <f t="shared" ca="1" si="498"/>
        <v>-</v>
      </c>
      <c r="AP1120" s="17" t="str">
        <f ca="1">IF($C1120&gt;=TODAY(),"-",100*(AO1120-MIN(Fit_Error_Deaths))/(MAX(Fit_Error_Deaths)-MIN(Fit_Error_Deaths)))</f>
        <v>-</v>
      </c>
      <c r="AQ1120" s="17" t="str">
        <f t="shared" ca="1" si="499"/>
        <v>-</v>
      </c>
      <c r="AR1120" s="17" t="str">
        <f ca="1">IF($C1120&gt;=TODAY(),"-",100*(AQ1120-MIN(Fit_Error_LocalTransmission))/(MAX(Fit_Error_LocalTransmission)-MIN(Fit_Error_LocalTransmission)))</f>
        <v>-</v>
      </c>
      <c r="AS1120" s="17" t="str">
        <f t="shared" ca="1" si="500"/>
        <v>-</v>
      </c>
      <c r="AT1120" s="67" t="str">
        <f t="shared" ca="1" si="501"/>
        <v>-</v>
      </c>
    </row>
    <row r="1121" spans="1:46" s="1" customFormat="1" ht="12" x14ac:dyDescent="0.35">
      <c r="A1121" s="87"/>
      <c r="B1121" s="40" t="str">
        <f t="shared" si="478"/>
        <v/>
      </c>
      <c r="C1121" s="41" t="str">
        <f t="shared" si="479"/>
        <v/>
      </c>
      <c r="D1121" s="28">
        <f>'I Disease Parameters'!$E$6/(1000*365)</f>
        <v>4.8197260273972601E-5</v>
      </c>
      <c r="E1121" s="28">
        <f>'I Disease Parameters'!$E$7/(1000*365)</f>
        <v>2.0024657534246577E-5</v>
      </c>
      <c r="F1121" s="27">
        <f>(1-'I Disease Parameters'!$E$8)/'I Disease Parameters'!$E$10</f>
        <v>0.188</v>
      </c>
      <c r="G1121" s="27">
        <f>'I Disease Parameters'!$E$8/'I Disease Parameters'!$E$11</f>
        <v>1.2E-2</v>
      </c>
      <c r="H1121" s="27">
        <f>1/'I Disease Parameters'!$E$12</f>
        <v>0.05</v>
      </c>
      <c r="I1121" s="27">
        <f>'I Disease Parameters'!$E$9/'I Disease Parameters'!$E$15</f>
        <v>0</v>
      </c>
      <c r="J1121" s="83">
        <f t="shared" si="502"/>
        <v>7.7001263440561267</v>
      </c>
      <c r="K1121" s="60">
        <f t="shared" si="503"/>
        <v>0.77001263449643809</v>
      </c>
      <c r="L1121" s="30">
        <f t="shared" si="504"/>
        <v>0.46717576064062738</v>
      </c>
      <c r="M1121" s="27">
        <f>J1121/'I Disease Parameters'!$E$12</f>
        <v>0.38500631720280631</v>
      </c>
      <c r="N1121" s="27">
        <f>K1121/SQRT('I Disease Parameters'!$E$13*'I Disease Parameters'!$E$13)</f>
        <v>4.5294860852731655E-2</v>
      </c>
      <c r="O1121" s="27">
        <f>L1121/'I Disease Parameters'!$E$13</f>
        <v>2.7480927096507492E-2</v>
      </c>
      <c r="P1121" s="27">
        <f>(1-L1121)/'I Disease Parameters'!$E$14</f>
        <v>2.2201009973307193E-2</v>
      </c>
      <c r="Q1121" s="19" t="str">
        <f t="shared" si="480"/>
        <v/>
      </c>
      <c r="R1121" s="17" t="str">
        <f t="shared" si="481"/>
        <v/>
      </c>
      <c r="S1121" s="17" t="str">
        <f t="shared" si="482"/>
        <v/>
      </c>
      <c r="T1121" s="17" t="str">
        <f t="shared" si="483"/>
        <v/>
      </c>
      <c r="U1121" s="17" t="str">
        <f t="shared" si="484"/>
        <v/>
      </c>
      <c r="V1121" s="17" t="str">
        <f t="shared" si="485"/>
        <v/>
      </c>
      <c r="W1121" s="17" t="str">
        <f t="shared" si="486"/>
        <v/>
      </c>
      <c r="X1121" s="18" t="str">
        <f t="shared" si="477"/>
        <v/>
      </c>
      <c r="Y1121" s="17" t="str">
        <f t="shared" si="487"/>
        <v/>
      </c>
      <c r="Z1121" s="17" t="str">
        <f t="shared" si="488"/>
        <v/>
      </c>
      <c r="AA1121" s="17" t="str">
        <f t="shared" si="489"/>
        <v/>
      </c>
      <c r="AB1121" s="17" t="str">
        <f t="shared" si="490"/>
        <v/>
      </c>
      <c r="AC1121" s="17" t="str">
        <f t="shared" si="491"/>
        <v/>
      </c>
      <c r="AD1121" s="18" t="str">
        <f t="shared" si="492"/>
        <v/>
      </c>
      <c r="AE1121" s="19" t="str">
        <f t="shared" si="493"/>
        <v/>
      </c>
      <c r="AF1121" s="17" t="str">
        <f t="shared" si="494"/>
        <v/>
      </c>
      <c r="AG1121" s="17" t="str">
        <f t="shared" si="495"/>
        <v/>
      </c>
      <c r="AH1121" s="18" t="str">
        <f t="shared" si="496"/>
        <v/>
      </c>
      <c r="AI1121" s="73"/>
      <c r="AJ1121" s="74"/>
      <c r="AK1121" s="74"/>
      <c r="AL1121" s="73"/>
      <c r="AM1121" s="74"/>
      <c r="AN1121" s="74">
        <f t="shared" si="497"/>
        <v>2012</v>
      </c>
      <c r="AO1121" s="19" t="str">
        <f t="shared" ca="1" si="498"/>
        <v>-</v>
      </c>
      <c r="AP1121" s="17" t="str">
        <f ca="1">IF($C1121&gt;=TODAY(),"-",100*(AO1121-MIN(Fit_Error_Deaths))/(MAX(Fit_Error_Deaths)-MIN(Fit_Error_Deaths)))</f>
        <v>-</v>
      </c>
      <c r="AQ1121" s="17" t="str">
        <f t="shared" ca="1" si="499"/>
        <v>-</v>
      </c>
      <c r="AR1121" s="17" t="str">
        <f ca="1">IF($C1121&gt;=TODAY(),"-",100*(AQ1121-MIN(Fit_Error_LocalTransmission))/(MAX(Fit_Error_LocalTransmission)-MIN(Fit_Error_LocalTransmission)))</f>
        <v>-</v>
      </c>
      <c r="AS1121" s="17" t="str">
        <f t="shared" ca="1" si="500"/>
        <v>-</v>
      </c>
      <c r="AT1121" s="67" t="str">
        <f t="shared" ca="1" si="501"/>
        <v>-</v>
      </c>
    </row>
    <row r="1122" spans="1:46" s="1" customFormat="1" ht="12" x14ac:dyDescent="0.35">
      <c r="A1122" s="87"/>
      <c r="B1122" s="40" t="str">
        <f t="shared" si="478"/>
        <v/>
      </c>
      <c r="C1122" s="41" t="str">
        <f t="shared" si="479"/>
        <v/>
      </c>
      <c r="D1122" s="28">
        <f>'I Disease Parameters'!$E$6/(1000*365)</f>
        <v>4.8197260273972601E-5</v>
      </c>
      <c r="E1122" s="28">
        <f>'I Disease Parameters'!$E$7/(1000*365)</f>
        <v>2.0024657534246577E-5</v>
      </c>
      <c r="F1122" s="27">
        <f>(1-'I Disease Parameters'!$E$8)/'I Disease Parameters'!$E$10</f>
        <v>0.188</v>
      </c>
      <c r="G1122" s="27">
        <f>'I Disease Parameters'!$E$8/'I Disease Parameters'!$E$11</f>
        <v>1.2E-2</v>
      </c>
      <c r="H1122" s="27">
        <f>1/'I Disease Parameters'!$E$12</f>
        <v>0.05</v>
      </c>
      <c r="I1122" s="27">
        <f>'I Disease Parameters'!$E$9/'I Disease Parameters'!$E$15</f>
        <v>0</v>
      </c>
      <c r="J1122" s="83">
        <f t="shared" si="502"/>
        <v>7.7001263440561267</v>
      </c>
      <c r="K1122" s="60">
        <f t="shared" si="503"/>
        <v>0.77001263449643809</v>
      </c>
      <c r="L1122" s="30">
        <f t="shared" si="504"/>
        <v>0.46717576064062738</v>
      </c>
      <c r="M1122" s="27">
        <f>J1122/'I Disease Parameters'!$E$12</f>
        <v>0.38500631720280631</v>
      </c>
      <c r="N1122" s="27">
        <f>K1122/SQRT('I Disease Parameters'!$E$13*'I Disease Parameters'!$E$13)</f>
        <v>4.5294860852731655E-2</v>
      </c>
      <c r="O1122" s="27">
        <f>L1122/'I Disease Parameters'!$E$13</f>
        <v>2.7480927096507492E-2</v>
      </c>
      <c r="P1122" s="27">
        <f>(1-L1122)/'I Disease Parameters'!$E$14</f>
        <v>2.2201009973307193E-2</v>
      </c>
      <c r="Q1122" s="19" t="str">
        <f t="shared" si="480"/>
        <v/>
      </c>
      <c r="R1122" s="17" t="str">
        <f t="shared" si="481"/>
        <v/>
      </c>
      <c r="S1122" s="17" t="str">
        <f t="shared" si="482"/>
        <v/>
      </c>
      <c r="T1122" s="17" t="str">
        <f t="shared" si="483"/>
        <v/>
      </c>
      <c r="U1122" s="17" t="str">
        <f t="shared" si="484"/>
        <v/>
      </c>
      <c r="V1122" s="17" t="str">
        <f t="shared" si="485"/>
        <v/>
      </c>
      <c r="W1122" s="17" t="str">
        <f t="shared" si="486"/>
        <v/>
      </c>
      <c r="X1122" s="18" t="str">
        <f t="shared" si="477"/>
        <v/>
      </c>
      <c r="Y1122" s="17" t="str">
        <f t="shared" si="487"/>
        <v/>
      </c>
      <c r="Z1122" s="17" t="str">
        <f t="shared" si="488"/>
        <v/>
      </c>
      <c r="AA1122" s="17" t="str">
        <f t="shared" si="489"/>
        <v/>
      </c>
      <c r="AB1122" s="17" t="str">
        <f t="shared" si="490"/>
        <v/>
      </c>
      <c r="AC1122" s="17" t="str">
        <f t="shared" si="491"/>
        <v/>
      </c>
      <c r="AD1122" s="18" t="str">
        <f t="shared" si="492"/>
        <v/>
      </c>
      <c r="AE1122" s="19" t="str">
        <f t="shared" si="493"/>
        <v/>
      </c>
      <c r="AF1122" s="17" t="str">
        <f t="shared" si="494"/>
        <v/>
      </c>
      <c r="AG1122" s="17" t="str">
        <f t="shared" si="495"/>
        <v/>
      </c>
      <c r="AH1122" s="18" t="str">
        <f t="shared" si="496"/>
        <v/>
      </c>
      <c r="AI1122" s="73"/>
      <c r="AJ1122" s="74"/>
      <c r="AK1122" s="74"/>
      <c r="AL1122" s="73"/>
      <c r="AM1122" s="74"/>
      <c r="AN1122" s="74">
        <f t="shared" si="497"/>
        <v>2012</v>
      </c>
      <c r="AO1122" s="19" t="str">
        <f t="shared" ca="1" si="498"/>
        <v>-</v>
      </c>
      <c r="AP1122" s="17" t="str">
        <f ca="1">IF($C1122&gt;=TODAY(),"-",100*(AO1122-MIN(Fit_Error_Deaths))/(MAX(Fit_Error_Deaths)-MIN(Fit_Error_Deaths)))</f>
        <v>-</v>
      </c>
      <c r="AQ1122" s="17" t="str">
        <f t="shared" ca="1" si="499"/>
        <v>-</v>
      </c>
      <c r="AR1122" s="17" t="str">
        <f ca="1">IF($C1122&gt;=TODAY(),"-",100*(AQ1122-MIN(Fit_Error_LocalTransmission))/(MAX(Fit_Error_LocalTransmission)-MIN(Fit_Error_LocalTransmission)))</f>
        <v>-</v>
      </c>
      <c r="AS1122" s="17" t="str">
        <f t="shared" ca="1" si="500"/>
        <v>-</v>
      </c>
      <c r="AT1122" s="67" t="str">
        <f t="shared" ca="1" si="501"/>
        <v>-</v>
      </c>
    </row>
    <row r="1123" spans="1:46" s="1" customFormat="1" ht="12" x14ac:dyDescent="0.35">
      <c r="A1123" s="87"/>
      <c r="B1123" s="40" t="str">
        <f t="shared" si="478"/>
        <v/>
      </c>
      <c r="C1123" s="41" t="str">
        <f t="shared" si="479"/>
        <v/>
      </c>
      <c r="D1123" s="28">
        <f>'I Disease Parameters'!$E$6/(1000*365)</f>
        <v>4.8197260273972601E-5</v>
      </c>
      <c r="E1123" s="28">
        <f>'I Disease Parameters'!$E$7/(1000*365)</f>
        <v>2.0024657534246577E-5</v>
      </c>
      <c r="F1123" s="27">
        <f>(1-'I Disease Parameters'!$E$8)/'I Disease Parameters'!$E$10</f>
        <v>0.188</v>
      </c>
      <c r="G1123" s="27">
        <f>'I Disease Parameters'!$E$8/'I Disease Parameters'!$E$11</f>
        <v>1.2E-2</v>
      </c>
      <c r="H1123" s="27">
        <f>1/'I Disease Parameters'!$E$12</f>
        <v>0.05</v>
      </c>
      <c r="I1123" s="27">
        <f>'I Disease Parameters'!$E$9/'I Disease Parameters'!$E$15</f>
        <v>0</v>
      </c>
      <c r="J1123" s="83">
        <f t="shared" si="502"/>
        <v>7.7001263440561267</v>
      </c>
      <c r="K1123" s="60">
        <f t="shared" si="503"/>
        <v>0.77001263449643809</v>
      </c>
      <c r="L1123" s="30">
        <f t="shared" si="504"/>
        <v>0.46717576064062738</v>
      </c>
      <c r="M1123" s="27">
        <f>J1123/'I Disease Parameters'!$E$12</f>
        <v>0.38500631720280631</v>
      </c>
      <c r="N1123" s="27">
        <f>K1123/SQRT('I Disease Parameters'!$E$13*'I Disease Parameters'!$E$13)</f>
        <v>4.5294860852731655E-2</v>
      </c>
      <c r="O1123" s="27">
        <f>L1123/'I Disease Parameters'!$E$13</f>
        <v>2.7480927096507492E-2</v>
      </c>
      <c r="P1123" s="27">
        <f>(1-L1123)/'I Disease Parameters'!$E$14</f>
        <v>2.2201009973307193E-2</v>
      </c>
      <c r="Q1123" s="19" t="str">
        <f t="shared" si="480"/>
        <v/>
      </c>
      <c r="R1123" s="17" t="str">
        <f t="shared" si="481"/>
        <v/>
      </c>
      <c r="S1123" s="17" t="str">
        <f t="shared" si="482"/>
        <v/>
      </c>
      <c r="T1123" s="17" t="str">
        <f t="shared" si="483"/>
        <v/>
      </c>
      <c r="U1123" s="17" t="str">
        <f t="shared" si="484"/>
        <v/>
      </c>
      <c r="V1123" s="17" t="str">
        <f t="shared" si="485"/>
        <v/>
      </c>
      <c r="W1123" s="17" t="str">
        <f t="shared" si="486"/>
        <v/>
      </c>
      <c r="X1123" s="18" t="str">
        <f t="shared" si="477"/>
        <v/>
      </c>
      <c r="Y1123" s="17" t="str">
        <f t="shared" si="487"/>
        <v/>
      </c>
      <c r="Z1123" s="17" t="str">
        <f t="shared" si="488"/>
        <v/>
      </c>
      <c r="AA1123" s="17" t="str">
        <f t="shared" si="489"/>
        <v/>
      </c>
      <c r="AB1123" s="17" t="str">
        <f t="shared" si="490"/>
        <v/>
      </c>
      <c r="AC1123" s="17" t="str">
        <f t="shared" si="491"/>
        <v/>
      </c>
      <c r="AD1123" s="18" t="str">
        <f t="shared" si="492"/>
        <v/>
      </c>
      <c r="AE1123" s="19" t="str">
        <f t="shared" si="493"/>
        <v/>
      </c>
      <c r="AF1123" s="17" t="str">
        <f t="shared" si="494"/>
        <v/>
      </c>
      <c r="AG1123" s="17" t="str">
        <f t="shared" si="495"/>
        <v/>
      </c>
      <c r="AH1123" s="18" t="str">
        <f t="shared" si="496"/>
        <v/>
      </c>
      <c r="AI1123" s="73"/>
      <c r="AJ1123" s="74"/>
      <c r="AK1123" s="74"/>
      <c r="AL1123" s="73"/>
      <c r="AM1123" s="74"/>
      <c r="AN1123" s="74">
        <f t="shared" si="497"/>
        <v>2012</v>
      </c>
      <c r="AO1123" s="19" t="str">
        <f t="shared" ca="1" si="498"/>
        <v>-</v>
      </c>
      <c r="AP1123" s="17" t="str">
        <f ca="1">IF($C1123&gt;=TODAY(),"-",100*(AO1123-MIN(Fit_Error_Deaths))/(MAX(Fit_Error_Deaths)-MIN(Fit_Error_Deaths)))</f>
        <v>-</v>
      </c>
      <c r="AQ1123" s="17" t="str">
        <f t="shared" ca="1" si="499"/>
        <v>-</v>
      </c>
      <c r="AR1123" s="17" t="str">
        <f ca="1">IF($C1123&gt;=TODAY(),"-",100*(AQ1123-MIN(Fit_Error_LocalTransmission))/(MAX(Fit_Error_LocalTransmission)-MIN(Fit_Error_LocalTransmission)))</f>
        <v>-</v>
      </c>
      <c r="AS1123" s="17" t="str">
        <f t="shared" ca="1" si="500"/>
        <v>-</v>
      </c>
      <c r="AT1123" s="67" t="str">
        <f t="shared" ca="1" si="501"/>
        <v>-</v>
      </c>
    </row>
    <row r="1124" spans="1:46" s="1" customFormat="1" ht="12" x14ac:dyDescent="0.35">
      <c r="A1124" s="87"/>
      <c r="B1124" s="40" t="str">
        <f t="shared" si="478"/>
        <v/>
      </c>
      <c r="C1124" s="41" t="str">
        <f t="shared" si="479"/>
        <v/>
      </c>
      <c r="D1124" s="28">
        <f>'I Disease Parameters'!$E$6/(1000*365)</f>
        <v>4.8197260273972601E-5</v>
      </c>
      <c r="E1124" s="28">
        <f>'I Disease Parameters'!$E$7/(1000*365)</f>
        <v>2.0024657534246577E-5</v>
      </c>
      <c r="F1124" s="27">
        <f>(1-'I Disease Parameters'!$E$8)/'I Disease Parameters'!$E$10</f>
        <v>0.188</v>
      </c>
      <c r="G1124" s="27">
        <f>'I Disease Parameters'!$E$8/'I Disease Parameters'!$E$11</f>
        <v>1.2E-2</v>
      </c>
      <c r="H1124" s="27">
        <f>1/'I Disease Parameters'!$E$12</f>
        <v>0.05</v>
      </c>
      <c r="I1124" s="27">
        <f>'I Disease Parameters'!$E$9/'I Disease Parameters'!$E$15</f>
        <v>0</v>
      </c>
      <c r="J1124" s="83">
        <f t="shared" si="502"/>
        <v>7.7001263440561267</v>
      </c>
      <c r="K1124" s="60">
        <f t="shared" si="503"/>
        <v>0.77001263449643809</v>
      </c>
      <c r="L1124" s="30">
        <f t="shared" si="504"/>
        <v>0.46717576064062738</v>
      </c>
      <c r="M1124" s="27">
        <f>J1124/'I Disease Parameters'!$E$12</f>
        <v>0.38500631720280631</v>
      </c>
      <c r="N1124" s="27">
        <f>K1124/SQRT('I Disease Parameters'!$E$13*'I Disease Parameters'!$E$13)</f>
        <v>4.5294860852731655E-2</v>
      </c>
      <c r="O1124" s="27">
        <f>L1124/'I Disease Parameters'!$E$13</f>
        <v>2.7480927096507492E-2</v>
      </c>
      <c r="P1124" s="27">
        <f>(1-L1124)/'I Disease Parameters'!$E$14</f>
        <v>2.2201009973307193E-2</v>
      </c>
      <c r="Q1124" s="19" t="str">
        <f t="shared" si="480"/>
        <v/>
      </c>
      <c r="R1124" s="17" t="str">
        <f t="shared" si="481"/>
        <v/>
      </c>
      <c r="S1124" s="17" t="str">
        <f t="shared" si="482"/>
        <v/>
      </c>
      <c r="T1124" s="17" t="str">
        <f t="shared" si="483"/>
        <v/>
      </c>
      <c r="U1124" s="17" t="str">
        <f t="shared" si="484"/>
        <v/>
      </c>
      <c r="V1124" s="17" t="str">
        <f t="shared" si="485"/>
        <v/>
      </c>
      <c r="W1124" s="17" t="str">
        <f t="shared" si="486"/>
        <v/>
      </c>
      <c r="X1124" s="18" t="str">
        <f t="shared" si="477"/>
        <v/>
      </c>
      <c r="Y1124" s="17" t="str">
        <f t="shared" si="487"/>
        <v/>
      </c>
      <c r="Z1124" s="17" t="str">
        <f t="shared" si="488"/>
        <v/>
      </c>
      <c r="AA1124" s="17" t="str">
        <f t="shared" si="489"/>
        <v/>
      </c>
      <c r="AB1124" s="17" t="str">
        <f t="shared" si="490"/>
        <v/>
      </c>
      <c r="AC1124" s="17" t="str">
        <f t="shared" si="491"/>
        <v/>
      </c>
      <c r="AD1124" s="18" t="str">
        <f t="shared" si="492"/>
        <v/>
      </c>
      <c r="AE1124" s="19" t="str">
        <f t="shared" si="493"/>
        <v/>
      </c>
      <c r="AF1124" s="17" t="str">
        <f t="shared" si="494"/>
        <v/>
      </c>
      <c r="AG1124" s="17" t="str">
        <f t="shared" si="495"/>
        <v/>
      </c>
      <c r="AH1124" s="18" t="str">
        <f t="shared" si="496"/>
        <v/>
      </c>
      <c r="AI1124" s="73"/>
      <c r="AJ1124" s="74"/>
      <c r="AK1124" s="74"/>
      <c r="AL1124" s="73"/>
      <c r="AM1124" s="74"/>
      <c r="AN1124" s="74">
        <f t="shared" si="497"/>
        <v>2012</v>
      </c>
      <c r="AO1124" s="19" t="str">
        <f t="shared" ca="1" si="498"/>
        <v>-</v>
      </c>
      <c r="AP1124" s="17" t="str">
        <f ca="1">IF($C1124&gt;=TODAY(),"-",100*(AO1124-MIN(Fit_Error_Deaths))/(MAX(Fit_Error_Deaths)-MIN(Fit_Error_Deaths)))</f>
        <v>-</v>
      </c>
      <c r="AQ1124" s="17" t="str">
        <f t="shared" ca="1" si="499"/>
        <v>-</v>
      </c>
      <c r="AR1124" s="17" t="str">
        <f ca="1">IF($C1124&gt;=TODAY(),"-",100*(AQ1124-MIN(Fit_Error_LocalTransmission))/(MAX(Fit_Error_LocalTransmission)-MIN(Fit_Error_LocalTransmission)))</f>
        <v>-</v>
      </c>
      <c r="AS1124" s="17" t="str">
        <f t="shared" ca="1" si="500"/>
        <v>-</v>
      </c>
      <c r="AT1124" s="67" t="str">
        <f t="shared" ca="1" si="501"/>
        <v>-</v>
      </c>
    </row>
    <row r="1125" spans="1:46" s="1" customFormat="1" ht="12" x14ac:dyDescent="0.35">
      <c r="A1125" s="87"/>
      <c r="B1125" s="40" t="str">
        <f t="shared" si="478"/>
        <v/>
      </c>
      <c r="C1125" s="41" t="str">
        <f t="shared" si="479"/>
        <v/>
      </c>
      <c r="D1125" s="28">
        <f>'I Disease Parameters'!$E$6/(1000*365)</f>
        <v>4.8197260273972601E-5</v>
      </c>
      <c r="E1125" s="28">
        <f>'I Disease Parameters'!$E$7/(1000*365)</f>
        <v>2.0024657534246577E-5</v>
      </c>
      <c r="F1125" s="27">
        <f>(1-'I Disease Parameters'!$E$8)/'I Disease Parameters'!$E$10</f>
        <v>0.188</v>
      </c>
      <c r="G1125" s="27">
        <f>'I Disease Parameters'!$E$8/'I Disease Parameters'!$E$11</f>
        <v>1.2E-2</v>
      </c>
      <c r="H1125" s="27">
        <f>1/'I Disease Parameters'!$E$12</f>
        <v>0.05</v>
      </c>
      <c r="I1125" s="27">
        <f>'I Disease Parameters'!$E$9/'I Disease Parameters'!$E$15</f>
        <v>0</v>
      </c>
      <c r="J1125" s="83">
        <f t="shared" si="502"/>
        <v>7.7001263440561267</v>
      </c>
      <c r="K1125" s="60">
        <f t="shared" si="503"/>
        <v>0.77001263449643809</v>
      </c>
      <c r="L1125" s="30">
        <f t="shared" si="504"/>
        <v>0.46717576064062738</v>
      </c>
      <c r="M1125" s="27">
        <f>J1125/'I Disease Parameters'!$E$12</f>
        <v>0.38500631720280631</v>
      </c>
      <c r="N1125" s="27">
        <f>K1125/SQRT('I Disease Parameters'!$E$13*'I Disease Parameters'!$E$13)</f>
        <v>4.5294860852731655E-2</v>
      </c>
      <c r="O1125" s="27">
        <f>L1125/'I Disease Parameters'!$E$13</f>
        <v>2.7480927096507492E-2</v>
      </c>
      <c r="P1125" s="27">
        <f>(1-L1125)/'I Disease Parameters'!$E$14</f>
        <v>2.2201009973307193E-2</v>
      </c>
      <c r="Q1125" s="19" t="str">
        <f t="shared" si="480"/>
        <v/>
      </c>
      <c r="R1125" s="17" t="str">
        <f t="shared" si="481"/>
        <v/>
      </c>
      <c r="S1125" s="17" t="str">
        <f t="shared" si="482"/>
        <v/>
      </c>
      <c r="T1125" s="17" t="str">
        <f t="shared" si="483"/>
        <v/>
      </c>
      <c r="U1125" s="17" t="str">
        <f t="shared" si="484"/>
        <v/>
      </c>
      <c r="V1125" s="17" t="str">
        <f t="shared" si="485"/>
        <v/>
      </c>
      <c r="W1125" s="17" t="str">
        <f t="shared" si="486"/>
        <v/>
      </c>
      <c r="X1125" s="18" t="str">
        <f t="shared" si="477"/>
        <v/>
      </c>
      <c r="Y1125" s="17" t="str">
        <f t="shared" si="487"/>
        <v/>
      </c>
      <c r="Z1125" s="17" t="str">
        <f t="shared" si="488"/>
        <v/>
      </c>
      <c r="AA1125" s="17" t="str">
        <f t="shared" si="489"/>
        <v/>
      </c>
      <c r="AB1125" s="17" t="str">
        <f t="shared" si="490"/>
        <v/>
      </c>
      <c r="AC1125" s="17" t="str">
        <f t="shared" si="491"/>
        <v/>
      </c>
      <c r="AD1125" s="18" t="str">
        <f t="shared" si="492"/>
        <v/>
      </c>
      <c r="AE1125" s="19" t="str">
        <f t="shared" si="493"/>
        <v/>
      </c>
      <c r="AF1125" s="17" t="str">
        <f t="shared" si="494"/>
        <v/>
      </c>
      <c r="AG1125" s="17" t="str">
        <f t="shared" si="495"/>
        <v/>
      </c>
      <c r="AH1125" s="18" t="str">
        <f t="shared" si="496"/>
        <v/>
      </c>
      <c r="AI1125" s="73"/>
      <c r="AJ1125" s="74"/>
      <c r="AK1125" s="74"/>
      <c r="AL1125" s="73"/>
      <c r="AM1125" s="74"/>
      <c r="AN1125" s="74">
        <f t="shared" si="497"/>
        <v>2012</v>
      </c>
      <c r="AO1125" s="19" t="str">
        <f t="shared" ca="1" si="498"/>
        <v>-</v>
      </c>
      <c r="AP1125" s="17" t="str">
        <f ca="1">IF($C1125&gt;=TODAY(),"-",100*(AO1125-MIN(Fit_Error_Deaths))/(MAX(Fit_Error_Deaths)-MIN(Fit_Error_Deaths)))</f>
        <v>-</v>
      </c>
      <c r="AQ1125" s="17" t="str">
        <f t="shared" ca="1" si="499"/>
        <v>-</v>
      </c>
      <c r="AR1125" s="17" t="str">
        <f ca="1">IF($C1125&gt;=TODAY(),"-",100*(AQ1125-MIN(Fit_Error_LocalTransmission))/(MAX(Fit_Error_LocalTransmission)-MIN(Fit_Error_LocalTransmission)))</f>
        <v>-</v>
      </c>
      <c r="AS1125" s="17" t="str">
        <f t="shared" ca="1" si="500"/>
        <v>-</v>
      </c>
      <c r="AT1125" s="67" t="str">
        <f t="shared" ca="1" si="501"/>
        <v>-</v>
      </c>
    </row>
    <row r="1126" spans="1:46" s="1" customFormat="1" ht="12" x14ac:dyDescent="0.35">
      <c r="A1126" s="87"/>
      <c r="B1126" s="40" t="str">
        <f t="shared" si="478"/>
        <v/>
      </c>
      <c r="C1126" s="41" t="str">
        <f t="shared" si="479"/>
        <v/>
      </c>
      <c r="D1126" s="28">
        <f>'I Disease Parameters'!$E$6/(1000*365)</f>
        <v>4.8197260273972601E-5</v>
      </c>
      <c r="E1126" s="28">
        <f>'I Disease Parameters'!$E$7/(1000*365)</f>
        <v>2.0024657534246577E-5</v>
      </c>
      <c r="F1126" s="27">
        <f>(1-'I Disease Parameters'!$E$8)/'I Disease Parameters'!$E$10</f>
        <v>0.188</v>
      </c>
      <c r="G1126" s="27">
        <f>'I Disease Parameters'!$E$8/'I Disease Parameters'!$E$11</f>
        <v>1.2E-2</v>
      </c>
      <c r="H1126" s="27">
        <f>1/'I Disease Parameters'!$E$12</f>
        <v>0.05</v>
      </c>
      <c r="I1126" s="27">
        <f>'I Disease Parameters'!$E$9/'I Disease Parameters'!$E$15</f>
        <v>0</v>
      </c>
      <c r="J1126" s="83">
        <f t="shared" si="502"/>
        <v>7.7001263440561267</v>
      </c>
      <c r="K1126" s="60">
        <f t="shared" si="503"/>
        <v>0.77001263449643809</v>
      </c>
      <c r="L1126" s="30">
        <f t="shared" si="504"/>
        <v>0.46717576064062738</v>
      </c>
      <c r="M1126" s="27">
        <f>J1126/'I Disease Parameters'!$E$12</f>
        <v>0.38500631720280631</v>
      </c>
      <c r="N1126" s="27">
        <f>K1126/SQRT('I Disease Parameters'!$E$13*'I Disease Parameters'!$E$13)</f>
        <v>4.5294860852731655E-2</v>
      </c>
      <c r="O1126" s="27">
        <f>L1126/'I Disease Parameters'!$E$13</f>
        <v>2.7480927096507492E-2</v>
      </c>
      <c r="P1126" s="27">
        <f>(1-L1126)/'I Disease Parameters'!$E$14</f>
        <v>2.2201009973307193E-2</v>
      </c>
      <c r="Q1126" s="19" t="str">
        <f t="shared" si="480"/>
        <v/>
      </c>
      <c r="R1126" s="17" t="str">
        <f t="shared" si="481"/>
        <v/>
      </c>
      <c r="S1126" s="17" t="str">
        <f t="shared" si="482"/>
        <v/>
      </c>
      <c r="T1126" s="17" t="str">
        <f t="shared" si="483"/>
        <v/>
      </c>
      <c r="U1126" s="17" t="str">
        <f t="shared" si="484"/>
        <v/>
      </c>
      <c r="V1126" s="17" t="str">
        <f t="shared" si="485"/>
        <v/>
      </c>
      <c r="W1126" s="17" t="str">
        <f t="shared" si="486"/>
        <v/>
      </c>
      <c r="X1126" s="18" t="str">
        <f t="shared" si="477"/>
        <v/>
      </c>
      <c r="Y1126" s="17" t="str">
        <f t="shared" si="487"/>
        <v/>
      </c>
      <c r="Z1126" s="17" t="str">
        <f t="shared" si="488"/>
        <v/>
      </c>
      <c r="AA1126" s="17" t="str">
        <f t="shared" si="489"/>
        <v/>
      </c>
      <c r="AB1126" s="17" t="str">
        <f t="shared" si="490"/>
        <v/>
      </c>
      <c r="AC1126" s="17" t="str">
        <f t="shared" si="491"/>
        <v/>
      </c>
      <c r="AD1126" s="18" t="str">
        <f t="shared" si="492"/>
        <v/>
      </c>
      <c r="AE1126" s="19" t="str">
        <f t="shared" si="493"/>
        <v/>
      </c>
      <c r="AF1126" s="17" t="str">
        <f t="shared" si="494"/>
        <v/>
      </c>
      <c r="AG1126" s="17" t="str">
        <f t="shared" si="495"/>
        <v/>
      </c>
      <c r="AH1126" s="18" t="str">
        <f t="shared" si="496"/>
        <v/>
      </c>
      <c r="AI1126" s="73"/>
      <c r="AJ1126" s="74"/>
      <c r="AK1126" s="74"/>
      <c r="AL1126" s="73"/>
      <c r="AM1126" s="74"/>
      <c r="AN1126" s="74">
        <f t="shared" si="497"/>
        <v>2012</v>
      </c>
      <c r="AO1126" s="19" t="str">
        <f t="shared" ca="1" si="498"/>
        <v>-</v>
      </c>
      <c r="AP1126" s="17" t="str">
        <f ca="1">IF($C1126&gt;=TODAY(),"-",100*(AO1126-MIN(Fit_Error_Deaths))/(MAX(Fit_Error_Deaths)-MIN(Fit_Error_Deaths)))</f>
        <v>-</v>
      </c>
      <c r="AQ1126" s="17" t="str">
        <f t="shared" ca="1" si="499"/>
        <v>-</v>
      </c>
      <c r="AR1126" s="17" t="str">
        <f ca="1">IF($C1126&gt;=TODAY(),"-",100*(AQ1126-MIN(Fit_Error_LocalTransmission))/(MAX(Fit_Error_LocalTransmission)-MIN(Fit_Error_LocalTransmission)))</f>
        <v>-</v>
      </c>
      <c r="AS1126" s="17" t="str">
        <f t="shared" ca="1" si="500"/>
        <v>-</v>
      </c>
      <c r="AT1126" s="67" t="str">
        <f t="shared" ca="1" si="501"/>
        <v>-</v>
      </c>
    </row>
    <row r="1127" spans="1:46" s="1" customFormat="1" ht="12" x14ac:dyDescent="0.35">
      <c r="A1127" s="87"/>
      <c r="B1127" s="40" t="str">
        <f t="shared" si="478"/>
        <v/>
      </c>
      <c r="C1127" s="41" t="str">
        <f t="shared" si="479"/>
        <v/>
      </c>
      <c r="D1127" s="28">
        <f>'I Disease Parameters'!$E$6/(1000*365)</f>
        <v>4.8197260273972601E-5</v>
      </c>
      <c r="E1127" s="28">
        <f>'I Disease Parameters'!$E$7/(1000*365)</f>
        <v>2.0024657534246577E-5</v>
      </c>
      <c r="F1127" s="27">
        <f>(1-'I Disease Parameters'!$E$8)/'I Disease Parameters'!$E$10</f>
        <v>0.188</v>
      </c>
      <c r="G1127" s="27">
        <f>'I Disease Parameters'!$E$8/'I Disease Parameters'!$E$11</f>
        <v>1.2E-2</v>
      </c>
      <c r="H1127" s="27">
        <f>1/'I Disease Parameters'!$E$12</f>
        <v>0.05</v>
      </c>
      <c r="I1127" s="27">
        <f>'I Disease Parameters'!$E$9/'I Disease Parameters'!$E$15</f>
        <v>0</v>
      </c>
      <c r="J1127" s="83">
        <f t="shared" si="502"/>
        <v>7.7001263440561267</v>
      </c>
      <c r="K1127" s="60">
        <f t="shared" si="503"/>
        <v>0.77001263449643809</v>
      </c>
      <c r="L1127" s="30">
        <f t="shared" si="504"/>
        <v>0.46717576064062738</v>
      </c>
      <c r="M1127" s="27">
        <f>J1127/'I Disease Parameters'!$E$12</f>
        <v>0.38500631720280631</v>
      </c>
      <c r="N1127" s="27">
        <f>K1127/SQRT('I Disease Parameters'!$E$13*'I Disease Parameters'!$E$13)</f>
        <v>4.5294860852731655E-2</v>
      </c>
      <c r="O1127" s="27">
        <f>L1127/'I Disease Parameters'!$E$13</f>
        <v>2.7480927096507492E-2</v>
      </c>
      <c r="P1127" s="27">
        <f>(1-L1127)/'I Disease Parameters'!$E$14</f>
        <v>2.2201009973307193E-2</v>
      </c>
      <c r="Q1127" s="19" t="str">
        <f t="shared" si="480"/>
        <v/>
      </c>
      <c r="R1127" s="17" t="str">
        <f t="shared" si="481"/>
        <v/>
      </c>
      <c r="S1127" s="17" t="str">
        <f t="shared" si="482"/>
        <v/>
      </c>
      <c r="T1127" s="17" t="str">
        <f t="shared" si="483"/>
        <v/>
      </c>
      <c r="U1127" s="17" t="str">
        <f t="shared" si="484"/>
        <v/>
      </c>
      <c r="V1127" s="17" t="str">
        <f t="shared" si="485"/>
        <v/>
      </c>
      <c r="W1127" s="17" t="str">
        <f t="shared" si="486"/>
        <v/>
      </c>
      <c r="X1127" s="18" t="str">
        <f t="shared" si="477"/>
        <v/>
      </c>
      <c r="Y1127" s="17" t="str">
        <f t="shared" si="487"/>
        <v/>
      </c>
      <c r="Z1127" s="17" t="str">
        <f t="shared" si="488"/>
        <v/>
      </c>
      <c r="AA1127" s="17" t="str">
        <f t="shared" si="489"/>
        <v/>
      </c>
      <c r="AB1127" s="17" t="str">
        <f t="shared" si="490"/>
        <v/>
      </c>
      <c r="AC1127" s="17" t="str">
        <f t="shared" si="491"/>
        <v/>
      </c>
      <c r="AD1127" s="18" t="str">
        <f t="shared" si="492"/>
        <v/>
      </c>
      <c r="AE1127" s="19" t="str">
        <f t="shared" si="493"/>
        <v/>
      </c>
      <c r="AF1127" s="17" t="str">
        <f t="shared" si="494"/>
        <v/>
      </c>
      <c r="AG1127" s="17" t="str">
        <f t="shared" si="495"/>
        <v/>
      </c>
      <c r="AH1127" s="18" t="str">
        <f t="shared" si="496"/>
        <v/>
      </c>
      <c r="AI1127" s="73"/>
      <c r="AJ1127" s="74"/>
      <c r="AK1127" s="74"/>
      <c r="AL1127" s="73"/>
      <c r="AM1127" s="74"/>
      <c r="AN1127" s="74">
        <f t="shared" si="497"/>
        <v>2012</v>
      </c>
      <c r="AO1127" s="19" t="str">
        <f t="shared" ca="1" si="498"/>
        <v>-</v>
      </c>
      <c r="AP1127" s="17" t="str">
        <f ca="1">IF($C1127&gt;=TODAY(),"-",100*(AO1127-MIN(Fit_Error_Deaths))/(MAX(Fit_Error_Deaths)-MIN(Fit_Error_Deaths)))</f>
        <v>-</v>
      </c>
      <c r="AQ1127" s="17" t="str">
        <f t="shared" ca="1" si="499"/>
        <v>-</v>
      </c>
      <c r="AR1127" s="17" t="str">
        <f ca="1">IF($C1127&gt;=TODAY(),"-",100*(AQ1127-MIN(Fit_Error_LocalTransmission))/(MAX(Fit_Error_LocalTransmission)-MIN(Fit_Error_LocalTransmission)))</f>
        <v>-</v>
      </c>
      <c r="AS1127" s="17" t="str">
        <f t="shared" ca="1" si="500"/>
        <v>-</v>
      </c>
      <c r="AT1127" s="67" t="str">
        <f t="shared" ca="1" si="501"/>
        <v>-</v>
      </c>
    </row>
    <row r="1128" spans="1:46" s="1" customFormat="1" ht="12" x14ac:dyDescent="0.35">
      <c r="A1128" s="87"/>
      <c r="B1128" s="40" t="str">
        <f t="shared" si="478"/>
        <v/>
      </c>
      <c r="C1128" s="41" t="str">
        <f t="shared" si="479"/>
        <v/>
      </c>
      <c r="D1128" s="28">
        <f>'I Disease Parameters'!$E$6/(1000*365)</f>
        <v>4.8197260273972601E-5</v>
      </c>
      <c r="E1128" s="28">
        <f>'I Disease Parameters'!$E$7/(1000*365)</f>
        <v>2.0024657534246577E-5</v>
      </c>
      <c r="F1128" s="27">
        <f>(1-'I Disease Parameters'!$E$8)/'I Disease Parameters'!$E$10</f>
        <v>0.188</v>
      </c>
      <c r="G1128" s="27">
        <f>'I Disease Parameters'!$E$8/'I Disease Parameters'!$E$11</f>
        <v>1.2E-2</v>
      </c>
      <c r="H1128" s="27">
        <f>1/'I Disease Parameters'!$E$12</f>
        <v>0.05</v>
      </c>
      <c r="I1128" s="27">
        <f>'I Disease Parameters'!$E$9/'I Disease Parameters'!$E$15</f>
        <v>0</v>
      </c>
      <c r="J1128" s="83">
        <f t="shared" si="502"/>
        <v>7.7001263440561267</v>
      </c>
      <c r="K1128" s="60">
        <f t="shared" si="503"/>
        <v>0.77001263449643809</v>
      </c>
      <c r="L1128" s="30">
        <f t="shared" si="504"/>
        <v>0.46717576064062738</v>
      </c>
      <c r="M1128" s="27">
        <f>J1128/'I Disease Parameters'!$E$12</f>
        <v>0.38500631720280631</v>
      </c>
      <c r="N1128" s="27">
        <f>K1128/SQRT('I Disease Parameters'!$E$13*'I Disease Parameters'!$E$13)</f>
        <v>4.5294860852731655E-2</v>
      </c>
      <c r="O1128" s="27">
        <f>L1128/'I Disease Parameters'!$E$13</f>
        <v>2.7480927096507492E-2</v>
      </c>
      <c r="P1128" s="27">
        <f>(1-L1128)/'I Disease Parameters'!$E$14</f>
        <v>2.2201009973307193E-2</v>
      </c>
      <c r="Q1128" s="19" t="str">
        <f t="shared" si="480"/>
        <v/>
      </c>
      <c r="R1128" s="17" t="str">
        <f t="shared" si="481"/>
        <v/>
      </c>
      <c r="S1128" s="17" t="str">
        <f t="shared" si="482"/>
        <v/>
      </c>
      <c r="T1128" s="17" t="str">
        <f t="shared" si="483"/>
        <v/>
      </c>
      <c r="U1128" s="17" t="str">
        <f t="shared" si="484"/>
        <v/>
      </c>
      <c r="V1128" s="17" t="str">
        <f t="shared" si="485"/>
        <v/>
      </c>
      <c r="W1128" s="17" t="str">
        <f t="shared" si="486"/>
        <v/>
      </c>
      <c r="X1128" s="18" t="str">
        <f t="shared" si="477"/>
        <v/>
      </c>
      <c r="Y1128" s="17" t="str">
        <f t="shared" si="487"/>
        <v/>
      </c>
      <c r="Z1128" s="17" t="str">
        <f t="shared" si="488"/>
        <v/>
      </c>
      <c r="AA1128" s="17" t="str">
        <f t="shared" si="489"/>
        <v/>
      </c>
      <c r="AB1128" s="17" t="str">
        <f t="shared" si="490"/>
        <v/>
      </c>
      <c r="AC1128" s="17" t="str">
        <f t="shared" si="491"/>
        <v/>
      </c>
      <c r="AD1128" s="18" t="str">
        <f t="shared" si="492"/>
        <v/>
      </c>
      <c r="AE1128" s="19" t="str">
        <f t="shared" si="493"/>
        <v/>
      </c>
      <c r="AF1128" s="17" t="str">
        <f t="shared" si="494"/>
        <v/>
      </c>
      <c r="AG1128" s="17" t="str">
        <f t="shared" si="495"/>
        <v/>
      </c>
      <c r="AH1128" s="18" t="str">
        <f t="shared" si="496"/>
        <v/>
      </c>
      <c r="AI1128" s="73"/>
      <c r="AJ1128" s="74"/>
      <c r="AK1128" s="74"/>
      <c r="AL1128" s="73"/>
      <c r="AM1128" s="74"/>
      <c r="AN1128" s="74">
        <f t="shared" si="497"/>
        <v>2012</v>
      </c>
      <c r="AO1128" s="19" t="str">
        <f t="shared" ca="1" si="498"/>
        <v>-</v>
      </c>
      <c r="AP1128" s="17" t="str">
        <f ca="1">IF($C1128&gt;=TODAY(),"-",100*(AO1128-MIN(Fit_Error_Deaths))/(MAX(Fit_Error_Deaths)-MIN(Fit_Error_Deaths)))</f>
        <v>-</v>
      </c>
      <c r="AQ1128" s="17" t="str">
        <f t="shared" ca="1" si="499"/>
        <v>-</v>
      </c>
      <c r="AR1128" s="17" t="str">
        <f ca="1">IF($C1128&gt;=TODAY(),"-",100*(AQ1128-MIN(Fit_Error_LocalTransmission))/(MAX(Fit_Error_LocalTransmission)-MIN(Fit_Error_LocalTransmission)))</f>
        <v>-</v>
      </c>
      <c r="AS1128" s="17" t="str">
        <f t="shared" ca="1" si="500"/>
        <v>-</v>
      </c>
      <c r="AT1128" s="67" t="str">
        <f t="shared" ca="1" si="501"/>
        <v>-</v>
      </c>
    </row>
    <row r="1129" spans="1:46" s="1" customFormat="1" ht="12" x14ac:dyDescent="0.35">
      <c r="A1129" s="87"/>
      <c r="B1129" s="40" t="str">
        <f t="shared" si="478"/>
        <v/>
      </c>
      <c r="C1129" s="41" t="str">
        <f t="shared" si="479"/>
        <v/>
      </c>
      <c r="D1129" s="28">
        <f>'I Disease Parameters'!$E$6/(1000*365)</f>
        <v>4.8197260273972601E-5</v>
      </c>
      <c r="E1129" s="28">
        <f>'I Disease Parameters'!$E$7/(1000*365)</f>
        <v>2.0024657534246577E-5</v>
      </c>
      <c r="F1129" s="27">
        <f>(1-'I Disease Parameters'!$E$8)/'I Disease Parameters'!$E$10</f>
        <v>0.188</v>
      </c>
      <c r="G1129" s="27">
        <f>'I Disease Parameters'!$E$8/'I Disease Parameters'!$E$11</f>
        <v>1.2E-2</v>
      </c>
      <c r="H1129" s="27">
        <f>1/'I Disease Parameters'!$E$12</f>
        <v>0.05</v>
      </c>
      <c r="I1129" s="27">
        <f>'I Disease Parameters'!$E$9/'I Disease Parameters'!$E$15</f>
        <v>0</v>
      </c>
      <c r="J1129" s="83">
        <f t="shared" si="502"/>
        <v>7.7001263440561267</v>
      </c>
      <c r="K1129" s="60">
        <f t="shared" si="503"/>
        <v>0.77001263449643809</v>
      </c>
      <c r="L1129" s="30">
        <f t="shared" si="504"/>
        <v>0.46717576064062738</v>
      </c>
      <c r="M1129" s="27">
        <f>J1129/'I Disease Parameters'!$E$12</f>
        <v>0.38500631720280631</v>
      </c>
      <c r="N1129" s="27">
        <f>K1129/SQRT('I Disease Parameters'!$E$13*'I Disease Parameters'!$E$13)</f>
        <v>4.5294860852731655E-2</v>
      </c>
      <c r="O1129" s="27">
        <f>L1129/'I Disease Parameters'!$E$13</f>
        <v>2.7480927096507492E-2</v>
      </c>
      <c r="P1129" s="27">
        <f>(1-L1129)/'I Disease Parameters'!$E$14</f>
        <v>2.2201009973307193E-2</v>
      </c>
      <c r="Q1129" s="19" t="str">
        <f t="shared" si="480"/>
        <v/>
      </c>
      <c r="R1129" s="17" t="str">
        <f t="shared" si="481"/>
        <v/>
      </c>
      <c r="S1129" s="17" t="str">
        <f t="shared" si="482"/>
        <v/>
      </c>
      <c r="T1129" s="17" t="str">
        <f t="shared" si="483"/>
        <v/>
      </c>
      <c r="U1129" s="17" t="str">
        <f t="shared" si="484"/>
        <v/>
      </c>
      <c r="V1129" s="17" t="str">
        <f t="shared" si="485"/>
        <v/>
      </c>
      <c r="W1129" s="17" t="str">
        <f t="shared" si="486"/>
        <v/>
      </c>
      <c r="X1129" s="18" t="str">
        <f t="shared" si="477"/>
        <v/>
      </c>
      <c r="Y1129" s="17" t="str">
        <f t="shared" si="487"/>
        <v/>
      </c>
      <c r="Z1129" s="17" t="str">
        <f t="shared" si="488"/>
        <v/>
      </c>
      <c r="AA1129" s="17" t="str">
        <f t="shared" si="489"/>
        <v/>
      </c>
      <c r="AB1129" s="17" t="str">
        <f t="shared" si="490"/>
        <v/>
      </c>
      <c r="AC1129" s="17" t="str">
        <f t="shared" si="491"/>
        <v/>
      </c>
      <c r="AD1129" s="18" t="str">
        <f t="shared" si="492"/>
        <v/>
      </c>
      <c r="AE1129" s="19" t="str">
        <f t="shared" si="493"/>
        <v/>
      </c>
      <c r="AF1129" s="17" t="str">
        <f t="shared" si="494"/>
        <v/>
      </c>
      <c r="AG1129" s="17" t="str">
        <f t="shared" si="495"/>
        <v/>
      </c>
      <c r="AH1129" s="18" t="str">
        <f t="shared" si="496"/>
        <v/>
      </c>
      <c r="AI1129" s="73"/>
      <c r="AJ1129" s="74"/>
      <c r="AK1129" s="74"/>
      <c r="AL1129" s="73"/>
      <c r="AM1129" s="74"/>
      <c r="AN1129" s="74">
        <f t="shared" si="497"/>
        <v>2012</v>
      </c>
      <c r="AO1129" s="19" t="str">
        <f t="shared" ca="1" si="498"/>
        <v>-</v>
      </c>
      <c r="AP1129" s="17" t="str">
        <f ca="1">IF($C1129&gt;=TODAY(),"-",100*(AO1129-MIN(Fit_Error_Deaths))/(MAX(Fit_Error_Deaths)-MIN(Fit_Error_Deaths)))</f>
        <v>-</v>
      </c>
      <c r="AQ1129" s="17" t="str">
        <f t="shared" ca="1" si="499"/>
        <v>-</v>
      </c>
      <c r="AR1129" s="17" t="str">
        <f ca="1">IF($C1129&gt;=TODAY(),"-",100*(AQ1129-MIN(Fit_Error_LocalTransmission))/(MAX(Fit_Error_LocalTransmission)-MIN(Fit_Error_LocalTransmission)))</f>
        <v>-</v>
      </c>
      <c r="AS1129" s="17" t="str">
        <f t="shared" ca="1" si="500"/>
        <v>-</v>
      </c>
      <c r="AT1129" s="67" t="str">
        <f t="shared" ca="1" si="501"/>
        <v>-</v>
      </c>
    </row>
    <row r="1130" spans="1:46" s="1" customFormat="1" ht="12" x14ac:dyDescent="0.35">
      <c r="A1130" s="87"/>
      <c r="B1130" s="40" t="str">
        <f t="shared" si="478"/>
        <v/>
      </c>
      <c r="C1130" s="41" t="str">
        <f t="shared" si="479"/>
        <v/>
      </c>
      <c r="D1130" s="28">
        <f>'I Disease Parameters'!$E$6/(1000*365)</f>
        <v>4.8197260273972601E-5</v>
      </c>
      <c r="E1130" s="28">
        <f>'I Disease Parameters'!$E$7/(1000*365)</f>
        <v>2.0024657534246577E-5</v>
      </c>
      <c r="F1130" s="27">
        <f>(1-'I Disease Parameters'!$E$8)/'I Disease Parameters'!$E$10</f>
        <v>0.188</v>
      </c>
      <c r="G1130" s="27">
        <f>'I Disease Parameters'!$E$8/'I Disease Parameters'!$E$11</f>
        <v>1.2E-2</v>
      </c>
      <c r="H1130" s="27">
        <f>1/'I Disease Parameters'!$E$12</f>
        <v>0.05</v>
      </c>
      <c r="I1130" s="27">
        <f>'I Disease Parameters'!$E$9/'I Disease Parameters'!$E$15</f>
        <v>0</v>
      </c>
      <c r="J1130" s="83">
        <f t="shared" si="502"/>
        <v>7.7001263440561267</v>
      </c>
      <c r="K1130" s="60">
        <f t="shared" si="503"/>
        <v>0.77001263449643809</v>
      </c>
      <c r="L1130" s="30">
        <f t="shared" si="504"/>
        <v>0.46717576064062738</v>
      </c>
      <c r="M1130" s="27">
        <f>J1130/'I Disease Parameters'!$E$12</f>
        <v>0.38500631720280631</v>
      </c>
      <c r="N1130" s="27">
        <f>K1130/SQRT('I Disease Parameters'!$E$13*'I Disease Parameters'!$E$13)</f>
        <v>4.5294860852731655E-2</v>
      </c>
      <c r="O1130" s="27">
        <f>L1130/'I Disease Parameters'!$E$13</f>
        <v>2.7480927096507492E-2</v>
      </c>
      <c r="P1130" s="27">
        <f>(1-L1130)/'I Disease Parameters'!$E$14</f>
        <v>2.2201009973307193E-2</v>
      </c>
      <c r="Q1130" s="19" t="str">
        <f t="shared" si="480"/>
        <v/>
      </c>
      <c r="R1130" s="17" t="str">
        <f t="shared" si="481"/>
        <v/>
      </c>
      <c r="S1130" s="17" t="str">
        <f t="shared" si="482"/>
        <v/>
      </c>
      <c r="T1130" s="17" t="str">
        <f t="shared" si="483"/>
        <v/>
      </c>
      <c r="U1130" s="17" t="str">
        <f t="shared" si="484"/>
        <v/>
      </c>
      <c r="V1130" s="17" t="str">
        <f t="shared" si="485"/>
        <v/>
      </c>
      <c r="W1130" s="17" t="str">
        <f t="shared" si="486"/>
        <v/>
      </c>
      <c r="X1130" s="18" t="str">
        <f t="shared" si="477"/>
        <v/>
      </c>
      <c r="Y1130" s="17" t="str">
        <f t="shared" si="487"/>
        <v/>
      </c>
      <c r="Z1130" s="17" t="str">
        <f t="shared" si="488"/>
        <v/>
      </c>
      <c r="AA1130" s="17" t="str">
        <f t="shared" si="489"/>
        <v/>
      </c>
      <c r="AB1130" s="17" t="str">
        <f t="shared" si="490"/>
        <v/>
      </c>
      <c r="AC1130" s="17" t="str">
        <f t="shared" si="491"/>
        <v/>
      </c>
      <c r="AD1130" s="18" t="str">
        <f t="shared" si="492"/>
        <v/>
      </c>
      <c r="AE1130" s="19" t="str">
        <f t="shared" si="493"/>
        <v/>
      </c>
      <c r="AF1130" s="17" t="str">
        <f t="shared" si="494"/>
        <v/>
      </c>
      <c r="AG1130" s="17" t="str">
        <f t="shared" si="495"/>
        <v/>
      </c>
      <c r="AH1130" s="18" t="str">
        <f t="shared" si="496"/>
        <v/>
      </c>
      <c r="AI1130" s="73"/>
      <c r="AJ1130" s="74"/>
      <c r="AK1130" s="74"/>
      <c r="AL1130" s="73"/>
      <c r="AM1130" s="74"/>
      <c r="AN1130" s="74">
        <f t="shared" si="497"/>
        <v>2012</v>
      </c>
      <c r="AO1130" s="19" t="str">
        <f t="shared" ca="1" si="498"/>
        <v>-</v>
      </c>
      <c r="AP1130" s="17" t="str">
        <f ca="1">IF($C1130&gt;=TODAY(),"-",100*(AO1130-MIN(Fit_Error_Deaths))/(MAX(Fit_Error_Deaths)-MIN(Fit_Error_Deaths)))</f>
        <v>-</v>
      </c>
      <c r="AQ1130" s="17" t="str">
        <f t="shared" ca="1" si="499"/>
        <v>-</v>
      </c>
      <c r="AR1130" s="17" t="str">
        <f ca="1">IF($C1130&gt;=TODAY(),"-",100*(AQ1130-MIN(Fit_Error_LocalTransmission))/(MAX(Fit_Error_LocalTransmission)-MIN(Fit_Error_LocalTransmission)))</f>
        <v>-</v>
      </c>
      <c r="AS1130" s="17" t="str">
        <f t="shared" ca="1" si="500"/>
        <v>-</v>
      </c>
      <c r="AT1130" s="67" t="str">
        <f t="shared" ca="1" si="501"/>
        <v>-</v>
      </c>
    </row>
    <row r="1131" spans="1:46" s="1" customFormat="1" ht="12" x14ac:dyDescent="0.35">
      <c r="A1131" s="87"/>
      <c r="B1131" s="40" t="str">
        <f t="shared" si="478"/>
        <v/>
      </c>
      <c r="C1131" s="41" t="str">
        <f t="shared" si="479"/>
        <v/>
      </c>
      <c r="D1131" s="28">
        <f>'I Disease Parameters'!$E$6/(1000*365)</f>
        <v>4.8197260273972601E-5</v>
      </c>
      <c r="E1131" s="28">
        <f>'I Disease Parameters'!$E$7/(1000*365)</f>
        <v>2.0024657534246577E-5</v>
      </c>
      <c r="F1131" s="27">
        <f>(1-'I Disease Parameters'!$E$8)/'I Disease Parameters'!$E$10</f>
        <v>0.188</v>
      </c>
      <c r="G1131" s="27">
        <f>'I Disease Parameters'!$E$8/'I Disease Parameters'!$E$11</f>
        <v>1.2E-2</v>
      </c>
      <c r="H1131" s="27">
        <f>1/'I Disease Parameters'!$E$12</f>
        <v>0.05</v>
      </c>
      <c r="I1131" s="27">
        <f>'I Disease Parameters'!$E$9/'I Disease Parameters'!$E$15</f>
        <v>0</v>
      </c>
      <c r="J1131" s="83">
        <f t="shared" si="502"/>
        <v>7.7001263440561267</v>
      </c>
      <c r="K1131" s="60">
        <f t="shared" si="503"/>
        <v>0.77001263449643809</v>
      </c>
      <c r="L1131" s="30">
        <f t="shared" si="504"/>
        <v>0.46717576064062738</v>
      </c>
      <c r="M1131" s="27">
        <f>J1131/'I Disease Parameters'!$E$12</f>
        <v>0.38500631720280631</v>
      </c>
      <c r="N1131" s="27">
        <f>K1131/SQRT('I Disease Parameters'!$E$13*'I Disease Parameters'!$E$13)</f>
        <v>4.5294860852731655E-2</v>
      </c>
      <c r="O1131" s="27">
        <f>L1131/'I Disease Parameters'!$E$13</f>
        <v>2.7480927096507492E-2</v>
      </c>
      <c r="P1131" s="27">
        <f>(1-L1131)/'I Disease Parameters'!$E$14</f>
        <v>2.2201009973307193E-2</v>
      </c>
      <c r="Q1131" s="19" t="str">
        <f t="shared" si="480"/>
        <v/>
      </c>
      <c r="R1131" s="17" t="str">
        <f t="shared" si="481"/>
        <v/>
      </c>
      <c r="S1131" s="17" t="str">
        <f t="shared" si="482"/>
        <v/>
      </c>
      <c r="T1131" s="17" t="str">
        <f t="shared" si="483"/>
        <v/>
      </c>
      <c r="U1131" s="17" t="str">
        <f t="shared" si="484"/>
        <v/>
      </c>
      <c r="V1131" s="17" t="str">
        <f t="shared" si="485"/>
        <v/>
      </c>
      <c r="W1131" s="17" t="str">
        <f t="shared" si="486"/>
        <v/>
      </c>
      <c r="X1131" s="18" t="str">
        <f t="shared" si="477"/>
        <v/>
      </c>
      <c r="Y1131" s="17" t="str">
        <f t="shared" si="487"/>
        <v/>
      </c>
      <c r="Z1131" s="17" t="str">
        <f t="shared" si="488"/>
        <v/>
      </c>
      <c r="AA1131" s="17" t="str">
        <f t="shared" si="489"/>
        <v/>
      </c>
      <c r="AB1131" s="17" t="str">
        <f t="shared" si="490"/>
        <v/>
      </c>
      <c r="AC1131" s="17" t="str">
        <f t="shared" si="491"/>
        <v/>
      </c>
      <c r="AD1131" s="18" t="str">
        <f t="shared" si="492"/>
        <v/>
      </c>
      <c r="AE1131" s="19" t="str">
        <f t="shared" si="493"/>
        <v/>
      </c>
      <c r="AF1131" s="17" t="str">
        <f t="shared" si="494"/>
        <v/>
      </c>
      <c r="AG1131" s="17" t="str">
        <f t="shared" si="495"/>
        <v/>
      </c>
      <c r="AH1131" s="18" t="str">
        <f t="shared" si="496"/>
        <v/>
      </c>
      <c r="AI1131" s="73"/>
      <c r="AJ1131" s="74"/>
      <c r="AK1131" s="74"/>
      <c r="AL1131" s="73"/>
      <c r="AM1131" s="74"/>
      <c r="AN1131" s="74">
        <f t="shared" si="497"/>
        <v>2012</v>
      </c>
      <c r="AO1131" s="19" t="str">
        <f t="shared" ca="1" si="498"/>
        <v>-</v>
      </c>
      <c r="AP1131" s="17" t="str">
        <f ca="1">IF($C1131&gt;=TODAY(),"-",100*(AO1131-MIN(Fit_Error_Deaths))/(MAX(Fit_Error_Deaths)-MIN(Fit_Error_Deaths)))</f>
        <v>-</v>
      </c>
      <c r="AQ1131" s="17" t="str">
        <f t="shared" ca="1" si="499"/>
        <v>-</v>
      </c>
      <c r="AR1131" s="17" t="str">
        <f ca="1">IF($C1131&gt;=TODAY(),"-",100*(AQ1131-MIN(Fit_Error_LocalTransmission))/(MAX(Fit_Error_LocalTransmission)-MIN(Fit_Error_LocalTransmission)))</f>
        <v>-</v>
      </c>
      <c r="AS1131" s="17" t="str">
        <f t="shared" ca="1" si="500"/>
        <v>-</v>
      </c>
      <c r="AT1131" s="67" t="str">
        <f t="shared" ca="1" si="501"/>
        <v>-</v>
      </c>
    </row>
    <row r="1132" spans="1:46" s="1" customFormat="1" ht="12" x14ac:dyDescent="0.35">
      <c r="A1132" s="87"/>
      <c r="B1132" s="40" t="str">
        <f t="shared" si="478"/>
        <v/>
      </c>
      <c r="C1132" s="41" t="str">
        <f t="shared" si="479"/>
        <v/>
      </c>
      <c r="D1132" s="28">
        <f>'I Disease Parameters'!$E$6/(1000*365)</f>
        <v>4.8197260273972601E-5</v>
      </c>
      <c r="E1132" s="28">
        <f>'I Disease Parameters'!$E$7/(1000*365)</f>
        <v>2.0024657534246577E-5</v>
      </c>
      <c r="F1132" s="27">
        <f>(1-'I Disease Parameters'!$E$8)/'I Disease Parameters'!$E$10</f>
        <v>0.188</v>
      </c>
      <c r="G1132" s="27">
        <f>'I Disease Parameters'!$E$8/'I Disease Parameters'!$E$11</f>
        <v>1.2E-2</v>
      </c>
      <c r="H1132" s="27">
        <f>1/'I Disease Parameters'!$E$12</f>
        <v>0.05</v>
      </c>
      <c r="I1132" s="27">
        <f>'I Disease Parameters'!$E$9/'I Disease Parameters'!$E$15</f>
        <v>0</v>
      </c>
      <c r="J1132" s="83">
        <f t="shared" si="502"/>
        <v>7.7001263440561267</v>
      </c>
      <c r="K1132" s="60">
        <f t="shared" si="503"/>
        <v>0.77001263449643809</v>
      </c>
      <c r="L1132" s="30">
        <f t="shared" si="504"/>
        <v>0.46717576064062738</v>
      </c>
      <c r="M1132" s="27">
        <f>J1132/'I Disease Parameters'!$E$12</f>
        <v>0.38500631720280631</v>
      </c>
      <c r="N1132" s="27">
        <f>K1132/SQRT('I Disease Parameters'!$E$13*'I Disease Parameters'!$E$13)</f>
        <v>4.5294860852731655E-2</v>
      </c>
      <c r="O1132" s="27">
        <f>L1132/'I Disease Parameters'!$E$13</f>
        <v>2.7480927096507492E-2</v>
      </c>
      <c r="P1132" s="27">
        <f>(1-L1132)/'I Disease Parameters'!$E$14</f>
        <v>2.2201009973307193E-2</v>
      </c>
      <c r="Q1132" s="19" t="str">
        <f t="shared" si="480"/>
        <v/>
      </c>
      <c r="R1132" s="17" t="str">
        <f t="shared" si="481"/>
        <v/>
      </c>
      <c r="S1132" s="17" t="str">
        <f t="shared" si="482"/>
        <v/>
      </c>
      <c r="T1132" s="17" t="str">
        <f t="shared" si="483"/>
        <v/>
      </c>
      <c r="U1132" s="17" t="str">
        <f t="shared" si="484"/>
        <v/>
      </c>
      <c r="V1132" s="17" t="str">
        <f t="shared" si="485"/>
        <v/>
      </c>
      <c r="W1132" s="17" t="str">
        <f t="shared" si="486"/>
        <v/>
      </c>
      <c r="X1132" s="18" t="str">
        <f t="shared" si="477"/>
        <v/>
      </c>
      <c r="Y1132" s="17" t="str">
        <f t="shared" si="487"/>
        <v/>
      </c>
      <c r="Z1132" s="17" t="str">
        <f t="shared" si="488"/>
        <v/>
      </c>
      <c r="AA1132" s="17" t="str">
        <f t="shared" si="489"/>
        <v/>
      </c>
      <c r="AB1132" s="17" t="str">
        <f t="shared" si="490"/>
        <v/>
      </c>
      <c r="AC1132" s="17" t="str">
        <f t="shared" si="491"/>
        <v/>
      </c>
      <c r="AD1132" s="18" t="str">
        <f t="shared" si="492"/>
        <v/>
      </c>
      <c r="AE1132" s="19" t="str">
        <f t="shared" si="493"/>
        <v/>
      </c>
      <c r="AF1132" s="17" t="str">
        <f t="shared" si="494"/>
        <v/>
      </c>
      <c r="AG1132" s="17" t="str">
        <f t="shared" si="495"/>
        <v/>
      </c>
      <c r="AH1132" s="18" t="str">
        <f t="shared" si="496"/>
        <v/>
      </c>
      <c r="AI1132" s="73"/>
      <c r="AJ1132" s="74"/>
      <c r="AK1132" s="74"/>
      <c r="AL1132" s="73"/>
      <c r="AM1132" s="74"/>
      <c r="AN1132" s="74">
        <f t="shared" si="497"/>
        <v>2012</v>
      </c>
      <c r="AO1132" s="19" t="str">
        <f t="shared" ca="1" si="498"/>
        <v>-</v>
      </c>
      <c r="AP1132" s="17" t="str">
        <f ca="1">IF($C1132&gt;=TODAY(),"-",100*(AO1132-MIN(Fit_Error_Deaths))/(MAX(Fit_Error_Deaths)-MIN(Fit_Error_Deaths)))</f>
        <v>-</v>
      </c>
      <c r="AQ1132" s="17" t="str">
        <f t="shared" ca="1" si="499"/>
        <v>-</v>
      </c>
      <c r="AR1132" s="17" t="str">
        <f ca="1">IF($C1132&gt;=TODAY(),"-",100*(AQ1132-MIN(Fit_Error_LocalTransmission))/(MAX(Fit_Error_LocalTransmission)-MIN(Fit_Error_LocalTransmission)))</f>
        <v>-</v>
      </c>
      <c r="AS1132" s="17" t="str">
        <f t="shared" ca="1" si="500"/>
        <v>-</v>
      </c>
      <c r="AT1132" s="67" t="str">
        <f t="shared" ca="1" si="501"/>
        <v>-</v>
      </c>
    </row>
    <row r="1133" spans="1:46" s="1" customFormat="1" ht="12" x14ac:dyDescent="0.35">
      <c r="A1133" s="87"/>
      <c r="B1133" s="40" t="str">
        <f t="shared" si="478"/>
        <v/>
      </c>
      <c r="C1133" s="41" t="str">
        <f t="shared" si="479"/>
        <v/>
      </c>
      <c r="D1133" s="28">
        <f>'I Disease Parameters'!$E$6/(1000*365)</f>
        <v>4.8197260273972601E-5</v>
      </c>
      <c r="E1133" s="28">
        <f>'I Disease Parameters'!$E$7/(1000*365)</f>
        <v>2.0024657534246577E-5</v>
      </c>
      <c r="F1133" s="27">
        <f>(1-'I Disease Parameters'!$E$8)/'I Disease Parameters'!$E$10</f>
        <v>0.188</v>
      </c>
      <c r="G1133" s="27">
        <f>'I Disease Parameters'!$E$8/'I Disease Parameters'!$E$11</f>
        <v>1.2E-2</v>
      </c>
      <c r="H1133" s="27">
        <f>1/'I Disease Parameters'!$E$12</f>
        <v>0.05</v>
      </c>
      <c r="I1133" s="27">
        <f>'I Disease Parameters'!$E$9/'I Disease Parameters'!$E$15</f>
        <v>0</v>
      </c>
      <c r="J1133" s="83">
        <f t="shared" si="502"/>
        <v>7.7001263440561267</v>
      </c>
      <c r="K1133" s="60">
        <f t="shared" si="503"/>
        <v>0.77001263449643809</v>
      </c>
      <c r="L1133" s="30">
        <f t="shared" si="504"/>
        <v>0.46717576064062738</v>
      </c>
      <c r="M1133" s="27">
        <f>J1133/'I Disease Parameters'!$E$12</f>
        <v>0.38500631720280631</v>
      </c>
      <c r="N1133" s="27">
        <f>K1133/SQRT('I Disease Parameters'!$E$13*'I Disease Parameters'!$E$13)</f>
        <v>4.5294860852731655E-2</v>
      </c>
      <c r="O1133" s="27">
        <f>L1133/'I Disease Parameters'!$E$13</f>
        <v>2.7480927096507492E-2</v>
      </c>
      <c r="P1133" s="27">
        <f>(1-L1133)/'I Disease Parameters'!$E$14</f>
        <v>2.2201009973307193E-2</v>
      </c>
      <c r="Q1133" s="19" t="str">
        <f t="shared" si="480"/>
        <v/>
      </c>
      <c r="R1133" s="17" t="str">
        <f t="shared" si="481"/>
        <v/>
      </c>
      <c r="S1133" s="17" t="str">
        <f t="shared" si="482"/>
        <v/>
      </c>
      <c r="T1133" s="17" t="str">
        <f t="shared" si="483"/>
        <v/>
      </c>
      <c r="U1133" s="17" t="str">
        <f t="shared" si="484"/>
        <v/>
      </c>
      <c r="V1133" s="17" t="str">
        <f t="shared" si="485"/>
        <v/>
      </c>
      <c r="W1133" s="17" t="str">
        <f t="shared" si="486"/>
        <v/>
      </c>
      <c r="X1133" s="18" t="str">
        <f t="shared" si="477"/>
        <v/>
      </c>
      <c r="Y1133" s="17" t="str">
        <f t="shared" si="487"/>
        <v/>
      </c>
      <c r="Z1133" s="17" t="str">
        <f t="shared" si="488"/>
        <v/>
      </c>
      <c r="AA1133" s="17" t="str">
        <f t="shared" si="489"/>
        <v/>
      </c>
      <c r="AB1133" s="17" t="str">
        <f t="shared" si="490"/>
        <v/>
      </c>
      <c r="AC1133" s="17" t="str">
        <f t="shared" si="491"/>
        <v/>
      </c>
      <c r="AD1133" s="18" t="str">
        <f t="shared" si="492"/>
        <v/>
      </c>
      <c r="AE1133" s="19" t="str">
        <f t="shared" si="493"/>
        <v/>
      </c>
      <c r="AF1133" s="17" t="str">
        <f t="shared" si="494"/>
        <v/>
      </c>
      <c r="AG1133" s="17" t="str">
        <f t="shared" si="495"/>
        <v/>
      </c>
      <c r="AH1133" s="18" t="str">
        <f t="shared" si="496"/>
        <v/>
      </c>
      <c r="AI1133" s="73"/>
      <c r="AJ1133" s="74"/>
      <c r="AK1133" s="74"/>
      <c r="AL1133" s="73"/>
      <c r="AM1133" s="74"/>
      <c r="AN1133" s="74">
        <f t="shared" si="497"/>
        <v>2012</v>
      </c>
      <c r="AO1133" s="19" t="str">
        <f t="shared" ca="1" si="498"/>
        <v>-</v>
      </c>
      <c r="AP1133" s="17" t="str">
        <f ca="1">IF($C1133&gt;=TODAY(),"-",100*(AO1133-MIN(Fit_Error_Deaths))/(MAX(Fit_Error_Deaths)-MIN(Fit_Error_Deaths)))</f>
        <v>-</v>
      </c>
      <c r="AQ1133" s="17" t="str">
        <f t="shared" ca="1" si="499"/>
        <v>-</v>
      </c>
      <c r="AR1133" s="17" t="str">
        <f ca="1">IF($C1133&gt;=TODAY(),"-",100*(AQ1133-MIN(Fit_Error_LocalTransmission))/(MAX(Fit_Error_LocalTransmission)-MIN(Fit_Error_LocalTransmission)))</f>
        <v>-</v>
      </c>
      <c r="AS1133" s="17" t="str">
        <f t="shared" ca="1" si="500"/>
        <v>-</v>
      </c>
      <c r="AT1133" s="67" t="str">
        <f t="shared" ca="1" si="501"/>
        <v>-</v>
      </c>
    </row>
    <row r="1134" spans="1:46" s="1" customFormat="1" ht="12" x14ac:dyDescent="0.35">
      <c r="A1134" s="87"/>
      <c r="B1134" s="40" t="str">
        <f t="shared" si="478"/>
        <v/>
      </c>
      <c r="C1134" s="41" t="str">
        <f t="shared" si="479"/>
        <v/>
      </c>
      <c r="D1134" s="28">
        <f>'I Disease Parameters'!$E$6/(1000*365)</f>
        <v>4.8197260273972601E-5</v>
      </c>
      <c r="E1134" s="28">
        <f>'I Disease Parameters'!$E$7/(1000*365)</f>
        <v>2.0024657534246577E-5</v>
      </c>
      <c r="F1134" s="27">
        <f>(1-'I Disease Parameters'!$E$8)/'I Disease Parameters'!$E$10</f>
        <v>0.188</v>
      </c>
      <c r="G1134" s="27">
        <f>'I Disease Parameters'!$E$8/'I Disease Parameters'!$E$11</f>
        <v>1.2E-2</v>
      </c>
      <c r="H1134" s="27">
        <f>1/'I Disease Parameters'!$E$12</f>
        <v>0.05</v>
      </c>
      <c r="I1134" s="27">
        <f>'I Disease Parameters'!$E$9/'I Disease Parameters'!$E$15</f>
        <v>0</v>
      </c>
      <c r="J1134" s="83">
        <f t="shared" si="502"/>
        <v>7.7001263440561267</v>
      </c>
      <c r="K1134" s="60">
        <f t="shared" si="503"/>
        <v>0.77001263449643809</v>
      </c>
      <c r="L1134" s="30">
        <f t="shared" si="504"/>
        <v>0.46717576064062738</v>
      </c>
      <c r="M1134" s="27">
        <f>J1134/'I Disease Parameters'!$E$12</f>
        <v>0.38500631720280631</v>
      </c>
      <c r="N1134" s="27">
        <f>K1134/SQRT('I Disease Parameters'!$E$13*'I Disease Parameters'!$E$13)</f>
        <v>4.5294860852731655E-2</v>
      </c>
      <c r="O1134" s="27">
        <f>L1134/'I Disease Parameters'!$E$13</f>
        <v>2.7480927096507492E-2</v>
      </c>
      <c r="P1134" s="27">
        <f>(1-L1134)/'I Disease Parameters'!$E$14</f>
        <v>2.2201009973307193E-2</v>
      </c>
      <c r="Q1134" s="19" t="str">
        <f t="shared" si="480"/>
        <v/>
      </c>
      <c r="R1134" s="17" t="str">
        <f t="shared" si="481"/>
        <v/>
      </c>
      <c r="S1134" s="17" t="str">
        <f t="shared" si="482"/>
        <v/>
      </c>
      <c r="T1134" s="17" t="str">
        <f t="shared" si="483"/>
        <v/>
      </c>
      <c r="U1134" s="17" t="str">
        <f t="shared" si="484"/>
        <v/>
      </c>
      <c r="V1134" s="17" t="str">
        <f t="shared" si="485"/>
        <v/>
      </c>
      <c r="W1134" s="17" t="str">
        <f t="shared" si="486"/>
        <v/>
      </c>
      <c r="X1134" s="18" t="str">
        <f t="shared" si="477"/>
        <v/>
      </c>
      <c r="Y1134" s="17" t="str">
        <f t="shared" si="487"/>
        <v/>
      </c>
      <c r="Z1134" s="17" t="str">
        <f t="shared" si="488"/>
        <v/>
      </c>
      <c r="AA1134" s="17" t="str">
        <f t="shared" si="489"/>
        <v/>
      </c>
      <c r="AB1134" s="17" t="str">
        <f t="shared" si="490"/>
        <v/>
      </c>
      <c r="AC1134" s="17" t="str">
        <f t="shared" si="491"/>
        <v/>
      </c>
      <c r="AD1134" s="18" t="str">
        <f t="shared" si="492"/>
        <v/>
      </c>
      <c r="AE1134" s="19" t="str">
        <f t="shared" si="493"/>
        <v/>
      </c>
      <c r="AF1134" s="17" t="str">
        <f t="shared" si="494"/>
        <v/>
      </c>
      <c r="AG1134" s="17" t="str">
        <f t="shared" si="495"/>
        <v/>
      </c>
      <c r="AH1134" s="18" t="str">
        <f t="shared" si="496"/>
        <v/>
      </c>
      <c r="AI1134" s="73"/>
      <c r="AJ1134" s="74"/>
      <c r="AK1134" s="74"/>
      <c r="AL1134" s="73"/>
      <c r="AM1134" s="74"/>
      <c r="AN1134" s="74">
        <f t="shared" si="497"/>
        <v>2012</v>
      </c>
      <c r="AO1134" s="19" t="str">
        <f t="shared" ca="1" si="498"/>
        <v>-</v>
      </c>
      <c r="AP1134" s="17" t="str">
        <f ca="1">IF($C1134&gt;=TODAY(),"-",100*(AO1134-MIN(Fit_Error_Deaths))/(MAX(Fit_Error_Deaths)-MIN(Fit_Error_Deaths)))</f>
        <v>-</v>
      </c>
      <c r="AQ1134" s="17" t="str">
        <f t="shared" ca="1" si="499"/>
        <v>-</v>
      </c>
      <c r="AR1134" s="17" t="str">
        <f ca="1">IF($C1134&gt;=TODAY(),"-",100*(AQ1134-MIN(Fit_Error_LocalTransmission))/(MAX(Fit_Error_LocalTransmission)-MIN(Fit_Error_LocalTransmission)))</f>
        <v>-</v>
      </c>
      <c r="AS1134" s="17" t="str">
        <f t="shared" ca="1" si="500"/>
        <v>-</v>
      </c>
      <c r="AT1134" s="67" t="str">
        <f t="shared" ca="1" si="501"/>
        <v>-</v>
      </c>
    </row>
    <row r="1135" spans="1:46" s="1" customFormat="1" ht="12" x14ac:dyDescent="0.35">
      <c r="A1135" s="87"/>
      <c r="B1135" s="40" t="str">
        <f t="shared" si="478"/>
        <v/>
      </c>
      <c r="C1135" s="41" t="str">
        <f t="shared" si="479"/>
        <v/>
      </c>
      <c r="D1135" s="28">
        <f>'I Disease Parameters'!$E$6/(1000*365)</f>
        <v>4.8197260273972601E-5</v>
      </c>
      <c r="E1135" s="28">
        <f>'I Disease Parameters'!$E$7/(1000*365)</f>
        <v>2.0024657534246577E-5</v>
      </c>
      <c r="F1135" s="27">
        <f>(1-'I Disease Parameters'!$E$8)/'I Disease Parameters'!$E$10</f>
        <v>0.188</v>
      </c>
      <c r="G1135" s="27">
        <f>'I Disease Parameters'!$E$8/'I Disease Parameters'!$E$11</f>
        <v>1.2E-2</v>
      </c>
      <c r="H1135" s="27">
        <f>1/'I Disease Parameters'!$E$12</f>
        <v>0.05</v>
      </c>
      <c r="I1135" s="27">
        <f>'I Disease Parameters'!$E$9/'I Disease Parameters'!$E$15</f>
        <v>0</v>
      </c>
      <c r="J1135" s="83">
        <f t="shared" si="502"/>
        <v>7.7001263440561267</v>
      </c>
      <c r="K1135" s="60">
        <f t="shared" si="503"/>
        <v>0.77001263449643809</v>
      </c>
      <c r="L1135" s="30">
        <f t="shared" si="504"/>
        <v>0.46717576064062738</v>
      </c>
      <c r="M1135" s="27">
        <f>J1135/'I Disease Parameters'!$E$12</f>
        <v>0.38500631720280631</v>
      </c>
      <c r="N1135" s="27">
        <f>K1135/SQRT('I Disease Parameters'!$E$13*'I Disease Parameters'!$E$13)</f>
        <v>4.5294860852731655E-2</v>
      </c>
      <c r="O1135" s="27">
        <f>L1135/'I Disease Parameters'!$E$13</f>
        <v>2.7480927096507492E-2</v>
      </c>
      <c r="P1135" s="27">
        <f>(1-L1135)/'I Disease Parameters'!$E$14</f>
        <v>2.2201009973307193E-2</v>
      </c>
      <c r="Q1135" s="19" t="str">
        <f t="shared" si="480"/>
        <v/>
      </c>
      <c r="R1135" s="17" t="str">
        <f t="shared" si="481"/>
        <v/>
      </c>
      <c r="S1135" s="17" t="str">
        <f t="shared" si="482"/>
        <v/>
      </c>
      <c r="T1135" s="17" t="str">
        <f t="shared" si="483"/>
        <v/>
      </c>
      <c r="U1135" s="17" t="str">
        <f t="shared" si="484"/>
        <v/>
      </c>
      <c r="V1135" s="17" t="str">
        <f t="shared" si="485"/>
        <v/>
      </c>
      <c r="W1135" s="17" t="str">
        <f t="shared" si="486"/>
        <v/>
      </c>
      <c r="X1135" s="18" t="str">
        <f t="shared" si="477"/>
        <v/>
      </c>
      <c r="Y1135" s="17" t="str">
        <f t="shared" si="487"/>
        <v/>
      </c>
      <c r="Z1135" s="17" t="str">
        <f t="shared" si="488"/>
        <v/>
      </c>
      <c r="AA1135" s="17" t="str">
        <f t="shared" si="489"/>
        <v/>
      </c>
      <c r="AB1135" s="17" t="str">
        <f t="shared" si="490"/>
        <v/>
      </c>
      <c r="AC1135" s="17" t="str">
        <f t="shared" si="491"/>
        <v/>
      </c>
      <c r="AD1135" s="18" t="str">
        <f t="shared" si="492"/>
        <v/>
      </c>
      <c r="AE1135" s="19" t="str">
        <f t="shared" si="493"/>
        <v/>
      </c>
      <c r="AF1135" s="17" t="str">
        <f t="shared" si="494"/>
        <v/>
      </c>
      <c r="AG1135" s="17" t="str">
        <f t="shared" si="495"/>
        <v/>
      </c>
      <c r="AH1135" s="18" t="str">
        <f t="shared" si="496"/>
        <v/>
      </c>
      <c r="AI1135" s="73"/>
      <c r="AJ1135" s="74"/>
      <c r="AK1135" s="74"/>
      <c r="AL1135" s="73"/>
      <c r="AM1135" s="74"/>
      <c r="AN1135" s="74">
        <f t="shared" si="497"/>
        <v>2012</v>
      </c>
      <c r="AO1135" s="19" t="str">
        <f t="shared" ca="1" si="498"/>
        <v>-</v>
      </c>
      <c r="AP1135" s="17" t="str">
        <f ca="1">IF($C1135&gt;=TODAY(),"-",100*(AO1135-MIN(Fit_Error_Deaths))/(MAX(Fit_Error_Deaths)-MIN(Fit_Error_Deaths)))</f>
        <v>-</v>
      </c>
      <c r="AQ1135" s="17" t="str">
        <f t="shared" ca="1" si="499"/>
        <v>-</v>
      </c>
      <c r="AR1135" s="17" t="str">
        <f ca="1">IF($C1135&gt;=TODAY(),"-",100*(AQ1135-MIN(Fit_Error_LocalTransmission))/(MAX(Fit_Error_LocalTransmission)-MIN(Fit_Error_LocalTransmission)))</f>
        <v>-</v>
      </c>
      <c r="AS1135" s="17" t="str">
        <f t="shared" ca="1" si="500"/>
        <v>-</v>
      </c>
      <c r="AT1135" s="67" t="str">
        <f t="shared" ca="1" si="501"/>
        <v>-</v>
      </c>
    </row>
    <row r="1136" spans="1:46" s="1" customFormat="1" ht="12" x14ac:dyDescent="0.35">
      <c r="A1136" s="87"/>
      <c r="B1136" s="40" t="str">
        <f t="shared" si="478"/>
        <v/>
      </c>
      <c r="C1136" s="41" t="str">
        <f t="shared" si="479"/>
        <v/>
      </c>
      <c r="D1136" s="28">
        <f>'I Disease Parameters'!$E$6/(1000*365)</f>
        <v>4.8197260273972601E-5</v>
      </c>
      <c r="E1136" s="28">
        <f>'I Disease Parameters'!$E$7/(1000*365)</f>
        <v>2.0024657534246577E-5</v>
      </c>
      <c r="F1136" s="27">
        <f>(1-'I Disease Parameters'!$E$8)/'I Disease Parameters'!$E$10</f>
        <v>0.188</v>
      </c>
      <c r="G1136" s="27">
        <f>'I Disease Parameters'!$E$8/'I Disease Parameters'!$E$11</f>
        <v>1.2E-2</v>
      </c>
      <c r="H1136" s="27">
        <f>1/'I Disease Parameters'!$E$12</f>
        <v>0.05</v>
      </c>
      <c r="I1136" s="27">
        <f>'I Disease Parameters'!$E$9/'I Disease Parameters'!$E$15</f>
        <v>0</v>
      </c>
      <c r="J1136" s="83">
        <f t="shared" si="502"/>
        <v>7.7001263440561267</v>
      </c>
      <c r="K1136" s="60">
        <f t="shared" si="503"/>
        <v>0.77001263449643809</v>
      </c>
      <c r="L1136" s="30">
        <f t="shared" si="504"/>
        <v>0.46717576064062738</v>
      </c>
      <c r="M1136" s="27">
        <f>J1136/'I Disease Parameters'!$E$12</f>
        <v>0.38500631720280631</v>
      </c>
      <c r="N1136" s="27">
        <f>K1136/SQRT('I Disease Parameters'!$E$13*'I Disease Parameters'!$E$13)</f>
        <v>4.5294860852731655E-2</v>
      </c>
      <c r="O1136" s="27">
        <f>L1136/'I Disease Parameters'!$E$13</f>
        <v>2.7480927096507492E-2</v>
      </c>
      <c r="P1136" s="27">
        <f>(1-L1136)/'I Disease Parameters'!$E$14</f>
        <v>2.2201009973307193E-2</v>
      </c>
      <c r="Q1136" s="19" t="str">
        <f t="shared" si="480"/>
        <v/>
      </c>
      <c r="R1136" s="17" t="str">
        <f t="shared" si="481"/>
        <v/>
      </c>
      <c r="S1136" s="17" t="str">
        <f t="shared" si="482"/>
        <v/>
      </c>
      <c r="T1136" s="17" t="str">
        <f t="shared" si="483"/>
        <v/>
      </c>
      <c r="U1136" s="17" t="str">
        <f t="shared" si="484"/>
        <v/>
      </c>
      <c r="V1136" s="17" t="str">
        <f t="shared" si="485"/>
        <v/>
      </c>
      <c r="W1136" s="17" t="str">
        <f t="shared" si="486"/>
        <v/>
      </c>
      <c r="X1136" s="18" t="str">
        <f t="shared" si="477"/>
        <v/>
      </c>
      <c r="Y1136" s="17" t="str">
        <f t="shared" si="487"/>
        <v/>
      </c>
      <c r="Z1136" s="17" t="str">
        <f t="shared" si="488"/>
        <v/>
      </c>
      <c r="AA1136" s="17" t="str">
        <f t="shared" si="489"/>
        <v/>
      </c>
      <c r="AB1136" s="17" t="str">
        <f t="shared" si="490"/>
        <v/>
      </c>
      <c r="AC1136" s="17" t="str">
        <f t="shared" si="491"/>
        <v/>
      </c>
      <c r="AD1136" s="18" t="str">
        <f t="shared" si="492"/>
        <v/>
      </c>
      <c r="AE1136" s="19" t="str">
        <f t="shared" si="493"/>
        <v/>
      </c>
      <c r="AF1136" s="17" t="str">
        <f t="shared" si="494"/>
        <v/>
      </c>
      <c r="AG1136" s="17" t="str">
        <f t="shared" si="495"/>
        <v/>
      </c>
      <c r="AH1136" s="18" t="str">
        <f t="shared" si="496"/>
        <v/>
      </c>
      <c r="AI1136" s="73"/>
      <c r="AJ1136" s="74"/>
      <c r="AK1136" s="74"/>
      <c r="AL1136" s="73"/>
      <c r="AM1136" s="74"/>
      <c r="AN1136" s="74">
        <f t="shared" si="497"/>
        <v>2012</v>
      </c>
      <c r="AO1136" s="19" t="str">
        <f t="shared" ca="1" si="498"/>
        <v>-</v>
      </c>
      <c r="AP1136" s="17" t="str">
        <f ca="1">IF($C1136&gt;=TODAY(),"-",100*(AO1136-MIN(Fit_Error_Deaths))/(MAX(Fit_Error_Deaths)-MIN(Fit_Error_Deaths)))</f>
        <v>-</v>
      </c>
      <c r="AQ1136" s="17" t="str">
        <f t="shared" ca="1" si="499"/>
        <v>-</v>
      </c>
      <c r="AR1136" s="17" t="str">
        <f ca="1">IF($C1136&gt;=TODAY(),"-",100*(AQ1136-MIN(Fit_Error_LocalTransmission))/(MAX(Fit_Error_LocalTransmission)-MIN(Fit_Error_LocalTransmission)))</f>
        <v>-</v>
      </c>
      <c r="AS1136" s="17" t="str">
        <f t="shared" ca="1" si="500"/>
        <v>-</v>
      </c>
      <c r="AT1136" s="67" t="str">
        <f t="shared" ca="1" si="501"/>
        <v>-</v>
      </c>
    </row>
    <row r="1137" spans="1:46" s="1" customFormat="1" ht="12" x14ac:dyDescent="0.35">
      <c r="A1137" s="87"/>
      <c r="B1137" s="40" t="str">
        <f t="shared" si="478"/>
        <v/>
      </c>
      <c r="C1137" s="41" t="str">
        <f t="shared" si="479"/>
        <v/>
      </c>
      <c r="D1137" s="28">
        <f>'I Disease Parameters'!$E$6/(1000*365)</f>
        <v>4.8197260273972601E-5</v>
      </c>
      <c r="E1137" s="28">
        <f>'I Disease Parameters'!$E$7/(1000*365)</f>
        <v>2.0024657534246577E-5</v>
      </c>
      <c r="F1137" s="27">
        <f>(1-'I Disease Parameters'!$E$8)/'I Disease Parameters'!$E$10</f>
        <v>0.188</v>
      </c>
      <c r="G1137" s="27">
        <f>'I Disease Parameters'!$E$8/'I Disease Parameters'!$E$11</f>
        <v>1.2E-2</v>
      </c>
      <c r="H1137" s="27">
        <f>1/'I Disease Parameters'!$E$12</f>
        <v>0.05</v>
      </c>
      <c r="I1137" s="27">
        <f>'I Disease Parameters'!$E$9/'I Disease Parameters'!$E$15</f>
        <v>0</v>
      </c>
      <c r="J1137" s="83">
        <f t="shared" si="502"/>
        <v>7.7001263440561267</v>
      </c>
      <c r="K1137" s="60">
        <f t="shared" si="503"/>
        <v>0.77001263449643809</v>
      </c>
      <c r="L1137" s="30">
        <f t="shared" si="504"/>
        <v>0.46717576064062738</v>
      </c>
      <c r="M1137" s="27">
        <f>J1137/'I Disease Parameters'!$E$12</f>
        <v>0.38500631720280631</v>
      </c>
      <c r="N1137" s="27">
        <f>K1137/SQRT('I Disease Parameters'!$E$13*'I Disease Parameters'!$E$13)</f>
        <v>4.5294860852731655E-2</v>
      </c>
      <c r="O1137" s="27">
        <f>L1137/'I Disease Parameters'!$E$13</f>
        <v>2.7480927096507492E-2</v>
      </c>
      <c r="P1137" s="27">
        <f>(1-L1137)/'I Disease Parameters'!$E$14</f>
        <v>2.2201009973307193E-2</v>
      </c>
      <c r="Q1137" s="19" t="str">
        <f t="shared" si="480"/>
        <v/>
      </c>
      <c r="R1137" s="17" t="str">
        <f t="shared" si="481"/>
        <v/>
      </c>
      <c r="S1137" s="17" t="str">
        <f t="shared" si="482"/>
        <v/>
      </c>
      <c r="T1137" s="17" t="str">
        <f t="shared" si="483"/>
        <v/>
      </c>
      <c r="U1137" s="17" t="str">
        <f t="shared" si="484"/>
        <v/>
      </c>
      <c r="V1137" s="17" t="str">
        <f t="shared" si="485"/>
        <v/>
      </c>
      <c r="W1137" s="17" t="str">
        <f t="shared" si="486"/>
        <v/>
      </c>
      <c r="X1137" s="18" t="str">
        <f t="shared" si="477"/>
        <v/>
      </c>
      <c r="Y1137" s="17" t="str">
        <f t="shared" si="487"/>
        <v/>
      </c>
      <c r="Z1137" s="17" t="str">
        <f t="shared" si="488"/>
        <v/>
      </c>
      <c r="AA1137" s="17" t="str">
        <f t="shared" si="489"/>
        <v/>
      </c>
      <c r="AB1137" s="17" t="str">
        <f t="shared" si="490"/>
        <v/>
      </c>
      <c r="AC1137" s="17" t="str">
        <f t="shared" si="491"/>
        <v/>
      </c>
      <c r="AD1137" s="18" t="str">
        <f t="shared" si="492"/>
        <v/>
      </c>
      <c r="AE1137" s="19" t="str">
        <f t="shared" si="493"/>
        <v/>
      </c>
      <c r="AF1137" s="17" t="str">
        <f t="shared" si="494"/>
        <v/>
      </c>
      <c r="AG1137" s="17" t="str">
        <f t="shared" si="495"/>
        <v/>
      </c>
      <c r="AH1137" s="18" t="str">
        <f t="shared" si="496"/>
        <v/>
      </c>
      <c r="AI1137" s="73"/>
      <c r="AJ1137" s="74"/>
      <c r="AK1137" s="74"/>
      <c r="AL1137" s="73"/>
      <c r="AM1137" s="74"/>
      <c r="AN1137" s="74">
        <f t="shared" si="497"/>
        <v>2012</v>
      </c>
      <c r="AO1137" s="19" t="str">
        <f t="shared" ca="1" si="498"/>
        <v>-</v>
      </c>
      <c r="AP1137" s="17" t="str">
        <f ca="1">IF($C1137&gt;=TODAY(),"-",100*(AO1137-MIN(Fit_Error_Deaths))/(MAX(Fit_Error_Deaths)-MIN(Fit_Error_Deaths)))</f>
        <v>-</v>
      </c>
      <c r="AQ1137" s="17" t="str">
        <f t="shared" ca="1" si="499"/>
        <v>-</v>
      </c>
      <c r="AR1137" s="17" t="str">
        <f ca="1">IF($C1137&gt;=TODAY(),"-",100*(AQ1137-MIN(Fit_Error_LocalTransmission))/(MAX(Fit_Error_LocalTransmission)-MIN(Fit_Error_LocalTransmission)))</f>
        <v>-</v>
      </c>
      <c r="AS1137" s="17" t="str">
        <f t="shared" ca="1" si="500"/>
        <v>-</v>
      </c>
      <c r="AT1137" s="67" t="str">
        <f t="shared" ca="1" si="501"/>
        <v>-</v>
      </c>
    </row>
    <row r="1138" spans="1:46" s="1" customFormat="1" ht="12" x14ac:dyDescent="0.35">
      <c r="A1138" s="87"/>
      <c r="B1138" s="40" t="str">
        <f t="shared" si="478"/>
        <v/>
      </c>
      <c r="C1138" s="41" t="str">
        <f t="shared" si="479"/>
        <v/>
      </c>
      <c r="D1138" s="28">
        <f>'I Disease Parameters'!$E$6/(1000*365)</f>
        <v>4.8197260273972601E-5</v>
      </c>
      <c r="E1138" s="28">
        <f>'I Disease Parameters'!$E$7/(1000*365)</f>
        <v>2.0024657534246577E-5</v>
      </c>
      <c r="F1138" s="27">
        <f>(1-'I Disease Parameters'!$E$8)/'I Disease Parameters'!$E$10</f>
        <v>0.188</v>
      </c>
      <c r="G1138" s="27">
        <f>'I Disease Parameters'!$E$8/'I Disease Parameters'!$E$11</f>
        <v>1.2E-2</v>
      </c>
      <c r="H1138" s="27">
        <f>1/'I Disease Parameters'!$E$12</f>
        <v>0.05</v>
      </c>
      <c r="I1138" s="27">
        <f>'I Disease Parameters'!$E$9/'I Disease Parameters'!$E$15</f>
        <v>0</v>
      </c>
      <c r="J1138" s="83">
        <f t="shared" si="502"/>
        <v>7.7001263440561267</v>
      </c>
      <c r="K1138" s="60">
        <f t="shared" si="503"/>
        <v>0.77001263449643809</v>
      </c>
      <c r="L1138" s="30">
        <f t="shared" si="504"/>
        <v>0.46717576064062738</v>
      </c>
      <c r="M1138" s="27">
        <f>J1138/'I Disease Parameters'!$E$12</f>
        <v>0.38500631720280631</v>
      </c>
      <c r="N1138" s="27">
        <f>K1138/SQRT('I Disease Parameters'!$E$13*'I Disease Parameters'!$E$13)</f>
        <v>4.5294860852731655E-2</v>
      </c>
      <c r="O1138" s="27">
        <f>L1138/'I Disease Parameters'!$E$13</f>
        <v>2.7480927096507492E-2</v>
      </c>
      <c r="P1138" s="27">
        <f>(1-L1138)/'I Disease Parameters'!$E$14</f>
        <v>2.2201009973307193E-2</v>
      </c>
      <c r="Q1138" s="19" t="str">
        <f t="shared" si="480"/>
        <v/>
      </c>
      <c r="R1138" s="17" t="str">
        <f t="shared" si="481"/>
        <v/>
      </c>
      <c r="S1138" s="17" t="str">
        <f t="shared" si="482"/>
        <v/>
      </c>
      <c r="T1138" s="17" t="str">
        <f t="shared" si="483"/>
        <v/>
      </c>
      <c r="U1138" s="17" t="str">
        <f t="shared" si="484"/>
        <v/>
      </c>
      <c r="V1138" s="17" t="str">
        <f t="shared" si="485"/>
        <v/>
      </c>
      <c r="W1138" s="17" t="str">
        <f t="shared" si="486"/>
        <v/>
      </c>
      <c r="X1138" s="18" t="str">
        <f t="shared" si="477"/>
        <v/>
      </c>
      <c r="Y1138" s="17" t="str">
        <f t="shared" si="487"/>
        <v/>
      </c>
      <c r="Z1138" s="17" t="str">
        <f t="shared" si="488"/>
        <v/>
      </c>
      <c r="AA1138" s="17" t="str">
        <f t="shared" si="489"/>
        <v/>
      </c>
      <c r="AB1138" s="17" t="str">
        <f t="shared" si="490"/>
        <v/>
      </c>
      <c r="AC1138" s="17" t="str">
        <f t="shared" si="491"/>
        <v/>
      </c>
      <c r="AD1138" s="18" t="str">
        <f t="shared" si="492"/>
        <v/>
      </c>
      <c r="AE1138" s="19" t="str">
        <f t="shared" si="493"/>
        <v/>
      </c>
      <c r="AF1138" s="17" t="str">
        <f t="shared" si="494"/>
        <v/>
      </c>
      <c r="AG1138" s="17" t="str">
        <f t="shared" si="495"/>
        <v/>
      </c>
      <c r="AH1138" s="18" t="str">
        <f t="shared" si="496"/>
        <v/>
      </c>
      <c r="AI1138" s="73"/>
      <c r="AJ1138" s="74"/>
      <c r="AK1138" s="74"/>
      <c r="AL1138" s="73"/>
      <c r="AM1138" s="74"/>
      <c r="AN1138" s="74">
        <f t="shared" si="497"/>
        <v>2012</v>
      </c>
      <c r="AO1138" s="19" t="str">
        <f t="shared" ca="1" si="498"/>
        <v>-</v>
      </c>
      <c r="AP1138" s="17" t="str">
        <f ca="1">IF($C1138&gt;=TODAY(),"-",100*(AO1138-MIN(Fit_Error_Deaths))/(MAX(Fit_Error_Deaths)-MIN(Fit_Error_Deaths)))</f>
        <v>-</v>
      </c>
      <c r="AQ1138" s="17" t="str">
        <f t="shared" ca="1" si="499"/>
        <v>-</v>
      </c>
      <c r="AR1138" s="17" t="str">
        <f ca="1">IF($C1138&gt;=TODAY(),"-",100*(AQ1138-MIN(Fit_Error_LocalTransmission))/(MAX(Fit_Error_LocalTransmission)-MIN(Fit_Error_LocalTransmission)))</f>
        <v>-</v>
      </c>
      <c r="AS1138" s="17" t="str">
        <f t="shared" ca="1" si="500"/>
        <v>-</v>
      </c>
      <c r="AT1138" s="67" t="str">
        <f t="shared" ca="1" si="501"/>
        <v>-</v>
      </c>
    </row>
    <row r="1139" spans="1:46" s="1" customFormat="1" ht="12" x14ac:dyDescent="0.35">
      <c r="A1139" s="87"/>
      <c r="B1139" s="40" t="str">
        <f t="shared" si="478"/>
        <v/>
      </c>
      <c r="C1139" s="41" t="str">
        <f t="shared" si="479"/>
        <v/>
      </c>
      <c r="D1139" s="28">
        <f>'I Disease Parameters'!$E$6/(1000*365)</f>
        <v>4.8197260273972601E-5</v>
      </c>
      <c r="E1139" s="28">
        <f>'I Disease Parameters'!$E$7/(1000*365)</f>
        <v>2.0024657534246577E-5</v>
      </c>
      <c r="F1139" s="27">
        <f>(1-'I Disease Parameters'!$E$8)/'I Disease Parameters'!$E$10</f>
        <v>0.188</v>
      </c>
      <c r="G1139" s="27">
        <f>'I Disease Parameters'!$E$8/'I Disease Parameters'!$E$11</f>
        <v>1.2E-2</v>
      </c>
      <c r="H1139" s="27">
        <f>1/'I Disease Parameters'!$E$12</f>
        <v>0.05</v>
      </c>
      <c r="I1139" s="27">
        <f>'I Disease Parameters'!$E$9/'I Disease Parameters'!$E$15</f>
        <v>0</v>
      </c>
      <c r="J1139" s="83">
        <f t="shared" si="502"/>
        <v>7.7001263440561267</v>
      </c>
      <c r="K1139" s="60">
        <f t="shared" si="503"/>
        <v>0.77001263449643809</v>
      </c>
      <c r="L1139" s="30">
        <f t="shared" si="504"/>
        <v>0.46717576064062738</v>
      </c>
      <c r="M1139" s="27">
        <f>J1139/'I Disease Parameters'!$E$12</f>
        <v>0.38500631720280631</v>
      </c>
      <c r="N1139" s="27">
        <f>K1139/SQRT('I Disease Parameters'!$E$13*'I Disease Parameters'!$E$13)</f>
        <v>4.5294860852731655E-2</v>
      </c>
      <c r="O1139" s="27">
        <f>L1139/'I Disease Parameters'!$E$13</f>
        <v>2.7480927096507492E-2</v>
      </c>
      <c r="P1139" s="27">
        <f>(1-L1139)/'I Disease Parameters'!$E$14</f>
        <v>2.2201009973307193E-2</v>
      </c>
      <c r="Q1139" s="19" t="str">
        <f t="shared" si="480"/>
        <v/>
      </c>
      <c r="R1139" s="17" t="str">
        <f t="shared" si="481"/>
        <v/>
      </c>
      <c r="S1139" s="17" t="str">
        <f t="shared" si="482"/>
        <v/>
      </c>
      <c r="T1139" s="17" t="str">
        <f t="shared" si="483"/>
        <v/>
      </c>
      <c r="U1139" s="17" t="str">
        <f t="shared" si="484"/>
        <v/>
      </c>
      <c r="V1139" s="17" t="str">
        <f t="shared" si="485"/>
        <v/>
      </c>
      <c r="W1139" s="17" t="str">
        <f t="shared" si="486"/>
        <v/>
      </c>
      <c r="X1139" s="18" t="str">
        <f t="shared" si="477"/>
        <v/>
      </c>
      <c r="Y1139" s="17" t="str">
        <f t="shared" si="487"/>
        <v/>
      </c>
      <c r="Z1139" s="17" t="str">
        <f t="shared" si="488"/>
        <v/>
      </c>
      <c r="AA1139" s="17" t="str">
        <f t="shared" si="489"/>
        <v/>
      </c>
      <c r="AB1139" s="17" t="str">
        <f t="shared" si="490"/>
        <v/>
      </c>
      <c r="AC1139" s="17" t="str">
        <f t="shared" si="491"/>
        <v/>
      </c>
      <c r="AD1139" s="18" t="str">
        <f t="shared" si="492"/>
        <v/>
      </c>
      <c r="AE1139" s="19" t="str">
        <f t="shared" si="493"/>
        <v/>
      </c>
      <c r="AF1139" s="17" t="str">
        <f t="shared" si="494"/>
        <v/>
      </c>
      <c r="AG1139" s="17" t="str">
        <f t="shared" si="495"/>
        <v/>
      </c>
      <c r="AH1139" s="18" t="str">
        <f t="shared" si="496"/>
        <v/>
      </c>
      <c r="AI1139" s="73"/>
      <c r="AJ1139" s="74"/>
      <c r="AK1139" s="74"/>
      <c r="AL1139" s="73"/>
      <c r="AM1139" s="74"/>
      <c r="AN1139" s="74">
        <f t="shared" si="497"/>
        <v>2012</v>
      </c>
      <c r="AO1139" s="19" t="str">
        <f t="shared" ca="1" si="498"/>
        <v>-</v>
      </c>
      <c r="AP1139" s="17" t="str">
        <f ca="1">IF($C1139&gt;=TODAY(),"-",100*(AO1139-MIN(Fit_Error_Deaths))/(MAX(Fit_Error_Deaths)-MIN(Fit_Error_Deaths)))</f>
        <v>-</v>
      </c>
      <c r="AQ1139" s="17" t="str">
        <f t="shared" ca="1" si="499"/>
        <v>-</v>
      </c>
      <c r="AR1139" s="17" t="str">
        <f ca="1">IF($C1139&gt;=TODAY(),"-",100*(AQ1139-MIN(Fit_Error_LocalTransmission))/(MAX(Fit_Error_LocalTransmission)-MIN(Fit_Error_LocalTransmission)))</f>
        <v>-</v>
      </c>
      <c r="AS1139" s="17" t="str">
        <f t="shared" ca="1" si="500"/>
        <v>-</v>
      </c>
      <c r="AT1139" s="67" t="str">
        <f t="shared" ca="1" si="501"/>
        <v>-</v>
      </c>
    </row>
    <row r="1140" spans="1:46" s="1" customFormat="1" ht="12" x14ac:dyDescent="0.35">
      <c r="A1140" s="87"/>
      <c r="B1140" s="40" t="str">
        <f t="shared" si="478"/>
        <v/>
      </c>
      <c r="C1140" s="41" t="str">
        <f t="shared" si="479"/>
        <v/>
      </c>
      <c r="D1140" s="28">
        <f>'I Disease Parameters'!$E$6/(1000*365)</f>
        <v>4.8197260273972601E-5</v>
      </c>
      <c r="E1140" s="28">
        <f>'I Disease Parameters'!$E$7/(1000*365)</f>
        <v>2.0024657534246577E-5</v>
      </c>
      <c r="F1140" s="27">
        <f>(1-'I Disease Parameters'!$E$8)/'I Disease Parameters'!$E$10</f>
        <v>0.188</v>
      </c>
      <c r="G1140" s="27">
        <f>'I Disease Parameters'!$E$8/'I Disease Parameters'!$E$11</f>
        <v>1.2E-2</v>
      </c>
      <c r="H1140" s="27">
        <f>1/'I Disease Parameters'!$E$12</f>
        <v>0.05</v>
      </c>
      <c r="I1140" s="27">
        <f>'I Disease Parameters'!$E$9/'I Disease Parameters'!$E$15</f>
        <v>0</v>
      </c>
      <c r="J1140" s="83">
        <f t="shared" si="502"/>
        <v>7.7001263440561267</v>
      </c>
      <c r="K1140" s="60">
        <f t="shared" si="503"/>
        <v>0.77001263449643809</v>
      </c>
      <c r="L1140" s="30">
        <f t="shared" si="504"/>
        <v>0.46717576064062738</v>
      </c>
      <c r="M1140" s="27">
        <f>J1140/'I Disease Parameters'!$E$12</f>
        <v>0.38500631720280631</v>
      </c>
      <c r="N1140" s="27">
        <f>K1140/SQRT('I Disease Parameters'!$E$13*'I Disease Parameters'!$E$13)</f>
        <v>4.5294860852731655E-2</v>
      </c>
      <c r="O1140" s="27">
        <f>L1140/'I Disease Parameters'!$E$13</f>
        <v>2.7480927096507492E-2</v>
      </c>
      <c r="P1140" s="27">
        <f>(1-L1140)/'I Disease Parameters'!$E$14</f>
        <v>2.2201009973307193E-2</v>
      </c>
      <c r="Q1140" s="19" t="str">
        <f t="shared" si="480"/>
        <v/>
      </c>
      <c r="R1140" s="17" t="str">
        <f t="shared" si="481"/>
        <v/>
      </c>
      <c r="S1140" s="17" t="str">
        <f t="shared" si="482"/>
        <v/>
      </c>
      <c r="T1140" s="17" t="str">
        <f t="shared" si="483"/>
        <v/>
      </c>
      <c r="U1140" s="17" t="str">
        <f t="shared" si="484"/>
        <v/>
      </c>
      <c r="V1140" s="17" t="str">
        <f t="shared" si="485"/>
        <v/>
      </c>
      <c r="W1140" s="17" t="str">
        <f t="shared" si="486"/>
        <v/>
      </c>
      <c r="X1140" s="18" t="str">
        <f t="shared" si="477"/>
        <v/>
      </c>
      <c r="Y1140" s="17" t="str">
        <f t="shared" si="487"/>
        <v/>
      </c>
      <c r="Z1140" s="17" t="str">
        <f t="shared" si="488"/>
        <v/>
      </c>
      <c r="AA1140" s="17" t="str">
        <f t="shared" si="489"/>
        <v/>
      </c>
      <c r="AB1140" s="17" t="str">
        <f t="shared" si="490"/>
        <v/>
      </c>
      <c r="AC1140" s="17" t="str">
        <f t="shared" si="491"/>
        <v/>
      </c>
      <c r="AD1140" s="18" t="str">
        <f t="shared" si="492"/>
        <v/>
      </c>
      <c r="AE1140" s="19" t="str">
        <f t="shared" si="493"/>
        <v/>
      </c>
      <c r="AF1140" s="17" t="str">
        <f t="shared" si="494"/>
        <v/>
      </c>
      <c r="AG1140" s="17" t="str">
        <f t="shared" si="495"/>
        <v/>
      </c>
      <c r="AH1140" s="18" t="str">
        <f t="shared" si="496"/>
        <v/>
      </c>
      <c r="AI1140" s="73"/>
      <c r="AJ1140" s="74"/>
      <c r="AK1140" s="74"/>
      <c r="AL1140" s="73"/>
      <c r="AM1140" s="74"/>
      <c r="AN1140" s="74">
        <f t="shared" si="497"/>
        <v>2012</v>
      </c>
      <c r="AO1140" s="19" t="str">
        <f t="shared" ca="1" si="498"/>
        <v>-</v>
      </c>
      <c r="AP1140" s="17" t="str">
        <f ca="1">IF($C1140&gt;=TODAY(),"-",100*(AO1140-MIN(Fit_Error_Deaths))/(MAX(Fit_Error_Deaths)-MIN(Fit_Error_Deaths)))</f>
        <v>-</v>
      </c>
      <c r="AQ1140" s="17" t="str">
        <f t="shared" ca="1" si="499"/>
        <v>-</v>
      </c>
      <c r="AR1140" s="17" t="str">
        <f ca="1">IF($C1140&gt;=TODAY(),"-",100*(AQ1140-MIN(Fit_Error_LocalTransmission))/(MAX(Fit_Error_LocalTransmission)-MIN(Fit_Error_LocalTransmission)))</f>
        <v>-</v>
      </c>
      <c r="AS1140" s="17" t="str">
        <f t="shared" ca="1" si="500"/>
        <v>-</v>
      </c>
      <c r="AT1140" s="67" t="str">
        <f t="shared" ca="1" si="501"/>
        <v>-</v>
      </c>
    </row>
    <row r="1141" spans="1:46" s="1" customFormat="1" ht="12" x14ac:dyDescent="0.35">
      <c r="A1141" s="87"/>
      <c r="B1141" s="40" t="str">
        <f t="shared" si="478"/>
        <v/>
      </c>
      <c r="C1141" s="41" t="str">
        <f t="shared" si="479"/>
        <v/>
      </c>
      <c r="D1141" s="28">
        <f>'I Disease Parameters'!$E$6/(1000*365)</f>
        <v>4.8197260273972601E-5</v>
      </c>
      <c r="E1141" s="28">
        <f>'I Disease Parameters'!$E$7/(1000*365)</f>
        <v>2.0024657534246577E-5</v>
      </c>
      <c r="F1141" s="27">
        <f>(1-'I Disease Parameters'!$E$8)/'I Disease Parameters'!$E$10</f>
        <v>0.188</v>
      </c>
      <c r="G1141" s="27">
        <f>'I Disease Parameters'!$E$8/'I Disease Parameters'!$E$11</f>
        <v>1.2E-2</v>
      </c>
      <c r="H1141" s="27">
        <f>1/'I Disease Parameters'!$E$12</f>
        <v>0.05</v>
      </c>
      <c r="I1141" s="27">
        <f>'I Disease Parameters'!$E$9/'I Disease Parameters'!$E$15</f>
        <v>0</v>
      </c>
      <c r="J1141" s="83">
        <f t="shared" si="502"/>
        <v>7.7001263440561267</v>
      </c>
      <c r="K1141" s="60">
        <f t="shared" si="503"/>
        <v>0.77001263449643809</v>
      </c>
      <c r="L1141" s="30">
        <f t="shared" si="504"/>
        <v>0.46717576064062738</v>
      </c>
      <c r="M1141" s="27">
        <f>J1141/'I Disease Parameters'!$E$12</f>
        <v>0.38500631720280631</v>
      </c>
      <c r="N1141" s="27">
        <f>K1141/SQRT('I Disease Parameters'!$E$13*'I Disease Parameters'!$E$13)</f>
        <v>4.5294860852731655E-2</v>
      </c>
      <c r="O1141" s="27">
        <f>L1141/'I Disease Parameters'!$E$13</f>
        <v>2.7480927096507492E-2</v>
      </c>
      <c r="P1141" s="27">
        <f>(1-L1141)/'I Disease Parameters'!$E$14</f>
        <v>2.2201009973307193E-2</v>
      </c>
      <c r="Q1141" s="19" t="str">
        <f t="shared" si="480"/>
        <v/>
      </c>
      <c r="R1141" s="17" t="str">
        <f t="shared" si="481"/>
        <v/>
      </c>
      <c r="S1141" s="17" t="str">
        <f t="shared" si="482"/>
        <v/>
      </c>
      <c r="T1141" s="17" t="str">
        <f t="shared" si="483"/>
        <v/>
      </c>
      <c r="U1141" s="17" t="str">
        <f t="shared" si="484"/>
        <v/>
      </c>
      <c r="V1141" s="17" t="str">
        <f t="shared" si="485"/>
        <v/>
      </c>
      <c r="W1141" s="17" t="str">
        <f t="shared" si="486"/>
        <v/>
      </c>
      <c r="X1141" s="18" t="str">
        <f t="shared" si="477"/>
        <v/>
      </c>
      <c r="Y1141" s="17" t="str">
        <f t="shared" si="487"/>
        <v/>
      </c>
      <c r="Z1141" s="17" t="str">
        <f t="shared" si="488"/>
        <v/>
      </c>
      <c r="AA1141" s="17" t="str">
        <f t="shared" si="489"/>
        <v/>
      </c>
      <c r="AB1141" s="17" t="str">
        <f t="shared" si="490"/>
        <v/>
      </c>
      <c r="AC1141" s="17" t="str">
        <f t="shared" si="491"/>
        <v/>
      </c>
      <c r="AD1141" s="18" t="str">
        <f t="shared" si="492"/>
        <v/>
      </c>
      <c r="AE1141" s="19" t="str">
        <f t="shared" si="493"/>
        <v/>
      </c>
      <c r="AF1141" s="17" t="str">
        <f t="shared" si="494"/>
        <v/>
      </c>
      <c r="AG1141" s="17" t="str">
        <f t="shared" si="495"/>
        <v/>
      </c>
      <c r="AH1141" s="18" t="str">
        <f t="shared" si="496"/>
        <v/>
      </c>
      <c r="AI1141" s="73"/>
      <c r="AJ1141" s="74"/>
      <c r="AK1141" s="74"/>
      <c r="AL1141" s="73"/>
      <c r="AM1141" s="74"/>
      <c r="AN1141" s="74">
        <f t="shared" si="497"/>
        <v>2012</v>
      </c>
      <c r="AO1141" s="19" t="str">
        <f t="shared" ca="1" si="498"/>
        <v>-</v>
      </c>
      <c r="AP1141" s="17" t="str">
        <f ca="1">IF($C1141&gt;=TODAY(),"-",100*(AO1141-MIN(Fit_Error_Deaths))/(MAX(Fit_Error_Deaths)-MIN(Fit_Error_Deaths)))</f>
        <v>-</v>
      </c>
      <c r="AQ1141" s="17" t="str">
        <f t="shared" ca="1" si="499"/>
        <v>-</v>
      </c>
      <c r="AR1141" s="17" t="str">
        <f ca="1">IF($C1141&gt;=TODAY(),"-",100*(AQ1141-MIN(Fit_Error_LocalTransmission))/(MAX(Fit_Error_LocalTransmission)-MIN(Fit_Error_LocalTransmission)))</f>
        <v>-</v>
      </c>
      <c r="AS1141" s="17" t="str">
        <f t="shared" ca="1" si="500"/>
        <v>-</v>
      </c>
      <c r="AT1141" s="67" t="str">
        <f t="shared" ca="1" si="501"/>
        <v>-</v>
      </c>
    </row>
    <row r="1142" spans="1:46" s="1" customFormat="1" ht="12" x14ac:dyDescent="0.35">
      <c r="A1142" s="87"/>
      <c r="B1142" s="40" t="str">
        <f t="shared" si="478"/>
        <v/>
      </c>
      <c r="C1142" s="41" t="str">
        <f t="shared" si="479"/>
        <v/>
      </c>
      <c r="D1142" s="28">
        <f>'I Disease Parameters'!$E$6/(1000*365)</f>
        <v>4.8197260273972601E-5</v>
      </c>
      <c r="E1142" s="28">
        <f>'I Disease Parameters'!$E$7/(1000*365)</f>
        <v>2.0024657534246577E-5</v>
      </c>
      <c r="F1142" s="27">
        <f>(1-'I Disease Parameters'!$E$8)/'I Disease Parameters'!$E$10</f>
        <v>0.188</v>
      </c>
      <c r="G1142" s="27">
        <f>'I Disease Parameters'!$E$8/'I Disease Parameters'!$E$11</f>
        <v>1.2E-2</v>
      </c>
      <c r="H1142" s="27">
        <f>1/'I Disease Parameters'!$E$12</f>
        <v>0.05</v>
      </c>
      <c r="I1142" s="27">
        <f>'I Disease Parameters'!$E$9/'I Disease Parameters'!$E$15</f>
        <v>0</v>
      </c>
      <c r="J1142" s="83">
        <f t="shared" si="502"/>
        <v>7.7001263440561267</v>
      </c>
      <c r="K1142" s="60">
        <f t="shared" si="503"/>
        <v>0.77001263449643809</v>
      </c>
      <c r="L1142" s="30">
        <f t="shared" si="504"/>
        <v>0.46717576064062738</v>
      </c>
      <c r="M1142" s="27">
        <f>J1142/'I Disease Parameters'!$E$12</f>
        <v>0.38500631720280631</v>
      </c>
      <c r="N1142" s="27">
        <f>K1142/SQRT('I Disease Parameters'!$E$13*'I Disease Parameters'!$E$13)</f>
        <v>4.5294860852731655E-2</v>
      </c>
      <c r="O1142" s="27">
        <f>L1142/'I Disease Parameters'!$E$13</f>
        <v>2.7480927096507492E-2</v>
      </c>
      <c r="P1142" s="27">
        <f>(1-L1142)/'I Disease Parameters'!$E$14</f>
        <v>2.2201009973307193E-2</v>
      </c>
      <c r="Q1142" s="19" t="str">
        <f t="shared" si="480"/>
        <v/>
      </c>
      <c r="R1142" s="17" t="str">
        <f t="shared" si="481"/>
        <v/>
      </c>
      <c r="S1142" s="17" t="str">
        <f t="shared" si="482"/>
        <v/>
      </c>
      <c r="T1142" s="17" t="str">
        <f t="shared" si="483"/>
        <v/>
      </c>
      <c r="U1142" s="17" t="str">
        <f t="shared" si="484"/>
        <v/>
      </c>
      <c r="V1142" s="17" t="str">
        <f t="shared" si="485"/>
        <v/>
      </c>
      <c r="W1142" s="17" t="str">
        <f t="shared" si="486"/>
        <v/>
      </c>
      <c r="X1142" s="18" t="str">
        <f t="shared" si="477"/>
        <v/>
      </c>
      <c r="Y1142" s="17" t="str">
        <f t="shared" si="487"/>
        <v/>
      </c>
      <c r="Z1142" s="17" t="str">
        <f t="shared" si="488"/>
        <v/>
      </c>
      <c r="AA1142" s="17" t="str">
        <f t="shared" si="489"/>
        <v/>
      </c>
      <c r="AB1142" s="17" t="str">
        <f t="shared" si="490"/>
        <v/>
      </c>
      <c r="AC1142" s="17" t="str">
        <f t="shared" si="491"/>
        <v/>
      </c>
      <c r="AD1142" s="18" t="str">
        <f t="shared" si="492"/>
        <v/>
      </c>
      <c r="AE1142" s="19" t="str">
        <f t="shared" si="493"/>
        <v/>
      </c>
      <c r="AF1142" s="17" t="str">
        <f t="shared" si="494"/>
        <v/>
      </c>
      <c r="AG1142" s="17" t="str">
        <f t="shared" si="495"/>
        <v/>
      </c>
      <c r="AH1142" s="18" t="str">
        <f t="shared" si="496"/>
        <v/>
      </c>
      <c r="AI1142" s="73"/>
      <c r="AJ1142" s="74"/>
      <c r="AK1142" s="74"/>
      <c r="AL1142" s="73"/>
      <c r="AM1142" s="74"/>
      <c r="AN1142" s="74">
        <f t="shared" si="497"/>
        <v>2012</v>
      </c>
      <c r="AO1142" s="19" t="str">
        <f t="shared" ca="1" si="498"/>
        <v>-</v>
      </c>
      <c r="AP1142" s="17" t="str">
        <f ca="1">IF($C1142&gt;=TODAY(),"-",100*(AO1142-MIN(Fit_Error_Deaths))/(MAX(Fit_Error_Deaths)-MIN(Fit_Error_Deaths)))</f>
        <v>-</v>
      </c>
      <c r="AQ1142" s="17" t="str">
        <f t="shared" ca="1" si="499"/>
        <v>-</v>
      </c>
      <c r="AR1142" s="17" t="str">
        <f ca="1">IF($C1142&gt;=TODAY(),"-",100*(AQ1142-MIN(Fit_Error_LocalTransmission))/(MAX(Fit_Error_LocalTransmission)-MIN(Fit_Error_LocalTransmission)))</f>
        <v>-</v>
      </c>
      <c r="AS1142" s="17" t="str">
        <f t="shared" ca="1" si="500"/>
        <v>-</v>
      </c>
      <c r="AT1142" s="67" t="str">
        <f t="shared" ca="1" si="501"/>
        <v>-</v>
      </c>
    </row>
    <row r="1143" spans="1:46" s="1" customFormat="1" ht="12" x14ac:dyDescent="0.35">
      <c r="A1143" s="87"/>
      <c r="B1143" s="40" t="str">
        <f t="shared" si="478"/>
        <v/>
      </c>
      <c r="C1143" s="41" t="str">
        <f t="shared" si="479"/>
        <v/>
      </c>
      <c r="D1143" s="28">
        <f>'I Disease Parameters'!$E$6/(1000*365)</f>
        <v>4.8197260273972601E-5</v>
      </c>
      <c r="E1143" s="28">
        <f>'I Disease Parameters'!$E$7/(1000*365)</f>
        <v>2.0024657534246577E-5</v>
      </c>
      <c r="F1143" s="27">
        <f>(1-'I Disease Parameters'!$E$8)/'I Disease Parameters'!$E$10</f>
        <v>0.188</v>
      </c>
      <c r="G1143" s="27">
        <f>'I Disease Parameters'!$E$8/'I Disease Parameters'!$E$11</f>
        <v>1.2E-2</v>
      </c>
      <c r="H1143" s="27">
        <f>1/'I Disease Parameters'!$E$12</f>
        <v>0.05</v>
      </c>
      <c r="I1143" s="27">
        <f>'I Disease Parameters'!$E$9/'I Disease Parameters'!$E$15</f>
        <v>0</v>
      </c>
      <c r="J1143" s="83">
        <f t="shared" si="502"/>
        <v>7.7001263440561267</v>
      </c>
      <c r="K1143" s="60">
        <f t="shared" si="503"/>
        <v>0.77001263449643809</v>
      </c>
      <c r="L1143" s="30">
        <f t="shared" si="504"/>
        <v>0.46717576064062738</v>
      </c>
      <c r="M1143" s="27">
        <f>J1143/'I Disease Parameters'!$E$12</f>
        <v>0.38500631720280631</v>
      </c>
      <c r="N1143" s="27">
        <f>K1143/SQRT('I Disease Parameters'!$E$13*'I Disease Parameters'!$E$13)</f>
        <v>4.5294860852731655E-2</v>
      </c>
      <c r="O1143" s="27">
        <f>L1143/'I Disease Parameters'!$E$13</f>
        <v>2.7480927096507492E-2</v>
      </c>
      <c r="P1143" s="27">
        <f>(1-L1143)/'I Disease Parameters'!$E$14</f>
        <v>2.2201009973307193E-2</v>
      </c>
      <c r="Q1143" s="19" t="str">
        <f t="shared" si="480"/>
        <v/>
      </c>
      <c r="R1143" s="17" t="str">
        <f t="shared" si="481"/>
        <v/>
      </c>
      <c r="S1143" s="17" t="str">
        <f t="shared" si="482"/>
        <v/>
      </c>
      <c r="T1143" s="17" t="str">
        <f t="shared" si="483"/>
        <v/>
      </c>
      <c r="U1143" s="17" t="str">
        <f t="shared" si="484"/>
        <v/>
      </c>
      <c r="V1143" s="17" t="str">
        <f t="shared" si="485"/>
        <v/>
      </c>
      <c r="W1143" s="17" t="str">
        <f t="shared" si="486"/>
        <v/>
      </c>
      <c r="X1143" s="18" t="str">
        <f t="shared" si="477"/>
        <v/>
      </c>
      <c r="Y1143" s="17" t="str">
        <f t="shared" si="487"/>
        <v/>
      </c>
      <c r="Z1143" s="17" t="str">
        <f t="shared" si="488"/>
        <v/>
      </c>
      <c r="AA1143" s="17" t="str">
        <f t="shared" si="489"/>
        <v/>
      </c>
      <c r="AB1143" s="17" t="str">
        <f t="shared" si="490"/>
        <v/>
      </c>
      <c r="AC1143" s="17" t="str">
        <f t="shared" si="491"/>
        <v/>
      </c>
      <c r="AD1143" s="18" t="str">
        <f t="shared" si="492"/>
        <v/>
      </c>
      <c r="AE1143" s="19" t="str">
        <f t="shared" si="493"/>
        <v/>
      </c>
      <c r="AF1143" s="17" t="str">
        <f t="shared" si="494"/>
        <v/>
      </c>
      <c r="AG1143" s="17" t="str">
        <f t="shared" si="495"/>
        <v/>
      </c>
      <c r="AH1143" s="18" t="str">
        <f t="shared" si="496"/>
        <v/>
      </c>
      <c r="AI1143" s="73"/>
      <c r="AJ1143" s="74"/>
      <c r="AK1143" s="74"/>
      <c r="AL1143" s="73"/>
      <c r="AM1143" s="74"/>
      <c r="AN1143" s="74">
        <f t="shared" si="497"/>
        <v>2012</v>
      </c>
      <c r="AO1143" s="19" t="str">
        <f t="shared" ca="1" si="498"/>
        <v>-</v>
      </c>
      <c r="AP1143" s="17" t="str">
        <f ca="1">IF($C1143&gt;=TODAY(),"-",100*(AO1143-MIN(Fit_Error_Deaths))/(MAX(Fit_Error_Deaths)-MIN(Fit_Error_Deaths)))</f>
        <v>-</v>
      </c>
      <c r="AQ1143" s="17" t="str">
        <f t="shared" ca="1" si="499"/>
        <v>-</v>
      </c>
      <c r="AR1143" s="17" t="str">
        <f ca="1">IF($C1143&gt;=TODAY(),"-",100*(AQ1143-MIN(Fit_Error_LocalTransmission))/(MAX(Fit_Error_LocalTransmission)-MIN(Fit_Error_LocalTransmission)))</f>
        <v>-</v>
      </c>
      <c r="AS1143" s="17" t="str">
        <f t="shared" ca="1" si="500"/>
        <v>-</v>
      </c>
      <c r="AT1143" s="67" t="str">
        <f t="shared" ca="1" si="501"/>
        <v>-</v>
      </c>
    </row>
    <row r="1144" spans="1:46" s="1" customFormat="1" ht="12" x14ac:dyDescent="0.35">
      <c r="A1144" s="87"/>
      <c r="B1144" s="40" t="str">
        <f t="shared" si="478"/>
        <v/>
      </c>
      <c r="C1144" s="41" t="str">
        <f t="shared" si="479"/>
        <v/>
      </c>
      <c r="D1144" s="28">
        <f>'I Disease Parameters'!$E$6/(1000*365)</f>
        <v>4.8197260273972601E-5</v>
      </c>
      <c r="E1144" s="28">
        <f>'I Disease Parameters'!$E$7/(1000*365)</f>
        <v>2.0024657534246577E-5</v>
      </c>
      <c r="F1144" s="27">
        <f>(1-'I Disease Parameters'!$E$8)/'I Disease Parameters'!$E$10</f>
        <v>0.188</v>
      </c>
      <c r="G1144" s="27">
        <f>'I Disease Parameters'!$E$8/'I Disease Parameters'!$E$11</f>
        <v>1.2E-2</v>
      </c>
      <c r="H1144" s="27">
        <f>1/'I Disease Parameters'!$E$12</f>
        <v>0.05</v>
      </c>
      <c r="I1144" s="27">
        <f>'I Disease Parameters'!$E$9/'I Disease Parameters'!$E$15</f>
        <v>0</v>
      </c>
      <c r="J1144" s="83">
        <f t="shared" si="502"/>
        <v>7.7001263440561267</v>
      </c>
      <c r="K1144" s="60">
        <f t="shared" si="503"/>
        <v>0.77001263449643809</v>
      </c>
      <c r="L1144" s="30">
        <f t="shared" si="504"/>
        <v>0.46717576064062738</v>
      </c>
      <c r="M1144" s="27">
        <f>J1144/'I Disease Parameters'!$E$12</f>
        <v>0.38500631720280631</v>
      </c>
      <c r="N1144" s="27">
        <f>K1144/SQRT('I Disease Parameters'!$E$13*'I Disease Parameters'!$E$13)</f>
        <v>4.5294860852731655E-2</v>
      </c>
      <c r="O1144" s="27">
        <f>L1144/'I Disease Parameters'!$E$13</f>
        <v>2.7480927096507492E-2</v>
      </c>
      <c r="P1144" s="27">
        <f>(1-L1144)/'I Disease Parameters'!$E$14</f>
        <v>2.2201009973307193E-2</v>
      </c>
      <c r="Q1144" s="19" t="str">
        <f t="shared" si="480"/>
        <v/>
      </c>
      <c r="R1144" s="17" t="str">
        <f t="shared" si="481"/>
        <v/>
      </c>
      <c r="S1144" s="17" t="str">
        <f t="shared" si="482"/>
        <v/>
      </c>
      <c r="T1144" s="17" t="str">
        <f t="shared" si="483"/>
        <v/>
      </c>
      <c r="U1144" s="17" t="str">
        <f t="shared" si="484"/>
        <v/>
      </c>
      <c r="V1144" s="17" t="str">
        <f t="shared" si="485"/>
        <v/>
      </c>
      <c r="W1144" s="17" t="str">
        <f t="shared" si="486"/>
        <v/>
      </c>
      <c r="X1144" s="18" t="str">
        <f t="shared" si="477"/>
        <v/>
      </c>
      <c r="Y1144" s="17" t="str">
        <f t="shared" si="487"/>
        <v/>
      </c>
      <c r="Z1144" s="17" t="str">
        <f t="shared" si="488"/>
        <v/>
      </c>
      <c r="AA1144" s="17" t="str">
        <f t="shared" si="489"/>
        <v/>
      </c>
      <c r="AB1144" s="17" t="str">
        <f t="shared" si="490"/>
        <v/>
      </c>
      <c r="AC1144" s="17" t="str">
        <f t="shared" si="491"/>
        <v/>
      </c>
      <c r="AD1144" s="18" t="str">
        <f t="shared" si="492"/>
        <v/>
      </c>
      <c r="AE1144" s="19" t="str">
        <f t="shared" si="493"/>
        <v/>
      </c>
      <c r="AF1144" s="17" t="str">
        <f t="shared" si="494"/>
        <v/>
      </c>
      <c r="AG1144" s="17" t="str">
        <f t="shared" si="495"/>
        <v/>
      </c>
      <c r="AH1144" s="18" t="str">
        <f t="shared" si="496"/>
        <v/>
      </c>
      <c r="AI1144" s="73"/>
      <c r="AJ1144" s="74"/>
      <c r="AK1144" s="74"/>
      <c r="AL1144" s="73"/>
      <c r="AM1144" s="74"/>
      <c r="AN1144" s="74">
        <f t="shared" si="497"/>
        <v>2012</v>
      </c>
      <c r="AO1144" s="19" t="str">
        <f t="shared" ca="1" si="498"/>
        <v>-</v>
      </c>
      <c r="AP1144" s="17" t="str">
        <f ca="1">IF($C1144&gt;=TODAY(),"-",100*(AO1144-MIN(Fit_Error_Deaths))/(MAX(Fit_Error_Deaths)-MIN(Fit_Error_Deaths)))</f>
        <v>-</v>
      </c>
      <c r="AQ1144" s="17" t="str">
        <f t="shared" ca="1" si="499"/>
        <v>-</v>
      </c>
      <c r="AR1144" s="17" t="str">
        <f ca="1">IF($C1144&gt;=TODAY(),"-",100*(AQ1144-MIN(Fit_Error_LocalTransmission))/(MAX(Fit_Error_LocalTransmission)-MIN(Fit_Error_LocalTransmission)))</f>
        <v>-</v>
      </c>
      <c r="AS1144" s="17" t="str">
        <f t="shared" ca="1" si="500"/>
        <v>-</v>
      </c>
      <c r="AT1144" s="67" t="str">
        <f t="shared" ca="1" si="501"/>
        <v>-</v>
      </c>
    </row>
    <row r="1145" spans="1:46" s="1" customFormat="1" ht="12" x14ac:dyDescent="0.35">
      <c r="A1145" s="87"/>
      <c r="B1145" s="40" t="str">
        <f t="shared" si="478"/>
        <v/>
      </c>
      <c r="C1145" s="41" t="str">
        <f t="shared" si="479"/>
        <v/>
      </c>
      <c r="D1145" s="28">
        <f>'I Disease Parameters'!$E$6/(1000*365)</f>
        <v>4.8197260273972601E-5</v>
      </c>
      <c r="E1145" s="28">
        <f>'I Disease Parameters'!$E$7/(1000*365)</f>
        <v>2.0024657534246577E-5</v>
      </c>
      <c r="F1145" s="27">
        <f>(1-'I Disease Parameters'!$E$8)/'I Disease Parameters'!$E$10</f>
        <v>0.188</v>
      </c>
      <c r="G1145" s="27">
        <f>'I Disease Parameters'!$E$8/'I Disease Parameters'!$E$11</f>
        <v>1.2E-2</v>
      </c>
      <c r="H1145" s="27">
        <f>1/'I Disease Parameters'!$E$12</f>
        <v>0.05</v>
      </c>
      <c r="I1145" s="27">
        <f>'I Disease Parameters'!$E$9/'I Disease Parameters'!$E$15</f>
        <v>0</v>
      </c>
      <c r="J1145" s="83">
        <f t="shared" si="502"/>
        <v>7.7001263440561267</v>
      </c>
      <c r="K1145" s="60">
        <f t="shared" si="503"/>
        <v>0.77001263449643809</v>
      </c>
      <c r="L1145" s="30">
        <f t="shared" si="504"/>
        <v>0.46717576064062738</v>
      </c>
      <c r="M1145" s="27">
        <f>J1145/'I Disease Parameters'!$E$12</f>
        <v>0.38500631720280631</v>
      </c>
      <c r="N1145" s="27">
        <f>K1145/SQRT('I Disease Parameters'!$E$13*'I Disease Parameters'!$E$13)</f>
        <v>4.5294860852731655E-2</v>
      </c>
      <c r="O1145" s="27">
        <f>L1145/'I Disease Parameters'!$E$13</f>
        <v>2.7480927096507492E-2</v>
      </c>
      <c r="P1145" s="27">
        <f>(1-L1145)/'I Disease Parameters'!$E$14</f>
        <v>2.2201009973307193E-2</v>
      </c>
      <c r="Q1145" s="19" t="str">
        <f t="shared" si="480"/>
        <v/>
      </c>
      <c r="R1145" s="17" t="str">
        <f t="shared" si="481"/>
        <v/>
      </c>
      <c r="S1145" s="17" t="str">
        <f t="shared" si="482"/>
        <v/>
      </c>
      <c r="T1145" s="17" t="str">
        <f t="shared" si="483"/>
        <v/>
      </c>
      <c r="U1145" s="17" t="str">
        <f t="shared" si="484"/>
        <v/>
      </c>
      <c r="V1145" s="17" t="str">
        <f t="shared" si="485"/>
        <v/>
      </c>
      <c r="W1145" s="17" t="str">
        <f t="shared" si="486"/>
        <v/>
      </c>
      <c r="X1145" s="18" t="str">
        <f t="shared" si="477"/>
        <v/>
      </c>
      <c r="Y1145" s="17" t="str">
        <f t="shared" si="487"/>
        <v/>
      </c>
      <c r="Z1145" s="17" t="str">
        <f t="shared" si="488"/>
        <v/>
      </c>
      <c r="AA1145" s="17" t="str">
        <f t="shared" si="489"/>
        <v/>
      </c>
      <c r="AB1145" s="17" t="str">
        <f t="shared" si="490"/>
        <v/>
      </c>
      <c r="AC1145" s="17" t="str">
        <f t="shared" si="491"/>
        <v/>
      </c>
      <c r="AD1145" s="18" t="str">
        <f t="shared" si="492"/>
        <v/>
      </c>
      <c r="AE1145" s="19" t="str">
        <f t="shared" si="493"/>
        <v/>
      </c>
      <c r="AF1145" s="17" t="str">
        <f t="shared" si="494"/>
        <v/>
      </c>
      <c r="AG1145" s="17" t="str">
        <f t="shared" si="495"/>
        <v/>
      </c>
      <c r="AH1145" s="18" t="str">
        <f t="shared" si="496"/>
        <v/>
      </c>
      <c r="AI1145" s="73"/>
      <c r="AJ1145" s="74"/>
      <c r="AK1145" s="74"/>
      <c r="AL1145" s="73"/>
      <c r="AM1145" s="74"/>
      <c r="AN1145" s="74">
        <f t="shared" si="497"/>
        <v>2012</v>
      </c>
      <c r="AO1145" s="19" t="str">
        <f t="shared" ca="1" si="498"/>
        <v>-</v>
      </c>
      <c r="AP1145" s="17" t="str">
        <f ca="1">IF($C1145&gt;=TODAY(),"-",100*(AO1145-MIN(Fit_Error_Deaths))/(MAX(Fit_Error_Deaths)-MIN(Fit_Error_Deaths)))</f>
        <v>-</v>
      </c>
      <c r="AQ1145" s="17" t="str">
        <f t="shared" ca="1" si="499"/>
        <v>-</v>
      </c>
      <c r="AR1145" s="17" t="str">
        <f ca="1">IF($C1145&gt;=TODAY(),"-",100*(AQ1145-MIN(Fit_Error_LocalTransmission))/(MAX(Fit_Error_LocalTransmission)-MIN(Fit_Error_LocalTransmission)))</f>
        <v>-</v>
      </c>
      <c r="AS1145" s="17" t="str">
        <f t="shared" ca="1" si="500"/>
        <v>-</v>
      </c>
      <c r="AT1145" s="67" t="str">
        <f t="shared" ca="1" si="501"/>
        <v>-</v>
      </c>
    </row>
    <row r="1146" spans="1:46" s="1" customFormat="1" ht="12" x14ac:dyDescent="0.35">
      <c r="A1146" s="87"/>
      <c r="B1146" s="40" t="str">
        <f t="shared" si="478"/>
        <v/>
      </c>
      <c r="C1146" s="41" t="str">
        <f t="shared" si="479"/>
        <v/>
      </c>
      <c r="D1146" s="28">
        <f>'I Disease Parameters'!$E$6/(1000*365)</f>
        <v>4.8197260273972601E-5</v>
      </c>
      <c r="E1146" s="28">
        <f>'I Disease Parameters'!$E$7/(1000*365)</f>
        <v>2.0024657534246577E-5</v>
      </c>
      <c r="F1146" s="27">
        <f>(1-'I Disease Parameters'!$E$8)/'I Disease Parameters'!$E$10</f>
        <v>0.188</v>
      </c>
      <c r="G1146" s="27">
        <f>'I Disease Parameters'!$E$8/'I Disease Parameters'!$E$11</f>
        <v>1.2E-2</v>
      </c>
      <c r="H1146" s="27">
        <f>1/'I Disease Parameters'!$E$12</f>
        <v>0.05</v>
      </c>
      <c r="I1146" s="27">
        <f>'I Disease Parameters'!$E$9/'I Disease Parameters'!$E$15</f>
        <v>0</v>
      </c>
      <c r="J1146" s="83">
        <f t="shared" si="502"/>
        <v>7.7001263440561267</v>
      </c>
      <c r="K1146" s="60">
        <f t="shared" si="503"/>
        <v>0.77001263449643809</v>
      </c>
      <c r="L1146" s="30">
        <f t="shared" si="504"/>
        <v>0.46717576064062738</v>
      </c>
      <c r="M1146" s="27">
        <f>J1146/'I Disease Parameters'!$E$12</f>
        <v>0.38500631720280631</v>
      </c>
      <c r="N1146" s="27">
        <f>K1146/SQRT('I Disease Parameters'!$E$13*'I Disease Parameters'!$E$13)</f>
        <v>4.5294860852731655E-2</v>
      </c>
      <c r="O1146" s="27">
        <f>L1146/'I Disease Parameters'!$E$13</f>
        <v>2.7480927096507492E-2</v>
      </c>
      <c r="P1146" s="27">
        <f>(1-L1146)/'I Disease Parameters'!$E$14</f>
        <v>2.2201009973307193E-2</v>
      </c>
      <c r="Q1146" s="19" t="str">
        <f t="shared" si="480"/>
        <v/>
      </c>
      <c r="R1146" s="17" t="str">
        <f t="shared" si="481"/>
        <v/>
      </c>
      <c r="S1146" s="17" t="str">
        <f t="shared" si="482"/>
        <v/>
      </c>
      <c r="T1146" s="17" t="str">
        <f t="shared" si="483"/>
        <v/>
      </c>
      <c r="U1146" s="17" t="str">
        <f t="shared" si="484"/>
        <v/>
      </c>
      <c r="V1146" s="17" t="str">
        <f t="shared" si="485"/>
        <v/>
      </c>
      <c r="W1146" s="17" t="str">
        <f t="shared" si="486"/>
        <v/>
      </c>
      <c r="X1146" s="18" t="str">
        <f t="shared" si="477"/>
        <v/>
      </c>
      <c r="Y1146" s="17" t="str">
        <f t="shared" si="487"/>
        <v/>
      </c>
      <c r="Z1146" s="17" t="str">
        <f t="shared" si="488"/>
        <v/>
      </c>
      <c r="AA1146" s="17" t="str">
        <f t="shared" si="489"/>
        <v/>
      </c>
      <c r="AB1146" s="17" t="str">
        <f t="shared" si="490"/>
        <v/>
      </c>
      <c r="AC1146" s="17" t="str">
        <f t="shared" si="491"/>
        <v/>
      </c>
      <c r="AD1146" s="18" t="str">
        <f t="shared" si="492"/>
        <v/>
      </c>
      <c r="AE1146" s="19" t="str">
        <f t="shared" si="493"/>
        <v/>
      </c>
      <c r="AF1146" s="17" t="str">
        <f t="shared" si="494"/>
        <v/>
      </c>
      <c r="AG1146" s="17" t="str">
        <f t="shared" si="495"/>
        <v/>
      </c>
      <c r="AH1146" s="18" t="str">
        <f t="shared" si="496"/>
        <v/>
      </c>
      <c r="AI1146" s="73"/>
      <c r="AJ1146" s="74"/>
      <c r="AK1146" s="74"/>
      <c r="AL1146" s="73"/>
      <c r="AM1146" s="74"/>
      <c r="AN1146" s="74">
        <f t="shared" si="497"/>
        <v>2012</v>
      </c>
      <c r="AO1146" s="19" t="str">
        <f t="shared" ca="1" si="498"/>
        <v>-</v>
      </c>
      <c r="AP1146" s="17" t="str">
        <f ca="1">IF($C1146&gt;=TODAY(),"-",100*(AO1146-MIN(Fit_Error_Deaths))/(MAX(Fit_Error_Deaths)-MIN(Fit_Error_Deaths)))</f>
        <v>-</v>
      </c>
      <c r="AQ1146" s="17" t="str">
        <f t="shared" ca="1" si="499"/>
        <v>-</v>
      </c>
      <c r="AR1146" s="17" t="str">
        <f ca="1">IF($C1146&gt;=TODAY(),"-",100*(AQ1146-MIN(Fit_Error_LocalTransmission))/(MAX(Fit_Error_LocalTransmission)-MIN(Fit_Error_LocalTransmission)))</f>
        <v>-</v>
      </c>
      <c r="AS1146" s="17" t="str">
        <f t="shared" ca="1" si="500"/>
        <v>-</v>
      </c>
      <c r="AT1146" s="67" t="str">
        <f t="shared" ca="1" si="501"/>
        <v>-</v>
      </c>
    </row>
    <row r="1147" spans="1:46" s="1" customFormat="1" ht="12" x14ac:dyDescent="0.35">
      <c r="A1147" s="87"/>
      <c r="B1147" s="40" t="str">
        <f t="shared" si="478"/>
        <v/>
      </c>
      <c r="C1147" s="41" t="str">
        <f t="shared" si="479"/>
        <v/>
      </c>
      <c r="D1147" s="28">
        <f>'I Disease Parameters'!$E$6/(1000*365)</f>
        <v>4.8197260273972601E-5</v>
      </c>
      <c r="E1147" s="28">
        <f>'I Disease Parameters'!$E$7/(1000*365)</f>
        <v>2.0024657534246577E-5</v>
      </c>
      <c r="F1147" s="27">
        <f>(1-'I Disease Parameters'!$E$8)/'I Disease Parameters'!$E$10</f>
        <v>0.188</v>
      </c>
      <c r="G1147" s="27">
        <f>'I Disease Parameters'!$E$8/'I Disease Parameters'!$E$11</f>
        <v>1.2E-2</v>
      </c>
      <c r="H1147" s="27">
        <f>1/'I Disease Parameters'!$E$12</f>
        <v>0.05</v>
      </c>
      <c r="I1147" s="27">
        <f>'I Disease Parameters'!$E$9/'I Disease Parameters'!$E$15</f>
        <v>0</v>
      </c>
      <c r="J1147" s="83">
        <f t="shared" si="502"/>
        <v>7.7001263440561267</v>
      </c>
      <c r="K1147" s="60">
        <f t="shared" si="503"/>
        <v>0.77001263449643809</v>
      </c>
      <c r="L1147" s="30">
        <f t="shared" si="504"/>
        <v>0.46717576064062738</v>
      </c>
      <c r="M1147" s="27">
        <f>J1147/'I Disease Parameters'!$E$12</f>
        <v>0.38500631720280631</v>
      </c>
      <c r="N1147" s="27">
        <f>K1147/SQRT('I Disease Parameters'!$E$13*'I Disease Parameters'!$E$13)</f>
        <v>4.5294860852731655E-2</v>
      </c>
      <c r="O1147" s="27">
        <f>L1147/'I Disease Parameters'!$E$13</f>
        <v>2.7480927096507492E-2</v>
      </c>
      <c r="P1147" s="27">
        <f>(1-L1147)/'I Disease Parameters'!$E$14</f>
        <v>2.2201009973307193E-2</v>
      </c>
      <c r="Q1147" s="19" t="str">
        <f t="shared" si="480"/>
        <v/>
      </c>
      <c r="R1147" s="17" t="str">
        <f t="shared" si="481"/>
        <v/>
      </c>
      <c r="S1147" s="17" t="str">
        <f t="shared" si="482"/>
        <v/>
      </c>
      <c r="T1147" s="17" t="str">
        <f t="shared" si="483"/>
        <v/>
      </c>
      <c r="U1147" s="17" t="str">
        <f t="shared" si="484"/>
        <v/>
      </c>
      <c r="V1147" s="17" t="str">
        <f t="shared" si="485"/>
        <v/>
      </c>
      <c r="W1147" s="17" t="str">
        <f t="shared" si="486"/>
        <v/>
      </c>
      <c r="X1147" s="18" t="str">
        <f t="shared" si="477"/>
        <v/>
      </c>
      <c r="Y1147" s="17" t="str">
        <f t="shared" si="487"/>
        <v/>
      </c>
      <c r="Z1147" s="17" t="str">
        <f t="shared" si="488"/>
        <v/>
      </c>
      <c r="AA1147" s="17" t="str">
        <f t="shared" si="489"/>
        <v/>
      </c>
      <c r="AB1147" s="17" t="str">
        <f t="shared" si="490"/>
        <v/>
      </c>
      <c r="AC1147" s="17" t="str">
        <f t="shared" si="491"/>
        <v/>
      </c>
      <c r="AD1147" s="18" t="str">
        <f t="shared" si="492"/>
        <v/>
      </c>
      <c r="AE1147" s="19" t="str">
        <f t="shared" si="493"/>
        <v/>
      </c>
      <c r="AF1147" s="17" t="str">
        <f t="shared" si="494"/>
        <v/>
      </c>
      <c r="AG1147" s="17" t="str">
        <f t="shared" si="495"/>
        <v/>
      </c>
      <c r="AH1147" s="18" t="str">
        <f t="shared" si="496"/>
        <v/>
      </c>
      <c r="AI1147" s="73"/>
      <c r="AJ1147" s="74"/>
      <c r="AK1147" s="74"/>
      <c r="AL1147" s="73"/>
      <c r="AM1147" s="74"/>
      <c r="AN1147" s="74">
        <f t="shared" si="497"/>
        <v>2012</v>
      </c>
      <c r="AO1147" s="19" t="str">
        <f t="shared" ca="1" si="498"/>
        <v>-</v>
      </c>
      <c r="AP1147" s="17" t="str">
        <f ca="1">IF($C1147&gt;=TODAY(),"-",100*(AO1147-MIN(Fit_Error_Deaths))/(MAX(Fit_Error_Deaths)-MIN(Fit_Error_Deaths)))</f>
        <v>-</v>
      </c>
      <c r="AQ1147" s="17" t="str">
        <f t="shared" ca="1" si="499"/>
        <v>-</v>
      </c>
      <c r="AR1147" s="17" t="str">
        <f ca="1">IF($C1147&gt;=TODAY(),"-",100*(AQ1147-MIN(Fit_Error_LocalTransmission))/(MAX(Fit_Error_LocalTransmission)-MIN(Fit_Error_LocalTransmission)))</f>
        <v>-</v>
      </c>
      <c r="AS1147" s="17" t="str">
        <f t="shared" ca="1" si="500"/>
        <v>-</v>
      </c>
      <c r="AT1147" s="67" t="str">
        <f t="shared" ca="1" si="501"/>
        <v>-</v>
      </c>
    </row>
    <row r="1148" spans="1:46" s="1" customFormat="1" ht="12" x14ac:dyDescent="0.35">
      <c r="A1148" s="87"/>
      <c r="B1148" s="40" t="str">
        <f t="shared" si="478"/>
        <v/>
      </c>
      <c r="C1148" s="41" t="str">
        <f t="shared" si="479"/>
        <v/>
      </c>
      <c r="D1148" s="28">
        <f>'I Disease Parameters'!$E$6/(1000*365)</f>
        <v>4.8197260273972601E-5</v>
      </c>
      <c r="E1148" s="28">
        <f>'I Disease Parameters'!$E$7/(1000*365)</f>
        <v>2.0024657534246577E-5</v>
      </c>
      <c r="F1148" s="27">
        <f>(1-'I Disease Parameters'!$E$8)/'I Disease Parameters'!$E$10</f>
        <v>0.188</v>
      </c>
      <c r="G1148" s="27">
        <f>'I Disease Parameters'!$E$8/'I Disease Parameters'!$E$11</f>
        <v>1.2E-2</v>
      </c>
      <c r="H1148" s="27">
        <f>1/'I Disease Parameters'!$E$12</f>
        <v>0.05</v>
      </c>
      <c r="I1148" s="27">
        <f>'I Disease Parameters'!$E$9/'I Disease Parameters'!$E$15</f>
        <v>0</v>
      </c>
      <c r="J1148" s="83">
        <f t="shared" si="502"/>
        <v>7.7001263440561267</v>
      </c>
      <c r="K1148" s="60">
        <f t="shared" si="503"/>
        <v>0.77001263449643809</v>
      </c>
      <c r="L1148" s="30">
        <f t="shared" si="504"/>
        <v>0.46717576064062738</v>
      </c>
      <c r="M1148" s="27">
        <f>J1148/'I Disease Parameters'!$E$12</f>
        <v>0.38500631720280631</v>
      </c>
      <c r="N1148" s="27">
        <f>K1148/SQRT('I Disease Parameters'!$E$13*'I Disease Parameters'!$E$13)</f>
        <v>4.5294860852731655E-2</v>
      </c>
      <c r="O1148" s="27">
        <f>L1148/'I Disease Parameters'!$E$13</f>
        <v>2.7480927096507492E-2</v>
      </c>
      <c r="P1148" s="27">
        <f>(1-L1148)/'I Disease Parameters'!$E$14</f>
        <v>2.2201009973307193E-2</v>
      </c>
      <c r="Q1148" s="19" t="str">
        <f t="shared" si="480"/>
        <v/>
      </c>
      <c r="R1148" s="17" t="str">
        <f t="shared" si="481"/>
        <v/>
      </c>
      <c r="S1148" s="17" t="str">
        <f t="shared" si="482"/>
        <v/>
      </c>
      <c r="T1148" s="17" t="str">
        <f t="shared" si="483"/>
        <v/>
      </c>
      <c r="U1148" s="17" t="str">
        <f t="shared" si="484"/>
        <v/>
      </c>
      <c r="V1148" s="17" t="str">
        <f t="shared" si="485"/>
        <v/>
      </c>
      <c r="W1148" s="17" t="str">
        <f t="shared" si="486"/>
        <v/>
      </c>
      <c r="X1148" s="18" t="str">
        <f t="shared" si="477"/>
        <v/>
      </c>
      <c r="Y1148" s="17" t="str">
        <f t="shared" si="487"/>
        <v/>
      </c>
      <c r="Z1148" s="17" t="str">
        <f t="shared" si="488"/>
        <v/>
      </c>
      <c r="AA1148" s="17" t="str">
        <f t="shared" si="489"/>
        <v/>
      </c>
      <c r="AB1148" s="17" t="str">
        <f t="shared" si="490"/>
        <v/>
      </c>
      <c r="AC1148" s="17" t="str">
        <f t="shared" si="491"/>
        <v/>
      </c>
      <c r="AD1148" s="18" t="str">
        <f t="shared" si="492"/>
        <v/>
      </c>
      <c r="AE1148" s="19" t="str">
        <f t="shared" si="493"/>
        <v/>
      </c>
      <c r="AF1148" s="17" t="str">
        <f t="shared" si="494"/>
        <v/>
      </c>
      <c r="AG1148" s="17" t="str">
        <f t="shared" si="495"/>
        <v/>
      </c>
      <c r="AH1148" s="18" t="str">
        <f t="shared" si="496"/>
        <v/>
      </c>
      <c r="AI1148" s="73"/>
      <c r="AJ1148" s="74"/>
      <c r="AK1148" s="74"/>
      <c r="AL1148" s="73"/>
      <c r="AM1148" s="74"/>
      <c r="AN1148" s="74">
        <f t="shared" si="497"/>
        <v>2012</v>
      </c>
      <c r="AO1148" s="19" t="str">
        <f t="shared" ca="1" si="498"/>
        <v>-</v>
      </c>
      <c r="AP1148" s="17" t="str">
        <f ca="1">IF($C1148&gt;=TODAY(),"-",100*(AO1148-MIN(Fit_Error_Deaths))/(MAX(Fit_Error_Deaths)-MIN(Fit_Error_Deaths)))</f>
        <v>-</v>
      </c>
      <c r="AQ1148" s="17" t="str">
        <f t="shared" ca="1" si="499"/>
        <v>-</v>
      </c>
      <c r="AR1148" s="17" t="str">
        <f ca="1">IF($C1148&gt;=TODAY(),"-",100*(AQ1148-MIN(Fit_Error_LocalTransmission))/(MAX(Fit_Error_LocalTransmission)-MIN(Fit_Error_LocalTransmission)))</f>
        <v>-</v>
      </c>
      <c r="AS1148" s="17" t="str">
        <f t="shared" ca="1" si="500"/>
        <v>-</v>
      </c>
      <c r="AT1148" s="67" t="str">
        <f t="shared" ca="1" si="501"/>
        <v>-</v>
      </c>
    </row>
    <row r="1149" spans="1:46" s="1" customFormat="1" ht="12" x14ac:dyDescent="0.35">
      <c r="A1149" s="87"/>
      <c r="B1149" s="40" t="str">
        <f t="shared" si="478"/>
        <v/>
      </c>
      <c r="C1149" s="41" t="str">
        <f t="shared" si="479"/>
        <v/>
      </c>
      <c r="D1149" s="28">
        <f>'I Disease Parameters'!$E$6/(1000*365)</f>
        <v>4.8197260273972601E-5</v>
      </c>
      <c r="E1149" s="28">
        <f>'I Disease Parameters'!$E$7/(1000*365)</f>
        <v>2.0024657534246577E-5</v>
      </c>
      <c r="F1149" s="27">
        <f>(1-'I Disease Parameters'!$E$8)/'I Disease Parameters'!$E$10</f>
        <v>0.188</v>
      </c>
      <c r="G1149" s="27">
        <f>'I Disease Parameters'!$E$8/'I Disease Parameters'!$E$11</f>
        <v>1.2E-2</v>
      </c>
      <c r="H1149" s="27">
        <f>1/'I Disease Parameters'!$E$12</f>
        <v>0.05</v>
      </c>
      <c r="I1149" s="27">
        <f>'I Disease Parameters'!$E$9/'I Disease Parameters'!$E$15</f>
        <v>0</v>
      </c>
      <c r="J1149" s="83">
        <f t="shared" si="502"/>
        <v>7.7001263440561267</v>
      </c>
      <c r="K1149" s="60">
        <f t="shared" si="503"/>
        <v>0.77001263449643809</v>
      </c>
      <c r="L1149" s="30">
        <f t="shared" si="504"/>
        <v>0.46717576064062738</v>
      </c>
      <c r="M1149" s="27">
        <f>J1149/'I Disease Parameters'!$E$12</f>
        <v>0.38500631720280631</v>
      </c>
      <c r="N1149" s="27">
        <f>K1149/SQRT('I Disease Parameters'!$E$13*'I Disease Parameters'!$E$13)</f>
        <v>4.5294860852731655E-2</v>
      </c>
      <c r="O1149" s="27">
        <f>L1149/'I Disease Parameters'!$E$13</f>
        <v>2.7480927096507492E-2</v>
      </c>
      <c r="P1149" s="27">
        <f>(1-L1149)/'I Disease Parameters'!$E$14</f>
        <v>2.2201009973307193E-2</v>
      </c>
      <c r="Q1149" s="19" t="str">
        <f t="shared" si="480"/>
        <v/>
      </c>
      <c r="R1149" s="17" t="str">
        <f t="shared" si="481"/>
        <v/>
      </c>
      <c r="S1149" s="17" t="str">
        <f t="shared" si="482"/>
        <v/>
      </c>
      <c r="T1149" s="17" t="str">
        <f t="shared" si="483"/>
        <v/>
      </c>
      <c r="U1149" s="17" t="str">
        <f t="shared" si="484"/>
        <v/>
      </c>
      <c r="V1149" s="17" t="str">
        <f t="shared" si="485"/>
        <v/>
      </c>
      <c r="W1149" s="17" t="str">
        <f t="shared" si="486"/>
        <v/>
      </c>
      <c r="X1149" s="18" t="str">
        <f t="shared" si="477"/>
        <v/>
      </c>
      <c r="Y1149" s="17" t="str">
        <f t="shared" si="487"/>
        <v/>
      </c>
      <c r="Z1149" s="17" t="str">
        <f t="shared" si="488"/>
        <v/>
      </c>
      <c r="AA1149" s="17" t="str">
        <f t="shared" si="489"/>
        <v/>
      </c>
      <c r="AB1149" s="17" t="str">
        <f t="shared" si="490"/>
        <v/>
      </c>
      <c r="AC1149" s="17" t="str">
        <f t="shared" si="491"/>
        <v/>
      </c>
      <c r="AD1149" s="18" t="str">
        <f t="shared" si="492"/>
        <v/>
      </c>
      <c r="AE1149" s="19" t="str">
        <f t="shared" si="493"/>
        <v/>
      </c>
      <c r="AF1149" s="17" t="str">
        <f t="shared" si="494"/>
        <v/>
      </c>
      <c r="AG1149" s="17" t="str">
        <f t="shared" si="495"/>
        <v/>
      </c>
      <c r="AH1149" s="18" t="str">
        <f t="shared" si="496"/>
        <v/>
      </c>
      <c r="AI1149" s="73"/>
      <c r="AJ1149" s="74"/>
      <c r="AK1149" s="74"/>
      <c r="AL1149" s="73"/>
      <c r="AM1149" s="74"/>
      <c r="AN1149" s="74">
        <f t="shared" si="497"/>
        <v>2012</v>
      </c>
      <c r="AO1149" s="19" t="str">
        <f t="shared" ca="1" si="498"/>
        <v>-</v>
      </c>
      <c r="AP1149" s="17" t="str">
        <f ca="1">IF($C1149&gt;=TODAY(),"-",100*(AO1149-MIN(Fit_Error_Deaths))/(MAX(Fit_Error_Deaths)-MIN(Fit_Error_Deaths)))</f>
        <v>-</v>
      </c>
      <c r="AQ1149" s="17" t="str">
        <f t="shared" ca="1" si="499"/>
        <v>-</v>
      </c>
      <c r="AR1149" s="17" t="str">
        <f ca="1">IF($C1149&gt;=TODAY(),"-",100*(AQ1149-MIN(Fit_Error_LocalTransmission))/(MAX(Fit_Error_LocalTransmission)-MIN(Fit_Error_LocalTransmission)))</f>
        <v>-</v>
      </c>
      <c r="AS1149" s="17" t="str">
        <f t="shared" ca="1" si="500"/>
        <v>-</v>
      </c>
      <c r="AT1149" s="67" t="str">
        <f t="shared" ca="1" si="501"/>
        <v>-</v>
      </c>
    </row>
    <row r="1150" spans="1:46" s="1" customFormat="1" ht="12" x14ac:dyDescent="0.35">
      <c r="A1150" s="87"/>
      <c r="B1150" s="40" t="str">
        <f t="shared" si="478"/>
        <v/>
      </c>
      <c r="C1150" s="41" t="str">
        <f t="shared" si="479"/>
        <v/>
      </c>
      <c r="D1150" s="28">
        <f>'I Disease Parameters'!$E$6/(1000*365)</f>
        <v>4.8197260273972601E-5</v>
      </c>
      <c r="E1150" s="28">
        <f>'I Disease Parameters'!$E$7/(1000*365)</f>
        <v>2.0024657534246577E-5</v>
      </c>
      <c r="F1150" s="27">
        <f>(1-'I Disease Parameters'!$E$8)/'I Disease Parameters'!$E$10</f>
        <v>0.188</v>
      </c>
      <c r="G1150" s="27">
        <f>'I Disease Parameters'!$E$8/'I Disease Parameters'!$E$11</f>
        <v>1.2E-2</v>
      </c>
      <c r="H1150" s="27">
        <f>1/'I Disease Parameters'!$E$12</f>
        <v>0.05</v>
      </c>
      <c r="I1150" s="27">
        <f>'I Disease Parameters'!$E$9/'I Disease Parameters'!$E$15</f>
        <v>0</v>
      </c>
      <c r="J1150" s="83">
        <f t="shared" si="502"/>
        <v>7.7001263440561267</v>
      </c>
      <c r="K1150" s="60">
        <f t="shared" si="503"/>
        <v>0.77001263449643809</v>
      </c>
      <c r="L1150" s="30">
        <f t="shared" si="504"/>
        <v>0.46717576064062738</v>
      </c>
      <c r="M1150" s="27">
        <f>J1150/'I Disease Parameters'!$E$12</f>
        <v>0.38500631720280631</v>
      </c>
      <c r="N1150" s="27">
        <f>K1150/SQRT('I Disease Parameters'!$E$13*'I Disease Parameters'!$E$13)</f>
        <v>4.5294860852731655E-2</v>
      </c>
      <c r="O1150" s="27">
        <f>L1150/'I Disease Parameters'!$E$13</f>
        <v>2.7480927096507492E-2</v>
      </c>
      <c r="P1150" s="27">
        <f>(1-L1150)/'I Disease Parameters'!$E$14</f>
        <v>2.2201009973307193E-2</v>
      </c>
      <c r="Q1150" s="19" t="str">
        <f t="shared" si="480"/>
        <v/>
      </c>
      <c r="R1150" s="17" t="str">
        <f t="shared" si="481"/>
        <v/>
      </c>
      <c r="S1150" s="17" t="str">
        <f t="shared" si="482"/>
        <v/>
      </c>
      <c r="T1150" s="17" t="str">
        <f t="shared" si="483"/>
        <v/>
      </c>
      <c r="U1150" s="17" t="str">
        <f t="shared" si="484"/>
        <v/>
      </c>
      <c r="V1150" s="17" t="str">
        <f t="shared" si="485"/>
        <v/>
      </c>
      <c r="W1150" s="17" t="str">
        <f t="shared" si="486"/>
        <v/>
      </c>
      <c r="X1150" s="18" t="str">
        <f t="shared" si="477"/>
        <v/>
      </c>
      <c r="Y1150" s="17" t="str">
        <f t="shared" si="487"/>
        <v/>
      </c>
      <c r="Z1150" s="17" t="str">
        <f t="shared" si="488"/>
        <v/>
      </c>
      <c r="AA1150" s="17" t="str">
        <f t="shared" si="489"/>
        <v/>
      </c>
      <c r="AB1150" s="17" t="str">
        <f t="shared" si="490"/>
        <v/>
      </c>
      <c r="AC1150" s="17" t="str">
        <f t="shared" si="491"/>
        <v/>
      </c>
      <c r="AD1150" s="18" t="str">
        <f t="shared" si="492"/>
        <v/>
      </c>
      <c r="AE1150" s="19" t="str">
        <f t="shared" si="493"/>
        <v/>
      </c>
      <c r="AF1150" s="17" t="str">
        <f t="shared" si="494"/>
        <v/>
      </c>
      <c r="AG1150" s="17" t="str">
        <f t="shared" si="495"/>
        <v/>
      </c>
      <c r="AH1150" s="18" t="str">
        <f t="shared" si="496"/>
        <v/>
      </c>
      <c r="AI1150" s="73"/>
      <c r="AJ1150" s="74"/>
      <c r="AK1150" s="74"/>
      <c r="AL1150" s="73"/>
      <c r="AM1150" s="74"/>
      <c r="AN1150" s="74">
        <f t="shared" si="497"/>
        <v>2012</v>
      </c>
      <c r="AO1150" s="19" t="str">
        <f t="shared" ca="1" si="498"/>
        <v>-</v>
      </c>
      <c r="AP1150" s="17" t="str">
        <f ca="1">IF($C1150&gt;=TODAY(),"-",100*(AO1150-MIN(Fit_Error_Deaths))/(MAX(Fit_Error_Deaths)-MIN(Fit_Error_Deaths)))</f>
        <v>-</v>
      </c>
      <c r="AQ1150" s="17" t="str">
        <f t="shared" ca="1" si="499"/>
        <v>-</v>
      </c>
      <c r="AR1150" s="17" t="str">
        <f ca="1">IF($C1150&gt;=TODAY(),"-",100*(AQ1150-MIN(Fit_Error_LocalTransmission))/(MAX(Fit_Error_LocalTransmission)-MIN(Fit_Error_LocalTransmission)))</f>
        <v>-</v>
      </c>
      <c r="AS1150" s="17" t="str">
        <f t="shared" ca="1" si="500"/>
        <v>-</v>
      </c>
      <c r="AT1150" s="67" t="str">
        <f t="shared" ca="1" si="501"/>
        <v>-</v>
      </c>
    </row>
    <row r="1151" spans="1:46" s="1" customFormat="1" ht="12" x14ac:dyDescent="0.35">
      <c r="A1151" s="87"/>
      <c r="B1151" s="40" t="str">
        <f t="shared" si="478"/>
        <v/>
      </c>
      <c r="C1151" s="41" t="str">
        <f t="shared" si="479"/>
        <v/>
      </c>
      <c r="D1151" s="28">
        <f>'I Disease Parameters'!$E$6/(1000*365)</f>
        <v>4.8197260273972601E-5</v>
      </c>
      <c r="E1151" s="28">
        <f>'I Disease Parameters'!$E$7/(1000*365)</f>
        <v>2.0024657534246577E-5</v>
      </c>
      <c r="F1151" s="27">
        <f>(1-'I Disease Parameters'!$E$8)/'I Disease Parameters'!$E$10</f>
        <v>0.188</v>
      </c>
      <c r="G1151" s="27">
        <f>'I Disease Parameters'!$E$8/'I Disease Parameters'!$E$11</f>
        <v>1.2E-2</v>
      </c>
      <c r="H1151" s="27">
        <f>1/'I Disease Parameters'!$E$12</f>
        <v>0.05</v>
      </c>
      <c r="I1151" s="27">
        <f>'I Disease Parameters'!$E$9/'I Disease Parameters'!$E$15</f>
        <v>0</v>
      </c>
      <c r="J1151" s="83">
        <f t="shared" si="502"/>
        <v>7.7001263440561267</v>
      </c>
      <c r="K1151" s="60">
        <f t="shared" si="503"/>
        <v>0.77001263449643809</v>
      </c>
      <c r="L1151" s="30">
        <f t="shared" si="504"/>
        <v>0.46717576064062738</v>
      </c>
      <c r="M1151" s="27">
        <f>J1151/'I Disease Parameters'!$E$12</f>
        <v>0.38500631720280631</v>
      </c>
      <c r="N1151" s="27">
        <f>K1151/SQRT('I Disease Parameters'!$E$13*'I Disease Parameters'!$E$13)</f>
        <v>4.5294860852731655E-2</v>
      </c>
      <c r="O1151" s="27">
        <f>L1151/'I Disease Parameters'!$E$13</f>
        <v>2.7480927096507492E-2</v>
      </c>
      <c r="P1151" s="27">
        <f>(1-L1151)/'I Disease Parameters'!$E$14</f>
        <v>2.2201009973307193E-2</v>
      </c>
      <c r="Q1151" s="19" t="str">
        <f t="shared" si="480"/>
        <v/>
      </c>
      <c r="R1151" s="17" t="str">
        <f t="shared" si="481"/>
        <v/>
      </c>
      <c r="S1151" s="17" t="str">
        <f t="shared" si="482"/>
        <v/>
      </c>
      <c r="T1151" s="17" t="str">
        <f t="shared" si="483"/>
        <v/>
      </c>
      <c r="U1151" s="17" t="str">
        <f t="shared" si="484"/>
        <v/>
      </c>
      <c r="V1151" s="17" t="str">
        <f t="shared" si="485"/>
        <v/>
      </c>
      <c r="W1151" s="17" t="str">
        <f t="shared" si="486"/>
        <v/>
      </c>
      <c r="X1151" s="18" t="str">
        <f t="shared" si="477"/>
        <v/>
      </c>
      <c r="Y1151" s="17" t="str">
        <f t="shared" si="487"/>
        <v/>
      </c>
      <c r="Z1151" s="17" t="str">
        <f t="shared" si="488"/>
        <v/>
      </c>
      <c r="AA1151" s="17" t="str">
        <f t="shared" si="489"/>
        <v/>
      </c>
      <c r="AB1151" s="17" t="str">
        <f t="shared" si="490"/>
        <v/>
      </c>
      <c r="AC1151" s="17" t="str">
        <f t="shared" si="491"/>
        <v/>
      </c>
      <c r="AD1151" s="18" t="str">
        <f t="shared" si="492"/>
        <v/>
      </c>
      <c r="AE1151" s="19" t="str">
        <f t="shared" si="493"/>
        <v/>
      </c>
      <c r="AF1151" s="17" t="str">
        <f t="shared" si="494"/>
        <v/>
      </c>
      <c r="AG1151" s="17" t="str">
        <f t="shared" si="495"/>
        <v/>
      </c>
      <c r="AH1151" s="18" t="str">
        <f t="shared" si="496"/>
        <v/>
      </c>
      <c r="AI1151" s="73"/>
      <c r="AJ1151" s="74"/>
      <c r="AK1151" s="74"/>
      <c r="AL1151" s="73"/>
      <c r="AM1151" s="74"/>
      <c r="AN1151" s="74">
        <f t="shared" si="497"/>
        <v>2012</v>
      </c>
      <c r="AO1151" s="19" t="str">
        <f t="shared" ca="1" si="498"/>
        <v>-</v>
      </c>
      <c r="AP1151" s="17" t="str">
        <f ca="1">IF($C1151&gt;=TODAY(),"-",100*(AO1151-MIN(Fit_Error_Deaths))/(MAX(Fit_Error_Deaths)-MIN(Fit_Error_Deaths)))</f>
        <v>-</v>
      </c>
      <c r="AQ1151" s="17" t="str">
        <f t="shared" ca="1" si="499"/>
        <v>-</v>
      </c>
      <c r="AR1151" s="17" t="str">
        <f ca="1">IF($C1151&gt;=TODAY(),"-",100*(AQ1151-MIN(Fit_Error_LocalTransmission))/(MAX(Fit_Error_LocalTransmission)-MIN(Fit_Error_LocalTransmission)))</f>
        <v>-</v>
      </c>
      <c r="AS1151" s="17" t="str">
        <f t="shared" ca="1" si="500"/>
        <v>-</v>
      </c>
      <c r="AT1151" s="67" t="str">
        <f t="shared" ca="1" si="501"/>
        <v>-</v>
      </c>
    </row>
    <row r="1152" spans="1:46" s="1" customFormat="1" ht="12" x14ac:dyDescent="0.35">
      <c r="A1152" s="87"/>
      <c r="B1152" s="40" t="str">
        <f t="shared" si="478"/>
        <v/>
      </c>
      <c r="C1152" s="41" t="str">
        <f t="shared" si="479"/>
        <v/>
      </c>
      <c r="D1152" s="28">
        <f>'I Disease Parameters'!$E$6/(1000*365)</f>
        <v>4.8197260273972601E-5</v>
      </c>
      <c r="E1152" s="28">
        <f>'I Disease Parameters'!$E$7/(1000*365)</f>
        <v>2.0024657534246577E-5</v>
      </c>
      <c r="F1152" s="27">
        <f>(1-'I Disease Parameters'!$E$8)/'I Disease Parameters'!$E$10</f>
        <v>0.188</v>
      </c>
      <c r="G1152" s="27">
        <f>'I Disease Parameters'!$E$8/'I Disease Parameters'!$E$11</f>
        <v>1.2E-2</v>
      </c>
      <c r="H1152" s="27">
        <f>1/'I Disease Parameters'!$E$12</f>
        <v>0.05</v>
      </c>
      <c r="I1152" s="27">
        <f>'I Disease Parameters'!$E$9/'I Disease Parameters'!$E$15</f>
        <v>0</v>
      </c>
      <c r="J1152" s="83">
        <f t="shared" si="502"/>
        <v>7.7001263440561267</v>
      </c>
      <c r="K1152" s="60">
        <f t="shared" si="503"/>
        <v>0.77001263449643809</v>
      </c>
      <c r="L1152" s="30">
        <f t="shared" si="504"/>
        <v>0.46717576064062738</v>
      </c>
      <c r="M1152" s="27">
        <f>J1152/'I Disease Parameters'!$E$12</f>
        <v>0.38500631720280631</v>
      </c>
      <c r="N1152" s="27">
        <f>K1152/SQRT('I Disease Parameters'!$E$13*'I Disease Parameters'!$E$13)</f>
        <v>4.5294860852731655E-2</v>
      </c>
      <c r="O1152" s="27">
        <f>L1152/'I Disease Parameters'!$E$13</f>
        <v>2.7480927096507492E-2</v>
      </c>
      <c r="P1152" s="27">
        <f>(1-L1152)/'I Disease Parameters'!$E$14</f>
        <v>2.2201009973307193E-2</v>
      </c>
      <c r="Q1152" s="19" t="str">
        <f t="shared" si="480"/>
        <v/>
      </c>
      <c r="R1152" s="17" t="str">
        <f t="shared" si="481"/>
        <v/>
      </c>
      <c r="S1152" s="17" t="str">
        <f t="shared" si="482"/>
        <v/>
      </c>
      <c r="T1152" s="17" t="str">
        <f t="shared" si="483"/>
        <v/>
      </c>
      <c r="U1152" s="17" t="str">
        <f t="shared" si="484"/>
        <v/>
      </c>
      <c r="V1152" s="17" t="str">
        <f t="shared" si="485"/>
        <v/>
      </c>
      <c r="W1152" s="17" t="str">
        <f t="shared" si="486"/>
        <v/>
      </c>
      <c r="X1152" s="18" t="str">
        <f t="shared" si="477"/>
        <v/>
      </c>
      <c r="Y1152" s="17" t="str">
        <f t="shared" si="487"/>
        <v/>
      </c>
      <c r="Z1152" s="17" t="str">
        <f t="shared" si="488"/>
        <v/>
      </c>
      <c r="AA1152" s="17" t="str">
        <f t="shared" si="489"/>
        <v/>
      </c>
      <c r="AB1152" s="17" t="str">
        <f t="shared" si="490"/>
        <v/>
      </c>
      <c r="AC1152" s="17" t="str">
        <f t="shared" si="491"/>
        <v/>
      </c>
      <c r="AD1152" s="18" t="str">
        <f t="shared" si="492"/>
        <v/>
      </c>
      <c r="AE1152" s="19" t="str">
        <f t="shared" si="493"/>
        <v/>
      </c>
      <c r="AF1152" s="17" t="str">
        <f t="shared" si="494"/>
        <v/>
      </c>
      <c r="AG1152" s="17" t="str">
        <f t="shared" si="495"/>
        <v/>
      </c>
      <c r="AH1152" s="18" t="str">
        <f t="shared" si="496"/>
        <v/>
      </c>
      <c r="AI1152" s="73"/>
      <c r="AJ1152" s="74"/>
      <c r="AK1152" s="74"/>
      <c r="AL1152" s="73"/>
      <c r="AM1152" s="74"/>
      <c r="AN1152" s="74">
        <f t="shared" si="497"/>
        <v>2012</v>
      </c>
      <c r="AO1152" s="19" t="str">
        <f t="shared" ca="1" si="498"/>
        <v>-</v>
      </c>
      <c r="AP1152" s="17" t="str">
        <f ca="1">IF($C1152&gt;=TODAY(),"-",100*(AO1152-MIN(Fit_Error_Deaths))/(MAX(Fit_Error_Deaths)-MIN(Fit_Error_Deaths)))</f>
        <v>-</v>
      </c>
      <c r="AQ1152" s="17" t="str">
        <f t="shared" ca="1" si="499"/>
        <v>-</v>
      </c>
      <c r="AR1152" s="17" t="str">
        <f ca="1">IF($C1152&gt;=TODAY(),"-",100*(AQ1152-MIN(Fit_Error_LocalTransmission))/(MAX(Fit_Error_LocalTransmission)-MIN(Fit_Error_LocalTransmission)))</f>
        <v>-</v>
      </c>
      <c r="AS1152" s="17" t="str">
        <f t="shared" ca="1" si="500"/>
        <v>-</v>
      </c>
      <c r="AT1152" s="67" t="str">
        <f t="shared" ca="1" si="501"/>
        <v>-</v>
      </c>
    </row>
    <row r="1153" spans="1:46" s="1" customFormat="1" ht="12" x14ac:dyDescent="0.35">
      <c r="A1153" s="87"/>
      <c r="B1153" s="40" t="str">
        <f t="shared" si="478"/>
        <v/>
      </c>
      <c r="C1153" s="41" t="str">
        <f t="shared" si="479"/>
        <v/>
      </c>
      <c r="D1153" s="28">
        <f>'I Disease Parameters'!$E$6/(1000*365)</f>
        <v>4.8197260273972601E-5</v>
      </c>
      <c r="E1153" s="28">
        <f>'I Disease Parameters'!$E$7/(1000*365)</f>
        <v>2.0024657534246577E-5</v>
      </c>
      <c r="F1153" s="27">
        <f>(1-'I Disease Parameters'!$E$8)/'I Disease Parameters'!$E$10</f>
        <v>0.188</v>
      </c>
      <c r="G1153" s="27">
        <f>'I Disease Parameters'!$E$8/'I Disease Parameters'!$E$11</f>
        <v>1.2E-2</v>
      </c>
      <c r="H1153" s="27">
        <f>1/'I Disease Parameters'!$E$12</f>
        <v>0.05</v>
      </c>
      <c r="I1153" s="27">
        <f>'I Disease Parameters'!$E$9/'I Disease Parameters'!$E$15</f>
        <v>0</v>
      </c>
      <c r="J1153" s="83">
        <f t="shared" si="502"/>
        <v>7.7001263440561267</v>
      </c>
      <c r="K1153" s="60">
        <f t="shared" si="503"/>
        <v>0.77001263449643809</v>
      </c>
      <c r="L1153" s="30">
        <f t="shared" si="504"/>
        <v>0.46717576064062738</v>
      </c>
      <c r="M1153" s="27">
        <f>J1153/'I Disease Parameters'!$E$12</f>
        <v>0.38500631720280631</v>
      </c>
      <c r="N1153" s="27">
        <f>K1153/SQRT('I Disease Parameters'!$E$13*'I Disease Parameters'!$E$13)</f>
        <v>4.5294860852731655E-2</v>
      </c>
      <c r="O1153" s="27">
        <f>L1153/'I Disease Parameters'!$E$13</f>
        <v>2.7480927096507492E-2</v>
      </c>
      <c r="P1153" s="27">
        <f>(1-L1153)/'I Disease Parameters'!$E$14</f>
        <v>2.2201009973307193E-2</v>
      </c>
      <c r="Q1153" s="19" t="str">
        <f t="shared" si="480"/>
        <v/>
      </c>
      <c r="R1153" s="17" t="str">
        <f t="shared" si="481"/>
        <v/>
      </c>
      <c r="S1153" s="17" t="str">
        <f t="shared" si="482"/>
        <v/>
      </c>
      <c r="T1153" s="17" t="str">
        <f t="shared" si="483"/>
        <v/>
      </c>
      <c r="U1153" s="17" t="str">
        <f t="shared" si="484"/>
        <v/>
      </c>
      <c r="V1153" s="17" t="str">
        <f t="shared" si="485"/>
        <v/>
      </c>
      <c r="W1153" s="17" t="str">
        <f t="shared" si="486"/>
        <v/>
      </c>
      <c r="X1153" s="18" t="str">
        <f t="shared" si="477"/>
        <v/>
      </c>
      <c r="Y1153" s="17" t="str">
        <f t="shared" si="487"/>
        <v/>
      </c>
      <c r="Z1153" s="17" t="str">
        <f t="shared" si="488"/>
        <v/>
      </c>
      <c r="AA1153" s="17" t="str">
        <f t="shared" si="489"/>
        <v/>
      </c>
      <c r="AB1153" s="17" t="str">
        <f t="shared" si="490"/>
        <v/>
      </c>
      <c r="AC1153" s="17" t="str">
        <f t="shared" si="491"/>
        <v/>
      </c>
      <c r="AD1153" s="18" t="str">
        <f t="shared" si="492"/>
        <v/>
      </c>
      <c r="AE1153" s="19" t="str">
        <f t="shared" si="493"/>
        <v/>
      </c>
      <c r="AF1153" s="17" t="str">
        <f t="shared" si="494"/>
        <v/>
      </c>
      <c r="AG1153" s="17" t="str">
        <f t="shared" si="495"/>
        <v/>
      </c>
      <c r="AH1153" s="18" t="str">
        <f t="shared" si="496"/>
        <v/>
      </c>
      <c r="AI1153" s="73"/>
      <c r="AJ1153" s="74"/>
      <c r="AK1153" s="74"/>
      <c r="AL1153" s="73"/>
      <c r="AM1153" s="74"/>
      <c r="AN1153" s="74">
        <f t="shared" si="497"/>
        <v>2012</v>
      </c>
      <c r="AO1153" s="19" t="str">
        <f t="shared" ca="1" si="498"/>
        <v>-</v>
      </c>
      <c r="AP1153" s="17" t="str">
        <f ca="1">IF($C1153&gt;=TODAY(),"-",100*(AO1153-MIN(Fit_Error_Deaths))/(MAX(Fit_Error_Deaths)-MIN(Fit_Error_Deaths)))</f>
        <v>-</v>
      </c>
      <c r="AQ1153" s="17" t="str">
        <f t="shared" ca="1" si="499"/>
        <v>-</v>
      </c>
      <c r="AR1153" s="17" t="str">
        <f ca="1">IF($C1153&gt;=TODAY(),"-",100*(AQ1153-MIN(Fit_Error_LocalTransmission))/(MAX(Fit_Error_LocalTransmission)-MIN(Fit_Error_LocalTransmission)))</f>
        <v>-</v>
      </c>
      <c r="AS1153" s="17" t="str">
        <f t="shared" ca="1" si="500"/>
        <v>-</v>
      </c>
      <c r="AT1153" s="67" t="str">
        <f t="shared" ca="1" si="501"/>
        <v>-</v>
      </c>
    </row>
    <row r="1154" spans="1:46" s="1" customFormat="1" ht="12" x14ac:dyDescent="0.35">
      <c r="A1154" s="87"/>
      <c r="B1154" s="40" t="str">
        <f t="shared" si="478"/>
        <v/>
      </c>
      <c r="C1154" s="41" t="str">
        <f t="shared" si="479"/>
        <v/>
      </c>
      <c r="D1154" s="28">
        <f>'I Disease Parameters'!$E$6/(1000*365)</f>
        <v>4.8197260273972601E-5</v>
      </c>
      <c r="E1154" s="28">
        <f>'I Disease Parameters'!$E$7/(1000*365)</f>
        <v>2.0024657534246577E-5</v>
      </c>
      <c r="F1154" s="27">
        <f>(1-'I Disease Parameters'!$E$8)/'I Disease Parameters'!$E$10</f>
        <v>0.188</v>
      </c>
      <c r="G1154" s="27">
        <f>'I Disease Parameters'!$E$8/'I Disease Parameters'!$E$11</f>
        <v>1.2E-2</v>
      </c>
      <c r="H1154" s="27">
        <f>1/'I Disease Parameters'!$E$12</f>
        <v>0.05</v>
      </c>
      <c r="I1154" s="27">
        <f>'I Disease Parameters'!$E$9/'I Disease Parameters'!$E$15</f>
        <v>0</v>
      </c>
      <c r="J1154" s="83">
        <f t="shared" si="502"/>
        <v>7.7001263440561267</v>
      </c>
      <c r="K1154" s="60">
        <f t="shared" si="503"/>
        <v>0.77001263449643809</v>
      </c>
      <c r="L1154" s="30">
        <f t="shared" si="504"/>
        <v>0.46717576064062738</v>
      </c>
      <c r="M1154" s="27">
        <f>J1154/'I Disease Parameters'!$E$12</f>
        <v>0.38500631720280631</v>
      </c>
      <c r="N1154" s="27">
        <f>K1154/SQRT('I Disease Parameters'!$E$13*'I Disease Parameters'!$E$13)</f>
        <v>4.5294860852731655E-2</v>
      </c>
      <c r="O1154" s="27">
        <f>L1154/'I Disease Parameters'!$E$13</f>
        <v>2.7480927096507492E-2</v>
      </c>
      <c r="P1154" s="27">
        <f>(1-L1154)/'I Disease Parameters'!$E$14</f>
        <v>2.2201009973307193E-2</v>
      </c>
      <c r="Q1154" s="19" t="str">
        <f t="shared" si="480"/>
        <v/>
      </c>
      <c r="R1154" s="17" t="str">
        <f t="shared" si="481"/>
        <v/>
      </c>
      <c r="S1154" s="17" t="str">
        <f t="shared" si="482"/>
        <v/>
      </c>
      <c r="T1154" s="17" t="str">
        <f t="shared" si="483"/>
        <v/>
      </c>
      <c r="U1154" s="17" t="str">
        <f t="shared" si="484"/>
        <v/>
      </c>
      <c r="V1154" s="17" t="str">
        <f t="shared" si="485"/>
        <v/>
      </c>
      <c r="W1154" s="17" t="str">
        <f t="shared" si="486"/>
        <v/>
      </c>
      <c r="X1154" s="18" t="str">
        <f t="shared" si="477"/>
        <v/>
      </c>
      <c r="Y1154" s="17" t="str">
        <f t="shared" si="487"/>
        <v/>
      </c>
      <c r="Z1154" s="17" t="str">
        <f t="shared" si="488"/>
        <v/>
      </c>
      <c r="AA1154" s="17" t="str">
        <f t="shared" si="489"/>
        <v/>
      </c>
      <c r="AB1154" s="17" t="str">
        <f t="shared" si="490"/>
        <v/>
      </c>
      <c r="AC1154" s="17" t="str">
        <f t="shared" si="491"/>
        <v/>
      </c>
      <c r="AD1154" s="18" t="str">
        <f t="shared" si="492"/>
        <v/>
      </c>
      <c r="AE1154" s="19" t="str">
        <f t="shared" si="493"/>
        <v/>
      </c>
      <c r="AF1154" s="17" t="str">
        <f t="shared" si="494"/>
        <v/>
      </c>
      <c r="AG1154" s="17" t="str">
        <f t="shared" si="495"/>
        <v/>
      </c>
      <c r="AH1154" s="18" t="str">
        <f t="shared" si="496"/>
        <v/>
      </c>
      <c r="AI1154" s="73"/>
      <c r="AJ1154" s="74"/>
      <c r="AK1154" s="74"/>
      <c r="AL1154" s="73"/>
      <c r="AM1154" s="74"/>
      <c r="AN1154" s="74">
        <f t="shared" si="497"/>
        <v>2012</v>
      </c>
      <c r="AO1154" s="19" t="str">
        <f t="shared" ca="1" si="498"/>
        <v>-</v>
      </c>
      <c r="AP1154" s="17" t="str">
        <f ca="1">IF($C1154&gt;=TODAY(),"-",100*(AO1154-MIN(Fit_Error_Deaths))/(MAX(Fit_Error_Deaths)-MIN(Fit_Error_Deaths)))</f>
        <v>-</v>
      </c>
      <c r="AQ1154" s="17" t="str">
        <f t="shared" ca="1" si="499"/>
        <v>-</v>
      </c>
      <c r="AR1154" s="17" t="str">
        <f ca="1">IF($C1154&gt;=TODAY(),"-",100*(AQ1154-MIN(Fit_Error_LocalTransmission))/(MAX(Fit_Error_LocalTransmission)-MIN(Fit_Error_LocalTransmission)))</f>
        <v>-</v>
      </c>
      <c r="AS1154" s="17" t="str">
        <f t="shared" ca="1" si="500"/>
        <v>-</v>
      </c>
      <c r="AT1154" s="67" t="str">
        <f t="shared" ca="1" si="501"/>
        <v>-</v>
      </c>
    </row>
    <row r="1155" spans="1:46" s="1" customFormat="1" ht="12" x14ac:dyDescent="0.35">
      <c r="A1155" s="87"/>
      <c r="B1155" s="40" t="str">
        <f t="shared" si="478"/>
        <v/>
      </c>
      <c r="C1155" s="41" t="str">
        <f t="shared" si="479"/>
        <v/>
      </c>
      <c r="D1155" s="28">
        <f>'I Disease Parameters'!$E$6/(1000*365)</f>
        <v>4.8197260273972601E-5</v>
      </c>
      <c r="E1155" s="28">
        <f>'I Disease Parameters'!$E$7/(1000*365)</f>
        <v>2.0024657534246577E-5</v>
      </c>
      <c r="F1155" s="27">
        <f>(1-'I Disease Parameters'!$E$8)/'I Disease Parameters'!$E$10</f>
        <v>0.188</v>
      </c>
      <c r="G1155" s="27">
        <f>'I Disease Parameters'!$E$8/'I Disease Parameters'!$E$11</f>
        <v>1.2E-2</v>
      </c>
      <c r="H1155" s="27">
        <f>1/'I Disease Parameters'!$E$12</f>
        <v>0.05</v>
      </c>
      <c r="I1155" s="27">
        <f>'I Disease Parameters'!$E$9/'I Disease Parameters'!$E$15</f>
        <v>0</v>
      </c>
      <c r="J1155" s="83">
        <f t="shared" si="502"/>
        <v>7.7001263440561267</v>
      </c>
      <c r="K1155" s="60">
        <f t="shared" si="503"/>
        <v>0.77001263449643809</v>
      </c>
      <c r="L1155" s="30">
        <f t="shared" si="504"/>
        <v>0.46717576064062738</v>
      </c>
      <c r="M1155" s="27">
        <f>J1155/'I Disease Parameters'!$E$12</f>
        <v>0.38500631720280631</v>
      </c>
      <c r="N1155" s="27">
        <f>K1155/SQRT('I Disease Parameters'!$E$13*'I Disease Parameters'!$E$13)</f>
        <v>4.5294860852731655E-2</v>
      </c>
      <c r="O1155" s="27">
        <f>L1155/'I Disease Parameters'!$E$13</f>
        <v>2.7480927096507492E-2</v>
      </c>
      <c r="P1155" s="27">
        <f>(1-L1155)/'I Disease Parameters'!$E$14</f>
        <v>2.2201009973307193E-2</v>
      </c>
      <c r="Q1155" s="19" t="str">
        <f t="shared" si="480"/>
        <v/>
      </c>
      <c r="R1155" s="17" t="str">
        <f t="shared" si="481"/>
        <v/>
      </c>
      <c r="S1155" s="17" t="str">
        <f t="shared" si="482"/>
        <v/>
      </c>
      <c r="T1155" s="17" t="str">
        <f t="shared" si="483"/>
        <v/>
      </c>
      <c r="U1155" s="17" t="str">
        <f t="shared" si="484"/>
        <v/>
      </c>
      <c r="V1155" s="17" t="str">
        <f t="shared" si="485"/>
        <v/>
      </c>
      <c r="W1155" s="17" t="str">
        <f t="shared" si="486"/>
        <v/>
      </c>
      <c r="X1155" s="18" t="str">
        <f t="shared" si="477"/>
        <v/>
      </c>
      <c r="Y1155" s="17" t="str">
        <f t="shared" si="487"/>
        <v/>
      </c>
      <c r="Z1155" s="17" t="str">
        <f t="shared" si="488"/>
        <v/>
      </c>
      <c r="AA1155" s="17" t="str">
        <f t="shared" si="489"/>
        <v/>
      </c>
      <c r="AB1155" s="17" t="str">
        <f t="shared" si="490"/>
        <v/>
      </c>
      <c r="AC1155" s="17" t="str">
        <f t="shared" si="491"/>
        <v/>
      </c>
      <c r="AD1155" s="18" t="str">
        <f t="shared" si="492"/>
        <v/>
      </c>
      <c r="AE1155" s="19" t="str">
        <f t="shared" si="493"/>
        <v/>
      </c>
      <c r="AF1155" s="17" t="str">
        <f t="shared" si="494"/>
        <v/>
      </c>
      <c r="AG1155" s="17" t="str">
        <f t="shared" si="495"/>
        <v/>
      </c>
      <c r="AH1155" s="18" t="str">
        <f t="shared" si="496"/>
        <v/>
      </c>
      <c r="AI1155" s="73"/>
      <c r="AJ1155" s="74"/>
      <c r="AK1155" s="74"/>
      <c r="AL1155" s="73"/>
      <c r="AM1155" s="74"/>
      <c r="AN1155" s="74">
        <f t="shared" si="497"/>
        <v>2012</v>
      </c>
      <c r="AO1155" s="19" t="str">
        <f t="shared" ca="1" si="498"/>
        <v>-</v>
      </c>
      <c r="AP1155" s="17" t="str">
        <f ca="1">IF($C1155&gt;=TODAY(),"-",100*(AO1155-MIN(Fit_Error_Deaths))/(MAX(Fit_Error_Deaths)-MIN(Fit_Error_Deaths)))</f>
        <v>-</v>
      </c>
      <c r="AQ1155" s="17" t="str">
        <f t="shared" ca="1" si="499"/>
        <v>-</v>
      </c>
      <c r="AR1155" s="17" t="str">
        <f ca="1">IF($C1155&gt;=TODAY(),"-",100*(AQ1155-MIN(Fit_Error_LocalTransmission))/(MAX(Fit_Error_LocalTransmission)-MIN(Fit_Error_LocalTransmission)))</f>
        <v>-</v>
      </c>
      <c r="AS1155" s="17" t="str">
        <f t="shared" ca="1" si="500"/>
        <v>-</v>
      </c>
      <c r="AT1155" s="67" t="str">
        <f t="shared" ca="1" si="501"/>
        <v>-</v>
      </c>
    </row>
    <row r="1156" spans="1:46" s="1" customFormat="1" ht="12" x14ac:dyDescent="0.35">
      <c r="A1156" s="87"/>
      <c r="B1156" s="40" t="str">
        <f t="shared" si="478"/>
        <v/>
      </c>
      <c r="C1156" s="41" t="str">
        <f t="shared" si="479"/>
        <v/>
      </c>
      <c r="D1156" s="28">
        <f>'I Disease Parameters'!$E$6/(1000*365)</f>
        <v>4.8197260273972601E-5</v>
      </c>
      <c r="E1156" s="28">
        <f>'I Disease Parameters'!$E$7/(1000*365)</f>
        <v>2.0024657534246577E-5</v>
      </c>
      <c r="F1156" s="27">
        <f>(1-'I Disease Parameters'!$E$8)/'I Disease Parameters'!$E$10</f>
        <v>0.188</v>
      </c>
      <c r="G1156" s="27">
        <f>'I Disease Parameters'!$E$8/'I Disease Parameters'!$E$11</f>
        <v>1.2E-2</v>
      </c>
      <c r="H1156" s="27">
        <f>1/'I Disease Parameters'!$E$12</f>
        <v>0.05</v>
      </c>
      <c r="I1156" s="27">
        <f>'I Disease Parameters'!$E$9/'I Disease Parameters'!$E$15</f>
        <v>0</v>
      </c>
      <c r="J1156" s="83">
        <f t="shared" si="502"/>
        <v>7.7001263440561267</v>
      </c>
      <c r="K1156" s="60">
        <f t="shared" si="503"/>
        <v>0.77001263449643809</v>
      </c>
      <c r="L1156" s="30">
        <f t="shared" si="504"/>
        <v>0.46717576064062738</v>
      </c>
      <c r="M1156" s="27">
        <f>J1156/'I Disease Parameters'!$E$12</f>
        <v>0.38500631720280631</v>
      </c>
      <c r="N1156" s="27">
        <f>K1156/SQRT('I Disease Parameters'!$E$13*'I Disease Parameters'!$E$13)</f>
        <v>4.5294860852731655E-2</v>
      </c>
      <c r="O1156" s="27">
        <f>L1156/'I Disease Parameters'!$E$13</f>
        <v>2.7480927096507492E-2</v>
      </c>
      <c r="P1156" s="27">
        <f>(1-L1156)/'I Disease Parameters'!$E$14</f>
        <v>2.2201009973307193E-2</v>
      </c>
      <c r="Q1156" s="19" t="str">
        <f t="shared" si="480"/>
        <v/>
      </c>
      <c r="R1156" s="17" t="str">
        <f t="shared" si="481"/>
        <v/>
      </c>
      <c r="S1156" s="17" t="str">
        <f t="shared" si="482"/>
        <v/>
      </c>
      <c r="T1156" s="17" t="str">
        <f t="shared" si="483"/>
        <v/>
      </c>
      <c r="U1156" s="17" t="str">
        <f t="shared" si="484"/>
        <v/>
      </c>
      <c r="V1156" s="17" t="str">
        <f t="shared" si="485"/>
        <v/>
      </c>
      <c r="W1156" s="17" t="str">
        <f t="shared" si="486"/>
        <v/>
      </c>
      <c r="X1156" s="18" t="str">
        <f t="shared" ref="X1156:X1219" si="505">IF($B1156&gt;$C$1,"",MAX(View_T_C))</f>
        <v/>
      </c>
      <c r="Y1156" s="17" t="str">
        <f t="shared" si="487"/>
        <v/>
      </c>
      <c r="Z1156" s="17" t="str">
        <f t="shared" si="488"/>
        <v/>
      </c>
      <c r="AA1156" s="17" t="str">
        <f t="shared" si="489"/>
        <v/>
      </c>
      <c r="AB1156" s="17" t="str">
        <f t="shared" si="490"/>
        <v/>
      </c>
      <c r="AC1156" s="17" t="str">
        <f t="shared" si="491"/>
        <v/>
      </c>
      <c r="AD1156" s="18" t="str">
        <f t="shared" si="492"/>
        <v/>
      </c>
      <c r="AE1156" s="19" t="str">
        <f t="shared" si="493"/>
        <v/>
      </c>
      <c r="AF1156" s="17" t="str">
        <f t="shared" si="494"/>
        <v/>
      </c>
      <c r="AG1156" s="17" t="str">
        <f t="shared" si="495"/>
        <v/>
      </c>
      <c r="AH1156" s="18" t="str">
        <f t="shared" si="496"/>
        <v/>
      </c>
      <c r="AI1156" s="73"/>
      <c r="AJ1156" s="74"/>
      <c r="AK1156" s="74"/>
      <c r="AL1156" s="73"/>
      <c r="AM1156" s="74"/>
      <c r="AN1156" s="74">
        <f t="shared" si="497"/>
        <v>2012</v>
      </c>
      <c r="AO1156" s="19" t="str">
        <f t="shared" ca="1" si="498"/>
        <v>-</v>
      </c>
      <c r="AP1156" s="17" t="str">
        <f ca="1">IF($C1156&gt;=TODAY(),"-",100*(AO1156-MIN(Fit_Error_Deaths))/(MAX(Fit_Error_Deaths)-MIN(Fit_Error_Deaths)))</f>
        <v>-</v>
      </c>
      <c r="AQ1156" s="17" t="str">
        <f t="shared" ca="1" si="499"/>
        <v>-</v>
      </c>
      <c r="AR1156" s="17" t="str">
        <f ca="1">IF($C1156&gt;=TODAY(),"-",100*(AQ1156-MIN(Fit_Error_LocalTransmission))/(MAX(Fit_Error_LocalTransmission)-MIN(Fit_Error_LocalTransmission)))</f>
        <v>-</v>
      </c>
      <c r="AS1156" s="17" t="str">
        <f t="shared" ca="1" si="500"/>
        <v>-</v>
      </c>
      <c r="AT1156" s="67" t="str">
        <f t="shared" ca="1" si="501"/>
        <v>-</v>
      </c>
    </row>
    <row r="1157" spans="1:46" s="1" customFormat="1" ht="12" x14ac:dyDescent="0.35">
      <c r="A1157" s="87"/>
      <c r="B1157" s="40" t="str">
        <f t="shared" ref="B1157:B1220" si="506">IF($B1156&gt;=$C$1,"",B1156+1)</f>
        <v/>
      </c>
      <c r="C1157" s="41" t="str">
        <f t="shared" ref="C1157:C1220" si="507">IF($B1157&gt;$C$1,"",C1156+1)</f>
        <v/>
      </c>
      <c r="D1157" s="28">
        <f>'I Disease Parameters'!$E$6/(1000*365)</f>
        <v>4.8197260273972601E-5</v>
      </c>
      <c r="E1157" s="28">
        <f>'I Disease Parameters'!$E$7/(1000*365)</f>
        <v>2.0024657534246577E-5</v>
      </c>
      <c r="F1157" s="27">
        <f>(1-'I Disease Parameters'!$E$8)/'I Disease Parameters'!$E$10</f>
        <v>0.188</v>
      </c>
      <c r="G1157" s="27">
        <f>'I Disease Parameters'!$E$8/'I Disease Parameters'!$E$11</f>
        <v>1.2E-2</v>
      </c>
      <c r="H1157" s="27">
        <f>1/'I Disease Parameters'!$E$12</f>
        <v>0.05</v>
      </c>
      <c r="I1157" s="27">
        <f>'I Disease Parameters'!$E$9/'I Disease Parameters'!$E$15</f>
        <v>0</v>
      </c>
      <c r="J1157" s="83">
        <f t="shared" si="502"/>
        <v>7.7001263440561267</v>
      </c>
      <c r="K1157" s="60">
        <f t="shared" si="503"/>
        <v>0.77001263449643809</v>
      </c>
      <c r="L1157" s="30">
        <f t="shared" si="504"/>
        <v>0.46717576064062738</v>
      </c>
      <c r="M1157" s="27">
        <f>J1157/'I Disease Parameters'!$E$12</f>
        <v>0.38500631720280631</v>
      </c>
      <c r="N1157" s="27">
        <f>K1157/SQRT('I Disease Parameters'!$E$13*'I Disease Parameters'!$E$13)</f>
        <v>4.5294860852731655E-2</v>
      </c>
      <c r="O1157" s="27">
        <f>L1157/'I Disease Parameters'!$E$13</f>
        <v>2.7480927096507492E-2</v>
      </c>
      <c r="P1157" s="27">
        <f>(1-L1157)/'I Disease Parameters'!$E$14</f>
        <v>2.2201009973307193E-2</v>
      </c>
      <c r="Q1157" s="19" t="str">
        <f t="shared" ref="Q1157:Q1220" si="508">IF($B1157&gt;$C$1,"",Q1156+p_0*$W1156+p_9*$U1156-p_1*$Q1156-p_2*$Q1156*($S1156/$W1156)-p_3*$Q1156*($T1156/$W1156))</f>
        <v/>
      </c>
      <c r="R1157" s="17" t="str">
        <f t="shared" ref="R1157:R1220" si="509">IF($B1157&gt;$C$1,"",R1156+p_2*$Q1156*($S1156/$W1156)+p_3*$Q1156*($T1156/$W1156) - p_1*$R1156- p_4*$R1156 - p_5*$R1156+AI1156)</f>
        <v/>
      </c>
      <c r="S1157" s="17" t="str">
        <f t="shared" ref="S1157:S1220" si="510">IF($B1157&gt;$C$1,"",S1156+p_4*$R1156-p_1*$S1156-p_6*$S1156+AJ1156)</f>
        <v/>
      </c>
      <c r="T1157" s="17" t="str">
        <f t="shared" ref="T1157:T1220" si="511">IF($B1157&gt;$C$1,"",T1156+p_5*$R1156-p_1*$T1156-p_7*$T1156-p_8*$T1156+AK1156)</f>
        <v/>
      </c>
      <c r="U1157" s="17" t="str">
        <f t="shared" ref="U1157:U1220" si="512">IF($B1157&gt;$C$1,"",U1156+p_7*$T1156+p_6*$S1156-p_1*$U1156-p_9*$U1156)</f>
        <v/>
      </c>
      <c r="V1157" s="17" t="str">
        <f t="shared" ref="V1157:V1220" si="513">IF($B1157&gt;$C$1,"",V1156+p_8*$T1156)</f>
        <v/>
      </c>
      <c r="W1157" s="17" t="str">
        <f t="shared" ref="W1157:W1220" si="514">IF($B1157&gt;$C$1,"",SUM($Q1157:$U1157))</f>
        <v/>
      </c>
      <c r="X1157" s="18" t="str">
        <f t="shared" si="505"/>
        <v/>
      </c>
      <c r="Y1157" s="17" t="str">
        <f t="shared" ref="Y1157:Y1220" si="515">IF($B1157&gt;$C$1,"",Q1157-Q1156)</f>
        <v/>
      </c>
      <c r="Z1157" s="17" t="str">
        <f t="shared" ref="Z1157:Z1220" si="516">IF($B1157&gt;$C$1,"",R1157-R1156)</f>
        <v/>
      </c>
      <c r="AA1157" s="17" t="str">
        <f t="shared" ref="AA1157:AA1220" si="517">IF($B1157&gt;$C$1,"",S1157-S1156)</f>
        <v/>
      </c>
      <c r="AB1157" s="17" t="str">
        <f t="shared" ref="AB1157:AB1220" si="518">IF($B1157&gt;$C$1,"",T1157-T1156)</f>
        <v/>
      </c>
      <c r="AC1157" s="17" t="str">
        <f t="shared" ref="AC1157:AC1220" si="519">IF($B1157&gt;$C$1,"",U1157-U1156)</f>
        <v/>
      </c>
      <c r="AD1157" s="18" t="str">
        <f t="shared" ref="AD1157:AD1220" si="520">IF($B1157&gt;$C$1,"",V1157-V1156)</f>
        <v/>
      </c>
      <c r="AE1157" s="19" t="str">
        <f t="shared" ref="AE1157:AE1220" si="521">IF($B1157&gt;$C$1,"",p_2*$Q1156*($S1156/$W1156)+p_3*$Q1156*($T1156/$W1156))</f>
        <v/>
      </c>
      <c r="AF1157" s="17" t="str">
        <f t="shared" ref="AF1157:AF1220" si="522">IF($B1157&gt;$C$1,"",p_4*$R1156)</f>
        <v/>
      </c>
      <c r="AG1157" s="17" t="str">
        <f t="shared" ref="AG1157:AG1220" si="523">IF($B1157&gt;$C$1,"",p_5*$R1156)</f>
        <v/>
      </c>
      <c r="AH1157" s="18" t="str">
        <f t="shared" si="496"/>
        <v/>
      </c>
      <c r="AI1157" s="73"/>
      <c r="AJ1157" s="74"/>
      <c r="AK1157" s="74"/>
      <c r="AL1157" s="73"/>
      <c r="AM1157" s="74"/>
      <c r="AN1157" s="74">
        <f t="shared" si="497"/>
        <v>2012</v>
      </c>
      <c r="AO1157" s="19" t="str">
        <f t="shared" ca="1" si="498"/>
        <v>-</v>
      </c>
      <c r="AP1157" s="17" t="str">
        <f ca="1">IF($C1157&gt;=TODAY(),"-",100*(AO1157-MIN(Fit_Error_Deaths))/(MAX(Fit_Error_Deaths)-MIN(Fit_Error_Deaths)))</f>
        <v>-</v>
      </c>
      <c r="AQ1157" s="17" t="str">
        <f t="shared" ca="1" si="499"/>
        <v>-</v>
      </c>
      <c r="AR1157" s="17" t="str">
        <f ca="1">IF($C1157&gt;=TODAY(),"-",100*(AQ1157-MIN(Fit_Error_LocalTransmission))/(MAX(Fit_Error_LocalTransmission)-MIN(Fit_Error_LocalTransmission)))</f>
        <v>-</v>
      </c>
      <c r="AS1157" s="17" t="str">
        <f t="shared" ca="1" si="500"/>
        <v>-</v>
      </c>
      <c r="AT1157" s="67" t="str">
        <f t="shared" ca="1" si="501"/>
        <v>-</v>
      </c>
    </row>
    <row r="1158" spans="1:46" s="1" customFormat="1" ht="12" x14ac:dyDescent="0.35">
      <c r="A1158" s="87"/>
      <c r="B1158" s="40" t="str">
        <f t="shared" si="506"/>
        <v/>
      </c>
      <c r="C1158" s="41" t="str">
        <f t="shared" si="507"/>
        <v/>
      </c>
      <c r="D1158" s="28">
        <f>'I Disease Parameters'!$E$6/(1000*365)</f>
        <v>4.8197260273972601E-5</v>
      </c>
      <c r="E1158" s="28">
        <f>'I Disease Parameters'!$E$7/(1000*365)</f>
        <v>2.0024657534246577E-5</v>
      </c>
      <c r="F1158" s="27">
        <f>(1-'I Disease Parameters'!$E$8)/'I Disease Parameters'!$E$10</f>
        <v>0.188</v>
      </c>
      <c r="G1158" s="27">
        <f>'I Disease Parameters'!$E$8/'I Disease Parameters'!$E$11</f>
        <v>1.2E-2</v>
      </c>
      <c r="H1158" s="27">
        <f>1/'I Disease Parameters'!$E$12</f>
        <v>0.05</v>
      </c>
      <c r="I1158" s="27">
        <f>'I Disease Parameters'!$E$9/'I Disease Parameters'!$E$15</f>
        <v>0</v>
      </c>
      <c r="J1158" s="83">
        <f t="shared" si="502"/>
        <v>7.7001263440561267</v>
      </c>
      <c r="K1158" s="60">
        <f t="shared" si="503"/>
        <v>0.77001263449643809</v>
      </c>
      <c r="L1158" s="30">
        <f t="shared" si="504"/>
        <v>0.46717576064062738</v>
      </c>
      <c r="M1158" s="27">
        <f>J1158/'I Disease Parameters'!$E$12</f>
        <v>0.38500631720280631</v>
      </c>
      <c r="N1158" s="27">
        <f>K1158/SQRT('I Disease Parameters'!$E$13*'I Disease Parameters'!$E$13)</f>
        <v>4.5294860852731655E-2</v>
      </c>
      <c r="O1158" s="27">
        <f>L1158/'I Disease Parameters'!$E$13</f>
        <v>2.7480927096507492E-2</v>
      </c>
      <c r="P1158" s="27">
        <f>(1-L1158)/'I Disease Parameters'!$E$14</f>
        <v>2.2201009973307193E-2</v>
      </c>
      <c r="Q1158" s="19" t="str">
        <f t="shared" si="508"/>
        <v/>
      </c>
      <c r="R1158" s="17" t="str">
        <f t="shared" si="509"/>
        <v/>
      </c>
      <c r="S1158" s="17" t="str">
        <f t="shared" si="510"/>
        <v/>
      </c>
      <c r="T1158" s="17" t="str">
        <f t="shared" si="511"/>
        <v/>
      </c>
      <c r="U1158" s="17" t="str">
        <f t="shared" si="512"/>
        <v/>
      </c>
      <c r="V1158" s="17" t="str">
        <f t="shared" si="513"/>
        <v/>
      </c>
      <c r="W1158" s="17" t="str">
        <f t="shared" si="514"/>
        <v/>
      </c>
      <c r="X1158" s="18" t="str">
        <f t="shared" si="505"/>
        <v/>
      </c>
      <c r="Y1158" s="17" t="str">
        <f t="shared" si="515"/>
        <v/>
      </c>
      <c r="Z1158" s="17" t="str">
        <f t="shared" si="516"/>
        <v/>
      </c>
      <c r="AA1158" s="17" t="str">
        <f t="shared" si="517"/>
        <v/>
      </c>
      <c r="AB1158" s="17" t="str">
        <f t="shared" si="518"/>
        <v/>
      </c>
      <c r="AC1158" s="17" t="str">
        <f t="shared" si="519"/>
        <v/>
      </c>
      <c r="AD1158" s="18" t="str">
        <f t="shared" si="520"/>
        <v/>
      </c>
      <c r="AE1158" s="19" t="str">
        <f t="shared" si="521"/>
        <v/>
      </c>
      <c r="AF1158" s="17" t="str">
        <f t="shared" si="522"/>
        <v/>
      </c>
      <c r="AG1158" s="17" t="str">
        <f t="shared" si="523"/>
        <v/>
      </c>
      <c r="AH1158" s="18" t="str">
        <f t="shared" ref="AH1158:AH1221" si="524">IF($B1158&gt;$C$1,"",AG1158+AF1158)</f>
        <v/>
      </c>
      <c r="AI1158" s="73"/>
      <c r="AJ1158" s="74"/>
      <c r="AK1158" s="74"/>
      <c r="AL1158" s="73"/>
      <c r="AM1158" s="74"/>
      <c r="AN1158" s="74">
        <f t="shared" ref="AN1158:AN1221" si="525">AM1158+AN1157</f>
        <v>2012</v>
      </c>
      <c r="AO1158" s="19" t="str">
        <f t="shared" ref="AO1158:AO1221" ca="1" si="526">IF($C1158&gt;=TODAY(),"-",(AL1158-AD1158)^2)</f>
        <v>-</v>
      </c>
      <c r="AP1158" s="17" t="str">
        <f ca="1">IF($C1158&gt;=TODAY(),"-",100*(AO1158-MIN(Fit_Error_Deaths))/(MAX(Fit_Error_Deaths)-MIN(Fit_Error_Deaths)))</f>
        <v>-</v>
      </c>
      <c r="AQ1158" s="17" t="str">
        <f t="shared" ref="AQ1158:AQ1221" ca="1" si="527">IF($C1158&gt;=TODAY(),"-",(AM1158-AH1158)^2)</f>
        <v>-</v>
      </c>
      <c r="AR1158" s="17" t="str">
        <f ca="1">IF($C1158&gt;=TODAY(),"-",100*(AQ1158-MIN(Fit_Error_LocalTransmission))/(MAX(Fit_Error_LocalTransmission)-MIN(Fit_Error_LocalTransmission)))</f>
        <v>-</v>
      </c>
      <c r="AS1158" s="17" t="str">
        <f t="shared" ref="AS1158:AS1221" ca="1" si="528">IF($C1158&gt;=TODAY(),"-",AP1158*$AO$2+AR1158*$AQ$2)</f>
        <v>-</v>
      </c>
      <c r="AT1158" s="67" t="str">
        <f t="shared" ref="AT1158:AT1221" ca="1" si="529">IF($C1158&gt;=TODAY(),"-",($AT$2)^((TODAY()-C1158-1)))</f>
        <v>-</v>
      </c>
    </row>
    <row r="1159" spans="1:46" s="1" customFormat="1" ht="12" x14ac:dyDescent="0.35">
      <c r="A1159" s="87"/>
      <c r="B1159" s="40" t="str">
        <f t="shared" si="506"/>
        <v/>
      </c>
      <c r="C1159" s="41" t="str">
        <f t="shared" si="507"/>
        <v/>
      </c>
      <c r="D1159" s="28">
        <f>'I Disease Parameters'!$E$6/(1000*365)</f>
        <v>4.8197260273972601E-5</v>
      </c>
      <c r="E1159" s="28">
        <f>'I Disease Parameters'!$E$7/(1000*365)</f>
        <v>2.0024657534246577E-5</v>
      </c>
      <c r="F1159" s="27">
        <f>(1-'I Disease Parameters'!$E$8)/'I Disease Parameters'!$E$10</f>
        <v>0.188</v>
      </c>
      <c r="G1159" s="27">
        <f>'I Disease Parameters'!$E$8/'I Disease Parameters'!$E$11</f>
        <v>1.2E-2</v>
      </c>
      <c r="H1159" s="27">
        <f>1/'I Disease Parameters'!$E$12</f>
        <v>0.05</v>
      </c>
      <c r="I1159" s="27">
        <f>'I Disease Parameters'!$E$9/'I Disease Parameters'!$E$15</f>
        <v>0</v>
      </c>
      <c r="J1159" s="83">
        <f t="shared" ref="J1159:J1222" si="530">J1158</f>
        <v>7.7001263440561267</v>
      </c>
      <c r="K1159" s="60">
        <f t="shared" ref="K1159:K1222" si="531">K1158</f>
        <v>0.77001263449643809</v>
      </c>
      <c r="L1159" s="30">
        <f t="shared" ref="L1159:L1222" si="532">L1158</f>
        <v>0.46717576064062738</v>
      </c>
      <c r="M1159" s="27">
        <f>J1159/'I Disease Parameters'!$E$12</f>
        <v>0.38500631720280631</v>
      </c>
      <c r="N1159" s="27">
        <f>K1159/SQRT('I Disease Parameters'!$E$13*'I Disease Parameters'!$E$13)</f>
        <v>4.5294860852731655E-2</v>
      </c>
      <c r="O1159" s="27">
        <f>L1159/'I Disease Parameters'!$E$13</f>
        <v>2.7480927096507492E-2</v>
      </c>
      <c r="P1159" s="27">
        <f>(1-L1159)/'I Disease Parameters'!$E$14</f>
        <v>2.2201009973307193E-2</v>
      </c>
      <c r="Q1159" s="19" t="str">
        <f t="shared" si="508"/>
        <v/>
      </c>
      <c r="R1159" s="17" t="str">
        <f t="shared" si="509"/>
        <v/>
      </c>
      <c r="S1159" s="17" t="str">
        <f t="shared" si="510"/>
        <v/>
      </c>
      <c r="T1159" s="17" t="str">
        <f t="shared" si="511"/>
        <v/>
      </c>
      <c r="U1159" s="17" t="str">
        <f t="shared" si="512"/>
        <v/>
      </c>
      <c r="V1159" s="17" t="str">
        <f t="shared" si="513"/>
        <v/>
      </c>
      <c r="W1159" s="17" t="str">
        <f t="shared" si="514"/>
        <v/>
      </c>
      <c r="X1159" s="18" t="str">
        <f t="shared" si="505"/>
        <v/>
      </c>
      <c r="Y1159" s="17" t="str">
        <f t="shared" si="515"/>
        <v/>
      </c>
      <c r="Z1159" s="17" t="str">
        <f t="shared" si="516"/>
        <v/>
      </c>
      <c r="AA1159" s="17" t="str">
        <f t="shared" si="517"/>
        <v/>
      </c>
      <c r="AB1159" s="17" t="str">
        <f t="shared" si="518"/>
        <v/>
      </c>
      <c r="AC1159" s="17" t="str">
        <f t="shared" si="519"/>
        <v/>
      </c>
      <c r="AD1159" s="18" t="str">
        <f t="shared" si="520"/>
        <v/>
      </c>
      <c r="AE1159" s="19" t="str">
        <f t="shared" si="521"/>
        <v/>
      </c>
      <c r="AF1159" s="17" t="str">
        <f t="shared" si="522"/>
        <v/>
      </c>
      <c r="AG1159" s="17" t="str">
        <f t="shared" si="523"/>
        <v/>
      </c>
      <c r="AH1159" s="18" t="str">
        <f t="shared" si="524"/>
        <v/>
      </c>
      <c r="AI1159" s="73"/>
      <c r="AJ1159" s="74"/>
      <c r="AK1159" s="74"/>
      <c r="AL1159" s="73"/>
      <c r="AM1159" s="74"/>
      <c r="AN1159" s="74">
        <f t="shared" si="525"/>
        <v>2012</v>
      </c>
      <c r="AO1159" s="19" t="str">
        <f t="shared" ca="1" si="526"/>
        <v>-</v>
      </c>
      <c r="AP1159" s="17" t="str">
        <f ca="1">IF($C1159&gt;=TODAY(),"-",100*(AO1159-MIN(Fit_Error_Deaths))/(MAX(Fit_Error_Deaths)-MIN(Fit_Error_Deaths)))</f>
        <v>-</v>
      </c>
      <c r="AQ1159" s="17" t="str">
        <f t="shared" ca="1" si="527"/>
        <v>-</v>
      </c>
      <c r="AR1159" s="17" t="str">
        <f ca="1">IF($C1159&gt;=TODAY(),"-",100*(AQ1159-MIN(Fit_Error_LocalTransmission))/(MAX(Fit_Error_LocalTransmission)-MIN(Fit_Error_LocalTransmission)))</f>
        <v>-</v>
      </c>
      <c r="AS1159" s="17" t="str">
        <f t="shared" ca="1" si="528"/>
        <v>-</v>
      </c>
      <c r="AT1159" s="67" t="str">
        <f t="shared" ca="1" si="529"/>
        <v>-</v>
      </c>
    </row>
    <row r="1160" spans="1:46" s="1" customFormat="1" ht="12" x14ac:dyDescent="0.35">
      <c r="A1160" s="87"/>
      <c r="B1160" s="40" t="str">
        <f t="shared" si="506"/>
        <v/>
      </c>
      <c r="C1160" s="41" t="str">
        <f t="shared" si="507"/>
        <v/>
      </c>
      <c r="D1160" s="28">
        <f>'I Disease Parameters'!$E$6/(1000*365)</f>
        <v>4.8197260273972601E-5</v>
      </c>
      <c r="E1160" s="28">
        <f>'I Disease Parameters'!$E$7/(1000*365)</f>
        <v>2.0024657534246577E-5</v>
      </c>
      <c r="F1160" s="27">
        <f>(1-'I Disease Parameters'!$E$8)/'I Disease Parameters'!$E$10</f>
        <v>0.188</v>
      </c>
      <c r="G1160" s="27">
        <f>'I Disease Parameters'!$E$8/'I Disease Parameters'!$E$11</f>
        <v>1.2E-2</v>
      </c>
      <c r="H1160" s="27">
        <f>1/'I Disease Parameters'!$E$12</f>
        <v>0.05</v>
      </c>
      <c r="I1160" s="27">
        <f>'I Disease Parameters'!$E$9/'I Disease Parameters'!$E$15</f>
        <v>0</v>
      </c>
      <c r="J1160" s="83">
        <f t="shared" si="530"/>
        <v>7.7001263440561267</v>
      </c>
      <c r="K1160" s="60">
        <f t="shared" si="531"/>
        <v>0.77001263449643809</v>
      </c>
      <c r="L1160" s="30">
        <f t="shared" si="532"/>
        <v>0.46717576064062738</v>
      </c>
      <c r="M1160" s="27">
        <f>J1160/'I Disease Parameters'!$E$12</f>
        <v>0.38500631720280631</v>
      </c>
      <c r="N1160" s="27">
        <f>K1160/SQRT('I Disease Parameters'!$E$13*'I Disease Parameters'!$E$13)</f>
        <v>4.5294860852731655E-2</v>
      </c>
      <c r="O1160" s="27">
        <f>L1160/'I Disease Parameters'!$E$13</f>
        <v>2.7480927096507492E-2</v>
      </c>
      <c r="P1160" s="27">
        <f>(1-L1160)/'I Disease Parameters'!$E$14</f>
        <v>2.2201009973307193E-2</v>
      </c>
      <c r="Q1160" s="19" t="str">
        <f t="shared" si="508"/>
        <v/>
      </c>
      <c r="R1160" s="17" t="str">
        <f t="shared" si="509"/>
        <v/>
      </c>
      <c r="S1160" s="17" t="str">
        <f t="shared" si="510"/>
        <v/>
      </c>
      <c r="T1160" s="17" t="str">
        <f t="shared" si="511"/>
        <v/>
      </c>
      <c r="U1160" s="17" t="str">
        <f t="shared" si="512"/>
        <v/>
      </c>
      <c r="V1160" s="17" t="str">
        <f t="shared" si="513"/>
        <v/>
      </c>
      <c r="W1160" s="17" t="str">
        <f t="shared" si="514"/>
        <v/>
      </c>
      <c r="X1160" s="18" t="str">
        <f t="shared" si="505"/>
        <v/>
      </c>
      <c r="Y1160" s="17" t="str">
        <f t="shared" si="515"/>
        <v/>
      </c>
      <c r="Z1160" s="17" t="str">
        <f t="shared" si="516"/>
        <v/>
      </c>
      <c r="AA1160" s="17" t="str">
        <f t="shared" si="517"/>
        <v/>
      </c>
      <c r="AB1160" s="17" t="str">
        <f t="shared" si="518"/>
        <v/>
      </c>
      <c r="AC1160" s="17" t="str">
        <f t="shared" si="519"/>
        <v/>
      </c>
      <c r="AD1160" s="18" t="str">
        <f t="shared" si="520"/>
        <v/>
      </c>
      <c r="AE1160" s="19" t="str">
        <f t="shared" si="521"/>
        <v/>
      </c>
      <c r="AF1160" s="17" t="str">
        <f t="shared" si="522"/>
        <v/>
      </c>
      <c r="AG1160" s="17" t="str">
        <f t="shared" si="523"/>
        <v/>
      </c>
      <c r="AH1160" s="18" t="str">
        <f t="shared" si="524"/>
        <v/>
      </c>
      <c r="AI1160" s="73"/>
      <c r="AJ1160" s="74"/>
      <c r="AK1160" s="74"/>
      <c r="AL1160" s="73"/>
      <c r="AM1160" s="74"/>
      <c r="AN1160" s="74">
        <f t="shared" si="525"/>
        <v>2012</v>
      </c>
      <c r="AO1160" s="19" t="str">
        <f t="shared" ca="1" si="526"/>
        <v>-</v>
      </c>
      <c r="AP1160" s="17" t="str">
        <f ca="1">IF($C1160&gt;=TODAY(),"-",100*(AO1160-MIN(Fit_Error_Deaths))/(MAX(Fit_Error_Deaths)-MIN(Fit_Error_Deaths)))</f>
        <v>-</v>
      </c>
      <c r="AQ1160" s="17" t="str">
        <f t="shared" ca="1" si="527"/>
        <v>-</v>
      </c>
      <c r="AR1160" s="17" t="str">
        <f ca="1">IF($C1160&gt;=TODAY(),"-",100*(AQ1160-MIN(Fit_Error_LocalTransmission))/(MAX(Fit_Error_LocalTransmission)-MIN(Fit_Error_LocalTransmission)))</f>
        <v>-</v>
      </c>
      <c r="AS1160" s="17" t="str">
        <f t="shared" ca="1" si="528"/>
        <v>-</v>
      </c>
      <c r="AT1160" s="67" t="str">
        <f t="shared" ca="1" si="529"/>
        <v>-</v>
      </c>
    </row>
    <row r="1161" spans="1:46" s="1" customFormat="1" ht="12" x14ac:dyDescent="0.35">
      <c r="A1161" s="87"/>
      <c r="B1161" s="40" t="str">
        <f t="shared" si="506"/>
        <v/>
      </c>
      <c r="C1161" s="41" t="str">
        <f t="shared" si="507"/>
        <v/>
      </c>
      <c r="D1161" s="28">
        <f>'I Disease Parameters'!$E$6/(1000*365)</f>
        <v>4.8197260273972601E-5</v>
      </c>
      <c r="E1161" s="28">
        <f>'I Disease Parameters'!$E$7/(1000*365)</f>
        <v>2.0024657534246577E-5</v>
      </c>
      <c r="F1161" s="27">
        <f>(1-'I Disease Parameters'!$E$8)/'I Disease Parameters'!$E$10</f>
        <v>0.188</v>
      </c>
      <c r="G1161" s="27">
        <f>'I Disease Parameters'!$E$8/'I Disease Parameters'!$E$11</f>
        <v>1.2E-2</v>
      </c>
      <c r="H1161" s="27">
        <f>1/'I Disease Parameters'!$E$12</f>
        <v>0.05</v>
      </c>
      <c r="I1161" s="27">
        <f>'I Disease Parameters'!$E$9/'I Disease Parameters'!$E$15</f>
        <v>0</v>
      </c>
      <c r="J1161" s="83">
        <f t="shared" si="530"/>
        <v>7.7001263440561267</v>
      </c>
      <c r="K1161" s="60">
        <f t="shared" si="531"/>
        <v>0.77001263449643809</v>
      </c>
      <c r="L1161" s="30">
        <f t="shared" si="532"/>
        <v>0.46717576064062738</v>
      </c>
      <c r="M1161" s="27">
        <f>J1161/'I Disease Parameters'!$E$12</f>
        <v>0.38500631720280631</v>
      </c>
      <c r="N1161" s="27">
        <f>K1161/SQRT('I Disease Parameters'!$E$13*'I Disease Parameters'!$E$13)</f>
        <v>4.5294860852731655E-2</v>
      </c>
      <c r="O1161" s="27">
        <f>L1161/'I Disease Parameters'!$E$13</f>
        <v>2.7480927096507492E-2</v>
      </c>
      <c r="P1161" s="27">
        <f>(1-L1161)/'I Disease Parameters'!$E$14</f>
        <v>2.2201009973307193E-2</v>
      </c>
      <c r="Q1161" s="19" t="str">
        <f t="shared" si="508"/>
        <v/>
      </c>
      <c r="R1161" s="17" t="str">
        <f t="shared" si="509"/>
        <v/>
      </c>
      <c r="S1161" s="17" t="str">
        <f t="shared" si="510"/>
        <v/>
      </c>
      <c r="T1161" s="17" t="str">
        <f t="shared" si="511"/>
        <v/>
      </c>
      <c r="U1161" s="17" t="str">
        <f t="shared" si="512"/>
        <v/>
      </c>
      <c r="V1161" s="17" t="str">
        <f t="shared" si="513"/>
        <v/>
      </c>
      <c r="W1161" s="17" t="str">
        <f t="shared" si="514"/>
        <v/>
      </c>
      <c r="X1161" s="18" t="str">
        <f t="shared" si="505"/>
        <v/>
      </c>
      <c r="Y1161" s="17" t="str">
        <f t="shared" si="515"/>
        <v/>
      </c>
      <c r="Z1161" s="17" t="str">
        <f t="shared" si="516"/>
        <v/>
      </c>
      <c r="AA1161" s="17" t="str">
        <f t="shared" si="517"/>
        <v/>
      </c>
      <c r="AB1161" s="17" t="str">
        <f t="shared" si="518"/>
        <v/>
      </c>
      <c r="AC1161" s="17" t="str">
        <f t="shared" si="519"/>
        <v/>
      </c>
      <c r="AD1161" s="18" t="str">
        <f t="shared" si="520"/>
        <v/>
      </c>
      <c r="AE1161" s="19" t="str">
        <f t="shared" si="521"/>
        <v/>
      </c>
      <c r="AF1161" s="17" t="str">
        <f t="shared" si="522"/>
        <v/>
      </c>
      <c r="AG1161" s="17" t="str">
        <f t="shared" si="523"/>
        <v/>
      </c>
      <c r="AH1161" s="18" t="str">
        <f t="shared" si="524"/>
        <v/>
      </c>
      <c r="AI1161" s="73"/>
      <c r="AJ1161" s="74"/>
      <c r="AK1161" s="74"/>
      <c r="AL1161" s="73"/>
      <c r="AM1161" s="74"/>
      <c r="AN1161" s="74">
        <f t="shared" si="525"/>
        <v>2012</v>
      </c>
      <c r="AO1161" s="19" t="str">
        <f t="shared" ca="1" si="526"/>
        <v>-</v>
      </c>
      <c r="AP1161" s="17" t="str">
        <f ca="1">IF($C1161&gt;=TODAY(),"-",100*(AO1161-MIN(Fit_Error_Deaths))/(MAX(Fit_Error_Deaths)-MIN(Fit_Error_Deaths)))</f>
        <v>-</v>
      </c>
      <c r="AQ1161" s="17" t="str">
        <f t="shared" ca="1" si="527"/>
        <v>-</v>
      </c>
      <c r="AR1161" s="17" t="str">
        <f ca="1">IF($C1161&gt;=TODAY(),"-",100*(AQ1161-MIN(Fit_Error_LocalTransmission))/(MAX(Fit_Error_LocalTransmission)-MIN(Fit_Error_LocalTransmission)))</f>
        <v>-</v>
      </c>
      <c r="AS1161" s="17" t="str">
        <f t="shared" ca="1" si="528"/>
        <v>-</v>
      </c>
      <c r="AT1161" s="67" t="str">
        <f t="shared" ca="1" si="529"/>
        <v>-</v>
      </c>
    </row>
    <row r="1162" spans="1:46" s="1" customFormat="1" ht="12" x14ac:dyDescent="0.35">
      <c r="A1162" s="87"/>
      <c r="B1162" s="40" t="str">
        <f t="shared" si="506"/>
        <v/>
      </c>
      <c r="C1162" s="41" t="str">
        <f t="shared" si="507"/>
        <v/>
      </c>
      <c r="D1162" s="28">
        <f>'I Disease Parameters'!$E$6/(1000*365)</f>
        <v>4.8197260273972601E-5</v>
      </c>
      <c r="E1162" s="28">
        <f>'I Disease Parameters'!$E$7/(1000*365)</f>
        <v>2.0024657534246577E-5</v>
      </c>
      <c r="F1162" s="27">
        <f>(1-'I Disease Parameters'!$E$8)/'I Disease Parameters'!$E$10</f>
        <v>0.188</v>
      </c>
      <c r="G1162" s="27">
        <f>'I Disease Parameters'!$E$8/'I Disease Parameters'!$E$11</f>
        <v>1.2E-2</v>
      </c>
      <c r="H1162" s="27">
        <f>1/'I Disease Parameters'!$E$12</f>
        <v>0.05</v>
      </c>
      <c r="I1162" s="27">
        <f>'I Disease Parameters'!$E$9/'I Disease Parameters'!$E$15</f>
        <v>0</v>
      </c>
      <c r="J1162" s="83">
        <f t="shared" si="530"/>
        <v>7.7001263440561267</v>
      </c>
      <c r="K1162" s="60">
        <f t="shared" si="531"/>
        <v>0.77001263449643809</v>
      </c>
      <c r="L1162" s="30">
        <f t="shared" si="532"/>
        <v>0.46717576064062738</v>
      </c>
      <c r="M1162" s="27">
        <f>J1162/'I Disease Parameters'!$E$12</f>
        <v>0.38500631720280631</v>
      </c>
      <c r="N1162" s="27">
        <f>K1162/SQRT('I Disease Parameters'!$E$13*'I Disease Parameters'!$E$13)</f>
        <v>4.5294860852731655E-2</v>
      </c>
      <c r="O1162" s="27">
        <f>L1162/'I Disease Parameters'!$E$13</f>
        <v>2.7480927096507492E-2</v>
      </c>
      <c r="P1162" s="27">
        <f>(1-L1162)/'I Disease Parameters'!$E$14</f>
        <v>2.2201009973307193E-2</v>
      </c>
      <c r="Q1162" s="19" t="str">
        <f t="shared" si="508"/>
        <v/>
      </c>
      <c r="R1162" s="17" t="str">
        <f t="shared" si="509"/>
        <v/>
      </c>
      <c r="S1162" s="17" t="str">
        <f t="shared" si="510"/>
        <v/>
      </c>
      <c r="T1162" s="17" t="str">
        <f t="shared" si="511"/>
        <v/>
      </c>
      <c r="U1162" s="17" t="str">
        <f t="shared" si="512"/>
        <v/>
      </c>
      <c r="V1162" s="17" t="str">
        <f t="shared" si="513"/>
        <v/>
      </c>
      <c r="W1162" s="17" t="str">
        <f t="shared" si="514"/>
        <v/>
      </c>
      <c r="X1162" s="18" t="str">
        <f t="shared" si="505"/>
        <v/>
      </c>
      <c r="Y1162" s="17" t="str">
        <f t="shared" si="515"/>
        <v/>
      </c>
      <c r="Z1162" s="17" t="str">
        <f t="shared" si="516"/>
        <v/>
      </c>
      <c r="AA1162" s="17" t="str">
        <f t="shared" si="517"/>
        <v/>
      </c>
      <c r="AB1162" s="17" t="str">
        <f t="shared" si="518"/>
        <v/>
      </c>
      <c r="AC1162" s="17" t="str">
        <f t="shared" si="519"/>
        <v/>
      </c>
      <c r="AD1162" s="18" t="str">
        <f t="shared" si="520"/>
        <v/>
      </c>
      <c r="AE1162" s="19" t="str">
        <f t="shared" si="521"/>
        <v/>
      </c>
      <c r="AF1162" s="17" t="str">
        <f t="shared" si="522"/>
        <v/>
      </c>
      <c r="AG1162" s="17" t="str">
        <f t="shared" si="523"/>
        <v/>
      </c>
      <c r="AH1162" s="18" t="str">
        <f t="shared" si="524"/>
        <v/>
      </c>
      <c r="AI1162" s="73"/>
      <c r="AJ1162" s="74"/>
      <c r="AK1162" s="74"/>
      <c r="AL1162" s="73"/>
      <c r="AM1162" s="74"/>
      <c r="AN1162" s="74">
        <f t="shared" si="525"/>
        <v>2012</v>
      </c>
      <c r="AO1162" s="19" t="str">
        <f t="shared" ca="1" si="526"/>
        <v>-</v>
      </c>
      <c r="AP1162" s="17" t="str">
        <f ca="1">IF($C1162&gt;=TODAY(),"-",100*(AO1162-MIN(Fit_Error_Deaths))/(MAX(Fit_Error_Deaths)-MIN(Fit_Error_Deaths)))</f>
        <v>-</v>
      </c>
      <c r="AQ1162" s="17" t="str">
        <f t="shared" ca="1" si="527"/>
        <v>-</v>
      </c>
      <c r="AR1162" s="17" t="str">
        <f ca="1">IF($C1162&gt;=TODAY(),"-",100*(AQ1162-MIN(Fit_Error_LocalTransmission))/(MAX(Fit_Error_LocalTransmission)-MIN(Fit_Error_LocalTransmission)))</f>
        <v>-</v>
      </c>
      <c r="AS1162" s="17" t="str">
        <f t="shared" ca="1" si="528"/>
        <v>-</v>
      </c>
      <c r="AT1162" s="67" t="str">
        <f t="shared" ca="1" si="529"/>
        <v>-</v>
      </c>
    </row>
    <row r="1163" spans="1:46" s="1" customFormat="1" ht="12" x14ac:dyDescent="0.35">
      <c r="A1163" s="87"/>
      <c r="B1163" s="40" t="str">
        <f t="shared" si="506"/>
        <v/>
      </c>
      <c r="C1163" s="41" t="str">
        <f t="shared" si="507"/>
        <v/>
      </c>
      <c r="D1163" s="28">
        <f>'I Disease Parameters'!$E$6/(1000*365)</f>
        <v>4.8197260273972601E-5</v>
      </c>
      <c r="E1163" s="28">
        <f>'I Disease Parameters'!$E$7/(1000*365)</f>
        <v>2.0024657534246577E-5</v>
      </c>
      <c r="F1163" s="27">
        <f>(1-'I Disease Parameters'!$E$8)/'I Disease Parameters'!$E$10</f>
        <v>0.188</v>
      </c>
      <c r="G1163" s="27">
        <f>'I Disease Parameters'!$E$8/'I Disease Parameters'!$E$11</f>
        <v>1.2E-2</v>
      </c>
      <c r="H1163" s="27">
        <f>1/'I Disease Parameters'!$E$12</f>
        <v>0.05</v>
      </c>
      <c r="I1163" s="27">
        <f>'I Disease Parameters'!$E$9/'I Disease Parameters'!$E$15</f>
        <v>0</v>
      </c>
      <c r="J1163" s="83">
        <f t="shared" si="530"/>
        <v>7.7001263440561267</v>
      </c>
      <c r="K1163" s="60">
        <f t="shared" si="531"/>
        <v>0.77001263449643809</v>
      </c>
      <c r="L1163" s="30">
        <f t="shared" si="532"/>
        <v>0.46717576064062738</v>
      </c>
      <c r="M1163" s="27">
        <f>J1163/'I Disease Parameters'!$E$12</f>
        <v>0.38500631720280631</v>
      </c>
      <c r="N1163" s="27">
        <f>K1163/SQRT('I Disease Parameters'!$E$13*'I Disease Parameters'!$E$13)</f>
        <v>4.5294860852731655E-2</v>
      </c>
      <c r="O1163" s="27">
        <f>L1163/'I Disease Parameters'!$E$13</f>
        <v>2.7480927096507492E-2</v>
      </c>
      <c r="P1163" s="27">
        <f>(1-L1163)/'I Disease Parameters'!$E$14</f>
        <v>2.2201009973307193E-2</v>
      </c>
      <c r="Q1163" s="19" t="str">
        <f t="shared" si="508"/>
        <v/>
      </c>
      <c r="R1163" s="17" t="str">
        <f t="shared" si="509"/>
        <v/>
      </c>
      <c r="S1163" s="17" t="str">
        <f t="shared" si="510"/>
        <v/>
      </c>
      <c r="T1163" s="17" t="str">
        <f t="shared" si="511"/>
        <v/>
      </c>
      <c r="U1163" s="17" t="str">
        <f t="shared" si="512"/>
        <v/>
      </c>
      <c r="V1163" s="17" t="str">
        <f t="shared" si="513"/>
        <v/>
      </c>
      <c r="W1163" s="17" t="str">
        <f t="shared" si="514"/>
        <v/>
      </c>
      <c r="X1163" s="18" t="str">
        <f t="shared" si="505"/>
        <v/>
      </c>
      <c r="Y1163" s="17" t="str">
        <f t="shared" si="515"/>
        <v/>
      </c>
      <c r="Z1163" s="17" t="str">
        <f t="shared" si="516"/>
        <v/>
      </c>
      <c r="AA1163" s="17" t="str">
        <f t="shared" si="517"/>
        <v/>
      </c>
      <c r="AB1163" s="17" t="str">
        <f t="shared" si="518"/>
        <v/>
      </c>
      <c r="AC1163" s="17" t="str">
        <f t="shared" si="519"/>
        <v/>
      </c>
      <c r="AD1163" s="18" t="str">
        <f t="shared" si="520"/>
        <v/>
      </c>
      <c r="AE1163" s="19" t="str">
        <f t="shared" si="521"/>
        <v/>
      </c>
      <c r="AF1163" s="17" t="str">
        <f t="shared" si="522"/>
        <v/>
      </c>
      <c r="AG1163" s="17" t="str">
        <f t="shared" si="523"/>
        <v/>
      </c>
      <c r="AH1163" s="18" t="str">
        <f t="shared" si="524"/>
        <v/>
      </c>
      <c r="AI1163" s="73"/>
      <c r="AJ1163" s="74"/>
      <c r="AK1163" s="74"/>
      <c r="AL1163" s="73"/>
      <c r="AM1163" s="74"/>
      <c r="AN1163" s="74">
        <f t="shared" si="525"/>
        <v>2012</v>
      </c>
      <c r="AO1163" s="19" t="str">
        <f t="shared" ca="1" si="526"/>
        <v>-</v>
      </c>
      <c r="AP1163" s="17" t="str">
        <f ca="1">IF($C1163&gt;=TODAY(),"-",100*(AO1163-MIN(Fit_Error_Deaths))/(MAX(Fit_Error_Deaths)-MIN(Fit_Error_Deaths)))</f>
        <v>-</v>
      </c>
      <c r="AQ1163" s="17" t="str">
        <f t="shared" ca="1" si="527"/>
        <v>-</v>
      </c>
      <c r="AR1163" s="17" t="str">
        <f ca="1">IF($C1163&gt;=TODAY(),"-",100*(AQ1163-MIN(Fit_Error_LocalTransmission))/(MAX(Fit_Error_LocalTransmission)-MIN(Fit_Error_LocalTransmission)))</f>
        <v>-</v>
      </c>
      <c r="AS1163" s="17" t="str">
        <f t="shared" ca="1" si="528"/>
        <v>-</v>
      </c>
      <c r="AT1163" s="67" t="str">
        <f t="shared" ca="1" si="529"/>
        <v>-</v>
      </c>
    </row>
    <row r="1164" spans="1:46" s="1" customFormat="1" ht="12" x14ac:dyDescent="0.35">
      <c r="A1164" s="87"/>
      <c r="B1164" s="40" t="str">
        <f t="shared" si="506"/>
        <v/>
      </c>
      <c r="C1164" s="41" t="str">
        <f t="shared" si="507"/>
        <v/>
      </c>
      <c r="D1164" s="28">
        <f>'I Disease Parameters'!$E$6/(1000*365)</f>
        <v>4.8197260273972601E-5</v>
      </c>
      <c r="E1164" s="28">
        <f>'I Disease Parameters'!$E$7/(1000*365)</f>
        <v>2.0024657534246577E-5</v>
      </c>
      <c r="F1164" s="27">
        <f>(1-'I Disease Parameters'!$E$8)/'I Disease Parameters'!$E$10</f>
        <v>0.188</v>
      </c>
      <c r="G1164" s="27">
        <f>'I Disease Parameters'!$E$8/'I Disease Parameters'!$E$11</f>
        <v>1.2E-2</v>
      </c>
      <c r="H1164" s="27">
        <f>1/'I Disease Parameters'!$E$12</f>
        <v>0.05</v>
      </c>
      <c r="I1164" s="27">
        <f>'I Disease Parameters'!$E$9/'I Disease Parameters'!$E$15</f>
        <v>0</v>
      </c>
      <c r="J1164" s="83">
        <f t="shared" si="530"/>
        <v>7.7001263440561267</v>
      </c>
      <c r="K1164" s="60">
        <f t="shared" si="531"/>
        <v>0.77001263449643809</v>
      </c>
      <c r="L1164" s="30">
        <f t="shared" si="532"/>
        <v>0.46717576064062738</v>
      </c>
      <c r="M1164" s="27">
        <f>J1164/'I Disease Parameters'!$E$12</f>
        <v>0.38500631720280631</v>
      </c>
      <c r="N1164" s="27">
        <f>K1164/SQRT('I Disease Parameters'!$E$13*'I Disease Parameters'!$E$13)</f>
        <v>4.5294860852731655E-2</v>
      </c>
      <c r="O1164" s="27">
        <f>L1164/'I Disease Parameters'!$E$13</f>
        <v>2.7480927096507492E-2</v>
      </c>
      <c r="P1164" s="27">
        <f>(1-L1164)/'I Disease Parameters'!$E$14</f>
        <v>2.2201009973307193E-2</v>
      </c>
      <c r="Q1164" s="19" t="str">
        <f t="shared" si="508"/>
        <v/>
      </c>
      <c r="R1164" s="17" t="str">
        <f t="shared" si="509"/>
        <v/>
      </c>
      <c r="S1164" s="17" t="str">
        <f t="shared" si="510"/>
        <v/>
      </c>
      <c r="T1164" s="17" t="str">
        <f t="shared" si="511"/>
        <v/>
      </c>
      <c r="U1164" s="17" t="str">
        <f t="shared" si="512"/>
        <v/>
      </c>
      <c r="V1164" s="17" t="str">
        <f t="shared" si="513"/>
        <v/>
      </c>
      <c r="W1164" s="17" t="str">
        <f t="shared" si="514"/>
        <v/>
      </c>
      <c r="X1164" s="18" t="str">
        <f t="shared" si="505"/>
        <v/>
      </c>
      <c r="Y1164" s="17" t="str">
        <f t="shared" si="515"/>
        <v/>
      </c>
      <c r="Z1164" s="17" t="str">
        <f t="shared" si="516"/>
        <v/>
      </c>
      <c r="AA1164" s="17" t="str">
        <f t="shared" si="517"/>
        <v/>
      </c>
      <c r="AB1164" s="17" t="str">
        <f t="shared" si="518"/>
        <v/>
      </c>
      <c r="AC1164" s="17" t="str">
        <f t="shared" si="519"/>
        <v/>
      </c>
      <c r="AD1164" s="18" t="str">
        <f t="shared" si="520"/>
        <v/>
      </c>
      <c r="AE1164" s="19" t="str">
        <f t="shared" si="521"/>
        <v/>
      </c>
      <c r="AF1164" s="17" t="str">
        <f t="shared" si="522"/>
        <v/>
      </c>
      <c r="AG1164" s="17" t="str">
        <f t="shared" si="523"/>
        <v/>
      </c>
      <c r="AH1164" s="18" t="str">
        <f t="shared" si="524"/>
        <v/>
      </c>
      <c r="AI1164" s="73"/>
      <c r="AJ1164" s="74"/>
      <c r="AK1164" s="74"/>
      <c r="AL1164" s="73"/>
      <c r="AM1164" s="74"/>
      <c r="AN1164" s="74">
        <f t="shared" si="525"/>
        <v>2012</v>
      </c>
      <c r="AO1164" s="19" t="str">
        <f t="shared" ca="1" si="526"/>
        <v>-</v>
      </c>
      <c r="AP1164" s="17" t="str">
        <f ca="1">IF($C1164&gt;=TODAY(),"-",100*(AO1164-MIN(Fit_Error_Deaths))/(MAX(Fit_Error_Deaths)-MIN(Fit_Error_Deaths)))</f>
        <v>-</v>
      </c>
      <c r="AQ1164" s="17" t="str">
        <f t="shared" ca="1" si="527"/>
        <v>-</v>
      </c>
      <c r="AR1164" s="17" t="str">
        <f ca="1">IF($C1164&gt;=TODAY(),"-",100*(AQ1164-MIN(Fit_Error_LocalTransmission))/(MAX(Fit_Error_LocalTransmission)-MIN(Fit_Error_LocalTransmission)))</f>
        <v>-</v>
      </c>
      <c r="AS1164" s="17" t="str">
        <f t="shared" ca="1" si="528"/>
        <v>-</v>
      </c>
      <c r="AT1164" s="67" t="str">
        <f t="shared" ca="1" si="529"/>
        <v>-</v>
      </c>
    </row>
    <row r="1165" spans="1:46" s="1" customFormat="1" ht="12" x14ac:dyDescent="0.35">
      <c r="A1165" s="87"/>
      <c r="B1165" s="40" t="str">
        <f t="shared" si="506"/>
        <v/>
      </c>
      <c r="C1165" s="41" t="str">
        <f t="shared" si="507"/>
        <v/>
      </c>
      <c r="D1165" s="28">
        <f>'I Disease Parameters'!$E$6/(1000*365)</f>
        <v>4.8197260273972601E-5</v>
      </c>
      <c r="E1165" s="28">
        <f>'I Disease Parameters'!$E$7/(1000*365)</f>
        <v>2.0024657534246577E-5</v>
      </c>
      <c r="F1165" s="27">
        <f>(1-'I Disease Parameters'!$E$8)/'I Disease Parameters'!$E$10</f>
        <v>0.188</v>
      </c>
      <c r="G1165" s="27">
        <f>'I Disease Parameters'!$E$8/'I Disease Parameters'!$E$11</f>
        <v>1.2E-2</v>
      </c>
      <c r="H1165" s="27">
        <f>1/'I Disease Parameters'!$E$12</f>
        <v>0.05</v>
      </c>
      <c r="I1165" s="27">
        <f>'I Disease Parameters'!$E$9/'I Disease Parameters'!$E$15</f>
        <v>0</v>
      </c>
      <c r="J1165" s="83">
        <f t="shared" si="530"/>
        <v>7.7001263440561267</v>
      </c>
      <c r="K1165" s="60">
        <f t="shared" si="531"/>
        <v>0.77001263449643809</v>
      </c>
      <c r="L1165" s="30">
        <f t="shared" si="532"/>
        <v>0.46717576064062738</v>
      </c>
      <c r="M1165" s="27">
        <f>J1165/'I Disease Parameters'!$E$12</f>
        <v>0.38500631720280631</v>
      </c>
      <c r="N1165" s="27">
        <f>K1165/SQRT('I Disease Parameters'!$E$13*'I Disease Parameters'!$E$13)</f>
        <v>4.5294860852731655E-2</v>
      </c>
      <c r="O1165" s="27">
        <f>L1165/'I Disease Parameters'!$E$13</f>
        <v>2.7480927096507492E-2</v>
      </c>
      <c r="P1165" s="27">
        <f>(1-L1165)/'I Disease Parameters'!$E$14</f>
        <v>2.2201009973307193E-2</v>
      </c>
      <c r="Q1165" s="19" t="str">
        <f t="shared" si="508"/>
        <v/>
      </c>
      <c r="R1165" s="17" t="str">
        <f t="shared" si="509"/>
        <v/>
      </c>
      <c r="S1165" s="17" t="str">
        <f t="shared" si="510"/>
        <v/>
      </c>
      <c r="T1165" s="17" t="str">
        <f t="shared" si="511"/>
        <v/>
      </c>
      <c r="U1165" s="17" t="str">
        <f t="shared" si="512"/>
        <v/>
      </c>
      <c r="V1165" s="17" t="str">
        <f t="shared" si="513"/>
        <v/>
      </c>
      <c r="W1165" s="17" t="str">
        <f t="shared" si="514"/>
        <v/>
      </c>
      <c r="X1165" s="18" t="str">
        <f t="shared" si="505"/>
        <v/>
      </c>
      <c r="Y1165" s="17" t="str">
        <f t="shared" si="515"/>
        <v/>
      </c>
      <c r="Z1165" s="17" t="str">
        <f t="shared" si="516"/>
        <v/>
      </c>
      <c r="AA1165" s="17" t="str">
        <f t="shared" si="517"/>
        <v/>
      </c>
      <c r="AB1165" s="17" t="str">
        <f t="shared" si="518"/>
        <v/>
      </c>
      <c r="AC1165" s="17" t="str">
        <f t="shared" si="519"/>
        <v/>
      </c>
      <c r="AD1165" s="18" t="str">
        <f t="shared" si="520"/>
        <v/>
      </c>
      <c r="AE1165" s="19" t="str">
        <f t="shared" si="521"/>
        <v/>
      </c>
      <c r="AF1165" s="17" t="str">
        <f t="shared" si="522"/>
        <v/>
      </c>
      <c r="AG1165" s="17" t="str">
        <f t="shared" si="523"/>
        <v/>
      </c>
      <c r="AH1165" s="18" t="str">
        <f t="shared" si="524"/>
        <v/>
      </c>
      <c r="AI1165" s="73"/>
      <c r="AJ1165" s="74"/>
      <c r="AK1165" s="74"/>
      <c r="AL1165" s="73"/>
      <c r="AM1165" s="74"/>
      <c r="AN1165" s="74">
        <f t="shared" si="525"/>
        <v>2012</v>
      </c>
      <c r="AO1165" s="19" t="str">
        <f t="shared" ca="1" si="526"/>
        <v>-</v>
      </c>
      <c r="AP1165" s="17" t="str">
        <f ca="1">IF($C1165&gt;=TODAY(),"-",100*(AO1165-MIN(Fit_Error_Deaths))/(MAX(Fit_Error_Deaths)-MIN(Fit_Error_Deaths)))</f>
        <v>-</v>
      </c>
      <c r="AQ1165" s="17" t="str">
        <f t="shared" ca="1" si="527"/>
        <v>-</v>
      </c>
      <c r="AR1165" s="17" t="str">
        <f ca="1">IF($C1165&gt;=TODAY(),"-",100*(AQ1165-MIN(Fit_Error_LocalTransmission))/(MAX(Fit_Error_LocalTransmission)-MIN(Fit_Error_LocalTransmission)))</f>
        <v>-</v>
      </c>
      <c r="AS1165" s="17" t="str">
        <f t="shared" ca="1" si="528"/>
        <v>-</v>
      </c>
      <c r="AT1165" s="67" t="str">
        <f t="shared" ca="1" si="529"/>
        <v>-</v>
      </c>
    </row>
    <row r="1166" spans="1:46" s="1" customFormat="1" ht="12" x14ac:dyDescent="0.35">
      <c r="A1166" s="87"/>
      <c r="B1166" s="40" t="str">
        <f t="shared" si="506"/>
        <v/>
      </c>
      <c r="C1166" s="41" t="str">
        <f t="shared" si="507"/>
        <v/>
      </c>
      <c r="D1166" s="28">
        <f>'I Disease Parameters'!$E$6/(1000*365)</f>
        <v>4.8197260273972601E-5</v>
      </c>
      <c r="E1166" s="28">
        <f>'I Disease Parameters'!$E$7/(1000*365)</f>
        <v>2.0024657534246577E-5</v>
      </c>
      <c r="F1166" s="27">
        <f>(1-'I Disease Parameters'!$E$8)/'I Disease Parameters'!$E$10</f>
        <v>0.188</v>
      </c>
      <c r="G1166" s="27">
        <f>'I Disease Parameters'!$E$8/'I Disease Parameters'!$E$11</f>
        <v>1.2E-2</v>
      </c>
      <c r="H1166" s="27">
        <f>1/'I Disease Parameters'!$E$12</f>
        <v>0.05</v>
      </c>
      <c r="I1166" s="27">
        <f>'I Disease Parameters'!$E$9/'I Disease Parameters'!$E$15</f>
        <v>0</v>
      </c>
      <c r="J1166" s="83">
        <f t="shared" si="530"/>
        <v>7.7001263440561267</v>
      </c>
      <c r="K1166" s="60">
        <f t="shared" si="531"/>
        <v>0.77001263449643809</v>
      </c>
      <c r="L1166" s="30">
        <f t="shared" si="532"/>
        <v>0.46717576064062738</v>
      </c>
      <c r="M1166" s="27">
        <f>J1166/'I Disease Parameters'!$E$12</f>
        <v>0.38500631720280631</v>
      </c>
      <c r="N1166" s="27">
        <f>K1166/SQRT('I Disease Parameters'!$E$13*'I Disease Parameters'!$E$13)</f>
        <v>4.5294860852731655E-2</v>
      </c>
      <c r="O1166" s="27">
        <f>L1166/'I Disease Parameters'!$E$13</f>
        <v>2.7480927096507492E-2</v>
      </c>
      <c r="P1166" s="27">
        <f>(1-L1166)/'I Disease Parameters'!$E$14</f>
        <v>2.2201009973307193E-2</v>
      </c>
      <c r="Q1166" s="19" t="str">
        <f t="shared" si="508"/>
        <v/>
      </c>
      <c r="R1166" s="17" t="str">
        <f t="shared" si="509"/>
        <v/>
      </c>
      <c r="S1166" s="17" t="str">
        <f t="shared" si="510"/>
        <v/>
      </c>
      <c r="T1166" s="17" t="str">
        <f t="shared" si="511"/>
        <v/>
      </c>
      <c r="U1166" s="17" t="str">
        <f t="shared" si="512"/>
        <v/>
      </c>
      <c r="V1166" s="17" t="str">
        <f t="shared" si="513"/>
        <v/>
      </c>
      <c r="W1166" s="17" t="str">
        <f t="shared" si="514"/>
        <v/>
      </c>
      <c r="X1166" s="18" t="str">
        <f t="shared" si="505"/>
        <v/>
      </c>
      <c r="Y1166" s="17" t="str">
        <f t="shared" si="515"/>
        <v/>
      </c>
      <c r="Z1166" s="17" t="str">
        <f t="shared" si="516"/>
        <v/>
      </c>
      <c r="AA1166" s="17" t="str">
        <f t="shared" si="517"/>
        <v/>
      </c>
      <c r="AB1166" s="17" t="str">
        <f t="shared" si="518"/>
        <v/>
      </c>
      <c r="AC1166" s="17" t="str">
        <f t="shared" si="519"/>
        <v/>
      </c>
      <c r="AD1166" s="18" t="str">
        <f t="shared" si="520"/>
        <v/>
      </c>
      <c r="AE1166" s="19" t="str">
        <f t="shared" si="521"/>
        <v/>
      </c>
      <c r="AF1166" s="17" t="str">
        <f t="shared" si="522"/>
        <v/>
      </c>
      <c r="AG1166" s="17" t="str">
        <f t="shared" si="523"/>
        <v/>
      </c>
      <c r="AH1166" s="18" t="str">
        <f t="shared" si="524"/>
        <v/>
      </c>
      <c r="AI1166" s="73"/>
      <c r="AJ1166" s="74"/>
      <c r="AK1166" s="74"/>
      <c r="AL1166" s="73"/>
      <c r="AM1166" s="74"/>
      <c r="AN1166" s="74">
        <f t="shared" si="525"/>
        <v>2012</v>
      </c>
      <c r="AO1166" s="19" t="str">
        <f t="shared" ca="1" si="526"/>
        <v>-</v>
      </c>
      <c r="AP1166" s="17" t="str">
        <f ca="1">IF($C1166&gt;=TODAY(),"-",100*(AO1166-MIN(Fit_Error_Deaths))/(MAX(Fit_Error_Deaths)-MIN(Fit_Error_Deaths)))</f>
        <v>-</v>
      </c>
      <c r="AQ1166" s="17" t="str">
        <f t="shared" ca="1" si="527"/>
        <v>-</v>
      </c>
      <c r="AR1166" s="17" t="str">
        <f ca="1">IF($C1166&gt;=TODAY(),"-",100*(AQ1166-MIN(Fit_Error_LocalTransmission))/(MAX(Fit_Error_LocalTransmission)-MIN(Fit_Error_LocalTransmission)))</f>
        <v>-</v>
      </c>
      <c r="AS1166" s="17" t="str">
        <f t="shared" ca="1" si="528"/>
        <v>-</v>
      </c>
      <c r="AT1166" s="67" t="str">
        <f t="shared" ca="1" si="529"/>
        <v>-</v>
      </c>
    </row>
    <row r="1167" spans="1:46" s="1" customFormat="1" ht="12" x14ac:dyDescent="0.35">
      <c r="A1167" s="87"/>
      <c r="B1167" s="40" t="str">
        <f t="shared" si="506"/>
        <v/>
      </c>
      <c r="C1167" s="41" t="str">
        <f t="shared" si="507"/>
        <v/>
      </c>
      <c r="D1167" s="28">
        <f>'I Disease Parameters'!$E$6/(1000*365)</f>
        <v>4.8197260273972601E-5</v>
      </c>
      <c r="E1167" s="28">
        <f>'I Disease Parameters'!$E$7/(1000*365)</f>
        <v>2.0024657534246577E-5</v>
      </c>
      <c r="F1167" s="27">
        <f>(1-'I Disease Parameters'!$E$8)/'I Disease Parameters'!$E$10</f>
        <v>0.188</v>
      </c>
      <c r="G1167" s="27">
        <f>'I Disease Parameters'!$E$8/'I Disease Parameters'!$E$11</f>
        <v>1.2E-2</v>
      </c>
      <c r="H1167" s="27">
        <f>1/'I Disease Parameters'!$E$12</f>
        <v>0.05</v>
      </c>
      <c r="I1167" s="27">
        <f>'I Disease Parameters'!$E$9/'I Disease Parameters'!$E$15</f>
        <v>0</v>
      </c>
      <c r="J1167" s="83">
        <f t="shared" si="530"/>
        <v>7.7001263440561267</v>
      </c>
      <c r="K1167" s="60">
        <f t="shared" si="531"/>
        <v>0.77001263449643809</v>
      </c>
      <c r="L1167" s="30">
        <f t="shared" si="532"/>
        <v>0.46717576064062738</v>
      </c>
      <c r="M1167" s="27">
        <f>J1167/'I Disease Parameters'!$E$12</f>
        <v>0.38500631720280631</v>
      </c>
      <c r="N1167" s="27">
        <f>K1167/SQRT('I Disease Parameters'!$E$13*'I Disease Parameters'!$E$13)</f>
        <v>4.5294860852731655E-2</v>
      </c>
      <c r="O1167" s="27">
        <f>L1167/'I Disease Parameters'!$E$13</f>
        <v>2.7480927096507492E-2</v>
      </c>
      <c r="P1167" s="27">
        <f>(1-L1167)/'I Disease Parameters'!$E$14</f>
        <v>2.2201009973307193E-2</v>
      </c>
      <c r="Q1167" s="19" t="str">
        <f t="shared" si="508"/>
        <v/>
      </c>
      <c r="R1167" s="17" t="str">
        <f t="shared" si="509"/>
        <v/>
      </c>
      <c r="S1167" s="17" t="str">
        <f t="shared" si="510"/>
        <v/>
      </c>
      <c r="T1167" s="17" t="str">
        <f t="shared" si="511"/>
        <v/>
      </c>
      <c r="U1167" s="17" t="str">
        <f t="shared" si="512"/>
        <v/>
      </c>
      <c r="V1167" s="17" t="str">
        <f t="shared" si="513"/>
        <v/>
      </c>
      <c r="W1167" s="17" t="str">
        <f t="shared" si="514"/>
        <v/>
      </c>
      <c r="X1167" s="18" t="str">
        <f t="shared" si="505"/>
        <v/>
      </c>
      <c r="Y1167" s="17" t="str">
        <f t="shared" si="515"/>
        <v/>
      </c>
      <c r="Z1167" s="17" t="str">
        <f t="shared" si="516"/>
        <v/>
      </c>
      <c r="AA1167" s="17" t="str">
        <f t="shared" si="517"/>
        <v/>
      </c>
      <c r="AB1167" s="17" t="str">
        <f t="shared" si="518"/>
        <v/>
      </c>
      <c r="AC1167" s="17" t="str">
        <f t="shared" si="519"/>
        <v/>
      </c>
      <c r="AD1167" s="18" t="str">
        <f t="shared" si="520"/>
        <v/>
      </c>
      <c r="AE1167" s="19" t="str">
        <f t="shared" si="521"/>
        <v/>
      </c>
      <c r="AF1167" s="17" t="str">
        <f t="shared" si="522"/>
        <v/>
      </c>
      <c r="AG1167" s="17" t="str">
        <f t="shared" si="523"/>
        <v/>
      </c>
      <c r="AH1167" s="18" t="str">
        <f t="shared" si="524"/>
        <v/>
      </c>
      <c r="AI1167" s="73"/>
      <c r="AJ1167" s="74"/>
      <c r="AK1167" s="74"/>
      <c r="AL1167" s="73"/>
      <c r="AM1167" s="74"/>
      <c r="AN1167" s="74">
        <f t="shared" si="525"/>
        <v>2012</v>
      </c>
      <c r="AO1167" s="19" t="str">
        <f t="shared" ca="1" si="526"/>
        <v>-</v>
      </c>
      <c r="AP1167" s="17" t="str">
        <f ca="1">IF($C1167&gt;=TODAY(),"-",100*(AO1167-MIN(Fit_Error_Deaths))/(MAX(Fit_Error_Deaths)-MIN(Fit_Error_Deaths)))</f>
        <v>-</v>
      </c>
      <c r="AQ1167" s="17" t="str">
        <f t="shared" ca="1" si="527"/>
        <v>-</v>
      </c>
      <c r="AR1167" s="17" t="str">
        <f ca="1">IF($C1167&gt;=TODAY(),"-",100*(AQ1167-MIN(Fit_Error_LocalTransmission))/(MAX(Fit_Error_LocalTransmission)-MIN(Fit_Error_LocalTransmission)))</f>
        <v>-</v>
      </c>
      <c r="AS1167" s="17" t="str">
        <f t="shared" ca="1" si="528"/>
        <v>-</v>
      </c>
      <c r="AT1167" s="67" t="str">
        <f t="shared" ca="1" si="529"/>
        <v>-</v>
      </c>
    </row>
    <row r="1168" spans="1:46" s="1" customFormat="1" ht="12" x14ac:dyDescent="0.35">
      <c r="A1168" s="87"/>
      <c r="B1168" s="40" t="str">
        <f t="shared" si="506"/>
        <v/>
      </c>
      <c r="C1168" s="41" t="str">
        <f t="shared" si="507"/>
        <v/>
      </c>
      <c r="D1168" s="28">
        <f>'I Disease Parameters'!$E$6/(1000*365)</f>
        <v>4.8197260273972601E-5</v>
      </c>
      <c r="E1168" s="28">
        <f>'I Disease Parameters'!$E$7/(1000*365)</f>
        <v>2.0024657534246577E-5</v>
      </c>
      <c r="F1168" s="27">
        <f>(1-'I Disease Parameters'!$E$8)/'I Disease Parameters'!$E$10</f>
        <v>0.188</v>
      </c>
      <c r="G1168" s="27">
        <f>'I Disease Parameters'!$E$8/'I Disease Parameters'!$E$11</f>
        <v>1.2E-2</v>
      </c>
      <c r="H1168" s="27">
        <f>1/'I Disease Parameters'!$E$12</f>
        <v>0.05</v>
      </c>
      <c r="I1168" s="27">
        <f>'I Disease Parameters'!$E$9/'I Disease Parameters'!$E$15</f>
        <v>0</v>
      </c>
      <c r="J1168" s="83">
        <f t="shared" si="530"/>
        <v>7.7001263440561267</v>
      </c>
      <c r="K1168" s="60">
        <f t="shared" si="531"/>
        <v>0.77001263449643809</v>
      </c>
      <c r="L1168" s="30">
        <f t="shared" si="532"/>
        <v>0.46717576064062738</v>
      </c>
      <c r="M1168" s="27">
        <f>J1168/'I Disease Parameters'!$E$12</f>
        <v>0.38500631720280631</v>
      </c>
      <c r="N1168" s="27">
        <f>K1168/SQRT('I Disease Parameters'!$E$13*'I Disease Parameters'!$E$13)</f>
        <v>4.5294860852731655E-2</v>
      </c>
      <c r="O1168" s="27">
        <f>L1168/'I Disease Parameters'!$E$13</f>
        <v>2.7480927096507492E-2</v>
      </c>
      <c r="P1168" s="27">
        <f>(1-L1168)/'I Disease Parameters'!$E$14</f>
        <v>2.2201009973307193E-2</v>
      </c>
      <c r="Q1168" s="19" t="str">
        <f t="shared" si="508"/>
        <v/>
      </c>
      <c r="R1168" s="17" t="str">
        <f t="shared" si="509"/>
        <v/>
      </c>
      <c r="S1168" s="17" t="str">
        <f t="shared" si="510"/>
        <v/>
      </c>
      <c r="T1168" s="17" t="str">
        <f t="shared" si="511"/>
        <v/>
      </c>
      <c r="U1168" s="17" t="str">
        <f t="shared" si="512"/>
        <v/>
      </c>
      <c r="V1168" s="17" t="str">
        <f t="shared" si="513"/>
        <v/>
      </c>
      <c r="W1168" s="17" t="str">
        <f t="shared" si="514"/>
        <v/>
      </c>
      <c r="X1168" s="18" t="str">
        <f t="shared" si="505"/>
        <v/>
      </c>
      <c r="Y1168" s="17" t="str">
        <f t="shared" si="515"/>
        <v/>
      </c>
      <c r="Z1168" s="17" t="str">
        <f t="shared" si="516"/>
        <v/>
      </c>
      <c r="AA1168" s="17" t="str">
        <f t="shared" si="517"/>
        <v/>
      </c>
      <c r="AB1168" s="17" t="str">
        <f t="shared" si="518"/>
        <v/>
      </c>
      <c r="AC1168" s="17" t="str">
        <f t="shared" si="519"/>
        <v/>
      </c>
      <c r="AD1168" s="18" t="str">
        <f t="shared" si="520"/>
        <v/>
      </c>
      <c r="AE1168" s="19" t="str">
        <f t="shared" si="521"/>
        <v/>
      </c>
      <c r="AF1168" s="17" t="str">
        <f t="shared" si="522"/>
        <v/>
      </c>
      <c r="AG1168" s="17" t="str">
        <f t="shared" si="523"/>
        <v/>
      </c>
      <c r="AH1168" s="18" t="str">
        <f t="shared" si="524"/>
        <v/>
      </c>
      <c r="AI1168" s="73"/>
      <c r="AJ1168" s="74"/>
      <c r="AK1168" s="74"/>
      <c r="AL1168" s="73"/>
      <c r="AM1168" s="74"/>
      <c r="AN1168" s="74">
        <f t="shared" si="525"/>
        <v>2012</v>
      </c>
      <c r="AO1168" s="19" t="str">
        <f t="shared" ca="1" si="526"/>
        <v>-</v>
      </c>
      <c r="AP1168" s="17" t="str">
        <f ca="1">IF($C1168&gt;=TODAY(),"-",100*(AO1168-MIN(Fit_Error_Deaths))/(MAX(Fit_Error_Deaths)-MIN(Fit_Error_Deaths)))</f>
        <v>-</v>
      </c>
      <c r="AQ1168" s="17" t="str">
        <f t="shared" ca="1" si="527"/>
        <v>-</v>
      </c>
      <c r="AR1168" s="17" t="str">
        <f ca="1">IF($C1168&gt;=TODAY(),"-",100*(AQ1168-MIN(Fit_Error_LocalTransmission))/(MAX(Fit_Error_LocalTransmission)-MIN(Fit_Error_LocalTransmission)))</f>
        <v>-</v>
      </c>
      <c r="AS1168" s="17" t="str">
        <f t="shared" ca="1" si="528"/>
        <v>-</v>
      </c>
      <c r="AT1168" s="67" t="str">
        <f t="shared" ca="1" si="529"/>
        <v>-</v>
      </c>
    </row>
    <row r="1169" spans="1:46" s="1" customFormat="1" ht="12" x14ac:dyDescent="0.35">
      <c r="A1169" s="87"/>
      <c r="B1169" s="40" t="str">
        <f t="shared" si="506"/>
        <v/>
      </c>
      <c r="C1169" s="41" t="str">
        <f t="shared" si="507"/>
        <v/>
      </c>
      <c r="D1169" s="28">
        <f>'I Disease Parameters'!$E$6/(1000*365)</f>
        <v>4.8197260273972601E-5</v>
      </c>
      <c r="E1169" s="28">
        <f>'I Disease Parameters'!$E$7/(1000*365)</f>
        <v>2.0024657534246577E-5</v>
      </c>
      <c r="F1169" s="27">
        <f>(1-'I Disease Parameters'!$E$8)/'I Disease Parameters'!$E$10</f>
        <v>0.188</v>
      </c>
      <c r="G1169" s="27">
        <f>'I Disease Parameters'!$E$8/'I Disease Parameters'!$E$11</f>
        <v>1.2E-2</v>
      </c>
      <c r="H1169" s="27">
        <f>1/'I Disease Parameters'!$E$12</f>
        <v>0.05</v>
      </c>
      <c r="I1169" s="27">
        <f>'I Disease Parameters'!$E$9/'I Disease Parameters'!$E$15</f>
        <v>0</v>
      </c>
      <c r="J1169" s="83">
        <f t="shared" si="530"/>
        <v>7.7001263440561267</v>
      </c>
      <c r="K1169" s="60">
        <f t="shared" si="531"/>
        <v>0.77001263449643809</v>
      </c>
      <c r="L1169" s="30">
        <f t="shared" si="532"/>
        <v>0.46717576064062738</v>
      </c>
      <c r="M1169" s="27">
        <f>J1169/'I Disease Parameters'!$E$12</f>
        <v>0.38500631720280631</v>
      </c>
      <c r="N1169" s="27">
        <f>K1169/SQRT('I Disease Parameters'!$E$13*'I Disease Parameters'!$E$13)</f>
        <v>4.5294860852731655E-2</v>
      </c>
      <c r="O1169" s="27">
        <f>L1169/'I Disease Parameters'!$E$13</f>
        <v>2.7480927096507492E-2</v>
      </c>
      <c r="P1169" s="27">
        <f>(1-L1169)/'I Disease Parameters'!$E$14</f>
        <v>2.2201009973307193E-2</v>
      </c>
      <c r="Q1169" s="19" t="str">
        <f t="shared" si="508"/>
        <v/>
      </c>
      <c r="R1169" s="17" t="str">
        <f t="shared" si="509"/>
        <v/>
      </c>
      <c r="S1169" s="17" t="str">
        <f t="shared" si="510"/>
        <v/>
      </c>
      <c r="T1169" s="17" t="str">
        <f t="shared" si="511"/>
        <v/>
      </c>
      <c r="U1169" s="17" t="str">
        <f t="shared" si="512"/>
        <v/>
      </c>
      <c r="V1169" s="17" t="str">
        <f t="shared" si="513"/>
        <v/>
      </c>
      <c r="W1169" s="17" t="str">
        <f t="shared" si="514"/>
        <v/>
      </c>
      <c r="X1169" s="18" t="str">
        <f t="shared" si="505"/>
        <v/>
      </c>
      <c r="Y1169" s="17" t="str">
        <f t="shared" si="515"/>
        <v/>
      </c>
      <c r="Z1169" s="17" t="str">
        <f t="shared" si="516"/>
        <v/>
      </c>
      <c r="AA1169" s="17" t="str">
        <f t="shared" si="517"/>
        <v/>
      </c>
      <c r="AB1169" s="17" t="str">
        <f t="shared" si="518"/>
        <v/>
      </c>
      <c r="AC1169" s="17" t="str">
        <f t="shared" si="519"/>
        <v/>
      </c>
      <c r="AD1169" s="18" t="str">
        <f t="shared" si="520"/>
        <v/>
      </c>
      <c r="AE1169" s="19" t="str">
        <f t="shared" si="521"/>
        <v/>
      </c>
      <c r="AF1169" s="17" t="str">
        <f t="shared" si="522"/>
        <v/>
      </c>
      <c r="AG1169" s="17" t="str">
        <f t="shared" si="523"/>
        <v/>
      </c>
      <c r="AH1169" s="18" t="str">
        <f t="shared" si="524"/>
        <v/>
      </c>
      <c r="AI1169" s="73"/>
      <c r="AJ1169" s="74"/>
      <c r="AK1169" s="74"/>
      <c r="AL1169" s="73"/>
      <c r="AM1169" s="74"/>
      <c r="AN1169" s="74">
        <f t="shared" si="525"/>
        <v>2012</v>
      </c>
      <c r="AO1169" s="19" t="str">
        <f t="shared" ca="1" si="526"/>
        <v>-</v>
      </c>
      <c r="AP1169" s="17" t="str">
        <f ca="1">IF($C1169&gt;=TODAY(),"-",100*(AO1169-MIN(Fit_Error_Deaths))/(MAX(Fit_Error_Deaths)-MIN(Fit_Error_Deaths)))</f>
        <v>-</v>
      </c>
      <c r="AQ1169" s="17" t="str">
        <f t="shared" ca="1" si="527"/>
        <v>-</v>
      </c>
      <c r="AR1169" s="17" t="str">
        <f ca="1">IF($C1169&gt;=TODAY(),"-",100*(AQ1169-MIN(Fit_Error_LocalTransmission))/(MAX(Fit_Error_LocalTransmission)-MIN(Fit_Error_LocalTransmission)))</f>
        <v>-</v>
      </c>
      <c r="AS1169" s="17" t="str">
        <f t="shared" ca="1" si="528"/>
        <v>-</v>
      </c>
      <c r="AT1169" s="67" t="str">
        <f t="shared" ca="1" si="529"/>
        <v>-</v>
      </c>
    </row>
    <row r="1170" spans="1:46" s="1" customFormat="1" ht="12" x14ac:dyDescent="0.35">
      <c r="A1170" s="87"/>
      <c r="B1170" s="40" t="str">
        <f t="shared" si="506"/>
        <v/>
      </c>
      <c r="C1170" s="41" t="str">
        <f t="shared" si="507"/>
        <v/>
      </c>
      <c r="D1170" s="28">
        <f>'I Disease Parameters'!$E$6/(1000*365)</f>
        <v>4.8197260273972601E-5</v>
      </c>
      <c r="E1170" s="28">
        <f>'I Disease Parameters'!$E$7/(1000*365)</f>
        <v>2.0024657534246577E-5</v>
      </c>
      <c r="F1170" s="27">
        <f>(1-'I Disease Parameters'!$E$8)/'I Disease Parameters'!$E$10</f>
        <v>0.188</v>
      </c>
      <c r="G1170" s="27">
        <f>'I Disease Parameters'!$E$8/'I Disease Parameters'!$E$11</f>
        <v>1.2E-2</v>
      </c>
      <c r="H1170" s="27">
        <f>1/'I Disease Parameters'!$E$12</f>
        <v>0.05</v>
      </c>
      <c r="I1170" s="27">
        <f>'I Disease Parameters'!$E$9/'I Disease Parameters'!$E$15</f>
        <v>0</v>
      </c>
      <c r="J1170" s="83">
        <f t="shared" si="530"/>
        <v>7.7001263440561267</v>
      </c>
      <c r="K1170" s="60">
        <f t="shared" si="531"/>
        <v>0.77001263449643809</v>
      </c>
      <c r="L1170" s="30">
        <f t="shared" si="532"/>
        <v>0.46717576064062738</v>
      </c>
      <c r="M1170" s="27">
        <f>J1170/'I Disease Parameters'!$E$12</f>
        <v>0.38500631720280631</v>
      </c>
      <c r="N1170" s="27">
        <f>K1170/SQRT('I Disease Parameters'!$E$13*'I Disease Parameters'!$E$13)</f>
        <v>4.5294860852731655E-2</v>
      </c>
      <c r="O1170" s="27">
        <f>L1170/'I Disease Parameters'!$E$13</f>
        <v>2.7480927096507492E-2</v>
      </c>
      <c r="P1170" s="27">
        <f>(1-L1170)/'I Disease Parameters'!$E$14</f>
        <v>2.2201009973307193E-2</v>
      </c>
      <c r="Q1170" s="19" t="str">
        <f t="shared" si="508"/>
        <v/>
      </c>
      <c r="R1170" s="17" t="str">
        <f t="shared" si="509"/>
        <v/>
      </c>
      <c r="S1170" s="17" t="str">
        <f t="shared" si="510"/>
        <v/>
      </c>
      <c r="T1170" s="17" t="str">
        <f t="shared" si="511"/>
        <v/>
      </c>
      <c r="U1170" s="17" t="str">
        <f t="shared" si="512"/>
        <v/>
      </c>
      <c r="V1170" s="17" t="str">
        <f t="shared" si="513"/>
        <v/>
      </c>
      <c r="W1170" s="17" t="str">
        <f t="shared" si="514"/>
        <v/>
      </c>
      <c r="X1170" s="18" t="str">
        <f t="shared" si="505"/>
        <v/>
      </c>
      <c r="Y1170" s="17" t="str">
        <f t="shared" si="515"/>
        <v/>
      </c>
      <c r="Z1170" s="17" t="str">
        <f t="shared" si="516"/>
        <v/>
      </c>
      <c r="AA1170" s="17" t="str">
        <f t="shared" si="517"/>
        <v/>
      </c>
      <c r="AB1170" s="17" t="str">
        <f t="shared" si="518"/>
        <v/>
      </c>
      <c r="AC1170" s="17" t="str">
        <f t="shared" si="519"/>
        <v/>
      </c>
      <c r="AD1170" s="18" t="str">
        <f t="shared" si="520"/>
        <v/>
      </c>
      <c r="AE1170" s="19" t="str">
        <f t="shared" si="521"/>
        <v/>
      </c>
      <c r="AF1170" s="17" t="str">
        <f t="shared" si="522"/>
        <v/>
      </c>
      <c r="AG1170" s="17" t="str">
        <f t="shared" si="523"/>
        <v/>
      </c>
      <c r="AH1170" s="18" t="str">
        <f t="shared" si="524"/>
        <v/>
      </c>
      <c r="AI1170" s="73"/>
      <c r="AJ1170" s="74"/>
      <c r="AK1170" s="74"/>
      <c r="AL1170" s="73"/>
      <c r="AM1170" s="74"/>
      <c r="AN1170" s="74">
        <f t="shared" si="525"/>
        <v>2012</v>
      </c>
      <c r="AO1170" s="19" t="str">
        <f t="shared" ca="1" si="526"/>
        <v>-</v>
      </c>
      <c r="AP1170" s="17" t="str">
        <f ca="1">IF($C1170&gt;=TODAY(),"-",100*(AO1170-MIN(Fit_Error_Deaths))/(MAX(Fit_Error_Deaths)-MIN(Fit_Error_Deaths)))</f>
        <v>-</v>
      </c>
      <c r="AQ1170" s="17" t="str">
        <f t="shared" ca="1" si="527"/>
        <v>-</v>
      </c>
      <c r="AR1170" s="17" t="str">
        <f ca="1">IF($C1170&gt;=TODAY(),"-",100*(AQ1170-MIN(Fit_Error_LocalTransmission))/(MAX(Fit_Error_LocalTransmission)-MIN(Fit_Error_LocalTransmission)))</f>
        <v>-</v>
      </c>
      <c r="AS1170" s="17" t="str">
        <f t="shared" ca="1" si="528"/>
        <v>-</v>
      </c>
      <c r="AT1170" s="67" t="str">
        <f t="shared" ca="1" si="529"/>
        <v>-</v>
      </c>
    </row>
    <row r="1171" spans="1:46" s="1" customFormat="1" ht="12" x14ac:dyDescent="0.35">
      <c r="A1171" s="87"/>
      <c r="B1171" s="40" t="str">
        <f t="shared" si="506"/>
        <v/>
      </c>
      <c r="C1171" s="41" t="str">
        <f t="shared" si="507"/>
        <v/>
      </c>
      <c r="D1171" s="28">
        <f>'I Disease Parameters'!$E$6/(1000*365)</f>
        <v>4.8197260273972601E-5</v>
      </c>
      <c r="E1171" s="28">
        <f>'I Disease Parameters'!$E$7/(1000*365)</f>
        <v>2.0024657534246577E-5</v>
      </c>
      <c r="F1171" s="27">
        <f>(1-'I Disease Parameters'!$E$8)/'I Disease Parameters'!$E$10</f>
        <v>0.188</v>
      </c>
      <c r="G1171" s="27">
        <f>'I Disease Parameters'!$E$8/'I Disease Parameters'!$E$11</f>
        <v>1.2E-2</v>
      </c>
      <c r="H1171" s="27">
        <f>1/'I Disease Parameters'!$E$12</f>
        <v>0.05</v>
      </c>
      <c r="I1171" s="27">
        <f>'I Disease Parameters'!$E$9/'I Disease Parameters'!$E$15</f>
        <v>0</v>
      </c>
      <c r="J1171" s="83">
        <f t="shared" si="530"/>
        <v>7.7001263440561267</v>
      </c>
      <c r="K1171" s="60">
        <f t="shared" si="531"/>
        <v>0.77001263449643809</v>
      </c>
      <c r="L1171" s="30">
        <f t="shared" si="532"/>
        <v>0.46717576064062738</v>
      </c>
      <c r="M1171" s="27">
        <f>J1171/'I Disease Parameters'!$E$12</f>
        <v>0.38500631720280631</v>
      </c>
      <c r="N1171" s="27">
        <f>K1171/SQRT('I Disease Parameters'!$E$13*'I Disease Parameters'!$E$13)</f>
        <v>4.5294860852731655E-2</v>
      </c>
      <c r="O1171" s="27">
        <f>L1171/'I Disease Parameters'!$E$13</f>
        <v>2.7480927096507492E-2</v>
      </c>
      <c r="P1171" s="27">
        <f>(1-L1171)/'I Disease Parameters'!$E$14</f>
        <v>2.2201009973307193E-2</v>
      </c>
      <c r="Q1171" s="19" t="str">
        <f t="shared" si="508"/>
        <v/>
      </c>
      <c r="R1171" s="17" t="str">
        <f t="shared" si="509"/>
        <v/>
      </c>
      <c r="S1171" s="17" t="str">
        <f t="shared" si="510"/>
        <v/>
      </c>
      <c r="T1171" s="17" t="str">
        <f t="shared" si="511"/>
        <v/>
      </c>
      <c r="U1171" s="17" t="str">
        <f t="shared" si="512"/>
        <v/>
      </c>
      <c r="V1171" s="17" t="str">
        <f t="shared" si="513"/>
        <v/>
      </c>
      <c r="W1171" s="17" t="str">
        <f t="shared" si="514"/>
        <v/>
      </c>
      <c r="X1171" s="18" t="str">
        <f t="shared" si="505"/>
        <v/>
      </c>
      <c r="Y1171" s="17" t="str">
        <f t="shared" si="515"/>
        <v/>
      </c>
      <c r="Z1171" s="17" t="str">
        <f t="shared" si="516"/>
        <v/>
      </c>
      <c r="AA1171" s="17" t="str">
        <f t="shared" si="517"/>
        <v/>
      </c>
      <c r="AB1171" s="17" t="str">
        <f t="shared" si="518"/>
        <v/>
      </c>
      <c r="AC1171" s="17" t="str">
        <f t="shared" si="519"/>
        <v/>
      </c>
      <c r="AD1171" s="18" t="str">
        <f t="shared" si="520"/>
        <v/>
      </c>
      <c r="AE1171" s="19" t="str">
        <f t="shared" si="521"/>
        <v/>
      </c>
      <c r="AF1171" s="17" t="str">
        <f t="shared" si="522"/>
        <v/>
      </c>
      <c r="AG1171" s="17" t="str">
        <f t="shared" si="523"/>
        <v/>
      </c>
      <c r="AH1171" s="18" t="str">
        <f t="shared" si="524"/>
        <v/>
      </c>
      <c r="AI1171" s="73"/>
      <c r="AJ1171" s="74"/>
      <c r="AK1171" s="74"/>
      <c r="AL1171" s="73"/>
      <c r="AM1171" s="74"/>
      <c r="AN1171" s="74">
        <f t="shared" si="525"/>
        <v>2012</v>
      </c>
      <c r="AO1171" s="19" t="str">
        <f t="shared" ca="1" si="526"/>
        <v>-</v>
      </c>
      <c r="AP1171" s="17" t="str">
        <f ca="1">IF($C1171&gt;=TODAY(),"-",100*(AO1171-MIN(Fit_Error_Deaths))/(MAX(Fit_Error_Deaths)-MIN(Fit_Error_Deaths)))</f>
        <v>-</v>
      </c>
      <c r="AQ1171" s="17" t="str">
        <f t="shared" ca="1" si="527"/>
        <v>-</v>
      </c>
      <c r="AR1171" s="17" t="str">
        <f ca="1">IF($C1171&gt;=TODAY(),"-",100*(AQ1171-MIN(Fit_Error_LocalTransmission))/(MAX(Fit_Error_LocalTransmission)-MIN(Fit_Error_LocalTransmission)))</f>
        <v>-</v>
      </c>
      <c r="AS1171" s="17" t="str">
        <f t="shared" ca="1" si="528"/>
        <v>-</v>
      </c>
      <c r="AT1171" s="67" t="str">
        <f t="shared" ca="1" si="529"/>
        <v>-</v>
      </c>
    </row>
    <row r="1172" spans="1:46" s="1" customFormat="1" ht="12" x14ac:dyDescent="0.35">
      <c r="A1172" s="87"/>
      <c r="B1172" s="40" t="str">
        <f t="shared" si="506"/>
        <v/>
      </c>
      <c r="C1172" s="41" t="str">
        <f t="shared" si="507"/>
        <v/>
      </c>
      <c r="D1172" s="28">
        <f>'I Disease Parameters'!$E$6/(1000*365)</f>
        <v>4.8197260273972601E-5</v>
      </c>
      <c r="E1172" s="28">
        <f>'I Disease Parameters'!$E$7/(1000*365)</f>
        <v>2.0024657534246577E-5</v>
      </c>
      <c r="F1172" s="27">
        <f>(1-'I Disease Parameters'!$E$8)/'I Disease Parameters'!$E$10</f>
        <v>0.188</v>
      </c>
      <c r="G1172" s="27">
        <f>'I Disease Parameters'!$E$8/'I Disease Parameters'!$E$11</f>
        <v>1.2E-2</v>
      </c>
      <c r="H1172" s="27">
        <f>1/'I Disease Parameters'!$E$12</f>
        <v>0.05</v>
      </c>
      <c r="I1172" s="27">
        <f>'I Disease Parameters'!$E$9/'I Disease Parameters'!$E$15</f>
        <v>0</v>
      </c>
      <c r="J1172" s="83">
        <f t="shared" si="530"/>
        <v>7.7001263440561267</v>
      </c>
      <c r="K1172" s="60">
        <f t="shared" si="531"/>
        <v>0.77001263449643809</v>
      </c>
      <c r="L1172" s="30">
        <f t="shared" si="532"/>
        <v>0.46717576064062738</v>
      </c>
      <c r="M1172" s="27">
        <f>J1172/'I Disease Parameters'!$E$12</f>
        <v>0.38500631720280631</v>
      </c>
      <c r="N1172" s="27">
        <f>K1172/SQRT('I Disease Parameters'!$E$13*'I Disease Parameters'!$E$13)</f>
        <v>4.5294860852731655E-2</v>
      </c>
      <c r="O1172" s="27">
        <f>L1172/'I Disease Parameters'!$E$13</f>
        <v>2.7480927096507492E-2</v>
      </c>
      <c r="P1172" s="27">
        <f>(1-L1172)/'I Disease Parameters'!$E$14</f>
        <v>2.2201009973307193E-2</v>
      </c>
      <c r="Q1172" s="19" t="str">
        <f t="shared" si="508"/>
        <v/>
      </c>
      <c r="R1172" s="17" t="str">
        <f t="shared" si="509"/>
        <v/>
      </c>
      <c r="S1172" s="17" t="str">
        <f t="shared" si="510"/>
        <v/>
      </c>
      <c r="T1172" s="17" t="str">
        <f t="shared" si="511"/>
        <v/>
      </c>
      <c r="U1172" s="17" t="str">
        <f t="shared" si="512"/>
        <v/>
      </c>
      <c r="V1172" s="17" t="str">
        <f t="shared" si="513"/>
        <v/>
      </c>
      <c r="W1172" s="17" t="str">
        <f t="shared" si="514"/>
        <v/>
      </c>
      <c r="X1172" s="18" t="str">
        <f t="shared" si="505"/>
        <v/>
      </c>
      <c r="Y1172" s="17" t="str">
        <f t="shared" si="515"/>
        <v/>
      </c>
      <c r="Z1172" s="17" t="str">
        <f t="shared" si="516"/>
        <v/>
      </c>
      <c r="AA1172" s="17" t="str">
        <f t="shared" si="517"/>
        <v/>
      </c>
      <c r="AB1172" s="17" t="str">
        <f t="shared" si="518"/>
        <v/>
      </c>
      <c r="AC1172" s="17" t="str">
        <f t="shared" si="519"/>
        <v/>
      </c>
      <c r="AD1172" s="18" t="str">
        <f t="shared" si="520"/>
        <v/>
      </c>
      <c r="AE1172" s="19" t="str">
        <f t="shared" si="521"/>
        <v/>
      </c>
      <c r="AF1172" s="17" t="str">
        <f t="shared" si="522"/>
        <v/>
      </c>
      <c r="AG1172" s="17" t="str">
        <f t="shared" si="523"/>
        <v/>
      </c>
      <c r="AH1172" s="18" t="str">
        <f t="shared" si="524"/>
        <v/>
      </c>
      <c r="AI1172" s="73"/>
      <c r="AJ1172" s="74"/>
      <c r="AK1172" s="74"/>
      <c r="AL1172" s="73"/>
      <c r="AM1172" s="74"/>
      <c r="AN1172" s="74">
        <f t="shared" si="525"/>
        <v>2012</v>
      </c>
      <c r="AO1172" s="19" t="str">
        <f t="shared" ca="1" si="526"/>
        <v>-</v>
      </c>
      <c r="AP1172" s="17" t="str">
        <f ca="1">IF($C1172&gt;=TODAY(),"-",100*(AO1172-MIN(Fit_Error_Deaths))/(MAX(Fit_Error_Deaths)-MIN(Fit_Error_Deaths)))</f>
        <v>-</v>
      </c>
      <c r="AQ1172" s="17" t="str">
        <f t="shared" ca="1" si="527"/>
        <v>-</v>
      </c>
      <c r="AR1172" s="17" t="str">
        <f ca="1">IF($C1172&gt;=TODAY(),"-",100*(AQ1172-MIN(Fit_Error_LocalTransmission))/(MAX(Fit_Error_LocalTransmission)-MIN(Fit_Error_LocalTransmission)))</f>
        <v>-</v>
      </c>
      <c r="AS1172" s="17" t="str">
        <f t="shared" ca="1" si="528"/>
        <v>-</v>
      </c>
      <c r="AT1172" s="67" t="str">
        <f t="shared" ca="1" si="529"/>
        <v>-</v>
      </c>
    </row>
    <row r="1173" spans="1:46" s="1" customFormat="1" ht="12" x14ac:dyDescent="0.35">
      <c r="A1173" s="87"/>
      <c r="B1173" s="40" t="str">
        <f t="shared" si="506"/>
        <v/>
      </c>
      <c r="C1173" s="41" t="str">
        <f t="shared" si="507"/>
        <v/>
      </c>
      <c r="D1173" s="28">
        <f>'I Disease Parameters'!$E$6/(1000*365)</f>
        <v>4.8197260273972601E-5</v>
      </c>
      <c r="E1173" s="28">
        <f>'I Disease Parameters'!$E$7/(1000*365)</f>
        <v>2.0024657534246577E-5</v>
      </c>
      <c r="F1173" s="27">
        <f>(1-'I Disease Parameters'!$E$8)/'I Disease Parameters'!$E$10</f>
        <v>0.188</v>
      </c>
      <c r="G1173" s="27">
        <f>'I Disease Parameters'!$E$8/'I Disease Parameters'!$E$11</f>
        <v>1.2E-2</v>
      </c>
      <c r="H1173" s="27">
        <f>1/'I Disease Parameters'!$E$12</f>
        <v>0.05</v>
      </c>
      <c r="I1173" s="27">
        <f>'I Disease Parameters'!$E$9/'I Disease Parameters'!$E$15</f>
        <v>0</v>
      </c>
      <c r="J1173" s="83">
        <f t="shared" si="530"/>
        <v>7.7001263440561267</v>
      </c>
      <c r="K1173" s="60">
        <f t="shared" si="531"/>
        <v>0.77001263449643809</v>
      </c>
      <c r="L1173" s="30">
        <f t="shared" si="532"/>
        <v>0.46717576064062738</v>
      </c>
      <c r="M1173" s="27">
        <f>J1173/'I Disease Parameters'!$E$12</f>
        <v>0.38500631720280631</v>
      </c>
      <c r="N1173" s="27">
        <f>K1173/SQRT('I Disease Parameters'!$E$13*'I Disease Parameters'!$E$13)</f>
        <v>4.5294860852731655E-2</v>
      </c>
      <c r="O1173" s="27">
        <f>L1173/'I Disease Parameters'!$E$13</f>
        <v>2.7480927096507492E-2</v>
      </c>
      <c r="P1173" s="27">
        <f>(1-L1173)/'I Disease Parameters'!$E$14</f>
        <v>2.2201009973307193E-2</v>
      </c>
      <c r="Q1173" s="19" t="str">
        <f t="shared" si="508"/>
        <v/>
      </c>
      <c r="R1173" s="17" t="str">
        <f t="shared" si="509"/>
        <v/>
      </c>
      <c r="S1173" s="17" t="str">
        <f t="shared" si="510"/>
        <v/>
      </c>
      <c r="T1173" s="17" t="str">
        <f t="shared" si="511"/>
        <v/>
      </c>
      <c r="U1173" s="17" t="str">
        <f t="shared" si="512"/>
        <v/>
      </c>
      <c r="V1173" s="17" t="str">
        <f t="shared" si="513"/>
        <v/>
      </c>
      <c r="W1173" s="17" t="str">
        <f t="shared" si="514"/>
        <v/>
      </c>
      <c r="X1173" s="18" t="str">
        <f t="shared" si="505"/>
        <v/>
      </c>
      <c r="Y1173" s="17" t="str">
        <f t="shared" si="515"/>
        <v/>
      </c>
      <c r="Z1173" s="17" t="str">
        <f t="shared" si="516"/>
        <v/>
      </c>
      <c r="AA1173" s="17" t="str">
        <f t="shared" si="517"/>
        <v/>
      </c>
      <c r="AB1173" s="17" t="str">
        <f t="shared" si="518"/>
        <v/>
      </c>
      <c r="AC1173" s="17" t="str">
        <f t="shared" si="519"/>
        <v/>
      </c>
      <c r="AD1173" s="18" t="str">
        <f t="shared" si="520"/>
        <v/>
      </c>
      <c r="AE1173" s="19" t="str">
        <f t="shared" si="521"/>
        <v/>
      </c>
      <c r="AF1173" s="17" t="str">
        <f t="shared" si="522"/>
        <v/>
      </c>
      <c r="AG1173" s="17" t="str">
        <f t="shared" si="523"/>
        <v/>
      </c>
      <c r="AH1173" s="18" t="str">
        <f t="shared" si="524"/>
        <v/>
      </c>
      <c r="AI1173" s="73"/>
      <c r="AJ1173" s="74"/>
      <c r="AK1173" s="74"/>
      <c r="AL1173" s="73"/>
      <c r="AM1173" s="74"/>
      <c r="AN1173" s="74">
        <f t="shared" si="525"/>
        <v>2012</v>
      </c>
      <c r="AO1173" s="19" t="str">
        <f t="shared" ca="1" si="526"/>
        <v>-</v>
      </c>
      <c r="AP1173" s="17" t="str">
        <f ca="1">IF($C1173&gt;=TODAY(),"-",100*(AO1173-MIN(Fit_Error_Deaths))/(MAX(Fit_Error_Deaths)-MIN(Fit_Error_Deaths)))</f>
        <v>-</v>
      </c>
      <c r="AQ1173" s="17" t="str">
        <f t="shared" ca="1" si="527"/>
        <v>-</v>
      </c>
      <c r="AR1173" s="17" t="str">
        <f ca="1">IF($C1173&gt;=TODAY(),"-",100*(AQ1173-MIN(Fit_Error_LocalTransmission))/(MAX(Fit_Error_LocalTransmission)-MIN(Fit_Error_LocalTransmission)))</f>
        <v>-</v>
      </c>
      <c r="AS1173" s="17" t="str">
        <f t="shared" ca="1" si="528"/>
        <v>-</v>
      </c>
      <c r="AT1173" s="67" t="str">
        <f t="shared" ca="1" si="529"/>
        <v>-</v>
      </c>
    </row>
    <row r="1174" spans="1:46" s="1" customFormat="1" ht="12" x14ac:dyDescent="0.35">
      <c r="A1174" s="87"/>
      <c r="B1174" s="40" t="str">
        <f t="shared" si="506"/>
        <v/>
      </c>
      <c r="C1174" s="41" t="str">
        <f t="shared" si="507"/>
        <v/>
      </c>
      <c r="D1174" s="28">
        <f>'I Disease Parameters'!$E$6/(1000*365)</f>
        <v>4.8197260273972601E-5</v>
      </c>
      <c r="E1174" s="28">
        <f>'I Disease Parameters'!$E$7/(1000*365)</f>
        <v>2.0024657534246577E-5</v>
      </c>
      <c r="F1174" s="27">
        <f>(1-'I Disease Parameters'!$E$8)/'I Disease Parameters'!$E$10</f>
        <v>0.188</v>
      </c>
      <c r="G1174" s="27">
        <f>'I Disease Parameters'!$E$8/'I Disease Parameters'!$E$11</f>
        <v>1.2E-2</v>
      </c>
      <c r="H1174" s="27">
        <f>1/'I Disease Parameters'!$E$12</f>
        <v>0.05</v>
      </c>
      <c r="I1174" s="27">
        <f>'I Disease Parameters'!$E$9/'I Disease Parameters'!$E$15</f>
        <v>0</v>
      </c>
      <c r="J1174" s="83">
        <f t="shared" si="530"/>
        <v>7.7001263440561267</v>
      </c>
      <c r="K1174" s="60">
        <f t="shared" si="531"/>
        <v>0.77001263449643809</v>
      </c>
      <c r="L1174" s="30">
        <f t="shared" si="532"/>
        <v>0.46717576064062738</v>
      </c>
      <c r="M1174" s="27">
        <f>J1174/'I Disease Parameters'!$E$12</f>
        <v>0.38500631720280631</v>
      </c>
      <c r="N1174" s="27">
        <f>K1174/SQRT('I Disease Parameters'!$E$13*'I Disease Parameters'!$E$13)</f>
        <v>4.5294860852731655E-2</v>
      </c>
      <c r="O1174" s="27">
        <f>L1174/'I Disease Parameters'!$E$13</f>
        <v>2.7480927096507492E-2</v>
      </c>
      <c r="P1174" s="27">
        <f>(1-L1174)/'I Disease Parameters'!$E$14</f>
        <v>2.2201009973307193E-2</v>
      </c>
      <c r="Q1174" s="19" t="str">
        <f t="shared" si="508"/>
        <v/>
      </c>
      <c r="R1174" s="17" t="str">
        <f t="shared" si="509"/>
        <v/>
      </c>
      <c r="S1174" s="17" t="str">
        <f t="shared" si="510"/>
        <v/>
      </c>
      <c r="T1174" s="17" t="str">
        <f t="shared" si="511"/>
        <v/>
      </c>
      <c r="U1174" s="17" t="str">
        <f t="shared" si="512"/>
        <v/>
      </c>
      <c r="V1174" s="17" t="str">
        <f t="shared" si="513"/>
        <v/>
      </c>
      <c r="W1174" s="17" t="str">
        <f t="shared" si="514"/>
        <v/>
      </c>
      <c r="X1174" s="18" t="str">
        <f t="shared" si="505"/>
        <v/>
      </c>
      <c r="Y1174" s="17" t="str">
        <f t="shared" si="515"/>
        <v/>
      </c>
      <c r="Z1174" s="17" t="str">
        <f t="shared" si="516"/>
        <v/>
      </c>
      <c r="AA1174" s="17" t="str">
        <f t="shared" si="517"/>
        <v/>
      </c>
      <c r="AB1174" s="17" t="str">
        <f t="shared" si="518"/>
        <v/>
      </c>
      <c r="AC1174" s="17" t="str">
        <f t="shared" si="519"/>
        <v/>
      </c>
      <c r="AD1174" s="18" t="str">
        <f t="shared" si="520"/>
        <v/>
      </c>
      <c r="AE1174" s="19" t="str">
        <f t="shared" si="521"/>
        <v/>
      </c>
      <c r="AF1174" s="17" t="str">
        <f t="shared" si="522"/>
        <v/>
      </c>
      <c r="AG1174" s="17" t="str">
        <f t="shared" si="523"/>
        <v/>
      </c>
      <c r="AH1174" s="18" t="str">
        <f t="shared" si="524"/>
        <v/>
      </c>
      <c r="AI1174" s="73"/>
      <c r="AJ1174" s="74"/>
      <c r="AK1174" s="74"/>
      <c r="AL1174" s="73"/>
      <c r="AM1174" s="74"/>
      <c r="AN1174" s="74">
        <f t="shared" si="525"/>
        <v>2012</v>
      </c>
      <c r="AO1174" s="19" t="str">
        <f t="shared" ca="1" si="526"/>
        <v>-</v>
      </c>
      <c r="AP1174" s="17" t="str">
        <f ca="1">IF($C1174&gt;=TODAY(),"-",100*(AO1174-MIN(Fit_Error_Deaths))/(MAX(Fit_Error_Deaths)-MIN(Fit_Error_Deaths)))</f>
        <v>-</v>
      </c>
      <c r="AQ1174" s="17" t="str">
        <f t="shared" ca="1" si="527"/>
        <v>-</v>
      </c>
      <c r="AR1174" s="17" t="str">
        <f ca="1">IF($C1174&gt;=TODAY(),"-",100*(AQ1174-MIN(Fit_Error_LocalTransmission))/(MAX(Fit_Error_LocalTransmission)-MIN(Fit_Error_LocalTransmission)))</f>
        <v>-</v>
      </c>
      <c r="AS1174" s="17" t="str">
        <f t="shared" ca="1" si="528"/>
        <v>-</v>
      </c>
      <c r="AT1174" s="67" t="str">
        <f t="shared" ca="1" si="529"/>
        <v>-</v>
      </c>
    </row>
    <row r="1175" spans="1:46" s="1" customFormat="1" ht="12" x14ac:dyDescent="0.35">
      <c r="A1175" s="87"/>
      <c r="B1175" s="40" t="str">
        <f t="shared" si="506"/>
        <v/>
      </c>
      <c r="C1175" s="41" t="str">
        <f t="shared" si="507"/>
        <v/>
      </c>
      <c r="D1175" s="28">
        <f>'I Disease Parameters'!$E$6/(1000*365)</f>
        <v>4.8197260273972601E-5</v>
      </c>
      <c r="E1175" s="28">
        <f>'I Disease Parameters'!$E$7/(1000*365)</f>
        <v>2.0024657534246577E-5</v>
      </c>
      <c r="F1175" s="27">
        <f>(1-'I Disease Parameters'!$E$8)/'I Disease Parameters'!$E$10</f>
        <v>0.188</v>
      </c>
      <c r="G1175" s="27">
        <f>'I Disease Parameters'!$E$8/'I Disease Parameters'!$E$11</f>
        <v>1.2E-2</v>
      </c>
      <c r="H1175" s="27">
        <f>1/'I Disease Parameters'!$E$12</f>
        <v>0.05</v>
      </c>
      <c r="I1175" s="27">
        <f>'I Disease Parameters'!$E$9/'I Disease Parameters'!$E$15</f>
        <v>0</v>
      </c>
      <c r="J1175" s="83">
        <f t="shared" si="530"/>
        <v>7.7001263440561267</v>
      </c>
      <c r="K1175" s="60">
        <f t="shared" si="531"/>
        <v>0.77001263449643809</v>
      </c>
      <c r="L1175" s="30">
        <f t="shared" si="532"/>
        <v>0.46717576064062738</v>
      </c>
      <c r="M1175" s="27">
        <f>J1175/'I Disease Parameters'!$E$12</f>
        <v>0.38500631720280631</v>
      </c>
      <c r="N1175" s="27">
        <f>K1175/SQRT('I Disease Parameters'!$E$13*'I Disease Parameters'!$E$13)</f>
        <v>4.5294860852731655E-2</v>
      </c>
      <c r="O1175" s="27">
        <f>L1175/'I Disease Parameters'!$E$13</f>
        <v>2.7480927096507492E-2</v>
      </c>
      <c r="P1175" s="27">
        <f>(1-L1175)/'I Disease Parameters'!$E$14</f>
        <v>2.2201009973307193E-2</v>
      </c>
      <c r="Q1175" s="19" t="str">
        <f t="shared" si="508"/>
        <v/>
      </c>
      <c r="R1175" s="17" t="str">
        <f t="shared" si="509"/>
        <v/>
      </c>
      <c r="S1175" s="17" t="str">
        <f t="shared" si="510"/>
        <v/>
      </c>
      <c r="T1175" s="17" t="str">
        <f t="shared" si="511"/>
        <v/>
      </c>
      <c r="U1175" s="17" t="str">
        <f t="shared" si="512"/>
        <v/>
      </c>
      <c r="V1175" s="17" t="str">
        <f t="shared" si="513"/>
        <v/>
      </c>
      <c r="W1175" s="17" t="str">
        <f t="shared" si="514"/>
        <v/>
      </c>
      <c r="X1175" s="18" t="str">
        <f t="shared" si="505"/>
        <v/>
      </c>
      <c r="Y1175" s="17" t="str">
        <f t="shared" si="515"/>
        <v/>
      </c>
      <c r="Z1175" s="17" t="str">
        <f t="shared" si="516"/>
        <v/>
      </c>
      <c r="AA1175" s="17" t="str">
        <f t="shared" si="517"/>
        <v/>
      </c>
      <c r="AB1175" s="17" t="str">
        <f t="shared" si="518"/>
        <v/>
      </c>
      <c r="AC1175" s="17" t="str">
        <f t="shared" si="519"/>
        <v/>
      </c>
      <c r="AD1175" s="18" t="str">
        <f t="shared" si="520"/>
        <v/>
      </c>
      <c r="AE1175" s="19" t="str">
        <f t="shared" si="521"/>
        <v/>
      </c>
      <c r="AF1175" s="17" t="str">
        <f t="shared" si="522"/>
        <v/>
      </c>
      <c r="AG1175" s="17" t="str">
        <f t="shared" si="523"/>
        <v/>
      </c>
      <c r="AH1175" s="18" t="str">
        <f t="shared" si="524"/>
        <v/>
      </c>
      <c r="AI1175" s="73"/>
      <c r="AJ1175" s="74"/>
      <c r="AK1175" s="74"/>
      <c r="AL1175" s="73"/>
      <c r="AM1175" s="74"/>
      <c r="AN1175" s="74">
        <f t="shared" si="525"/>
        <v>2012</v>
      </c>
      <c r="AO1175" s="19" t="str">
        <f t="shared" ca="1" si="526"/>
        <v>-</v>
      </c>
      <c r="AP1175" s="17" t="str">
        <f ca="1">IF($C1175&gt;=TODAY(),"-",100*(AO1175-MIN(Fit_Error_Deaths))/(MAX(Fit_Error_Deaths)-MIN(Fit_Error_Deaths)))</f>
        <v>-</v>
      </c>
      <c r="AQ1175" s="17" t="str">
        <f t="shared" ca="1" si="527"/>
        <v>-</v>
      </c>
      <c r="AR1175" s="17" t="str">
        <f ca="1">IF($C1175&gt;=TODAY(),"-",100*(AQ1175-MIN(Fit_Error_LocalTransmission))/(MAX(Fit_Error_LocalTransmission)-MIN(Fit_Error_LocalTransmission)))</f>
        <v>-</v>
      </c>
      <c r="AS1175" s="17" t="str">
        <f t="shared" ca="1" si="528"/>
        <v>-</v>
      </c>
      <c r="AT1175" s="67" t="str">
        <f t="shared" ca="1" si="529"/>
        <v>-</v>
      </c>
    </row>
    <row r="1176" spans="1:46" s="1" customFormat="1" ht="12" x14ac:dyDescent="0.35">
      <c r="A1176" s="87"/>
      <c r="B1176" s="40" t="str">
        <f t="shared" si="506"/>
        <v/>
      </c>
      <c r="C1176" s="41" t="str">
        <f t="shared" si="507"/>
        <v/>
      </c>
      <c r="D1176" s="28">
        <f>'I Disease Parameters'!$E$6/(1000*365)</f>
        <v>4.8197260273972601E-5</v>
      </c>
      <c r="E1176" s="28">
        <f>'I Disease Parameters'!$E$7/(1000*365)</f>
        <v>2.0024657534246577E-5</v>
      </c>
      <c r="F1176" s="27">
        <f>(1-'I Disease Parameters'!$E$8)/'I Disease Parameters'!$E$10</f>
        <v>0.188</v>
      </c>
      <c r="G1176" s="27">
        <f>'I Disease Parameters'!$E$8/'I Disease Parameters'!$E$11</f>
        <v>1.2E-2</v>
      </c>
      <c r="H1176" s="27">
        <f>1/'I Disease Parameters'!$E$12</f>
        <v>0.05</v>
      </c>
      <c r="I1176" s="27">
        <f>'I Disease Parameters'!$E$9/'I Disease Parameters'!$E$15</f>
        <v>0</v>
      </c>
      <c r="J1176" s="83">
        <f t="shared" si="530"/>
        <v>7.7001263440561267</v>
      </c>
      <c r="K1176" s="60">
        <f t="shared" si="531"/>
        <v>0.77001263449643809</v>
      </c>
      <c r="L1176" s="30">
        <f t="shared" si="532"/>
        <v>0.46717576064062738</v>
      </c>
      <c r="M1176" s="27">
        <f>J1176/'I Disease Parameters'!$E$12</f>
        <v>0.38500631720280631</v>
      </c>
      <c r="N1176" s="27">
        <f>K1176/SQRT('I Disease Parameters'!$E$13*'I Disease Parameters'!$E$13)</f>
        <v>4.5294860852731655E-2</v>
      </c>
      <c r="O1176" s="27">
        <f>L1176/'I Disease Parameters'!$E$13</f>
        <v>2.7480927096507492E-2</v>
      </c>
      <c r="P1176" s="27">
        <f>(1-L1176)/'I Disease Parameters'!$E$14</f>
        <v>2.2201009973307193E-2</v>
      </c>
      <c r="Q1176" s="19" t="str">
        <f t="shared" si="508"/>
        <v/>
      </c>
      <c r="R1176" s="17" t="str">
        <f t="shared" si="509"/>
        <v/>
      </c>
      <c r="S1176" s="17" t="str">
        <f t="shared" si="510"/>
        <v/>
      </c>
      <c r="T1176" s="17" t="str">
        <f t="shared" si="511"/>
        <v/>
      </c>
      <c r="U1176" s="17" t="str">
        <f t="shared" si="512"/>
        <v/>
      </c>
      <c r="V1176" s="17" t="str">
        <f t="shared" si="513"/>
        <v/>
      </c>
      <c r="W1176" s="17" t="str">
        <f t="shared" si="514"/>
        <v/>
      </c>
      <c r="X1176" s="18" t="str">
        <f t="shared" si="505"/>
        <v/>
      </c>
      <c r="Y1176" s="17" t="str">
        <f t="shared" si="515"/>
        <v/>
      </c>
      <c r="Z1176" s="17" t="str">
        <f t="shared" si="516"/>
        <v/>
      </c>
      <c r="AA1176" s="17" t="str">
        <f t="shared" si="517"/>
        <v/>
      </c>
      <c r="AB1176" s="17" t="str">
        <f t="shared" si="518"/>
        <v/>
      </c>
      <c r="AC1176" s="17" t="str">
        <f t="shared" si="519"/>
        <v/>
      </c>
      <c r="AD1176" s="18" t="str">
        <f t="shared" si="520"/>
        <v/>
      </c>
      <c r="AE1176" s="19" t="str">
        <f t="shared" si="521"/>
        <v/>
      </c>
      <c r="AF1176" s="17" t="str">
        <f t="shared" si="522"/>
        <v/>
      </c>
      <c r="AG1176" s="17" t="str">
        <f t="shared" si="523"/>
        <v/>
      </c>
      <c r="AH1176" s="18" t="str">
        <f t="shared" si="524"/>
        <v/>
      </c>
      <c r="AI1176" s="73"/>
      <c r="AJ1176" s="74"/>
      <c r="AK1176" s="74"/>
      <c r="AL1176" s="73"/>
      <c r="AM1176" s="74"/>
      <c r="AN1176" s="74">
        <f t="shared" si="525"/>
        <v>2012</v>
      </c>
      <c r="AO1176" s="19" t="str">
        <f t="shared" ca="1" si="526"/>
        <v>-</v>
      </c>
      <c r="AP1176" s="17" t="str">
        <f ca="1">IF($C1176&gt;=TODAY(),"-",100*(AO1176-MIN(Fit_Error_Deaths))/(MAX(Fit_Error_Deaths)-MIN(Fit_Error_Deaths)))</f>
        <v>-</v>
      </c>
      <c r="AQ1176" s="17" t="str">
        <f t="shared" ca="1" si="527"/>
        <v>-</v>
      </c>
      <c r="AR1176" s="17" t="str">
        <f ca="1">IF($C1176&gt;=TODAY(),"-",100*(AQ1176-MIN(Fit_Error_LocalTransmission))/(MAX(Fit_Error_LocalTransmission)-MIN(Fit_Error_LocalTransmission)))</f>
        <v>-</v>
      </c>
      <c r="AS1176" s="17" t="str">
        <f t="shared" ca="1" si="528"/>
        <v>-</v>
      </c>
      <c r="AT1176" s="67" t="str">
        <f t="shared" ca="1" si="529"/>
        <v>-</v>
      </c>
    </row>
    <row r="1177" spans="1:46" s="1" customFormat="1" ht="12" x14ac:dyDescent="0.35">
      <c r="A1177" s="87"/>
      <c r="B1177" s="40" t="str">
        <f t="shared" si="506"/>
        <v/>
      </c>
      <c r="C1177" s="41" t="str">
        <f t="shared" si="507"/>
        <v/>
      </c>
      <c r="D1177" s="28">
        <f>'I Disease Parameters'!$E$6/(1000*365)</f>
        <v>4.8197260273972601E-5</v>
      </c>
      <c r="E1177" s="28">
        <f>'I Disease Parameters'!$E$7/(1000*365)</f>
        <v>2.0024657534246577E-5</v>
      </c>
      <c r="F1177" s="27">
        <f>(1-'I Disease Parameters'!$E$8)/'I Disease Parameters'!$E$10</f>
        <v>0.188</v>
      </c>
      <c r="G1177" s="27">
        <f>'I Disease Parameters'!$E$8/'I Disease Parameters'!$E$11</f>
        <v>1.2E-2</v>
      </c>
      <c r="H1177" s="27">
        <f>1/'I Disease Parameters'!$E$12</f>
        <v>0.05</v>
      </c>
      <c r="I1177" s="27">
        <f>'I Disease Parameters'!$E$9/'I Disease Parameters'!$E$15</f>
        <v>0</v>
      </c>
      <c r="J1177" s="83">
        <f t="shared" si="530"/>
        <v>7.7001263440561267</v>
      </c>
      <c r="K1177" s="60">
        <f t="shared" si="531"/>
        <v>0.77001263449643809</v>
      </c>
      <c r="L1177" s="30">
        <f t="shared" si="532"/>
        <v>0.46717576064062738</v>
      </c>
      <c r="M1177" s="27">
        <f>J1177/'I Disease Parameters'!$E$12</f>
        <v>0.38500631720280631</v>
      </c>
      <c r="N1177" s="27">
        <f>K1177/SQRT('I Disease Parameters'!$E$13*'I Disease Parameters'!$E$13)</f>
        <v>4.5294860852731655E-2</v>
      </c>
      <c r="O1177" s="27">
        <f>L1177/'I Disease Parameters'!$E$13</f>
        <v>2.7480927096507492E-2</v>
      </c>
      <c r="P1177" s="27">
        <f>(1-L1177)/'I Disease Parameters'!$E$14</f>
        <v>2.2201009973307193E-2</v>
      </c>
      <c r="Q1177" s="19" t="str">
        <f t="shared" si="508"/>
        <v/>
      </c>
      <c r="R1177" s="17" t="str">
        <f t="shared" si="509"/>
        <v/>
      </c>
      <c r="S1177" s="17" t="str">
        <f t="shared" si="510"/>
        <v/>
      </c>
      <c r="T1177" s="17" t="str">
        <f t="shared" si="511"/>
        <v/>
      </c>
      <c r="U1177" s="17" t="str">
        <f t="shared" si="512"/>
        <v/>
      </c>
      <c r="V1177" s="17" t="str">
        <f t="shared" si="513"/>
        <v/>
      </c>
      <c r="W1177" s="17" t="str">
        <f t="shared" si="514"/>
        <v/>
      </c>
      <c r="X1177" s="18" t="str">
        <f t="shared" si="505"/>
        <v/>
      </c>
      <c r="Y1177" s="17" t="str">
        <f t="shared" si="515"/>
        <v/>
      </c>
      <c r="Z1177" s="17" t="str">
        <f t="shared" si="516"/>
        <v/>
      </c>
      <c r="AA1177" s="17" t="str">
        <f t="shared" si="517"/>
        <v/>
      </c>
      <c r="AB1177" s="17" t="str">
        <f t="shared" si="518"/>
        <v/>
      </c>
      <c r="AC1177" s="17" t="str">
        <f t="shared" si="519"/>
        <v/>
      </c>
      <c r="AD1177" s="18" t="str">
        <f t="shared" si="520"/>
        <v/>
      </c>
      <c r="AE1177" s="19" t="str">
        <f t="shared" si="521"/>
        <v/>
      </c>
      <c r="AF1177" s="17" t="str">
        <f t="shared" si="522"/>
        <v/>
      </c>
      <c r="AG1177" s="17" t="str">
        <f t="shared" si="523"/>
        <v/>
      </c>
      <c r="AH1177" s="18" t="str">
        <f t="shared" si="524"/>
        <v/>
      </c>
      <c r="AI1177" s="73"/>
      <c r="AJ1177" s="74"/>
      <c r="AK1177" s="74"/>
      <c r="AL1177" s="73"/>
      <c r="AM1177" s="74"/>
      <c r="AN1177" s="74">
        <f t="shared" si="525"/>
        <v>2012</v>
      </c>
      <c r="AO1177" s="19" t="str">
        <f t="shared" ca="1" si="526"/>
        <v>-</v>
      </c>
      <c r="AP1177" s="17" t="str">
        <f ca="1">IF($C1177&gt;=TODAY(),"-",100*(AO1177-MIN(Fit_Error_Deaths))/(MAX(Fit_Error_Deaths)-MIN(Fit_Error_Deaths)))</f>
        <v>-</v>
      </c>
      <c r="AQ1177" s="17" t="str">
        <f t="shared" ca="1" si="527"/>
        <v>-</v>
      </c>
      <c r="AR1177" s="17" t="str">
        <f ca="1">IF($C1177&gt;=TODAY(),"-",100*(AQ1177-MIN(Fit_Error_LocalTransmission))/(MAX(Fit_Error_LocalTransmission)-MIN(Fit_Error_LocalTransmission)))</f>
        <v>-</v>
      </c>
      <c r="AS1177" s="17" t="str">
        <f t="shared" ca="1" si="528"/>
        <v>-</v>
      </c>
      <c r="AT1177" s="67" t="str">
        <f t="shared" ca="1" si="529"/>
        <v>-</v>
      </c>
    </row>
    <row r="1178" spans="1:46" s="1" customFormat="1" ht="12" x14ac:dyDescent="0.35">
      <c r="A1178" s="87"/>
      <c r="B1178" s="40" t="str">
        <f t="shared" si="506"/>
        <v/>
      </c>
      <c r="C1178" s="41" t="str">
        <f t="shared" si="507"/>
        <v/>
      </c>
      <c r="D1178" s="28">
        <f>'I Disease Parameters'!$E$6/(1000*365)</f>
        <v>4.8197260273972601E-5</v>
      </c>
      <c r="E1178" s="28">
        <f>'I Disease Parameters'!$E$7/(1000*365)</f>
        <v>2.0024657534246577E-5</v>
      </c>
      <c r="F1178" s="27">
        <f>(1-'I Disease Parameters'!$E$8)/'I Disease Parameters'!$E$10</f>
        <v>0.188</v>
      </c>
      <c r="G1178" s="27">
        <f>'I Disease Parameters'!$E$8/'I Disease Parameters'!$E$11</f>
        <v>1.2E-2</v>
      </c>
      <c r="H1178" s="27">
        <f>1/'I Disease Parameters'!$E$12</f>
        <v>0.05</v>
      </c>
      <c r="I1178" s="27">
        <f>'I Disease Parameters'!$E$9/'I Disease Parameters'!$E$15</f>
        <v>0</v>
      </c>
      <c r="J1178" s="83">
        <f t="shared" si="530"/>
        <v>7.7001263440561267</v>
      </c>
      <c r="K1178" s="60">
        <f t="shared" si="531"/>
        <v>0.77001263449643809</v>
      </c>
      <c r="L1178" s="30">
        <f t="shared" si="532"/>
        <v>0.46717576064062738</v>
      </c>
      <c r="M1178" s="27">
        <f>J1178/'I Disease Parameters'!$E$12</f>
        <v>0.38500631720280631</v>
      </c>
      <c r="N1178" s="27">
        <f>K1178/SQRT('I Disease Parameters'!$E$13*'I Disease Parameters'!$E$13)</f>
        <v>4.5294860852731655E-2</v>
      </c>
      <c r="O1178" s="27">
        <f>L1178/'I Disease Parameters'!$E$13</f>
        <v>2.7480927096507492E-2</v>
      </c>
      <c r="P1178" s="27">
        <f>(1-L1178)/'I Disease Parameters'!$E$14</f>
        <v>2.2201009973307193E-2</v>
      </c>
      <c r="Q1178" s="19" t="str">
        <f t="shared" si="508"/>
        <v/>
      </c>
      <c r="R1178" s="17" t="str">
        <f t="shared" si="509"/>
        <v/>
      </c>
      <c r="S1178" s="17" t="str">
        <f t="shared" si="510"/>
        <v/>
      </c>
      <c r="T1178" s="17" t="str">
        <f t="shared" si="511"/>
        <v/>
      </c>
      <c r="U1178" s="17" t="str">
        <f t="shared" si="512"/>
        <v/>
      </c>
      <c r="V1178" s="17" t="str">
        <f t="shared" si="513"/>
        <v/>
      </c>
      <c r="W1178" s="17" t="str">
        <f t="shared" si="514"/>
        <v/>
      </c>
      <c r="X1178" s="18" t="str">
        <f t="shared" si="505"/>
        <v/>
      </c>
      <c r="Y1178" s="17" t="str">
        <f t="shared" si="515"/>
        <v/>
      </c>
      <c r="Z1178" s="17" t="str">
        <f t="shared" si="516"/>
        <v/>
      </c>
      <c r="AA1178" s="17" t="str">
        <f t="shared" si="517"/>
        <v/>
      </c>
      <c r="AB1178" s="17" t="str">
        <f t="shared" si="518"/>
        <v/>
      </c>
      <c r="AC1178" s="17" t="str">
        <f t="shared" si="519"/>
        <v/>
      </c>
      <c r="AD1178" s="18" t="str">
        <f t="shared" si="520"/>
        <v/>
      </c>
      <c r="AE1178" s="19" t="str">
        <f t="shared" si="521"/>
        <v/>
      </c>
      <c r="AF1178" s="17" t="str">
        <f t="shared" si="522"/>
        <v/>
      </c>
      <c r="AG1178" s="17" t="str">
        <f t="shared" si="523"/>
        <v/>
      </c>
      <c r="AH1178" s="18" t="str">
        <f t="shared" si="524"/>
        <v/>
      </c>
      <c r="AI1178" s="73"/>
      <c r="AJ1178" s="74"/>
      <c r="AK1178" s="74"/>
      <c r="AL1178" s="73"/>
      <c r="AM1178" s="74"/>
      <c r="AN1178" s="74">
        <f t="shared" si="525"/>
        <v>2012</v>
      </c>
      <c r="AO1178" s="19" t="str">
        <f t="shared" ca="1" si="526"/>
        <v>-</v>
      </c>
      <c r="AP1178" s="17" t="str">
        <f ca="1">IF($C1178&gt;=TODAY(),"-",100*(AO1178-MIN(Fit_Error_Deaths))/(MAX(Fit_Error_Deaths)-MIN(Fit_Error_Deaths)))</f>
        <v>-</v>
      </c>
      <c r="AQ1178" s="17" t="str">
        <f t="shared" ca="1" si="527"/>
        <v>-</v>
      </c>
      <c r="AR1178" s="17" t="str">
        <f ca="1">IF($C1178&gt;=TODAY(),"-",100*(AQ1178-MIN(Fit_Error_LocalTransmission))/(MAX(Fit_Error_LocalTransmission)-MIN(Fit_Error_LocalTransmission)))</f>
        <v>-</v>
      </c>
      <c r="AS1178" s="17" t="str">
        <f t="shared" ca="1" si="528"/>
        <v>-</v>
      </c>
      <c r="AT1178" s="67" t="str">
        <f t="shared" ca="1" si="529"/>
        <v>-</v>
      </c>
    </row>
    <row r="1179" spans="1:46" s="1" customFormat="1" ht="12" x14ac:dyDescent="0.35">
      <c r="A1179" s="87"/>
      <c r="B1179" s="40" t="str">
        <f t="shared" si="506"/>
        <v/>
      </c>
      <c r="C1179" s="41" t="str">
        <f t="shared" si="507"/>
        <v/>
      </c>
      <c r="D1179" s="28">
        <f>'I Disease Parameters'!$E$6/(1000*365)</f>
        <v>4.8197260273972601E-5</v>
      </c>
      <c r="E1179" s="28">
        <f>'I Disease Parameters'!$E$7/(1000*365)</f>
        <v>2.0024657534246577E-5</v>
      </c>
      <c r="F1179" s="27">
        <f>(1-'I Disease Parameters'!$E$8)/'I Disease Parameters'!$E$10</f>
        <v>0.188</v>
      </c>
      <c r="G1179" s="27">
        <f>'I Disease Parameters'!$E$8/'I Disease Parameters'!$E$11</f>
        <v>1.2E-2</v>
      </c>
      <c r="H1179" s="27">
        <f>1/'I Disease Parameters'!$E$12</f>
        <v>0.05</v>
      </c>
      <c r="I1179" s="27">
        <f>'I Disease Parameters'!$E$9/'I Disease Parameters'!$E$15</f>
        <v>0</v>
      </c>
      <c r="J1179" s="83">
        <f t="shared" si="530"/>
        <v>7.7001263440561267</v>
      </c>
      <c r="K1179" s="60">
        <f t="shared" si="531"/>
        <v>0.77001263449643809</v>
      </c>
      <c r="L1179" s="30">
        <f t="shared" si="532"/>
        <v>0.46717576064062738</v>
      </c>
      <c r="M1179" s="27">
        <f>J1179/'I Disease Parameters'!$E$12</f>
        <v>0.38500631720280631</v>
      </c>
      <c r="N1179" s="27">
        <f>K1179/SQRT('I Disease Parameters'!$E$13*'I Disease Parameters'!$E$13)</f>
        <v>4.5294860852731655E-2</v>
      </c>
      <c r="O1179" s="27">
        <f>L1179/'I Disease Parameters'!$E$13</f>
        <v>2.7480927096507492E-2</v>
      </c>
      <c r="P1179" s="27">
        <f>(1-L1179)/'I Disease Parameters'!$E$14</f>
        <v>2.2201009973307193E-2</v>
      </c>
      <c r="Q1179" s="19" t="str">
        <f t="shared" si="508"/>
        <v/>
      </c>
      <c r="R1179" s="17" t="str">
        <f t="shared" si="509"/>
        <v/>
      </c>
      <c r="S1179" s="17" t="str">
        <f t="shared" si="510"/>
        <v/>
      </c>
      <c r="T1179" s="17" t="str">
        <f t="shared" si="511"/>
        <v/>
      </c>
      <c r="U1179" s="17" t="str">
        <f t="shared" si="512"/>
        <v/>
      </c>
      <c r="V1179" s="17" t="str">
        <f t="shared" si="513"/>
        <v/>
      </c>
      <c r="W1179" s="17" t="str">
        <f t="shared" si="514"/>
        <v/>
      </c>
      <c r="X1179" s="18" t="str">
        <f t="shared" si="505"/>
        <v/>
      </c>
      <c r="Y1179" s="17" t="str">
        <f t="shared" si="515"/>
        <v/>
      </c>
      <c r="Z1179" s="17" t="str">
        <f t="shared" si="516"/>
        <v/>
      </c>
      <c r="AA1179" s="17" t="str">
        <f t="shared" si="517"/>
        <v/>
      </c>
      <c r="AB1179" s="17" t="str">
        <f t="shared" si="518"/>
        <v/>
      </c>
      <c r="AC1179" s="17" t="str">
        <f t="shared" si="519"/>
        <v/>
      </c>
      <c r="AD1179" s="18" t="str">
        <f t="shared" si="520"/>
        <v/>
      </c>
      <c r="AE1179" s="19" t="str">
        <f t="shared" si="521"/>
        <v/>
      </c>
      <c r="AF1179" s="17" t="str">
        <f t="shared" si="522"/>
        <v/>
      </c>
      <c r="AG1179" s="17" t="str">
        <f t="shared" si="523"/>
        <v/>
      </c>
      <c r="AH1179" s="18" t="str">
        <f t="shared" si="524"/>
        <v/>
      </c>
      <c r="AI1179" s="73"/>
      <c r="AJ1179" s="74"/>
      <c r="AK1179" s="74"/>
      <c r="AL1179" s="73"/>
      <c r="AM1179" s="74"/>
      <c r="AN1179" s="74">
        <f t="shared" si="525"/>
        <v>2012</v>
      </c>
      <c r="AO1179" s="19" t="str">
        <f t="shared" ca="1" si="526"/>
        <v>-</v>
      </c>
      <c r="AP1179" s="17" t="str">
        <f ca="1">IF($C1179&gt;=TODAY(),"-",100*(AO1179-MIN(Fit_Error_Deaths))/(MAX(Fit_Error_Deaths)-MIN(Fit_Error_Deaths)))</f>
        <v>-</v>
      </c>
      <c r="AQ1179" s="17" t="str">
        <f t="shared" ca="1" si="527"/>
        <v>-</v>
      </c>
      <c r="AR1179" s="17" t="str">
        <f ca="1">IF($C1179&gt;=TODAY(),"-",100*(AQ1179-MIN(Fit_Error_LocalTransmission))/(MAX(Fit_Error_LocalTransmission)-MIN(Fit_Error_LocalTransmission)))</f>
        <v>-</v>
      </c>
      <c r="AS1179" s="17" t="str">
        <f t="shared" ca="1" si="528"/>
        <v>-</v>
      </c>
      <c r="AT1179" s="67" t="str">
        <f t="shared" ca="1" si="529"/>
        <v>-</v>
      </c>
    </row>
    <row r="1180" spans="1:46" s="1" customFormat="1" ht="12" x14ac:dyDescent="0.35">
      <c r="A1180" s="87"/>
      <c r="B1180" s="40" t="str">
        <f t="shared" si="506"/>
        <v/>
      </c>
      <c r="C1180" s="41" t="str">
        <f t="shared" si="507"/>
        <v/>
      </c>
      <c r="D1180" s="28">
        <f>'I Disease Parameters'!$E$6/(1000*365)</f>
        <v>4.8197260273972601E-5</v>
      </c>
      <c r="E1180" s="28">
        <f>'I Disease Parameters'!$E$7/(1000*365)</f>
        <v>2.0024657534246577E-5</v>
      </c>
      <c r="F1180" s="27">
        <f>(1-'I Disease Parameters'!$E$8)/'I Disease Parameters'!$E$10</f>
        <v>0.188</v>
      </c>
      <c r="G1180" s="27">
        <f>'I Disease Parameters'!$E$8/'I Disease Parameters'!$E$11</f>
        <v>1.2E-2</v>
      </c>
      <c r="H1180" s="27">
        <f>1/'I Disease Parameters'!$E$12</f>
        <v>0.05</v>
      </c>
      <c r="I1180" s="27">
        <f>'I Disease Parameters'!$E$9/'I Disease Parameters'!$E$15</f>
        <v>0</v>
      </c>
      <c r="J1180" s="83">
        <f t="shared" si="530"/>
        <v>7.7001263440561267</v>
      </c>
      <c r="K1180" s="60">
        <f t="shared" si="531"/>
        <v>0.77001263449643809</v>
      </c>
      <c r="L1180" s="30">
        <f t="shared" si="532"/>
        <v>0.46717576064062738</v>
      </c>
      <c r="M1180" s="27">
        <f>J1180/'I Disease Parameters'!$E$12</f>
        <v>0.38500631720280631</v>
      </c>
      <c r="N1180" s="27">
        <f>K1180/SQRT('I Disease Parameters'!$E$13*'I Disease Parameters'!$E$13)</f>
        <v>4.5294860852731655E-2</v>
      </c>
      <c r="O1180" s="27">
        <f>L1180/'I Disease Parameters'!$E$13</f>
        <v>2.7480927096507492E-2</v>
      </c>
      <c r="P1180" s="27">
        <f>(1-L1180)/'I Disease Parameters'!$E$14</f>
        <v>2.2201009973307193E-2</v>
      </c>
      <c r="Q1180" s="19" t="str">
        <f t="shared" si="508"/>
        <v/>
      </c>
      <c r="R1180" s="17" t="str">
        <f t="shared" si="509"/>
        <v/>
      </c>
      <c r="S1180" s="17" t="str">
        <f t="shared" si="510"/>
        <v/>
      </c>
      <c r="T1180" s="17" t="str">
        <f t="shared" si="511"/>
        <v/>
      </c>
      <c r="U1180" s="17" t="str">
        <f t="shared" si="512"/>
        <v/>
      </c>
      <c r="V1180" s="17" t="str">
        <f t="shared" si="513"/>
        <v/>
      </c>
      <c r="W1180" s="17" t="str">
        <f t="shared" si="514"/>
        <v/>
      </c>
      <c r="X1180" s="18" t="str">
        <f t="shared" si="505"/>
        <v/>
      </c>
      <c r="Y1180" s="17" t="str">
        <f t="shared" si="515"/>
        <v/>
      </c>
      <c r="Z1180" s="17" t="str">
        <f t="shared" si="516"/>
        <v/>
      </c>
      <c r="AA1180" s="17" t="str">
        <f t="shared" si="517"/>
        <v/>
      </c>
      <c r="AB1180" s="17" t="str">
        <f t="shared" si="518"/>
        <v/>
      </c>
      <c r="AC1180" s="17" t="str">
        <f t="shared" si="519"/>
        <v/>
      </c>
      <c r="AD1180" s="18" t="str">
        <f t="shared" si="520"/>
        <v/>
      </c>
      <c r="AE1180" s="19" t="str">
        <f t="shared" si="521"/>
        <v/>
      </c>
      <c r="AF1180" s="17" t="str">
        <f t="shared" si="522"/>
        <v/>
      </c>
      <c r="AG1180" s="17" t="str">
        <f t="shared" si="523"/>
        <v/>
      </c>
      <c r="AH1180" s="18" t="str">
        <f t="shared" si="524"/>
        <v/>
      </c>
      <c r="AI1180" s="73"/>
      <c r="AJ1180" s="74"/>
      <c r="AK1180" s="74"/>
      <c r="AL1180" s="73"/>
      <c r="AM1180" s="74"/>
      <c r="AN1180" s="74">
        <f t="shared" si="525"/>
        <v>2012</v>
      </c>
      <c r="AO1180" s="19" t="str">
        <f t="shared" ca="1" si="526"/>
        <v>-</v>
      </c>
      <c r="AP1180" s="17" t="str">
        <f ca="1">IF($C1180&gt;=TODAY(),"-",100*(AO1180-MIN(Fit_Error_Deaths))/(MAX(Fit_Error_Deaths)-MIN(Fit_Error_Deaths)))</f>
        <v>-</v>
      </c>
      <c r="AQ1180" s="17" t="str">
        <f t="shared" ca="1" si="527"/>
        <v>-</v>
      </c>
      <c r="AR1180" s="17" t="str">
        <f ca="1">IF($C1180&gt;=TODAY(),"-",100*(AQ1180-MIN(Fit_Error_LocalTransmission))/(MAX(Fit_Error_LocalTransmission)-MIN(Fit_Error_LocalTransmission)))</f>
        <v>-</v>
      </c>
      <c r="AS1180" s="17" t="str">
        <f t="shared" ca="1" si="528"/>
        <v>-</v>
      </c>
      <c r="AT1180" s="67" t="str">
        <f t="shared" ca="1" si="529"/>
        <v>-</v>
      </c>
    </row>
    <row r="1181" spans="1:46" s="1" customFormat="1" ht="12" x14ac:dyDescent="0.35">
      <c r="A1181" s="87"/>
      <c r="B1181" s="40" t="str">
        <f t="shared" si="506"/>
        <v/>
      </c>
      <c r="C1181" s="41" t="str">
        <f t="shared" si="507"/>
        <v/>
      </c>
      <c r="D1181" s="28">
        <f>'I Disease Parameters'!$E$6/(1000*365)</f>
        <v>4.8197260273972601E-5</v>
      </c>
      <c r="E1181" s="28">
        <f>'I Disease Parameters'!$E$7/(1000*365)</f>
        <v>2.0024657534246577E-5</v>
      </c>
      <c r="F1181" s="27">
        <f>(1-'I Disease Parameters'!$E$8)/'I Disease Parameters'!$E$10</f>
        <v>0.188</v>
      </c>
      <c r="G1181" s="27">
        <f>'I Disease Parameters'!$E$8/'I Disease Parameters'!$E$11</f>
        <v>1.2E-2</v>
      </c>
      <c r="H1181" s="27">
        <f>1/'I Disease Parameters'!$E$12</f>
        <v>0.05</v>
      </c>
      <c r="I1181" s="27">
        <f>'I Disease Parameters'!$E$9/'I Disease Parameters'!$E$15</f>
        <v>0</v>
      </c>
      <c r="J1181" s="83">
        <f t="shared" si="530"/>
        <v>7.7001263440561267</v>
      </c>
      <c r="K1181" s="60">
        <f t="shared" si="531"/>
        <v>0.77001263449643809</v>
      </c>
      <c r="L1181" s="30">
        <f t="shared" si="532"/>
        <v>0.46717576064062738</v>
      </c>
      <c r="M1181" s="27">
        <f>J1181/'I Disease Parameters'!$E$12</f>
        <v>0.38500631720280631</v>
      </c>
      <c r="N1181" s="27">
        <f>K1181/SQRT('I Disease Parameters'!$E$13*'I Disease Parameters'!$E$13)</f>
        <v>4.5294860852731655E-2</v>
      </c>
      <c r="O1181" s="27">
        <f>L1181/'I Disease Parameters'!$E$13</f>
        <v>2.7480927096507492E-2</v>
      </c>
      <c r="P1181" s="27">
        <f>(1-L1181)/'I Disease Parameters'!$E$14</f>
        <v>2.2201009973307193E-2</v>
      </c>
      <c r="Q1181" s="19" t="str">
        <f t="shared" si="508"/>
        <v/>
      </c>
      <c r="R1181" s="17" t="str">
        <f t="shared" si="509"/>
        <v/>
      </c>
      <c r="S1181" s="17" t="str">
        <f t="shared" si="510"/>
        <v/>
      </c>
      <c r="T1181" s="17" t="str">
        <f t="shared" si="511"/>
        <v/>
      </c>
      <c r="U1181" s="17" t="str">
        <f t="shared" si="512"/>
        <v/>
      </c>
      <c r="V1181" s="17" t="str">
        <f t="shared" si="513"/>
        <v/>
      </c>
      <c r="W1181" s="17" t="str">
        <f t="shared" si="514"/>
        <v/>
      </c>
      <c r="X1181" s="18" t="str">
        <f t="shared" si="505"/>
        <v/>
      </c>
      <c r="Y1181" s="17" t="str">
        <f t="shared" si="515"/>
        <v/>
      </c>
      <c r="Z1181" s="17" t="str">
        <f t="shared" si="516"/>
        <v/>
      </c>
      <c r="AA1181" s="17" t="str">
        <f t="shared" si="517"/>
        <v/>
      </c>
      <c r="AB1181" s="17" t="str">
        <f t="shared" si="518"/>
        <v/>
      </c>
      <c r="AC1181" s="17" t="str">
        <f t="shared" si="519"/>
        <v/>
      </c>
      <c r="AD1181" s="18" t="str">
        <f t="shared" si="520"/>
        <v/>
      </c>
      <c r="AE1181" s="19" t="str">
        <f t="shared" si="521"/>
        <v/>
      </c>
      <c r="AF1181" s="17" t="str">
        <f t="shared" si="522"/>
        <v/>
      </c>
      <c r="AG1181" s="17" t="str">
        <f t="shared" si="523"/>
        <v/>
      </c>
      <c r="AH1181" s="18" t="str">
        <f t="shared" si="524"/>
        <v/>
      </c>
      <c r="AI1181" s="73"/>
      <c r="AJ1181" s="74"/>
      <c r="AK1181" s="74"/>
      <c r="AL1181" s="73"/>
      <c r="AM1181" s="74"/>
      <c r="AN1181" s="74">
        <f t="shared" si="525"/>
        <v>2012</v>
      </c>
      <c r="AO1181" s="19" t="str">
        <f t="shared" ca="1" si="526"/>
        <v>-</v>
      </c>
      <c r="AP1181" s="17" t="str">
        <f ca="1">IF($C1181&gt;=TODAY(),"-",100*(AO1181-MIN(Fit_Error_Deaths))/(MAX(Fit_Error_Deaths)-MIN(Fit_Error_Deaths)))</f>
        <v>-</v>
      </c>
      <c r="AQ1181" s="17" t="str">
        <f t="shared" ca="1" si="527"/>
        <v>-</v>
      </c>
      <c r="AR1181" s="17" t="str">
        <f ca="1">IF($C1181&gt;=TODAY(),"-",100*(AQ1181-MIN(Fit_Error_LocalTransmission))/(MAX(Fit_Error_LocalTransmission)-MIN(Fit_Error_LocalTransmission)))</f>
        <v>-</v>
      </c>
      <c r="AS1181" s="17" t="str">
        <f t="shared" ca="1" si="528"/>
        <v>-</v>
      </c>
      <c r="AT1181" s="67" t="str">
        <f t="shared" ca="1" si="529"/>
        <v>-</v>
      </c>
    </row>
    <row r="1182" spans="1:46" s="1" customFormat="1" ht="12" x14ac:dyDescent="0.35">
      <c r="A1182" s="87"/>
      <c r="B1182" s="40" t="str">
        <f t="shared" si="506"/>
        <v/>
      </c>
      <c r="C1182" s="41" t="str">
        <f t="shared" si="507"/>
        <v/>
      </c>
      <c r="D1182" s="28">
        <f>'I Disease Parameters'!$E$6/(1000*365)</f>
        <v>4.8197260273972601E-5</v>
      </c>
      <c r="E1182" s="28">
        <f>'I Disease Parameters'!$E$7/(1000*365)</f>
        <v>2.0024657534246577E-5</v>
      </c>
      <c r="F1182" s="27">
        <f>(1-'I Disease Parameters'!$E$8)/'I Disease Parameters'!$E$10</f>
        <v>0.188</v>
      </c>
      <c r="G1182" s="27">
        <f>'I Disease Parameters'!$E$8/'I Disease Parameters'!$E$11</f>
        <v>1.2E-2</v>
      </c>
      <c r="H1182" s="27">
        <f>1/'I Disease Parameters'!$E$12</f>
        <v>0.05</v>
      </c>
      <c r="I1182" s="27">
        <f>'I Disease Parameters'!$E$9/'I Disease Parameters'!$E$15</f>
        <v>0</v>
      </c>
      <c r="J1182" s="83">
        <f t="shared" si="530"/>
        <v>7.7001263440561267</v>
      </c>
      <c r="K1182" s="60">
        <f t="shared" si="531"/>
        <v>0.77001263449643809</v>
      </c>
      <c r="L1182" s="30">
        <f t="shared" si="532"/>
        <v>0.46717576064062738</v>
      </c>
      <c r="M1182" s="27">
        <f>J1182/'I Disease Parameters'!$E$12</f>
        <v>0.38500631720280631</v>
      </c>
      <c r="N1182" s="27">
        <f>K1182/SQRT('I Disease Parameters'!$E$13*'I Disease Parameters'!$E$13)</f>
        <v>4.5294860852731655E-2</v>
      </c>
      <c r="O1182" s="27">
        <f>L1182/'I Disease Parameters'!$E$13</f>
        <v>2.7480927096507492E-2</v>
      </c>
      <c r="P1182" s="27">
        <f>(1-L1182)/'I Disease Parameters'!$E$14</f>
        <v>2.2201009973307193E-2</v>
      </c>
      <c r="Q1182" s="19" t="str">
        <f t="shared" si="508"/>
        <v/>
      </c>
      <c r="R1182" s="17" t="str">
        <f t="shared" si="509"/>
        <v/>
      </c>
      <c r="S1182" s="17" t="str">
        <f t="shared" si="510"/>
        <v/>
      </c>
      <c r="T1182" s="17" t="str">
        <f t="shared" si="511"/>
        <v/>
      </c>
      <c r="U1182" s="17" t="str">
        <f t="shared" si="512"/>
        <v/>
      </c>
      <c r="V1182" s="17" t="str">
        <f t="shared" si="513"/>
        <v/>
      </c>
      <c r="W1182" s="17" t="str">
        <f t="shared" si="514"/>
        <v/>
      </c>
      <c r="X1182" s="18" t="str">
        <f t="shared" si="505"/>
        <v/>
      </c>
      <c r="Y1182" s="17" t="str">
        <f t="shared" si="515"/>
        <v/>
      </c>
      <c r="Z1182" s="17" t="str">
        <f t="shared" si="516"/>
        <v/>
      </c>
      <c r="AA1182" s="17" t="str">
        <f t="shared" si="517"/>
        <v/>
      </c>
      <c r="AB1182" s="17" t="str">
        <f t="shared" si="518"/>
        <v/>
      </c>
      <c r="AC1182" s="17" t="str">
        <f t="shared" si="519"/>
        <v/>
      </c>
      <c r="AD1182" s="18" t="str">
        <f t="shared" si="520"/>
        <v/>
      </c>
      <c r="AE1182" s="19" t="str">
        <f t="shared" si="521"/>
        <v/>
      </c>
      <c r="AF1182" s="17" t="str">
        <f t="shared" si="522"/>
        <v/>
      </c>
      <c r="AG1182" s="17" t="str">
        <f t="shared" si="523"/>
        <v/>
      </c>
      <c r="AH1182" s="18" t="str">
        <f t="shared" si="524"/>
        <v/>
      </c>
      <c r="AI1182" s="73"/>
      <c r="AJ1182" s="74"/>
      <c r="AK1182" s="74"/>
      <c r="AL1182" s="73"/>
      <c r="AM1182" s="74"/>
      <c r="AN1182" s="74">
        <f t="shared" si="525"/>
        <v>2012</v>
      </c>
      <c r="AO1182" s="19" t="str">
        <f t="shared" ca="1" si="526"/>
        <v>-</v>
      </c>
      <c r="AP1182" s="17" t="str">
        <f ca="1">IF($C1182&gt;=TODAY(),"-",100*(AO1182-MIN(Fit_Error_Deaths))/(MAX(Fit_Error_Deaths)-MIN(Fit_Error_Deaths)))</f>
        <v>-</v>
      </c>
      <c r="AQ1182" s="17" t="str">
        <f t="shared" ca="1" si="527"/>
        <v>-</v>
      </c>
      <c r="AR1182" s="17" t="str">
        <f ca="1">IF($C1182&gt;=TODAY(),"-",100*(AQ1182-MIN(Fit_Error_LocalTransmission))/(MAX(Fit_Error_LocalTransmission)-MIN(Fit_Error_LocalTransmission)))</f>
        <v>-</v>
      </c>
      <c r="AS1182" s="17" t="str">
        <f t="shared" ca="1" si="528"/>
        <v>-</v>
      </c>
      <c r="AT1182" s="67" t="str">
        <f t="shared" ca="1" si="529"/>
        <v>-</v>
      </c>
    </row>
    <row r="1183" spans="1:46" s="1" customFormat="1" ht="12" x14ac:dyDescent="0.35">
      <c r="A1183" s="87"/>
      <c r="B1183" s="40" t="str">
        <f t="shared" si="506"/>
        <v/>
      </c>
      <c r="C1183" s="41" t="str">
        <f t="shared" si="507"/>
        <v/>
      </c>
      <c r="D1183" s="28">
        <f>'I Disease Parameters'!$E$6/(1000*365)</f>
        <v>4.8197260273972601E-5</v>
      </c>
      <c r="E1183" s="28">
        <f>'I Disease Parameters'!$E$7/(1000*365)</f>
        <v>2.0024657534246577E-5</v>
      </c>
      <c r="F1183" s="27">
        <f>(1-'I Disease Parameters'!$E$8)/'I Disease Parameters'!$E$10</f>
        <v>0.188</v>
      </c>
      <c r="G1183" s="27">
        <f>'I Disease Parameters'!$E$8/'I Disease Parameters'!$E$11</f>
        <v>1.2E-2</v>
      </c>
      <c r="H1183" s="27">
        <f>1/'I Disease Parameters'!$E$12</f>
        <v>0.05</v>
      </c>
      <c r="I1183" s="27">
        <f>'I Disease Parameters'!$E$9/'I Disease Parameters'!$E$15</f>
        <v>0</v>
      </c>
      <c r="J1183" s="83">
        <f t="shared" si="530"/>
        <v>7.7001263440561267</v>
      </c>
      <c r="K1183" s="60">
        <f t="shared" si="531"/>
        <v>0.77001263449643809</v>
      </c>
      <c r="L1183" s="30">
        <f t="shared" si="532"/>
        <v>0.46717576064062738</v>
      </c>
      <c r="M1183" s="27">
        <f>J1183/'I Disease Parameters'!$E$12</f>
        <v>0.38500631720280631</v>
      </c>
      <c r="N1183" s="27">
        <f>K1183/SQRT('I Disease Parameters'!$E$13*'I Disease Parameters'!$E$13)</f>
        <v>4.5294860852731655E-2</v>
      </c>
      <c r="O1183" s="27">
        <f>L1183/'I Disease Parameters'!$E$13</f>
        <v>2.7480927096507492E-2</v>
      </c>
      <c r="P1183" s="27">
        <f>(1-L1183)/'I Disease Parameters'!$E$14</f>
        <v>2.2201009973307193E-2</v>
      </c>
      <c r="Q1183" s="19" t="str">
        <f t="shared" si="508"/>
        <v/>
      </c>
      <c r="R1183" s="17" t="str">
        <f t="shared" si="509"/>
        <v/>
      </c>
      <c r="S1183" s="17" t="str">
        <f t="shared" si="510"/>
        <v/>
      </c>
      <c r="T1183" s="17" t="str">
        <f t="shared" si="511"/>
        <v/>
      </c>
      <c r="U1183" s="17" t="str">
        <f t="shared" si="512"/>
        <v/>
      </c>
      <c r="V1183" s="17" t="str">
        <f t="shared" si="513"/>
        <v/>
      </c>
      <c r="W1183" s="17" t="str">
        <f t="shared" si="514"/>
        <v/>
      </c>
      <c r="X1183" s="18" t="str">
        <f t="shared" si="505"/>
        <v/>
      </c>
      <c r="Y1183" s="17" t="str">
        <f t="shared" si="515"/>
        <v/>
      </c>
      <c r="Z1183" s="17" t="str">
        <f t="shared" si="516"/>
        <v/>
      </c>
      <c r="AA1183" s="17" t="str">
        <f t="shared" si="517"/>
        <v/>
      </c>
      <c r="AB1183" s="17" t="str">
        <f t="shared" si="518"/>
        <v/>
      </c>
      <c r="AC1183" s="17" t="str">
        <f t="shared" si="519"/>
        <v/>
      </c>
      <c r="AD1183" s="18" t="str">
        <f t="shared" si="520"/>
        <v/>
      </c>
      <c r="AE1183" s="19" t="str">
        <f t="shared" si="521"/>
        <v/>
      </c>
      <c r="AF1183" s="17" t="str">
        <f t="shared" si="522"/>
        <v/>
      </c>
      <c r="AG1183" s="17" t="str">
        <f t="shared" si="523"/>
        <v/>
      </c>
      <c r="AH1183" s="18" t="str">
        <f t="shared" si="524"/>
        <v/>
      </c>
      <c r="AI1183" s="73"/>
      <c r="AJ1183" s="74"/>
      <c r="AK1183" s="74"/>
      <c r="AL1183" s="73"/>
      <c r="AM1183" s="74"/>
      <c r="AN1183" s="74">
        <f t="shared" si="525"/>
        <v>2012</v>
      </c>
      <c r="AO1183" s="19" t="str">
        <f t="shared" ca="1" si="526"/>
        <v>-</v>
      </c>
      <c r="AP1183" s="17" t="str">
        <f ca="1">IF($C1183&gt;=TODAY(),"-",100*(AO1183-MIN(Fit_Error_Deaths))/(MAX(Fit_Error_Deaths)-MIN(Fit_Error_Deaths)))</f>
        <v>-</v>
      </c>
      <c r="AQ1183" s="17" t="str">
        <f t="shared" ca="1" si="527"/>
        <v>-</v>
      </c>
      <c r="AR1183" s="17" t="str">
        <f ca="1">IF($C1183&gt;=TODAY(),"-",100*(AQ1183-MIN(Fit_Error_LocalTransmission))/(MAX(Fit_Error_LocalTransmission)-MIN(Fit_Error_LocalTransmission)))</f>
        <v>-</v>
      </c>
      <c r="AS1183" s="17" t="str">
        <f t="shared" ca="1" si="528"/>
        <v>-</v>
      </c>
      <c r="AT1183" s="67" t="str">
        <f t="shared" ca="1" si="529"/>
        <v>-</v>
      </c>
    </row>
    <row r="1184" spans="1:46" s="1" customFormat="1" ht="12" x14ac:dyDescent="0.35">
      <c r="A1184" s="87"/>
      <c r="B1184" s="40" t="str">
        <f t="shared" si="506"/>
        <v/>
      </c>
      <c r="C1184" s="41" t="str">
        <f t="shared" si="507"/>
        <v/>
      </c>
      <c r="D1184" s="28">
        <f>'I Disease Parameters'!$E$6/(1000*365)</f>
        <v>4.8197260273972601E-5</v>
      </c>
      <c r="E1184" s="28">
        <f>'I Disease Parameters'!$E$7/(1000*365)</f>
        <v>2.0024657534246577E-5</v>
      </c>
      <c r="F1184" s="27">
        <f>(1-'I Disease Parameters'!$E$8)/'I Disease Parameters'!$E$10</f>
        <v>0.188</v>
      </c>
      <c r="G1184" s="27">
        <f>'I Disease Parameters'!$E$8/'I Disease Parameters'!$E$11</f>
        <v>1.2E-2</v>
      </c>
      <c r="H1184" s="27">
        <f>1/'I Disease Parameters'!$E$12</f>
        <v>0.05</v>
      </c>
      <c r="I1184" s="27">
        <f>'I Disease Parameters'!$E$9/'I Disease Parameters'!$E$15</f>
        <v>0</v>
      </c>
      <c r="J1184" s="83">
        <f t="shared" si="530"/>
        <v>7.7001263440561267</v>
      </c>
      <c r="K1184" s="60">
        <f t="shared" si="531"/>
        <v>0.77001263449643809</v>
      </c>
      <c r="L1184" s="30">
        <f t="shared" si="532"/>
        <v>0.46717576064062738</v>
      </c>
      <c r="M1184" s="27">
        <f>J1184/'I Disease Parameters'!$E$12</f>
        <v>0.38500631720280631</v>
      </c>
      <c r="N1184" s="27">
        <f>K1184/SQRT('I Disease Parameters'!$E$13*'I Disease Parameters'!$E$13)</f>
        <v>4.5294860852731655E-2</v>
      </c>
      <c r="O1184" s="27">
        <f>L1184/'I Disease Parameters'!$E$13</f>
        <v>2.7480927096507492E-2</v>
      </c>
      <c r="P1184" s="27">
        <f>(1-L1184)/'I Disease Parameters'!$E$14</f>
        <v>2.2201009973307193E-2</v>
      </c>
      <c r="Q1184" s="19" t="str">
        <f t="shared" si="508"/>
        <v/>
      </c>
      <c r="R1184" s="17" t="str">
        <f t="shared" si="509"/>
        <v/>
      </c>
      <c r="S1184" s="17" t="str">
        <f t="shared" si="510"/>
        <v/>
      </c>
      <c r="T1184" s="17" t="str">
        <f t="shared" si="511"/>
        <v/>
      </c>
      <c r="U1184" s="17" t="str">
        <f t="shared" si="512"/>
        <v/>
      </c>
      <c r="V1184" s="17" t="str">
        <f t="shared" si="513"/>
        <v/>
      </c>
      <c r="W1184" s="17" t="str">
        <f t="shared" si="514"/>
        <v/>
      </c>
      <c r="X1184" s="18" t="str">
        <f t="shared" si="505"/>
        <v/>
      </c>
      <c r="Y1184" s="17" t="str">
        <f t="shared" si="515"/>
        <v/>
      </c>
      <c r="Z1184" s="17" t="str">
        <f t="shared" si="516"/>
        <v/>
      </c>
      <c r="AA1184" s="17" t="str">
        <f t="shared" si="517"/>
        <v/>
      </c>
      <c r="AB1184" s="17" t="str">
        <f t="shared" si="518"/>
        <v/>
      </c>
      <c r="AC1184" s="17" t="str">
        <f t="shared" si="519"/>
        <v/>
      </c>
      <c r="AD1184" s="18" t="str">
        <f t="shared" si="520"/>
        <v/>
      </c>
      <c r="AE1184" s="19" t="str">
        <f t="shared" si="521"/>
        <v/>
      </c>
      <c r="AF1184" s="17" t="str">
        <f t="shared" si="522"/>
        <v/>
      </c>
      <c r="AG1184" s="17" t="str">
        <f t="shared" si="523"/>
        <v/>
      </c>
      <c r="AH1184" s="18" t="str">
        <f t="shared" si="524"/>
        <v/>
      </c>
      <c r="AI1184" s="73"/>
      <c r="AJ1184" s="74"/>
      <c r="AK1184" s="74"/>
      <c r="AL1184" s="73"/>
      <c r="AM1184" s="74"/>
      <c r="AN1184" s="74">
        <f t="shared" si="525"/>
        <v>2012</v>
      </c>
      <c r="AO1184" s="19" t="str">
        <f t="shared" ca="1" si="526"/>
        <v>-</v>
      </c>
      <c r="AP1184" s="17" t="str">
        <f ca="1">IF($C1184&gt;=TODAY(),"-",100*(AO1184-MIN(Fit_Error_Deaths))/(MAX(Fit_Error_Deaths)-MIN(Fit_Error_Deaths)))</f>
        <v>-</v>
      </c>
      <c r="AQ1184" s="17" t="str">
        <f t="shared" ca="1" si="527"/>
        <v>-</v>
      </c>
      <c r="AR1184" s="17" t="str">
        <f ca="1">IF($C1184&gt;=TODAY(),"-",100*(AQ1184-MIN(Fit_Error_LocalTransmission))/(MAX(Fit_Error_LocalTransmission)-MIN(Fit_Error_LocalTransmission)))</f>
        <v>-</v>
      </c>
      <c r="AS1184" s="17" t="str">
        <f t="shared" ca="1" si="528"/>
        <v>-</v>
      </c>
      <c r="AT1184" s="67" t="str">
        <f t="shared" ca="1" si="529"/>
        <v>-</v>
      </c>
    </row>
    <row r="1185" spans="1:46" s="1" customFormat="1" ht="12" x14ac:dyDescent="0.35">
      <c r="A1185" s="87"/>
      <c r="B1185" s="40" t="str">
        <f t="shared" si="506"/>
        <v/>
      </c>
      <c r="C1185" s="41" t="str">
        <f t="shared" si="507"/>
        <v/>
      </c>
      <c r="D1185" s="28">
        <f>'I Disease Parameters'!$E$6/(1000*365)</f>
        <v>4.8197260273972601E-5</v>
      </c>
      <c r="E1185" s="28">
        <f>'I Disease Parameters'!$E$7/(1000*365)</f>
        <v>2.0024657534246577E-5</v>
      </c>
      <c r="F1185" s="27">
        <f>(1-'I Disease Parameters'!$E$8)/'I Disease Parameters'!$E$10</f>
        <v>0.188</v>
      </c>
      <c r="G1185" s="27">
        <f>'I Disease Parameters'!$E$8/'I Disease Parameters'!$E$11</f>
        <v>1.2E-2</v>
      </c>
      <c r="H1185" s="27">
        <f>1/'I Disease Parameters'!$E$12</f>
        <v>0.05</v>
      </c>
      <c r="I1185" s="27">
        <f>'I Disease Parameters'!$E$9/'I Disease Parameters'!$E$15</f>
        <v>0</v>
      </c>
      <c r="J1185" s="83">
        <f t="shared" si="530"/>
        <v>7.7001263440561267</v>
      </c>
      <c r="K1185" s="60">
        <f t="shared" si="531"/>
        <v>0.77001263449643809</v>
      </c>
      <c r="L1185" s="30">
        <f t="shared" si="532"/>
        <v>0.46717576064062738</v>
      </c>
      <c r="M1185" s="27">
        <f>J1185/'I Disease Parameters'!$E$12</f>
        <v>0.38500631720280631</v>
      </c>
      <c r="N1185" s="27">
        <f>K1185/SQRT('I Disease Parameters'!$E$13*'I Disease Parameters'!$E$13)</f>
        <v>4.5294860852731655E-2</v>
      </c>
      <c r="O1185" s="27">
        <f>L1185/'I Disease Parameters'!$E$13</f>
        <v>2.7480927096507492E-2</v>
      </c>
      <c r="P1185" s="27">
        <f>(1-L1185)/'I Disease Parameters'!$E$14</f>
        <v>2.2201009973307193E-2</v>
      </c>
      <c r="Q1185" s="19" t="str">
        <f t="shared" si="508"/>
        <v/>
      </c>
      <c r="R1185" s="17" t="str">
        <f t="shared" si="509"/>
        <v/>
      </c>
      <c r="S1185" s="17" t="str">
        <f t="shared" si="510"/>
        <v/>
      </c>
      <c r="T1185" s="17" t="str">
        <f t="shared" si="511"/>
        <v/>
      </c>
      <c r="U1185" s="17" t="str">
        <f t="shared" si="512"/>
        <v/>
      </c>
      <c r="V1185" s="17" t="str">
        <f t="shared" si="513"/>
        <v/>
      </c>
      <c r="W1185" s="17" t="str">
        <f t="shared" si="514"/>
        <v/>
      </c>
      <c r="X1185" s="18" t="str">
        <f t="shared" si="505"/>
        <v/>
      </c>
      <c r="Y1185" s="17" t="str">
        <f t="shared" si="515"/>
        <v/>
      </c>
      <c r="Z1185" s="17" t="str">
        <f t="shared" si="516"/>
        <v/>
      </c>
      <c r="AA1185" s="17" t="str">
        <f t="shared" si="517"/>
        <v/>
      </c>
      <c r="AB1185" s="17" t="str">
        <f t="shared" si="518"/>
        <v/>
      </c>
      <c r="AC1185" s="17" t="str">
        <f t="shared" si="519"/>
        <v/>
      </c>
      <c r="AD1185" s="18" t="str">
        <f t="shared" si="520"/>
        <v/>
      </c>
      <c r="AE1185" s="19" t="str">
        <f t="shared" si="521"/>
        <v/>
      </c>
      <c r="AF1185" s="17" t="str">
        <f t="shared" si="522"/>
        <v/>
      </c>
      <c r="AG1185" s="17" t="str">
        <f t="shared" si="523"/>
        <v/>
      </c>
      <c r="AH1185" s="18" t="str">
        <f t="shared" si="524"/>
        <v/>
      </c>
      <c r="AI1185" s="73"/>
      <c r="AJ1185" s="74"/>
      <c r="AK1185" s="74"/>
      <c r="AL1185" s="73"/>
      <c r="AM1185" s="74"/>
      <c r="AN1185" s="74">
        <f t="shared" si="525"/>
        <v>2012</v>
      </c>
      <c r="AO1185" s="19" t="str">
        <f t="shared" ca="1" si="526"/>
        <v>-</v>
      </c>
      <c r="AP1185" s="17" t="str">
        <f ca="1">IF($C1185&gt;=TODAY(),"-",100*(AO1185-MIN(Fit_Error_Deaths))/(MAX(Fit_Error_Deaths)-MIN(Fit_Error_Deaths)))</f>
        <v>-</v>
      </c>
      <c r="AQ1185" s="17" t="str">
        <f t="shared" ca="1" si="527"/>
        <v>-</v>
      </c>
      <c r="AR1185" s="17" t="str">
        <f ca="1">IF($C1185&gt;=TODAY(),"-",100*(AQ1185-MIN(Fit_Error_LocalTransmission))/(MAX(Fit_Error_LocalTransmission)-MIN(Fit_Error_LocalTransmission)))</f>
        <v>-</v>
      </c>
      <c r="AS1185" s="17" t="str">
        <f t="shared" ca="1" si="528"/>
        <v>-</v>
      </c>
      <c r="AT1185" s="67" t="str">
        <f t="shared" ca="1" si="529"/>
        <v>-</v>
      </c>
    </row>
    <row r="1186" spans="1:46" s="1" customFormat="1" ht="12" x14ac:dyDescent="0.35">
      <c r="A1186" s="87"/>
      <c r="B1186" s="40" t="str">
        <f t="shared" si="506"/>
        <v/>
      </c>
      <c r="C1186" s="41" t="str">
        <f t="shared" si="507"/>
        <v/>
      </c>
      <c r="D1186" s="28">
        <f>'I Disease Parameters'!$E$6/(1000*365)</f>
        <v>4.8197260273972601E-5</v>
      </c>
      <c r="E1186" s="28">
        <f>'I Disease Parameters'!$E$7/(1000*365)</f>
        <v>2.0024657534246577E-5</v>
      </c>
      <c r="F1186" s="27">
        <f>(1-'I Disease Parameters'!$E$8)/'I Disease Parameters'!$E$10</f>
        <v>0.188</v>
      </c>
      <c r="G1186" s="27">
        <f>'I Disease Parameters'!$E$8/'I Disease Parameters'!$E$11</f>
        <v>1.2E-2</v>
      </c>
      <c r="H1186" s="27">
        <f>1/'I Disease Parameters'!$E$12</f>
        <v>0.05</v>
      </c>
      <c r="I1186" s="27">
        <f>'I Disease Parameters'!$E$9/'I Disease Parameters'!$E$15</f>
        <v>0</v>
      </c>
      <c r="J1186" s="83">
        <f t="shared" si="530"/>
        <v>7.7001263440561267</v>
      </c>
      <c r="K1186" s="60">
        <f t="shared" si="531"/>
        <v>0.77001263449643809</v>
      </c>
      <c r="L1186" s="30">
        <f t="shared" si="532"/>
        <v>0.46717576064062738</v>
      </c>
      <c r="M1186" s="27">
        <f>J1186/'I Disease Parameters'!$E$12</f>
        <v>0.38500631720280631</v>
      </c>
      <c r="N1186" s="27">
        <f>K1186/SQRT('I Disease Parameters'!$E$13*'I Disease Parameters'!$E$13)</f>
        <v>4.5294860852731655E-2</v>
      </c>
      <c r="O1186" s="27">
        <f>L1186/'I Disease Parameters'!$E$13</f>
        <v>2.7480927096507492E-2</v>
      </c>
      <c r="P1186" s="27">
        <f>(1-L1186)/'I Disease Parameters'!$E$14</f>
        <v>2.2201009973307193E-2</v>
      </c>
      <c r="Q1186" s="19" t="str">
        <f t="shared" si="508"/>
        <v/>
      </c>
      <c r="R1186" s="17" t="str">
        <f t="shared" si="509"/>
        <v/>
      </c>
      <c r="S1186" s="17" t="str">
        <f t="shared" si="510"/>
        <v/>
      </c>
      <c r="T1186" s="17" t="str">
        <f t="shared" si="511"/>
        <v/>
      </c>
      <c r="U1186" s="17" t="str">
        <f t="shared" si="512"/>
        <v/>
      </c>
      <c r="V1186" s="17" t="str">
        <f t="shared" si="513"/>
        <v/>
      </c>
      <c r="W1186" s="17" t="str">
        <f t="shared" si="514"/>
        <v/>
      </c>
      <c r="X1186" s="18" t="str">
        <f t="shared" si="505"/>
        <v/>
      </c>
      <c r="Y1186" s="17" t="str">
        <f t="shared" si="515"/>
        <v/>
      </c>
      <c r="Z1186" s="17" t="str">
        <f t="shared" si="516"/>
        <v/>
      </c>
      <c r="AA1186" s="17" t="str">
        <f t="shared" si="517"/>
        <v/>
      </c>
      <c r="AB1186" s="17" t="str">
        <f t="shared" si="518"/>
        <v/>
      </c>
      <c r="AC1186" s="17" t="str">
        <f t="shared" si="519"/>
        <v/>
      </c>
      <c r="AD1186" s="18" t="str">
        <f t="shared" si="520"/>
        <v/>
      </c>
      <c r="AE1186" s="19" t="str">
        <f t="shared" si="521"/>
        <v/>
      </c>
      <c r="AF1186" s="17" t="str">
        <f t="shared" si="522"/>
        <v/>
      </c>
      <c r="AG1186" s="17" t="str">
        <f t="shared" si="523"/>
        <v/>
      </c>
      <c r="AH1186" s="18" t="str">
        <f t="shared" si="524"/>
        <v/>
      </c>
      <c r="AI1186" s="73"/>
      <c r="AJ1186" s="74"/>
      <c r="AK1186" s="74"/>
      <c r="AL1186" s="73"/>
      <c r="AM1186" s="74"/>
      <c r="AN1186" s="74">
        <f t="shared" si="525"/>
        <v>2012</v>
      </c>
      <c r="AO1186" s="19" t="str">
        <f t="shared" ca="1" si="526"/>
        <v>-</v>
      </c>
      <c r="AP1186" s="17" t="str">
        <f ca="1">IF($C1186&gt;=TODAY(),"-",100*(AO1186-MIN(Fit_Error_Deaths))/(MAX(Fit_Error_Deaths)-MIN(Fit_Error_Deaths)))</f>
        <v>-</v>
      </c>
      <c r="AQ1186" s="17" t="str">
        <f t="shared" ca="1" si="527"/>
        <v>-</v>
      </c>
      <c r="AR1186" s="17" t="str">
        <f ca="1">IF($C1186&gt;=TODAY(),"-",100*(AQ1186-MIN(Fit_Error_LocalTransmission))/(MAX(Fit_Error_LocalTransmission)-MIN(Fit_Error_LocalTransmission)))</f>
        <v>-</v>
      </c>
      <c r="AS1186" s="17" t="str">
        <f t="shared" ca="1" si="528"/>
        <v>-</v>
      </c>
      <c r="AT1186" s="67" t="str">
        <f t="shared" ca="1" si="529"/>
        <v>-</v>
      </c>
    </row>
    <row r="1187" spans="1:46" s="1" customFormat="1" ht="12" x14ac:dyDescent="0.35">
      <c r="A1187" s="87"/>
      <c r="B1187" s="40" t="str">
        <f t="shared" si="506"/>
        <v/>
      </c>
      <c r="C1187" s="41" t="str">
        <f t="shared" si="507"/>
        <v/>
      </c>
      <c r="D1187" s="28">
        <f>'I Disease Parameters'!$E$6/(1000*365)</f>
        <v>4.8197260273972601E-5</v>
      </c>
      <c r="E1187" s="28">
        <f>'I Disease Parameters'!$E$7/(1000*365)</f>
        <v>2.0024657534246577E-5</v>
      </c>
      <c r="F1187" s="27">
        <f>(1-'I Disease Parameters'!$E$8)/'I Disease Parameters'!$E$10</f>
        <v>0.188</v>
      </c>
      <c r="G1187" s="27">
        <f>'I Disease Parameters'!$E$8/'I Disease Parameters'!$E$11</f>
        <v>1.2E-2</v>
      </c>
      <c r="H1187" s="27">
        <f>1/'I Disease Parameters'!$E$12</f>
        <v>0.05</v>
      </c>
      <c r="I1187" s="27">
        <f>'I Disease Parameters'!$E$9/'I Disease Parameters'!$E$15</f>
        <v>0</v>
      </c>
      <c r="J1187" s="83">
        <f t="shared" si="530"/>
        <v>7.7001263440561267</v>
      </c>
      <c r="K1187" s="60">
        <f t="shared" si="531"/>
        <v>0.77001263449643809</v>
      </c>
      <c r="L1187" s="30">
        <f t="shared" si="532"/>
        <v>0.46717576064062738</v>
      </c>
      <c r="M1187" s="27">
        <f>J1187/'I Disease Parameters'!$E$12</f>
        <v>0.38500631720280631</v>
      </c>
      <c r="N1187" s="27">
        <f>K1187/SQRT('I Disease Parameters'!$E$13*'I Disease Parameters'!$E$13)</f>
        <v>4.5294860852731655E-2</v>
      </c>
      <c r="O1187" s="27">
        <f>L1187/'I Disease Parameters'!$E$13</f>
        <v>2.7480927096507492E-2</v>
      </c>
      <c r="P1187" s="27">
        <f>(1-L1187)/'I Disease Parameters'!$E$14</f>
        <v>2.2201009973307193E-2</v>
      </c>
      <c r="Q1187" s="19" t="str">
        <f t="shared" si="508"/>
        <v/>
      </c>
      <c r="R1187" s="17" t="str">
        <f t="shared" si="509"/>
        <v/>
      </c>
      <c r="S1187" s="17" t="str">
        <f t="shared" si="510"/>
        <v/>
      </c>
      <c r="T1187" s="17" t="str">
        <f t="shared" si="511"/>
        <v/>
      </c>
      <c r="U1187" s="17" t="str">
        <f t="shared" si="512"/>
        <v/>
      </c>
      <c r="V1187" s="17" t="str">
        <f t="shared" si="513"/>
        <v/>
      </c>
      <c r="W1187" s="17" t="str">
        <f t="shared" si="514"/>
        <v/>
      </c>
      <c r="X1187" s="18" t="str">
        <f t="shared" si="505"/>
        <v/>
      </c>
      <c r="Y1187" s="17" t="str">
        <f t="shared" si="515"/>
        <v/>
      </c>
      <c r="Z1187" s="17" t="str">
        <f t="shared" si="516"/>
        <v/>
      </c>
      <c r="AA1187" s="17" t="str">
        <f t="shared" si="517"/>
        <v/>
      </c>
      <c r="AB1187" s="17" t="str">
        <f t="shared" si="518"/>
        <v/>
      </c>
      <c r="AC1187" s="17" t="str">
        <f t="shared" si="519"/>
        <v/>
      </c>
      <c r="AD1187" s="18" t="str">
        <f t="shared" si="520"/>
        <v/>
      </c>
      <c r="AE1187" s="19" t="str">
        <f t="shared" si="521"/>
        <v/>
      </c>
      <c r="AF1187" s="17" t="str">
        <f t="shared" si="522"/>
        <v/>
      </c>
      <c r="AG1187" s="17" t="str">
        <f t="shared" si="523"/>
        <v/>
      </c>
      <c r="AH1187" s="18" t="str">
        <f t="shared" si="524"/>
        <v/>
      </c>
      <c r="AI1187" s="73"/>
      <c r="AJ1187" s="74"/>
      <c r="AK1187" s="74"/>
      <c r="AL1187" s="73"/>
      <c r="AM1187" s="74"/>
      <c r="AN1187" s="74">
        <f t="shared" si="525"/>
        <v>2012</v>
      </c>
      <c r="AO1187" s="19" t="str">
        <f t="shared" ca="1" si="526"/>
        <v>-</v>
      </c>
      <c r="AP1187" s="17" t="str">
        <f ca="1">IF($C1187&gt;=TODAY(),"-",100*(AO1187-MIN(Fit_Error_Deaths))/(MAX(Fit_Error_Deaths)-MIN(Fit_Error_Deaths)))</f>
        <v>-</v>
      </c>
      <c r="AQ1187" s="17" t="str">
        <f t="shared" ca="1" si="527"/>
        <v>-</v>
      </c>
      <c r="AR1187" s="17" t="str">
        <f ca="1">IF($C1187&gt;=TODAY(),"-",100*(AQ1187-MIN(Fit_Error_LocalTransmission))/(MAX(Fit_Error_LocalTransmission)-MIN(Fit_Error_LocalTransmission)))</f>
        <v>-</v>
      </c>
      <c r="AS1187" s="17" t="str">
        <f t="shared" ca="1" si="528"/>
        <v>-</v>
      </c>
      <c r="AT1187" s="67" t="str">
        <f t="shared" ca="1" si="529"/>
        <v>-</v>
      </c>
    </row>
    <row r="1188" spans="1:46" s="1" customFormat="1" ht="12" x14ac:dyDescent="0.35">
      <c r="A1188" s="87"/>
      <c r="B1188" s="40" t="str">
        <f t="shared" si="506"/>
        <v/>
      </c>
      <c r="C1188" s="41" t="str">
        <f t="shared" si="507"/>
        <v/>
      </c>
      <c r="D1188" s="28">
        <f>'I Disease Parameters'!$E$6/(1000*365)</f>
        <v>4.8197260273972601E-5</v>
      </c>
      <c r="E1188" s="28">
        <f>'I Disease Parameters'!$E$7/(1000*365)</f>
        <v>2.0024657534246577E-5</v>
      </c>
      <c r="F1188" s="27">
        <f>(1-'I Disease Parameters'!$E$8)/'I Disease Parameters'!$E$10</f>
        <v>0.188</v>
      </c>
      <c r="G1188" s="27">
        <f>'I Disease Parameters'!$E$8/'I Disease Parameters'!$E$11</f>
        <v>1.2E-2</v>
      </c>
      <c r="H1188" s="27">
        <f>1/'I Disease Parameters'!$E$12</f>
        <v>0.05</v>
      </c>
      <c r="I1188" s="27">
        <f>'I Disease Parameters'!$E$9/'I Disease Parameters'!$E$15</f>
        <v>0</v>
      </c>
      <c r="J1188" s="83">
        <f t="shared" si="530"/>
        <v>7.7001263440561267</v>
      </c>
      <c r="K1188" s="60">
        <f t="shared" si="531"/>
        <v>0.77001263449643809</v>
      </c>
      <c r="L1188" s="30">
        <f t="shared" si="532"/>
        <v>0.46717576064062738</v>
      </c>
      <c r="M1188" s="27">
        <f>J1188/'I Disease Parameters'!$E$12</f>
        <v>0.38500631720280631</v>
      </c>
      <c r="N1188" s="27">
        <f>K1188/SQRT('I Disease Parameters'!$E$13*'I Disease Parameters'!$E$13)</f>
        <v>4.5294860852731655E-2</v>
      </c>
      <c r="O1188" s="27">
        <f>L1188/'I Disease Parameters'!$E$13</f>
        <v>2.7480927096507492E-2</v>
      </c>
      <c r="P1188" s="27">
        <f>(1-L1188)/'I Disease Parameters'!$E$14</f>
        <v>2.2201009973307193E-2</v>
      </c>
      <c r="Q1188" s="19" t="str">
        <f t="shared" si="508"/>
        <v/>
      </c>
      <c r="R1188" s="17" t="str">
        <f t="shared" si="509"/>
        <v/>
      </c>
      <c r="S1188" s="17" t="str">
        <f t="shared" si="510"/>
        <v/>
      </c>
      <c r="T1188" s="17" t="str">
        <f t="shared" si="511"/>
        <v/>
      </c>
      <c r="U1188" s="17" t="str">
        <f t="shared" si="512"/>
        <v/>
      </c>
      <c r="V1188" s="17" t="str">
        <f t="shared" si="513"/>
        <v/>
      </c>
      <c r="W1188" s="17" t="str">
        <f t="shared" si="514"/>
        <v/>
      </c>
      <c r="X1188" s="18" t="str">
        <f t="shared" si="505"/>
        <v/>
      </c>
      <c r="Y1188" s="17" t="str">
        <f t="shared" si="515"/>
        <v/>
      </c>
      <c r="Z1188" s="17" t="str">
        <f t="shared" si="516"/>
        <v/>
      </c>
      <c r="AA1188" s="17" t="str">
        <f t="shared" si="517"/>
        <v/>
      </c>
      <c r="AB1188" s="17" t="str">
        <f t="shared" si="518"/>
        <v/>
      </c>
      <c r="AC1188" s="17" t="str">
        <f t="shared" si="519"/>
        <v/>
      </c>
      <c r="AD1188" s="18" t="str">
        <f t="shared" si="520"/>
        <v/>
      </c>
      <c r="AE1188" s="19" t="str">
        <f t="shared" si="521"/>
        <v/>
      </c>
      <c r="AF1188" s="17" t="str">
        <f t="shared" si="522"/>
        <v/>
      </c>
      <c r="AG1188" s="17" t="str">
        <f t="shared" si="523"/>
        <v/>
      </c>
      <c r="AH1188" s="18" t="str">
        <f t="shared" si="524"/>
        <v/>
      </c>
      <c r="AI1188" s="73"/>
      <c r="AJ1188" s="74"/>
      <c r="AK1188" s="74"/>
      <c r="AL1188" s="73"/>
      <c r="AM1188" s="74"/>
      <c r="AN1188" s="74">
        <f t="shared" si="525"/>
        <v>2012</v>
      </c>
      <c r="AO1188" s="19" t="str">
        <f t="shared" ca="1" si="526"/>
        <v>-</v>
      </c>
      <c r="AP1188" s="17" t="str">
        <f ca="1">IF($C1188&gt;=TODAY(),"-",100*(AO1188-MIN(Fit_Error_Deaths))/(MAX(Fit_Error_Deaths)-MIN(Fit_Error_Deaths)))</f>
        <v>-</v>
      </c>
      <c r="AQ1188" s="17" t="str">
        <f t="shared" ca="1" si="527"/>
        <v>-</v>
      </c>
      <c r="AR1188" s="17" t="str">
        <f ca="1">IF($C1188&gt;=TODAY(),"-",100*(AQ1188-MIN(Fit_Error_LocalTransmission))/(MAX(Fit_Error_LocalTransmission)-MIN(Fit_Error_LocalTransmission)))</f>
        <v>-</v>
      </c>
      <c r="AS1188" s="17" t="str">
        <f t="shared" ca="1" si="528"/>
        <v>-</v>
      </c>
      <c r="AT1188" s="67" t="str">
        <f t="shared" ca="1" si="529"/>
        <v>-</v>
      </c>
    </row>
    <row r="1189" spans="1:46" s="1" customFormat="1" ht="12" x14ac:dyDescent="0.35">
      <c r="A1189" s="87"/>
      <c r="B1189" s="40" t="str">
        <f t="shared" si="506"/>
        <v/>
      </c>
      <c r="C1189" s="41" t="str">
        <f t="shared" si="507"/>
        <v/>
      </c>
      <c r="D1189" s="28">
        <f>'I Disease Parameters'!$E$6/(1000*365)</f>
        <v>4.8197260273972601E-5</v>
      </c>
      <c r="E1189" s="28">
        <f>'I Disease Parameters'!$E$7/(1000*365)</f>
        <v>2.0024657534246577E-5</v>
      </c>
      <c r="F1189" s="27">
        <f>(1-'I Disease Parameters'!$E$8)/'I Disease Parameters'!$E$10</f>
        <v>0.188</v>
      </c>
      <c r="G1189" s="27">
        <f>'I Disease Parameters'!$E$8/'I Disease Parameters'!$E$11</f>
        <v>1.2E-2</v>
      </c>
      <c r="H1189" s="27">
        <f>1/'I Disease Parameters'!$E$12</f>
        <v>0.05</v>
      </c>
      <c r="I1189" s="27">
        <f>'I Disease Parameters'!$E$9/'I Disease Parameters'!$E$15</f>
        <v>0</v>
      </c>
      <c r="J1189" s="83">
        <f t="shared" si="530"/>
        <v>7.7001263440561267</v>
      </c>
      <c r="K1189" s="60">
        <f t="shared" si="531"/>
        <v>0.77001263449643809</v>
      </c>
      <c r="L1189" s="30">
        <f t="shared" si="532"/>
        <v>0.46717576064062738</v>
      </c>
      <c r="M1189" s="27">
        <f>J1189/'I Disease Parameters'!$E$12</f>
        <v>0.38500631720280631</v>
      </c>
      <c r="N1189" s="27">
        <f>K1189/SQRT('I Disease Parameters'!$E$13*'I Disease Parameters'!$E$13)</f>
        <v>4.5294860852731655E-2</v>
      </c>
      <c r="O1189" s="27">
        <f>L1189/'I Disease Parameters'!$E$13</f>
        <v>2.7480927096507492E-2</v>
      </c>
      <c r="P1189" s="27">
        <f>(1-L1189)/'I Disease Parameters'!$E$14</f>
        <v>2.2201009973307193E-2</v>
      </c>
      <c r="Q1189" s="19" t="str">
        <f t="shared" si="508"/>
        <v/>
      </c>
      <c r="R1189" s="17" t="str">
        <f t="shared" si="509"/>
        <v/>
      </c>
      <c r="S1189" s="17" t="str">
        <f t="shared" si="510"/>
        <v/>
      </c>
      <c r="T1189" s="17" t="str">
        <f t="shared" si="511"/>
        <v/>
      </c>
      <c r="U1189" s="17" t="str">
        <f t="shared" si="512"/>
        <v/>
      </c>
      <c r="V1189" s="17" t="str">
        <f t="shared" si="513"/>
        <v/>
      </c>
      <c r="W1189" s="17" t="str">
        <f t="shared" si="514"/>
        <v/>
      </c>
      <c r="X1189" s="18" t="str">
        <f t="shared" si="505"/>
        <v/>
      </c>
      <c r="Y1189" s="17" t="str">
        <f t="shared" si="515"/>
        <v/>
      </c>
      <c r="Z1189" s="17" t="str">
        <f t="shared" si="516"/>
        <v/>
      </c>
      <c r="AA1189" s="17" t="str">
        <f t="shared" si="517"/>
        <v/>
      </c>
      <c r="AB1189" s="17" t="str">
        <f t="shared" si="518"/>
        <v/>
      </c>
      <c r="AC1189" s="17" t="str">
        <f t="shared" si="519"/>
        <v/>
      </c>
      <c r="AD1189" s="18" t="str">
        <f t="shared" si="520"/>
        <v/>
      </c>
      <c r="AE1189" s="19" t="str">
        <f t="shared" si="521"/>
        <v/>
      </c>
      <c r="AF1189" s="17" t="str">
        <f t="shared" si="522"/>
        <v/>
      </c>
      <c r="AG1189" s="17" t="str">
        <f t="shared" si="523"/>
        <v/>
      </c>
      <c r="AH1189" s="18" t="str">
        <f t="shared" si="524"/>
        <v/>
      </c>
      <c r="AI1189" s="73"/>
      <c r="AJ1189" s="74"/>
      <c r="AK1189" s="74"/>
      <c r="AL1189" s="73"/>
      <c r="AM1189" s="74"/>
      <c r="AN1189" s="74">
        <f t="shared" si="525"/>
        <v>2012</v>
      </c>
      <c r="AO1189" s="19" t="str">
        <f t="shared" ca="1" si="526"/>
        <v>-</v>
      </c>
      <c r="AP1189" s="17" t="str">
        <f ca="1">IF($C1189&gt;=TODAY(),"-",100*(AO1189-MIN(Fit_Error_Deaths))/(MAX(Fit_Error_Deaths)-MIN(Fit_Error_Deaths)))</f>
        <v>-</v>
      </c>
      <c r="AQ1189" s="17" t="str">
        <f t="shared" ca="1" si="527"/>
        <v>-</v>
      </c>
      <c r="AR1189" s="17" t="str">
        <f ca="1">IF($C1189&gt;=TODAY(),"-",100*(AQ1189-MIN(Fit_Error_LocalTransmission))/(MAX(Fit_Error_LocalTransmission)-MIN(Fit_Error_LocalTransmission)))</f>
        <v>-</v>
      </c>
      <c r="AS1189" s="17" t="str">
        <f t="shared" ca="1" si="528"/>
        <v>-</v>
      </c>
      <c r="AT1189" s="67" t="str">
        <f t="shared" ca="1" si="529"/>
        <v>-</v>
      </c>
    </row>
    <row r="1190" spans="1:46" s="1" customFormat="1" ht="12" x14ac:dyDescent="0.35">
      <c r="A1190" s="87"/>
      <c r="B1190" s="40" t="str">
        <f t="shared" si="506"/>
        <v/>
      </c>
      <c r="C1190" s="41" t="str">
        <f t="shared" si="507"/>
        <v/>
      </c>
      <c r="D1190" s="28">
        <f>'I Disease Parameters'!$E$6/(1000*365)</f>
        <v>4.8197260273972601E-5</v>
      </c>
      <c r="E1190" s="28">
        <f>'I Disease Parameters'!$E$7/(1000*365)</f>
        <v>2.0024657534246577E-5</v>
      </c>
      <c r="F1190" s="27">
        <f>(1-'I Disease Parameters'!$E$8)/'I Disease Parameters'!$E$10</f>
        <v>0.188</v>
      </c>
      <c r="G1190" s="27">
        <f>'I Disease Parameters'!$E$8/'I Disease Parameters'!$E$11</f>
        <v>1.2E-2</v>
      </c>
      <c r="H1190" s="27">
        <f>1/'I Disease Parameters'!$E$12</f>
        <v>0.05</v>
      </c>
      <c r="I1190" s="27">
        <f>'I Disease Parameters'!$E$9/'I Disease Parameters'!$E$15</f>
        <v>0</v>
      </c>
      <c r="J1190" s="83">
        <f t="shared" si="530"/>
        <v>7.7001263440561267</v>
      </c>
      <c r="K1190" s="60">
        <f t="shared" si="531"/>
        <v>0.77001263449643809</v>
      </c>
      <c r="L1190" s="30">
        <f t="shared" si="532"/>
        <v>0.46717576064062738</v>
      </c>
      <c r="M1190" s="27">
        <f>J1190/'I Disease Parameters'!$E$12</f>
        <v>0.38500631720280631</v>
      </c>
      <c r="N1190" s="27">
        <f>K1190/SQRT('I Disease Parameters'!$E$13*'I Disease Parameters'!$E$13)</f>
        <v>4.5294860852731655E-2</v>
      </c>
      <c r="O1190" s="27">
        <f>L1190/'I Disease Parameters'!$E$13</f>
        <v>2.7480927096507492E-2</v>
      </c>
      <c r="P1190" s="27">
        <f>(1-L1190)/'I Disease Parameters'!$E$14</f>
        <v>2.2201009973307193E-2</v>
      </c>
      <c r="Q1190" s="19" t="str">
        <f t="shared" si="508"/>
        <v/>
      </c>
      <c r="R1190" s="17" t="str">
        <f t="shared" si="509"/>
        <v/>
      </c>
      <c r="S1190" s="17" t="str">
        <f t="shared" si="510"/>
        <v/>
      </c>
      <c r="T1190" s="17" t="str">
        <f t="shared" si="511"/>
        <v/>
      </c>
      <c r="U1190" s="17" t="str">
        <f t="shared" si="512"/>
        <v/>
      </c>
      <c r="V1190" s="17" t="str">
        <f t="shared" si="513"/>
        <v/>
      </c>
      <c r="W1190" s="17" t="str">
        <f t="shared" si="514"/>
        <v/>
      </c>
      <c r="X1190" s="18" t="str">
        <f t="shared" si="505"/>
        <v/>
      </c>
      <c r="Y1190" s="17" t="str">
        <f t="shared" si="515"/>
        <v/>
      </c>
      <c r="Z1190" s="17" t="str">
        <f t="shared" si="516"/>
        <v/>
      </c>
      <c r="AA1190" s="17" t="str">
        <f t="shared" si="517"/>
        <v/>
      </c>
      <c r="AB1190" s="17" t="str">
        <f t="shared" si="518"/>
        <v/>
      </c>
      <c r="AC1190" s="17" t="str">
        <f t="shared" si="519"/>
        <v/>
      </c>
      <c r="AD1190" s="18" t="str">
        <f t="shared" si="520"/>
        <v/>
      </c>
      <c r="AE1190" s="19" t="str">
        <f t="shared" si="521"/>
        <v/>
      </c>
      <c r="AF1190" s="17" t="str">
        <f t="shared" si="522"/>
        <v/>
      </c>
      <c r="AG1190" s="17" t="str">
        <f t="shared" si="523"/>
        <v/>
      </c>
      <c r="AH1190" s="18" t="str">
        <f t="shared" si="524"/>
        <v/>
      </c>
      <c r="AI1190" s="73"/>
      <c r="AJ1190" s="74"/>
      <c r="AK1190" s="74"/>
      <c r="AL1190" s="73"/>
      <c r="AM1190" s="74"/>
      <c r="AN1190" s="74">
        <f t="shared" si="525"/>
        <v>2012</v>
      </c>
      <c r="AO1190" s="19" t="str">
        <f t="shared" ca="1" si="526"/>
        <v>-</v>
      </c>
      <c r="AP1190" s="17" t="str">
        <f ca="1">IF($C1190&gt;=TODAY(),"-",100*(AO1190-MIN(Fit_Error_Deaths))/(MAX(Fit_Error_Deaths)-MIN(Fit_Error_Deaths)))</f>
        <v>-</v>
      </c>
      <c r="AQ1190" s="17" t="str">
        <f t="shared" ca="1" si="527"/>
        <v>-</v>
      </c>
      <c r="AR1190" s="17" t="str">
        <f ca="1">IF($C1190&gt;=TODAY(),"-",100*(AQ1190-MIN(Fit_Error_LocalTransmission))/(MAX(Fit_Error_LocalTransmission)-MIN(Fit_Error_LocalTransmission)))</f>
        <v>-</v>
      </c>
      <c r="AS1190" s="17" t="str">
        <f t="shared" ca="1" si="528"/>
        <v>-</v>
      </c>
      <c r="AT1190" s="67" t="str">
        <f t="shared" ca="1" si="529"/>
        <v>-</v>
      </c>
    </row>
    <row r="1191" spans="1:46" s="1" customFormat="1" ht="12" x14ac:dyDescent="0.35">
      <c r="A1191" s="87"/>
      <c r="B1191" s="40" t="str">
        <f t="shared" si="506"/>
        <v/>
      </c>
      <c r="C1191" s="41" t="str">
        <f t="shared" si="507"/>
        <v/>
      </c>
      <c r="D1191" s="28">
        <f>'I Disease Parameters'!$E$6/(1000*365)</f>
        <v>4.8197260273972601E-5</v>
      </c>
      <c r="E1191" s="28">
        <f>'I Disease Parameters'!$E$7/(1000*365)</f>
        <v>2.0024657534246577E-5</v>
      </c>
      <c r="F1191" s="27">
        <f>(1-'I Disease Parameters'!$E$8)/'I Disease Parameters'!$E$10</f>
        <v>0.188</v>
      </c>
      <c r="G1191" s="27">
        <f>'I Disease Parameters'!$E$8/'I Disease Parameters'!$E$11</f>
        <v>1.2E-2</v>
      </c>
      <c r="H1191" s="27">
        <f>1/'I Disease Parameters'!$E$12</f>
        <v>0.05</v>
      </c>
      <c r="I1191" s="27">
        <f>'I Disease Parameters'!$E$9/'I Disease Parameters'!$E$15</f>
        <v>0</v>
      </c>
      <c r="J1191" s="83">
        <f t="shared" si="530"/>
        <v>7.7001263440561267</v>
      </c>
      <c r="K1191" s="60">
        <f t="shared" si="531"/>
        <v>0.77001263449643809</v>
      </c>
      <c r="L1191" s="30">
        <f t="shared" si="532"/>
        <v>0.46717576064062738</v>
      </c>
      <c r="M1191" s="27">
        <f>J1191/'I Disease Parameters'!$E$12</f>
        <v>0.38500631720280631</v>
      </c>
      <c r="N1191" s="27">
        <f>K1191/SQRT('I Disease Parameters'!$E$13*'I Disease Parameters'!$E$13)</f>
        <v>4.5294860852731655E-2</v>
      </c>
      <c r="O1191" s="27">
        <f>L1191/'I Disease Parameters'!$E$13</f>
        <v>2.7480927096507492E-2</v>
      </c>
      <c r="P1191" s="27">
        <f>(1-L1191)/'I Disease Parameters'!$E$14</f>
        <v>2.2201009973307193E-2</v>
      </c>
      <c r="Q1191" s="19" t="str">
        <f t="shared" si="508"/>
        <v/>
      </c>
      <c r="R1191" s="17" t="str">
        <f t="shared" si="509"/>
        <v/>
      </c>
      <c r="S1191" s="17" t="str">
        <f t="shared" si="510"/>
        <v/>
      </c>
      <c r="T1191" s="17" t="str">
        <f t="shared" si="511"/>
        <v/>
      </c>
      <c r="U1191" s="17" t="str">
        <f t="shared" si="512"/>
        <v/>
      </c>
      <c r="V1191" s="17" t="str">
        <f t="shared" si="513"/>
        <v/>
      </c>
      <c r="W1191" s="17" t="str">
        <f t="shared" si="514"/>
        <v/>
      </c>
      <c r="X1191" s="18" t="str">
        <f t="shared" si="505"/>
        <v/>
      </c>
      <c r="Y1191" s="17" t="str">
        <f t="shared" si="515"/>
        <v/>
      </c>
      <c r="Z1191" s="17" t="str">
        <f t="shared" si="516"/>
        <v/>
      </c>
      <c r="AA1191" s="17" t="str">
        <f t="shared" si="517"/>
        <v/>
      </c>
      <c r="AB1191" s="17" t="str">
        <f t="shared" si="518"/>
        <v/>
      </c>
      <c r="AC1191" s="17" t="str">
        <f t="shared" si="519"/>
        <v/>
      </c>
      <c r="AD1191" s="18" t="str">
        <f t="shared" si="520"/>
        <v/>
      </c>
      <c r="AE1191" s="19" t="str">
        <f t="shared" si="521"/>
        <v/>
      </c>
      <c r="AF1191" s="17" t="str">
        <f t="shared" si="522"/>
        <v/>
      </c>
      <c r="AG1191" s="17" t="str">
        <f t="shared" si="523"/>
        <v/>
      </c>
      <c r="AH1191" s="18" t="str">
        <f t="shared" si="524"/>
        <v/>
      </c>
      <c r="AI1191" s="73"/>
      <c r="AJ1191" s="74"/>
      <c r="AK1191" s="74"/>
      <c r="AL1191" s="73"/>
      <c r="AM1191" s="74"/>
      <c r="AN1191" s="74">
        <f t="shared" si="525"/>
        <v>2012</v>
      </c>
      <c r="AO1191" s="19" t="str">
        <f t="shared" ca="1" si="526"/>
        <v>-</v>
      </c>
      <c r="AP1191" s="17" t="str">
        <f ca="1">IF($C1191&gt;=TODAY(),"-",100*(AO1191-MIN(Fit_Error_Deaths))/(MAX(Fit_Error_Deaths)-MIN(Fit_Error_Deaths)))</f>
        <v>-</v>
      </c>
      <c r="AQ1191" s="17" t="str">
        <f t="shared" ca="1" si="527"/>
        <v>-</v>
      </c>
      <c r="AR1191" s="17" t="str">
        <f ca="1">IF($C1191&gt;=TODAY(),"-",100*(AQ1191-MIN(Fit_Error_LocalTransmission))/(MAX(Fit_Error_LocalTransmission)-MIN(Fit_Error_LocalTransmission)))</f>
        <v>-</v>
      </c>
      <c r="AS1191" s="17" t="str">
        <f t="shared" ca="1" si="528"/>
        <v>-</v>
      </c>
      <c r="AT1191" s="67" t="str">
        <f t="shared" ca="1" si="529"/>
        <v>-</v>
      </c>
    </row>
    <row r="1192" spans="1:46" s="1" customFormat="1" ht="12" x14ac:dyDescent="0.35">
      <c r="A1192" s="87"/>
      <c r="B1192" s="40" t="str">
        <f t="shared" si="506"/>
        <v/>
      </c>
      <c r="C1192" s="41" t="str">
        <f t="shared" si="507"/>
        <v/>
      </c>
      <c r="D1192" s="28">
        <f>'I Disease Parameters'!$E$6/(1000*365)</f>
        <v>4.8197260273972601E-5</v>
      </c>
      <c r="E1192" s="28">
        <f>'I Disease Parameters'!$E$7/(1000*365)</f>
        <v>2.0024657534246577E-5</v>
      </c>
      <c r="F1192" s="27">
        <f>(1-'I Disease Parameters'!$E$8)/'I Disease Parameters'!$E$10</f>
        <v>0.188</v>
      </c>
      <c r="G1192" s="27">
        <f>'I Disease Parameters'!$E$8/'I Disease Parameters'!$E$11</f>
        <v>1.2E-2</v>
      </c>
      <c r="H1192" s="27">
        <f>1/'I Disease Parameters'!$E$12</f>
        <v>0.05</v>
      </c>
      <c r="I1192" s="27">
        <f>'I Disease Parameters'!$E$9/'I Disease Parameters'!$E$15</f>
        <v>0</v>
      </c>
      <c r="J1192" s="83">
        <f t="shared" si="530"/>
        <v>7.7001263440561267</v>
      </c>
      <c r="K1192" s="60">
        <f t="shared" si="531"/>
        <v>0.77001263449643809</v>
      </c>
      <c r="L1192" s="30">
        <f t="shared" si="532"/>
        <v>0.46717576064062738</v>
      </c>
      <c r="M1192" s="27">
        <f>J1192/'I Disease Parameters'!$E$12</f>
        <v>0.38500631720280631</v>
      </c>
      <c r="N1192" s="27">
        <f>K1192/SQRT('I Disease Parameters'!$E$13*'I Disease Parameters'!$E$13)</f>
        <v>4.5294860852731655E-2</v>
      </c>
      <c r="O1192" s="27">
        <f>L1192/'I Disease Parameters'!$E$13</f>
        <v>2.7480927096507492E-2</v>
      </c>
      <c r="P1192" s="27">
        <f>(1-L1192)/'I Disease Parameters'!$E$14</f>
        <v>2.2201009973307193E-2</v>
      </c>
      <c r="Q1192" s="19" t="str">
        <f t="shared" si="508"/>
        <v/>
      </c>
      <c r="R1192" s="17" t="str">
        <f t="shared" si="509"/>
        <v/>
      </c>
      <c r="S1192" s="17" t="str">
        <f t="shared" si="510"/>
        <v/>
      </c>
      <c r="T1192" s="17" t="str">
        <f t="shared" si="511"/>
        <v/>
      </c>
      <c r="U1192" s="17" t="str">
        <f t="shared" si="512"/>
        <v/>
      </c>
      <c r="V1192" s="17" t="str">
        <f t="shared" si="513"/>
        <v/>
      </c>
      <c r="W1192" s="17" t="str">
        <f t="shared" si="514"/>
        <v/>
      </c>
      <c r="X1192" s="18" t="str">
        <f t="shared" si="505"/>
        <v/>
      </c>
      <c r="Y1192" s="17" t="str">
        <f t="shared" si="515"/>
        <v/>
      </c>
      <c r="Z1192" s="17" t="str">
        <f t="shared" si="516"/>
        <v/>
      </c>
      <c r="AA1192" s="17" t="str">
        <f t="shared" si="517"/>
        <v/>
      </c>
      <c r="AB1192" s="17" t="str">
        <f t="shared" si="518"/>
        <v/>
      </c>
      <c r="AC1192" s="17" t="str">
        <f t="shared" si="519"/>
        <v/>
      </c>
      <c r="AD1192" s="18" t="str">
        <f t="shared" si="520"/>
        <v/>
      </c>
      <c r="AE1192" s="19" t="str">
        <f t="shared" si="521"/>
        <v/>
      </c>
      <c r="AF1192" s="17" t="str">
        <f t="shared" si="522"/>
        <v/>
      </c>
      <c r="AG1192" s="17" t="str">
        <f t="shared" si="523"/>
        <v/>
      </c>
      <c r="AH1192" s="18" t="str">
        <f t="shared" si="524"/>
        <v/>
      </c>
      <c r="AI1192" s="73"/>
      <c r="AJ1192" s="74"/>
      <c r="AK1192" s="74"/>
      <c r="AL1192" s="73"/>
      <c r="AM1192" s="74"/>
      <c r="AN1192" s="74">
        <f t="shared" si="525"/>
        <v>2012</v>
      </c>
      <c r="AO1192" s="19" t="str">
        <f t="shared" ca="1" si="526"/>
        <v>-</v>
      </c>
      <c r="AP1192" s="17" t="str">
        <f ca="1">IF($C1192&gt;=TODAY(),"-",100*(AO1192-MIN(Fit_Error_Deaths))/(MAX(Fit_Error_Deaths)-MIN(Fit_Error_Deaths)))</f>
        <v>-</v>
      </c>
      <c r="AQ1192" s="17" t="str">
        <f t="shared" ca="1" si="527"/>
        <v>-</v>
      </c>
      <c r="AR1192" s="17" t="str">
        <f ca="1">IF($C1192&gt;=TODAY(),"-",100*(AQ1192-MIN(Fit_Error_LocalTransmission))/(MAX(Fit_Error_LocalTransmission)-MIN(Fit_Error_LocalTransmission)))</f>
        <v>-</v>
      </c>
      <c r="AS1192" s="17" t="str">
        <f t="shared" ca="1" si="528"/>
        <v>-</v>
      </c>
      <c r="AT1192" s="67" t="str">
        <f t="shared" ca="1" si="529"/>
        <v>-</v>
      </c>
    </row>
    <row r="1193" spans="1:46" s="1" customFormat="1" ht="12" x14ac:dyDescent="0.35">
      <c r="A1193" s="87"/>
      <c r="B1193" s="40" t="str">
        <f t="shared" si="506"/>
        <v/>
      </c>
      <c r="C1193" s="41" t="str">
        <f t="shared" si="507"/>
        <v/>
      </c>
      <c r="D1193" s="28">
        <f>'I Disease Parameters'!$E$6/(1000*365)</f>
        <v>4.8197260273972601E-5</v>
      </c>
      <c r="E1193" s="28">
        <f>'I Disease Parameters'!$E$7/(1000*365)</f>
        <v>2.0024657534246577E-5</v>
      </c>
      <c r="F1193" s="27">
        <f>(1-'I Disease Parameters'!$E$8)/'I Disease Parameters'!$E$10</f>
        <v>0.188</v>
      </c>
      <c r="G1193" s="27">
        <f>'I Disease Parameters'!$E$8/'I Disease Parameters'!$E$11</f>
        <v>1.2E-2</v>
      </c>
      <c r="H1193" s="27">
        <f>1/'I Disease Parameters'!$E$12</f>
        <v>0.05</v>
      </c>
      <c r="I1193" s="27">
        <f>'I Disease Parameters'!$E$9/'I Disease Parameters'!$E$15</f>
        <v>0</v>
      </c>
      <c r="J1193" s="83">
        <f t="shared" si="530"/>
        <v>7.7001263440561267</v>
      </c>
      <c r="K1193" s="60">
        <f t="shared" si="531"/>
        <v>0.77001263449643809</v>
      </c>
      <c r="L1193" s="30">
        <f t="shared" si="532"/>
        <v>0.46717576064062738</v>
      </c>
      <c r="M1193" s="27">
        <f>J1193/'I Disease Parameters'!$E$12</f>
        <v>0.38500631720280631</v>
      </c>
      <c r="N1193" s="27">
        <f>K1193/SQRT('I Disease Parameters'!$E$13*'I Disease Parameters'!$E$13)</f>
        <v>4.5294860852731655E-2</v>
      </c>
      <c r="O1193" s="27">
        <f>L1193/'I Disease Parameters'!$E$13</f>
        <v>2.7480927096507492E-2</v>
      </c>
      <c r="P1193" s="27">
        <f>(1-L1193)/'I Disease Parameters'!$E$14</f>
        <v>2.2201009973307193E-2</v>
      </c>
      <c r="Q1193" s="19" t="str">
        <f t="shared" si="508"/>
        <v/>
      </c>
      <c r="R1193" s="17" t="str">
        <f t="shared" si="509"/>
        <v/>
      </c>
      <c r="S1193" s="17" t="str">
        <f t="shared" si="510"/>
        <v/>
      </c>
      <c r="T1193" s="17" t="str">
        <f t="shared" si="511"/>
        <v/>
      </c>
      <c r="U1193" s="17" t="str">
        <f t="shared" si="512"/>
        <v/>
      </c>
      <c r="V1193" s="17" t="str">
        <f t="shared" si="513"/>
        <v/>
      </c>
      <c r="W1193" s="17" t="str">
        <f t="shared" si="514"/>
        <v/>
      </c>
      <c r="X1193" s="18" t="str">
        <f t="shared" si="505"/>
        <v/>
      </c>
      <c r="Y1193" s="17" t="str">
        <f t="shared" si="515"/>
        <v/>
      </c>
      <c r="Z1193" s="17" t="str">
        <f t="shared" si="516"/>
        <v/>
      </c>
      <c r="AA1193" s="17" t="str">
        <f t="shared" si="517"/>
        <v/>
      </c>
      <c r="AB1193" s="17" t="str">
        <f t="shared" si="518"/>
        <v/>
      </c>
      <c r="AC1193" s="17" t="str">
        <f t="shared" si="519"/>
        <v/>
      </c>
      <c r="AD1193" s="18" t="str">
        <f t="shared" si="520"/>
        <v/>
      </c>
      <c r="AE1193" s="19" t="str">
        <f t="shared" si="521"/>
        <v/>
      </c>
      <c r="AF1193" s="17" t="str">
        <f t="shared" si="522"/>
        <v/>
      </c>
      <c r="AG1193" s="17" t="str">
        <f t="shared" si="523"/>
        <v/>
      </c>
      <c r="AH1193" s="18" t="str">
        <f t="shared" si="524"/>
        <v/>
      </c>
      <c r="AI1193" s="73"/>
      <c r="AJ1193" s="74"/>
      <c r="AK1193" s="74"/>
      <c r="AL1193" s="73"/>
      <c r="AM1193" s="74"/>
      <c r="AN1193" s="74">
        <f t="shared" si="525"/>
        <v>2012</v>
      </c>
      <c r="AO1193" s="19" t="str">
        <f t="shared" ca="1" si="526"/>
        <v>-</v>
      </c>
      <c r="AP1193" s="17" t="str">
        <f ca="1">IF($C1193&gt;=TODAY(),"-",100*(AO1193-MIN(Fit_Error_Deaths))/(MAX(Fit_Error_Deaths)-MIN(Fit_Error_Deaths)))</f>
        <v>-</v>
      </c>
      <c r="AQ1193" s="17" t="str">
        <f t="shared" ca="1" si="527"/>
        <v>-</v>
      </c>
      <c r="AR1193" s="17" t="str">
        <f ca="1">IF($C1193&gt;=TODAY(),"-",100*(AQ1193-MIN(Fit_Error_LocalTransmission))/(MAX(Fit_Error_LocalTransmission)-MIN(Fit_Error_LocalTransmission)))</f>
        <v>-</v>
      </c>
      <c r="AS1193" s="17" t="str">
        <f t="shared" ca="1" si="528"/>
        <v>-</v>
      </c>
      <c r="AT1193" s="67" t="str">
        <f t="shared" ca="1" si="529"/>
        <v>-</v>
      </c>
    </row>
    <row r="1194" spans="1:46" s="1" customFormat="1" ht="12" x14ac:dyDescent="0.35">
      <c r="A1194" s="87"/>
      <c r="B1194" s="40" t="str">
        <f t="shared" si="506"/>
        <v/>
      </c>
      <c r="C1194" s="41" t="str">
        <f t="shared" si="507"/>
        <v/>
      </c>
      <c r="D1194" s="28">
        <f>'I Disease Parameters'!$E$6/(1000*365)</f>
        <v>4.8197260273972601E-5</v>
      </c>
      <c r="E1194" s="28">
        <f>'I Disease Parameters'!$E$7/(1000*365)</f>
        <v>2.0024657534246577E-5</v>
      </c>
      <c r="F1194" s="27">
        <f>(1-'I Disease Parameters'!$E$8)/'I Disease Parameters'!$E$10</f>
        <v>0.188</v>
      </c>
      <c r="G1194" s="27">
        <f>'I Disease Parameters'!$E$8/'I Disease Parameters'!$E$11</f>
        <v>1.2E-2</v>
      </c>
      <c r="H1194" s="27">
        <f>1/'I Disease Parameters'!$E$12</f>
        <v>0.05</v>
      </c>
      <c r="I1194" s="27">
        <f>'I Disease Parameters'!$E$9/'I Disease Parameters'!$E$15</f>
        <v>0</v>
      </c>
      <c r="J1194" s="83">
        <f t="shared" si="530"/>
        <v>7.7001263440561267</v>
      </c>
      <c r="K1194" s="60">
        <f t="shared" si="531"/>
        <v>0.77001263449643809</v>
      </c>
      <c r="L1194" s="30">
        <f t="shared" si="532"/>
        <v>0.46717576064062738</v>
      </c>
      <c r="M1194" s="27">
        <f>J1194/'I Disease Parameters'!$E$12</f>
        <v>0.38500631720280631</v>
      </c>
      <c r="N1194" s="27">
        <f>K1194/SQRT('I Disease Parameters'!$E$13*'I Disease Parameters'!$E$13)</f>
        <v>4.5294860852731655E-2</v>
      </c>
      <c r="O1194" s="27">
        <f>L1194/'I Disease Parameters'!$E$13</f>
        <v>2.7480927096507492E-2</v>
      </c>
      <c r="P1194" s="27">
        <f>(1-L1194)/'I Disease Parameters'!$E$14</f>
        <v>2.2201009973307193E-2</v>
      </c>
      <c r="Q1194" s="19" t="str">
        <f t="shared" si="508"/>
        <v/>
      </c>
      <c r="R1194" s="17" t="str">
        <f t="shared" si="509"/>
        <v/>
      </c>
      <c r="S1194" s="17" t="str">
        <f t="shared" si="510"/>
        <v/>
      </c>
      <c r="T1194" s="17" t="str">
        <f t="shared" si="511"/>
        <v/>
      </c>
      <c r="U1194" s="17" t="str">
        <f t="shared" si="512"/>
        <v/>
      </c>
      <c r="V1194" s="17" t="str">
        <f t="shared" si="513"/>
        <v/>
      </c>
      <c r="W1194" s="17" t="str">
        <f t="shared" si="514"/>
        <v/>
      </c>
      <c r="X1194" s="18" t="str">
        <f t="shared" si="505"/>
        <v/>
      </c>
      <c r="Y1194" s="17" t="str">
        <f t="shared" si="515"/>
        <v/>
      </c>
      <c r="Z1194" s="17" t="str">
        <f t="shared" si="516"/>
        <v/>
      </c>
      <c r="AA1194" s="17" t="str">
        <f t="shared" si="517"/>
        <v/>
      </c>
      <c r="AB1194" s="17" t="str">
        <f t="shared" si="518"/>
        <v/>
      </c>
      <c r="AC1194" s="17" t="str">
        <f t="shared" si="519"/>
        <v/>
      </c>
      <c r="AD1194" s="18" t="str">
        <f t="shared" si="520"/>
        <v/>
      </c>
      <c r="AE1194" s="19" t="str">
        <f t="shared" si="521"/>
        <v/>
      </c>
      <c r="AF1194" s="17" t="str">
        <f t="shared" si="522"/>
        <v/>
      </c>
      <c r="AG1194" s="17" t="str">
        <f t="shared" si="523"/>
        <v/>
      </c>
      <c r="AH1194" s="18" t="str">
        <f t="shared" si="524"/>
        <v/>
      </c>
      <c r="AI1194" s="73"/>
      <c r="AJ1194" s="74"/>
      <c r="AK1194" s="74"/>
      <c r="AL1194" s="73"/>
      <c r="AM1194" s="74"/>
      <c r="AN1194" s="74">
        <f t="shared" si="525"/>
        <v>2012</v>
      </c>
      <c r="AO1194" s="19" t="str">
        <f t="shared" ca="1" si="526"/>
        <v>-</v>
      </c>
      <c r="AP1194" s="17" t="str">
        <f ca="1">IF($C1194&gt;=TODAY(),"-",100*(AO1194-MIN(Fit_Error_Deaths))/(MAX(Fit_Error_Deaths)-MIN(Fit_Error_Deaths)))</f>
        <v>-</v>
      </c>
      <c r="AQ1194" s="17" t="str">
        <f t="shared" ca="1" si="527"/>
        <v>-</v>
      </c>
      <c r="AR1194" s="17" t="str">
        <f ca="1">IF($C1194&gt;=TODAY(),"-",100*(AQ1194-MIN(Fit_Error_LocalTransmission))/(MAX(Fit_Error_LocalTransmission)-MIN(Fit_Error_LocalTransmission)))</f>
        <v>-</v>
      </c>
      <c r="AS1194" s="17" t="str">
        <f t="shared" ca="1" si="528"/>
        <v>-</v>
      </c>
      <c r="AT1194" s="67" t="str">
        <f t="shared" ca="1" si="529"/>
        <v>-</v>
      </c>
    </row>
    <row r="1195" spans="1:46" s="1" customFormat="1" ht="12" x14ac:dyDescent="0.35">
      <c r="A1195" s="87"/>
      <c r="B1195" s="40" t="str">
        <f t="shared" si="506"/>
        <v/>
      </c>
      <c r="C1195" s="41" t="str">
        <f t="shared" si="507"/>
        <v/>
      </c>
      <c r="D1195" s="28">
        <f>'I Disease Parameters'!$E$6/(1000*365)</f>
        <v>4.8197260273972601E-5</v>
      </c>
      <c r="E1195" s="28">
        <f>'I Disease Parameters'!$E$7/(1000*365)</f>
        <v>2.0024657534246577E-5</v>
      </c>
      <c r="F1195" s="27">
        <f>(1-'I Disease Parameters'!$E$8)/'I Disease Parameters'!$E$10</f>
        <v>0.188</v>
      </c>
      <c r="G1195" s="27">
        <f>'I Disease Parameters'!$E$8/'I Disease Parameters'!$E$11</f>
        <v>1.2E-2</v>
      </c>
      <c r="H1195" s="27">
        <f>1/'I Disease Parameters'!$E$12</f>
        <v>0.05</v>
      </c>
      <c r="I1195" s="27">
        <f>'I Disease Parameters'!$E$9/'I Disease Parameters'!$E$15</f>
        <v>0</v>
      </c>
      <c r="J1195" s="83">
        <f t="shared" si="530"/>
        <v>7.7001263440561267</v>
      </c>
      <c r="K1195" s="60">
        <f t="shared" si="531"/>
        <v>0.77001263449643809</v>
      </c>
      <c r="L1195" s="30">
        <f t="shared" si="532"/>
        <v>0.46717576064062738</v>
      </c>
      <c r="M1195" s="27">
        <f>J1195/'I Disease Parameters'!$E$12</f>
        <v>0.38500631720280631</v>
      </c>
      <c r="N1195" s="27">
        <f>K1195/SQRT('I Disease Parameters'!$E$13*'I Disease Parameters'!$E$13)</f>
        <v>4.5294860852731655E-2</v>
      </c>
      <c r="O1195" s="27">
        <f>L1195/'I Disease Parameters'!$E$13</f>
        <v>2.7480927096507492E-2</v>
      </c>
      <c r="P1195" s="27">
        <f>(1-L1195)/'I Disease Parameters'!$E$14</f>
        <v>2.2201009973307193E-2</v>
      </c>
      <c r="Q1195" s="19" t="str">
        <f t="shared" si="508"/>
        <v/>
      </c>
      <c r="R1195" s="17" t="str">
        <f t="shared" si="509"/>
        <v/>
      </c>
      <c r="S1195" s="17" t="str">
        <f t="shared" si="510"/>
        <v/>
      </c>
      <c r="T1195" s="17" t="str">
        <f t="shared" si="511"/>
        <v/>
      </c>
      <c r="U1195" s="17" t="str">
        <f t="shared" si="512"/>
        <v/>
      </c>
      <c r="V1195" s="17" t="str">
        <f t="shared" si="513"/>
        <v/>
      </c>
      <c r="W1195" s="17" t="str">
        <f t="shared" si="514"/>
        <v/>
      </c>
      <c r="X1195" s="18" t="str">
        <f t="shared" si="505"/>
        <v/>
      </c>
      <c r="Y1195" s="17" t="str">
        <f t="shared" si="515"/>
        <v/>
      </c>
      <c r="Z1195" s="17" t="str">
        <f t="shared" si="516"/>
        <v/>
      </c>
      <c r="AA1195" s="17" t="str">
        <f t="shared" si="517"/>
        <v/>
      </c>
      <c r="AB1195" s="17" t="str">
        <f t="shared" si="518"/>
        <v/>
      </c>
      <c r="AC1195" s="17" t="str">
        <f t="shared" si="519"/>
        <v/>
      </c>
      <c r="AD1195" s="18" t="str">
        <f t="shared" si="520"/>
        <v/>
      </c>
      <c r="AE1195" s="19" t="str">
        <f t="shared" si="521"/>
        <v/>
      </c>
      <c r="AF1195" s="17" t="str">
        <f t="shared" si="522"/>
        <v/>
      </c>
      <c r="AG1195" s="17" t="str">
        <f t="shared" si="523"/>
        <v/>
      </c>
      <c r="AH1195" s="18" t="str">
        <f t="shared" si="524"/>
        <v/>
      </c>
      <c r="AI1195" s="73"/>
      <c r="AJ1195" s="74"/>
      <c r="AK1195" s="74"/>
      <c r="AL1195" s="73"/>
      <c r="AM1195" s="74"/>
      <c r="AN1195" s="74">
        <f t="shared" si="525"/>
        <v>2012</v>
      </c>
      <c r="AO1195" s="19" t="str">
        <f t="shared" ca="1" si="526"/>
        <v>-</v>
      </c>
      <c r="AP1195" s="17" t="str">
        <f ca="1">IF($C1195&gt;=TODAY(),"-",100*(AO1195-MIN(Fit_Error_Deaths))/(MAX(Fit_Error_Deaths)-MIN(Fit_Error_Deaths)))</f>
        <v>-</v>
      </c>
      <c r="AQ1195" s="17" t="str">
        <f t="shared" ca="1" si="527"/>
        <v>-</v>
      </c>
      <c r="AR1195" s="17" t="str">
        <f ca="1">IF($C1195&gt;=TODAY(),"-",100*(AQ1195-MIN(Fit_Error_LocalTransmission))/(MAX(Fit_Error_LocalTransmission)-MIN(Fit_Error_LocalTransmission)))</f>
        <v>-</v>
      </c>
      <c r="AS1195" s="17" t="str">
        <f t="shared" ca="1" si="528"/>
        <v>-</v>
      </c>
      <c r="AT1195" s="67" t="str">
        <f t="shared" ca="1" si="529"/>
        <v>-</v>
      </c>
    </row>
    <row r="1196" spans="1:46" s="1" customFormat="1" ht="12" x14ac:dyDescent="0.35">
      <c r="A1196" s="87"/>
      <c r="B1196" s="40" t="str">
        <f t="shared" si="506"/>
        <v/>
      </c>
      <c r="C1196" s="41" t="str">
        <f t="shared" si="507"/>
        <v/>
      </c>
      <c r="D1196" s="28">
        <f>'I Disease Parameters'!$E$6/(1000*365)</f>
        <v>4.8197260273972601E-5</v>
      </c>
      <c r="E1196" s="28">
        <f>'I Disease Parameters'!$E$7/(1000*365)</f>
        <v>2.0024657534246577E-5</v>
      </c>
      <c r="F1196" s="27">
        <f>(1-'I Disease Parameters'!$E$8)/'I Disease Parameters'!$E$10</f>
        <v>0.188</v>
      </c>
      <c r="G1196" s="27">
        <f>'I Disease Parameters'!$E$8/'I Disease Parameters'!$E$11</f>
        <v>1.2E-2</v>
      </c>
      <c r="H1196" s="27">
        <f>1/'I Disease Parameters'!$E$12</f>
        <v>0.05</v>
      </c>
      <c r="I1196" s="27">
        <f>'I Disease Parameters'!$E$9/'I Disease Parameters'!$E$15</f>
        <v>0</v>
      </c>
      <c r="J1196" s="83">
        <f t="shared" si="530"/>
        <v>7.7001263440561267</v>
      </c>
      <c r="K1196" s="60">
        <f t="shared" si="531"/>
        <v>0.77001263449643809</v>
      </c>
      <c r="L1196" s="30">
        <f t="shared" si="532"/>
        <v>0.46717576064062738</v>
      </c>
      <c r="M1196" s="27">
        <f>J1196/'I Disease Parameters'!$E$12</f>
        <v>0.38500631720280631</v>
      </c>
      <c r="N1196" s="27">
        <f>K1196/SQRT('I Disease Parameters'!$E$13*'I Disease Parameters'!$E$13)</f>
        <v>4.5294860852731655E-2</v>
      </c>
      <c r="O1196" s="27">
        <f>L1196/'I Disease Parameters'!$E$13</f>
        <v>2.7480927096507492E-2</v>
      </c>
      <c r="P1196" s="27">
        <f>(1-L1196)/'I Disease Parameters'!$E$14</f>
        <v>2.2201009973307193E-2</v>
      </c>
      <c r="Q1196" s="19" t="str">
        <f t="shared" si="508"/>
        <v/>
      </c>
      <c r="R1196" s="17" t="str">
        <f t="shared" si="509"/>
        <v/>
      </c>
      <c r="S1196" s="17" t="str">
        <f t="shared" si="510"/>
        <v/>
      </c>
      <c r="T1196" s="17" t="str">
        <f t="shared" si="511"/>
        <v/>
      </c>
      <c r="U1196" s="17" t="str">
        <f t="shared" si="512"/>
        <v/>
      </c>
      <c r="V1196" s="17" t="str">
        <f t="shared" si="513"/>
        <v/>
      </c>
      <c r="W1196" s="17" t="str">
        <f t="shared" si="514"/>
        <v/>
      </c>
      <c r="X1196" s="18" t="str">
        <f t="shared" si="505"/>
        <v/>
      </c>
      <c r="Y1196" s="17" t="str">
        <f t="shared" si="515"/>
        <v/>
      </c>
      <c r="Z1196" s="17" t="str">
        <f t="shared" si="516"/>
        <v/>
      </c>
      <c r="AA1196" s="17" t="str">
        <f t="shared" si="517"/>
        <v/>
      </c>
      <c r="AB1196" s="17" t="str">
        <f t="shared" si="518"/>
        <v/>
      </c>
      <c r="AC1196" s="17" t="str">
        <f t="shared" si="519"/>
        <v/>
      </c>
      <c r="AD1196" s="18" t="str">
        <f t="shared" si="520"/>
        <v/>
      </c>
      <c r="AE1196" s="19" t="str">
        <f t="shared" si="521"/>
        <v/>
      </c>
      <c r="AF1196" s="17" t="str">
        <f t="shared" si="522"/>
        <v/>
      </c>
      <c r="AG1196" s="17" t="str">
        <f t="shared" si="523"/>
        <v/>
      </c>
      <c r="AH1196" s="18" t="str">
        <f t="shared" si="524"/>
        <v/>
      </c>
      <c r="AI1196" s="73"/>
      <c r="AJ1196" s="74"/>
      <c r="AK1196" s="74"/>
      <c r="AL1196" s="73"/>
      <c r="AM1196" s="74"/>
      <c r="AN1196" s="74">
        <f t="shared" si="525"/>
        <v>2012</v>
      </c>
      <c r="AO1196" s="19" t="str">
        <f t="shared" ca="1" si="526"/>
        <v>-</v>
      </c>
      <c r="AP1196" s="17" t="str">
        <f ca="1">IF($C1196&gt;=TODAY(),"-",100*(AO1196-MIN(Fit_Error_Deaths))/(MAX(Fit_Error_Deaths)-MIN(Fit_Error_Deaths)))</f>
        <v>-</v>
      </c>
      <c r="AQ1196" s="17" t="str">
        <f t="shared" ca="1" si="527"/>
        <v>-</v>
      </c>
      <c r="AR1196" s="17" t="str">
        <f ca="1">IF($C1196&gt;=TODAY(),"-",100*(AQ1196-MIN(Fit_Error_LocalTransmission))/(MAX(Fit_Error_LocalTransmission)-MIN(Fit_Error_LocalTransmission)))</f>
        <v>-</v>
      </c>
      <c r="AS1196" s="17" t="str">
        <f t="shared" ca="1" si="528"/>
        <v>-</v>
      </c>
      <c r="AT1196" s="67" t="str">
        <f t="shared" ca="1" si="529"/>
        <v>-</v>
      </c>
    </row>
    <row r="1197" spans="1:46" s="1" customFormat="1" ht="12" x14ac:dyDescent="0.35">
      <c r="A1197" s="87"/>
      <c r="B1197" s="40" t="str">
        <f t="shared" si="506"/>
        <v/>
      </c>
      <c r="C1197" s="41" t="str">
        <f t="shared" si="507"/>
        <v/>
      </c>
      <c r="D1197" s="28">
        <f>'I Disease Parameters'!$E$6/(1000*365)</f>
        <v>4.8197260273972601E-5</v>
      </c>
      <c r="E1197" s="28">
        <f>'I Disease Parameters'!$E$7/(1000*365)</f>
        <v>2.0024657534246577E-5</v>
      </c>
      <c r="F1197" s="27">
        <f>(1-'I Disease Parameters'!$E$8)/'I Disease Parameters'!$E$10</f>
        <v>0.188</v>
      </c>
      <c r="G1197" s="27">
        <f>'I Disease Parameters'!$E$8/'I Disease Parameters'!$E$11</f>
        <v>1.2E-2</v>
      </c>
      <c r="H1197" s="27">
        <f>1/'I Disease Parameters'!$E$12</f>
        <v>0.05</v>
      </c>
      <c r="I1197" s="27">
        <f>'I Disease Parameters'!$E$9/'I Disease Parameters'!$E$15</f>
        <v>0</v>
      </c>
      <c r="J1197" s="83">
        <f t="shared" si="530"/>
        <v>7.7001263440561267</v>
      </c>
      <c r="K1197" s="60">
        <f t="shared" si="531"/>
        <v>0.77001263449643809</v>
      </c>
      <c r="L1197" s="30">
        <f t="shared" si="532"/>
        <v>0.46717576064062738</v>
      </c>
      <c r="M1197" s="27">
        <f>J1197/'I Disease Parameters'!$E$12</f>
        <v>0.38500631720280631</v>
      </c>
      <c r="N1197" s="27">
        <f>K1197/SQRT('I Disease Parameters'!$E$13*'I Disease Parameters'!$E$13)</f>
        <v>4.5294860852731655E-2</v>
      </c>
      <c r="O1197" s="27">
        <f>L1197/'I Disease Parameters'!$E$13</f>
        <v>2.7480927096507492E-2</v>
      </c>
      <c r="P1197" s="27">
        <f>(1-L1197)/'I Disease Parameters'!$E$14</f>
        <v>2.2201009973307193E-2</v>
      </c>
      <c r="Q1197" s="19" t="str">
        <f t="shared" si="508"/>
        <v/>
      </c>
      <c r="R1197" s="17" t="str">
        <f t="shared" si="509"/>
        <v/>
      </c>
      <c r="S1197" s="17" t="str">
        <f t="shared" si="510"/>
        <v/>
      </c>
      <c r="T1197" s="17" t="str">
        <f t="shared" si="511"/>
        <v/>
      </c>
      <c r="U1197" s="17" t="str">
        <f t="shared" si="512"/>
        <v/>
      </c>
      <c r="V1197" s="17" t="str">
        <f t="shared" si="513"/>
        <v/>
      </c>
      <c r="W1197" s="17" t="str">
        <f t="shared" si="514"/>
        <v/>
      </c>
      <c r="X1197" s="18" t="str">
        <f t="shared" si="505"/>
        <v/>
      </c>
      <c r="Y1197" s="17" t="str">
        <f t="shared" si="515"/>
        <v/>
      </c>
      <c r="Z1197" s="17" t="str">
        <f t="shared" si="516"/>
        <v/>
      </c>
      <c r="AA1197" s="17" t="str">
        <f t="shared" si="517"/>
        <v/>
      </c>
      <c r="AB1197" s="17" t="str">
        <f t="shared" si="518"/>
        <v/>
      </c>
      <c r="AC1197" s="17" t="str">
        <f t="shared" si="519"/>
        <v/>
      </c>
      <c r="AD1197" s="18" t="str">
        <f t="shared" si="520"/>
        <v/>
      </c>
      <c r="AE1197" s="19" t="str">
        <f t="shared" si="521"/>
        <v/>
      </c>
      <c r="AF1197" s="17" t="str">
        <f t="shared" si="522"/>
        <v/>
      </c>
      <c r="AG1197" s="17" t="str">
        <f t="shared" si="523"/>
        <v/>
      </c>
      <c r="AH1197" s="18" t="str">
        <f t="shared" si="524"/>
        <v/>
      </c>
      <c r="AI1197" s="73"/>
      <c r="AJ1197" s="74"/>
      <c r="AK1197" s="74"/>
      <c r="AL1197" s="73"/>
      <c r="AM1197" s="74"/>
      <c r="AN1197" s="74">
        <f t="shared" si="525"/>
        <v>2012</v>
      </c>
      <c r="AO1197" s="19" t="str">
        <f t="shared" ca="1" si="526"/>
        <v>-</v>
      </c>
      <c r="AP1197" s="17" t="str">
        <f ca="1">IF($C1197&gt;=TODAY(),"-",100*(AO1197-MIN(Fit_Error_Deaths))/(MAX(Fit_Error_Deaths)-MIN(Fit_Error_Deaths)))</f>
        <v>-</v>
      </c>
      <c r="AQ1197" s="17" t="str">
        <f t="shared" ca="1" si="527"/>
        <v>-</v>
      </c>
      <c r="AR1197" s="17" t="str">
        <f ca="1">IF($C1197&gt;=TODAY(),"-",100*(AQ1197-MIN(Fit_Error_LocalTransmission))/(MAX(Fit_Error_LocalTransmission)-MIN(Fit_Error_LocalTransmission)))</f>
        <v>-</v>
      </c>
      <c r="AS1197" s="17" t="str">
        <f t="shared" ca="1" si="528"/>
        <v>-</v>
      </c>
      <c r="AT1197" s="67" t="str">
        <f t="shared" ca="1" si="529"/>
        <v>-</v>
      </c>
    </row>
    <row r="1198" spans="1:46" s="1" customFormat="1" ht="12" x14ac:dyDescent="0.35">
      <c r="A1198" s="87"/>
      <c r="B1198" s="40" t="str">
        <f t="shared" si="506"/>
        <v/>
      </c>
      <c r="C1198" s="41" t="str">
        <f t="shared" si="507"/>
        <v/>
      </c>
      <c r="D1198" s="28">
        <f>'I Disease Parameters'!$E$6/(1000*365)</f>
        <v>4.8197260273972601E-5</v>
      </c>
      <c r="E1198" s="28">
        <f>'I Disease Parameters'!$E$7/(1000*365)</f>
        <v>2.0024657534246577E-5</v>
      </c>
      <c r="F1198" s="27">
        <f>(1-'I Disease Parameters'!$E$8)/'I Disease Parameters'!$E$10</f>
        <v>0.188</v>
      </c>
      <c r="G1198" s="27">
        <f>'I Disease Parameters'!$E$8/'I Disease Parameters'!$E$11</f>
        <v>1.2E-2</v>
      </c>
      <c r="H1198" s="27">
        <f>1/'I Disease Parameters'!$E$12</f>
        <v>0.05</v>
      </c>
      <c r="I1198" s="27">
        <f>'I Disease Parameters'!$E$9/'I Disease Parameters'!$E$15</f>
        <v>0</v>
      </c>
      <c r="J1198" s="83">
        <f t="shared" si="530"/>
        <v>7.7001263440561267</v>
      </c>
      <c r="K1198" s="60">
        <f t="shared" si="531"/>
        <v>0.77001263449643809</v>
      </c>
      <c r="L1198" s="30">
        <f t="shared" si="532"/>
        <v>0.46717576064062738</v>
      </c>
      <c r="M1198" s="27">
        <f>J1198/'I Disease Parameters'!$E$12</f>
        <v>0.38500631720280631</v>
      </c>
      <c r="N1198" s="27">
        <f>K1198/SQRT('I Disease Parameters'!$E$13*'I Disease Parameters'!$E$13)</f>
        <v>4.5294860852731655E-2</v>
      </c>
      <c r="O1198" s="27">
        <f>L1198/'I Disease Parameters'!$E$13</f>
        <v>2.7480927096507492E-2</v>
      </c>
      <c r="P1198" s="27">
        <f>(1-L1198)/'I Disease Parameters'!$E$14</f>
        <v>2.2201009973307193E-2</v>
      </c>
      <c r="Q1198" s="19" t="str">
        <f t="shared" si="508"/>
        <v/>
      </c>
      <c r="R1198" s="17" t="str">
        <f t="shared" si="509"/>
        <v/>
      </c>
      <c r="S1198" s="17" t="str">
        <f t="shared" si="510"/>
        <v/>
      </c>
      <c r="T1198" s="17" t="str">
        <f t="shared" si="511"/>
        <v/>
      </c>
      <c r="U1198" s="17" t="str">
        <f t="shared" si="512"/>
        <v/>
      </c>
      <c r="V1198" s="17" t="str">
        <f t="shared" si="513"/>
        <v/>
      </c>
      <c r="W1198" s="17" t="str">
        <f t="shared" si="514"/>
        <v/>
      </c>
      <c r="X1198" s="18" t="str">
        <f t="shared" si="505"/>
        <v/>
      </c>
      <c r="Y1198" s="17" t="str">
        <f t="shared" si="515"/>
        <v/>
      </c>
      <c r="Z1198" s="17" t="str">
        <f t="shared" si="516"/>
        <v/>
      </c>
      <c r="AA1198" s="17" t="str">
        <f t="shared" si="517"/>
        <v/>
      </c>
      <c r="AB1198" s="17" t="str">
        <f t="shared" si="518"/>
        <v/>
      </c>
      <c r="AC1198" s="17" t="str">
        <f t="shared" si="519"/>
        <v/>
      </c>
      <c r="AD1198" s="18" t="str">
        <f t="shared" si="520"/>
        <v/>
      </c>
      <c r="AE1198" s="19" t="str">
        <f t="shared" si="521"/>
        <v/>
      </c>
      <c r="AF1198" s="17" t="str">
        <f t="shared" si="522"/>
        <v/>
      </c>
      <c r="AG1198" s="17" t="str">
        <f t="shared" si="523"/>
        <v/>
      </c>
      <c r="AH1198" s="18" t="str">
        <f t="shared" si="524"/>
        <v/>
      </c>
      <c r="AI1198" s="73"/>
      <c r="AJ1198" s="74"/>
      <c r="AK1198" s="74"/>
      <c r="AL1198" s="73"/>
      <c r="AM1198" s="74"/>
      <c r="AN1198" s="74">
        <f t="shared" si="525"/>
        <v>2012</v>
      </c>
      <c r="AO1198" s="19" t="str">
        <f t="shared" ca="1" si="526"/>
        <v>-</v>
      </c>
      <c r="AP1198" s="17" t="str">
        <f ca="1">IF($C1198&gt;=TODAY(),"-",100*(AO1198-MIN(Fit_Error_Deaths))/(MAX(Fit_Error_Deaths)-MIN(Fit_Error_Deaths)))</f>
        <v>-</v>
      </c>
      <c r="AQ1198" s="17" t="str">
        <f t="shared" ca="1" si="527"/>
        <v>-</v>
      </c>
      <c r="AR1198" s="17" t="str">
        <f ca="1">IF($C1198&gt;=TODAY(),"-",100*(AQ1198-MIN(Fit_Error_LocalTransmission))/(MAX(Fit_Error_LocalTransmission)-MIN(Fit_Error_LocalTransmission)))</f>
        <v>-</v>
      </c>
      <c r="AS1198" s="17" t="str">
        <f t="shared" ca="1" si="528"/>
        <v>-</v>
      </c>
      <c r="AT1198" s="67" t="str">
        <f t="shared" ca="1" si="529"/>
        <v>-</v>
      </c>
    </row>
    <row r="1199" spans="1:46" s="1" customFormat="1" ht="12" x14ac:dyDescent="0.35">
      <c r="A1199" s="87"/>
      <c r="B1199" s="40" t="str">
        <f t="shared" si="506"/>
        <v/>
      </c>
      <c r="C1199" s="41" t="str">
        <f t="shared" si="507"/>
        <v/>
      </c>
      <c r="D1199" s="28">
        <f>'I Disease Parameters'!$E$6/(1000*365)</f>
        <v>4.8197260273972601E-5</v>
      </c>
      <c r="E1199" s="28">
        <f>'I Disease Parameters'!$E$7/(1000*365)</f>
        <v>2.0024657534246577E-5</v>
      </c>
      <c r="F1199" s="27">
        <f>(1-'I Disease Parameters'!$E$8)/'I Disease Parameters'!$E$10</f>
        <v>0.188</v>
      </c>
      <c r="G1199" s="27">
        <f>'I Disease Parameters'!$E$8/'I Disease Parameters'!$E$11</f>
        <v>1.2E-2</v>
      </c>
      <c r="H1199" s="27">
        <f>1/'I Disease Parameters'!$E$12</f>
        <v>0.05</v>
      </c>
      <c r="I1199" s="27">
        <f>'I Disease Parameters'!$E$9/'I Disease Parameters'!$E$15</f>
        <v>0</v>
      </c>
      <c r="J1199" s="83">
        <f t="shared" si="530"/>
        <v>7.7001263440561267</v>
      </c>
      <c r="K1199" s="60">
        <f t="shared" si="531"/>
        <v>0.77001263449643809</v>
      </c>
      <c r="L1199" s="30">
        <f t="shared" si="532"/>
        <v>0.46717576064062738</v>
      </c>
      <c r="M1199" s="27">
        <f>J1199/'I Disease Parameters'!$E$12</f>
        <v>0.38500631720280631</v>
      </c>
      <c r="N1199" s="27">
        <f>K1199/SQRT('I Disease Parameters'!$E$13*'I Disease Parameters'!$E$13)</f>
        <v>4.5294860852731655E-2</v>
      </c>
      <c r="O1199" s="27">
        <f>L1199/'I Disease Parameters'!$E$13</f>
        <v>2.7480927096507492E-2</v>
      </c>
      <c r="P1199" s="27">
        <f>(1-L1199)/'I Disease Parameters'!$E$14</f>
        <v>2.2201009973307193E-2</v>
      </c>
      <c r="Q1199" s="19" t="str">
        <f t="shared" si="508"/>
        <v/>
      </c>
      <c r="R1199" s="17" t="str">
        <f t="shared" si="509"/>
        <v/>
      </c>
      <c r="S1199" s="17" t="str">
        <f t="shared" si="510"/>
        <v/>
      </c>
      <c r="T1199" s="17" t="str">
        <f t="shared" si="511"/>
        <v/>
      </c>
      <c r="U1199" s="17" t="str">
        <f t="shared" si="512"/>
        <v/>
      </c>
      <c r="V1199" s="17" t="str">
        <f t="shared" si="513"/>
        <v/>
      </c>
      <c r="W1199" s="17" t="str">
        <f t="shared" si="514"/>
        <v/>
      </c>
      <c r="X1199" s="18" t="str">
        <f t="shared" si="505"/>
        <v/>
      </c>
      <c r="Y1199" s="17" t="str">
        <f t="shared" si="515"/>
        <v/>
      </c>
      <c r="Z1199" s="17" t="str">
        <f t="shared" si="516"/>
        <v/>
      </c>
      <c r="AA1199" s="17" t="str">
        <f t="shared" si="517"/>
        <v/>
      </c>
      <c r="AB1199" s="17" t="str">
        <f t="shared" si="518"/>
        <v/>
      </c>
      <c r="AC1199" s="17" t="str">
        <f t="shared" si="519"/>
        <v/>
      </c>
      <c r="AD1199" s="18" t="str">
        <f t="shared" si="520"/>
        <v/>
      </c>
      <c r="AE1199" s="19" t="str">
        <f t="shared" si="521"/>
        <v/>
      </c>
      <c r="AF1199" s="17" t="str">
        <f t="shared" si="522"/>
        <v/>
      </c>
      <c r="AG1199" s="17" t="str">
        <f t="shared" si="523"/>
        <v/>
      </c>
      <c r="AH1199" s="18" t="str">
        <f t="shared" si="524"/>
        <v/>
      </c>
      <c r="AI1199" s="73"/>
      <c r="AJ1199" s="74"/>
      <c r="AK1199" s="74"/>
      <c r="AL1199" s="73"/>
      <c r="AM1199" s="74"/>
      <c r="AN1199" s="74">
        <f t="shared" si="525"/>
        <v>2012</v>
      </c>
      <c r="AO1199" s="19" t="str">
        <f t="shared" ca="1" si="526"/>
        <v>-</v>
      </c>
      <c r="AP1199" s="17" t="str">
        <f ca="1">IF($C1199&gt;=TODAY(),"-",100*(AO1199-MIN(Fit_Error_Deaths))/(MAX(Fit_Error_Deaths)-MIN(Fit_Error_Deaths)))</f>
        <v>-</v>
      </c>
      <c r="AQ1199" s="17" t="str">
        <f t="shared" ca="1" si="527"/>
        <v>-</v>
      </c>
      <c r="AR1199" s="17" t="str">
        <f ca="1">IF($C1199&gt;=TODAY(),"-",100*(AQ1199-MIN(Fit_Error_LocalTransmission))/(MAX(Fit_Error_LocalTransmission)-MIN(Fit_Error_LocalTransmission)))</f>
        <v>-</v>
      </c>
      <c r="AS1199" s="17" t="str">
        <f t="shared" ca="1" si="528"/>
        <v>-</v>
      </c>
      <c r="AT1199" s="67" t="str">
        <f t="shared" ca="1" si="529"/>
        <v>-</v>
      </c>
    </row>
    <row r="1200" spans="1:46" s="1" customFormat="1" ht="12" x14ac:dyDescent="0.35">
      <c r="A1200" s="87"/>
      <c r="B1200" s="40" t="str">
        <f t="shared" si="506"/>
        <v/>
      </c>
      <c r="C1200" s="41" t="str">
        <f t="shared" si="507"/>
        <v/>
      </c>
      <c r="D1200" s="28">
        <f>'I Disease Parameters'!$E$6/(1000*365)</f>
        <v>4.8197260273972601E-5</v>
      </c>
      <c r="E1200" s="28">
        <f>'I Disease Parameters'!$E$7/(1000*365)</f>
        <v>2.0024657534246577E-5</v>
      </c>
      <c r="F1200" s="27">
        <f>(1-'I Disease Parameters'!$E$8)/'I Disease Parameters'!$E$10</f>
        <v>0.188</v>
      </c>
      <c r="G1200" s="27">
        <f>'I Disease Parameters'!$E$8/'I Disease Parameters'!$E$11</f>
        <v>1.2E-2</v>
      </c>
      <c r="H1200" s="27">
        <f>1/'I Disease Parameters'!$E$12</f>
        <v>0.05</v>
      </c>
      <c r="I1200" s="27">
        <f>'I Disease Parameters'!$E$9/'I Disease Parameters'!$E$15</f>
        <v>0</v>
      </c>
      <c r="J1200" s="83">
        <f t="shared" si="530"/>
        <v>7.7001263440561267</v>
      </c>
      <c r="K1200" s="60">
        <f t="shared" si="531"/>
        <v>0.77001263449643809</v>
      </c>
      <c r="L1200" s="30">
        <f t="shared" si="532"/>
        <v>0.46717576064062738</v>
      </c>
      <c r="M1200" s="27">
        <f>J1200/'I Disease Parameters'!$E$12</f>
        <v>0.38500631720280631</v>
      </c>
      <c r="N1200" s="27">
        <f>K1200/SQRT('I Disease Parameters'!$E$13*'I Disease Parameters'!$E$13)</f>
        <v>4.5294860852731655E-2</v>
      </c>
      <c r="O1200" s="27">
        <f>L1200/'I Disease Parameters'!$E$13</f>
        <v>2.7480927096507492E-2</v>
      </c>
      <c r="P1200" s="27">
        <f>(1-L1200)/'I Disease Parameters'!$E$14</f>
        <v>2.2201009973307193E-2</v>
      </c>
      <c r="Q1200" s="19" t="str">
        <f t="shared" si="508"/>
        <v/>
      </c>
      <c r="R1200" s="17" t="str">
        <f t="shared" si="509"/>
        <v/>
      </c>
      <c r="S1200" s="17" t="str">
        <f t="shared" si="510"/>
        <v/>
      </c>
      <c r="T1200" s="17" t="str">
        <f t="shared" si="511"/>
        <v/>
      </c>
      <c r="U1200" s="17" t="str">
        <f t="shared" si="512"/>
        <v/>
      </c>
      <c r="V1200" s="17" t="str">
        <f t="shared" si="513"/>
        <v/>
      </c>
      <c r="W1200" s="17" t="str">
        <f t="shared" si="514"/>
        <v/>
      </c>
      <c r="X1200" s="18" t="str">
        <f t="shared" si="505"/>
        <v/>
      </c>
      <c r="Y1200" s="17" t="str">
        <f t="shared" si="515"/>
        <v/>
      </c>
      <c r="Z1200" s="17" t="str">
        <f t="shared" si="516"/>
        <v/>
      </c>
      <c r="AA1200" s="17" t="str">
        <f t="shared" si="517"/>
        <v/>
      </c>
      <c r="AB1200" s="17" t="str">
        <f t="shared" si="518"/>
        <v/>
      </c>
      <c r="AC1200" s="17" t="str">
        <f t="shared" si="519"/>
        <v/>
      </c>
      <c r="AD1200" s="18" t="str">
        <f t="shared" si="520"/>
        <v/>
      </c>
      <c r="AE1200" s="19" t="str">
        <f t="shared" si="521"/>
        <v/>
      </c>
      <c r="AF1200" s="17" t="str">
        <f t="shared" si="522"/>
        <v/>
      </c>
      <c r="AG1200" s="17" t="str">
        <f t="shared" si="523"/>
        <v/>
      </c>
      <c r="AH1200" s="18" t="str">
        <f t="shared" si="524"/>
        <v/>
      </c>
      <c r="AI1200" s="73"/>
      <c r="AJ1200" s="74"/>
      <c r="AK1200" s="74"/>
      <c r="AL1200" s="73"/>
      <c r="AM1200" s="74"/>
      <c r="AN1200" s="74">
        <f t="shared" si="525"/>
        <v>2012</v>
      </c>
      <c r="AO1200" s="19" t="str">
        <f t="shared" ca="1" si="526"/>
        <v>-</v>
      </c>
      <c r="AP1200" s="17" t="str">
        <f ca="1">IF($C1200&gt;=TODAY(),"-",100*(AO1200-MIN(Fit_Error_Deaths))/(MAX(Fit_Error_Deaths)-MIN(Fit_Error_Deaths)))</f>
        <v>-</v>
      </c>
      <c r="AQ1200" s="17" t="str">
        <f t="shared" ca="1" si="527"/>
        <v>-</v>
      </c>
      <c r="AR1200" s="17" t="str">
        <f ca="1">IF($C1200&gt;=TODAY(),"-",100*(AQ1200-MIN(Fit_Error_LocalTransmission))/(MAX(Fit_Error_LocalTransmission)-MIN(Fit_Error_LocalTransmission)))</f>
        <v>-</v>
      </c>
      <c r="AS1200" s="17" t="str">
        <f t="shared" ca="1" si="528"/>
        <v>-</v>
      </c>
      <c r="AT1200" s="67" t="str">
        <f t="shared" ca="1" si="529"/>
        <v>-</v>
      </c>
    </row>
    <row r="1201" spans="1:46" s="1" customFormat="1" ht="12" x14ac:dyDescent="0.35">
      <c r="A1201" s="87"/>
      <c r="B1201" s="40" t="str">
        <f t="shared" si="506"/>
        <v/>
      </c>
      <c r="C1201" s="41" t="str">
        <f t="shared" si="507"/>
        <v/>
      </c>
      <c r="D1201" s="28">
        <f>'I Disease Parameters'!$E$6/(1000*365)</f>
        <v>4.8197260273972601E-5</v>
      </c>
      <c r="E1201" s="28">
        <f>'I Disease Parameters'!$E$7/(1000*365)</f>
        <v>2.0024657534246577E-5</v>
      </c>
      <c r="F1201" s="27">
        <f>(1-'I Disease Parameters'!$E$8)/'I Disease Parameters'!$E$10</f>
        <v>0.188</v>
      </c>
      <c r="G1201" s="27">
        <f>'I Disease Parameters'!$E$8/'I Disease Parameters'!$E$11</f>
        <v>1.2E-2</v>
      </c>
      <c r="H1201" s="27">
        <f>1/'I Disease Parameters'!$E$12</f>
        <v>0.05</v>
      </c>
      <c r="I1201" s="27">
        <f>'I Disease Parameters'!$E$9/'I Disease Parameters'!$E$15</f>
        <v>0</v>
      </c>
      <c r="J1201" s="83">
        <f t="shared" si="530"/>
        <v>7.7001263440561267</v>
      </c>
      <c r="K1201" s="60">
        <f t="shared" si="531"/>
        <v>0.77001263449643809</v>
      </c>
      <c r="L1201" s="30">
        <f t="shared" si="532"/>
        <v>0.46717576064062738</v>
      </c>
      <c r="M1201" s="27">
        <f>J1201/'I Disease Parameters'!$E$12</f>
        <v>0.38500631720280631</v>
      </c>
      <c r="N1201" s="27">
        <f>K1201/SQRT('I Disease Parameters'!$E$13*'I Disease Parameters'!$E$13)</f>
        <v>4.5294860852731655E-2</v>
      </c>
      <c r="O1201" s="27">
        <f>L1201/'I Disease Parameters'!$E$13</f>
        <v>2.7480927096507492E-2</v>
      </c>
      <c r="P1201" s="27">
        <f>(1-L1201)/'I Disease Parameters'!$E$14</f>
        <v>2.2201009973307193E-2</v>
      </c>
      <c r="Q1201" s="19" t="str">
        <f t="shared" si="508"/>
        <v/>
      </c>
      <c r="R1201" s="17" t="str">
        <f t="shared" si="509"/>
        <v/>
      </c>
      <c r="S1201" s="17" t="str">
        <f t="shared" si="510"/>
        <v/>
      </c>
      <c r="T1201" s="17" t="str">
        <f t="shared" si="511"/>
        <v/>
      </c>
      <c r="U1201" s="17" t="str">
        <f t="shared" si="512"/>
        <v/>
      </c>
      <c r="V1201" s="17" t="str">
        <f t="shared" si="513"/>
        <v/>
      </c>
      <c r="W1201" s="17" t="str">
        <f t="shared" si="514"/>
        <v/>
      </c>
      <c r="X1201" s="18" t="str">
        <f t="shared" si="505"/>
        <v/>
      </c>
      <c r="Y1201" s="17" t="str">
        <f t="shared" si="515"/>
        <v/>
      </c>
      <c r="Z1201" s="17" t="str">
        <f t="shared" si="516"/>
        <v/>
      </c>
      <c r="AA1201" s="17" t="str">
        <f t="shared" si="517"/>
        <v/>
      </c>
      <c r="AB1201" s="17" t="str">
        <f t="shared" si="518"/>
        <v/>
      </c>
      <c r="AC1201" s="17" t="str">
        <f t="shared" si="519"/>
        <v/>
      </c>
      <c r="AD1201" s="18" t="str">
        <f t="shared" si="520"/>
        <v/>
      </c>
      <c r="AE1201" s="19" t="str">
        <f t="shared" si="521"/>
        <v/>
      </c>
      <c r="AF1201" s="17" t="str">
        <f t="shared" si="522"/>
        <v/>
      </c>
      <c r="AG1201" s="17" t="str">
        <f t="shared" si="523"/>
        <v/>
      </c>
      <c r="AH1201" s="18" t="str">
        <f t="shared" si="524"/>
        <v/>
      </c>
      <c r="AI1201" s="73"/>
      <c r="AJ1201" s="74"/>
      <c r="AK1201" s="74"/>
      <c r="AL1201" s="73"/>
      <c r="AM1201" s="74"/>
      <c r="AN1201" s="74">
        <f t="shared" si="525"/>
        <v>2012</v>
      </c>
      <c r="AO1201" s="19" t="str">
        <f t="shared" ca="1" si="526"/>
        <v>-</v>
      </c>
      <c r="AP1201" s="17" t="str">
        <f ca="1">IF($C1201&gt;=TODAY(),"-",100*(AO1201-MIN(Fit_Error_Deaths))/(MAX(Fit_Error_Deaths)-MIN(Fit_Error_Deaths)))</f>
        <v>-</v>
      </c>
      <c r="AQ1201" s="17" t="str">
        <f t="shared" ca="1" si="527"/>
        <v>-</v>
      </c>
      <c r="AR1201" s="17" t="str">
        <f ca="1">IF($C1201&gt;=TODAY(),"-",100*(AQ1201-MIN(Fit_Error_LocalTransmission))/(MAX(Fit_Error_LocalTransmission)-MIN(Fit_Error_LocalTransmission)))</f>
        <v>-</v>
      </c>
      <c r="AS1201" s="17" t="str">
        <f t="shared" ca="1" si="528"/>
        <v>-</v>
      </c>
      <c r="AT1201" s="67" t="str">
        <f t="shared" ca="1" si="529"/>
        <v>-</v>
      </c>
    </row>
    <row r="1202" spans="1:46" s="1" customFormat="1" ht="12" x14ac:dyDescent="0.35">
      <c r="A1202" s="87"/>
      <c r="B1202" s="40" t="str">
        <f t="shared" si="506"/>
        <v/>
      </c>
      <c r="C1202" s="41" t="str">
        <f t="shared" si="507"/>
        <v/>
      </c>
      <c r="D1202" s="28">
        <f>'I Disease Parameters'!$E$6/(1000*365)</f>
        <v>4.8197260273972601E-5</v>
      </c>
      <c r="E1202" s="28">
        <f>'I Disease Parameters'!$E$7/(1000*365)</f>
        <v>2.0024657534246577E-5</v>
      </c>
      <c r="F1202" s="27">
        <f>(1-'I Disease Parameters'!$E$8)/'I Disease Parameters'!$E$10</f>
        <v>0.188</v>
      </c>
      <c r="G1202" s="27">
        <f>'I Disease Parameters'!$E$8/'I Disease Parameters'!$E$11</f>
        <v>1.2E-2</v>
      </c>
      <c r="H1202" s="27">
        <f>1/'I Disease Parameters'!$E$12</f>
        <v>0.05</v>
      </c>
      <c r="I1202" s="27">
        <f>'I Disease Parameters'!$E$9/'I Disease Parameters'!$E$15</f>
        <v>0</v>
      </c>
      <c r="J1202" s="83">
        <f t="shared" si="530"/>
        <v>7.7001263440561267</v>
      </c>
      <c r="K1202" s="60">
        <f t="shared" si="531"/>
        <v>0.77001263449643809</v>
      </c>
      <c r="L1202" s="30">
        <f t="shared" si="532"/>
        <v>0.46717576064062738</v>
      </c>
      <c r="M1202" s="27">
        <f>J1202/'I Disease Parameters'!$E$12</f>
        <v>0.38500631720280631</v>
      </c>
      <c r="N1202" s="27">
        <f>K1202/SQRT('I Disease Parameters'!$E$13*'I Disease Parameters'!$E$13)</f>
        <v>4.5294860852731655E-2</v>
      </c>
      <c r="O1202" s="27">
        <f>L1202/'I Disease Parameters'!$E$13</f>
        <v>2.7480927096507492E-2</v>
      </c>
      <c r="P1202" s="27">
        <f>(1-L1202)/'I Disease Parameters'!$E$14</f>
        <v>2.2201009973307193E-2</v>
      </c>
      <c r="Q1202" s="19" t="str">
        <f t="shared" si="508"/>
        <v/>
      </c>
      <c r="R1202" s="17" t="str">
        <f t="shared" si="509"/>
        <v/>
      </c>
      <c r="S1202" s="17" t="str">
        <f t="shared" si="510"/>
        <v/>
      </c>
      <c r="T1202" s="17" t="str">
        <f t="shared" si="511"/>
        <v/>
      </c>
      <c r="U1202" s="17" t="str">
        <f t="shared" si="512"/>
        <v/>
      </c>
      <c r="V1202" s="17" t="str">
        <f t="shared" si="513"/>
        <v/>
      </c>
      <c r="W1202" s="17" t="str">
        <f t="shared" si="514"/>
        <v/>
      </c>
      <c r="X1202" s="18" t="str">
        <f t="shared" si="505"/>
        <v/>
      </c>
      <c r="Y1202" s="17" t="str">
        <f t="shared" si="515"/>
        <v/>
      </c>
      <c r="Z1202" s="17" t="str">
        <f t="shared" si="516"/>
        <v/>
      </c>
      <c r="AA1202" s="17" t="str">
        <f t="shared" si="517"/>
        <v/>
      </c>
      <c r="AB1202" s="17" t="str">
        <f t="shared" si="518"/>
        <v/>
      </c>
      <c r="AC1202" s="17" t="str">
        <f t="shared" si="519"/>
        <v/>
      </c>
      <c r="AD1202" s="18" t="str">
        <f t="shared" si="520"/>
        <v/>
      </c>
      <c r="AE1202" s="19" t="str">
        <f t="shared" si="521"/>
        <v/>
      </c>
      <c r="AF1202" s="17" t="str">
        <f t="shared" si="522"/>
        <v/>
      </c>
      <c r="AG1202" s="17" t="str">
        <f t="shared" si="523"/>
        <v/>
      </c>
      <c r="AH1202" s="18" t="str">
        <f t="shared" si="524"/>
        <v/>
      </c>
      <c r="AI1202" s="73"/>
      <c r="AJ1202" s="74"/>
      <c r="AK1202" s="74"/>
      <c r="AL1202" s="73"/>
      <c r="AM1202" s="74"/>
      <c r="AN1202" s="74">
        <f t="shared" si="525"/>
        <v>2012</v>
      </c>
      <c r="AO1202" s="19" t="str">
        <f t="shared" ca="1" si="526"/>
        <v>-</v>
      </c>
      <c r="AP1202" s="17" t="str">
        <f ca="1">IF($C1202&gt;=TODAY(),"-",100*(AO1202-MIN(Fit_Error_Deaths))/(MAX(Fit_Error_Deaths)-MIN(Fit_Error_Deaths)))</f>
        <v>-</v>
      </c>
      <c r="AQ1202" s="17" t="str">
        <f t="shared" ca="1" si="527"/>
        <v>-</v>
      </c>
      <c r="AR1202" s="17" t="str">
        <f ca="1">IF($C1202&gt;=TODAY(),"-",100*(AQ1202-MIN(Fit_Error_LocalTransmission))/(MAX(Fit_Error_LocalTransmission)-MIN(Fit_Error_LocalTransmission)))</f>
        <v>-</v>
      </c>
      <c r="AS1202" s="17" t="str">
        <f t="shared" ca="1" si="528"/>
        <v>-</v>
      </c>
      <c r="AT1202" s="67" t="str">
        <f t="shared" ca="1" si="529"/>
        <v>-</v>
      </c>
    </row>
    <row r="1203" spans="1:46" s="1" customFormat="1" ht="12" x14ac:dyDescent="0.35">
      <c r="A1203" s="87"/>
      <c r="B1203" s="40" t="str">
        <f t="shared" si="506"/>
        <v/>
      </c>
      <c r="C1203" s="41" t="str">
        <f t="shared" si="507"/>
        <v/>
      </c>
      <c r="D1203" s="28">
        <f>'I Disease Parameters'!$E$6/(1000*365)</f>
        <v>4.8197260273972601E-5</v>
      </c>
      <c r="E1203" s="28">
        <f>'I Disease Parameters'!$E$7/(1000*365)</f>
        <v>2.0024657534246577E-5</v>
      </c>
      <c r="F1203" s="27">
        <f>(1-'I Disease Parameters'!$E$8)/'I Disease Parameters'!$E$10</f>
        <v>0.188</v>
      </c>
      <c r="G1203" s="27">
        <f>'I Disease Parameters'!$E$8/'I Disease Parameters'!$E$11</f>
        <v>1.2E-2</v>
      </c>
      <c r="H1203" s="27">
        <f>1/'I Disease Parameters'!$E$12</f>
        <v>0.05</v>
      </c>
      <c r="I1203" s="27">
        <f>'I Disease Parameters'!$E$9/'I Disease Parameters'!$E$15</f>
        <v>0</v>
      </c>
      <c r="J1203" s="83">
        <f t="shared" si="530"/>
        <v>7.7001263440561267</v>
      </c>
      <c r="K1203" s="60">
        <f t="shared" si="531"/>
        <v>0.77001263449643809</v>
      </c>
      <c r="L1203" s="30">
        <f t="shared" si="532"/>
        <v>0.46717576064062738</v>
      </c>
      <c r="M1203" s="27">
        <f>J1203/'I Disease Parameters'!$E$12</f>
        <v>0.38500631720280631</v>
      </c>
      <c r="N1203" s="27">
        <f>K1203/SQRT('I Disease Parameters'!$E$13*'I Disease Parameters'!$E$13)</f>
        <v>4.5294860852731655E-2</v>
      </c>
      <c r="O1203" s="27">
        <f>L1203/'I Disease Parameters'!$E$13</f>
        <v>2.7480927096507492E-2</v>
      </c>
      <c r="P1203" s="27">
        <f>(1-L1203)/'I Disease Parameters'!$E$14</f>
        <v>2.2201009973307193E-2</v>
      </c>
      <c r="Q1203" s="19" t="str">
        <f t="shared" si="508"/>
        <v/>
      </c>
      <c r="R1203" s="17" t="str">
        <f t="shared" si="509"/>
        <v/>
      </c>
      <c r="S1203" s="17" t="str">
        <f t="shared" si="510"/>
        <v/>
      </c>
      <c r="T1203" s="17" t="str">
        <f t="shared" si="511"/>
        <v/>
      </c>
      <c r="U1203" s="17" t="str">
        <f t="shared" si="512"/>
        <v/>
      </c>
      <c r="V1203" s="17" t="str">
        <f t="shared" si="513"/>
        <v/>
      </c>
      <c r="W1203" s="17" t="str">
        <f t="shared" si="514"/>
        <v/>
      </c>
      <c r="X1203" s="18" t="str">
        <f t="shared" si="505"/>
        <v/>
      </c>
      <c r="Y1203" s="17" t="str">
        <f t="shared" si="515"/>
        <v/>
      </c>
      <c r="Z1203" s="17" t="str">
        <f t="shared" si="516"/>
        <v/>
      </c>
      <c r="AA1203" s="17" t="str">
        <f t="shared" si="517"/>
        <v/>
      </c>
      <c r="AB1203" s="17" t="str">
        <f t="shared" si="518"/>
        <v/>
      </c>
      <c r="AC1203" s="17" t="str">
        <f t="shared" si="519"/>
        <v/>
      </c>
      <c r="AD1203" s="18" t="str">
        <f t="shared" si="520"/>
        <v/>
      </c>
      <c r="AE1203" s="19" t="str">
        <f t="shared" si="521"/>
        <v/>
      </c>
      <c r="AF1203" s="17" t="str">
        <f t="shared" si="522"/>
        <v/>
      </c>
      <c r="AG1203" s="17" t="str">
        <f t="shared" si="523"/>
        <v/>
      </c>
      <c r="AH1203" s="18" t="str">
        <f t="shared" si="524"/>
        <v/>
      </c>
      <c r="AI1203" s="73"/>
      <c r="AJ1203" s="74"/>
      <c r="AK1203" s="74"/>
      <c r="AL1203" s="73"/>
      <c r="AM1203" s="74"/>
      <c r="AN1203" s="74">
        <f t="shared" si="525"/>
        <v>2012</v>
      </c>
      <c r="AO1203" s="19" t="str">
        <f t="shared" ca="1" si="526"/>
        <v>-</v>
      </c>
      <c r="AP1203" s="17" t="str">
        <f ca="1">IF($C1203&gt;=TODAY(),"-",100*(AO1203-MIN(Fit_Error_Deaths))/(MAX(Fit_Error_Deaths)-MIN(Fit_Error_Deaths)))</f>
        <v>-</v>
      </c>
      <c r="AQ1203" s="17" t="str">
        <f t="shared" ca="1" si="527"/>
        <v>-</v>
      </c>
      <c r="AR1203" s="17" t="str">
        <f ca="1">IF($C1203&gt;=TODAY(),"-",100*(AQ1203-MIN(Fit_Error_LocalTransmission))/(MAX(Fit_Error_LocalTransmission)-MIN(Fit_Error_LocalTransmission)))</f>
        <v>-</v>
      </c>
      <c r="AS1203" s="17" t="str">
        <f t="shared" ca="1" si="528"/>
        <v>-</v>
      </c>
      <c r="AT1203" s="67" t="str">
        <f t="shared" ca="1" si="529"/>
        <v>-</v>
      </c>
    </row>
    <row r="1204" spans="1:46" s="1" customFormat="1" ht="12" x14ac:dyDescent="0.35">
      <c r="A1204" s="87"/>
      <c r="B1204" s="40" t="str">
        <f t="shared" si="506"/>
        <v/>
      </c>
      <c r="C1204" s="41" t="str">
        <f t="shared" si="507"/>
        <v/>
      </c>
      <c r="D1204" s="28">
        <f>'I Disease Parameters'!$E$6/(1000*365)</f>
        <v>4.8197260273972601E-5</v>
      </c>
      <c r="E1204" s="28">
        <f>'I Disease Parameters'!$E$7/(1000*365)</f>
        <v>2.0024657534246577E-5</v>
      </c>
      <c r="F1204" s="27">
        <f>(1-'I Disease Parameters'!$E$8)/'I Disease Parameters'!$E$10</f>
        <v>0.188</v>
      </c>
      <c r="G1204" s="27">
        <f>'I Disease Parameters'!$E$8/'I Disease Parameters'!$E$11</f>
        <v>1.2E-2</v>
      </c>
      <c r="H1204" s="27">
        <f>1/'I Disease Parameters'!$E$12</f>
        <v>0.05</v>
      </c>
      <c r="I1204" s="27">
        <f>'I Disease Parameters'!$E$9/'I Disease Parameters'!$E$15</f>
        <v>0</v>
      </c>
      <c r="J1204" s="83">
        <f t="shared" si="530"/>
        <v>7.7001263440561267</v>
      </c>
      <c r="K1204" s="60">
        <f t="shared" si="531"/>
        <v>0.77001263449643809</v>
      </c>
      <c r="L1204" s="30">
        <f t="shared" si="532"/>
        <v>0.46717576064062738</v>
      </c>
      <c r="M1204" s="27">
        <f>J1204/'I Disease Parameters'!$E$12</f>
        <v>0.38500631720280631</v>
      </c>
      <c r="N1204" s="27">
        <f>K1204/SQRT('I Disease Parameters'!$E$13*'I Disease Parameters'!$E$13)</f>
        <v>4.5294860852731655E-2</v>
      </c>
      <c r="O1204" s="27">
        <f>L1204/'I Disease Parameters'!$E$13</f>
        <v>2.7480927096507492E-2</v>
      </c>
      <c r="P1204" s="27">
        <f>(1-L1204)/'I Disease Parameters'!$E$14</f>
        <v>2.2201009973307193E-2</v>
      </c>
      <c r="Q1204" s="19" t="str">
        <f t="shared" si="508"/>
        <v/>
      </c>
      <c r="R1204" s="17" t="str">
        <f t="shared" si="509"/>
        <v/>
      </c>
      <c r="S1204" s="17" t="str">
        <f t="shared" si="510"/>
        <v/>
      </c>
      <c r="T1204" s="17" t="str">
        <f t="shared" si="511"/>
        <v/>
      </c>
      <c r="U1204" s="17" t="str">
        <f t="shared" si="512"/>
        <v/>
      </c>
      <c r="V1204" s="17" t="str">
        <f t="shared" si="513"/>
        <v/>
      </c>
      <c r="W1204" s="17" t="str">
        <f t="shared" si="514"/>
        <v/>
      </c>
      <c r="X1204" s="18" t="str">
        <f t="shared" si="505"/>
        <v/>
      </c>
      <c r="Y1204" s="17" t="str">
        <f t="shared" si="515"/>
        <v/>
      </c>
      <c r="Z1204" s="17" t="str">
        <f t="shared" si="516"/>
        <v/>
      </c>
      <c r="AA1204" s="17" t="str">
        <f t="shared" si="517"/>
        <v/>
      </c>
      <c r="AB1204" s="17" t="str">
        <f t="shared" si="518"/>
        <v/>
      </c>
      <c r="AC1204" s="17" t="str">
        <f t="shared" si="519"/>
        <v/>
      </c>
      <c r="AD1204" s="18" t="str">
        <f t="shared" si="520"/>
        <v/>
      </c>
      <c r="AE1204" s="19" t="str">
        <f t="shared" si="521"/>
        <v/>
      </c>
      <c r="AF1204" s="17" t="str">
        <f t="shared" si="522"/>
        <v/>
      </c>
      <c r="AG1204" s="17" t="str">
        <f t="shared" si="523"/>
        <v/>
      </c>
      <c r="AH1204" s="18" t="str">
        <f t="shared" si="524"/>
        <v/>
      </c>
      <c r="AI1204" s="73"/>
      <c r="AJ1204" s="74"/>
      <c r="AK1204" s="74"/>
      <c r="AL1204" s="73"/>
      <c r="AM1204" s="74"/>
      <c r="AN1204" s="74">
        <f t="shared" si="525"/>
        <v>2012</v>
      </c>
      <c r="AO1204" s="19" t="str">
        <f t="shared" ca="1" si="526"/>
        <v>-</v>
      </c>
      <c r="AP1204" s="17" t="str">
        <f ca="1">IF($C1204&gt;=TODAY(),"-",100*(AO1204-MIN(Fit_Error_Deaths))/(MAX(Fit_Error_Deaths)-MIN(Fit_Error_Deaths)))</f>
        <v>-</v>
      </c>
      <c r="AQ1204" s="17" t="str">
        <f t="shared" ca="1" si="527"/>
        <v>-</v>
      </c>
      <c r="AR1204" s="17" t="str">
        <f ca="1">IF($C1204&gt;=TODAY(),"-",100*(AQ1204-MIN(Fit_Error_LocalTransmission))/(MAX(Fit_Error_LocalTransmission)-MIN(Fit_Error_LocalTransmission)))</f>
        <v>-</v>
      </c>
      <c r="AS1204" s="17" t="str">
        <f t="shared" ca="1" si="528"/>
        <v>-</v>
      </c>
      <c r="AT1204" s="67" t="str">
        <f t="shared" ca="1" si="529"/>
        <v>-</v>
      </c>
    </row>
    <row r="1205" spans="1:46" s="1" customFormat="1" ht="12" x14ac:dyDescent="0.35">
      <c r="A1205" s="87"/>
      <c r="B1205" s="40" t="str">
        <f t="shared" si="506"/>
        <v/>
      </c>
      <c r="C1205" s="41" t="str">
        <f t="shared" si="507"/>
        <v/>
      </c>
      <c r="D1205" s="28">
        <f>'I Disease Parameters'!$E$6/(1000*365)</f>
        <v>4.8197260273972601E-5</v>
      </c>
      <c r="E1205" s="28">
        <f>'I Disease Parameters'!$E$7/(1000*365)</f>
        <v>2.0024657534246577E-5</v>
      </c>
      <c r="F1205" s="27">
        <f>(1-'I Disease Parameters'!$E$8)/'I Disease Parameters'!$E$10</f>
        <v>0.188</v>
      </c>
      <c r="G1205" s="27">
        <f>'I Disease Parameters'!$E$8/'I Disease Parameters'!$E$11</f>
        <v>1.2E-2</v>
      </c>
      <c r="H1205" s="27">
        <f>1/'I Disease Parameters'!$E$12</f>
        <v>0.05</v>
      </c>
      <c r="I1205" s="27">
        <f>'I Disease Parameters'!$E$9/'I Disease Parameters'!$E$15</f>
        <v>0</v>
      </c>
      <c r="J1205" s="83">
        <f t="shared" si="530"/>
        <v>7.7001263440561267</v>
      </c>
      <c r="K1205" s="60">
        <f t="shared" si="531"/>
        <v>0.77001263449643809</v>
      </c>
      <c r="L1205" s="30">
        <f t="shared" si="532"/>
        <v>0.46717576064062738</v>
      </c>
      <c r="M1205" s="27">
        <f>J1205/'I Disease Parameters'!$E$12</f>
        <v>0.38500631720280631</v>
      </c>
      <c r="N1205" s="27">
        <f>K1205/SQRT('I Disease Parameters'!$E$13*'I Disease Parameters'!$E$13)</f>
        <v>4.5294860852731655E-2</v>
      </c>
      <c r="O1205" s="27">
        <f>L1205/'I Disease Parameters'!$E$13</f>
        <v>2.7480927096507492E-2</v>
      </c>
      <c r="P1205" s="27">
        <f>(1-L1205)/'I Disease Parameters'!$E$14</f>
        <v>2.2201009973307193E-2</v>
      </c>
      <c r="Q1205" s="19" t="str">
        <f t="shared" si="508"/>
        <v/>
      </c>
      <c r="R1205" s="17" t="str">
        <f t="shared" si="509"/>
        <v/>
      </c>
      <c r="S1205" s="17" t="str">
        <f t="shared" si="510"/>
        <v/>
      </c>
      <c r="T1205" s="17" t="str">
        <f t="shared" si="511"/>
        <v/>
      </c>
      <c r="U1205" s="17" t="str">
        <f t="shared" si="512"/>
        <v/>
      </c>
      <c r="V1205" s="17" t="str">
        <f t="shared" si="513"/>
        <v/>
      </c>
      <c r="W1205" s="17" t="str">
        <f t="shared" si="514"/>
        <v/>
      </c>
      <c r="X1205" s="18" t="str">
        <f t="shared" si="505"/>
        <v/>
      </c>
      <c r="Y1205" s="17" t="str">
        <f t="shared" si="515"/>
        <v/>
      </c>
      <c r="Z1205" s="17" t="str">
        <f t="shared" si="516"/>
        <v/>
      </c>
      <c r="AA1205" s="17" t="str">
        <f t="shared" si="517"/>
        <v/>
      </c>
      <c r="AB1205" s="17" t="str">
        <f t="shared" si="518"/>
        <v/>
      </c>
      <c r="AC1205" s="17" t="str">
        <f t="shared" si="519"/>
        <v/>
      </c>
      <c r="AD1205" s="18" t="str">
        <f t="shared" si="520"/>
        <v/>
      </c>
      <c r="AE1205" s="19" t="str">
        <f t="shared" si="521"/>
        <v/>
      </c>
      <c r="AF1205" s="17" t="str">
        <f t="shared" si="522"/>
        <v/>
      </c>
      <c r="AG1205" s="17" t="str">
        <f t="shared" si="523"/>
        <v/>
      </c>
      <c r="AH1205" s="18" t="str">
        <f t="shared" si="524"/>
        <v/>
      </c>
      <c r="AI1205" s="73"/>
      <c r="AJ1205" s="74"/>
      <c r="AK1205" s="74"/>
      <c r="AL1205" s="73"/>
      <c r="AM1205" s="74"/>
      <c r="AN1205" s="74">
        <f t="shared" si="525"/>
        <v>2012</v>
      </c>
      <c r="AO1205" s="19" t="str">
        <f t="shared" ca="1" si="526"/>
        <v>-</v>
      </c>
      <c r="AP1205" s="17" t="str">
        <f ca="1">IF($C1205&gt;=TODAY(),"-",100*(AO1205-MIN(Fit_Error_Deaths))/(MAX(Fit_Error_Deaths)-MIN(Fit_Error_Deaths)))</f>
        <v>-</v>
      </c>
      <c r="AQ1205" s="17" t="str">
        <f t="shared" ca="1" si="527"/>
        <v>-</v>
      </c>
      <c r="AR1205" s="17" t="str">
        <f ca="1">IF($C1205&gt;=TODAY(),"-",100*(AQ1205-MIN(Fit_Error_LocalTransmission))/(MAX(Fit_Error_LocalTransmission)-MIN(Fit_Error_LocalTransmission)))</f>
        <v>-</v>
      </c>
      <c r="AS1205" s="17" t="str">
        <f t="shared" ca="1" si="528"/>
        <v>-</v>
      </c>
      <c r="AT1205" s="67" t="str">
        <f t="shared" ca="1" si="529"/>
        <v>-</v>
      </c>
    </row>
    <row r="1206" spans="1:46" s="1" customFormat="1" ht="12" x14ac:dyDescent="0.35">
      <c r="A1206" s="87"/>
      <c r="B1206" s="40" t="str">
        <f t="shared" si="506"/>
        <v/>
      </c>
      <c r="C1206" s="41" t="str">
        <f t="shared" si="507"/>
        <v/>
      </c>
      <c r="D1206" s="28">
        <f>'I Disease Parameters'!$E$6/(1000*365)</f>
        <v>4.8197260273972601E-5</v>
      </c>
      <c r="E1206" s="28">
        <f>'I Disease Parameters'!$E$7/(1000*365)</f>
        <v>2.0024657534246577E-5</v>
      </c>
      <c r="F1206" s="27">
        <f>(1-'I Disease Parameters'!$E$8)/'I Disease Parameters'!$E$10</f>
        <v>0.188</v>
      </c>
      <c r="G1206" s="27">
        <f>'I Disease Parameters'!$E$8/'I Disease Parameters'!$E$11</f>
        <v>1.2E-2</v>
      </c>
      <c r="H1206" s="27">
        <f>1/'I Disease Parameters'!$E$12</f>
        <v>0.05</v>
      </c>
      <c r="I1206" s="27">
        <f>'I Disease Parameters'!$E$9/'I Disease Parameters'!$E$15</f>
        <v>0</v>
      </c>
      <c r="J1206" s="83">
        <f t="shared" si="530"/>
        <v>7.7001263440561267</v>
      </c>
      <c r="K1206" s="60">
        <f t="shared" si="531"/>
        <v>0.77001263449643809</v>
      </c>
      <c r="L1206" s="30">
        <f t="shared" si="532"/>
        <v>0.46717576064062738</v>
      </c>
      <c r="M1206" s="27">
        <f>J1206/'I Disease Parameters'!$E$12</f>
        <v>0.38500631720280631</v>
      </c>
      <c r="N1206" s="27">
        <f>K1206/SQRT('I Disease Parameters'!$E$13*'I Disease Parameters'!$E$13)</f>
        <v>4.5294860852731655E-2</v>
      </c>
      <c r="O1206" s="27">
        <f>L1206/'I Disease Parameters'!$E$13</f>
        <v>2.7480927096507492E-2</v>
      </c>
      <c r="P1206" s="27">
        <f>(1-L1206)/'I Disease Parameters'!$E$14</f>
        <v>2.2201009973307193E-2</v>
      </c>
      <c r="Q1206" s="19" t="str">
        <f t="shared" si="508"/>
        <v/>
      </c>
      <c r="R1206" s="17" t="str">
        <f t="shared" si="509"/>
        <v/>
      </c>
      <c r="S1206" s="17" t="str">
        <f t="shared" si="510"/>
        <v/>
      </c>
      <c r="T1206" s="17" t="str">
        <f t="shared" si="511"/>
        <v/>
      </c>
      <c r="U1206" s="17" t="str">
        <f t="shared" si="512"/>
        <v/>
      </c>
      <c r="V1206" s="17" t="str">
        <f t="shared" si="513"/>
        <v/>
      </c>
      <c r="W1206" s="17" t="str">
        <f t="shared" si="514"/>
        <v/>
      </c>
      <c r="X1206" s="18" t="str">
        <f t="shared" si="505"/>
        <v/>
      </c>
      <c r="Y1206" s="17" t="str">
        <f t="shared" si="515"/>
        <v/>
      </c>
      <c r="Z1206" s="17" t="str">
        <f t="shared" si="516"/>
        <v/>
      </c>
      <c r="AA1206" s="17" t="str">
        <f t="shared" si="517"/>
        <v/>
      </c>
      <c r="AB1206" s="17" t="str">
        <f t="shared" si="518"/>
        <v/>
      </c>
      <c r="AC1206" s="17" t="str">
        <f t="shared" si="519"/>
        <v/>
      </c>
      <c r="AD1206" s="18" t="str">
        <f t="shared" si="520"/>
        <v/>
      </c>
      <c r="AE1206" s="19" t="str">
        <f t="shared" si="521"/>
        <v/>
      </c>
      <c r="AF1206" s="17" t="str">
        <f t="shared" si="522"/>
        <v/>
      </c>
      <c r="AG1206" s="17" t="str">
        <f t="shared" si="523"/>
        <v/>
      </c>
      <c r="AH1206" s="18" t="str">
        <f t="shared" si="524"/>
        <v/>
      </c>
      <c r="AI1206" s="73"/>
      <c r="AJ1206" s="74"/>
      <c r="AK1206" s="74"/>
      <c r="AL1206" s="73"/>
      <c r="AM1206" s="74"/>
      <c r="AN1206" s="74">
        <f t="shared" si="525"/>
        <v>2012</v>
      </c>
      <c r="AO1206" s="19" t="str">
        <f t="shared" ca="1" si="526"/>
        <v>-</v>
      </c>
      <c r="AP1206" s="17" t="str">
        <f ca="1">IF($C1206&gt;=TODAY(),"-",100*(AO1206-MIN(Fit_Error_Deaths))/(MAX(Fit_Error_Deaths)-MIN(Fit_Error_Deaths)))</f>
        <v>-</v>
      </c>
      <c r="AQ1206" s="17" t="str">
        <f t="shared" ca="1" si="527"/>
        <v>-</v>
      </c>
      <c r="AR1206" s="17" t="str">
        <f ca="1">IF($C1206&gt;=TODAY(),"-",100*(AQ1206-MIN(Fit_Error_LocalTransmission))/(MAX(Fit_Error_LocalTransmission)-MIN(Fit_Error_LocalTransmission)))</f>
        <v>-</v>
      </c>
      <c r="AS1206" s="17" t="str">
        <f t="shared" ca="1" si="528"/>
        <v>-</v>
      </c>
      <c r="AT1206" s="67" t="str">
        <f t="shared" ca="1" si="529"/>
        <v>-</v>
      </c>
    </row>
    <row r="1207" spans="1:46" s="1" customFormat="1" ht="12" x14ac:dyDescent="0.35">
      <c r="A1207" s="87"/>
      <c r="B1207" s="40" t="str">
        <f t="shared" si="506"/>
        <v/>
      </c>
      <c r="C1207" s="41" t="str">
        <f t="shared" si="507"/>
        <v/>
      </c>
      <c r="D1207" s="28">
        <f>'I Disease Parameters'!$E$6/(1000*365)</f>
        <v>4.8197260273972601E-5</v>
      </c>
      <c r="E1207" s="28">
        <f>'I Disease Parameters'!$E$7/(1000*365)</f>
        <v>2.0024657534246577E-5</v>
      </c>
      <c r="F1207" s="27">
        <f>(1-'I Disease Parameters'!$E$8)/'I Disease Parameters'!$E$10</f>
        <v>0.188</v>
      </c>
      <c r="G1207" s="27">
        <f>'I Disease Parameters'!$E$8/'I Disease Parameters'!$E$11</f>
        <v>1.2E-2</v>
      </c>
      <c r="H1207" s="27">
        <f>1/'I Disease Parameters'!$E$12</f>
        <v>0.05</v>
      </c>
      <c r="I1207" s="27">
        <f>'I Disease Parameters'!$E$9/'I Disease Parameters'!$E$15</f>
        <v>0</v>
      </c>
      <c r="J1207" s="83">
        <f t="shared" si="530"/>
        <v>7.7001263440561267</v>
      </c>
      <c r="K1207" s="60">
        <f t="shared" si="531"/>
        <v>0.77001263449643809</v>
      </c>
      <c r="L1207" s="30">
        <f t="shared" si="532"/>
        <v>0.46717576064062738</v>
      </c>
      <c r="M1207" s="27">
        <f>J1207/'I Disease Parameters'!$E$12</f>
        <v>0.38500631720280631</v>
      </c>
      <c r="N1207" s="27">
        <f>K1207/SQRT('I Disease Parameters'!$E$13*'I Disease Parameters'!$E$13)</f>
        <v>4.5294860852731655E-2</v>
      </c>
      <c r="O1207" s="27">
        <f>L1207/'I Disease Parameters'!$E$13</f>
        <v>2.7480927096507492E-2</v>
      </c>
      <c r="P1207" s="27">
        <f>(1-L1207)/'I Disease Parameters'!$E$14</f>
        <v>2.2201009973307193E-2</v>
      </c>
      <c r="Q1207" s="19" t="str">
        <f t="shared" si="508"/>
        <v/>
      </c>
      <c r="R1207" s="17" t="str">
        <f t="shared" si="509"/>
        <v/>
      </c>
      <c r="S1207" s="17" t="str">
        <f t="shared" si="510"/>
        <v/>
      </c>
      <c r="T1207" s="17" t="str">
        <f t="shared" si="511"/>
        <v/>
      </c>
      <c r="U1207" s="17" t="str">
        <f t="shared" si="512"/>
        <v/>
      </c>
      <c r="V1207" s="17" t="str">
        <f t="shared" si="513"/>
        <v/>
      </c>
      <c r="W1207" s="17" t="str">
        <f t="shared" si="514"/>
        <v/>
      </c>
      <c r="X1207" s="18" t="str">
        <f t="shared" si="505"/>
        <v/>
      </c>
      <c r="Y1207" s="17" t="str">
        <f t="shared" si="515"/>
        <v/>
      </c>
      <c r="Z1207" s="17" t="str">
        <f t="shared" si="516"/>
        <v/>
      </c>
      <c r="AA1207" s="17" t="str">
        <f t="shared" si="517"/>
        <v/>
      </c>
      <c r="AB1207" s="17" t="str">
        <f t="shared" si="518"/>
        <v/>
      </c>
      <c r="AC1207" s="17" t="str">
        <f t="shared" si="519"/>
        <v/>
      </c>
      <c r="AD1207" s="18" t="str">
        <f t="shared" si="520"/>
        <v/>
      </c>
      <c r="AE1207" s="19" t="str">
        <f t="shared" si="521"/>
        <v/>
      </c>
      <c r="AF1207" s="17" t="str">
        <f t="shared" si="522"/>
        <v/>
      </c>
      <c r="AG1207" s="17" t="str">
        <f t="shared" si="523"/>
        <v/>
      </c>
      <c r="AH1207" s="18" t="str">
        <f t="shared" si="524"/>
        <v/>
      </c>
      <c r="AI1207" s="73"/>
      <c r="AJ1207" s="74"/>
      <c r="AK1207" s="74"/>
      <c r="AL1207" s="73"/>
      <c r="AM1207" s="74"/>
      <c r="AN1207" s="74">
        <f t="shared" si="525"/>
        <v>2012</v>
      </c>
      <c r="AO1207" s="19" t="str">
        <f t="shared" ca="1" si="526"/>
        <v>-</v>
      </c>
      <c r="AP1207" s="17" t="str">
        <f ca="1">IF($C1207&gt;=TODAY(),"-",100*(AO1207-MIN(Fit_Error_Deaths))/(MAX(Fit_Error_Deaths)-MIN(Fit_Error_Deaths)))</f>
        <v>-</v>
      </c>
      <c r="AQ1207" s="17" t="str">
        <f t="shared" ca="1" si="527"/>
        <v>-</v>
      </c>
      <c r="AR1207" s="17" t="str">
        <f ca="1">IF($C1207&gt;=TODAY(),"-",100*(AQ1207-MIN(Fit_Error_LocalTransmission))/(MAX(Fit_Error_LocalTransmission)-MIN(Fit_Error_LocalTransmission)))</f>
        <v>-</v>
      </c>
      <c r="AS1207" s="17" t="str">
        <f t="shared" ca="1" si="528"/>
        <v>-</v>
      </c>
      <c r="AT1207" s="67" t="str">
        <f t="shared" ca="1" si="529"/>
        <v>-</v>
      </c>
    </row>
    <row r="1208" spans="1:46" s="1" customFormat="1" ht="12" x14ac:dyDescent="0.35">
      <c r="A1208" s="87"/>
      <c r="B1208" s="40" t="str">
        <f t="shared" si="506"/>
        <v/>
      </c>
      <c r="C1208" s="41" t="str">
        <f t="shared" si="507"/>
        <v/>
      </c>
      <c r="D1208" s="28">
        <f>'I Disease Parameters'!$E$6/(1000*365)</f>
        <v>4.8197260273972601E-5</v>
      </c>
      <c r="E1208" s="28">
        <f>'I Disease Parameters'!$E$7/(1000*365)</f>
        <v>2.0024657534246577E-5</v>
      </c>
      <c r="F1208" s="27">
        <f>(1-'I Disease Parameters'!$E$8)/'I Disease Parameters'!$E$10</f>
        <v>0.188</v>
      </c>
      <c r="G1208" s="27">
        <f>'I Disease Parameters'!$E$8/'I Disease Parameters'!$E$11</f>
        <v>1.2E-2</v>
      </c>
      <c r="H1208" s="27">
        <f>1/'I Disease Parameters'!$E$12</f>
        <v>0.05</v>
      </c>
      <c r="I1208" s="27">
        <f>'I Disease Parameters'!$E$9/'I Disease Parameters'!$E$15</f>
        <v>0</v>
      </c>
      <c r="J1208" s="83">
        <f t="shared" si="530"/>
        <v>7.7001263440561267</v>
      </c>
      <c r="K1208" s="60">
        <f t="shared" si="531"/>
        <v>0.77001263449643809</v>
      </c>
      <c r="L1208" s="30">
        <f t="shared" si="532"/>
        <v>0.46717576064062738</v>
      </c>
      <c r="M1208" s="27">
        <f>J1208/'I Disease Parameters'!$E$12</f>
        <v>0.38500631720280631</v>
      </c>
      <c r="N1208" s="27">
        <f>K1208/SQRT('I Disease Parameters'!$E$13*'I Disease Parameters'!$E$13)</f>
        <v>4.5294860852731655E-2</v>
      </c>
      <c r="O1208" s="27">
        <f>L1208/'I Disease Parameters'!$E$13</f>
        <v>2.7480927096507492E-2</v>
      </c>
      <c r="P1208" s="27">
        <f>(1-L1208)/'I Disease Parameters'!$E$14</f>
        <v>2.2201009973307193E-2</v>
      </c>
      <c r="Q1208" s="19" t="str">
        <f t="shared" si="508"/>
        <v/>
      </c>
      <c r="R1208" s="17" t="str">
        <f t="shared" si="509"/>
        <v/>
      </c>
      <c r="S1208" s="17" t="str">
        <f t="shared" si="510"/>
        <v/>
      </c>
      <c r="T1208" s="17" t="str">
        <f t="shared" si="511"/>
        <v/>
      </c>
      <c r="U1208" s="17" t="str">
        <f t="shared" si="512"/>
        <v/>
      </c>
      <c r="V1208" s="17" t="str">
        <f t="shared" si="513"/>
        <v/>
      </c>
      <c r="W1208" s="17" t="str">
        <f t="shared" si="514"/>
        <v/>
      </c>
      <c r="X1208" s="18" t="str">
        <f t="shared" si="505"/>
        <v/>
      </c>
      <c r="Y1208" s="17" t="str">
        <f t="shared" si="515"/>
        <v/>
      </c>
      <c r="Z1208" s="17" t="str">
        <f t="shared" si="516"/>
        <v/>
      </c>
      <c r="AA1208" s="17" t="str">
        <f t="shared" si="517"/>
        <v/>
      </c>
      <c r="AB1208" s="17" t="str">
        <f t="shared" si="518"/>
        <v/>
      </c>
      <c r="AC1208" s="17" t="str">
        <f t="shared" si="519"/>
        <v/>
      </c>
      <c r="AD1208" s="18" t="str">
        <f t="shared" si="520"/>
        <v/>
      </c>
      <c r="AE1208" s="19" t="str">
        <f t="shared" si="521"/>
        <v/>
      </c>
      <c r="AF1208" s="17" t="str">
        <f t="shared" si="522"/>
        <v/>
      </c>
      <c r="AG1208" s="17" t="str">
        <f t="shared" si="523"/>
        <v/>
      </c>
      <c r="AH1208" s="18" t="str">
        <f t="shared" si="524"/>
        <v/>
      </c>
      <c r="AI1208" s="73"/>
      <c r="AJ1208" s="74"/>
      <c r="AK1208" s="74"/>
      <c r="AL1208" s="73"/>
      <c r="AM1208" s="74"/>
      <c r="AN1208" s="74">
        <f t="shared" si="525"/>
        <v>2012</v>
      </c>
      <c r="AO1208" s="19" t="str">
        <f t="shared" ca="1" si="526"/>
        <v>-</v>
      </c>
      <c r="AP1208" s="17" t="str">
        <f ca="1">IF($C1208&gt;=TODAY(),"-",100*(AO1208-MIN(Fit_Error_Deaths))/(MAX(Fit_Error_Deaths)-MIN(Fit_Error_Deaths)))</f>
        <v>-</v>
      </c>
      <c r="AQ1208" s="17" t="str">
        <f t="shared" ca="1" si="527"/>
        <v>-</v>
      </c>
      <c r="AR1208" s="17" t="str">
        <f ca="1">IF($C1208&gt;=TODAY(),"-",100*(AQ1208-MIN(Fit_Error_LocalTransmission))/(MAX(Fit_Error_LocalTransmission)-MIN(Fit_Error_LocalTransmission)))</f>
        <v>-</v>
      </c>
      <c r="AS1208" s="17" t="str">
        <f t="shared" ca="1" si="528"/>
        <v>-</v>
      </c>
      <c r="AT1208" s="67" t="str">
        <f t="shared" ca="1" si="529"/>
        <v>-</v>
      </c>
    </row>
    <row r="1209" spans="1:46" s="1" customFormat="1" ht="12" x14ac:dyDescent="0.35">
      <c r="A1209" s="87"/>
      <c r="B1209" s="40" t="str">
        <f t="shared" si="506"/>
        <v/>
      </c>
      <c r="C1209" s="41" t="str">
        <f t="shared" si="507"/>
        <v/>
      </c>
      <c r="D1209" s="28">
        <f>'I Disease Parameters'!$E$6/(1000*365)</f>
        <v>4.8197260273972601E-5</v>
      </c>
      <c r="E1209" s="28">
        <f>'I Disease Parameters'!$E$7/(1000*365)</f>
        <v>2.0024657534246577E-5</v>
      </c>
      <c r="F1209" s="27">
        <f>(1-'I Disease Parameters'!$E$8)/'I Disease Parameters'!$E$10</f>
        <v>0.188</v>
      </c>
      <c r="G1209" s="27">
        <f>'I Disease Parameters'!$E$8/'I Disease Parameters'!$E$11</f>
        <v>1.2E-2</v>
      </c>
      <c r="H1209" s="27">
        <f>1/'I Disease Parameters'!$E$12</f>
        <v>0.05</v>
      </c>
      <c r="I1209" s="27">
        <f>'I Disease Parameters'!$E$9/'I Disease Parameters'!$E$15</f>
        <v>0</v>
      </c>
      <c r="J1209" s="83">
        <f t="shared" si="530"/>
        <v>7.7001263440561267</v>
      </c>
      <c r="K1209" s="60">
        <f t="shared" si="531"/>
        <v>0.77001263449643809</v>
      </c>
      <c r="L1209" s="30">
        <f t="shared" si="532"/>
        <v>0.46717576064062738</v>
      </c>
      <c r="M1209" s="27">
        <f>J1209/'I Disease Parameters'!$E$12</f>
        <v>0.38500631720280631</v>
      </c>
      <c r="N1209" s="27">
        <f>K1209/SQRT('I Disease Parameters'!$E$13*'I Disease Parameters'!$E$13)</f>
        <v>4.5294860852731655E-2</v>
      </c>
      <c r="O1209" s="27">
        <f>L1209/'I Disease Parameters'!$E$13</f>
        <v>2.7480927096507492E-2</v>
      </c>
      <c r="P1209" s="27">
        <f>(1-L1209)/'I Disease Parameters'!$E$14</f>
        <v>2.2201009973307193E-2</v>
      </c>
      <c r="Q1209" s="19" t="str">
        <f t="shared" si="508"/>
        <v/>
      </c>
      <c r="R1209" s="17" t="str">
        <f t="shared" si="509"/>
        <v/>
      </c>
      <c r="S1209" s="17" t="str">
        <f t="shared" si="510"/>
        <v/>
      </c>
      <c r="T1209" s="17" t="str">
        <f t="shared" si="511"/>
        <v/>
      </c>
      <c r="U1209" s="17" t="str">
        <f t="shared" si="512"/>
        <v/>
      </c>
      <c r="V1209" s="17" t="str">
        <f t="shared" si="513"/>
        <v/>
      </c>
      <c r="W1209" s="17" t="str">
        <f t="shared" si="514"/>
        <v/>
      </c>
      <c r="X1209" s="18" t="str">
        <f t="shared" si="505"/>
        <v/>
      </c>
      <c r="Y1209" s="17" t="str">
        <f t="shared" si="515"/>
        <v/>
      </c>
      <c r="Z1209" s="17" t="str">
        <f t="shared" si="516"/>
        <v/>
      </c>
      <c r="AA1209" s="17" t="str">
        <f t="shared" si="517"/>
        <v/>
      </c>
      <c r="AB1209" s="17" t="str">
        <f t="shared" si="518"/>
        <v/>
      </c>
      <c r="AC1209" s="17" t="str">
        <f t="shared" si="519"/>
        <v/>
      </c>
      <c r="AD1209" s="18" t="str">
        <f t="shared" si="520"/>
        <v/>
      </c>
      <c r="AE1209" s="19" t="str">
        <f t="shared" si="521"/>
        <v/>
      </c>
      <c r="AF1209" s="17" t="str">
        <f t="shared" si="522"/>
        <v/>
      </c>
      <c r="AG1209" s="17" t="str">
        <f t="shared" si="523"/>
        <v/>
      </c>
      <c r="AH1209" s="18" t="str">
        <f t="shared" si="524"/>
        <v/>
      </c>
      <c r="AI1209" s="73"/>
      <c r="AJ1209" s="74"/>
      <c r="AK1209" s="74"/>
      <c r="AL1209" s="73"/>
      <c r="AM1209" s="74"/>
      <c r="AN1209" s="74">
        <f t="shared" si="525"/>
        <v>2012</v>
      </c>
      <c r="AO1209" s="19" t="str">
        <f t="shared" ca="1" si="526"/>
        <v>-</v>
      </c>
      <c r="AP1209" s="17" t="str">
        <f ca="1">IF($C1209&gt;=TODAY(),"-",100*(AO1209-MIN(Fit_Error_Deaths))/(MAX(Fit_Error_Deaths)-MIN(Fit_Error_Deaths)))</f>
        <v>-</v>
      </c>
      <c r="AQ1209" s="17" t="str">
        <f t="shared" ca="1" si="527"/>
        <v>-</v>
      </c>
      <c r="AR1209" s="17" t="str">
        <f ca="1">IF($C1209&gt;=TODAY(),"-",100*(AQ1209-MIN(Fit_Error_LocalTransmission))/(MAX(Fit_Error_LocalTransmission)-MIN(Fit_Error_LocalTransmission)))</f>
        <v>-</v>
      </c>
      <c r="AS1209" s="17" t="str">
        <f t="shared" ca="1" si="528"/>
        <v>-</v>
      </c>
      <c r="AT1209" s="67" t="str">
        <f t="shared" ca="1" si="529"/>
        <v>-</v>
      </c>
    </row>
    <row r="1210" spans="1:46" s="1" customFormat="1" ht="12" x14ac:dyDescent="0.35">
      <c r="A1210" s="87"/>
      <c r="B1210" s="40" t="str">
        <f t="shared" si="506"/>
        <v/>
      </c>
      <c r="C1210" s="41" t="str">
        <f t="shared" si="507"/>
        <v/>
      </c>
      <c r="D1210" s="28">
        <f>'I Disease Parameters'!$E$6/(1000*365)</f>
        <v>4.8197260273972601E-5</v>
      </c>
      <c r="E1210" s="28">
        <f>'I Disease Parameters'!$E$7/(1000*365)</f>
        <v>2.0024657534246577E-5</v>
      </c>
      <c r="F1210" s="27">
        <f>(1-'I Disease Parameters'!$E$8)/'I Disease Parameters'!$E$10</f>
        <v>0.188</v>
      </c>
      <c r="G1210" s="27">
        <f>'I Disease Parameters'!$E$8/'I Disease Parameters'!$E$11</f>
        <v>1.2E-2</v>
      </c>
      <c r="H1210" s="27">
        <f>1/'I Disease Parameters'!$E$12</f>
        <v>0.05</v>
      </c>
      <c r="I1210" s="27">
        <f>'I Disease Parameters'!$E$9/'I Disease Parameters'!$E$15</f>
        <v>0</v>
      </c>
      <c r="J1210" s="83">
        <f t="shared" si="530"/>
        <v>7.7001263440561267</v>
      </c>
      <c r="K1210" s="60">
        <f t="shared" si="531"/>
        <v>0.77001263449643809</v>
      </c>
      <c r="L1210" s="30">
        <f t="shared" si="532"/>
        <v>0.46717576064062738</v>
      </c>
      <c r="M1210" s="27">
        <f>J1210/'I Disease Parameters'!$E$12</f>
        <v>0.38500631720280631</v>
      </c>
      <c r="N1210" s="27">
        <f>K1210/SQRT('I Disease Parameters'!$E$13*'I Disease Parameters'!$E$13)</f>
        <v>4.5294860852731655E-2</v>
      </c>
      <c r="O1210" s="27">
        <f>L1210/'I Disease Parameters'!$E$13</f>
        <v>2.7480927096507492E-2</v>
      </c>
      <c r="P1210" s="27">
        <f>(1-L1210)/'I Disease Parameters'!$E$14</f>
        <v>2.2201009973307193E-2</v>
      </c>
      <c r="Q1210" s="19" t="str">
        <f t="shared" si="508"/>
        <v/>
      </c>
      <c r="R1210" s="17" t="str">
        <f t="shared" si="509"/>
        <v/>
      </c>
      <c r="S1210" s="17" t="str">
        <f t="shared" si="510"/>
        <v/>
      </c>
      <c r="T1210" s="17" t="str">
        <f t="shared" si="511"/>
        <v/>
      </c>
      <c r="U1210" s="17" t="str">
        <f t="shared" si="512"/>
        <v/>
      </c>
      <c r="V1210" s="17" t="str">
        <f t="shared" si="513"/>
        <v/>
      </c>
      <c r="W1210" s="17" t="str">
        <f t="shared" si="514"/>
        <v/>
      </c>
      <c r="X1210" s="18" t="str">
        <f t="shared" si="505"/>
        <v/>
      </c>
      <c r="Y1210" s="17" t="str">
        <f t="shared" si="515"/>
        <v/>
      </c>
      <c r="Z1210" s="17" t="str">
        <f t="shared" si="516"/>
        <v/>
      </c>
      <c r="AA1210" s="17" t="str">
        <f t="shared" si="517"/>
        <v/>
      </c>
      <c r="AB1210" s="17" t="str">
        <f t="shared" si="518"/>
        <v/>
      </c>
      <c r="AC1210" s="17" t="str">
        <f t="shared" si="519"/>
        <v/>
      </c>
      <c r="AD1210" s="18" t="str">
        <f t="shared" si="520"/>
        <v/>
      </c>
      <c r="AE1210" s="19" t="str">
        <f t="shared" si="521"/>
        <v/>
      </c>
      <c r="AF1210" s="17" t="str">
        <f t="shared" si="522"/>
        <v/>
      </c>
      <c r="AG1210" s="17" t="str">
        <f t="shared" si="523"/>
        <v/>
      </c>
      <c r="AH1210" s="18" t="str">
        <f t="shared" si="524"/>
        <v/>
      </c>
      <c r="AI1210" s="73"/>
      <c r="AJ1210" s="74"/>
      <c r="AK1210" s="74"/>
      <c r="AL1210" s="73"/>
      <c r="AM1210" s="74"/>
      <c r="AN1210" s="74">
        <f t="shared" si="525"/>
        <v>2012</v>
      </c>
      <c r="AO1210" s="19" t="str">
        <f t="shared" ca="1" si="526"/>
        <v>-</v>
      </c>
      <c r="AP1210" s="17" t="str">
        <f ca="1">IF($C1210&gt;=TODAY(),"-",100*(AO1210-MIN(Fit_Error_Deaths))/(MAX(Fit_Error_Deaths)-MIN(Fit_Error_Deaths)))</f>
        <v>-</v>
      </c>
      <c r="AQ1210" s="17" t="str">
        <f t="shared" ca="1" si="527"/>
        <v>-</v>
      </c>
      <c r="AR1210" s="17" t="str">
        <f ca="1">IF($C1210&gt;=TODAY(),"-",100*(AQ1210-MIN(Fit_Error_LocalTransmission))/(MAX(Fit_Error_LocalTransmission)-MIN(Fit_Error_LocalTransmission)))</f>
        <v>-</v>
      </c>
      <c r="AS1210" s="17" t="str">
        <f t="shared" ca="1" si="528"/>
        <v>-</v>
      </c>
      <c r="AT1210" s="67" t="str">
        <f t="shared" ca="1" si="529"/>
        <v>-</v>
      </c>
    </row>
    <row r="1211" spans="1:46" s="1" customFormat="1" ht="12" x14ac:dyDescent="0.35">
      <c r="A1211" s="87"/>
      <c r="B1211" s="40" t="str">
        <f t="shared" si="506"/>
        <v/>
      </c>
      <c r="C1211" s="41" t="str">
        <f t="shared" si="507"/>
        <v/>
      </c>
      <c r="D1211" s="28">
        <f>'I Disease Parameters'!$E$6/(1000*365)</f>
        <v>4.8197260273972601E-5</v>
      </c>
      <c r="E1211" s="28">
        <f>'I Disease Parameters'!$E$7/(1000*365)</f>
        <v>2.0024657534246577E-5</v>
      </c>
      <c r="F1211" s="27">
        <f>(1-'I Disease Parameters'!$E$8)/'I Disease Parameters'!$E$10</f>
        <v>0.188</v>
      </c>
      <c r="G1211" s="27">
        <f>'I Disease Parameters'!$E$8/'I Disease Parameters'!$E$11</f>
        <v>1.2E-2</v>
      </c>
      <c r="H1211" s="27">
        <f>1/'I Disease Parameters'!$E$12</f>
        <v>0.05</v>
      </c>
      <c r="I1211" s="27">
        <f>'I Disease Parameters'!$E$9/'I Disease Parameters'!$E$15</f>
        <v>0</v>
      </c>
      <c r="J1211" s="83">
        <f t="shared" si="530"/>
        <v>7.7001263440561267</v>
      </c>
      <c r="K1211" s="60">
        <f t="shared" si="531"/>
        <v>0.77001263449643809</v>
      </c>
      <c r="L1211" s="30">
        <f t="shared" si="532"/>
        <v>0.46717576064062738</v>
      </c>
      <c r="M1211" s="27">
        <f>J1211/'I Disease Parameters'!$E$12</f>
        <v>0.38500631720280631</v>
      </c>
      <c r="N1211" s="27">
        <f>K1211/SQRT('I Disease Parameters'!$E$13*'I Disease Parameters'!$E$13)</f>
        <v>4.5294860852731655E-2</v>
      </c>
      <c r="O1211" s="27">
        <f>L1211/'I Disease Parameters'!$E$13</f>
        <v>2.7480927096507492E-2</v>
      </c>
      <c r="P1211" s="27">
        <f>(1-L1211)/'I Disease Parameters'!$E$14</f>
        <v>2.2201009973307193E-2</v>
      </c>
      <c r="Q1211" s="19" t="str">
        <f t="shared" si="508"/>
        <v/>
      </c>
      <c r="R1211" s="17" t="str">
        <f t="shared" si="509"/>
        <v/>
      </c>
      <c r="S1211" s="17" t="str">
        <f t="shared" si="510"/>
        <v/>
      </c>
      <c r="T1211" s="17" t="str">
        <f t="shared" si="511"/>
        <v/>
      </c>
      <c r="U1211" s="17" t="str">
        <f t="shared" si="512"/>
        <v/>
      </c>
      <c r="V1211" s="17" t="str">
        <f t="shared" si="513"/>
        <v/>
      </c>
      <c r="W1211" s="17" t="str">
        <f t="shared" si="514"/>
        <v/>
      </c>
      <c r="X1211" s="18" t="str">
        <f t="shared" si="505"/>
        <v/>
      </c>
      <c r="Y1211" s="17" t="str">
        <f t="shared" si="515"/>
        <v/>
      </c>
      <c r="Z1211" s="17" t="str">
        <f t="shared" si="516"/>
        <v/>
      </c>
      <c r="AA1211" s="17" t="str">
        <f t="shared" si="517"/>
        <v/>
      </c>
      <c r="AB1211" s="17" t="str">
        <f t="shared" si="518"/>
        <v/>
      </c>
      <c r="AC1211" s="17" t="str">
        <f t="shared" si="519"/>
        <v/>
      </c>
      <c r="AD1211" s="18" t="str">
        <f t="shared" si="520"/>
        <v/>
      </c>
      <c r="AE1211" s="19" t="str">
        <f t="shared" si="521"/>
        <v/>
      </c>
      <c r="AF1211" s="17" t="str">
        <f t="shared" si="522"/>
        <v/>
      </c>
      <c r="AG1211" s="17" t="str">
        <f t="shared" si="523"/>
        <v/>
      </c>
      <c r="AH1211" s="18" t="str">
        <f t="shared" si="524"/>
        <v/>
      </c>
      <c r="AI1211" s="73"/>
      <c r="AJ1211" s="74"/>
      <c r="AK1211" s="74"/>
      <c r="AL1211" s="73"/>
      <c r="AM1211" s="74"/>
      <c r="AN1211" s="74">
        <f t="shared" si="525"/>
        <v>2012</v>
      </c>
      <c r="AO1211" s="19" t="str">
        <f t="shared" ca="1" si="526"/>
        <v>-</v>
      </c>
      <c r="AP1211" s="17" t="str">
        <f ca="1">IF($C1211&gt;=TODAY(),"-",100*(AO1211-MIN(Fit_Error_Deaths))/(MAX(Fit_Error_Deaths)-MIN(Fit_Error_Deaths)))</f>
        <v>-</v>
      </c>
      <c r="AQ1211" s="17" t="str">
        <f t="shared" ca="1" si="527"/>
        <v>-</v>
      </c>
      <c r="AR1211" s="17" t="str">
        <f ca="1">IF($C1211&gt;=TODAY(),"-",100*(AQ1211-MIN(Fit_Error_LocalTransmission))/(MAX(Fit_Error_LocalTransmission)-MIN(Fit_Error_LocalTransmission)))</f>
        <v>-</v>
      </c>
      <c r="AS1211" s="17" t="str">
        <f t="shared" ca="1" si="528"/>
        <v>-</v>
      </c>
      <c r="AT1211" s="67" t="str">
        <f t="shared" ca="1" si="529"/>
        <v>-</v>
      </c>
    </row>
    <row r="1212" spans="1:46" s="1" customFormat="1" ht="12" x14ac:dyDescent="0.35">
      <c r="A1212" s="87"/>
      <c r="B1212" s="40" t="str">
        <f t="shared" si="506"/>
        <v/>
      </c>
      <c r="C1212" s="41" t="str">
        <f t="shared" si="507"/>
        <v/>
      </c>
      <c r="D1212" s="28">
        <f>'I Disease Parameters'!$E$6/(1000*365)</f>
        <v>4.8197260273972601E-5</v>
      </c>
      <c r="E1212" s="28">
        <f>'I Disease Parameters'!$E$7/(1000*365)</f>
        <v>2.0024657534246577E-5</v>
      </c>
      <c r="F1212" s="27">
        <f>(1-'I Disease Parameters'!$E$8)/'I Disease Parameters'!$E$10</f>
        <v>0.188</v>
      </c>
      <c r="G1212" s="27">
        <f>'I Disease Parameters'!$E$8/'I Disease Parameters'!$E$11</f>
        <v>1.2E-2</v>
      </c>
      <c r="H1212" s="27">
        <f>1/'I Disease Parameters'!$E$12</f>
        <v>0.05</v>
      </c>
      <c r="I1212" s="27">
        <f>'I Disease Parameters'!$E$9/'I Disease Parameters'!$E$15</f>
        <v>0</v>
      </c>
      <c r="J1212" s="83">
        <f t="shared" si="530"/>
        <v>7.7001263440561267</v>
      </c>
      <c r="K1212" s="60">
        <f t="shared" si="531"/>
        <v>0.77001263449643809</v>
      </c>
      <c r="L1212" s="30">
        <f t="shared" si="532"/>
        <v>0.46717576064062738</v>
      </c>
      <c r="M1212" s="27">
        <f>J1212/'I Disease Parameters'!$E$12</f>
        <v>0.38500631720280631</v>
      </c>
      <c r="N1212" s="27">
        <f>K1212/SQRT('I Disease Parameters'!$E$13*'I Disease Parameters'!$E$13)</f>
        <v>4.5294860852731655E-2</v>
      </c>
      <c r="O1212" s="27">
        <f>L1212/'I Disease Parameters'!$E$13</f>
        <v>2.7480927096507492E-2</v>
      </c>
      <c r="P1212" s="27">
        <f>(1-L1212)/'I Disease Parameters'!$E$14</f>
        <v>2.2201009973307193E-2</v>
      </c>
      <c r="Q1212" s="19" t="str">
        <f t="shared" si="508"/>
        <v/>
      </c>
      <c r="R1212" s="17" t="str">
        <f t="shared" si="509"/>
        <v/>
      </c>
      <c r="S1212" s="17" t="str">
        <f t="shared" si="510"/>
        <v/>
      </c>
      <c r="T1212" s="17" t="str">
        <f t="shared" si="511"/>
        <v/>
      </c>
      <c r="U1212" s="17" t="str">
        <f t="shared" si="512"/>
        <v/>
      </c>
      <c r="V1212" s="17" t="str">
        <f t="shared" si="513"/>
        <v/>
      </c>
      <c r="W1212" s="17" t="str">
        <f t="shared" si="514"/>
        <v/>
      </c>
      <c r="X1212" s="18" t="str">
        <f t="shared" si="505"/>
        <v/>
      </c>
      <c r="Y1212" s="17" t="str">
        <f t="shared" si="515"/>
        <v/>
      </c>
      <c r="Z1212" s="17" t="str">
        <f t="shared" si="516"/>
        <v/>
      </c>
      <c r="AA1212" s="17" t="str">
        <f t="shared" si="517"/>
        <v/>
      </c>
      <c r="AB1212" s="17" t="str">
        <f t="shared" si="518"/>
        <v/>
      </c>
      <c r="AC1212" s="17" t="str">
        <f t="shared" si="519"/>
        <v/>
      </c>
      <c r="AD1212" s="18" t="str">
        <f t="shared" si="520"/>
        <v/>
      </c>
      <c r="AE1212" s="19" t="str">
        <f t="shared" si="521"/>
        <v/>
      </c>
      <c r="AF1212" s="17" t="str">
        <f t="shared" si="522"/>
        <v/>
      </c>
      <c r="AG1212" s="17" t="str">
        <f t="shared" si="523"/>
        <v/>
      </c>
      <c r="AH1212" s="18" t="str">
        <f t="shared" si="524"/>
        <v/>
      </c>
      <c r="AI1212" s="73"/>
      <c r="AJ1212" s="74"/>
      <c r="AK1212" s="74"/>
      <c r="AL1212" s="73"/>
      <c r="AM1212" s="74"/>
      <c r="AN1212" s="74">
        <f t="shared" si="525"/>
        <v>2012</v>
      </c>
      <c r="AO1212" s="19" t="str">
        <f t="shared" ca="1" si="526"/>
        <v>-</v>
      </c>
      <c r="AP1212" s="17" t="str">
        <f ca="1">IF($C1212&gt;=TODAY(),"-",100*(AO1212-MIN(Fit_Error_Deaths))/(MAX(Fit_Error_Deaths)-MIN(Fit_Error_Deaths)))</f>
        <v>-</v>
      </c>
      <c r="AQ1212" s="17" t="str">
        <f t="shared" ca="1" si="527"/>
        <v>-</v>
      </c>
      <c r="AR1212" s="17" t="str">
        <f ca="1">IF($C1212&gt;=TODAY(),"-",100*(AQ1212-MIN(Fit_Error_LocalTransmission))/(MAX(Fit_Error_LocalTransmission)-MIN(Fit_Error_LocalTransmission)))</f>
        <v>-</v>
      </c>
      <c r="AS1212" s="17" t="str">
        <f t="shared" ca="1" si="528"/>
        <v>-</v>
      </c>
      <c r="AT1212" s="67" t="str">
        <f t="shared" ca="1" si="529"/>
        <v>-</v>
      </c>
    </row>
    <row r="1213" spans="1:46" s="1" customFormat="1" ht="12" x14ac:dyDescent="0.35">
      <c r="A1213" s="87"/>
      <c r="B1213" s="40" t="str">
        <f t="shared" si="506"/>
        <v/>
      </c>
      <c r="C1213" s="41" t="str">
        <f t="shared" si="507"/>
        <v/>
      </c>
      <c r="D1213" s="28">
        <f>'I Disease Parameters'!$E$6/(1000*365)</f>
        <v>4.8197260273972601E-5</v>
      </c>
      <c r="E1213" s="28">
        <f>'I Disease Parameters'!$E$7/(1000*365)</f>
        <v>2.0024657534246577E-5</v>
      </c>
      <c r="F1213" s="27">
        <f>(1-'I Disease Parameters'!$E$8)/'I Disease Parameters'!$E$10</f>
        <v>0.188</v>
      </c>
      <c r="G1213" s="27">
        <f>'I Disease Parameters'!$E$8/'I Disease Parameters'!$E$11</f>
        <v>1.2E-2</v>
      </c>
      <c r="H1213" s="27">
        <f>1/'I Disease Parameters'!$E$12</f>
        <v>0.05</v>
      </c>
      <c r="I1213" s="27">
        <f>'I Disease Parameters'!$E$9/'I Disease Parameters'!$E$15</f>
        <v>0</v>
      </c>
      <c r="J1213" s="83">
        <f t="shared" si="530"/>
        <v>7.7001263440561267</v>
      </c>
      <c r="K1213" s="60">
        <f t="shared" si="531"/>
        <v>0.77001263449643809</v>
      </c>
      <c r="L1213" s="30">
        <f t="shared" si="532"/>
        <v>0.46717576064062738</v>
      </c>
      <c r="M1213" s="27">
        <f>J1213/'I Disease Parameters'!$E$12</f>
        <v>0.38500631720280631</v>
      </c>
      <c r="N1213" s="27">
        <f>K1213/SQRT('I Disease Parameters'!$E$13*'I Disease Parameters'!$E$13)</f>
        <v>4.5294860852731655E-2</v>
      </c>
      <c r="O1213" s="27">
        <f>L1213/'I Disease Parameters'!$E$13</f>
        <v>2.7480927096507492E-2</v>
      </c>
      <c r="P1213" s="27">
        <f>(1-L1213)/'I Disease Parameters'!$E$14</f>
        <v>2.2201009973307193E-2</v>
      </c>
      <c r="Q1213" s="19" t="str">
        <f t="shared" si="508"/>
        <v/>
      </c>
      <c r="R1213" s="17" t="str">
        <f t="shared" si="509"/>
        <v/>
      </c>
      <c r="S1213" s="17" t="str">
        <f t="shared" si="510"/>
        <v/>
      </c>
      <c r="T1213" s="17" t="str">
        <f t="shared" si="511"/>
        <v/>
      </c>
      <c r="U1213" s="17" t="str">
        <f t="shared" si="512"/>
        <v/>
      </c>
      <c r="V1213" s="17" t="str">
        <f t="shared" si="513"/>
        <v/>
      </c>
      <c r="W1213" s="17" t="str">
        <f t="shared" si="514"/>
        <v/>
      </c>
      <c r="X1213" s="18" t="str">
        <f t="shared" si="505"/>
        <v/>
      </c>
      <c r="Y1213" s="17" t="str">
        <f t="shared" si="515"/>
        <v/>
      </c>
      <c r="Z1213" s="17" t="str">
        <f t="shared" si="516"/>
        <v/>
      </c>
      <c r="AA1213" s="17" t="str">
        <f t="shared" si="517"/>
        <v/>
      </c>
      <c r="AB1213" s="17" t="str">
        <f t="shared" si="518"/>
        <v/>
      </c>
      <c r="AC1213" s="17" t="str">
        <f t="shared" si="519"/>
        <v/>
      </c>
      <c r="AD1213" s="18" t="str">
        <f t="shared" si="520"/>
        <v/>
      </c>
      <c r="AE1213" s="19" t="str">
        <f t="shared" si="521"/>
        <v/>
      </c>
      <c r="AF1213" s="17" t="str">
        <f t="shared" si="522"/>
        <v/>
      </c>
      <c r="AG1213" s="17" t="str">
        <f t="shared" si="523"/>
        <v/>
      </c>
      <c r="AH1213" s="18" t="str">
        <f t="shared" si="524"/>
        <v/>
      </c>
      <c r="AI1213" s="73"/>
      <c r="AJ1213" s="74"/>
      <c r="AK1213" s="74"/>
      <c r="AL1213" s="73"/>
      <c r="AM1213" s="74"/>
      <c r="AN1213" s="74">
        <f t="shared" si="525"/>
        <v>2012</v>
      </c>
      <c r="AO1213" s="19" t="str">
        <f t="shared" ca="1" si="526"/>
        <v>-</v>
      </c>
      <c r="AP1213" s="17" t="str">
        <f ca="1">IF($C1213&gt;=TODAY(),"-",100*(AO1213-MIN(Fit_Error_Deaths))/(MAX(Fit_Error_Deaths)-MIN(Fit_Error_Deaths)))</f>
        <v>-</v>
      </c>
      <c r="AQ1213" s="17" t="str">
        <f t="shared" ca="1" si="527"/>
        <v>-</v>
      </c>
      <c r="AR1213" s="17" t="str">
        <f ca="1">IF($C1213&gt;=TODAY(),"-",100*(AQ1213-MIN(Fit_Error_LocalTransmission))/(MAX(Fit_Error_LocalTransmission)-MIN(Fit_Error_LocalTransmission)))</f>
        <v>-</v>
      </c>
      <c r="AS1213" s="17" t="str">
        <f t="shared" ca="1" si="528"/>
        <v>-</v>
      </c>
      <c r="AT1213" s="67" t="str">
        <f t="shared" ca="1" si="529"/>
        <v>-</v>
      </c>
    </row>
    <row r="1214" spans="1:46" s="1" customFormat="1" ht="12" x14ac:dyDescent="0.35">
      <c r="A1214" s="87"/>
      <c r="B1214" s="40" t="str">
        <f t="shared" si="506"/>
        <v/>
      </c>
      <c r="C1214" s="41" t="str">
        <f t="shared" si="507"/>
        <v/>
      </c>
      <c r="D1214" s="28">
        <f>'I Disease Parameters'!$E$6/(1000*365)</f>
        <v>4.8197260273972601E-5</v>
      </c>
      <c r="E1214" s="28">
        <f>'I Disease Parameters'!$E$7/(1000*365)</f>
        <v>2.0024657534246577E-5</v>
      </c>
      <c r="F1214" s="27">
        <f>(1-'I Disease Parameters'!$E$8)/'I Disease Parameters'!$E$10</f>
        <v>0.188</v>
      </c>
      <c r="G1214" s="27">
        <f>'I Disease Parameters'!$E$8/'I Disease Parameters'!$E$11</f>
        <v>1.2E-2</v>
      </c>
      <c r="H1214" s="27">
        <f>1/'I Disease Parameters'!$E$12</f>
        <v>0.05</v>
      </c>
      <c r="I1214" s="27">
        <f>'I Disease Parameters'!$E$9/'I Disease Parameters'!$E$15</f>
        <v>0</v>
      </c>
      <c r="J1214" s="83">
        <f t="shared" si="530"/>
        <v>7.7001263440561267</v>
      </c>
      <c r="K1214" s="60">
        <f t="shared" si="531"/>
        <v>0.77001263449643809</v>
      </c>
      <c r="L1214" s="30">
        <f t="shared" si="532"/>
        <v>0.46717576064062738</v>
      </c>
      <c r="M1214" s="27">
        <f>J1214/'I Disease Parameters'!$E$12</f>
        <v>0.38500631720280631</v>
      </c>
      <c r="N1214" s="27">
        <f>K1214/SQRT('I Disease Parameters'!$E$13*'I Disease Parameters'!$E$13)</f>
        <v>4.5294860852731655E-2</v>
      </c>
      <c r="O1214" s="27">
        <f>L1214/'I Disease Parameters'!$E$13</f>
        <v>2.7480927096507492E-2</v>
      </c>
      <c r="P1214" s="27">
        <f>(1-L1214)/'I Disease Parameters'!$E$14</f>
        <v>2.2201009973307193E-2</v>
      </c>
      <c r="Q1214" s="19" t="str">
        <f t="shared" si="508"/>
        <v/>
      </c>
      <c r="R1214" s="17" t="str">
        <f t="shared" si="509"/>
        <v/>
      </c>
      <c r="S1214" s="17" t="str">
        <f t="shared" si="510"/>
        <v/>
      </c>
      <c r="T1214" s="17" t="str">
        <f t="shared" si="511"/>
        <v/>
      </c>
      <c r="U1214" s="17" t="str">
        <f t="shared" si="512"/>
        <v/>
      </c>
      <c r="V1214" s="17" t="str">
        <f t="shared" si="513"/>
        <v/>
      </c>
      <c r="W1214" s="17" t="str">
        <f t="shared" si="514"/>
        <v/>
      </c>
      <c r="X1214" s="18" t="str">
        <f t="shared" si="505"/>
        <v/>
      </c>
      <c r="Y1214" s="17" t="str">
        <f t="shared" si="515"/>
        <v/>
      </c>
      <c r="Z1214" s="17" t="str">
        <f t="shared" si="516"/>
        <v/>
      </c>
      <c r="AA1214" s="17" t="str">
        <f t="shared" si="517"/>
        <v/>
      </c>
      <c r="AB1214" s="17" t="str">
        <f t="shared" si="518"/>
        <v/>
      </c>
      <c r="AC1214" s="17" t="str">
        <f t="shared" si="519"/>
        <v/>
      </c>
      <c r="AD1214" s="18" t="str">
        <f t="shared" si="520"/>
        <v/>
      </c>
      <c r="AE1214" s="19" t="str">
        <f t="shared" si="521"/>
        <v/>
      </c>
      <c r="AF1214" s="17" t="str">
        <f t="shared" si="522"/>
        <v/>
      </c>
      <c r="AG1214" s="17" t="str">
        <f t="shared" si="523"/>
        <v/>
      </c>
      <c r="AH1214" s="18" t="str">
        <f t="shared" si="524"/>
        <v/>
      </c>
      <c r="AI1214" s="73"/>
      <c r="AJ1214" s="74"/>
      <c r="AK1214" s="74"/>
      <c r="AL1214" s="73"/>
      <c r="AM1214" s="74"/>
      <c r="AN1214" s="74">
        <f t="shared" si="525"/>
        <v>2012</v>
      </c>
      <c r="AO1214" s="19" t="str">
        <f t="shared" ca="1" si="526"/>
        <v>-</v>
      </c>
      <c r="AP1214" s="17" t="str">
        <f ca="1">IF($C1214&gt;=TODAY(),"-",100*(AO1214-MIN(Fit_Error_Deaths))/(MAX(Fit_Error_Deaths)-MIN(Fit_Error_Deaths)))</f>
        <v>-</v>
      </c>
      <c r="AQ1214" s="17" t="str">
        <f t="shared" ca="1" si="527"/>
        <v>-</v>
      </c>
      <c r="AR1214" s="17" t="str">
        <f ca="1">IF($C1214&gt;=TODAY(),"-",100*(AQ1214-MIN(Fit_Error_LocalTransmission))/(MAX(Fit_Error_LocalTransmission)-MIN(Fit_Error_LocalTransmission)))</f>
        <v>-</v>
      </c>
      <c r="AS1214" s="17" t="str">
        <f t="shared" ca="1" si="528"/>
        <v>-</v>
      </c>
      <c r="AT1214" s="67" t="str">
        <f t="shared" ca="1" si="529"/>
        <v>-</v>
      </c>
    </row>
    <row r="1215" spans="1:46" s="1" customFormat="1" ht="12" x14ac:dyDescent="0.35">
      <c r="A1215" s="87"/>
      <c r="B1215" s="40" t="str">
        <f t="shared" si="506"/>
        <v/>
      </c>
      <c r="C1215" s="41" t="str">
        <f t="shared" si="507"/>
        <v/>
      </c>
      <c r="D1215" s="28">
        <f>'I Disease Parameters'!$E$6/(1000*365)</f>
        <v>4.8197260273972601E-5</v>
      </c>
      <c r="E1215" s="28">
        <f>'I Disease Parameters'!$E$7/(1000*365)</f>
        <v>2.0024657534246577E-5</v>
      </c>
      <c r="F1215" s="27">
        <f>(1-'I Disease Parameters'!$E$8)/'I Disease Parameters'!$E$10</f>
        <v>0.188</v>
      </c>
      <c r="G1215" s="27">
        <f>'I Disease Parameters'!$E$8/'I Disease Parameters'!$E$11</f>
        <v>1.2E-2</v>
      </c>
      <c r="H1215" s="27">
        <f>1/'I Disease Parameters'!$E$12</f>
        <v>0.05</v>
      </c>
      <c r="I1215" s="27">
        <f>'I Disease Parameters'!$E$9/'I Disease Parameters'!$E$15</f>
        <v>0</v>
      </c>
      <c r="J1215" s="83">
        <f t="shared" si="530"/>
        <v>7.7001263440561267</v>
      </c>
      <c r="K1215" s="60">
        <f t="shared" si="531"/>
        <v>0.77001263449643809</v>
      </c>
      <c r="L1215" s="30">
        <f t="shared" si="532"/>
        <v>0.46717576064062738</v>
      </c>
      <c r="M1215" s="27">
        <f>J1215/'I Disease Parameters'!$E$12</f>
        <v>0.38500631720280631</v>
      </c>
      <c r="N1215" s="27">
        <f>K1215/SQRT('I Disease Parameters'!$E$13*'I Disease Parameters'!$E$13)</f>
        <v>4.5294860852731655E-2</v>
      </c>
      <c r="O1215" s="27">
        <f>L1215/'I Disease Parameters'!$E$13</f>
        <v>2.7480927096507492E-2</v>
      </c>
      <c r="P1215" s="27">
        <f>(1-L1215)/'I Disease Parameters'!$E$14</f>
        <v>2.2201009973307193E-2</v>
      </c>
      <c r="Q1215" s="19" t="str">
        <f t="shared" si="508"/>
        <v/>
      </c>
      <c r="R1215" s="17" t="str">
        <f t="shared" si="509"/>
        <v/>
      </c>
      <c r="S1215" s="17" t="str">
        <f t="shared" si="510"/>
        <v/>
      </c>
      <c r="T1215" s="17" t="str">
        <f t="shared" si="511"/>
        <v/>
      </c>
      <c r="U1215" s="17" t="str">
        <f t="shared" si="512"/>
        <v/>
      </c>
      <c r="V1215" s="17" t="str">
        <f t="shared" si="513"/>
        <v/>
      </c>
      <c r="W1215" s="17" t="str">
        <f t="shared" si="514"/>
        <v/>
      </c>
      <c r="X1215" s="18" t="str">
        <f t="shared" si="505"/>
        <v/>
      </c>
      <c r="Y1215" s="17" t="str">
        <f t="shared" si="515"/>
        <v/>
      </c>
      <c r="Z1215" s="17" t="str">
        <f t="shared" si="516"/>
        <v/>
      </c>
      <c r="AA1215" s="17" t="str">
        <f t="shared" si="517"/>
        <v/>
      </c>
      <c r="AB1215" s="17" t="str">
        <f t="shared" si="518"/>
        <v/>
      </c>
      <c r="AC1215" s="17" t="str">
        <f t="shared" si="519"/>
        <v/>
      </c>
      <c r="AD1215" s="18" t="str">
        <f t="shared" si="520"/>
        <v/>
      </c>
      <c r="AE1215" s="19" t="str">
        <f t="shared" si="521"/>
        <v/>
      </c>
      <c r="AF1215" s="17" t="str">
        <f t="shared" si="522"/>
        <v/>
      </c>
      <c r="AG1215" s="17" t="str">
        <f t="shared" si="523"/>
        <v/>
      </c>
      <c r="AH1215" s="18" t="str">
        <f t="shared" si="524"/>
        <v/>
      </c>
      <c r="AI1215" s="73"/>
      <c r="AJ1215" s="74"/>
      <c r="AK1215" s="74"/>
      <c r="AL1215" s="73"/>
      <c r="AM1215" s="74"/>
      <c r="AN1215" s="74">
        <f t="shared" si="525"/>
        <v>2012</v>
      </c>
      <c r="AO1215" s="19" t="str">
        <f t="shared" ca="1" si="526"/>
        <v>-</v>
      </c>
      <c r="AP1215" s="17" t="str">
        <f ca="1">IF($C1215&gt;=TODAY(),"-",100*(AO1215-MIN(Fit_Error_Deaths))/(MAX(Fit_Error_Deaths)-MIN(Fit_Error_Deaths)))</f>
        <v>-</v>
      </c>
      <c r="AQ1215" s="17" t="str">
        <f t="shared" ca="1" si="527"/>
        <v>-</v>
      </c>
      <c r="AR1215" s="17" t="str">
        <f ca="1">IF($C1215&gt;=TODAY(),"-",100*(AQ1215-MIN(Fit_Error_LocalTransmission))/(MAX(Fit_Error_LocalTransmission)-MIN(Fit_Error_LocalTransmission)))</f>
        <v>-</v>
      </c>
      <c r="AS1215" s="17" t="str">
        <f t="shared" ca="1" si="528"/>
        <v>-</v>
      </c>
      <c r="AT1215" s="67" t="str">
        <f t="shared" ca="1" si="529"/>
        <v>-</v>
      </c>
    </row>
    <row r="1216" spans="1:46" s="1" customFormat="1" ht="12" x14ac:dyDescent="0.35">
      <c r="A1216" s="87"/>
      <c r="B1216" s="40" t="str">
        <f t="shared" si="506"/>
        <v/>
      </c>
      <c r="C1216" s="41" t="str">
        <f t="shared" si="507"/>
        <v/>
      </c>
      <c r="D1216" s="28">
        <f>'I Disease Parameters'!$E$6/(1000*365)</f>
        <v>4.8197260273972601E-5</v>
      </c>
      <c r="E1216" s="28">
        <f>'I Disease Parameters'!$E$7/(1000*365)</f>
        <v>2.0024657534246577E-5</v>
      </c>
      <c r="F1216" s="27">
        <f>(1-'I Disease Parameters'!$E$8)/'I Disease Parameters'!$E$10</f>
        <v>0.188</v>
      </c>
      <c r="G1216" s="27">
        <f>'I Disease Parameters'!$E$8/'I Disease Parameters'!$E$11</f>
        <v>1.2E-2</v>
      </c>
      <c r="H1216" s="27">
        <f>1/'I Disease Parameters'!$E$12</f>
        <v>0.05</v>
      </c>
      <c r="I1216" s="27">
        <f>'I Disease Parameters'!$E$9/'I Disease Parameters'!$E$15</f>
        <v>0</v>
      </c>
      <c r="J1216" s="83">
        <f t="shared" si="530"/>
        <v>7.7001263440561267</v>
      </c>
      <c r="K1216" s="60">
        <f t="shared" si="531"/>
        <v>0.77001263449643809</v>
      </c>
      <c r="L1216" s="30">
        <f t="shared" si="532"/>
        <v>0.46717576064062738</v>
      </c>
      <c r="M1216" s="27">
        <f>J1216/'I Disease Parameters'!$E$12</f>
        <v>0.38500631720280631</v>
      </c>
      <c r="N1216" s="27">
        <f>K1216/SQRT('I Disease Parameters'!$E$13*'I Disease Parameters'!$E$13)</f>
        <v>4.5294860852731655E-2</v>
      </c>
      <c r="O1216" s="27">
        <f>L1216/'I Disease Parameters'!$E$13</f>
        <v>2.7480927096507492E-2</v>
      </c>
      <c r="P1216" s="27">
        <f>(1-L1216)/'I Disease Parameters'!$E$14</f>
        <v>2.2201009973307193E-2</v>
      </c>
      <c r="Q1216" s="19" t="str">
        <f t="shared" si="508"/>
        <v/>
      </c>
      <c r="R1216" s="17" t="str">
        <f t="shared" si="509"/>
        <v/>
      </c>
      <c r="S1216" s="17" t="str">
        <f t="shared" si="510"/>
        <v/>
      </c>
      <c r="T1216" s="17" t="str">
        <f t="shared" si="511"/>
        <v/>
      </c>
      <c r="U1216" s="17" t="str">
        <f t="shared" si="512"/>
        <v/>
      </c>
      <c r="V1216" s="17" t="str">
        <f t="shared" si="513"/>
        <v/>
      </c>
      <c r="W1216" s="17" t="str">
        <f t="shared" si="514"/>
        <v/>
      </c>
      <c r="X1216" s="18" t="str">
        <f t="shared" si="505"/>
        <v/>
      </c>
      <c r="Y1216" s="17" t="str">
        <f t="shared" si="515"/>
        <v/>
      </c>
      <c r="Z1216" s="17" t="str">
        <f t="shared" si="516"/>
        <v/>
      </c>
      <c r="AA1216" s="17" t="str">
        <f t="shared" si="517"/>
        <v/>
      </c>
      <c r="AB1216" s="17" t="str">
        <f t="shared" si="518"/>
        <v/>
      </c>
      <c r="AC1216" s="17" t="str">
        <f t="shared" si="519"/>
        <v/>
      </c>
      <c r="AD1216" s="18" t="str">
        <f t="shared" si="520"/>
        <v/>
      </c>
      <c r="AE1216" s="19" t="str">
        <f t="shared" si="521"/>
        <v/>
      </c>
      <c r="AF1216" s="17" t="str">
        <f t="shared" si="522"/>
        <v/>
      </c>
      <c r="AG1216" s="17" t="str">
        <f t="shared" si="523"/>
        <v/>
      </c>
      <c r="AH1216" s="18" t="str">
        <f t="shared" si="524"/>
        <v/>
      </c>
      <c r="AI1216" s="73"/>
      <c r="AJ1216" s="74"/>
      <c r="AK1216" s="74"/>
      <c r="AL1216" s="73"/>
      <c r="AM1216" s="74"/>
      <c r="AN1216" s="74">
        <f t="shared" si="525"/>
        <v>2012</v>
      </c>
      <c r="AO1216" s="19" t="str">
        <f t="shared" ca="1" si="526"/>
        <v>-</v>
      </c>
      <c r="AP1216" s="17" t="str">
        <f ca="1">IF($C1216&gt;=TODAY(),"-",100*(AO1216-MIN(Fit_Error_Deaths))/(MAX(Fit_Error_Deaths)-MIN(Fit_Error_Deaths)))</f>
        <v>-</v>
      </c>
      <c r="AQ1216" s="17" t="str">
        <f t="shared" ca="1" si="527"/>
        <v>-</v>
      </c>
      <c r="AR1216" s="17" t="str">
        <f ca="1">IF($C1216&gt;=TODAY(),"-",100*(AQ1216-MIN(Fit_Error_LocalTransmission))/(MAX(Fit_Error_LocalTransmission)-MIN(Fit_Error_LocalTransmission)))</f>
        <v>-</v>
      </c>
      <c r="AS1216" s="17" t="str">
        <f t="shared" ca="1" si="528"/>
        <v>-</v>
      </c>
      <c r="AT1216" s="67" t="str">
        <f t="shared" ca="1" si="529"/>
        <v>-</v>
      </c>
    </row>
    <row r="1217" spans="1:46" s="1" customFormat="1" ht="12" x14ac:dyDescent="0.35">
      <c r="A1217" s="87"/>
      <c r="B1217" s="40" t="str">
        <f t="shared" si="506"/>
        <v/>
      </c>
      <c r="C1217" s="41" t="str">
        <f t="shared" si="507"/>
        <v/>
      </c>
      <c r="D1217" s="28">
        <f>'I Disease Parameters'!$E$6/(1000*365)</f>
        <v>4.8197260273972601E-5</v>
      </c>
      <c r="E1217" s="28">
        <f>'I Disease Parameters'!$E$7/(1000*365)</f>
        <v>2.0024657534246577E-5</v>
      </c>
      <c r="F1217" s="27">
        <f>(1-'I Disease Parameters'!$E$8)/'I Disease Parameters'!$E$10</f>
        <v>0.188</v>
      </c>
      <c r="G1217" s="27">
        <f>'I Disease Parameters'!$E$8/'I Disease Parameters'!$E$11</f>
        <v>1.2E-2</v>
      </c>
      <c r="H1217" s="27">
        <f>1/'I Disease Parameters'!$E$12</f>
        <v>0.05</v>
      </c>
      <c r="I1217" s="27">
        <f>'I Disease Parameters'!$E$9/'I Disease Parameters'!$E$15</f>
        <v>0</v>
      </c>
      <c r="J1217" s="83">
        <f t="shared" si="530"/>
        <v>7.7001263440561267</v>
      </c>
      <c r="K1217" s="60">
        <f t="shared" si="531"/>
        <v>0.77001263449643809</v>
      </c>
      <c r="L1217" s="30">
        <f t="shared" si="532"/>
        <v>0.46717576064062738</v>
      </c>
      <c r="M1217" s="27">
        <f>J1217/'I Disease Parameters'!$E$12</f>
        <v>0.38500631720280631</v>
      </c>
      <c r="N1217" s="27">
        <f>K1217/SQRT('I Disease Parameters'!$E$13*'I Disease Parameters'!$E$13)</f>
        <v>4.5294860852731655E-2</v>
      </c>
      <c r="O1217" s="27">
        <f>L1217/'I Disease Parameters'!$E$13</f>
        <v>2.7480927096507492E-2</v>
      </c>
      <c r="P1217" s="27">
        <f>(1-L1217)/'I Disease Parameters'!$E$14</f>
        <v>2.2201009973307193E-2</v>
      </c>
      <c r="Q1217" s="19" t="str">
        <f t="shared" si="508"/>
        <v/>
      </c>
      <c r="R1217" s="17" t="str">
        <f t="shared" si="509"/>
        <v/>
      </c>
      <c r="S1217" s="17" t="str">
        <f t="shared" si="510"/>
        <v/>
      </c>
      <c r="T1217" s="17" t="str">
        <f t="shared" si="511"/>
        <v/>
      </c>
      <c r="U1217" s="17" t="str">
        <f t="shared" si="512"/>
        <v/>
      </c>
      <c r="V1217" s="17" t="str">
        <f t="shared" si="513"/>
        <v/>
      </c>
      <c r="W1217" s="17" t="str">
        <f t="shared" si="514"/>
        <v/>
      </c>
      <c r="X1217" s="18" t="str">
        <f t="shared" si="505"/>
        <v/>
      </c>
      <c r="Y1217" s="17" t="str">
        <f t="shared" si="515"/>
        <v/>
      </c>
      <c r="Z1217" s="17" t="str">
        <f t="shared" si="516"/>
        <v/>
      </c>
      <c r="AA1217" s="17" t="str">
        <f t="shared" si="517"/>
        <v/>
      </c>
      <c r="AB1217" s="17" t="str">
        <f t="shared" si="518"/>
        <v/>
      </c>
      <c r="AC1217" s="17" t="str">
        <f t="shared" si="519"/>
        <v/>
      </c>
      <c r="AD1217" s="18" t="str">
        <f t="shared" si="520"/>
        <v/>
      </c>
      <c r="AE1217" s="19" t="str">
        <f t="shared" si="521"/>
        <v/>
      </c>
      <c r="AF1217" s="17" t="str">
        <f t="shared" si="522"/>
        <v/>
      </c>
      <c r="AG1217" s="17" t="str">
        <f t="shared" si="523"/>
        <v/>
      </c>
      <c r="AH1217" s="18" t="str">
        <f t="shared" si="524"/>
        <v/>
      </c>
      <c r="AI1217" s="73"/>
      <c r="AJ1217" s="74"/>
      <c r="AK1217" s="74"/>
      <c r="AL1217" s="73"/>
      <c r="AM1217" s="74"/>
      <c r="AN1217" s="74">
        <f t="shared" si="525"/>
        <v>2012</v>
      </c>
      <c r="AO1217" s="19" t="str">
        <f t="shared" ca="1" si="526"/>
        <v>-</v>
      </c>
      <c r="AP1217" s="17" t="str">
        <f ca="1">IF($C1217&gt;=TODAY(),"-",100*(AO1217-MIN(Fit_Error_Deaths))/(MAX(Fit_Error_Deaths)-MIN(Fit_Error_Deaths)))</f>
        <v>-</v>
      </c>
      <c r="AQ1217" s="17" t="str">
        <f t="shared" ca="1" si="527"/>
        <v>-</v>
      </c>
      <c r="AR1217" s="17" t="str">
        <f ca="1">IF($C1217&gt;=TODAY(),"-",100*(AQ1217-MIN(Fit_Error_LocalTransmission))/(MAX(Fit_Error_LocalTransmission)-MIN(Fit_Error_LocalTransmission)))</f>
        <v>-</v>
      </c>
      <c r="AS1217" s="17" t="str">
        <f t="shared" ca="1" si="528"/>
        <v>-</v>
      </c>
      <c r="AT1217" s="67" t="str">
        <f t="shared" ca="1" si="529"/>
        <v>-</v>
      </c>
    </row>
    <row r="1218" spans="1:46" s="1" customFormat="1" ht="12" x14ac:dyDescent="0.35">
      <c r="A1218" s="87"/>
      <c r="B1218" s="40" t="str">
        <f t="shared" si="506"/>
        <v/>
      </c>
      <c r="C1218" s="41" t="str">
        <f t="shared" si="507"/>
        <v/>
      </c>
      <c r="D1218" s="28">
        <f>'I Disease Parameters'!$E$6/(1000*365)</f>
        <v>4.8197260273972601E-5</v>
      </c>
      <c r="E1218" s="28">
        <f>'I Disease Parameters'!$E$7/(1000*365)</f>
        <v>2.0024657534246577E-5</v>
      </c>
      <c r="F1218" s="27">
        <f>(1-'I Disease Parameters'!$E$8)/'I Disease Parameters'!$E$10</f>
        <v>0.188</v>
      </c>
      <c r="G1218" s="27">
        <f>'I Disease Parameters'!$E$8/'I Disease Parameters'!$E$11</f>
        <v>1.2E-2</v>
      </c>
      <c r="H1218" s="27">
        <f>1/'I Disease Parameters'!$E$12</f>
        <v>0.05</v>
      </c>
      <c r="I1218" s="27">
        <f>'I Disease Parameters'!$E$9/'I Disease Parameters'!$E$15</f>
        <v>0</v>
      </c>
      <c r="J1218" s="83">
        <f t="shared" si="530"/>
        <v>7.7001263440561267</v>
      </c>
      <c r="K1218" s="60">
        <f t="shared" si="531"/>
        <v>0.77001263449643809</v>
      </c>
      <c r="L1218" s="30">
        <f t="shared" si="532"/>
        <v>0.46717576064062738</v>
      </c>
      <c r="M1218" s="27">
        <f>J1218/'I Disease Parameters'!$E$12</f>
        <v>0.38500631720280631</v>
      </c>
      <c r="N1218" s="27">
        <f>K1218/SQRT('I Disease Parameters'!$E$13*'I Disease Parameters'!$E$13)</f>
        <v>4.5294860852731655E-2</v>
      </c>
      <c r="O1218" s="27">
        <f>L1218/'I Disease Parameters'!$E$13</f>
        <v>2.7480927096507492E-2</v>
      </c>
      <c r="P1218" s="27">
        <f>(1-L1218)/'I Disease Parameters'!$E$14</f>
        <v>2.2201009973307193E-2</v>
      </c>
      <c r="Q1218" s="19" t="str">
        <f t="shared" si="508"/>
        <v/>
      </c>
      <c r="R1218" s="17" t="str">
        <f t="shared" si="509"/>
        <v/>
      </c>
      <c r="S1218" s="17" t="str">
        <f t="shared" si="510"/>
        <v/>
      </c>
      <c r="T1218" s="17" t="str">
        <f t="shared" si="511"/>
        <v/>
      </c>
      <c r="U1218" s="17" t="str">
        <f t="shared" si="512"/>
        <v/>
      </c>
      <c r="V1218" s="17" t="str">
        <f t="shared" si="513"/>
        <v/>
      </c>
      <c r="W1218" s="17" t="str">
        <f t="shared" si="514"/>
        <v/>
      </c>
      <c r="X1218" s="18" t="str">
        <f t="shared" si="505"/>
        <v/>
      </c>
      <c r="Y1218" s="17" t="str">
        <f t="shared" si="515"/>
        <v/>
      </c>
      <c r="Z1218" s="17" t="str">
        <f t="shared" si="516"/>
        <v/>
      </c>
      <c r="AA1218" s="17" t="str">
        <f t="shared" si="517"/>
        <v/>
      </c>
      <c r="AB1218" s="17" t="str">
        <f t="shared" si="518"/>
        <v/>
      </c>
      <c r="AC1218" s="17" t="str">
        <f t="shared" si="519"/>
        <v/>
      </c>
      <c r="AD1218" s="18" t="str">
        <f t="shared" si="520"/>
        <v/>
      </c>
      <c r="AE1218" s="19" t="str">
        <f t="shared" si="521"/>
        <v/>
      </c>
      <c r="AF1218" s="17" t="str">
        <f t="shared" si="522"/>
        <v/>
      </c>
      <c r="AG1218" s="17" t="str">
        <f t="shared" si="523"/>
        <v/>
      </c>
      <c r="AH1218" s="18" t="str">
        <f t="shared" si="524"/>
        <v/>
      </c>
      <c r="AI1218" s="73"/>
      <c r="AJ1218" s="74"/>
      <c r="AK1218" s="74"/>
      <c r="AL1218" s="73"/>
      <c r="AM1218" s="74"/>
      <c r="AN1218" s="74">
        <f t="shared" si="525"/>
        <v>2012</v>
      </c>
      <c r="AO1218" s="19" t="str">
        <f t="shared" ca="1" si="526"/>
        <v>-</v>
      </c>
      <c r="AP1218" s="17" t="str">
        <f ca="1">IF($C1218&gt;=TODAY(),"-",100*(AO1218-MIN(Fit_Error_Deaths))/(MAX(Fit_Error_Deaths)-MIN(Fit_Error_Deaths)))</f>
        <v>-</v>
      </c>
      <c r="AQ1218" s="17" t="str">
        <f t="shared" ca="1" si="527"/>
        <v>-</v>
      </c>
      <c r="AR1218" s="17" t="str">
        <f ca="1">IF($C1218&gt;=TODAY(),"-",100*(AQ1218-MIN(Fit_Error_LocalTransmission))/(MAX(Fit_Error_LocalTransmission)-MIN(Fit_Error_LocalTransmission)))</f>
        <v>-</v>
      </c>
      <c r="AS1218" s="17" t="str">
        <f t="shared" ca="1" si="528"/>
        <v>-</v>
      </c>
      <c r="AT1218" s="67" t="str">
        <f t="shared" ca="1" si="529"/>
        <v>-</v>
      </c>
    </row>
    <row r="1219" spans="1:46" s="1" customFormat="1" ht="12" x14ac:dyDescent="0.35">
      <c r="A1219" s="87"/>
      <c r="B1219" s="40" t="str">
        <f t="shared" si="506"/>
        <v/>
      </c>
      <c r="C1219" s="41" t="str">
        <f t="shared" si="507"/>
        <v/>
      </c>
      <c r="D1219" s="28">
        <f>'I Disease Parameters'!$E$6/(1000*365)</f>
        <v>4.8197260273972601E-5</v>
      </c>
      <c r="E1219" s="28">
        <f>'I Disease Parameters'!$E$7/(1000*365)</f>
        <v>2.0024657534246577E-5</v>
      </c>
      <c r="F1219" s="27">
        <f>(1-'I Disease Parameters'!$E$8)/'I Disease Parameters'!$E$10</f>
        <v>0.188</v>
      </c>
      <c r="G1219" s="27">
        <f>'I Disease Parameters'!$E$8/'I Disease Parameters'!$E$11</f>
        <v>1.2E-2</v>
      </c>
      <c r="H1219" s="27">
        <f>1/'I Disease Parameters'!$E$12</f>
        <v>0.05</v>
      </c>
      <c r="I1219" s="27">
        <f>'I Disease Parameters'!$E$9/'I Disease Parameters'!$E$15</f>
        <v>0</v>
      </c>
      <c r="J1219" s="83">
        <f t="shared" si="530"/>
        <v>7.7001263440561267</v>
      </c>
      <c r="K1219" s="60">
        <f t="shared" si="531"/>
        <v>0.77001263449643809</v>
      </c>
      <c r="L1219" s="30">
        <f t="shared" si="532"/>
        <v>0.46717576064062738</v>
      </c>
      <c r="M1219" s="27">
        <f>J1219/'I Disease Parameters'!$E$12</f>
        <v>0.38500631720280631</v>
      </c>
      <c r="N1219" s="27">
        <f>K1219/SQRT('I Disease Parameters'!$E$13*'I Disease Parameters'!$E$13)</f>
        <v>4.5294860852731655E-2</v>
      </c>
      <c r="O1219" s="27">
        <f>L1219/'I Disease Parameters'!$E$13</f>
        <v>2.7480927096507492E-2</v>
      </c>
      <c r="P1219" s="27">
        <f>(1-L1219)/'I Disease Parameters'!$E$14</f>
        <v>2.2201009973307193E-2</v>
      </c>
      <c r="Q1219" s="19" t="str">
        <f t="shared" si="508"/>
        <v/>
      </c>
      <c r="R1219" s="17" t="str">
        <f t="shared" si="509"/>
        <v/>
      </c>
      <c r="S1219" s="17" t="str">
        <f t="shared" si="510"/>
        <v/>
      </c>
      <c r="T1219" s="17" t="str">
        <f t="shared" si="511"/>
        <v/>
      </c>
      <c r="U1219" s="17" t="str">
        <f t="shared" si="512"/>
        <v/>
      </c>
      <c r="V1219" s="17" t="str">
        <f t="shared" si="513"/>
        <v/>
      </c>
      <c r="W1219" s="17" t="str">
        <f t="shared" si="514"/>
        <v/>
      </c>
      <c r="X1219" s="18" t="str">
        <f t="shared" si="505"/>
        <v/>
      </c>
      <c r="Y1219" s="17" t="str">
        <f t="shared" si="515"/>
        <v/>
      </c>
      <c r="Z1219" s="17" t="str">
        <f t="shared" si="516"/>
        <v/>
      </c>
      <c r="AA1219" s="17" t="str">
        <f t="shared" si="517"/>
        <v/>
      </c>
      <c r="AB1219" s="17" t="str">
        <f t="shared" si="518"/>
        <v/>
      </c>
      <c r="AC1219" s="17" t="str">
        <f t="shared" si="519"/>
        <v/>
      </c>
      <c r="AD1219" s="18" t="str">
        <f t="shared" si="520"/>
        <v/>
      </c>
      <c r="AE1219" s="19" t="str">
        <f t="shared" si="521"/>
        <v/>
      </c>
      <c r="AF1219" s="17" t="str">
        <f t="shared" si="522"/>
        <v/>
      </c>
      <c r="AG1219" s="17" t="str">
        <f t="shared" si="523"/>
        <v/>
      </c>
      <c r="AH1219" s="18" t="str">
        <f t="shared" si="524"/>
        <v/>
      </c>
      <c r="AI1219" s="73"/>
      <c r="AJ1219" s="74"/>
      <c r="AK1219" s="74"/>
      <c r="AL1219" s="73"/>
      <c r="AM1219" s="74"/>
      <c r="AN1219" s="74">
        <f t="shared" si="525"/>
        <v>2012</v>
      </c>
      <c r="AO1219" s="19" t="str">
        <f t="shared" ca="1" si="526"/>
        <v>-</v>
      </c>
      <c r="AP1219" s="17" t="str">
        <f ca="1">IF($C1219&gt;=TODAY(),"-",100*(AO1219-MIN(Fit_Error_Deaths))/(MAX(Fit_Error_Deaths)-MIN(Fit_Error_Deaths)))</f>
        <v>-</v>
      </c>
      <c r="AQ1219" s="17" t="str">
        <f t="shared" ca="1" si="527"/>
        <v>-</v>
      </c>
      <c r="AR1219" s="17" t="str">
        <f ca="1">IF($C1219&gt;=TODAY(),"-",100*(AQ1219-MIN(Fit_Error_LocalTransmission))/(MAX(Fit_Error_LocalTransmission)-MIN(Fit_Error_LocalTransmission)))</f>
        <v>-</v>
      </c>
      <c r="AS1219" s="17" t="str">
        <f t="shared" ca="1" si="528"/>
        <v>-</v>
      </c>
      <c r="AT1219" s="67" t="str">
        <f t="shared" ca="1" si="529"/>
        <v>-</v>
      </c>
    </row>
    <row r="1220" spans="1:46" s="1" customFormat="1" ht="12" x14ac:dyDescent="0.35">
      <c r="A1220" s="87"/>
      <c r="B1220" s="40" t="str">
        <f t="shared" si="506"/>
        <v/>
      </c>
      <c r="C1220" s="41" t="str">
        <f t="shared" si="507"/>
        <v/>
      </c>
      <c r="D1220" s="28">
        <f>'I Disease Parameters'!$E$6/(1000*365)</f>
        <v>4.8197260273972601E-5</v>
      </c>
      <c r="E1220" s="28">
        <f>'I Disease Parameters'!$E$7/(1000*365)</f>
        <v>2.0024657534246577E-5</v>
      </c>
      <c r="F1220" s="27">
        <f>(1-'I Disease Parameters'!$E$8)/'I Disease Parameters'!$E$10</f>
        <v>0.188</v>
      </c>
      <c r="G1220" s="27">
        <f>'I Disease Parameters'!$E$8/'I Disease Parameters'!$E$11</f>
        <v>1.2E-2</v>
      </c>
      <c r="H1220" s="27">
        <f>1/'I Disease Parameters'!$E$12</f>
        <v>0.05</v>
      </c>
      <c r="I1220" s="27">
        <f>'I Disease Parameters'!$E$9/'I Disease Parameters'!$E$15</f>
        <v>0</v>
      </c>
      <c r="J1220" s="83">
        <f t="shared" si="530"/>
        <v>7.7001263440561267</v>
      </c>
      <c r="K1220" s="60">
        <f t="shared" si="531"/>
        <v>0.77001263449643809</v>
      </c>
      <c r="L1220" s="30">
        <f t="shared" si="532"/>
        <v>0.46717576064062738</v>
      </c>
      <c r="M1220" s="27">
        <f>J1220/'I Disease Parameters'!$E$12</f>
        <v>0.38500631720280631</v>
      </c>
      <c r="N1220" s="27">
        <f>K1220/SQRT('I Disease Parameters'!$E$13*'I Disease Parameters'!$E$13)</f>
        <v>4.5294860852731655E-2</v>
      </c>
      <c r="O1220" s="27">
        <f>L1220/'I Disease Parameters'!$E$13</f>
        <v>2.7480927096507492E-2</v>
      </c>
      <c r="P1220" s="27">
        <f>(1-L1220)/'I Disease Parameters'!$E$14</f>
        <v>2.2201009973307193E-2</v>
      </c>
      <c r="Q1220" s="19" t="str">
        <f t="shared" si="508"/>
        <v/>
      </c>
      <c r="R1220" s="17" t="str">
        <f t="shared" si="509"/>
        <v/>
      </c>
      <c r="S1220" s="17" t="str">
        <f t="shared" si="510"/>
        <v/>
      </c>
      <c r="T1220" s="17" t="str">
        <f t="shared" si="511"/>
        <v/>
      </c>
      <c r="U1220" s="17" t="str">
        <f t="shared" si="512"/>
        <v/>
      </c>
      <c r="V1220" s="17" t="str">
        <f t="shared" si="513"/>
        <v/>
      </c>
      <c r="W1220" s="17" t="str">
        <f t="shared" si="514"/>
        <v/>
      </c>
      <c r="X1220" s="18" t="str">
        <f t="shared" ref="X1220:X1283" si="533">IF($B1220&gt;$C$1,"",MAX(View_T_C))</f>
        <v/>
      </c>
      <c r="Y1220" s="17" t="str">
        <f t="shared" si="515"/>
        <v/>
      </c>
      <c r="Z1220" s="17" t="str">
        <f t="shared" si="516"/>
        <v/>
      </c>
      <c r="AA1220" s="17" t="str">
        <f t="shared" si="517"/>
        <v/>
      </c>
      <c r="AB1220" s="17" t="str">
        <f t="shared" si="518"/>
        <v/>
      </c>
      <c r="AC1220" s="17" t="str">
        <f t="shared" si="519"/>
        <v/>
      </c>
      <c r="AD1220" s="18" t="str">
        <f t="shared" si="520"/>
        <v/>
      </c>
      <c r="AE1220" s="19" t="str">
        <f t="shared" si="521"/>
        <v/>
      </c>
      <c r="AF1220" s="17" t="str">
        <f t="shared" si="522"/>
        <v/>
      </c>
      <c r="AG1220" s="17" t="str">
        <f t="shared" si="523"/>
        <v/>
      </c>
      <c r="AH1220" s="18" t="str">
        <f t="shared" si="524"/>
        <v/>
      </c>
      <c r="AI1220" s="73"/>
      <c r="AJ1220" s="74"/>
      <c r="AK1220" s="74"/>
      <c r="AL1220" s="73"/>
      <c r="AM1220" s="74"/>
      <c r="AN1220" s="74">
        <f t="shared" si="525"/>
        <v>2012</v>
      </c>
      <c r="AO1220" s="19" t="str">
        <f t="shared" ca="1" si="526"/>
        <v>-</v>
      </c>
      <c r="AP1220" s="17" t="str">
        <f ca="1">IF($C1220&gt;=TODAY(),"-",100*(AO1220-MIN(Fit_Error_Deaths))/(MAX(Fit_Error_Deaths)-MIN(Fit_Error_Deaths)))</f>
        <v>-</v>
      </c>
      <c r="AQ1220" s="17" t="str">
        <f t="shared" ca="1" si="527"/>
        <v>-</v>
      </c>
      <c r="AR1220" s="17" t="str">
        <f ca="1">IF($C1220&gt;=TODAY(),"-",100*(AQ1220-MIN(Fit_Error_LocalTransmission))/(MAX(Fit_Error_LocalTransmission)-MIN(Fit_Error_LocalTransmission)))</f>
        <v>-</v>
      </c>
      <c r="AS1220" s="17" t="str">
        <f t="shared" ca="1" si="528"/>
        <v>-</v>
      </c>
      <c r="AT1220" s="67" t="str">
        <f t="shared" ca="1" si="529"/>
        <v>-</v>
      </c>
    </row>
    <row r="1221" spans="1:46" s="1" customFormat="1" ht="12" x14ac:dyDescent="0.35">
      <c r="A1221" s="87"/>
      <c r="B1221" s="40" t="str">
        <f t="shared" ref="B1221:B1284" si="534">IF($B1220&gt;=$C$1,"",B1220+1)</f>
        <v/>
      </c>
      <c r="C1221" s="41" t="str">
        <f t="shared" ref="C1221:C1284" si="535">IF($B1221&gt;$C$1,"",C1220+1)</f>
        <v/>
      </c>
      <c r="D1221" s="28">
        <f>'I Disease Parameters'!$E$6/(1000*365)</f>
        <v>4.8197260273972601E-5</v>
      </c>
      <c r="E1221" s="28">
        <f>'I Disease Parameters'!$E$7/(1000*365)</f>
        <v>2.0024657534246577E-5</v>
      </c>
      <c r="F1221" s="27">
        <f>(1-'I Disease Parameters'!$E$8)/'I Disease Parameters'!$E$10</f>
        <v>0.188</v>
      </c>
      <c r="G1221" s="27">
        <f>'I Disease Parameters'!$E$8/'I Disease Parameters'!$E$11</f>
        <v>1.2E-2</v>
      </c>
      <c r="H1221" s="27">
        <f>1/'I Disease Parameters'!$E$12</f>
        <v>0.05</v>
      </c>
      <c r="I1221" s="27">
        <f>'I Disease Parameters'!$E$9/'I Disease Parameters'!$E$15</f>
        <v>0</v>
      </c>
      <c r="J1221" s="83">
        <f t="shared" si="530"/>
        <v>7.7001263440561267</v>
      </c>
      <c r="K1221" s="60">
        <f t="shared" si="531"/>
        <v>0.77001263449643809</v>
      </c>
      <c r="L1221" s="30">
        <f t="shared" si="532"/>
        <v>0.46717576064062738</v>
      </c>
      <c r="M1221" s="27">
        <f>J1221/'I Disease Parameters'!$E$12</f>
        <v>0.38500631720280631</v>
      </c>
      <c r="N1221" s="27">
        <f>K1221/SQRT('I Disease Parameters'!$E$13*'I Disease Parameters'!$E$13)</f>
        <v>4.5294860852731655E-2</v>
      </c>
      <c r="O1221" s="27">
        <f>L1221/'I Disease Parameters'!$E$13</f>
        <v>2.7480927096507492E-2</v>
      </c>
      <c r="P1221" s="27">
        <f>(1-L1221)/'I Disease Parameters'!$E$14</f>
        <v>2.2201009973307193E-2</v>
      </c>
      <c r="Q1221" s="19" t="str">
        <f t="shared" ref="Q1221:Q1284" si="536">IF($B1221&gt;$C$1,"",Q1220+p_0*$W1220+p_9*$U1220-p_1*$Q1220-p_2*$Q1220*($S1220/$W1220)-p_3*$Q1220*($T1220/$W1220))</f>
        <v/>
      </c>
      <c r="R1221" s="17" t="str">
        <f t="shared" ref="R1221:R1284" si="537">IF($B1221&gt;$C$1,"",R1220+p_2*$Q1220*($S1220/$W1220)+p_3*$Q1220*($T1220/$W1220) - p_1*$R1220- p_4*$R1220 - p_5*$R1220+AI1220)</f>
        <v/>
      </c>
      <c r="S1221" s="17" t="str">
        <f t="shared" ref="S1221:S1284" si="538">IF($B1221&gt;$C$1,"",S1220+p_4*$R1220-p_1*$S1220-p_6*$S1220+AJ1220)</f>
        <v/>
      </c>
      <c r="T1221" s="17" t="str">
        <f t="shared" ref="T1221:T1284" si="539">IF($B1221&gt;$C$1,"",T1220+p_5*$R1220-p_1*$T1220-p_7*$T1220-p_8*$T1220+AK1220)</f>
        <v/>
      </c>
      <c r="U1221" s="17" t="str">
        <f t="shared" ref="U1221:U1284" si="540">IF($B1221&gt;$C$1,"",U1220+p_7*$T1220+p_6*$S1220-p_1*$U1220-p_9*$U1220)</f>
        <v/>
      </c>
      <c r="V1221" s="17" t="str">
        <f t="shared" ref="V1221:V1284" si="541">IF($B1221&gt;$C$1,"",V1220+p_8*$T1220)</f>
        <v/>
      </c>
      <c r="W1221" s="17" t="str">
        <f t="shared" ref="W1221:W1284" si="542">IF($B1221&gt;$C$1,"",SUM($Q1221:$U1221))</f>
        <v/>
      </c>
      <c r="X1221" s="18" t="str">
        <f t="shared" si="533"/>
        <v/>
      </c>
      <c r="Y1221" s="17" t="str">
        <f t="shared" ref="Y1221:Y1284" si="543">IF($B1221&gt;$C$1,"",Q1221-Q1220)</f>
        <v/>
      </c>
      <c r="Z1221" s="17" t="str">
        <f t="shared" ref="Z1221:Z1284" si="544">IF($B1221&gt;$C$1,"",R1221-R1220)</f>
        <v/>
      </c>
      <c r="AA1221" s="17" t="str">
        <f t="shared" ref="AA1221:AA1284" si="545">IF($B1221&gt;$C$1,"",S1221-S1220)</f>
        <v/>
      </c>
      <c r="AB1221" s="17" t="str">
        <f t="shared" ref="AB1221:AB1284" si="546">IF($B1221&gt;$C$1,"",T1221-T1220)</f>
        <v/>
      </c>
      <c r="AC1221" s="17" t="str">
        <f t="shared" ref="AC1221:AC1284" si="547">IF($B1221&gt;$C$1,"",U1221-U1220)</f>
        <v/>
      </c>
      <c r="AD1221" s="18" t="str">
        <f t="shared" ref="AD1221:AD1284" si="548">IF($B1221&gt;$C$1,"",V1221-V1220)</f>
        <v/>
      </c>
      <c r="AE1221" s="19" t="str">
        <f t="shared" ref="AE1221:AE1284" si="549">IF($B1221&gt;$C$1,"",p_2*$Q1220*($S1220/$W1220)+p_3*$Q1220*($T1220/$W1220))</f>
        <v/>
      </c>
      <c r="AF1221" s="17" t="str">
        <f t="shared" ref="AF1221:AF1284" si="550">IF($B1221&gt;$C$1,"",p_4*$R1220)</f>
        <v/>
      </c>
      <c r="AG1221" s="17" t="str">
        <f t="shared" ref="AG1221:AG1284" si="551">IF($B1221&gt;$C$1,"",p_5*$R1220)</f>
        <v/>
      </c>
      <c r="AH1221" s="18" t="str">
        <f t="shared" si="524"/>
        <v/>
      </c>
      <c r="AI1221" s="73"/>
      <c r="AJ1221" s="74"/>
      <c r="AK1221" s="74"/>
      <c r="AL1221" s="73"/>
      <c r="AM1221" s="74"/>
      <c r="AN1221" s="74">
        <f t="shared" si="525"/>
        <v>2012</v>
      </c>
      <c r="AO1221" s="19" t="str">
        <f t="shared" ca="1" si="526"/>
        <v>-</v>
      </c>
      <c r="AP1221" s="17" t="str">
        <f ca="1">IF($C1221&gt;=TODAY(),"-",100*(AO1221-MIN(Fit_Error_Deaths))/(MAX(Fit_Error_Deaths)-MIN(Fit_Error_Deaths)))</f>
        <v>-</v>
      </c>
      <c r="AQ1221" s="17" t="str">
        <f t="shared" ca="1" si="527"/>
        <v>-</v>
      </c>
      <c r="AR1221" s="17" t="str">
        <f ca="1">IF($C1221&gt;=TODAY(),"-",100*(AQ1221-MIN(Fit_Error_LocalTransmission))/(MAX(Fit_Error_LocalTransmission)-MIN(Fit_Error_LocalTransmission)))</f>
        <v>-</v>
      </c>
      <c r="AS1221" s="17" t="str">
        <f t="shared" ca="1" si="528"/>
        <v>-</v>
      </c>
      <c r="AT1221" s="67" t="str">
        <f t="shared" ca="1" si="529"/>
        <v>-</v>
      </c>
    </row>
    <row r="1222" spans="1:46" s="1" customFormat="1" ht="12" x14ac:dyDescent="0.35">
      <c r="A1222" s="87"/>
      <c r="B1222" s="40" t="str">
        <f t="shared" si="534"/>
        <v/>
      </c>
      <c r="C1222" s="41" t="str">
        <f t="shared" si="535"/>
        <v/>
      </c>
      <c r="D1222" s="28">
        <f>'I Disease Parameters'!$E$6/(1000*365)</f>
        <v>4.8197260273972601E-5</v>
      </c>
      <c r="E1222" s="28">
        <f>'I Disease Parameters'!$E$7/(1000*365)</f>
        <v>2.0024657534246577E-5</v>
      </c>
      <c r="F1222" s="27">
        <f>(1-'I Disease Parameters'!$E$8)/'I Disease Parameters'!$E$10</f>
        <v>0.188</v>
      </c>
      <c r="G1222" s="27">
        <f>'I Disease Parameters'!$E$8/'I Disease Parameters'!$E$11</f>
        <v>1.2E-2</v>
      </c>
      <c r="H1222" s="27">
        <f>1/'I Disease Parameters'!$E$12</f>
        <v>0.05</v>
      </c>
      <c r="I1222" s="27">
        <f>'I Disease Parameters'!$E$9/'I Disease Parameters'!$E$15</f>
        <v>0</v>
      </c>
      <c r="J1222" s="83">
        <f t="shared" si="530"/>
        <v>7.7001263440561267</v>
      </c>
      <c r="K1222" s="60">
        <f t="shared" si="531"/>
        <v>0.77001263449643809</v>
      </c>
      <c r="L1222" s="30">
        <f t="shared" si="532"/>
        <v>0.46717576064062738</v>
      </c>
      <c r="M1222" s="27">
        <f>J1222/'I Disease Parameters'!$E$12</f>
        <v>0.38500631720280631</v>
      </c>
      <c r="N1222" s="27">
        <f>K1222/SQRT('I Disease Parameters'!$E$13*'I Disease Parameters'!$E$13)</f>
        <v>4.5294860852731655E-2</v>
      </c>
      <c r="O1222" s="27">
        <f>L1222/'I Disease Parameters'!$E$13</f>
        <v>2.7480927096507492E-2</v>
      </c>
      <c r="P1222" s="27">
        <f>(1-L1222)/'I Disease Parameters'!$E$14</f>
        <v>2.2201009973307193E-2</v>
      </c>
      <c r="Q1222" s="19" t="str">
        <f t="shared" si="536"/>
        <v/>
      </c>
      <c r="R1222" s="17" t="str">
        <f t="shared" si="537"/>
        <v/>
      </c>
      <c r="S1222" s="17" t="str">
        <f t="shared" si="538"/>
        <v/>
      </c>
      <c r="T1222" s="17" t="str">
        <f t="shared" si="539"/>
        <v/>
      </c>
      <c r="U1222" s="17" t="str">
        <f t="shared" si="540"/>
        <v/>
      </c>
      <c r="V1222" s="17" t="str">
        <f t="shared" si="541"/>
        <v/>
      </c>
      <c r="W1222" s="17" t="str">
        <f t="shared" si="542"/>
        <v/>
      </c>
      <c r="X1222" s="18" t="str">
        <f t="shared" si="533"/>
        <v/>
      </c>
      <c r="Y1222" s="17" t="str">
        <f t="shared" si="543"/>
        <v/>
      </c>
      <c r="Z1222" s="17" t="str">
        <f t="shared" si="544"/>
        <v/>
      </c>
      <c r="AA1222" s="17" t="str">
        <f t="shared" si="545"/>
        <v/>
      </c>
      <c r="AB1222" s="17" t="str">
        <f t="shared" si="546"/>
        <v/>
      </c>
      <c r="AC1222" s="17" t="str">
        <f t="shared" si="547"/>
        <v/>
      </c>
      <c r="AD1222" s="18" t="str">
        <f t="shared" si="548"/>
        <v/>
      </c>
      <c r="AE1222" s="19" t="str">
        <f t="shared" si="549"/>
        <v/>
      </c>
      <c r="AF1222" s="17" t="str">
        <f t="shared" si="550"/>
        <v/>
      </c>
      <c r="AG1222" s="17" t="str">
        <f t="shared" si="551"/>
        <v/>
      </c>
      <c r="AH1222" s="18" t="str">
        <f t="shared" ref="AH1222:AH1285" si="552">IF($B1222&gt;$C$1,"",AG1222+AF1222)</f>
        <v/>
      </c>
      <c r="AI1222" s="73"/>
      <c r="AJ1222" s="74"/>
      <c r="AK1222" s="74"/>
      <c r="AL1222" s="73"/>
      <c r="AM1222" s="74"/>
      <c r="AN1222" s="74">
        <f t="shared" ref="AN1222:AN1285" si="553">AM1222+AN1221</f>
        <v>2012</v>
      </c>
      <c r="AO1222" s="19" t="str">
        <f t="shared" ref="AO1222:AO1285" ca="1" si="554">IF($C1222&gt;=TODAY(),"-",(AL1222-AD1222)^2)</f>
        <v>-</v>
      </c>
      <c r="AP1222" s="17" t="str">
        <f ca="1">IF($C1222&gt;=TODAY(),"-",100*(AO1222-MIN(Fit_Error_Deaths))/(MAX(Fit_Error_Deaths)-MIN(Fit_Error_Deaths)))</f>
        <v>-</v>
      </c>
      <c r="AQ1222" s="17" t="str">
        <f t="shared" ref="AQ1222:AQ1285" ca="1" si="555">IF($C1222&gt;=TODAY(),"-",(AM1222-AH1222)^2)</f>
        <v>-</v>
      </c>
      <c r="AR1222" s="17" t="str">
        <f ca="1">IF($C1222&gt;=TODAY(),"-",100*(AQ1222-MIN(Fit_Error_LocalTransmission))/(MAX(Fit_Error_LocalTransmission)-MIN(Fit_Error_LocalTransmission)))</f>
        <v>-</v>
      </c>
      <c r="AS1222" s="17" t="str">
        <f t="shared" ref="AS1222:AS1285" ca="1" si="556">IF($C1222&gt;=TODAY(),"-",AP1222*$AO$2+AR1222*$AQ$2)</f>
        <v>-</v>
      </c>
      <c r="AT1222" s="67" t="str">
        <f t="shared" ref="AT1222:AT1285" ca="1" si="557">IF($C1222&gt;=TODAY(),"-",($AT$2)^((TODAY()-C1222-1)))</f>
        <v>-</v>
      </c>
    </row>
    <row r="1223" spans="1:46" s="1" customFormat="1" ht="12" x14ac:dyDescent="0.35">
      <c r="A1223" s="87"/>
      <c r="B1223" s="40" t="str">
        <f t="shared" si="534"/>
        <v/>
      </c>
      <c r="C1223" s="41" t="str">
        <f t="shared" si="535"/>
        <v/>
      </c>
      <c r="D1223" s="28">
        <f>'I Disease Parameters'!$E$6/(1000*365)</f>
        <v>4.8197260273972601E-5</v>
      </c>
      <c r="E1223" s="28">
        <f>'I Disease Parameters'!$E$7/(1000*365)</f>
        <v>2.0024657534246577E-5</v>
      </c>
      <c r="F1223" s="27">
        <f>(1-'I Disease Parameters'!$E$8)/'I Disease Parameters'!$E$10</f>
        <v>0.188</v>
      </c>
      <c r="G1223" s="27">
        <f>'I Disease Parameters'!$E$8/'I Disease Parameters'!$E$11</f>
        <v>1.2E-2</v>
      </c>
      <c r="H1223" s="27">
        <f>1/'I Disease Parameters'!$E$12</f>
        <v>0.05</v>
      </c>
      <c r="I1223" s="27">
        <f>'I Disease Parameters'!$E$9/'I Disease Parameters'!$E$15</f>
        <v>0</v>
      </c>
      <c r="J1223" s="83">
        <f t="shared" ref="J1223:J1286" si="558">J1222</f>
        <v>7.7001263440561267</v>
      </c>
      <c r="K1223" s="60">
        <f t="shared" ref="K1223:K1286" si="559">K1222</f>
        <v>0.77001263449643809</v>
      </c>
      <c r="L1223" s="30">
        <f t="shared" ref="L1223:L1286" si="560">L1222</f>
        <v>0.46717576064062738</v>
      </c>
      <c r="M1223" s="27">
        <f>J1223/'I Disease Parameters'!$E$12</f>
        <v>0.38500631720280631</v>
      </c>
      <c r="N1223" s="27">
        <f>K1223/SQRT('I Disease Parameters'!$E$13*'I Disease Parameters'!$E$13)</f>
        <v>4.5294860852731655E-2</v>
      </c>
      <c r="O1223" s="27">
        <f>L1223/'I Disease Parameters'!$E$13</f>
        <v>2.7480927096507492E-2</v>
      </c>
      <c r="P1223" s="27">
        <f>(1-L1223)/'I Disease Parameters'!$E$14</f>
        <v>2.2201009973307193E-2</v>
      </c>
      <c r="Q1223" s="19" t="str">
        <f t="shared" si="536"/>
        <v/>
      </c>
      <c r="R1223" s="17" t="str">
        <f t="shared" si="537"/>
        <v/>
      </c>
      <c r="S1223" s="17" t="str">
        <f t="shared" si="538"/>
        <v/>
      </c>
      <c r="T1223" s="17" t="str">
        <f t="shared" si="539"/>
        <v/>
      </c>
      <c r="U1223" s="17" t="str">
        <f t="shared" si="540"/>
        <v/>
      </c>
      <c r="V1223" s="17" t="str">
        <f t="shared" si="541"/>
        <v/>
      </c>
      <c r="W1223" s="17" t="str">
        <f t="shared" si="542"/>
        <v/>
      </c>
      <c r="X1223" s="18" t="str">
        <f t="shared" si="533"/>
        <v/>
      </c>
      <c r="Y1223" s="17" t="str">
        <f t="shared" si="543"/>
        <v/>
      </c>
      <c r="Z1223" s="17" t="str">
        <f t="shared" si="544"/>
        <v/>
      </c>
      <c r="AA1223" s="17" t="str">
        <f t="shared" si="545"/>
        <v/>
      </c>
      <c r="AB1223" s="17" t="str">
        <f t="shared" si="546"/>
        <v/>
      </c>
      <c r="AC1223" s="17" t="str">
        <f t="shared" si="547"/>
        <v/>
      </c>
      <c r="AD1223" s="18" t="str">
        <f t="shared" si="548"/>
        <v/>
      </c>
      <c r="AE1223" s="19" t="str">
        <f t="shared" si="549"/>
        <v/>
      </c>
      <c r="AF1223" s="17" t="str">
        <f t="shared" si="550"/>
        <v/>
      </c>
      <c r="AG1223" s="17" t="str">
        <f t="shared" si="551"/>
        <v/>
      </c>
      <c r="AH1223" s="18" t="str">
        <f t="shared" si="552"/>
        <v/>
      </c>
      <c r="AI1223" s="73"/>
      <c r="AJ1223" s="74"/>
      <c r="AK1223" s="74"/>
      <c r="AL1223" s="73"/>
      <c r="AM1223" s="74"/>
      <c r="AN1223" s="74">
        <f t="shared" si="553"/>
        <v>2012</v>
      </c>
      <c r="AO1223" s="19" t="str">
        <f t="shared" ca="1" si="554"/>
        <v>-</v>
      </c>
      <c r="AP1223" s="17" t="str">
        <f ca="1">IF($C1223&gt;=TODAY(),"-",100*(AO1223-MIN(Fit_Error_Deaths))/(MAX(Fit_Error_Deaths)-MIN(Fit_Error_Deaths)))</f>
        <v>-</v>
      </c>
      <c r="AQ1223" s="17" t="str">
        <f t="shared" ca="1" si="555"/>
        <v>-</v>
      </c>
      <c r="AR1223" s="17" t="str">
        <f ca="1">IF($C1223&gt;=TODAY(),"-",100*(AQ1223-MIN(Fit_Error_LocalTransmission))/(MAX(Fit_Error_LocalTransmission)-MIN(Fit_Error_LocalTransmission)))</f>
        <v>-</v>
      </c>
      <c r="AS1223" s="17" t="str">
        <f t="shared" ca="1" si="556"/>
        <v>-</v>
      </c>
      <c r="AT1223" s="67" t="str">
        <f t="shared" ca="1" si="557"/>
        <v>-</v>
      </c>
    </row>
    <row r="1224" spans="1:46" s="1" customFormat="1" ht="12" x14ac:dyDescent="0.35">
      <c r="A1224" s="87"/>
      <c r="B1224" s="40" t="str">
        <f t="shared" si="534"/>
        <v/>
      </c>
      <c r="C1224" s="41" t="str">
        <f t="shared" si="535"/>
        <v/>
      </c>
      <c r="D1224" s="28">
        <f>'I Disease Parameters'!$E$6/(1000*365)</f>
        <v>4.8197260273972601E-5</v>
      </c>
      <c r="E1224" s="28">
        <f>'I Disease Parameters'!$E$7/(1000*365)</f>
        <v>2.0024657534246577E-5</v>
      </c>
      <c r="F1224" s="27">
        <f>(1-'I Disease Parameters'!$E$8)/'I Disease Parameters'!$E$10</f>
        <v>0.188</v>
      </c>
      <c r="G1224" s="27">
        <f>'I Disease Parameters'!$E$8/'I Disease Parameters'!$E$11</f>
        <v>1.2E-2</v>
      </c>
      <c r="H1224" s="27">
        <f>1/'I Disease Parameters'!$E$12</f>
        <v>0.05</v>
      </c>
      <c r="I1224" s="27">
        <f>'I Disease Parameters'!$E$9/'I Disease Parameters'!$E$15</f>
        <v>0</v>
      </c>
      <c r="J1224" s="83">
        <f t="shared" si="558"/>
        <v>7.7001263440561267</v>
      </c>
      <c r="K1224" s="60">
        <f t="shared" si="559"/>
        <v>0.77001263449643809</v>
      </c>
      <c r="L1224" s="30">
        <f t="shared" si="560"/>
        <v>0.46717576064062738</v>
      </c>
      <c r="M1224" s="27">
        <f>J1224/'I Disease Parameters'!$E$12</f>
        <v>0.38500631720280631</v>
      </c>
      <c r="N1224" s="27">
        <f>K1224/SQRT('I Disease Parameters'!$E$13*'I Disease Parameters'!$E$13)</f>
        <v>4.5294860852731655E-2</v>
      </c>
      <c r="O1224" s="27">
        <f>L1224/'I Disease Parameters'!$E$13</f>
        <v>2.7480927096507492E-2</v>
      </c>
      <c r="P1224" s="27">
        <f>(1-L1224)/'I Disease Parameters'!$E$14</f>
        <v>2.2201009973307193E-2</v>
      </c>
      <c r="Q1224" s="19" t="str">
        <f t="shared" si="536"/>
        <v/>
      </c>
      <c r="R1224" s="17" t="str">
        <f t="shared" si="537"/>
        <v/>
      </c>
      <c r="S1224" s="17" t="str">
        <f t="shared" si="538"/>
        <v/>
      </c>
      <c r="T1224" s="17" t="str">
        <f t="shared" si="539"/>
        <v/>
      </c>
      <c r="U1224" s="17" t="str">
        <f t="shared" si="540"/>
        <v/>
      </c>
      <c r="V1224" s="17" t="str">
        <f t="shared" si="541"/>
        <v/>
      </c>
      <c r="W1224" s="17" t="str">
        <f t="shared" si="542"/>
        <v/>
      </c>
      <c r="X1224" s="18" t="str">
        <f t="shared" si="533"/>
        <v/>
      </c>
      <c r="Y1224" s="17" t="str">
        <f t="shared" si="543"/>
        <v/>
      </c>
      <c r="Z1224" s="17" t="str">
        <f t="shared" si="544"/>
        <v/>
      </c>
      <c r="AA1224" s="17" t="str">
        <f t="shared" si="545"/>
        <v/>
      </c>
      <c r="AB1224" s="17" t="str">
        <f t="shared" si="546"/>
        <v/>
      </c>
      <c r="AC1224" s="17" t="str">
        <f t="shared" si="547"/>
        <v/>
      </c>
      <c r="AD1224" s="18" t="str">
        <f t="shared" si="548"/>
        <v/>
      </c>
      <c r="AE1224" s="19" t="str">
        <f t="shared" si="549"/>
        <v/>
      </c>
      <c r="AF1224" s="17" t="str">
        <f t="shared" si="550"/>
        <v/>
      </c>
      <c r="AG1224" s="17" t="str">
        <f t="shared" si="551"/>
        <v/>
      </c>
      <c r="AH1224" s="18" t="str">
        <f t="shared" si="552"/>
        <v/>
      </c>
      <c r="AI1224" s="73"/>
      <c r="AJ1224" s="74"/>
      <c r="AK1224" s="74"/>
      <c r="AL1224" s="73"/>
      <c r="AM1224" s="74"/>
      <c r="AN1224" s="74">
        <f t="shared" si="553"/>
        <v>2012</v>
      </c>
      <c r="AO1224" s="19" t="str">
        <f t="shared" ca="1" si="554"/>
        <v>-</v>
      </c>
      <c r="AP1224" s="17" t="str">
        <f ca="1">IF($C1224&gt;=TODAY(),"-",100*(AO1224-MIN(Fit_Error_Deaths))/(MAX(Fit_Error_Deaths)-MIN(Fit_Error_Deaths)))</f>
        <v>-</v>
      </c>
      <c r="AQ1224" s="17" t="str">
        <f t="shared" ca="1" si="555"/>
        <v>-</v>
      </c>
      <c r="AR1224" s="17" t="str">
        <f ca="1">IF($C1224&gt;=TODAY(),"-",100*(AQ1224-MIN(Fit_Error_LocalTransmission))/(MAX(Fit_Error_LocalTransmission)-MIN(Fit_Error_LocalTransmission)))</f>
        <v>-</v>
      </c>
      <c r="AS1224" s="17" t="str">
        <f t="shared" ca="1" si="556"/>
        <v>-</v>
      </c>
      <c r="AT1224" s="67" t="str">
        <f t="shared" ca="1" si="557"/>
        <v>-</v>
      </c>
    </row>
    <row r="1225" spans="1:46" s="1" customFormat="1" ht="12" x14ac:dyDescent="0.35">
      <c r="A1225" s="87"/>
      <c r="B1225" s="40" t="str">
        <f t="shared" si="534"/>
        <v/>
      </c>
      <c r="C1225" s="41" t="str">
        <f t="shared" si="535"/>
        <v/>
      </c>
      <c r="D1225" s="28">
        <f>'I Disease Parameters'!$E$6/(1000*365)</f>
        <v>4.8197260273972601E-5</v>
      </c>
      <c r="E1225" s="28">
        <f>'I Disease Parameters'!$E$7/(1000*365)</f>
        <v>2.0024657534246577E-5</v>
      </c>
      <c r="F1225" s="27">
        <f>(1-'I Disease Parameters'!$E$8)/'I Disease Parameters'!$E$10</f>
        <v>0.188</v>
      </c>
      <c r="G1225" s="27">
        <f>'I Disease Parameters'!$E$8/'I Disease Parameters'!$E$11</f>
        <v>1.2E-2</v>
      </c>
      <c r="H1225" s="27">
        <f>1/'I Disease Parameters'!$E$12</f>
        <v>0.05</v>
      </c>
      <c r="I1225" s="27">
        <f>'I Disease Parameters'!$E$9/'I Disease Parameters'!$E$15</f>
        <v>0</v>
      </c>
      <c r="J1225" s="83">
        <f t="shared" si="558"/>
        <v>7.7001263440561267</v>
      </c>
      <c r="K1225" s="60">
        <f t="shared" si="559"/>
        <v>0.77001263449643809</v>
      </c>
      <c r="L1225" s="30">
        <f t="shared" si="560"/>
        <v>0.46717576064062738</v>
      </c>
      <c r="M1225" s="27">
        <f>J1225/'I Disease Parameters'!$E$12</f>
        <v>0.38500631720280631</v>
      </c>
      <c r="N1225" s="27">
        <f>K1225/SQRT('I Disease Parameters'!$E$13*'I Disease Parameters'!$E$13)</f>
        <v>4.5294860852731655E-2</v>
      </c>
      <c r="O1225" s="27">
        <f>L1225/'I Disease Parameters'!$E$13</f>
        <v>2.7480927096507492E-2</v>
      </c>
      <c r="P1225" s="27">
        <f>(1-L1225)/'I Disease Parameters'!$E$14</f>
        <v>2.2201009973307193E-2</v>
      </c>
      <c r="Q1225" s="19" t="str">
        <f t="shared" si="536"/>
        <v/>
      </c>
      <c r="R1225" s="17" t="str">
        <f t="shared" si="537"/>
        <v/>
      </c>
      <c r="S1225" s="17" t="str">
        <f t="shared" si="538"/>
        <v/>
      </c>
      <c r="T1225" s="17" t="str">
        <f t="shared" si="539"/>
        <v/>
      </c>
      <c r="U1225" s="17" t="str">
        <f t="shared" si="540"/>
        <v/>
      </c>
      <c r="V1225" s="17" t="str">
        <f t="shared" si="541"/>
        <v/>
      </c>
      <c r="W1225" s="17" t="str">
        <f t="shared" si="542"/>
        <v/>
      </c>
      <c r="X1225" s="18" t="str">
        <f t="shared" si="533"/>
        <v/>
      </c>
      <c r="Y1225" s="17" t="str">
        <f t="shared" si="543"/>
        <v/>
      </c>
      <c r="Z1225" s="17" t="str">
        <f t="shared" si="544"/>
        <v/>
      </c>
      <c r="AA1225" s="17" t="str">
        <f t="shared" si="545"/>
        <v/>
      </c>
      <c r="AB1225" s="17" t="str">
        <f t="shared" si="546"/>
        <v/>
      </c>
      <c r="AC1225" s="17" t="str">
        <f t="shared" si="547"/>
        <v/>
      </c>
      <c r="AD1225" s="18" t="str">
        <f t="shared" si="548"/>
        <v/>
      </c>
      <c r="AE1225" s="19" t="str">
        <f t="shared" si="549"/>
        <v/>
      </c>
      <c r="AF1225" s="17" t="str">
        <f t="shared" si="550"/>
        <v/>
      </c>
      <c r="AG1225" s="17" t="str">
        <f t="shared" si="551"/>
        <v/>
      </c>
      <c r="AH1225" s="18" t="str">
        <f t="shared" si="552"/>
        <v/>
      </c>
      <c r="AI1225" s="73"/>
      <c r="AJ1225" s="74"/>
      <c r="AK1225" s="74"/>
      <c r="AL1225" s="73"/>
      <c r="AM1225" s="74"/>
      <c r="AN1225" s="74">
        <f t="shared" si="553"/>
        <v>2012</v>
      </c>
      <c r="AO1225" s="19" t="str">
        <f t="shared" ca="1" si="554"/>
        <v>-</v>
      </c>
      <c r="AP1225" s="17" t="str">
        <f ca="1">IF($C1225&gt;=TODAY(),"-",100*(AO1225-MIN(Fit_Error_Deaths))/(MAX(Fit_Error_Deaths)-MIN(Fit_Error_Deaths)))</f>
        <v>-</v>
      </c>
      <c r="AQ1225" s="17" t="str">
        <f t="shared" ca="1" si="555"/>
        <v>-</v>
      </c>
      <c r="AR1225" s="17" t="str">
        <f ca="1">IF($C1225&gt;=TODAY(),"-",100*(AQ1225-MIN(Fit_Error_LocalTransmission))/(MAX(Fit_Error_LocalTransmission)-MIN(Fit_Error_LocalTransmission)))</f>
        <v>-</v>
      </c>
      <c r="AS1225" s="17" t="str">
        <f t="shared" ca="1" si="556"/>
        <v>-</v>
      </c>
      <c r="AT1225" s="67" t="str">
        <f t="shared" ca="1" si="557"/>
        <v>-</v>
      </c>
    </row>
    <row r="1226" spans="1:46" s="1" customFormat="1" ht="12" x14ac:dyDescent="0.35">
      <c r="A1226" s="87"/>
      <c r="B1226" s="40" t="str">
        <f t="shared" si="534"/>
        <v/>
      </c>
      <c r="C1226" s="41" t="str">
        <f t="shared" si="535"/>
        <v/>
      </c>
      <c r="D1226" s="28">
        <f>'I Disease Parameters'!$E$6/(1000*365)</f>
        <v>4.8197260273972601E-5</v>
      </c>
      <c r="E1226" s="28">
        <f>'I Disease Parameters'!$E$7/(1000*365)</f>
        <v>2.0024657534246577E-5</v>
      </c>
      <c r="F1226" s="27">
        <f>(1-'I Disease Parameters'!$E$8)/'I Disease Parameters'!$E$10</f>
        <v>0.188</v>
      </c>
      <c r="G1226" s="27">
        <f>'I Disease Parameters'!$E$8/'I Disease Parameters'!$E$11</f>
        <v>1.2E-2</v>
      </c>
      <c r="H1226" s="27">
        <f>1/'I Disease Parameters'!$E$12</f>
        <v>0.05</v>
      </c>
      <c r="I1226" s="27">
        <f>'I Disease Parameters'!$E$9/'I Disease Parameters'!$E$15</f>
        <v>0</v>
      </c>
      <c r="J1226" s="83">
        <f t="shared" si="558"/>
        <v>7.7001263440561267</v>
      </c>
      <c r="K1226" s="60">
        <f t="shared" si="559"/>
        <v>0.77001263449643809</v>
      </c>
      <c r="L1226" s="30">
        <f t="shared" si="560"/>
        <v>0.46717576064062738</v>
      </c>
      <c r="M1226" s="27">
        <f>J1226/'I Disease Parameters'!$E$12</f>
        <v>0.38500631720280631</v>
      </c>
      <c r="N1226" s="27">
        <f>K1226/SQRT('I Disease Parameters'!$E$13*'I Disease Parameters'!$E$13)</f>
        <v>4.5294860852731655E-2</v>
      </c>
      <c r="O1226" s="27">
        <f>L1226/'I Disease Parameters'!$E$13</f>
        <v>2.7480927096507492E-2</v>
      </c>
      <c r="P1226" s="27">
        <f>(1-L1226)/'I Disease Parameters'!$E$14</f>
        <v>2.2201009973307193E-2</v>
      </c>
      <c r="Q1226" s="19" t="str">
        <f t="shared" si="536"/>
        <v/>
      </c>
      <c r="R1226" s="17" t="str">
        <f t="shared" si="537"/>
        <v/>
      </c>
      <c r="S1226" s="17" t="str">
        <f t="shared" si="538"/>
        <v/>
      </c>
      <c r="T1226" s="17" t="str">
        <f t="shared" si="539"/>
        <v/>
      </c>
      <c r="U1226" s="17" t="str">
        <f t="shared" si="540"/>
        <v/>
      </c>
      <c r="V1226" s="17" t="str">
        <f t="shared" si="541"/>
        <v/>
      </c>
      <c r="W1226" s="17" t="str">
        <f t="shared" si="542"/>
        <v/>
      </c>
      <c r="X1226" s="18" t="str">
        <f t="shared" si="533"/>
        <v/>
      </c>
      <c r="Y1226" s="17" t="str">
        <f t="shared" si="543"/>
        <v/>
      </c>
      <c r="Z1226" s="17" t="str">
        <f t="shared" si="544"/>
        <v/>
      </c>
      <c r="AA1226" s="17" t="str">
        <f t="shared" si="545"/>
        <v/>
      </c>
      <c r="AB1226" s="17" t="str">
        <f t="shared" si="546"/>
        <v/>
      </c>
      <c r="AC1226" s="17" t="str">
        <f t="shared" si="547"/>
        <v/>
      </c>
      <c r="AD1226" s="18" t="str">
        <f t="shared" si="548"/>
        <v/>
      </c>
      <c r="AE1226" s="19" t="str">
        <f t="shared" si="549"/>
        <v/>
      </c>
      <c r="AF1226" s="17" t="str">
        <f t="shared" si="550"/>
        <v/>
      </c>
      <c r="AG1226" s="17" t="str">
        <f t="shared" si="551"/>
        <v/>
      </c>
      <c r="AH1226" s="18" t="str">
        <f t="shared" si="552"/>
        <v/>
      </c>
      <c r="AI1226" s="73"/>
      <c r="AJ1226" s="74"/>
      <c r="AK1226" s="74"/>
      <c r="AL1226" s="73"/>
      <c r="AM1226" s="74"/>
      <c r="AN1226" s="74">
        <f t="shared" si="553"/>
        <v>2012</v>
      </c>
      <c r="AO1226" s="19" t="str">
        <f t="shared" ca="1" si="554"/>
        <v>-</v>
      </c>
      <c r="AP1226" s="17" t="str">
        <f ca="1">IF($C1226&gt;=TODAY(),"-",100*(AO1226-MIN(Fit_Error_Deaths))/(MAX(Fit_Error_Deaths)-MIN(Fit_Error_Deaths)))</f>
        <v>-</v>
      </c>
      <c r="AQ1226" s="17" t="str">
        <f t="shared" ca="1" si="555"/>
        <v>-</v>
      </c>
      <c r="AR1226" s="17" t="str">
        <f ca="1">IF($C1226&gt;=TODAY(),"-",100*(AQ1226-MIN(Fit_Error_LocalTransmission))/(MAX(Fit_Error_LocalTransmission)-MIN(Fit_Error_LocalTransmission)))</f>
        <v>-</v>
      </c>
      <c r="AS1226" s="17" t="str">
        <f t="shared" ca="1" si="556"/>
        <v>-</v>
      </c>
      <c r="AT1226" s="67" t="str">
        <f t="shared" ca="1" si="557"/>
        <v>-</v>
      </c>
    </row>
    <row r="1227" spans="1:46" s="1" customFormat="1" ht="12" x14ac:dyDescent="0.35">
      <c r="A1227" s="87"/>
      <c r="B1227" s="40" t="str">
        <f t="shared" si="534"/>
        <v/>
      </c>
      <c r="C1227" s="41" t="str">
        <f t="shared" si="535"/>
        <v/>
      </c>
      <c r="D1227" s="28">
        <f>'I Disease Parameters'!$E$6/(1000*365)</f>
        <v>4.8197260273972601E-5</v>
      </c>
      <c r="E1227" s="28">
        <f>'I Disease Parameters'!$E$7/(1000*365)</f>
        <v>2.0024657534246577E-5</v>
      </c>
      <c r="F1227" s="27">
        <f>(1-'I Disease Parameters'!$E$8)/'I Disease Parameters'!$E$10</f>
        <v>0.188</v>
      </c>
      <c r="G1227" s="27">
        <f>'I Disease Parameters'!$E$8/'I Disease Parameters'!$E$11</f>
        <v>1.2E-2</v>
      </c>
      <c r="H1227" s="27">
        <f>1/'I Disease Parameters'!$E$12</f>
        <v>0.05</v>
      </c>
      <c r="I1227" s="27">
        <f>'I Disease Parameters'!$E$9/'I Disease Parameters'!$E$15</f>
        <v>0</v>
      </c>
      <c r="J1227" s="83">
        <f t="shared" si="558"/>
        <v>7.7001263440561267</v>
      </c>
      <c r="K1227" s="60">
        <f t="shared" si="559"/>
        <v>0.77001263449643809</v>
      </c>
      <c r="L1227" s="30">
        <f t="shared" si="560"/>
        <v>0.46717576064062738</v>
      </c>
      <c r="M1227" s="27">
        <f>J1227/'I Disease Parameters'!$E$12</f>
        <v>0.38500631720280631</v>
      </c>
      <c r="N1227" s="27">
        <f>K1227/SQRT('I Disease Parameters'!$E$13*'I Disease Parameters'!$E$13)</f>
        <v>4.5294860852731655E-2</v>
      </c>
      <c r="O1227" s="27">
        <f>L1227/'I Disease Parameters'!$E$13</f>
        <v>2.7480927096507492E-2</v>
      </c>
      <c r="P1227" s="27">
        <f>(1-L1227)/'I Disease Parameters'!$E$14</f>
        <v>2.2201009973307193E-2</v>
      </c>
      <c r="Q1227" s="19" t="str">
        <f t="shared" si="536"/>
        <v/>
      </c>
      <c r="R1227" s="17" t="str">
        <f t="shared" si="537"/>
        <v/>
      </c>
      <c r="S1227" s="17" t="str">
        <f t="shared" si="538"/>
        <v/>
      </c>
      <c r="T1227" s="17" t="str">
        <f t="shared" si="539"/>
        <v/>
      </c>
      <c r="U1227" s="17" t="str">
        <f t="shared" si="540"/>
        <v/>
      </c>
      <c r="V1227" s="17" t="str">
        <f t="shared" si="541"/>
        <v/>
      </c>
      <c r="W1227" s="17" t="str">
        <f t="shared" si="542"/>
        <v/>
      </c>
      <c r="X1227" s="18" t="str">
        <f t="shared" si="533"/>
        <v/>
      </c>
      <c r="Y1227" s="17" t="str">
        <f t="shared" si="543"/>
        <v/>
      </c>
      <c r="Z1227" s="17" t="str">
        <f t="shared" si="544"/>
        <v/>
      </c>
      <c r="AA1227" s="17" t="str">
        <f t="shared" si="545"/>
        <v/>
      </c>
      <c r="AB1227" s="17" t="str">
        <f t="shared" si="546"/>
        <v/>
      </c>
      <c r="AC1227" s="17" t="str">
        <f t="shared" si="547"/>
        <v/>
      </c>
      <c r="AD1227" s="18" t="str">
        <f t="shared" si="548"/>
        <v/>
      </c>
      <c r="AE1227" s="19" t="str">
        <f t="shared" si="549"/>
        <v/>
      </c>
      <c r="AF1227" s="17" t="str">
        <f t="shared" si="550"/>
        <v/>
      </c>
      <c r="AG1227" s="17" t="str">
        <f t="shared" si="551"/>
        <v/>
      </c>
      <c r="AH1227" s="18" t="str">
        <f t="shared" si="552"/>
        <v/>
      </c>
      <c r="AI1227" s="73"/>
      <c r="AJ1227" s="74"/>
      <c r="AK1227" s="74"/>
      <c r="AL1227" s="73"/>
      <c r="AM1227" s="74"/>
      <c r="AN1227" s="74">
        <f t="shared" si="553"/>
        <v>2012</v>
      </c>
      <c r="AO1227" s="19" t="str">
        <f t="shared" ca="1" si="554"/>
        <v>-</v>
      </c>
      <c r="AP1227" s="17" t="str">
        <f ca="1">IF($C1227&gt;=TODAY(),"-",100*(AO1227-MIN(Fit_Error_Deaths))/(MAX(Fit_Error_Deaths)-MIN(Fit_Error_Deaths)))</f>
        <v>-</v>
      </c>
      <c r="AQ1227" s="17" t="str">
        <f t="shared" ca="1" si="555"/>
        <v>-</v>
      </c>
      <c r="AR1227" s="17" t="str">
        <f ca="1">IF($C1227&gt;=TODAY(),"-",100*(AQ1227-MIN(Fit_Error_LocalTransmission))/(MAX(Fit_Error_LocalTransmission)-MIN(Fit_Error_LocalTransmission)))</f>
        <v>-</v>
      </c>
      <c r="AS1227" s="17" t="str">
        <f t="shared" ca="1" si="556"/>
        <v>-</v>
      </c>
      <c r="AT1227" s="67" t="str">
        <f t="shared" ca="1" si="557"/>
        <v>-</v>
      </c>
    </row>
    <row r="1228" spans="1:46" s="1" customFormat="1" ht="12" x14ac:dyDescent="0.35">
      <c r="A1228" s="87"/>
      <c r="B1228" s="40" t="str">
        <f t="shared" si="534"/>
        <v/>
      </c>
      <c r="C1228" s="41" t="str">
        <f t="shared" si="535"/>
        <v/>
      </c>
      <c r="D1228" s="28">
        <f>'I Disease Parameters'!$E$6/(1000*365)</f>
        <v>4.8197260273972601E-5</v>
      </c>
      <c r="E1228" s="28">
        <f>'I Disease Parameters'!$E$7/(1000*365)</f>
        <v>2.0024657534246577E-5</v>
      </c>
      <c r="F1228" s="27">
        <f>(1-'I Disease Parameters'!$E$8)/'I Disease Parameters'!$E$10</f>
        <v>0.188</v>
      </c>
      <c r="G1228" s="27">
        <f>'I Disease Parameters'!$E$8/'I Disease Parameters'!$E$11</f>
        <v>1.2E-2</v>
      </c>
      <c r="H1228" s="27">
        <f>1/'I Disease Parameters'!$E$12</f>
        <v>0.05</v>
      </c>
      <c r="I1228" s="27">
        <f>'I Disease Parameters'!$E$9/'I Disease Parameters'!$E$15</f>
        <v>0</v>
      </c>
      <c r="J1228" s="83">
        <f t="shared" si="558"/>
        <v>7.7001263440561267</v>
      </c>
      <c r="K1228" s="60">
        <f t="shared" si="559"/>
        <v>0.77001263449643809</v>
      </c>
      <c r="L1228" s="30">
        <f t="shared" si="560"/>
        <v>0.46717576064062738</v>
      </c>
      <c r="M1228" s="27">
        <f>J1228/'I Disease Parameters'!$E$12</f>
        <v>0.38500631720280631</v>
      </c>
      <c r="N1228" s="27">
        <f>K1228/SQRT('I Disease Parameters'!$E$13*'I Disease Parameters'!$E$13)</f>
        <v>4.5294860852731655E-2</v>
      </c>
      <c r="O1228" s="27">
        <f>L1228/'I Disease Parameters'!$E$13</f>
        <v>2.7480927096507492E-2</v>
      </c>
      <c r="P1228" s="27">
        <f>(1-L1228)/'I Disease Parameters'!$E$14</f>
        <v>2.2201009973307193E-2</v>
      </c>
      <c r="Q1228" s="19" t="str">
        <f t="shared" si="536"/>
        <v/>
      </c>
      <c r="R1228" s="17" t="str">
        <f t="shared" si="537"/>
        <v/>
      </c>
      <c r="S1228" s="17" t="str">
        <f t="shared" si="538"/>
        <v/>
      </c>
      <c r="T1228" s="17" t="str">
        <f t="shared" si="539"/>
        <v/>
      </c>
      <c r="U1228" s="17" t="str">
        <f t="shared" si="540"/>
        <v/>
      </c>
      <c r="V1228" s="17" t="str">
        <f t="shared" si="541"/>
        <v/>
      </c>
      <c r="W1228" s="17" t="str">
        <f t="shared" si="542"/>
        <v/>
      </c>
      <c r="X1228" s="18" t="str">
        <f t="shared" si="533"/>
        <v/>
      </c>
      <c r="Y1228" s="17" t="str">
        <f t="shared" si="543"/>
        <v/>
      </c>
      <c r="Z1228" s="17" t="str">
        <f t="shared" si="544"/>
        <v/>
      </c>
      <c r="AA1228" s="17" t="str">
        <f t="shared" si="545"/>
        <v/>
      </c>
      <c r="AB1228" s="17" t="str">
        <f t="shared" si="546"/>
        <v/>
      </c>
      <c r="AC1228" s="17" t="str">
        <f t="shared" si="547"/>
        <v/>
      </c>
      <c r="AD1228" s="18" t="str">
        <f t="shared" si="548"/>
        <v/>
      </c>
      <c r="AE1228" s="19" t="str">
        <f t="shared" si="549"/>
        <v/>
      </c>
      <c r="AF1228" s="17" t="str">
        <f t="shared" si="550"/>
        <v/>
      </c>
      <c r="AG1228" s="17" t="str">
        <f t="shared" si="551"/>
        <v/>
      </c>
      <c r="AH1228" s="18" t="str">
        <f t="shared" si="552"/>
        <v/>
      </c>
      <c r="AI1228" s="73"/>
      <c r="AJ1228" s="74"/>
      <c r="AK1228" s="74"/>
      <c r="AL1228" s="73"/>
      <c r="AM1228" s="74"/>
      <c r="AN1228" s="74">
        <f t="shared" si="553"/>
        <v>2012</v>
      </c>
      <c r="AO1228" s="19" t="str">
        <f t="shared" ca="1" si="554"/>
        <v>-</v>
      </c>
      <c r="AP1228" s="17" t="str">
        <f ca="1">IF($C1228&gt;=TODAY(),"-",100*(AO1228-MIN(Fit_Error_Deaths))/(MAX(Fit_Error_Deaths)-MIN(Fit_Error_Deaths)))</f>
        <v>-</v>
      </c>
      <c r="AQ1228" s="17" t="str">
        <f t="shared" ca="1" si="555"/>
        <v>-</v>
      </c>
      <c r="AR1228" s="17" t="str">
        <f ca="1">IF($C1228&gt;=TODAY(),"-",100*(AQ1228-MIN(Fit_Error_LocalTransmission))/(MAX(Fit_Error_LocalTransmission)-MIN(Fit_Error_LocalTransmission)))</f>
        <v>-</v>
      </c>
      <c r="AS1228" s="17" t="str">
        <f t="shared" ca="1" si="556"/>
        <v>-</v>
      </c>
      <c r="AT1228" s="67" t="str">
        <f t="shared" ca="1" si="557"/>
        <v>-</v>
      </c>
    </row>
    <row r="1229" spans="1:46" s="1" customFormat="1" ht="12" x14ac:dyDescent="0.35">
      <c r="A1229" s="87"/>
      <c r="B1229" s="40" t="str">
        <f t="shared" si="534"/>
        <v/>
      </c>
      <c r="C1229" s="41" t="str">
        <f t="shared" si="535"/>
        <v/>
      </c>
      <c r="D1229" s="28">
        <f>'I Disease Parameters'!$E$6/(1000*365)</f>
        <v>4.8197260273972601E-5</v>
      </c>
      <c r="E1229" s="28">
        <f>'I Disease Parameters'!$E$7/(1000*365)</f>
        <v>2.0024657534246577E-5</v>
      </c>
      <c r="F1229" s="27">
        <f>(1-'I Disease Parameters'!$E$8)/'I Disease Parameters'!$E$10</f>
        <v>0.188</v>
      </c>
      <c r="G1229" s="27">
        <f>'I Disease Parameters'!$E$8/'I Disease Parameters'!$E$11</f>
        <v>1.2E-2</v>
      </c>
      <c r="H1229" s="27">
        <f>1/'I Disease Parameters'!$E$12</f>
        <v>0.05</v>
      </c>
      <c r="I1229" s="27">
        <f>'I Disease Parameters'!$E$9/'I Disease Parameters'!$E$15</f>
        <v>0</v>
      </c>
      <c r="J1229" s="83">
        <f t="shared" si="558"/>
        <v>7.7001263440561267</v>
      </c>
      <c r="K1229" s="60">
        <f t="shared" si="559"/>
        <v>0.77001263449643809</v>
      </c>
      <c r="L1229" s="30">
        <f t="shared" si="560"/>
        <v>0.46717576064062738</v>
      </c>
      <c r="M1229" s="27">
        <f>J1229/'I Disease Parameters'!$E$12</f>
        <v>0.38500631720280631</v>
      </c>
      <c r="N1229" s="27">
        <f>K1229/SQRT('I Disease Parameters'!$E$13*'I Disease Parameters'!$E$13)</f>
        <v>4.5294860852731655E-2</v>
      </c>
      <c r="O1229" s="27">
        <f>L1229/'I Disease Parameters'!$E$13</f>
        <v>2.7480927096507492E-2</v>
      </c>
      <c r="P1229" s="27">
        <f>(1-L1229)/'I Disease Parameters'!$E$14</f>
        <v>2.2201009973307193E-2</v>
      </c>
      <c r="Q1229" s="19" t="str">
        <f t="shared" si="536"/>
        <v/>
      </c>
      <c r="R1229" s="17" t="str">
        <f t="shared" si="537"/>
        <v/>
      </c>
      <c r="S1229" s="17" t="str">
        <f t="shared" si="538"/>
        <v/>
      </c>
      <c r="T1229" s="17" t="str">
        <f t="shared" si="539"/>
        <v/>
      </c>
      <c r="U1229" s="17" t="str">
        <f t="shared" si="540"/>
        <v/>
      </c>
      <c r="V1229" s="17" t="str">
        <f t="shared" si="541"/>
        <v/>
      </c>
      <c r="W1229" s="17" t="str">
        <f t="shared" si="542"/>
        <v/>
      </c>
      <c r="X1229" s="18" t="str">
        <f t="shared" si="533"/>
        <v/>
      </c>
      <c r="Y1229" s="17" t="str">
        <f t="shared" si="543"/>
        <v/>
      </c>
      <c r="Z1229" s="17" t="str">
        <f t="shared" si="544"/>
        <v/>
      </c>
      <c r="AA1229" s="17" t="str">
        <f t="shared" si="545"/>
        <v/>
      </c>
      <c r="AB1229" s="17" t="str">
        <f t="shared" si="546"/>
        <v/>
      </c>
      <c r="AC1229" s="17" t="str">
        <f t="shared" si="547"/>
        <v/>
      </c>
      <c r="AD1229" s="18" t="str">
        <f t="shared" si="548"/>
        <v/>
      </c>
      <c r="AE1229" s="19" t="str">
        <f t="shared" si="549"/>
        <v/>
      </c>
      <c r="AF1229" s="17" t="str">
        <f t="shared" si="550"/>
        <v/>
      </c>
      <c r="AG1229" s="17" t="str">
        <f t="shared" si="551"/>
        <v/>
      </c>
      <c r="AH1229" s="18" t="str">
        <f t="shared" si="552"/>
        <v/>
      </c>
      <c r="AI1229" s="73"/>
      <c r="AJ1229" s="74"/>
      <c r="AK1229" s="74"/>
      <c r="AL1229" s="73"/>
      <c r="AM1229" s="74"/>
      <c r="AN1229" s="74">
        <f t="shared" si="553"/>
        <v>2012</v>
      </c>
      <c r="AO1229" s="19" t="str">
        <f t="shared" ca="1" si="554"/>
        <v>-</v>
      </c>
      <c r="AP1229" s="17" t="str">
        <f ca="1">IF($C1229&gt;=TODAY(),"-",100*(AO1229-MIN(Fit_Error_Deaths))/(MAX(Fit_Error_Deaths)-MIN(Fit_Error_Deaths)))</f>
        <v>-</v>
      </c>
      <c r="AQ1229" s="17" t="str">
        <f t="shared" ca="1" si="555"/>
        <v>-</v>
      </c>
      <c r="AR1229" s="17" t="str">
        <f ca="1">IF($C1229&gt;=TODAY(),"-",100*(AQ1229-MIN(Fit_Error_LocalTransmission))/(MAX(Fit_Error_LocalTransmission)-MIN(Fit_Error_LocalTransmission)))</f>
        <v>-</v>
      </c>
      <c r="AS1229" s="17" t="str">
        <f t="shared" ca="1" si="556"/>
        <v>-</v>
      </c>
      <c r="AT1229" s="67" t="str">
        <f t="shared" ca="1" si="557"/>
        <v>-</v>
      </c>
    </row>
    <row r="1230" spans="1:46" s="1" customFormat="1" ht="12" x14ac:dyDescent="0.35">
      <c r="A1230" s="87"/>
      <c r="B1230" s="40" t="str">
        <f t="shared" si="534"/>
        <v/>
      </c>
      <c r="C1230" s="41" t="str">
        <f t="shared" si="535"/>
        <v/>
      </c>
      <c r="D1230" s="28">
        <f>'I Disease Parameters'!$E$6/(1000*365)</f>
        <v>4.8197260273972601E-5</v>
      </c>
      <c r="E1230" s="28">
        <f>'I Disease Parameters'!$E$7/(1000*365)</f>
        <v>2.0024657534246577E-5</v>
      </c>
      <c r="F1230" s="27">
        <f>(1-'I Disease Parameters'!$E$8)/'I Disease Parameters'!$E$10</f>
        <v>0.188</v>
      </c>
      <c r="G1230" s="27">
        <f>'I Disease Parameters'!$E$8/'I Disease Parameters'!$E$11</f>
        <v>1.2E-2</v>
      </c>
      <c r="H1230" s="27">
        <f>1/'I Disease Parameters'!$E$12</f>
        <v>0.05</v>
      </c>
      <c r="I1230" s="27">
        <f>'I Disease Parameters'!$E$9/'I Disease Parameters'!$E$15</f>
        <v>0</v>
      </c>
      <c r="J1230" s="83">
        <f t="shared" si="558"/>
        <v>7.7001263440561267</v>
      </c>
      <c r="K1230" s="60">
        <f t="shared" si="559"/>
        <v>0.77001263449643809</v>
      </c>
      <c r="L1230" s="30">
        <f t="shared" si="560"/>
        <v>0.46717576064062738</v>
      </c>
      <c r="M1230" s="27">
        <f>J1230/'I Disease Parameters'!$E$12</f>
        <v>0.38500631720280631</v>
      </c>
      <c r="N1230" s="27">
        <f>K1230/SQRT('I Disease Parameters'!$E$13*'I Disease Parameters'!$E$13)</f>
        <v>4.5294860852731655E-2</v>
      </c>
      <c r="O1230" s="27">
        <f>L1230/'I Disease Parameters'!$E$13</f>
        <v>2.7480927096507492E-2</v>
      </c>
      <c r="P1230" s="27">
        <f>(1-L1230)/'I Disease Parameters'!$E$14</f>
        <v>2.2201009973307193E-2</v>
      </c>
      <c r="Q1230" s="19" t="str">
        <f t="shared" si="536"/>
        <v/>
      </c>
      <c r="R1230" s="17" t="str">
        <f t="shared" si="537"/>
        <v/>
      </c>
      <c r="S1230" s="17" t="str">
        <f t="shared" si="538"/>
        <v/>
      </c>
      <c r="T1230" s="17" t="str">
        <f t="shared" si="539"/>
        <v/>
      </c>
      <c r="U1230" s="17" t="str">
        <f t="shared" si="540"/>
        <v/>
      </c>
      <c r="V1230" s="17" t="str">
        <f t="shared" si="541"/>
        <v/>
      </c>
      <c r="W1230" s="17" t="str">
        <f t="shared" si="542"/>
        <v/>
      </c>
      <c r="X1230" s="18" t="str">
        <f t="shared" si="533"/>
        <v/>
      </c>
      <c r="Y1230" s="17" t="str">
        <f t="shared" si="543"/>
        <v/>
      </c>
      <c r="Z1230" s="17" t="str">
        <f t="shared" si="544"/>
        <v/>
      </c>
      <c r="AA1230" s="17" t="str">
        <f t="shared" si="545"/>
        <v/>
      </c>
      <c r="AB1230" s="17" t="str">
        <f t="shared" si="546"/>
        <v/>
      </c>
      <c r="AC1230" s="17" t="str">
        <f t="shared" si="547"/>
        <v/>
      </c>
      <c r="AD1230" s="18" t="str">
        <f t="shared" si="548"/>
        <v/>
      </c>
      <c r="AE1230" s="19" t="str">
        <f t="shared" si="549"/>
        <v/>
      </c>
      <c r="AF1230" s="17" t="str">
        <f t="shared" si="550"/>
        <v/>
      </c>
      <c r="AG1230" s="17" t="str">
        <f t="shared" si="551"/>
        <v/>
      </c>
      <c r="AH1230" s="18" t="str">
        <f t="shared" si="552"/>
        <v/>
      </c>
      <c r="AI1230" s="73"/>
      <c r="AJ1230" s="74"/>
      <c r="AK1230" s="74"/>
      <c r="AL1230" s="73"/>
      <c r="AM1230" s="74"/>
      <c r="AN1230" s="74">
        <f t="shared" si="553"/>
        <v>2012</v>
      </c>
      <c r="AO1230" s="19" t="str">
        <f t="shared" ca="1" si="554"/>
        <v>-</v>
      </c>
      <c r="AP1230" s="17" t="str">
        <f ca="1">IF($C1230&gt;=TODAY(),"-",100*(AO1230-MIN(Fit_Error_Deaths))/(MAX(Fit_Error_Deaths)-MIN(Fit_Error_Deaths)))</f>
        <v>-</v>
      </c>
      <c r="AQ1230" s="17" t="str">
        <f t="shared" ca="1" si="555"/>
        <v>-</v>
      </c>
      <c r="AR1230" s="17" t="str">
        <f ca="1">IF($C1230&gt;=TODAY(),"-",100*(AQ1230-MIN(Fit_Error_LocalTransmission))/(MAX(Fit_Error_LocalTransmission)-MIN(Fit_Error_LocalTransmission)))</f>
        <v>-</v>
      </c>
      <c r="AS1230" s="17" t="str">
        <f t="shared" ca="1" si="556"/>
        <v>-</v>
      </c>
      <c r="AT1230" s="67" t="str">
        <f t="shared" ca="1" si="557"/>
        <v>-</v>
      </c>
    </row>
    <row r="1231" spans="1:46" s="1" customFormat="1" ht="12" x14ac:dyDescent="0.35">
      <c r="A1231" s="87"/>
      <c r="B1231" s="40" t="str">
        <f t="shared" si="534"/>
        <v/>
      </c>
      <c r="C1231" s="41" t="str">
        <f t="shared" si="535"/>
        <v/>
      </c>
      <c r="D1231" s="28">
        <f>'I Disease Parameters'!$E$6/(1000*365)</f>
        <v>4.8197260273972601E-5</v>
      </c>
      <c r="E1231" s="28">
        <f>'I Disease Parameters'!$E$7/(1000*365)</f>
        <v>2.0024657534246577E-5</v>
      </c>
      <c r="F1231" s="27">
        <f>(1-'I Disease Parameters'!$E$8)/'I Disease Parameters'!$E$10</f>
        <v>0.188</v>
      </c>
      <c r="G1231" s="27">
        <f>'I Disease Parameters'!$E$8/'I Disease Parameters'!$E$11</f>
        <v>1.2E-2</v>
      </c>
      <c r="H1231" s="27">
        <f>1/'I Disease Parameters'!$E$12</f>
        <v>0.05</v>
      </c>
      <c r="I1231" s="27">
        <f>'I Disease Parameters'!$E$9/'I Disease Parameters'!$E$15</f>
        <v>0</v>
      </c>
      <c r="J1231" s="83">
        <f t="shared" si="558"/>
        <v>7.7001263440561267</v>
      </c>
      <c r="K1231" s="60">
        <f t="shared" si="559"/>
        <v>0.77001263449643809</v>
      </c>
      <c r="L1231" s="30">
        <f t="shared" si="560"/>
        <v>0.46717576064062738</v>
      </c>
      <c r="M1231" s="27">
        <f>J1231/'I Disease Parameters'!$E$12</f>
        <v>0.38500631720280631</v>
      </c>
      <c r="N1231" s="27">
        <f>K1231/SQRT('I Disease Parameters'!$E$13*'I Disease Parameters'!$E$13)</f>
        <v>4.5294860852731655E-2</v>
      </c>
      <c r="O1231" s="27">
        <f>L1231/'I Disease Parameters'!$E$13</f>
        <v>2.7480927096507492E-2</v>
      </c>
      <c r="P1231" s="27">
        <f>(1-L1231)/'I Disease Parameters'!$E$14</f>
        <v>2.2201009973307193E-2</v>
      </c>
      <c r="Q1231" s="19" t="str">
        <f t="shared" si="536"/>
        <v/>
      </c>
      <c r="R1231" s="17" t="str">
        <f t="shared" si="537"/>
        <v/>
      </c>
      <c r="S1231" s="17" t="str">
        <f t="shared" si="538"/>
        <v/>
      </c>
      <c r="T1231" s="17" t="str">
        <f t="shared" si="539"/>
        <v/>
      </c>
      <c r="U1231" s="17" t="str">
        <f t="shared" si="540"/>
        <v/>
      </c>
      <c r="V1231" s="17" t="str">
        <f t="shared" si="541"/>
        <v/>
      </c>
      <c r="W1231" s="17" t="str">
        <f t="shared" si="542"/>
        <v/>
      </c>
      <c r="X1231" s="18" t="str">
        <f t="shared" si="533"/>
        <v/>
      </c>
      <c r="Y1231" s="17" t="str">
        <f t="shared" si="543"/>
        <v/>
      </c>
      <c r="Z1231" s="17" t="str">
        <f t="shared" si="544"/>
        <v/>
      </c>
      <c r="AA1231" s="17" t="str">
        <f t="shared" si="545"/>
        <v/>
      </c>
      <c r="AB1231" s="17" t="str">
        <f t="shared" si="546"/>
        <v/>
      </c>
      <c r="AC1231" s="17" t="str">
        <f t="shared" si="547"/>
        <v/>
      </c>
      <c r="AD1231" s="18" t="str">
        <f t="shared" si="548"/>
        <v/>
      </c>
      <c r="AE1231" s="19" t="str">
        <f t="shared" si="549"/>
        <v/>
      </c>
      <c r="AF1231" s="17" t="str">
        <f t="shared" si="550"/>
        <v/>
      </c>
      <c r="AG1231" s="17" t="str">
        <f t="shared" si="551"/>
        <v/>
      </c>
      <c r="AH1231" s="18" t="str">
        <f t="shared" si="552"/>
        <v/>
      </c>
      <c r="AI1231" s="73"/>
      <c r="AJ1231" s="74"/>
      <c r="AK1231" s="74"/>
      <c r="AL1231" s="73"/>
      <c r="AM1231" s="74"/>
      <c r="AN1231" s="74">
        <f t="shared" si="553"/>
        <v>2012</v>
      </c>
      <c r="AO1231" s="19" t="str">
        <f t="shared" ca="1" si="554"/>
        <v>-</v>
      </c>
      <c r="AP1231" s="17" t="str">
        <f ca="1">IF($C1231&gt;=TODAY(),"-",100*(AO1231-MIN(Fit_Error_Deaths))/(MAX(Fit_Error_Deaths)-MIN(Fit_Error_Deaths)))</f>
        <v>-</v>
      </c>
      <c r="AQ1231" s="17" t="str">
        <f t="shared" ca="1" si="555"/>
        <v>-</v>
      </c>
      <c r="AR1231" s="17" t="str">
        <f ca="1">IF($C1231&gt;=TODAY(),"-",100*(AQ1231-MIN(Fit_Error_LocalTransmission))/(MAX(Fit_Error_LocalTransmission)-MIN(Fit_Error_LocalTransmission)))</f>
        <v>-</v>
      </c>
      <c r="AS1231" s="17" t="str">
        <f t="shared" ca="1" si="556"/>
        <v>-</v>
      </c>
      <c r="AT1231" s="67" t="str">
        <f t="shared" ca="1" si="557"/>
        <v>-</v>
      </c>
    </row>
    <row r="1232" spans="1:46" s="1" customFormat="1" ht="12" x14ac:dyDescent="0.35">
      <c r="A1232" s="87"/>
      <c r="B1232" s="40" t="str">
        <f t="shared" si="534"/>
        <v/>
      </c>
      <c r="C1232" s="41" t="str">
        <f t="shared" si="535"/>
        <v/>
      </c>
      <c r="D1232" s="28">
        <f>'I Disease Parameters'!$E$6/(1000*365)</f>
        <v>4.8197260273972601E-5</v>
      </c>
      <c r="E1232" s="28">
        <f>'I Disease Parameters'!$E$7/(1000*365)</f>
        <v>2.0024657534246577E-5</v>
      </c>
      <c r="F1232" s="27">
        <f>(1-'I Disease Parameters'!$E$8)/'I Disease Parameters'!$E$10</f>
        <v>0.188</v>
      </c>
      <c r="G1232" s="27">
        <f>'I Disease Parameters'!$E$8/'I Disease Parameters'!$E$11</f>
        <v>1.2E-2</v>
      </c>
      <c r="H1232" s="27">
        <f>1/'I Disease Parameters'!$E$12</f>
        <v>0.05</v>
      </c>
      <c r="I1232" s="27">
        <f>'I Disease Parameters'!$E$9/'I Disease Parameters'!$E$15</f>
        <v>0</v>
      </c>
      <c r="J1232" s="83">
        <f t="shared" si="558"/>
        <v>7.7001263440561267</v>
      </c>
      <c r="K1232" s="60">
        <f t="shared" si="559"/>
        <v>0.77001263449643809</v>
      </c>
      <c r="L1232" s="30">
        <f t="shared" si="560"/>
        <v>0.46717576064062738</v>
      </c>
      <c r="M1232" s="27">
        <f>J1232/'I Disease Parameters'!$E$12</f>
        <v>0.38500631720280631</v>
      </c>
      <c r="N1232" s="27">
        <f>K1232/SQRT('I Disease Parameters'!$E$13*'I Disease Parameters'!$E$13)</f>
        <v>4.5294860852731655E-2</v>
      </c>
      <c r="O1232" s="27">
        <f>L1232/'I Disease Parameters'!$E$13</f>
        <v>2.7480927096507492E-2</v>
      </c>
      <c r="P1232" s="27">
        <f>(1-L1232)/'I Disease Parameters'!$E$14</f>
        <v>2.2201009973307193E-2</v>
      </c>
      <c r="Q1232" s="19" t="str">
        <f t="shared" si="536"/>
        <v/>
      </c>
      <c r="R1232" s="17" t="str">
        <f t="shared" si="537"/>
        <v/>
      </c>
      <c r="S1232" s="17" t="str">
        <f t="shared" si="538"/>
        <v/>
      </c>
      <c r="T1232" s="17" t="str">
        <f t="shared" si="539"/>
        <v/>
      </c>
      <c r="U1232" s="17" t="str">
        <f t="shared" si="540"/>
        <v/>
      </c>
      <c r="V1232" s="17" t="str">
        <f t="shared" si="541"/>
        <v/>
      </c>
      <c r="W1232" s="17" t="str">
        <f t="shared" si="542"/>
        <v/>
      </c>
      <c r="X1232" s="18" t="str">
        <f t="shared" si="533"/>
        <v/>
      </c>
      <c r="Y1232" s="17" t="str">
        <f t="shared" si="543"/>
        <v/>
      </c>
      <c r="Z1232" s="17" t="str">
        <f t="shared" si="544"/>
        <v/>
      </c>
      <c r="AA1232" s="17" t="str">
        <f t="shared" si="545"/>
        <v/>
      </c>
      <c r="AB1232" s="17" t="str">
        <f t="shared" si="546"/>
        <v/>
      </c>
      <c r="AC1232" s="17" t="str">
        <f t="shared" si="547"/>
        <v/>
      </c>
      <c r="AD1232" s="18" t="str">
        <f t="shared" si="548"/>
        <v/>
      </c>
      <c r="AE1232" s="19" t="str">
        <f t="shared" si="549"/>
        <v/>
      </c>
      <c r="AF1232" s="17" t="str">
        <f t="shared" si="550"/>
        <v/>
      </c>
      <c r="AG1232" s="17" t="str">
        <f t="shared" si="551"/>
        <v/>
      </c>
      <c r="AH1232" s="18" t="str">
        <f t="shared" si="552"/>
        <v/>
      </c>
      <c r="AI1232" s="73"/>
      <c r="AJ1232" s="74"/>
      <c r="AK1232" s="74"/>
      <c r="AL1232" s="73"/>
      <c r="AM1232" s="74"/>
      <c r="AN1232" s="74">
        <f t="shared" si="553"/>
        <v>2012</v>
      </c>
      <c r="AO1232" s="19" t="str">
        <f t="shared" ca="1" si="554"/>
        <v>-</v>
      </c>
      <c r="AP1232" s="17" t="str">
        <f ca="1">IF($C1232&gt;=TODAY(),"-",100*(AO1232-MIN(Fit_Error_Deaths))/(MAX(Fit_Error_Deaths)-MIN(Fit_Error_Deaths)))</f>
        <v>-</v>
      </c>
      <c r="AQ1232" s="17" t="str">
        <f t="shared" ca="1" si="555"/>
        <v>-</v>
      </c>
      <c r="AR1232" s="17" t="str">
        <f ca="1">IF($C1232&gt;=TODAY(),"-",100*(AQ1232-MIN(Fit_Error_LocalTransmission))/(MAX(Fit_Error_LocalTransmission)-MIN(Fit_Error_LocalTransmission)))</f>
        <v>-</v>
      </c>
      <c r="AS1232" s="17" t="str">
        <f t="shared" ca="1" si="556"/>
        <v>-</v>
      </c>
      <c r="AT1232" s="67" t="str">
        <f t="shared" ca="1" si="557"/>
        <v>-</v>
      </c>
    </row>
    <row r="1233" spans="1:46" s="1" customFormat="1" ht="12" x14ac:dyDescent="0.35">
      <c r="A1233" s="87"/>
      <c r="B1233" s="40" t="str">
        <f t="shared" si="534"/>
        <v/>
      </c>
      <c r="C1233" s="41" t="str">
        <f t="shared" si="535"/>
        <v/>
      </c>
      <c r="D1233" s="28">
        <f>'I Disease Parameters'!$E$6/(1000*365)</f>
        <v>4.8197260273972601E-5</v>
      </c>
      <c r="E1233" s="28">
        <f>'I Disease Parameters'!$E$7/(1000*365)</f>
        <v>2.0024657534246577E-5</v>
      </c>
      <c r="F1233" s="27">
        <f>(1-'I Disease Parameters'!$E$8)/'I Disease Parameters'!$E$10</f>
        <v>0.188</v>
      </c>
      <c r="G1233" s="27">
        <f>'I Disease Parameters'!$E$8/'I Disease Parameters'!$E$11</f>
        <v>1.2E-2</v>
      </c>
      <c r="H1233" s="27">
        <f>1/'I Disease Parameters'!$E$12</f>
        <v>0.05</v>
      </c>
      <c r="I1233" s="27">
        <f>'I Disease Parameters'!$E$9/'I Disease Parameters'!$E$15</f>
        <v>0</v>
      </c>
      <c r="J1233" s="83">
        <f t="shared" si="558"/>
        <v>7.7001263440561267</v>
      </c>
      <c r="K1233" s="60">
        <f t="shared" si="559"/>
        <v>0.77001263449643809</v>
      </c>
      <c r="L1233" s="30">
        <f t="shared" si="560"/>
        <v>0.46717576064062738</v>
      </c>
      <c r="M1233" s="27">
        <f>J1233/'I Disease Parameters'!$E$12</f>
        <v>0.38500631720280631</v>
      </c>
      <c r="N1233" s="27">
        <f>K1233/SQRT('I Disease Parameters'!$E$13*'I Disease Parameters'!$E$13)</f>
        <v>4.5294860852731655E-2</v>
      </c>
      <c r="O1233" s="27">
        <f>L1233/'I Disease Parameters'!$E$13</f>
        <v>2.7480927096507492E-2</v>
      </c>
      <c r="P1233" s="27">
        <f>(1-L1233)/'I Disease Parameters'!$E$14</f>
        <v>2.2201009973307193E-2</v>
      </c>
      <c r="Q1233" s="19" t="str">
        <f t="shared" si="536"/>
        <v/>
      </c>
      <c r="R1233" s="17" t="str">
        <f t="shared" si="537"/>
        <v/>
      </c>
      <c r="S1233" s="17" t="str">
        <f t="shared" si="538"/>
        <v/>
      </c>
      <c r="T1233" s="17" t="str">
        <f t="shared" si="539"/>
        <v/>
      </c>
      <c r="U1233" s="17" t="str">
        <f t="shared" si="540"/>
        <v/>
      </c>
      <c r="V1233" s="17" t="str">
        <f t="shared" si="541"/>
        <v/>
      </c>
      <c r="W1233" s="17" t="str">
        <f t="shared" si="542"/>
        <v/>
      </c>
      <c r="X1233" s="18" t="str">
        <f t="shared" si="533"/>
        <v/>
      </c>
      <c r="Y1233" s="17" t="str">
        <f t="shared" si="543"/>
        <v/>
      </c>
      <c r="Z1233" s="17" t="str">
        <f t="shared" si="544"/>
        <v/>
      </c>
      <c r="AA1233" s="17" t="str">
        <f t="shared" si="545"/>
        <v/>
      </c>
      <c r="AB1233" s="17" t="str">
        <f t="shared" si="546"/>
        <v/>
      </c>
      <c r="AC1233" s="17" t="str">
        <f t="shared" si="547"/>
        <v/>
      </c>
      <c r="AD1233" s="18" t="str">
        <f t="shared" si="548"/>
        <v/>
      </c>
      <c r="AE1233" s="19" t="str">
        <f t="shared" si="549"/>
        <v/>
      </c>
      <c r="AF1233" s="17" t="str">
        <f t="shared" si="550"/>
        <v/>
      </c>
      <c r="AG1233" s="17" t="str">
        <f t="shared" si="551"/>
        <v/>
      </c>
      <c r="AH1233" s="18" t="str">
        <f t="shared" si="552"/>
        <v/>
      </c>
      <c r="AI1233" s="73"/>
      <c r="AJ1233" s="74"/>
      <c r="AK1233" s="74"/>
      <c r="AL1233" s="73"/>
      <c r="AM1233" s="74"/>
      <c r="AN1233" s="74">
        <f t="shared" si="553"/>
        <v>2012</v>
      </c>
      <c r="AO1233" s="19" t="str">
        <f t="shared" ca="1" si="554"/>
        <v>-</v>
      </c>
      <c r="AP1233" s="17" t="str">
        <f ca="1">IF($C1233&gt;=TODAY(),"-",100*(AO1233-MIN(Fit_Error_Deaths))/(MAX(Fit_Error_Deaths)-MIN(Fit_Error_Deaths)))</f>
        <v>-</v>
      </c>
      <c r="AQ1233" s="17" t="str">
        <f t="shared" ca="1" si="555"/>
        <v>-</v>
      </c>
      <c r="AR1233" s="17" t="str">
        <f ca="1">IF($C1233&gt;=TODAY(),"-",100*(AQ1233-MIN(Fit_Error_LocalTransmission))/(MAX(Fit_Error_LocalTransmission)-MIN(Fit_Error_LocalTransmission)))</f>
        <v>-</v>
      </c>
      <c r="AS1233" s="17" t="str">
        <f t="shared" ca="1" si="556"/>
        <v>-</v>
      </c>
      <c r="AT1233" s="67" t="str">
        <f t="shared" ca="1" si="557"/>
        <v>-</v>
      </c>
    </row>
    <row r="1234" spans="1:46" s="1" customFormat="1" ht="12" x14ac:dyDescent="0.35">
      <c r="A1234" s="87"/>
      <c r="B1234" s="40" t="str">
        <f t="shared" si="534"/>
        <v/>
      </c>
      <c r="C1234" s="41" t="str">
        <f t="shared" si="535"/>
        <v/>
      </c>
      <c r="D1234" s="28">
        <f>'I Disease Parameters'!$E$6/(1000*365)</f>
        <v>4.8197260273972601E-5</v>
      </c>
      <c r="E1234" s="28">
        <f>'I Disease Parameters'!$E$7/(1000*365)</f>
        <v>2.0024657534246577E-5</v>
      </c>
      <c r="F1234" s="27">
        <f>(1-'I Disease Parameters'!$E$8)/'I Disease Parameters'!$E$10</f>
        <v>0.188</v>
      </c>
      <c r="G1234" s="27">
        <f>'I Disease Parameters'!$E$8/'I Disease Parameters'!$E$11</f>
        <v>1.2E-2</v>
      </c>
      <c r="H1234" s="27">
        <f>1/'I Disease Parameters'!$E$12</f>
        <v>0.05</v>
      </c>
      <c r="I1234" s="27">
        <f>'I Disease Parameters'!$E$9/'I Disease Parameters'!$E$15</f>
        <v>0</v>
      </c>
      <c r="J1234" s="83">
        <f t="shared" si="558"/>
        <v>7.7001263440561267</v>
      </c>
      <c r="K1234" s="60">
        <f t="shared" si="559"/>
        <v>0.77001263449643809</v>
      </c>
      <c r="L1234" s="30">
        <f t="shared" si="560"/>
        <v>0.46717576064062738</v>
      </c>
      <c r="M1234" s="27">
        <f>J1234/'I Disease Parameters'!$E$12</f>
        <v>0.38500631720280631</v>
      </c>
      <c r="N1234" s="27">
        <f>K1234/SQRT('I Disease Parameters'!$E$13*'I Disease Parameters'!$E$13)</f>
        <v>4.5294860852731655E-2</v>
      </c>
      <c r="O1234" s="27">
        <f>L1234/'I Disease Parameters'!$E$13</f>
        <v>2.7480927096507492E-2</v>
      </c>
      <c r="P1234" s="27">
        <f>(1-L1234)/'I Disease Parameters'!$E$14</f>
        <v>2.2201009973307193E-2</v>
      </c>
      <c r="Q1234" s="19" t="str">
        <f t="shared" si="536"/>
        <v/>
      </c>
      <c r="R1234" s="17" t="str">
        <f t="shared" si="537"/>
        <v/>
      </c>
      <c r="S1234" s="17" t="str">
        <f t="shared" si="538"/>
        <v/>
      </c>
      <c r="T1234" s="17" t="str">
        <f t="shared" si="539"/>
        <v/>
      </c>
      <c r="U1234" s="17" t="str">
        <f t="shared" si="540"/>
        <v/>
      </c>
      <c r="V1234" s="17" t="str">
        <f t="shared" si="541"/>
        <v/>
      </c>
      <c r="W1234" s="17" t="str">
        <f t="shared" si="542"/>
        <v/>
      </c>
      <c r="X1234" s="18" t="str">
        <f t="shared" si="533"/>
        <v/>
      </c>
      <c r="Y1234" s="17" t="str">
        <f t="shared" si="543"/>
        <v/>
      </c>
      <c r="Z1234" s="17" t="str">
        <f t="shared" si="544"/>
        <v/>
      </c>
      <c r="AA1234" s="17" t="str">
        <f t="shared" si="545"/>
        <v/>
      </c>
      <c r="AB1234" s="17" t="str">
        <f t="shared" si="546"/>
        <v/>
      </c>
      <c r="AC1234" s="17" t="str">
        <f t="shared" si="547"/>
        <v/>
      </c>
      <c r="AD1234" s="18" t="str">
        <f t="shared" si="548"/>
        <v/>
      </c>
      <c r="AE1234" s="19" t="str">
        <f t="shared" si="549"/>
        <v/>
      </c>
      <c r="AF1234" s="17" t="str">
        <f t="shared" si="550"/>
        <v/>
      </c>
      <c r="AG1234" s="17" t="str">
        <f t="shared" si="551"/>
        <v/>
      </c>
      <c r="AH1234" s="18" t="str">
        <f t="shared" si="552"/>
        <v/>
      </c>
      <c r="AI1234" s="73"/>
      <c r="AJ1234" s="74"/>
      <c r="AK1234" s="74"/>
      <c r="AL1234" s="73"/>
      <c r="AM1234" s="74"/>
      <c r="AN1234" s="74">
        <f t="shared" si="553"/>
        <v>2012</v>
      </c>
      <c r="AO1234" s="19" t="str">
        <f t="shared" ca="1" si="554"/>
        <v>-</v>
      </c>
      <c r="AP1234" s="17" t="str">
        <f ca="1">IF($C1234&gt;=TODAY(),"-",100*(AO1234-MIN(Fit_Error_Deaths))/(MAX(Fit_Error_Deaths)-MIN(Fit_Error_Deaths)))</f>
        <v>-</v>
      </c>
      <c r="AQ1234" s="17" t="str">
        <f t="shared" ca="1" si="555"/>
        <v>-</v>
      </c>
      <c r="AR1234" s="17" t="str">
        <f ca="1">IF($C1234&gt;=TODAY(),"-",100*(AQ1234-MIN(Fit_Error_LocalTransmission))/(MAX(Fit_Error_LocalTransmission)-MIN(Fit_Error_LocalTransmission)))</f>
        <v>-</v>
      </c>
      <c r="AS1234" s="17" t="str">
        <f t="shared" ca="1" si="556"/>
        <v>-</v>
      </c>
      <c r="AT1234" s="67" t="str">
        <f t="shared" ca="1" si="557"/>
        <v>-</v>
      </c>
    </row>
    <row r="1235" spans="1:46" s="1" customFormat="1" ht="12" x14ac:dyDescent="0.35">
      <c r="A1235" s="87"/>
      <c r="B1235" s="40" t="str">
        <f t="shared" si="534"/>
        <v/>
      </c>
      <c r="C1235" s="41" t="str">
        <f t="shared" si="535"/>
        <v/>
      </c>
      <c r="D1235" s="28">
        <f>'I Disease Parameters'!$E$6/(1000*365)</f>
        <v>4.8197260273972601E-5</v>
      </c>
      <c r="E1235" s="28">
        <f>'I Disease Parameters'!$E$7/(1000*365)</f>
        <v>2.0024657534246577E-5</v>
      </c>
      <c r="F1235" s="27">
        <f>(1-'I Disease Parameters'!$E$8)/'I Disease Parameters'!$E$10</f>
        <v>0.188</v>
      </c>
      <c r="G1235" s="27">
        <f>'I Disease Parameters'!$E$8/'I Disease Parameters'!$E$11</f>
        <v>1.2E-2</v>
      </c>
      <c r="H1235" s="27">
        <f>1/'I Disease Parameters'!$E$12</f>
        <v>0.05</v>
      </c>
      <c r="I1235" s="27">
        <f>'I Disease Parameters'!$E$9/'I Disease Parameters'!$E$15</f>
        <v>0</v>
      </c>
      <c r="J1235" s="83">
        <f t="shared" si="558"/>
        <v>7.7001263440561267</v>
      </c>
      <c r="K1235" s="60">
        <f t="shared" si="559"/>
        <v>0.77001263449643809</v>
      </c>
      <c r="L1235" s="30">
        <f t="shared" si="560"/>
        <v>0.46717576064062738</v>
      </c>
      <c r="M1235" s="27">
        <f>J1235/'I Disease Parameters'!$E$12</f>
        <v>0.38500631720280631</v>
      </c>
      <c r="N1235" s="27">
        <f>K1235/SQRT('I Disease Parameters'!$E$13*'I Disease Parameters'!$E$13)</f>
        <v>4.5294860852731655E-2</v>
      </c>
      <c r="O1235" s="27">
        <f>L1235/'I Disease Parameters'!$E$13</f>
        <v>2.7480927096507492E-2</v>
      </c>
      <c r="P1235" s="27">
        <f>(1-L1235)/'I Disease Parameters'!$E$14</f>
        <v>2.2201009973307193E-2</v>
      </c>
      <c r="Q1235" s="19" t="str">
        <f t="shared" si="536"/>
        <v/>
      </c>
      <c r="R1235" s="17" t="str">
        <f t="shared" si="537"/>
        <v/>
      </c>
      <c r="S1235" s="17" t="str">
        <f t="shared" si="538"/>
        <v/>
      </c>
      <c r="T1235" s="17" t="str">
        <f t="shared" si="539"/>
        <v/>
      </c>
      <c r="U1235" s="17" t="str">
        <f t="shared" si="540"/>
        <v/>
      </c>
      <c r="V1235" s="17" t="str">
        <f t="shared" si="541"/>
        <v/>
      </c>
      <c r="W1235" s="17" t="str">
        <f t="shared" si="542"/>
        <v/>
      </c>
      <c r="X1235" s="18" t="str">
        <f t="shared" si="533"/>
        <v/>
      </c>
      <c r="Y1235" s="17" t="str">
        <f t="shared" si="543"/>
        <v/>
      </c>
      <c r="Z1235" s="17" t="str">
        <f t="shared" si="544"/>
        <v/>
      </c>
      <c r="AA1235" s="17" t="str">
        <f t="shared" si="545"/>
        <v/>
      </c>
      <c r="AB1235" s="17" t="str">
        <f t="shared" si="546"/>
        <v/>
      </c>
      <c r="AC1235" s="17" t="str">
        <f t="shared" si="547"/>
        <v/>
      </c>
      <c r="AD1235" s="18" t="str">
        <f t="shared" si="548"/>
        <v/>
      </c>
      <c r="AE1235" s="19" t="str">
        <f t="shared" si="549"/>
        <v/>
      </c>
      <c r="AF1235" s="17" t="str">
        <f t="shared" si="550"/>
        <v/>
      </c>
      <c r="AG1235" s="17" t="str">
        <f t="shared" si="551"/>
        <v/>
      </c>
      <c r="AH1235" s="18" t="str">
        <f t="shared" si="552"/>
        <v/>
      </c>
      <c r="AI1235" s="73"/>
      <c r="AJ1235" s="74"/>
      <c r="AK1235" s="74"/>
      <c r="AL1235" s="73"/>
      <c r="AM1235" s="74"/>
      <c r="AN1235" s="74">
        <f t="shared" si="553"/>
        <v>2012</v>
      </c>
      <c r="AO1235" s="19" t="str">
        <f t="shared" ca="1" si="554"/>
        <v>-</v>
      </c>
      <c r="AP1235" s="17" t="str">
        <f ca="1">IF($C1235&gt;=TODAY(),"-",100*(AO1235-MIN(Fit_Error_Deaths))/(MAX(Fit_Error_Deaths)-MIN(Fit_Error_Deaths)))</f>
        <v>-</v>
      </c>
      <c r="AQ1235" s="17" t="str">
        <f t="shared" ca="1" si="555"/>
        <v>-</v>
      </c>
      <c r="AR1235" s="17" t="str">
        <f ca="1">IF($C1235&gt;=TODAY(),"-",100*(AQ1235-MIN(Fit_Error_LocalTransmission))/(MAX(Fit_Error_LocalTransmission)-MIN(Fit_Error_LocalTransmission)))</f>
        <v>-</v>
      </c>
      <c r="AS1235" s="17" t="str">
        <f t="shared" ca="1" si="556"/>
        <v>-</v>
      </c>
      <c r="AT1235" s="67" t="str">
        <f t="shared" ca="1" si="557"/>
        <v>-</v>
      </c>
    </row>
    <row r="1236" spans="1:46" s="1" customFormat="1" ht="12" x14ac:dyDescent="0.35">
      <c r="A1236" s="87"/>
      <c r="B1236" s="40" t="str">
        <f t="shared" si="534"/>
        <v/>
      </c>
      <c r="C1236" s="41" t="str">
        <f t="shared" si="535"/>
        <v/>
      </c>
      <c r="D1236" s="28">
        <f>'I Disease Parameters'!$E$6/(1000*365)</f>
        <v>4.8197260273972601E-5</v>
      </c>
      <c r="E1236" s="28">
        <f>'I Disease Parameters'!$E$7/(1000*365)</f>
        <v>2.0024657534246577E-5</v>
      </c>
      <c r="F1236" s="27">
        <f>(1-'I Disease Parameters'!$E$8)/'I Disease Parameters'!$E$10</f>
        <v>0.188</v>
      </c>
      <c r="G1236" s="27">
        <f>'I Disease Parameters'!$E$8/'I Disease Parameters'!$E$11</f>
        <v>1.2E-2</v>
      </c>
      <c r="H1236" s="27">
        <f>1/'I Disease Parameters'!$E$12</f>
        <v>0.05</v>
      </c>
      <c r="I1236" s="27">
        <f>'I Disease Parameters'!$E$9/'I Disease Parameters'!$E$15</f>
        <v>0</v>
      </c>
      <c r="J1236" s="83">
        <f t="shared" si="558"/>
        <v>7.7001263440561267</v>
      </c>
      <c r="K1236" s="60">
        <f t="shared" si="559"/>
        <v>0.77001263449643809</v>
      </c>
      <c r="L1236" s="30">
        <f t="shared" si="560"/>
        <v>0.46717576064062738</v>
      </c>
      <c r="M1236" s="27">
        <f>J1236/'I Disease Parameters'!$E$12</f>
        <v>0.38500631720280631</v>
      </c>
      <c r="N1236" s="27">
        <f>K1236/SQRT('I Disease Parameters'!$E$13*'I Disease Parameters'!$E$13)</f>
        <v>4.5294860852731655E-2</v>
      </c>
      <c r="O1236" s="27">
        <f>L1236/'I Disease Parameters'!$E$13</f>
        <v>2.7480927096507492E-2</v>
      </c>
      <c r="P1236" s="27">
        <f>(1-L1236)/'I Disease Parameters'!$E$14</f>
        <v>2.2201009973307193E-2</v>
      </c>
      <c r="Q1236" s="19" t="str">
        <f t="shared" si="536"/>
        <v/>
      </c>
      <c r="R1236" s="17" t="str">
        <f t="shared" si="537"/>
        <v/>
      </c>
      <c r="S1236" s="17" t="str">
        <f t="shared" si="538"/>
        <v/>
      </c>
      <c r="T1236" s="17" t="str">
        <f t="shared" si="539"/>
        <v/>
      </c>
      <c r="U1236" s="17" t="str">
        <f t="shared" si="540"/>
        <v/>
      </c>
      <c r="V1236" s="17" t="str">
        <f t="shared" si="541"/>
        <v/>
      </c>
      <c r="W1236" s="17" t="str">
        <f t="shared" si="542"/>
        <v/>
      </c>
      <c r="X1236" s="18" t="str">
        <f t="shared" si="533"/>
        <v/>
      </c>
      <c r="Y1236" s="17" t="str">
        <f t="shared" si="543"/>
        <v/>
      </c>
      <c r="Z1236" s="17" t="str">
        <f t="shared" si="544"/>
        <v/>
      </c>
      <c r="AA1236" s="17" t="str">
        <f t="shared" si="545"/>
        <v/>
      </c>
      <c r="AB1236" s="17" t="str">
        <f t="shared" si="546"/>
        <v/>
      </c>
      <c r="AC1236" s="17" t="str">
        <f t="shared" si="547"/>
        <v/>
      </c>
      <c r="AD1236" s="18" t="str">
        <f t="shared" si="548"/>
        <v/>
      </c>
      <c r="AE1236" s="19" t="str">
        <f t="shared" si="549"/>
        <v/>
      </c>
      <c r="AF1236" s="17" t="str">
        <f t="shared" si="550"/>
        <v/>
      </c>
      <c r="AG1236" s="17" t="str">
        <f t="shared" si="551"/>
        <v/>
      </c>
      <c r="AH1236" s="18" t="str">
        <f t="shared" si="552"/>
        <v/>
      </c>
      <c r="AI1236" s="73"/>
      <c r="AJ1236" s="74"/>
      <c r="AK1236" s="74"/>
      <c r="AL1236" s="73"/>
      <c r="AM1236" s="74"/>
      <c r="AN1236" s="74">
        <f t="shared" si="553"/>
        <v>2012</v>
      </c>
      <c r="AO1236" s="19" t="str">
        <f t="shared" ca="1" si="554"/>
        <v>-</v>
      </c>
      <c r="AP1236" s="17" t="str">
        <f ca="1">IF($C1236&gt;=TODAY(),"-",100*(AO1236-MIN(Fit_Error_Deaths))/(MAX(Fit_Error_Deaths)-MIN(Fit_Error_Deaths)))</f>
        <v>-</v>
      </c>
      <c r="AQ1236" s="17" t="str">
        <f t="shared" ca="1" si="555"/>
        <v>-</v>
      </c>
      <c r="AR1236" s="17" t="str">
        <f ca="1">IF($C1236&gt;=TODAY(),"-",100*(AQ1236-MIN(Fit_Error_LocalTransmission))/(MAX(Fit_Error_LocalTransmission)-MIN(Fit_Error_LocalTransmission)))</f>
        <v>-</v>
      </c>
      <c r="AS1236" s="17" t="str">
        <f t="shared" ca="1" si="556"/>
        <v>-</v>
      </c>
      <c r="AT1236" s="67" t="str">
        <f t="shared" ca="1" si="557"/>
        <v>-</v>
      </c>
    </row>
    <row r="1237" spans="1:46" s="1" customFormat="1" ht="12" x14ac:dyDescent="0.35">
      <c r="A1237" s="87"/>
      <c r="B1237" s="40" t="str">
        <f t="shared" si="534"/>
        <v/>
      </c>
      <c r="C1237" s="41" t="str">
        <f t="shared" si="535"/>
        <v/>
      </c>
      <c r="D1237" s="28">
        <f>'I Disease Parameters'!$E$6/(1000*365)</f>
        <v>4.8197260273972601E-5</v>
      </c>
      <c r="E1237" s="28">
        <f>'I Disease Parameters'!$E$7/(1000*365)</f>
        <v>2.0024657534246577E-5</v>
      </c>
      <c r="F1237" s="27">
        <f>(1-'I Disease Parameters'!$E$8)/'I Disease Parameters'!$E$10</f>
        <v>0.188</v>
      </c>
      <c r="G1237" s="27">
        <f>'I Disease Parameters'!$E$8/'I Disease Parameters'!$E$11</f>
        <v>1.2E-2</v>
      </c>
      <c r="H1237" s="27">
        <f>1/'I Disease Parameters'!$E$12</f>
        <v>0.05</v>
      </c>
      <c r="I1237" s="27">
        <f>'I Disease Parameters'!$E$9/'I Disease Parameters'!$E$15</f>
        <v>0</v>
      </c>
      <c r="J1237" s="83">
        <f t="shared" si="558"/>
        <v>7.7001263440561267</v>
      </c>
      <c r="K1237" s="60">
        <f t="shared" si="559"/>
        <v>0.77001263449643809</v>
      </c>
      <c r="L1237" s="30">
        <f t="shared" si="560"/>
        <v>0.46717576064062738</v>
      </c>
      <c r="M1237" s="27">
        <f>J1237/'I Disease Parameters'!$E$12</f>
        <v>0.38500631720280631</v>
      </c>
      <c r="N1237" s="27">
        <f>K1237/SQRT('I Disease Parameters'!$E$13*'I Disease Parameters'!$E$13)</f>
        <v>4.5294860852731655E-2</v>
      </c>
      <c r="O1237" s="27">
        <f>L1237/'I Disease Parameters'!$E$13</f>
        <v>2.7480927096507492E-2</v>
      </c>
      <c r="P1237" s="27">
        <f>(1-L1237)/'I Disease Parameters'!$E$14</f>
        <v>2.2201009973307193E-2</v>
      </c>
      <c r="Q1237" s="19" t="str">
        <f t="shared" si="536"/>
        <v/>
      </c>
      <c r="R1237" s="17" t="str">
        <f t="shared" si="537"/>
        <v/>
      </c>
      <c r="S1237" s="17" t="str">
        <f t="shared" si="538"/>
        <v/>
      </c>
      <c r="T1237" s="17" t="str">
        <f t="shared" si="539"/>
        <v/>
      </c>
      <c r="U1237" s="17" t="str">
        <f t="shared" si="540"/>
        <v/>
      </c>
      <c r="V1237" s="17" t="str">
        <f t="shared" si="541"/>
        <v/>
      </c>
      <c r="W1237" s="17" t="str">
        <f t="shared" si="542"/>
        <v/>
      </c>
      <c r="X1237" s="18" t="str">
        <f t="shared" si="533"/>
        <v/>
      </c>
      <c r="Y1237" s="17" t="str">
        <f t="shared" si="543"/>
        <v/>
      </c>
      <c r="Z1237" s="17" t="str">
        <f t="shared" si="544"/>
        <v/>
      </c>
      <c r="AA1237" s="17" t="str">
        <f t="shared" si="545"/>
        <v/>
      </c>
      <c r="AB1237" s="17" t="str">
        <f t="shared" si="546"/>
        <v/>
      </c>
      <c r="AC1237" s="17" t="str">
        <f t="shared" si="547"/>
        <v/>
      </c>
      <c r="AD1237" s="18" t="str">
        <f t="shared" si="548"/>
        <v/>
      </c>
      <c r="AE1237" s="19" t="str">
        <f t="shared" si="549"/>
        <v/>
      </c>
      <c r="AF1237" s="17" t="str">
        <f t="shared" si="550"/>
        <v/>
      </c>
      <c r="AG1237" s="17" t="str">
        <f t="shared" si="551"/>
        <v/>
      </c>
      <c r="AH1237" s="18" t="str">
        <f t="shared" si="552"/>
        <v/>
      </c>
      <c r="AI1237" s="73"/>
      <c r="AJ1237" s="74"/>
      <c r="AK1237" s="74"/>
      <c r="AL1237" s="73"/>
      <c r="AM1237" s="74"/>
      <c r="AN1237" s="74">
        <f t="shared" si="553"/>
        <v>2012</v>
      </c>
      <c r="AO1237" s="19" t="str">
        <f t="shared" ca="1" si="554"/>
        <v>-</v>
      </c>
      <c r="AP1237" s="17" t="str">
        <f ca="1">IF($C1237&gt;=TODAY(),"-",100*(AO1237-MIN(Fit_Error_Deaths))/(MAX(Fit_Error_Deaths)-MIN(Fit_Error_Deaths)))</f>
        <v>-</v>
      </c>
      <c r="AQ1237" s="17" t="str">
        <f t="shared" ca="1" si="555"/>
        <v>-</v>
      </c>
      <c r="AR1237" s="17" t="str">
        <f ca="1">IF($C1237&gt;=TODAY(),"-",100*(AQ1237-MIN(Fit_Error_LocalTransmission))/(MAX(Fit_Error_LocalTransmission)-MIN(Fit_Error_LocalTransmission)))</f>
        <v>-</v>
      </c>
      <c r="AS1237" s="17" t="str">
        <f t="shared" ca="1" si="556"/>
        <v>-</v>
      </c>
      <c r="AT1237" s="67" t="str">
        <f t="shared" ca="1" si="557"/>
        <v>-</v>
      </c>
    </row>
    <row r="1238" spans="1:46" s="1" customFormat="1" ht="12" x14ac:dyDescent="0.35">
      <c r="A1238" s="87"/>
      <c r="B1238" s="40" t="str">
        <f t="shared" si="534"/>
        <v/>
      </c>
      <c r="C1238" s="41" t="str">
        <f t="shared" si="535"/>
        <v/>
      </c>
      <c r="D1238" s="28">
        <f>'I Disease Parameters'!$E$6/(1000*365)</f>
        <v>4.8197260273972601E-5</v>
      </c>
      <c r="E1238" s="28">
        <f>'I Disease Parameters'!$E$7/(1000*365)</f>
        <v>2.0024657534246577E-5</v>
      </c>
      <c r="F1238" s="27">
        <f>(1-'I Disease Parameters'!$E$8)/'I Disease Parameters'!$E$10</f>
        <v>0.188</v>
      </c>
      <c r="G1238" s="27">
        <f>'I Disease Parameters'!$E$8/'I Disease Parameters'!$E$11</f>
        <v>1.2E-2</v>
      </c>
      <c r="H1238" s="27">
        <f>1/'I Disease Parameters'!$E$12</f>
        <v>0.05</v>
      </c>
      <c r="I1238" s="27">
        <f>'I Disease Parameters'!$E$9/'I Disease Parameters'!$E$15</f>
        <v>0</v>
      </c>
      <c r="J1238" s="83">
        <f t="shared" si="558"/>
        <v>7.7001263440561267</v>
      </c>
      <c r="K1238" s="60">
        <f t="shared" si="559"/>
        <v>0.77001263449643809</v>
      </c>
      <c r="L1238" s="30">
        <f t="shared" si="560"/>
        <v>0.46717576064062738</v>
      </c>
      <c r="M1238" s="27">
        <f>J1238/'I Disease Parameters'!$E$12</f>
        <v>0.38500631720280631</v>
      </c>
      <c r="N1238" s="27">
        <f>K1238/SQRT('I Disease Parameters'!$E$13*'I Disease Parameters'!$E$13)</f>
        <v>4.5294860852731655E-2</v>
      </c>
      <c r="O1238" s="27">
        <f>L1238/'I Disease Parameters'!$E$13</f>
        <v>2.7480927096507492E-2</v>
      </c>
      <c r="P1238" s="27">
        <f>(1-L1238)/'I Disease Parameters'!$E$14</f>
        <v>2.2201009973307193E-2</v>
      </c>
      <c r="Q1238" s="19" t="str">
        <f t="shared" si="536"/>
        <v/>
      </c>
      <c r="R1238" s="17" t="str">
        <f t="shared" si="537"/>
        <v/>
      </c>
      <c r="S1238" s="17" t="str">
        <f t="shared" si="538"/>
        <v/>
      </c>
      <c r="T1238" s="17" t="str">
        <f t="shared" si="539"/>
        <v/>
      </c>
      <c r="U1238" s="17" t="str">
        <f t="shared" si="540"/>
        <v/>
      </c>
      <c r="V1238" s="17" t="str">
        <f t="shared" si="541"/>
        <v/>
      </c>
      <c r="W1238" s="17" t="str">
        <f t="shared" si="542"/>
        <v/>
      </c>
      <c r="X1238" s="18" t="str">
        <f t="shared" si="533"/>
        <v/>
      </c>
      <c r="Y1238" s="17" t="str">
        <f t="shared" si="543"/>
        <v/>
      </c>
      <c r="Z1238" s="17" t="str">
        <f t="shared" si="544"/>
        <v/>
      </c>
      <c r="AA1238" s="17" t="str">
        <f t="shared" si="545"/>
        <v/>
      </c>
      <c r="AB1238" s="17" t="str">
        <f t="shared" si="546"/>
        <v/>
      </c>
      <c r="AC1238" s="17" t="str">
        <f t="shared" si="547"/>
        <v/>
      </c>
      <c r="AD1238" s="18" t="str">
        <f t="shared" si="548"/>
        <v/>
      </c>
      <c r="AE1238" s="19" t="str">
        <f t="shared" si="549"/>
        <v/>
      </c>
      <c r="AF1238" s="17" t="str">
        <f t="shared" si="550"/>
        <v/>
      </c>
      <c r="AG1238" s="17" t="str">
        <f t="shared" si="551"/>
        <v/>
      </c>
      <c r="AH1238" s="18" t="str">
        <f t="shared" si="552"/>
        <v/>
      </c>
      <c r="AI1238" s="73"/>
      <c r="AJ1238" s="74"/>
      <c r="AK1238" s="74"/>
      <c r="AL1238" s="73"/>
      <c r="AM1238" s="74"/>
      <c r="AN1238" s="74">
        <f t="shared" si="553"/>
        <v>2012</v>
      </c>
      <c r="AO1238" s="19" t="str">
        <f t="shared" ca="1" si="554"/>
        <v>-</v>
      </c>
      <c r="AP1238" s="17" t="str">
        <f ca="1">IF($C1238&gt;=TODAY(),"-",100*(AO1238-MIN(Fit_Error_Deaths))/(MAX(Fit_Error_Deaths)-MIN(Fit_Error_Deaths)))</f>
        <v>-</v>
      </c>
      <c r="AQ1238" s="17" t="str">
        <f t="shared" ca="1" si="555"/>
        <v>-</v>
      </c>
      <c r="AR1238" s="17" t="str">
        <f ca="1">IF($C1238&gt;=TODAY(),"-",100*(AQ1238-MIN(Fit_Error_LocalTransmission))/(MAX(Fit_Error_LocalTransmission)-MIN(Fit_Error_LocalTransmission)))</f>
        <v>-</v>
      </c>
      <c r="AS1238" s="17" t="str">
        <f t="shared" ca="1" si="556"/>
        <v>-</v>
      </c>
      <c r="AT1238" s="67" t="str">
        <f t="shared" ca="1" si="557"/>
        <v>-</v>
      </c>
    </row>
    <row r="1239" spans="1:46" s="1" customFormat="1" ht="12" x14ac:dyDescent="0.35">
      <c r="A1239" s="87"/>
      <c r="B1239" s="40" t="str">
        <f t="shared" si="534"/>
        <v/>
      </c>
      <c r="C1239" s="41" t="str">
        <f t="shared" si="535"/>
        <v/>
      </c>
      <c r="D1239" s="28">
        <f>'I Disease Parameters'!$E$6/(1000*365)</f>
        <v>4.8197260273972601E-5</v>
      </c>
      <c r="E1239" s="28">
        <f>'I Disease Parameters'!$E$7/(1000*365)</f>
        <v>2.0024657534246577E-5</v>
      </c>
      <c r="F1239" s="27">
        <f>(1-'I Disease Parameters'!$E$8)/'I Disease Parameters'!$E$10</f>
        <v>0.188</v>
      </c>
      <c r="G1239" s="27">
        <f>'I Disease Parameters'!$E$8/'I Disease Parameters'!$E$11</f>
        <v>1.2E-2</v>
      </c>
      <c r="H1239" s="27">
        <f>1/'I Disease Parameters'!$E$12</f>
        <v>0.05</v>
      </c>
      <c r="I1239" s="27">
        <f>'I Disease Parameters'!$E$9/'I Disease Parameters'!$E$15</f>
        <v>0</v>
      </c>
      <c r="J1239" s="83">
        <f t="shared" si="558"/>
        <v>7.7001263440561267</v>
      </c>
      <c r="K1239" s="60">
        <f t="shared" si="559"/>
        <v>0.77001263449643809</v>
      </c>
      <c r="L1239" s="30">
        <f t="shared" si="560"/>
        <v>0.46717576064062738</v>
      </c>
      <c r="M1239" s="27">
        <f>J1239/'I Disease Parameters'!$E$12</f>
        <v>0.38500631720280631</v>
      </c>
      <c r="N1239" s="27">
        <f>K1239/SQRT('I Disease Parameters'!$E$13*'I Disease Parameters'!$E$13)</f>
        <v>4.5294860852731655E-2</v>
      </c>
      <c r="O1239" s="27">
        <f>L1239/'I Disease Parameters'!$E$13</f>
        <v>2.7480927096507492E-2</v>
      </c>
      <c r="P1239" s="27">
        <f>(1-L1239)/'I Disease Parameters'!$E$14</f>
        <v>2.2201009973307193E-2</v>
      </c>
      <c r="Q1239" s="19" t="str">
        <f t="shared" si="536"/>
        <v/>
      </c>
      <c r="R1239" s="17" t="str">
        <f t="shared" si="537"/>
        <v/>
      </c>
      <c r="S1239" s="17" t="str">
        <f t="shared" si="538"/>
        <v/>
      </c>
      <c r="T1239" s="17" t="str">
        <f t="shared" si="539"/>
        <v/>
      </c>
      <c r="U1239" s="17" t="str">
        <f t="shared" si="540"/>
        <v/>
      </c>
      <c r="V1239" s="17" t="str">
        <f t="shared" si="541"/>
        <v/>
      </c>
      <c r="W1239" s="17" t="str">
        <f t="shared" si="542"/>
        <v/>
      </c>
      <c r="X1239" s="18" t="str">
        <f t="shared" si="533"/>
        <v/>
      </c>
      <c r="Y1239" s="17" t="str">
        <f t="shared" si="543"/>
        <v/>
      </c>
      <c r="Z1239" s="17" t="str">
        <f t="shared" si="544"/>
        <v/>
      </c>
      <c r="AA1239" s="17" t="str">
        <f t="shared" si="545"/>
        <v/>
      </c>
      <c r="AB1239" s="17" t="str">
        <f t="shared" si="546"/>
        <v/>
      </c>
      <c r="AC1239" s="17" t="str">
        <f t="shared" si="547"/>
        <v/>
      </c>
      <c r="AD1239" s="18" t="str">
        <f t="shared" si="548"/>
        <v/>
      </c>
      <c r="AE1239" s="19" t="str">
        <f t="shared" si="549"/>
        <v/>
      </c>
      <c r="AF1239" s="17" t="str">
        <f t="shared" si="550"/>
        <v/>
      </c>
      <c r="AG1239" s="17" t="str">
        <f t="shared" si="551"/>
        <v/>
      </c>
      <c r="AH1239" s="18" t="str">
        <f t="shared" si="552"/>
        <v/>
      </c>
      <c r="AI1239" s="73"/>
      <c r="AJ1239" s="74"/>
      <c r="AK1239" s="74"/>
      <c r="AL1239" s="73"/>
      <c r="AM1239" s="74"/>
      <c r="AN1239" s="74">
        <f t="shared" si="553"/>
        <v>2012</v>
      </c>
      <c r="AO1239" s="19" t="str">
        <f t="shared" ca="1" si="554"/>
        <v>-</v>
      </c>
      <c r="AP1239" s="17" t="str">
        <f ca="1">IF($C1239&gt;=TODAY(),"-",100*(AO1239-MIN(Fit_Error_Deaths))/(MAX(Fit_Error_Deaths)-MIN(Fit_Error_Deaths)))</f>
        <v>-</v>
      </c>
      <c r="AQ1239" s="17" t="str">
        <f t="shared" ca="1" si="555"/>
        <v>-</v>
      </c>
      <c r="AR1239" s="17" t="str">
        <f ca="1">IF($C1239&gt;=TODAY(),"-",100*(AQ1239-MIN(Fit_Error_LocalTransmission))/(MAX(Fit_Error_LocalTransmission)-MIN(Fit_Error_LocalTransmission)))</f>
        <v>-</v>
      </c>
      <c r="AS1239" s="17" t="str">
        <f t="shared" ca="1" si="556"/>
        <v>-</v>
      </c>
      <c r="AT1239" s="67" t="str">
        <f t="shared" ca="1" si="557"/>
        <v>-</v>
      </c>
    </row>
    <row r="1240" spans="1:46" s="1" customFormat="1" ht="12" x14ac:dyDescent="0.35">
      <c r="A1240" s="87"/>
      <c r="B1240" s="40" t="str">
        <f t="shared" si="534"/>
        <v/>
      </c>
      <c r="C1240" s="41" t="str">
        <f t="shared" si="535"/>
        <v/>
      </c>
      <c r="D1240" s="28">
        <f>'I Disease Parameters'!$E$6/(1000*365)</f>
        <v>4.8197260273972601E-5</v>
      </c>
      <c r="E1240" s="28">
        <f>'I Disease Parameters'!$E$7/(1000*365)</f>
        <v>2.0024657534246577E-5</v>
      </c>
      <c r="F1240" s="27">
        <f>(1-'I Disease Parameters'!$E$8)/'I Disease Parameters'!$E$10</f>
        <v>0.188</v>
      </c>
      <c r="G1240" s="27">
        <f>'I Disease Parameters'!$E$8/'I Disease Parameters'!$E$11</f>
        <v>1.2E-2</v>
      </c>
      <c r="H1240" s="27">
        <f>1/'I Disease Parameters'!$E$12</f>
        <v>0.05</v>
      </c>
      <c r="I1240" s="27">
        <f>'I Disease Parameters'!$E$9/'I Disease Parameters'!$E$15</f>
        <v>0</v>
      </c>
      <c r="J1240" s="83">
        <f t="shared" si="558"/>
        <v>7.7001263440561267</v>
      </c>
      <c r="K1240" s="60">
        <f t="shared" si="559"/>
        <v>0.77001263449643809</v>
      </c>
      <c r="L1240" s="30">
        <f t="shared" si="560"/>
        <v>0.46717576064062738</v>
      </c>
      <c r="M1240" s="27">
        <f>J1240/'I Disease Parameters'!$E$12</f>
        <v>0.38500631720280631</v>
      </c>
      <c r="N1240" s="27">
        <f>K1240/SQRT('I Disease Parameters'!$E$13*'I Disease Parameters'!$E$13)</f>
        <v>4.5294860852731655E-2</v>
      </c>
      <c r="O1240" s="27">
        <f>L1240/'I Disease Parameters'!$E$13</f>
        <v>2.7480927096507492E-2</v>
      </c>
      <c r="P1240" s="27">
        <f>(1-L1240)/'I Disease Parameters'!$E$14</f>
        <v>2.2201009973307193E-2</v>
      </c>
      <c r="Q1240" s="19" t="str">
        <f t="shared" si="536"/>
        <v/>
      </c>
      <c r="R1240" s="17" t="str">
        <f t="shared" si="537"/>
        <v/>
      </c>
      <c r="S1240" s="17" t="str">
        <f t="shared" si="538"/>
        <v/>
      </c>
      <c r="T1240" s="17" t="str">
        <f t="shared" si="539"/>
        <v/>
      </c>
      <c r="U1240" s="17" t="str">
        <f t="shared" si="540"/>
        <v/>
      </c>
      <c r="V1240" s="17" t="str">
        <f t="shared" si="541"/>
        <v/>
      </c>
      <c r="W1240" s="17" t="str">
        <f t="shared" si="542"/>
        <v/>
      </c>
      <c r="X1240" s="18" t="str">
        <f t="shared" si="533"/>
        <v/>
      </c>
      <c r="Y1240" s="17" t="str">
        <f t="shared" si="543"/>
        <v/>
      </c>
      <c r="Z1240" s="17" t="str">
        <f t="shared" si="544"/>
        <v/>
      </c>
      <c r="AA1240" s="17" t="str">
        <f t="shared" si="545"/>
        <v/>
      </c>
      <c r="AB1240" s="17" t="str">
        <f t="shared" si="546"/>
        <v/>
      </c>
      <c r="AC1240" s="17" t="str">
        <f t="shared" si="547"/>
        <v/>
      </c>
      <c r="AD1240" s="18" t="str">
        <f t="shared" si="548"/>
        <v/>
      </c>
      <c r="AE1240" s="19" t="str">
        <f t="shared" si="549"/>
        <v/>
      </c>
      <c r="AF1240" s="17" t="str">
        <f t="shared" si="550"/>
        <v/>
      </c>
      <c r="AG1240" s="17" t="str">
        <f t="shared" si="551"/>
        <v/>
      </c>
      <c r="AH1240" s="18" t="str">
        <f t="shared" si="552"/>
        <v/>
      </c>
      <c r="AI1240" s="73"/>
      <c r="AJ1240" s="74"/>
      <c r="AK1240" s="74"/>
      <c r="AL1240" s="73"/>
      <c r="AM1240" s="74"/>
      <c r="AN1240" s="74">
        <f t="shared" si="553"/>
        <v>2012</v>
      </c>
      <c r="AO1240" s="19" t="str">
        <f t="shared" ca="1" si="554"/>
        <v>-</v>
      </c>
      <c r="AP1240" s="17" t="str">
        <f ca="1">IF($C1240&gt;=TODAY(),"-",100*(AO1240-MIN(Fit_Error_Deaths))/(MAX(Fit_Error_Deaths)-MIN(Fit_Error_Deaths)))</f>
        <v>-</v>
      </c>
      <c r="AQ1240" s="17" t="str">
        <f t="shared" ca="1" si="555"/>
        <v>-</v>
      </c>
      <c r="AR1240" s="17" t="str">
        <f ca="1">IF($C1240&gt;=TODAY(),"-",100*(AQ1240-MIN(Fit_Error_LocalTransmission))/(MAX(Fit_Error_LocalTransmission)-MIN(Fit_Error_LocalTransmission)))</f>
        <v>-</v>
      </c>
      <c r="AS1240" s="17" t="str">
        <f t="shared" ca="1" si="556"/>
        <v>-</v>
      </c>
      <c r="AT1240" s="67" t="str">
        <f t="shared" ca="1" si="557"/>
        <v>-</v>
      </c>
    </row>
    <row r="1241" spans="1:46" s="1" customFormat="1" ht="12" x14ac:dyDescent="0.35">
      <c r="A1241" s="87"/>
      <c r="B1241" s="40" t="str">
        <f t="shared" si="534"/>
        <v/>
      </c>
      <c r="C1241" s="41" t="str">
        <f t="shared" si="535"/>
        <v/>
      </c>
      <c r="D1241" s="28">
        <f>'I Disease Parameters'!$E$6/(1000*365)</f>
        <v>4.8197260273972601E-5</v>
      </c>
      <c r="E1241" s="28">
        <f>'I Disease Parameters'!$E$7/(1000*365)</f>
        <v>2.0024657534246577E-5</v>
      </c>
      <c r="F1241" s="27">
        <f>(1-'I Disease Parameters'!$E$8)/'I Disease Parameters'!$E$10</f>
        <v>0.188</v>
      </c>
      <c r="G1241" s="27">
        <f>'I Disease Parameters'!$E$8/'I Disease Parameters'!$E$11</f>
        <v>1.2E-2</v>
      </c>
      <c r="H1241" s="27">
        <f>1/'I Disease Parameters'!$E$12</f>
        <v>0.05</v>
      </c>
      <c r="I1241" s="27">
        <f>'I Disease Parameters'!$E$9/'I Disease Parameters'!$E$15</f>
        <v>0</v>
      </c>
      <c r="J1241" s="83">
        <f t="shared" si="558"/>
        <v>7.7001263440561267</v>
      </c>
      <c r="K1241" s="60">
        <f t="shared" si="559"/>
        <v>0.77001263449643809</v>
      </c>
      <c r="L1241" s="30">
        <f t="shared" si="560"/>
        <v>0.46717576064062738</v>
      </c>
      <c r="M1241" s="27">
        <f>J1241/'I Disease Parameters'!$E$12</f>
        <v>0.38500631720280631</v>
      </c>
      <c r="N1241" s="27">
        <f>K1241/SQRT('I Disease Parameters'!$E$13*'I Disease Parameters'!$E$13)</f>
        <v>4.5294860852731655E-2</v>
      </c>
      <c r="O1241" s="27">
        <f>L1241/'I Disease Parameters'!$E$13</f>
        <v>2.7480927096507492E-2</v>
      </c>
      <c r="P1241" s="27">
        <f>(1-L1241)/'I Disease Parameters'!$E$14</f>
        <v>2.2201009973307193E-2</v>
      </c>
      <c r="Q1241" s="19" t="str">
        <f t="shared" si="536"/>
        <v/>
      </c>
      <c r="R1241" s="17" t="str">
        <f t="shared" si="537"/>
        <v/>
      </c>
      <c r="S1241" s="17" t="str">
        <f t="shared" si="538"/>
        <v/>
      </c>
      <c r="T1241" s="17" t="str">
        <f t="shared" si="539"/>
        <v/>
      </c>
      <c r="U1241" s="17" t="str">
        <f t="shared" si="540"/>
        <v/>
      </c>
      <c r="V1241" s="17" t="str">
        <f t="shared" si="541"/>
        <v/>
      </c>
      <c r="W1241" s="17" t="str">
        <f t="shared" si="542"/>
        <v/>
      </c>
      <c r="X1241" s="18" t="str">
        <f t="shared" si="533"/>
        <v/>
      </c>
      <c r="Y1241" s="17" t="str">
        <f t="shared" si="543"/>
        <v/>
      </c>
      <c r="Z1241" s="17" t="str">
        <f t="shared" si="544"/>
        <v/>
      </c>
      <c r="AA1241" s="17" t="str">
        <f t="shared" si="545"/>
        <v/>
      </c>
      <c r="AB1241" s="17" t="str">
        <f t="shared" si="546"/>
        <v/>
      </c>
      <c r="AC1241" s="17" t="str">
        <f t="shared" si="547"/>
        <v/>
      </c>
      <c r="AD1241" s="18" t="str">
        <f t="shared" si="548"/>
        <v/>
      </c>
      <c r="AE1241" s="19" t="str">
        <f t="shared" si="549"/>
        <v/>
      </c>
      <c r="AF1241" s="17" t="str">
        <f t="shared" si="550"/>
        <v/>
      </c>
      <c r="AG1241" s="17" t="str">
        <f t="shared" si="551"/>
        <v/>
      </c>
      <c r="AH1241" s="18" t="str">
        <f t="shared" si="552"/>
        <v/>
      </c>
      <c r="AI1241" s="73"/>
      <c r="AJ1241" s="74"/>
      <c r="AK1241" s="74"/>
      <c r="AL1241" s="73"/>
      <c r="AM1241" s="74"/>
      <c r="AN1241" s="74">
        <f t="shared" si="553"/>
        <v>2012</v>
      </c>
      <c r="AO1241" s="19" t="str">
        <f t="shared" ca="1" si="554"/>
        <v>-</v>
      </c>
      <c r="AP1241" s="17" t="str">
        <f ca="1">IF($C1241&gt;=TODAY(),"-",100*(AO1241-MIN(Fit_Error_Deaths))/(MAX(Fit_Error_Deaths)-MIN(Fit_Error_Deaths)))</f>
        <v>-</v>
      </c>
      <c r="AQ1241" s="17" t="str">
        <f t="shared" ca="1" si="555"/>
        <v>-</v>
      </c>
      <c r="AR1241" s="17" t="str">
        <f ca="1">IF($C1241&gt;=TODAY(),"-",100*(AQ1241-MIN(Fit_Error_LocalTransmission))/(MAX(Fit_Error_LocalTransmission)-MIN(Fit_Error_LocalTransmission)))</f>
        <v>-</v>
      </c>
      <c r="AS1241" s="17" t="str">
        <f t="shared" ca="1" si="556"/>
        <v>-</v>
      </c>
      <c r="AT1241" s="67" t="str">
        <f t="shared" ca="1" si="557"/>
        <v>-</v>
      </c>
    </row>
    <row r="1242" spans="1:46" s="1" customFormat="1" ht="12" x14ac:dyDescent="0.35">
      <c r="A1242" s="87"/>
      <c r="B1242" s="40" t="str">
        <f t="shared" si="534"/>
        <v/>
      </c>
      <c r="C1242" s="41" t="str">
        <f t="shared" si="535"/>
        <v/>
      </c>
      <c r="D1242" s="28">
        <f>'I Disease Parameters'!$E$6/(1000*365)</f>
        <v>4.8197260273972601E-5</v>
      </c>
      <c r="E1242" s="28">
        <f>'I Disease Parameters'!$E$7/(1000*365)</f>
        <v>2.0024657534246577E-5</v>
      </c>
      <c r="F1242" s="27">
        <f>(1-'I Disease Parameters'!$E$8)/'I Disease Parameters'!$E$10</f>
        <v>0.188</v>
      </c>
      <c r="G1242" s="27">
        <f>'I Disease Parameters'!$E$8/'I Disease Parameters'!$E$11</f>
        <v>1.2E-2</v>
      </c>
      <c r="H1242" s="27">
        <f>1/'I Disease Parameters'!$E$12</f>
        <v>0.05</v>
      </c>
      <c r="I1242" s="27">
        <f>'I Disease Parameters'!$E$9/'I Disease Parameters'!$E$15</f>
        <v>0</v>
      </c>
      <c r="J1242" s="83">
        <f t="shared" si="558"/>
        <v>7.7001263440561267</v>
      </c>
      <c r="K1242" s="60">
        <f t="shared" si="559"/>
        <v>0.77001263449643809</v>
      </c>
      <c r="L1242" s="30">
        <f t="shared" si="560"/>
        <v>0.46717576064062738</v>
      </c>
      <c r="M1242" s="27">
        <f>J1242/'I Disease Parameters'!$E$12</f>
        <v>0.38500631720280631</v>
      </c>
      <c r="N1242" s="27">
        <f>K1242/SQRT('I Disease Parameters'!$E$13*'I Disease Parameters'!$E$13)</f>
        <v>4.5294860852731655E-2</v>
      </c>
      <c r="O1242" s="27">
        <f>L1242/'I Disease Parameters'!$E$13</f>
        <v>2.7480927096507492E-2</v>
      </c>
      <c r="P1242" s="27">
        <f>(1-L1242)/'I Disease Parameters'!$E$14</f>
        <v>2.2201009973307193E-2</v>
      </c>
      <c r="Q1242" s="19" t="str">
        <f t="shared" si="536"/>
        <v/>
      </c>
      <c r="R1242" s="17" t="str">
        <f t="shared" si="537"/>
        <v/>
      </c>
      <c r="S1242" s="17" t="str">
        <f t="shared" si="538"/>
        <v/>
      </c>
      <c r="T1242" s="17" t="str">
        <f t="shared" si="539"/>
        <v/>
      </c>
      <c r="U1242" s="17" t="str">
        <f t="shared" si="540"/>
        <v/>
      </c>
      <c r="V1242" s="17" t="str">
        <f t="shared" si="541"/>
        <v/>
      </c>
      <c r="W1242" s="17" t="str">
        <f t="shared" si="542"/>
        <v/>
      </c>
      <c r="X1242" s="18" t="str">
        <f t="shared" si="533"/>
        <v/>
      </c>
      <c r="Y1242" s="17" t="str">
        <f t="shared" si="543"/>
        <v/>
      </c>
      <c r="Z1242" s="17" t="str">
        <f t="shared" si="544"/>
        <v/>
      </c>
      <c r="AA1242" s="17" t="str">
        <f t="shared" si="545"/>
        <v/>
      </c>
      <c r="AB1242" s="17" t="str">
        <f t="shared" si="546"/>
        <v/>
      </c>
      <c r="AC1242" s="17" t="str">
        <f t="shared" si="547"/>
        <v/>
      </c>
      <c r="AD1242" s="18" t="str">
        <f t="shared" si="548"/>
        <v/>
      </c>
      <c r="AE1242" s="19" t="str">
        <f t="shared" si="549"/>
        <v/>
      </c>
      <c r="AF1242" s="17" t="str">
        <f t="shared" si="550"/>
        <v/>
      </c>
      <c r="AG1242" s="17" t="str">
        <f t="shared" si="551"/>
        <v/>
      </c>
      <c r="AH1242" s="18" t="str">
        <f t="shared" si="552"/>
        <v/>
      </c>
      <c r="AI1242" s="73"/>
      <c r="AJ1242" s="74"/>
      <c r="AK1242" s="74"/>
      <c r="AL1242" s="73"/>
      <c r="AM1242" s="74"/>
      <c r="AN1242" s="74">
        <f t="shared" si="553"/>
        <v>2012</v>
      </c>
      <c r="AO1242" s="19" t="str">
        <f t="shared" ca="1" si="554"/>
        <v>-</v>
      </c>
      <c r="AP1242" s="17" t="str">
        <f ca="1">IF($C1242&gt;=TODAY(),"-",100*(AO1242-MIN(Fit_Error_Deaths))/(MAX(Fit_Error_Deaths)-MIN(Fit_Error_Deaths)))</f>
        <v>-</v>
      </c>
      <c r="AQ1242" s="17" t="str">
        <f t="shared" ca="1" si="555"/>
        <v>-</v>
      </c>
      <c r="AR1242" s="17" t="str">
        <f ca="1">IF($C1242&gt;=TODAY(),"-",100*(AQ1242-MIN(Fit_Error_LocalTransmission))/(MAX(Fit_Error_LocalTransmission)-MIN(Fit_Error_LocalTransmission)))</f>
        <v>-</v>
      </c>
      <c r="AS1242" s="17" t="str">
        <f t="shared" ca="1" si="556"/>
        <v>-</v>
      </c>
      <c r="AT1242" s="67" t="str">
        <f t="shared" ca="1" si="557"/>
        <v>-</v>
      </c>
    </row>
    <row r="1243" spans="1:46" s="1" customFormat="1" ht="12" x14ac:dyDescent="0.35">
      <c r="A1243" s="87"/>
      <c r="B1243" s="40" t="str">
        <f t="shared" si="534"/>
        <v/>
      </c>
      <c r="C1243" s="41" t="str">
        <f t="shared" si="535"/>
        <v/>
      </c>
      <c r="D1243" s="28">
        <f>'I Disease Parameters'!$E$6/(1000*365)</f>
        <v>4.8197260273972601E-5</v>
      </c>
      <c r="E1243" s="28">
        <f>'I Disease Parameters'!$E$7/(1000*365)</f>
        <v>2.0024657534246577E-5</v>
      </c>
      <c r="F1243" s="27">
        <f>(1-'I Disease Parameters'!$E$8)/'I Disease Parameters'!$E$10</f>
        <v>0.188</v>
      </c>
      <c r="G1243" s="27">
        <f>'I Disease Parameters'!$E$8/'I Disease Parameters'!$E$11</f>
        <v>1.2E-2</v>
      </c>
      <c r="H1243" s="27">
        <f>1/'I Disease Parameters'!$E$12</f>
        <v>0.05</v>
      </c>
      <c r="I1243" s="27">
        <f>'I Disease Parameters'!$E$9/'I Disease Parameters'!$E$15</f>
        <v>0</v>
      </c>
      <c r="J1243" s="83">
        <f t="shared" si="558"/>
        <v>7.7001263440561267</v>
      </c>
      <c r="K1243" s="60">
        <f t="shared" si="559"/>
        <v>0.77001263449643809</v>
      </c>
      <c r="L1243" s="30">
        <f t="shared" si="560"/>
        <v>0.46717576064062738</v>
      </c>
      <c r="M1243" s="27">
        <f>J1243/'I Disease Parameters'!$E$12</f>
        <v>0.38500631720280631</v>
      </c>
      <c r="N1243" s="27">
        <f>K1243/SQRT('I Disease Parameters'!$E$13*'I Disease Parameters'!$E$13)</f>
        <v>4.5294860852731655E-2</v>
      </c>
      <c r="O1243" s="27">
        <f>L1243/'I Disease Parameters'!$E$13</f>
        <v>2.7480927096507492E-2</v>
      </c>
      <c r="P1243" s="27">
        <f>(1-L1243)/'I Disease Parameters'!$E$14</f>
        <v>2.2201009973307193E-2</v>
      </c>
      <c r="Q1243" s="19" t="str">
        <f t="shared" si="536"/>
        <v/>
      </c>
      <c r="R1243" s="17" t="str">
        <f t="shared" si="537"/>
        <v/>
      </c>
      <c r="S1243" s="17" t="str">
        <f t="shared" si="538"/>
        <v/>
      </c>
      <c r="T1243" s="17" t="str">
        <f t="shared" si="539"/>
        <v/>
      </c>
      <c r="U1243" s="17" t="str">
        <f t="shared" si="540"/>
        <v/>
      </c>
      <c r="V1243" s="17" t="str">
        <f t="shared" si="541"/>
        <v/>
      </c>
      <c r="W1243" s="17" t="str">
        <f t="shared" si="542"/>
        <v/>
      </c>
      <c r="X1243" s="18" t="str">
        <f t="shared" si="533"/>
        <v/>
      </c>
      <c r="Y1243" s="17" t="str">
        <f t="shared" si="543"/>
        <v/>
      </c>
      <c r="Z1243" s="17" t="str">
        <f t="shared" si="544"/>
        <v/>
      </c>
      <c r="AA1243" s="17" t="str">
        <f t="shared" si="545"/>
        <v/>
      </c>
      <c r="AB1243" s="17" t="str">
        <f t="shared" si="546"/>
        <v/>
      </c>
      <c r="AC1243" s="17" t="str">
        <f t="shared" si="547"/>
        <v/>
      </c>
      <c r="AD1243" s="18" t="str">
        <f t="shared" si="548"/>
        <v/>
      </c>
      <c r="AE1243" s="19" t="str">
        <f t="shared" si="549"/>
        <v/>
      </c>
      <c r="AF1243" s="17" t="str">
        <f t="shared" si="550"/>
        <v/>
      </c>
      <c r="AG1243" s="17" t="str">
        <f t="shared" si="551"/>
        <v/>
      </c>
      <c r="AH1243" s="18" t="str">
        <f t="shared" si="552"/>
        <v/>
      </c>
      <c r="AI1243" s="73"/>
      <c r="AJ1243" s="74"/>
      <c r="AK1243" s="74"/>
      <c r="AL1243" s="73"/>
      <c r="AM1243" s="74"/>
      <c r="AN1243" s="74">
        <f t="shared" si="553"/>
        <v>2012</v>
      </c>
      <c r="AO1243" s="19" t="str">
        <f t="shared" ca="1" si="554"/>
        <v>-</v>
      </c>
      <c r="AP1243" s="17" t="str">
        <f ca="1">IF($C1243&gt;=TODAY(),"-",100*(AO1243-MIN(Fit_Error_Deaths))/(MAX(Fit_Error_Deaths)-MIN(Fit_Error_Deaths)))</f>
        <v>-</v>
      </c>
      <c r="AQ1243" s="17" t="str">
        <f t="shared" ca="1" si="555"/>
        <v>-</v>
      </c>
      <c r="AR1243" s="17" t="str">
        <f ca="1">IF($C1243&gt;=TODAY(),"-",100*(AQ1243-MIN(Fit_Error_LocalTransmission))/(MAX(Fit_Error_LocalTransmission)-MIN(Fit_Error_LocalTransmission)))</f>
        <v>-</v>
      </c>
      <c r="AS1243" s="17" t="str">
        <f t="shared" ca="1" si="556"/>
        <v>-</v>
      </c>
      <c r="AT1243" s="67" t="str">
        <f t="shared" ca="1" si="557"/>
        <v>-</v>
      </c>
    </row>
    <row r="1244" spans="1:46" s="1" customFormat="1" ht="12" x14ac:dyDescent="0.35">
      <c r="A1244" s="87"/>
      <c r="B1244" s="40" t="str">
        <f t="shared" si="534"/>
        <v/>
      </c>
      <c r="C1244" s="41" t="str">
        <f t="shared" si="535"/>
        <v/>
      </c>
      <c r="D1244" s="28">
        <f>'I Disease Parameters'!$E$6/(1000*365)</f>
        <v>4.8197260273972601E-5</v>
      </c>
      <c r="E1244" s="28">
        <f>'I Disease Parameters'!$E$7/(1000*365)</f>
        <v>2.0024657534246577E-5</v>
      </c>
      <c r="F1244" s="27">
        <f>(1-'I Disease Parameters'!$E$8)/'I Disease Parameters'!$E$10</f>
        <v>0.188</v>
      </c>
      <c r="G1244" s="27">
        <f>'I Disease Parameters'!$E$8/'I Disease Parameters'!$E$11</f>
        <v>1.2E-2</v>
      </c>
      <c r="H1244" s="27">
        <f>1/'I Disease Parameters'!$E$12</f>
        <v>0.05</v>
      </c>
      <c r="I1244" s="27">
        <f>'I Disease Parameters'!$E$9/'I Disease Parameters'!$E$15</f>
        <v>0</v>
      </c>
      <c r="J1244" s="83">
        <f t="shared" si="558"/>
        <v>7.7001263440561267</v>
      </c>
      <c r="K1244" s="60">
        <f t="shared" si="559"/>
        <v>0.77001263449643809</v>
      </c>
      <c r="L1244" s="30">
        <f t="shared" si="560"/>
        <v>0.46717576064062738</v>
      </c>
      <c r="M1244" s="27">
        <f>J1244/'I Disease Parameters'!$E$12</f>
        <v>0.38500631720280631</v>
      </c>
      <c r="N1244" s="27">
        <f>K1244/SQRT('I Disease Parameters'!$E$13*'I Disease Parameters'!$E$13)</f>
        <v>4.5294860852731655E-2</v>
      </c>
      <c r="O1244" s="27">
        <f>L1244/'I Disease Parameters'!$E$13</f>
        <v>2.7480927096507492E-2</v>
      </c>
      <c r="P1244" s="27">
        <f>(1-L1244)/'I Disease Parameters'!$E$14</f>
        <v>2.2201009973307193E-2</v>
      </c>
      <c r="Q1244" s="19" t="str">
        <f t="shared" si="536"/>
        <v/>
      </c>
      <c r="R1244" s="17" t="str">
        <f t="shared" si="537"/>
        <v/>
      </c>
      <c r="S1244" s="17" t="str">
        <f t="shared" si="538"/>
        <v/>
      </c>
      <c r="T1244" s="17" t="str">
        <f t="shared" si="539"/>
        <v/>
      </c>
      <c r="U1244" s="17" t="str">
        <f t="shared" si="540"/>
        <v/>
      </c>
      <c r="V1244" s="17" t="str">
        <f t="shared" si="541"/>
        <v/>
      </c>
      <c r="W1244" s="17" t="str">
        <f t="shared" si="542"/>
        <v/>
      </c>
      <c r="X1244" s="18" t="str">
        <f t="shared" si="533"/>
        <v/>
      </c>
      <c r="Y1244" s="17" t="str">
        <f t="shared" si="543"/>
        <v/>
      </c>
      <c r="Z1244" s="17" t="str">
        <f t="shared" si="544"/>
        <v/>
      </c>
      <c r="AA1244" s="17" t="str">
        <f t="shared" si="545"/>
        <v/>
      </c>
      <c r="AB1244" s="17" t="str">
        <f t="shared" si="546"/>
        <v/>
      </c>
      <c r="AC1244" s="17" t="str">
        <f t="shared" si="547"/>
        <v/>
      </c>
      <c r="AD1244" s="18" t="str">
        <f t="shared" si="548"/>
        <v/>
      </c>
      <c r="AE1244" s="19" t="str">
        <f t="shared" si="549"/>
        <v/>
      </c>
      <c r="AF1244" s="17" t="str">
        <f t="shared" si="550"/>
        <v/>
      </c>
      <c r="AG1244" s="17" t="str">
        <f t="shared" si="551"/>
        <v/>
      </c>
      <c r="AH1244" s="18" t="str">
        <f t="shared" si="552"/>
        <v/>
      </c>
      <c r="AI1244" s="73"/>
      <c r="AJ1244" s="74"/>
      <c r="AK1244" s="74"/>
      <c r="AL1244" s="73"/>
      <c r="AM1244" s="74"/>
      <c r="AN1244" s="74">
        <f t="shared" si="553"/>
        <v>2012</v>
      </c>
      <c r="AO1244" s="19" t="str">
        <f t="shared" ca="1" si="554"/>
        <v>-</v>
      </c>
      <c r="AP1244" s="17" t="str">
        <f ca="1">IF($C1244&gt;=TODAY(),"-",100*(AO1244-MIN(Fit_Error_Deaths))/(MAX(Fit_Error_Deaths)-MIN(Fit_Error_Deaths)))</f>
        <v>-</v>
      </c>
      <c r="AQ1244" s="17" t="str">
        <f t="shared" ca="1" si="555"/>
        <v>-</v>
      </c>
      <c r="AR1244" s="17" t="str">
        <f ca="1">IF($C1244&gt;=TODAY(),"-",100*(AQ1244-MIN(Fit_Error_LocalTransmission))/(MAX(Fit_Error_LocalTransmission)-MIN(Fit_Error_LocalTransmission)))</f>
        <v>-</v>
      </c>
      <c r="AS1244" s="17" t="str">
        <f t="shared" ca="1" si="556"/>
        <v>-</v>
      </c>
      <c r="AT1244" s="67" t="str">
        <f t="shared" ca="1" si="557"/>
        <v>-</v>
      </c>
    </row>
    <row r="1245" spans="1:46" s="1" customFormat="1" ht="12" x14ac:dyDescent="0.35">
      <c r="A1245" s="87"/>
      <c r="B1245" s="40" t="str">
        <f t="shared" si="534"/>
        <v/>
      </c>
      <c r="C1245" s="41" t="str">
        <f t="shared" si="535"/>
        <v/>
      </c>
      <c r="D1245" s="28">
        <f>'I Disease Parameters'!$E$6/(1000*365)</f>
        <v>4.8197260273972601E-5</v>
      </c>
      <c r="E1245" s="28">
        <f>'I Disease Parameters'!$E$7/(1000*365)</f>
        <v>2.0024657534246577E-5</v>
      </c>
      <c r="F1245" s="27">
        <f>(1-'I Disease Parameters'!$E$8)/'I Disease Parameters'!$E$10</f>
        <v>0.188</v>
      </c>
      <c r="G1245" s="27">
        <f>'I Disease Parameters'!$E$8/'I Disease Parameters'!$E$11</f>
        <v>1.2E-2</v>
      </c>
      <c r="H1245" s="27">
        <f>1/'I Disease Parameters'!$E$12</f>
        <v>0.05</v>
      </c>
      <c r="I1245" s="27">
        <f>'I Disease Parameters'!$E$9/'I Disease Parameters'!$E$15</f>
        <v>0</v>
      </c>
      <c r="J1245" s="83">
        <f t="shared" si="558"/>
        <v>7.7001263440561267</v>
      </c>
      <c r="K1245" s="60">
        <f t="shared" si="559"/>
        <v>0.77001263449643809</v>
      </c>
      <c r="L1245" s="30">
        <f t="shared" si="560"/>
        <v>0.46717576064062738</v>
      </c>
      <c r="M1245" s="27">
        <f>J1245/'I Disease Parameters'!$E$12</f>
        <v>0.38500631720280631</v>
      </c>
      <c r="N1245" s="27">
        <f>K1245/SQRT('I Disease Parameters'!$E$13*'I Disease Parameters'!$E$13)</f>
        <v>4.5294860852731655E-2</v>
      </c>
      <c r="O1245" s="27">
        <f>L1245/'I Disease Parameters'!$E$13</f>
        <v>2.7480927096507492E-2</v>
      </c>
      <c r="P1245" s="27">
        <f>(1-L1245)/'I Disease Parameters'!$E$14</f>
        <v>2.2201009973307193E-2</v>
      </c>
      <c r="Q1245" s="19" t="str">
        <f t="shared" si="536"/>
        <v/>
      </c>
      <c r="R1245" s="17" t="str">
        <f t="shared" si="537"/>
        <v/>
      </c>
      <c r="S1245" s="17" t="str">
        <f t="shared" si="538"/>
        <v/>
      </c>
      <c r="T1245" s="17" t="str">
        <f t="shared" si="539"/>
        <v/>
      </c>
      <c r="U1245" s="17" t="str">
        <f t="shared" si="540"/>
        <v/>
      </c>
      <c r="V1245" s="17" t="str">
        <f t="shared" si="541"/>
        <v/>
      </c>
      <c r="W1245" s="17" t="str">
        <f t="shared" si="542"/>
        <v/>
      </c>
      <c r="X1245" s="18" t="str">
        <f t="shared" si="533"/>
        <v/>
      </c>
      <c r="Y1245" s="17" t="str">
        <f t="shared" si="543"/>
        <v/>
      </c>
      <c r="Z1245" s="17" t="str">
        <f t="shared" si="544"/>
        <v/>
      </c>
      <c r="AA1245" s="17" t="str">
        <f t="shared" si="545"/>
        <v/>
      </c>
      <c r="AB1245" s="17" t="str">
        <f t="shared" si="546"/>
        <v/>
      </c>
      <c r="AC1245" s="17" t="str">
        <f t="shared" si="547"/>
        <v/>
      </c>
      <c r="AD1245" s="18" t="str">
        <f t="shared" si="548"/>
        <v/>
      </c>
      <c r="AE1245" s="19" t="str">
        <f t="shared" si="549"/>
        <v/>
      </c>
      <c r="AF1245" s="17" t="str">
        <f t="shared" si="550"/>
        <v/>
      </c>
      <c r="AG1245" s="17" t="str">
        <f t="shared" si="551"/>
        <v/>
      </c>
      <c r="AH1245" s="18" t="str">
        <f t="shared" si="552"/>
        <v/>
      </c>
      <c r="AI1245" s="73"/>
      <c r="AJ1245" s="74"/>
      <c r="AK1245" s="74"/>
      <c r="AL1245" s="73"/>
      <c r="AM1245" s="74"/>
      <c r="AN1245" s="74">
        <f t="shared" si="553"/>
        <v>2012</v>
      </c>
      <c r="AO1245" s="19" t="str">
        <f t="shared" ca="1" si="554"/>
        <v>-</v>
      </c>
      <c r="AP1245" s="17" t="str">
        <f ca="1">IF($C1245&gt;=TODAY(),"-",100*(AO1245-MIN(Fit_Error_Deaths))/(MAX(Fit_Error_Deaths)-MIN(Fit_Error_Deaths)))</f>
        <v>-</v>
      </c>
      <c r="AQ1245" s="17" t="str">
        <f t="shared" ca="1" si="555"/>
        <v>-</v>
      </c>
      <c r="AR1245" s="17" t="str">
        <f ca="1">IF($C1245&gt;=TODAY(),"-",100*(AQ1245-MIN(Fit_Error_LocalTransmission))/(MAX(Fit_Error_LocalTransmission)-MIN(Fit_Error_LocalTransmission)))</f>
        <v>-</v>
      </c>
      <c r="AS1245" s="17" t="str">
        <f t="shared" ca="1" si="556"/>
        <v>-</v>
      </c>
      <c r="AT1245" s="67" t="str">
        <f t="shared" ca="1" si="557"/>
        <v>-</v>
      </c>
    </row>
    <row r="1246" spans="1:46" s="1" customFormat="1" ht="12" x14ac:dyDescent="0.35">
      <c r="A1246" s="87"/>
      <c r="B1246" s="40" t="str">
        <f t="shared" si="534"/>
        <v/>
      </c>
      <c r="C1246" s="41" t="str">
        <f t="shared" si="535"/>
        <v/>
      </c>
      <c r="D1246" s="28">
        <f>'I Disease Parameters'!$E$6/(1000*365)</f>
        <v>4.8197260273972601E-5</v>
      </c>
      <c r="E1246" s="28">
        <f>'I Disease Parameters'!$E$7/(1000*365)</f>
        <v>2.0024657534246577E-5</v>
      </c>
      <c r="F1246" s="27">
        <f>(1-'I Disease Parameters'!$E$8)/'I Disease Parameters'!$E$10</f>
        <v>0.188</v>
      </c>
      <c r="G1246" s="27">
        <f>'I Disease Parameters'!$E$8/'I Disease Parameters'!$E$11</f>
        <v>1.2E-2</v>
      </c>
      <c r="H1246" s="27">
        <f>1/'I Disease Parameters'!$E$12</f>
        <v>0.05</v>
      </c>
      <c r="I1246" s="27">
        <f>'I Disease Parameters'!$E$9/'I Disease Parameters'!$E$15</f>
        <v>0</v>
      </c>
      <c r="J1246" s="83">
        <f t="shared" si="558"/>
        <v>7.7001263440561267</v>
      </c>
      <c r="K1246" s="60">
        <f t="shared" si="559"/>
        <v>0.77001263449643809</v>
      </c>
      <c r="L1246" s="30">
        <f t="shared" si="560"/>
        <v>0.46717576064062738</v>
      </c>
      <c r="M1246" s="27">
        <f>J1246/'I Disease Parameters'!$E$12</f>
        <v>0.38500631720280631</v>
      </c>
      <c r="N1246" s="27">
        <f>K1246/SQRT('I Disease Parameters'!$E$13*'I Disease Parameters'!$E$13)</f>
        <v>4.5294860852731655E-2</v>
      </c>
      <c r="O1246" s="27">
        <f>L1246/'I Disease Parameters'!$E$13</f>
        <v>2.7480927096507492E-2</v>
      </c>
      <c r="P1246" s="27">
        <f>(1-L1246)/'I Disease Parameters'!$E$14</f>
        <v>2.2201009973307193E-2</v>
      </c>
      <c r="Q1246" s="19" t="str">
        <f t="shared" si="536"/>
        <v/>
      </c>
      <c r="R1246" s="17" t="str">
        <f t="shared" si="537"/>
        <v/>
      </c>
      <c r="S1246" s="17" t="str">
        <f t="shared" si="538"/>
        <v/>
      </c>
      <c r="T1246" s="17" t="str">
        <f t="shared" si="539"/>
        <v/>
      </c>
      <c r="U1246" s="17" t="str">
        <f t="shared" si="540"/>
        <v/>
      </c>
      <c r="V1246" s="17" t="str">
        <f t="shared" si="541"/>
        <v/>
      </c>
      <c r="W1246" s="17" t="str">
        <f t="shared" si="542"/>
        <v/>
      </c>
      <c r="X1246" s="18" t="str">
        <f t="shared" si="533"/>
        <v/>
      </c>
      <c r="Y1246" s="17" t="str">
        <f t="shared" si="543"/>
        <v/>
      </c>
      <c r="Z1246" s="17" t="str">
        <f t="shared" si="544"/>
        <v/>
      </c>
      <c r="AA1246" s="17" t="str">
        <f t="shared" si="545"/>
        <v/>
      </c>
      <c r="AB1246" s="17" t="str">
        <f t="shared" si="546"/>
        <v/>
      </c>
      <c r="AC1246" s="17" t="str">
        <f t="shared" si="547"/>
        <v/>
      </c>
      <c r="AD1246" s="18" t="str">
        <f t="shared" si="548"/>
        <v/>
      </c>
      <c r="AE1246" s="19" t="str">
        <f t="shared" si="549"/>
        <v/>
      </c>
      <c r="AF1246" s="17" t="str">
        <f t="shared" si="550"/>
        <v/>
      </c>
      <c r="AG1246" s="17" t="str">
        <f t="shared" si="551"/>
        <v/>
      </c>
      <c r="AH1246" s="18" t="str">
        <f t="shared" si="552"/>
        <v/>
      </c>
      <c r="AI1246" s="73"/>
      <c r="AJ1246" s="74"/>
      <c r="AK1246" s="74"/>
      <c r="AL1246" s="73"/>
      <c r="AM1246" s="74"/>
      <c r="AN1246" s="74">
        <f t="shared" si="553"/>
        <v>2012</v>
      </c>
      <c r="AO1246" s="19" t="str">
        <f t="shared" ca="1" si="554"/>
        <v>-</v>
      </c>
      <c r="AP1246" s="17" t="str">
        <f ca="1">IF($C1246&gt;=TODAY(),"-",100*(AO1246-MIN(Fit_Error_Deaths))/(MAX(Fit_Error_Deaths)-MIN(Fit_Error_Deaths)))</f>
        <v>-</v>
      </c>
      <c r="AQ1246" s="17" t="str">
        <f t="shared" ca="1" si="555"/>
        <v>-</v>
      </c>
      <c r="AR1246" s="17" t="str">
        <f ca="1">IF($C1246&gt;=TODAY(),"-",100*(AQ1246-MIN(Fit_Error_LocalTransmission))/(MAX(Fit_Error_LocalTransmission)-MIN(Fit_Error_LocalTransmission)))</f>
        <v>-</v>
      </c>
      <c r="AS1246" s="17" t="str">
        <f t="shared" ca="1" si="556"/>
        <v>-</v>
      </c>
      <c r="AT1246" s="67" t="str">
        <f t="shared" ca="1" si="557"/>
        <v>-</v>
      </c>
    </row>
    <row r="1247" spans="1:46" s="1" customFormat="1" ht="12" x14ac:dyDescent="0.35">
      <c r="A1247" s="87"/>
      <c r="B1247" s="40" t="str">
        <f t="shared" si="534"/>
        <v/>
      </c>
      <c r="C1247" s="41" t="str">
        <f t="shared" si="535"/>
        <v/>
      </c>
      <c r="D1247" s="28">
        <f>'I Disease Parameters'!$E$6/(1000*365)</f>
        <v>4.8197260273972601E-5</v>
      </c>
      <c r="E1247" s="28">
        <f>'I Disease Parameters'!$E$7/(1000*365)</f>
        <v>2.0024657534246577E-5</v>
      </c>
      <c r="F1247" s="27">
        <f>(1-'I Disease Parameters'!$E$8)/'I Disease Parameters'!$E$10</f>
        <v>0.188</v>
      </c>
      <c r="G1247" s="27">
        <f>'I Disease Parameters'!$E$8/'I Disease Parameters'!$E$11</f>
        <v>1.2E-2</v>
      </c>
      <c r="H1247" s="27">
        <f>1/'I Disease Parameters'!$E$12</f>
        <v>0.05</v>
      </c>
      <c r="I1247" s="27">
        <f>'I Disease Parameters'!$E$9/'I Disease Parameters'!$E$15</f>
        <v>0</v>
      </c>
      <c r="J1247" s="83">
        <f t="shared" si="558"/>
        <v>7.7001263440561267</v>
      </c>
      <c r="K1247" s="60">
        <f t="shared" si="559"/>
        <v>0.77001263449643809</v>
      </c>
      <c r="L1247" s="30">
        <f t="shared" si="560"/>
        <v>0.46717576064062738</v>
      </c>
      <c r="M1247" s="27">
        <f>J1247/'I Disease Parameters'!$E$12</f>
        <v>0.38500631720280631</v>
      </c>
      <c r="N1247" s="27">
        <f>K1247/SQRT('I Disease Parameters'!$E$13*'I Disease Parameters'!$E$13)</f>
        <v>4.5294860852731655E-2</v>
      </c>
      <c r="O1247" s="27">
        <f>L1247/'I Disease Parameters'!$E$13</f>
        <v>2.7480927096507492E-2</v>
      </c>
      <c r="P1247" s="27">
        <f>(1-L1247)/'I Disease Parameters'!$E$14</f>
        <v>2.2201009973307193E-2</v>
      </c>
      <c r="Q1247" s="19" t="str">
        <f t="shared" si="536"/>
        <v/>
      </c>
      <c r="R1247" s="17" t="str">
        <f t="shared" si="537"/>
        <v/>
      </c>
      <c r="S1247" s="17" t="str">
        <f t="shared" si="538"/>
        <v/>
      </c>
      <c r="T1247" s="17" t="str">
        <f t="shared" si="539"/>
        <v/>
      </c>
      <c r="U1247" s="17" t="str">
        <f t="shared" si="540"/>
        <v/>
      </c>
      <c r="V1247" s="17" t="str">
        <f t="shared" si="541"/>
        <v/>
      </c>
      <c r="W1247" s="17" t="str">
        <f t="shared" si="542"/>
        <v/>
      </c>
      <c r="X1247" s="18" t="str">
        <f t="shared" si="533"/>
        <v/>
      </c>
      <c r="Y1247" s="17" t="str">
        <f t="shared" si="543"/>
        <v/>
      </c>
      <c r="Z1247" s="17" t="str">
        <f t="shared" si="544"/>
        <v/>
      </c>
      <c r="AA1247" s="17" t="str">
        <f t="shared" si="545"/>
        <v/>
      </c>
      <c r="AB1247" s="17" t="str">
        <f t="shared" si="546"/>
        <v/>
      </c>
      <c r="AC1247" s="17" t="str">
        <f t="shared" si="547"/>
        <v/>
      </c>
      <c r="AD1247" s="18" t="str">
        <f t="shared" si="548"/>
        <v/>
      </c>
      <c r="AE1247" s="19" t="str">
        <f t="shared" si="549"/>
        <v/>
      </c>
      <c r="AF1247" s="17" t="str">
        <f t="shared" si="550"/>
        <v/>
      </c>
      <c r="AG1247" s="17" t="str">
        <f t="shared" si="551"/>
        <v/>
      </c>
      <c r="AH1247" s="18" t="str">
        <f t="shared" si="552"/>
        <v/>
      </c>
      <c r="AI1247" s="73"/>
      <c r="AJ1247" s="74"/>
      <c r="AK1247" s="74"/>
      <c r="AL1247" s="73"/>
      <c r="AM1247" s="74"/>
      <c r="AN1247" s="74">
        <f t="shared" si="553"/>
        <v>2012</v>
      </c>
      <c r="AO1247" s="19" t="str">
        <f t="shared" ca="1" si="554"/>
        <v>-</v>
      </c>
      <c r="AP1247" s="17" t="str">
        <f ca="1">IF($C1247&gt;=TODAY(),"-",100*(AO1247-MIN(Fit_Error_Deaths))/(MAX(Fit_Error_Deaths)-MIN(Fit_Error_Deaths)))</f>
        <v>-</v>
      </c>
      <c r="AQ1247" s="17" t="str">
        <f t="shared" ca="1" si="555"/>
        <v>-</v>
      </c>
      <c r="AR1247" s="17" t="str">
        <f ca="1">IF($C1247&gt;=TODAY(),"-",100*(AQ1247-MIN(Fit_Error_LocalTransmission))/(MAX(Fit_Error_LocalTransmission)-MIN(Fit_Error_LocalTransmission)))</f>
        <v>-</v>
      </c>
      <c r="AS1247" s="17" t="str">
        <f t="shared" ca="1" si="556"/>
        <v>-</v>
      </c>
      <c r="AT1247" s="67" t="str">
        <f t="shared" ca="1" si="557"/>
        <v>-</v>
      </c>
    </row>
    <row r="1248" spans="1:46" s="1" customFormat="1" ht="12" x14ac:dyDescent="0.35">
      <c r="A1248" s="87"/>
      <c r="B1248" s="40" t="str">
        <f t="shared" si="534"/>
        <v/>
      </c>
      <c r="C1248" s="41" t="str">
        <f t="shared" si="535"/>
        <v/>
      </c>
      <c r="D1248" s="28">
        <f>'I Disease Parameters'!$E$6/(1000*365)</f>
        <v>4.8197260273972601E-5</v>
      </c>
      <c r="E1248" s="28">
        <f>'I Disease Parameters'!$E$7/(1000*365)</f>
        <v>2.0024657534246577E-5</v>
      </c>
      <c r="F1248" s="27">
        <f>(1-'I Disease Parameters'!$E$8)/'I Disease Parameters'!$E$10</f>
        <v>0.188</v>
      </c>
      <c r="G1248" s="27">
        <f>'I Disease Parameters'!$E$8/'I Disease Parameters'!$E$11</f>
        <v>1.2E-2</v>
      </c>
      <c r="H1248" s="27">
        <f>1/'I Disease Parameters'!$E$12</f>
        <v>0.05</v>
      </c>
      <c r="I1248" s="27">
        <f>'I Disease Parameters'!$E$9/'I Disease Parameters'!$E$15</f>
        <v>0</v>
      </c>
      <c r="J1248" s="83">
        <f t="shared" si="558"/>
        <v>7.7001263440561267</v>
      </c>
      <c r="K1248" s="60">
        <f t="shared" si="559"/>
        <v>0.77001263449643809</v>
      </c>
      <c r="L1248" s="30">
        <f t="shared" si="560"/>
        <v>0.46717576064062738</v>
      </c>
      <c r="M1248" s="27">
        <f>J1248/'I Disease Parameters'!$E$12</f>
        <v>0.38500631720280631</v>
      </c>
      <c r="N1248" s="27">
        <f>K1248/SQRT('I Disease Parameters'!$E$13*'I Disease Parameters'!$E$13)</f>
        <v>4.5294860852731655E-2</v>
      </c>
      <c r="O1248" s="27">
        <f>L1248/'I Disease Parameters'!$E$13</f>
        <v>2.7480927096507492E-2</v>
      </c>
      <c r="P1248" s="27">
        <f>(1-L1248)/'I Disease Parameters'!$E$14</f>
        <v>2.2201009973307193E-2</v>
      </c>
      <c r="Q1248" s="19" t="str">
        <f t="shared" si="536"/>
        <v/>
      </c>
      <c r="R1248" s="17" t="str">
        <f t="shared" si="537"/>
        <v/>
      </c>
      <c r="S1248" s="17" t="str">
        <f t="shared" si="538"/>
        <v/>
      </c>
      <c r="T1248" s="17" t="str">
        <f t="shared" si="539"/>
        <v/>
      </c>
      <c r="U1248" s="17" t="str">
        <f t="shared" si="540"/>
        <v/>
      </c>
      <c r="V1248" s="17" t="str">
        <f t="shared" si="541"/>
        <v/>
      </c>
      <c r="W1248" s="17" t="str">
        <f t="shared" si="542"/>
        <v/>
      </c>
      <c r="X1248" s="18" t="str">
        <f t="shared" si="533"/>
        <v/>
      </c>
      <c r="Y1248" s="17" t="str">
        <f t="shared" si="543"/>
        <v/>
      </c>
      <c r="Z1248" s="17" t="str">
        <f t="shared" si="544"/>
        <v/>
      </c>
      <c r="AA1248" s="17" t="str">
        <f t="shared" si="545"/>
        <v/>
      </c>
      <c r="AB1248" s="17" t="str">
        <f t="shared" si="546"/>
        <v/>
      </c>
      <c r="AC1248" s="17" t="str">
        <f t="shared" si="547"/>
        <v/>
      </c>
      <c r="AD1248" s="18" t="str">
        <f t="shared" si="548"/>
        <v/>
      </c>
      <c r="AE1248" s="19" t="str">
        <f t="shared" si="549"/>
        <v/>
      </c>
      <c r="AF1248" s="17" t="str">
        <f t="shared" si="550"/>
        <v/>
      </c>
      <c r="AG1248" s="17" t="str">
        <f t="shared" si="551"/>
        <v/>
      </c>
      <c r="AH1248" s="18" t="str">
        <f t="shared" si="552"/>
        <v/>
      </c>
      <c r="AI1248" s="73"/>
      <c r="AJ1248" s="74"/>
      <c r="AK1248" s="74"/>
      <c r="AL1248" s="73"/>
      <c r="AM1248" s="74"/>
      <c r="AN1248" s="74">
        <f t="shared" si="553"/>
        <v>2012</v>
      </c>
      <c r="AO1248" s="19" t="str">
        <f t="shared" ca="1" si="554"/>
        <v>-</v>
      </c>
      <c r="AP1248" s="17" t="str">
        <f ca="1">IF($C1248&gt;=TODAY(),"-",100*(AO1248-MIN(Fit_Error_Deaths))/(MAX(Fit_Error_Deaths)-MIN(Fit_Error_Deaths)))</f>
        <v>-</v>
      </c>
      <c r="AQ1248" s="17" t="str">
        <f t="shared" ca="1" si="555"/>
        <v>-</v>
      </c>
      <c r="AR1248" s="17" t="str">
        <f ca="1">IF($C1248&gt;=TODAY(),"-",100*(AQ1248-MIN(Fit_Error_LocalTransmission))/(MAX(Fit_Error_LocalTransmission)-MIN(Fit_Error_LocalTransmission)))</f>
        <v>-</v>
      </c>
      <c r="AS1248" s="17" t="str">
        <f t="shared" ca="1" si="556"/>
        <v>-</v>
      </c>
      <c r="AT1248" s="67" t="str">
        <f t="shared" ca="1" si="557"/>
        <v>-</v>
      </c>
    </row>
    <row r="1249" spans="1:46" s="1" customFormat="1" ht="12" x14ac:dyDescent="0.35">
      <c r="A1249" s="87"/>
      <c r="B1249" s="40" t="str">
        <f t="shared" si="534"/>
        <v/>
      </c>
      <c r="C1249" s="41" t="str">
        <f t="shared" si="535"/>
        <v/>
      </c>
      <c r="D1249" s="28">
        <f>'I Disease Parameters'!$E$6/(1000*365)</f>
        <v>4.8197260273972601E-5</v>
      </c>
      <c r="E1249" s="28">
        <f>'I Disease Parameters'!$E$7/(1000*365)</f>
        <v>2.0024657534246577E-5</v>
      </c>
      <c r="F1249" s="27">
        <f>(1-'I Disease Parameters'!$E$8)/'I Disease Parameters'!$E$10</f>
        <v>0.188</v>
      </c>
      <c r="G1249" s="27">
        <f>'I Disease Parameters'!$E$8/'I Disease Parameters'!$E$11</f>
        <v>1.2E-2</v>
      </c>
      <c r="H1249" s="27">
        <f>1/'I Disease Parameters'!$E$12</f>
        <v>0.05</v>
      </c>
      <c r="I1249" s="27">
        <f>'I Disease Parameters'!$E$9/'I Disease Parameters'!$E$15</f>
        <v>0</v>
      </c>
      <c r="J1249" s="83">
        <f t="shared" si="558"/>
        <v>7.7001263440561267</v>
      </c>
      <c r="K1249" s="60">
        <f t="shared" si="559"/>
        <v>0.77001263449643809</v>
      </c>
      <c r="L1249" s="30">
        <f t="shared" si="560"/>
        <v>0.46717576064062738</v>
      </c>
      <c r="M1249" s="27">
        <f>J1249/'I Disease Parameters'!$E$12</f>
        <v>0.38500631720280631</v>
      </c>
      <c r="N1249" s="27">
        <f>K1249/SQRT('I Disease Parameters'!$E$13*'I Disease Parameters'!$E$13)</f>
        <v>4.5294860852731655E-2</v>
      </c>
      <c r="O1249" s="27">
        <f>L1249/'I Disease Parameters'!$E$13</f>
        <v>2.7480927096507492E-2</v>
      </c>
      <c r="P1249" s="27">
        <f>(1-L1249)/'I Disease Parameters'!$E$14</f>
        <v>2.2201009973307193E-2</v>
      </c>
      <c r="Q1249" s="19" t="str">
        <f t="shared" si="536"/>
        <v/>
      </c>
      <c r="R1249" s="17" t="str">
        <f t="shared" si="537"/>
        <v/>
      </c>
      <c r="S1249" s="17" t="str">
        <f t="shared" si="538"/>
        <v/>
      </c>
      <c r="T1249" s="17" t="str">
        <f t="shared" si="539"/>
        <v/>
      </c>
      <c r="U1249" s="17" t="str">
        <f t="shared" si="540"/>
        <v/>
      </c>
      <c r="V1249" s="17" t="str">
        <f t="shared" si="541"/>
        <v/>
      </c>
      <c r="W1249" s="17" t="str">
        <f t="shared" si="542"/>
        <v/>
      </c>
      <c r="X1249" s="18" t="str">
        <f t="shared" si="533"/>
        <v/>
      </c>
      <c r="Y1249" s="17" t="str">
        <f t="shared" si="543"/>
        <v/>
      </c>
      <c r="Z1249" s="17" t="str">
        <f t="shared" si="544"/>
        <v/>
      </c>
      <c r="AA1249" s="17" t="str">
        <f t="shared" si="545"/>
        <v/>
      </c>
      <c r="AB1249" s="17" t="str">
        <f t="shared" si="546"/>
        <v/>
      </c>
      <c r="AC1249" s="17" t="str">
        <f t="shared" si="547"/>
        <v/>
      </c>
      <c r="AD1249" s="18" t="str">
        <f t="shared" si="548"/>
        <v/>
      </c>
      <c r="AE1249" s="19" t="str">
        <f t="shared" si="549"/>
        <v/>
      </c>
      <c r="AF1249" s="17" t="str">
        <f t="shared" si="550"/>
        <v/>
      </c>
      <c r="AG1249" s="17" t="str">
        <f t="shared" si="551"/>
        <v/>
      </c>
      <c r="AH1249" s="18" t="str">
        <f t="shared" si="552"/>
        <v/>
      </c>
      <c r="AI1249" s="73"/>
      <c r="AJ1249" s="74"/>
      <c r="AK1249" s="74"/>
      <c r="AL1249" s="73"/>
      <c r="AM1249" s="74"/>
      <c r="AN1249" s="74">
        <f t="shared" si="553"/>
        <v>2012</v>
      </c>
      <c r="AO1249" s="19" t="str">
        <f t="shared" ca="1" si="554"/>
        <v>-</v>
      </c>
      <c r="AP1249" s="17" t="str">
        <f ca="1">IF($C1249&gt;=TODAY(),"-",100*(AO1249-MIN(Fit_Error_Deaths))/(MAX(Fit_Error_Deaths)-MIN(Fit_Error_Deaths)))</f>
        <v>-</v>
      </c>
      <c r="AQ1249" s="17" t="str">
        <f t="shared" ca="1" si="555"/>
        <v>-</v>
      </c>
      <c r="AR1249" s="17" t="str">
        <f ca="1">IF($C1249&gt;=TODAY(),"-",100*(AQ1249-MIN(Fit_Error_LocalTransmission))/(MAX(Fit_Error_LocalTransmission)-MIN(Fit_Error_LocalTransmission)))</f>
        <v>-</v>
      </c>
      <c r="AS1249" s="17" t="str">
        <f t="shared" ca="1" si="556"/>
        <v>-</v>
      </c>
      <c r="AT1249" s="67" t="str">
        <f t="shared" ca="1" si="557"/>
        <v>-</v>
      </c>
    </row>
    <row r="1250" spans="1:46" s="1" customFormat="1" ht="12" x14ac:dyDescent="0.35">
      <c r="A1250" s="87"/>
      <c r="B1250" s="40" t="str">
        <f t="shared" si="534"/>
        <v/>
      </c>
      <c r="C1250" s="41" t="str">
        <f t="shared" si="535"/>
        <v/>
      </c>
      <c r="D1250" s="28">
        <f>'I Disease Parameters'!$E$6/(1000*365)</f>
        <v>4.8197260273972601E-5</v>
      </c>
      <c r="E1250" s="28">
        <f>'I Disease Parameters'!$E$7/(1000*365)</f>
        <v>2.0024657534246577E-5</v>
      </c>
      <c r="F1250" s="27">
        <f>(1-'I Disease Parameters'!$E$8)/'I Disease Parameters'!$E$10</f>
        <v>0.188</v>
      </c>
      <c r="G1250" s="27">
        <f>'I Disease Parameters'!$E$8/'I Disease Parameters'!$E$11</f>
        <v>1.2E-2</v>
      </c>
      <c r="H1250" s="27">
        <f>1/'I Disease Parameters'!$E$12</f>
        <v>0.05</v>
      </c>
      <c r="I1250" s="27">
        <f>'I Disease Parameters'!$E$9/'I Disease Parameters'!$E$15</f>
        <v>0</v>
      </c>
      <c r="J1250" s="83">
        <f t="shared" si="558"/>
        <v>7.7001263440561267</v>
      </c>
      <c r="K1250" s="60">
        <f t="shared" si="559"/>
        <v>0.77001263449643809</v>
      </c>
      <c r="L1250" s="30">
        <f t="shared" si="560"/>
        <v>0.46717576064062738</v>
      </c>
      <c r="M1250" s="27">
        <f>J1250/'I Disease Parameters'!$E$12</f>
        <v>0.38500631720280631</v>
      </c>
      <c r="N1250" s="27">
        <f>K1250/SQRT('I Disease Parameters'!$E$13*'I Disease Parameters'!$E$13)</f>
        <v>4.5294860852731655E-2</v>
      </c>
      <c r="O1250" s="27">
        <f>L1250/'I Disease Parameters'!$E$13</f>
        <v>2.7480927096507492E-2</v>
      </c>
      <c r="P1250" s="27">
        <f>(1-L1250)/'I Disease Parameters'!$E$14</f>
        <v>2.2201009973307193E-2</v>
      </c>
      <c r="Q1250" s="19" t="str">
        <f t="shared" si="536"/>
        <v/>
      </c>
      <c r="R1250" s="17" t="str">
        <f t="shared" si="537"/>
        <v/>
      </c>
      <c r="S1250" s="17" t="str">
        <f t="shared" si="538"/>
        <v/>
      </c>
      <c r="T1250" s="17" t="str">
        <f t="shared" si="539"/>
        <v/>
      </c>
      <c r="U1250" s="17" t="str">
        <f t="shared" si="540"/>
        <v/>
      </c>
      <c r="V1250" s="17" t="str">
        <f t="shared" si="541"/>
        <v/>
      </c>
      <c r="W1250" s="17" t="str">
        <f t="shared" si="542"/>
        <v/>
      </c>
      <c r="X1250" s="18" t="str">
        <f t="shared" si="533"/>
        <v/>
      </c>
      <c r="Y1250" s="17" t="str">
        <f t="shared" si="543"/>
        <v/>
      </c>
      <c r="Z1250" s="17" t="str">
        <f t="shared" si="544"/>
        <v/>
      </c>
      <c r="AA1250" s="17" t="str">
        <f t="shared" si="545"/>
        <v/>
      </c>
      <c r="AB1250" s="17" t="str">
        <f t="shared" si="546"/>
        <v/>
      </c>
      <c r="AC1250" s="17" t="str">
        <f t="shared" si="547"/>
        <v/>
      </c>
      <c r="AD1250" s="18" t="str">
        <f t="shared" si="548"/>
        <v/>
      </c>
      <c r="AE1250" s="19" t="str">
        <f t="shared" si="549"/>
        <v/>
      </c>
      <c r="AF1250" s="17" t="str">
        <f t="shared" si="550"/>
        <v/>
      </c>
      <c r="AG1250" s="17" t="str">
        <f t="shared" si="551"/>
        <v/>
      </c>
      <c r="AH1250" s="18" t="str">
        <f t="shared" si="552"/>
        <v/>
      </c>
      <c r="AI1250" s="73"/>
      <c r="AJ1250" s="74"/>
      <c r="AK1250" s="74"/>
      <c r="AL1250" s="73"/>
      <c r="AM1250" s="74"/>
      <c r="AN1250" s="74">
        <f t="shared" si="553"/>
        <v>2012</v>
      </c>
      <c r="AO1250" s="19" t="str">
        <f t="shared" ca="1" si="554"/>
        <v>-</v>
      </c>
      <c r="AP1250" s="17" t="str">
        <f ca="1">IF($C1250&gt;=TODAY(),"-",100*(AO1250-MIN(Fit_Error_Deaths))/(MAX(Fit_Error_Deaths)-MIN(Fit_Error_Deaths)))</f>
        <v>-</v>
      </c>
      <c r="AQ1250" s="17" t="str">
        <f t="shared" ca="1" si="555"/>
        <v>-</v>
      </c>
      <c r="AR1250" s="17" t="str">
        <f ca="1">IF($C1250&gt;=TODAY(),"-",100*(AQ1250-MIN(Fit_Error_LocalTransmission))/(MAX(Fit_Error_LocalTransmission)-MIN(Fit_Error_LocalTransmission)))</f>
        <v>-</v>
      </c>
      <c r="AS1250" s="17" t="str">
        <f t="shared" ca="1" si="556"/>
        <v>-</v>
      </c>
      <c r="AT1250" s="67" t="str">
        <f t="shared" ca="1" si="557"/>
        <v>-</v>
      </c>
    </row>
    <row r="1251" spans="1:46" s="1" customFormat="1" ht="12" x14ac:dyDescent="0.35">
      <c r="A1251" s="87"/>
      <c r="B1251" s="40" t="str">
        <f t="shared" si="534"/>
        <v/>
      </c>
      <c r="C1251" s="41" t="str">
        <f t="shared" si="535"/>
        <v/>
      </c>
      <c r="D1251" s="28">
        <f>'I Disease Parameters'!$E$6/(1000*365)</f>
        <v>4.8197260273972601E-5</v>
      </c>
      <c r="E1251" s="28">
        <f>'I Disease Parameters'!$E$7/(1000*365)</f>
        <v>2.0024657534246577E-5</v>
      </c>
      <c r="F1251" s="27">
        <f>(1-'I Disease Parameters'!$E$8)/'I Disease Parameters'!$E$10</f>
        <v>0.188</v>
      </c>
      <c r="G1251" s="27">
        <f>'I Disease Parameters'!$E$8/'I Disease Parameters'!$E$11</f>
        <v>1.2E-2</v>
      </c>
      <c r="H1251" s="27">
        <f>1/'I Disease Parameters'!$E$12</f>
        <v>0.05</v>
      </c>
      <c r="I1251" s="27">
        <f>'I Disease Parameters'!$E$9/'I Disease Parameters'!$E$15</f>
        <v>0</v>
      </c>
      <c r="J1251" s="83">
        <f t="shared" si="558"/>
        <v>7.7001263440561267</v>
      </c>
      <c r="K1251" s="60">
        <f t="shared" si="559"/>
        <v>0.77001263449643809</v>
      </c>
      <c r="L1251" s="30">
        <f t="shared" si="560"/>
        <v>0.46717576064062738</v>
      </c>
      <c r="M1251" s="27">
        <f>J1251/'I Disease Parameters'!$E$12</f>
        <v>0.38500631720280631</v>
      </c>
      <c r="N1251" s="27">
        <f>K1251/SQRT('I Disease Parameters'!$E$13*'I Disease Parameters'!$E$13)</f>
        <v>4.5294860852731655E-2</v>
      </c>
      <c r="O1251" s="27">
        <f>L1251/'I Disease Parameters'!$E$13</f>
        <v>2.7480927096507492E-2</v>
      </c>
      <c r="P1251" s="27">
        <f>(1-L1251)/'I Disease Parameters'!$E$14</f>
        <v>2.2201009973307193E-2</v>
      </c>
      <c r="Q1251" s="19" t="str">
        <f t="shared" si="536"/>
        <v/>
      </c>
      <c r="R1251" s="17" t="str">
        <f t="shared" si="537"/>
        <v/>
      </c>
      <c r="S1251" s="17" t="str">
        <f t="shared" si="538"/>
        <v/>
      </c>
      <c r="T1251" s="17" t="str">
        <f t="shared" si="539"/>
        <v/>
      </c>
      <c r="U1251" s="17" t="str">
        <f t="shared" si="540"/>
        <v/>
      </c>
      <c r="V1251" s="17" t="str">
        <f t="shared" si="541"/>
        <v/>
      </c>
      <c r="W1251" s="17" t="str">
        <f t="shared" si="542"/>
        <v/>
      </c>
      <c r="X1251" s="18" t="str">
        <f t="shared" si="533"/>
        <v/>
      </c>
      <c r="Y1251" s="17" t="str">
        <f t="shared" si="543"/>
        <v/>
      </c>
      <c r="Z1251" s="17" t="str">
        <f t="shared" si="544"/>
        <v/>
      </c>
      <c r="AA1251" s="17" t="str">
        <f t="shared" si="545"/>
        <v/>
      </c>
      <c r="AB1251" s="17" t="str">
        <f t="shared" si="546"/>
        <v/>
      </c>
      <c r="AC1251" s="17" t="str">
        <f t="shared" si="547"/>
        <v/>
      </c>
      <c r="AD1251" s="18" t="str">
        <f t="shared" si="548"/>
        <v/>
      </c>
      <c r="AE1251" s="19" t="str">
        <f t="shared" si="549"/>
        <v/>
      </c>
      <c r="AF1251" s="17" t="str">
        <f t="shared" si="550"/>
        <v/>
      </c>
      <c r="AG1251" s="17" t="str">
        <f t="shared" si="551"/>
        <v/>
      </c>
      <c r="AH1251" s="18" t="str">
        <f t="shared" si="552"/>
        <v/>
      </c>
      <c r="AI1251" s="73"/>
      <c r="AJ1251" s="74"/>
      <c r="AK1251" s="74"/>
      <c r="AL1251" s="73"/>
      <c r="AM1251" s="74"/>
      <c r="AN1251" s="74">
        <f t="shared" si="553"/>
        <v>2012</v>
      </c>
      <c r="AO1251" s="19" t="str">
        <f t="shared" ca="1" si="554"/>
        <v>-</v>
      </c>
      <c r="AP1251" s="17" t="str">
        <f ca="1">IF($C1251&gt;=TODAY(),"-",100*(AO1251-MIN(Fit_Error_Deaths))/(MAX(Fit_Error_Deaths)-MIN(Fit_Error_Deaths)))</f>
        <v>-</v>
      </c>
      <c r="AQ1251" s="17" t="str">
        <f t="shared" ca="1" si="555"/>
        <v>-</v>
      </c>
      <c r="AR1251" s="17" t="str">
        <f ca="1">IF($C1251&gt;=TODAY(),"-",100*(AQ1251-MIN(Fit_Error_LocalTransmission))/(MAX(Fit_Error_LocalTransmission)-MIN(Fit_Error_LocalTransmission)))</f>
        <v>-</v>
      </c>
      <c r="AS1251" s="17" t="str">
        <f t="shared" ca="1" si="556"/>
        <v>-</v>
      </c>
      <c r="AT1251" s="67" t="str">
        <f t="shared" ca="1" si="557"/>
        <v>-</v>
      </c>
    </row>
    <row r="1252" spans="1:46" s="1" customFormat="1" ht="12" x14ac:dyDescent="0.35">
      <c r="A1252" s="87"/>
      <c r="B1252" s="40" t="str">
        <f t="shared" si="534"/>
        <v/>
      </c>
      <c r="C1252" s="41" t="str">
        <f t="shared" si="535"/>
        <v/>
      </c>
      <c r="D1252" s="28">
        <f>'I Disease Parameters'!$E$6/(1000*365)</f>
        <v>4.8197260273972601E-5</v>
      </c>
      <c r="E1252" s="28">
        <f>'I Disease Parameters'!$E$7/(1000*365)</f>
        <v>2.0024657534246577E-5</v>
      </c>
      <c r="F1252" s="27">
        <f>(1-'I Disease Parameters'!$E$8)/'I Disease Parameters'!$E$10</f>
        <v>0.188</v>
      </c>
      <c r="G1252" s="27">
        <f>'I Disease Parameters'!$E$8/'I Disease Parameters'!$E$11</f>
        <v>1.2E-2</v>
      </c>
      <c r="H1252" s="27">
        <f>1/'I Disease Parameters'!$E$12</f>
        <v>0.05</v>
      </c>
      <c r="I1252" s="27">
        <f>'I Disease Parameters'!$E$9/'I Disease Parameters'!$E$15</f>
        <v>0</v>
      </c>
      <c r="J1252" s="83">
        <f t="shared" si="558"/>
        <v>7.7001263440561267</v>
      </c>
      <c r="K1252" s="60">
        <f t="shared" si="559"/>
        <v>0.77001263449643809</v>
      </c>
      <c r="L1252" s="30">
        <f t="shared" si="560"/>
        <v>0.46717576064062738</v>
      </c>
      <c r="M1252" s="27">
        <f>J1252/'I Disease Parameters'!$E$12</f>
        <v>0.38500631720280631</v>
      </c>
      <c r="N1252" s="27">
        <f>K1252/SQRT('I Disease Parameters'!$E$13*'I Disease Parameters'!$E$13)</f>
        <v>4.5294860852731655E-2</v>
      </c>
      <c r="O1252" s="27">
        <f>L1252/'I Disease Parameters'!$E$13</f>
        <v>2.7480927096507492E-2</v>
      </c>
      <c r="P1252" s="27">
        <f>(1-L1252)/'I Disease Parameters'!$E$14</f>
        <v>2.2201009973307193E-2</v>
      </c>
      <c r="Q1252" s="19" t="str">
        <f t="shared" si="536"/>
        <v/>
      </c>
      <c r="R1252" s="17" t="str">
        <f t="shared" si="537"/>
        <v/>
      </c>
      <c r="S1252" s="17" t="str">
        <f t="shared" si="538"/>
        <v/>
      </c>
      <c r="T1252" s="17" t="str">
        <f t="shared" si="539"/>
        <v/>
      </c>
      <c r="U1252" s="17" t="str">
        <f t="shared" si="540"/>
        <v/>
      </c>
      <c r="V1252" s="17" t="str">
        <f t="shared" si="541"/>
        <v/>
      </c>
      <c r="W1252" s="17" t="str">
        <f t="shared" si="542"/>
        <v/>
      </c>
      <c r="X1252" s="18" t="str">
        <f t="shared" si="533"/>
        <v/>
      </c>
      <c r="Y1252" s="17" t="str">
        <f t="shared" si="543"/>
        <v/>
      </c>
      <c r="Z1252" s="17" t="str">
        <f t="shared" si="544"/>
        <v/>
      </c>
      <c r="AA1252" s="17" t="str">
        <f t="shared" si="545"/>
        <v/>
      </c>
      <c r="AB1252" s="17" t="str">
        <f t="shared" si="546"/>
        <v/>
      </c>
      <c r="AC1252" s="17" t="str">
        <f t="shared" si="547"/>
        <v/>
      </c>
      <c r="AD1252" s="18" t="str">
        <f t="shared" si="548"/>
        <v/>
      </c>
      <c r="AE1252" s="19" t="str">
        <f t="shared" si="549"/>
        <v/>
      </c>
      <c r="AF1252" s="17" t="str">
        <f t="shared" si="550"/>
        <v/>
      </c>
      <c r="AG1252" s="17" t="str">
        <f t="shared" si="551"/>
        <v/>
      </c>
      <c r="AH1252" s="18" t="str">
        <f t="shared" si="552"/>
        <v/>
      </c>
      <c r="AI1252" s="73"/>
      <c r="AJ1252" s="74"/>
      <c r="AK1252" s="74"/>
      <c r="AL1252" s="73"/>
      <c r="AM1252" s="74"/>
      <c r="AN1252" s="74">
        <f t="shared" si="553"/>
        <v>2012</v>
      </c>
      <c r="AO1252" s="19" t="str">
        <f t="shared" ca="1" si="554"/>
        <v>-</v>
      </c>
      <c r="AP1252" s="17" t="str">
        <f ca="1">IF($C1252&gt;=TODAY(),"-",100*(AO1252-MIN(Fit_Error_Deaths))/(MAX(Fit_Error_Deaths)-MIN(Fit_Error_Deaths)))</f>
        <v>-</v>
      </c>
      <c r="AQ1252" s="17" t="str">
        <f t="shared" ca="1" si="555"/>
        <v>-</v>
      </c>
      <c r="AR1252" s="17" t="str">
        <f ca="1">IF($C1252&gt;=TODAY(),"-",100*(AQ1252-MIN(Fit_Error_LocalTransmission))/(MAX(Fit_Error_LocalTransmission)-MIN(Fit_Error_LocalTransmission)))</f>
        <v>-</v>
      </c>
      <c r="AS1252" s="17" t="str">
        <f t="shared" ca="1" si="556"/>
        <v>-</v>
      </c>
      <c r="AT1252" s="67" t="str">
        <f t="shared" ca="1" si="557"/>
        <v>-</v>
      </c>
    </row>
    <row r="1253" spans="1:46" s="1" customFormat="1" ht="12" x14ac:dyDescent="0.35">
      <c r="A1253" s="87"/>
      <c r="B1253" s="40" t="str">
        <f t="shared" si="534"/>
        <v/>
      </c>
      <c r="C1253" s="41" t="str">
        <f t="shared" si="535"/>
        <v/>
      </c>
      <c r="D1253" s="28">
        <f>'I Disease Parameters'!$E$6/(1000*365)</f>
        <v>4.8197260273972601E-5</v>
      </c>
      <c r="E1253" s="28">
        <f>'I Disease Parameters'!$E$7/(1000*365)</f>
        <v>2.0024657534246577E-5</v>
      </c>
      <c r="F1253" s="27">
        <f>(1-'I Disease Parameters'!$E$8)/'I Disease Parameters'!$E$10</f>
        <v>0.188</v>
      </c>
      <c r="G1253" s="27">
        <f>'I Disease Parameters'!$E$8/'I Disease Parameters'!$E$11</f>
        <v>1.2E-2</v>
      </c>
      <c r="H1253" s="27">
        <f>1/'I Disease Parameters'!$E$12</f>
        <v>0.05</v>
      </c>
      <c r="I1253" s="27">
        <f>'I Disease Parameters'!$E$9/'I Disease Parameters'!$E$15</f>
        <v>0</v>
      </c>
      <c r="J1253" s="83">
        <f t="shared" si="558"/>
        <v>7.7001263440561267</v>
      </c>
      <c r="K1253" s="60">
        <f t="shared" si="559"/>
        <v>0.77001263449643809</v>
      </c>
      <c r="L1253" s="30">
        <f t="shared" si="560"/>
        <v>0.46717576064062738</v>
      </c>
      <c r="M1253" s="27">
        <f>J1253/'I Disease Parameters'!$E$12</f>
        <v>0.38500631720280631</v>
      </c>
      <c r="N1253" s="27">
        <f>K1253/SQRT('I Disease Parameters'!$E$13*'I Disease Parameters'!$E$13)</f>
        <v>4.5294860852731655E-2</v>
      </c>
      <c r="O1253" s="27">
        <f>L1253/'I Disease Parameters'!$E$13</f>
        <v>2.7480927096507492E-2</v>
      </c>
      <c r="P1253" s="27">
        <f>(1-L1253)/'I Disease Parameters'!$E$14</f>
        <v>2.2201009973307193E-2</v>
      </c>
      <c r="Q1253" s="19" t="str">
        <f t="shared" si="536"/>
        <v/>
      </c>
      <c r="R1253" s="17" t="str">
        <f t="shared" si="537"/>
        <v/>
      </c>
      <c r="S1253" s="17" t="str">
        <f t="shared" si="538"/>
        <v/>
      </c>
      <c r="T1253" s="17" t="str">
        <f t="shared" si="539"/>
        <v/>
      </c>
      <c r="U1253" s="17" t="str">
        <f t="shared" si="540"/>
        <v/>
      </c>
      <c r="V1253" s="17" t="str">
        <f t="shared" si="541"/>
        <v/>
      </c>
      <c r="W1253" s="17" t="str">
        <f t="shared" si="542"/>
        <v/>
      </c>
      <c r="X1253" s="18" t="str">
        <f t="shared" si="533"/>
        <v/>
      </c>
      <c r="Y1253" s="17" t="str">
        <f t="shared" si="543"/>
        <v/>
      </c>
      <c r="Z1253" s="17" t="str">
        <f t="shared" si="544"/>
        <v/>
      </c>
      <c r="AA1253" s="17" t="str">
        <f t="shared" si="545"/>
        <v/>
      </c>
      <c r="AB1253" s="17" t="str">
        <f t="shared" si="546"/>
        <v/>
      </c>
      <c r="AC1253" s="17" t="str">
        <f t="shared" si="547"/>
        <v/>
      </c>
      <c r="AD1253" s="18" t="str">
        <f t="shared" si="548"/>
        <v/>
      </c>
      <c r="AE1253" s="19" t="str">
        <f t="shared" si="549"/>
        <v/>
      </c>
      <c r="AF1253" s="17" t="str">
        <f t="shared" si="550"/>
        <v/>
      </c>
      <c r="AG1253" s="17" t="str">
        <f t="shared" si="551"/>
        <v/>
      </c>
      <c r="AH1253" s="18" t="str">
        <f t="shared" si="552"/>
        <v/>
      </c>
      <c r="AI1253" s="73"/>
      <c r="AJ1253" s="74"/>
      <c r="AK1253" s="74"/>
      <c r="AL1253" s="73"/>
      <c r="AM1253" s="74"/>
      <c r="AN1253" s="74">
        <f t="shared" si="553"/>
        <v>2012</v>
      </c>
      <c r="AO1253" s="19" t="str">
        <f t="shared" ca="1" si="554"/>
        <v>-</v>
      </c>
      <c r="AP1253" s="17" t="str">
        <f ca="1">IF($C1253&gt;=TODAY(),"-",100*(AO1253-MIN(Fit_Error_Deaths))/(MAX(Fit_Error_Deaths)-MIN(Fit_Error_Deaths)))</f>
        <v>-</v>
      </c>
      <c r="AQ1253" s="17" t="str">
        <f t="shared" ca="1" si="555"/>
        <v>-</v>
      </c>
      <c r="AR1253" s="17" t="str">
        <f ca="1">IF($C1253&gt;=TODAY(),"-",100*(AQ1253-MIN(Fit_Error_LocalTransmission))/(MAX(Fit_Error_LocalTransmission)-MIN(Fit_Error_LocalTransmission)))</f>
        <v>-</v>
      </c>
      <c r="AS1253" s="17" t="str">
        <f t="shared" ca="1" si="556"/>
        <v>-</v>
      </c>
      <c r="AT1253" s="67" t="str">
        <f t="shared" ca="1" si="557"/>
        <v>-</v>
      </c>
    </row>
    <row r="1254" spans="1:46" s="1" customFormat="1" ht="12" x14ac:dyDescent="0.35">
      <c r="A1254" s="87"/>
      <c r="B1254" s="40" t="str">
        <f t="shared" si="534"/>
        <v/>
      </c>
      <c r="C1254" s="41" t="str">
        <f t="shared" si="535"/>
        <v/>
      </c>
      <c r="D1254" s="28">
        <f>'I Disease Parameters'!$E$6/(1000*365)</f>
        <v>4.8197260273972601E-5</v>
      </c>
      <c r="E1254" s="28">
        <f>'I Disease Parameters'!$E$7/(1000*365)</f>
        <v>2.0024657534246577E-5</v>
      </c>
      <c r="F1254" s="27">
        <f>(1-'I Disease Parameters'!$E$8)/'I Disease Parameters'!$E$10</f>
        <v>0.188</v>
      </c>
      <c r="G1254" s="27">
        <f>'I Disease Parameters'!$E$8/'I Disease Parameters'!$E$11</f>
        <v>1.2E-2</v>
      </c>
      <c r="H1254" s="27">
        <f>1/'I Disease Parameters'!$E$12</f>
        <v>0.05</v>
      </c>
      <c r="I1254" s="27">
        <f>'I Disease Parameters'!$E$9/'I Disease Parameters'!$E$15</f>
        <v>0</v>
      </c>
      <c r="J1254" s="83">
        <f t="shared" si="558"/>
        <v>7.7001263440561267</v>
      </c>
      <c r="K1254" s="60">
        <f t="shared" si="559"/>
        <v>0.77001263449643809</v>
      </c>
      <c r="L1254" s="30">
        <f t="shared" si="560"/>
        <v>0.46717576064062738</v>
      </c>
      <c r="M1254" s="27">
        <f>J1254/'I Disease Parameters'!$E$12</f>
        <v>0.38500631720280631</v>
      </c>
      <c r="N1254" s="27">
        <f>K1254/SQRT('I Disease Parameters'!$E$13*'I Disease Parameters'!$E$13)</f>
        <v>4.5294860852731655E-2</v>
      </c>
      <c r="O1254" s="27">
        <f>L1254/'I Disease Parameters'!$E$13</f>
        <v>2.7480927096507492E-2</v>
      </c>
      <c r="P1254" s="27">
        <f>(1-L1254)/'I Disease Parameters'!$E$14</f>
        <v>2.2201009973307193E-2</v>
      </c>
      <c r="Q1254" s="19" t="str">
        <f t="shared" si="536"/>
        <v/>
      </c>
      <c r="R1254" s="17" t="str">
        <f t="shared" si="537"/>
        <v/>
      </c>
      <c r="S1254" s="17" t="str">
        <f t="shared" si="538"/>
        <v/>
      </c>
      <c r="T1254" s="17" t="str">
        <f t="shared" si="539"/>
        <v/>
      </c>
      <c r="U1254" s="17" t="str">
        <f t="shared" si="540"/>
        <v/>
      </c>
      <c r="V1254" s="17" t="str">
        <f t="shared" si="541"/>
        <v/>
      </c>
      <c r="W1254" s="17" t="str">
        <f t="shared" si="542"/>
        <v/>
      </c>
      <c r="X1254" s="18" t="str">
        <f t="shared" si="533"/>
        <v/>
      </c>
      <c r="Y1254" s="17" t="str">
        <f t="shared" si="543"/>
        <v/>
      </c>
      <c r="Z1254" s="17" t="str">
        <f t="shared" si="544"/>
        <v/>
      </c>
      <c r="AA1254" s="17" t="str">
        <f t="shared" si="545"/>
        <v/>
      </c>
      <c r="AB1254" s="17" t="str">
        <f t="shared" si="546"/>
        <v/>
      </c>
      <c r="AC1254" s="17" t="str">
        <f t="shared" si="547"/>
        <v/>
      </c>
      <c r="AD1254" s="18" t="str">
        <f t="shared" si="548"/>
        <v/>
      </c>
      <c r="AE1254" s="19" t="str">
        <f t="shared" si="549"/>
        <v/>
      </c>
      <c r="AF1254" s="17" t="str">
        <f t="shared" si="550"/>
        <v/>
      </c>
      <c r="AG1254" s="17" t="str">
        <f t="shared" si="551"/>
        <v/>
      </c>
      <c r="AH1254" s="18" t="str">
        <f t="shared" si="552"/>
        <v/>
      </c>
      <c r="AI1254" s="73"/>
      <c r="AJ1254" s="74"/>
      <c r="AK1254" s="74"/>
      <c r="AL1254" s="73"/>
      <c r="AM1254" s="74"/>
      <c r="AN1254" s="74">
        <f t="shared" si="553"/>
        <v>2012</v>
      </c>
      <c r="AO1254" s="19" t="str">
        <f t="shared" ca="1" si="554"/>
        <v>-</v>
      </c>
      <c r="AP1254" s="17" t="str">
        <f ca="1">IF($C1254&gt;=TODAY(),"-",100*(AO1254-MIN(Fit_Error_Deaths))/(MAX(Fit_Error_Deaths)-MIN(Fit_Error_Deaths)))</f>
        <v>-</v>
      </c>
      <c r="AQ1254" s="17" t="str">
        <f t="shared" ca="1" si="555"/>
        <v>-</v>
      </c>
      <c r="AR1254" s="17" t="str">
        <f ca="1">IF($C1254&gt;=TODAY(),"-",100*(AQ1254-MIN(Fit_Error_LocalTransmission))/(MAX(Fit_Error_LocalTransmission)-MIN(Fit_Error_LocalTransmission)))</f>
        <v>-</v>
      </c>
      <c r="AS1254" s="17" t="str">
        <f t="shared" ca="1" si="556"/>
        <v>-</v>
      </c>
      <c r="AT1254" s="67" t="str">
        <f t="shared" ca="1" si="557"/>
        <v>-</v>
      </c>
    </row>
    <row r="1255" spans="1:46" s="1" customFormat="1" ht="12" x14ac:dyDescent="0.35">
      <c r="A1255" s="87"/>
      <c r="B1255" s="40" t="str">
        <f t="shared" si="534"/>
        <v/>
      </c>
      <c r="C1255" s="41" t="str">
        <f t="shared" si="535"/>
        <v/>
      </c>
      <c r="D1255" s="28">
        <f>'I Disease Parameters'!$E$6/(1000*365)</f>
        <v>4.8197260273972601E-5</v>
      </c>
      <c r="E1255" s="28">
        <f>'I Disease Parameters'!$E$7/(1000*365)</f>
        <v>2.0024657534246577E-5</v>
      </c>
      <c r="F1255" s="27">
        <f>(1-'I Disease Parameters'!$E$8)/'I Disease Parameters'!$E$10</f>
        <v>0.188</v>
      </c>
      <c r="G1255" s="27">
        <f>'I Disease Parameters'!$E$8/'I Disease Parameters'!$E$11</f>
        <v>1.2E-2</v>
      </c>
      <c r="H1255" s="27">
        <f>1/'I Disease Parameters'!$E$12</f>
        <v>0.05</v>
      </c>
      <c r="I1255" s="27">
        <f>'I Disease Parameters'!$E$9/'I Disease Parameters'!$E$15</f>
        <v>0</v>
      </c>
      <c r="J1255" s="83">
        <f t="shared" si="558"/>
        <v>7.7001263440561267</v>
      </c>
      <c r="K1255" s="60">
        <f t="shared" si="559"/>
        <v>0.77001263449643809</v>
      </c>
      <c r="L1255" s="30">
        <f t="shared" si="560"/>
        <v>0.46717576064062738</v>
      </c>
      <c r="M1255" s="27">
        <f>J1255/'I Disease Parameters'!$E$12</f>
        <v>0.38500631720280631</v>
      </c>
      <c r="N1255" s="27">
        <f>K1255/SQRT('I Disease Parameters'!$E$13*'I Disease Parameters'!$E$13)</f>
        <v>4.5294860852731655E-2</v>
      </c>
      <c r="O1255" s="27">
        <f>L1255/'I Disease Parameters'!$E$13</f>
        <v>2.7480927096507492E-2</v>
      </c>
      <c r="P1255" s="27">
        <f>(1-L1255)/'I Disease Parameters'!$E$14</f>
        <v>2.2201009973307193E-2</v>
      </c>
      <c r="Q1255" s="19" t="str">
        <f t="shared" si="536"/>
        <v/>
      </c>
      <c r="R1255" s="17" t="str">
        <f t="shared" si="537"/>
        <v/>
      </c>
      <c r="S1255" s="17" t="str">
        <f t="shared" si="538"/>
        <v/>
      </c>
      <c r="T1255" s="17" t="str">
        <f t="shared" si="539"/>
        <v/>
      </c>
      <c r="U1255" s="17" t="str">
        <f t="shared" si="540"/>
        <v/>
      </c>
      <c r="V1255" s="17" t="str">
        <f t="shared" si="541"/>
        <v/>
      </c>
      <c r="W1255" s="17" t="str">
        <f t="shared" si="542"/>
        <v/>
      </c>
      <c r="X1255" s="18" t="str">
        <f t="shared" si="533"/>
        <v/>
      </c>
      <c r="Y1255" s="17" t="str">
        <f t="shared" si="543"/>
        <v/>
      </c>
      <c r="Z1255" s="17" t="str">
        <f t="shared" si="544"/>
        <v/>
      </c>
      <c r="AA1255" s="17" t="str">
        <f t="shared" si="545"/>
        <v/>
      </c>
      <c r="AB1255" s="17" t="str">
        <f t="shared" si="546"/>
        <v/>
      </c>
      <c r="AC1255" s="17" t="str">
        <f t="shared" si="547"/>
        <v/>
      </c>
      <c r="AD1255" s="18" t="str">
        <f t="shared" si="548"/>
        <v/>
      </c>
      <c r="AE1255" s="19" t="str">
        <f t="shared" si="549"/>
        <v/>
      </c>
      <c r="AF1255" s="17" t="str">
        <f t="shared" si="550"/>
        <v/>
      </c>
      <c r="AG1255" s="17" t="str">
        <f t="shared" si="551"/>
        <v/>
      </c>
      <c r="AH1255" s="18" t="str">
        <f t="shared" si="552"/>
        <v/>
      </c>
      <c r="AI1255" s="73"/>
      <c r="AJ1255" s="74"/>
      <c r="AK1255" s="74"/>
      <c r="AL1255" s="73"/>
      <c r="AM1255" s="74"/>
      <c r="AN1255" s="74">
        <f t="shared" si="553"/>
        <v>2012</v>
      </c>
      <c r="AO1255" s="19" t="str">
        <f t="shared" ca="1" si="554"/>
        <v>-</v>
      </c>
      <c r="AP1255" s="17" t="str">
        <f ca="1">IF($C1255&gt;=TODAY(),"-",100*(AO1255-MIN(Fit_Error_Deaths))/(MAX(Fit_Error_Deaths)-MIN(Fit_Error_Deaths)))</f>
        <v>-</v>
      </c>
      <c r="AQ1255" s="17" t="str">
        <f t="shared" ca="1" si="555"/>
        <v>-</v>
      </c>
      <c r="AR1255" s="17" t="str">
        <f ca="1">IF($C1255&gt;=TODAY(),"-",100*(AQ1255-MIN(Fit_Error_LocalTransmission))/(MAX(Fit_Error_LocalTransmission)-MIN(Fit_Error_LocalTransmission)))</f>
        <v>-</v>
      </c>
      <c r="AS1255" s="17" t="str">
        <f t="shared" ca="1" si="556"/>
        <v>-</v>
      </c>
      <c r="AT1255" s="67" t="str">
        <f t="shared" ca="1" si="557"/>
        <v>-</v>
      </c>
    </row>
    <row r="1256" spans="1:46" s="1" customFormat="1" ht="12" x14ac:dyDescent="0.35">
      <c r="A1256" s="87"/>
      <c r="B1256" s="40" t="str">
        <f t="shared" si="534"/>
        <v/>
      </c>
      <c r="C1256" s="41" t="str">
        <f t="shared" si="535"/>
        <v/>
      </c>
      <c r="D1256" s="28">
        <f>'I Disease Parameters'!$E$6/(1000*365)</f>
        <v>4.8197260273972601E-5</v>
      </c>
      <c r="E1256" s="28">
        <f>'I Disease Parameters'!$E$7/(1000*365)</f>
        <v>2.0024657534246577E-5</v>
      </c>
      <c r="F1256" s="27">
        <f>(1-'I Disease Parameters'!$E$8)/'I Disease Parameters'!$E$10</f>
        <v>0.188</v>
      </c>
      <c r="G1256" s="27">
        <f>'I Disease Parameters'!$E$8/'I Disease Parameters'!$E$11</f>
        <v>1.2E-2</v>
      </c>
      <c r="H1256" s="27">
        <f>1/'I Disease Parameters'!$E$12</f>
        <v>0.05</v>
      </c>
      <c r="I1256" s="27">
        <f>'I Disease Parameters'!$E$9/'I Disease Parameters'!$E$15</f>
        <v>0</v>
      </c>
      <c r="J1256" s="83">
        <f t="shared" si="558"/>
        <v>7.7001263440561267</v>
      </c>
      <c r="K1256" s="60">
        <f t="shared" si="559"/>
        <v>0.77001263449643809</v>
      </c>
      <c r="L1256" s="30">
        <f t="shared" si="560"/>
        <v>0.46717576064062738</v>
      </c>
      <c r="M1256" s="27">
        <f>J1256/'I Disease Parameters'!$E$12</f>
        <v>0.38500631720280631</v>
      </c>
      <c r="N1256" s="27">
        <f>K1256/SQRT('I Disease Parameters'!$E$13*'I Disease Parameters'!$E$13)</f>
        <v>4.5294860852731655E-2</v>
      </c>
      <c r="O1256" s="27">
        <f>L1256/'I Disease Parameters'!$E$13</f>
        <v>2.7480927096507492E-2</v>
      </c>
      <c r="P1256" s="27">
        <f>(1-L1256)/'I Disease Parameters'!$E$14</f>
        <v>2.2201009973307193E-2</v>
      </c>
      <c r="Q1256" s="19" t="str">
        <f t="shared" si="536"/>
        <v/>
      </c>
      <c r="R1256" s="17" t="str">
        <f t="shared" si="537"/>
        <v/>
      </c>
      <c r="S1256" s="17" t="str">
        <f t="shared" si="538"/>
        <v/>
      </c>
      <c r="T1256" s="17" t="str">
        <f t="shared" si="539"/>
        <v/>
      </c>
      <c r="U1256" s="17" t="str">
        <f t="shared" si="540"/>
        <v/>
      </c>
      <c r="V1256" s="17" t="str">
        <f t="shared" si="541"/>
        <v/>
      </c>
      <c r="W1256" s="17" t="str">
        <f t="shared" si="542"/>
        <v/>
      </c>
      <c r="X1256" s="18" t="str">
        <f t="shared" si="533"/>
        <v/>
      </c>
      <c r="Y1256" s="17" t="str">
        <f t="shared" si="543"/>
        <v/>
      </c>
      <c r="Z1256" s="17" t="str">
        <f t="shared" si="544"/>
        <v/>
      </c>
      <c r="AA1256" s="17" t="str">
        <f t="shared" si="545"/>
        <v/>
      </c>
      <c r="AB1256" s="17" t="str">
        <f t="shared" si="546"/>
        <v/>
      </c>
      <c r="AC1256" s="17" t="str">
        <f t="shared" si="547"/>
        <v/>
      </c>
      <c r="AD1256" s="18" t="str">
        <f t="shared" si="548"/>
        <v/>
      </c>
      <c r="AE1256" s="19" t="str">
        <f t="shared" si="549"/>
        <v/>
      </c>
      <c r="AF1256" s="17" t="str">
        <f t="shared" si="550"/>
        <v/>
      </c>
      <c r="AG1256" s="17" t="str">
        <f t="shared" si="551"/>
        <v/>
      </c>
      <c r="AH1256" s="18" t="str">
        <f t="shared" si="552"/>
        <v/>
      </c>
      <c r="AI1256" s="73"/>
      <c r="AJ1256" s="74"/>
      <c r="AK1256" s="74"/>
      <c r="AL1256" s="73"/>
      <c r="AM1256" s="74"/>
      <c r="AN1256" s="74">
        <f t="shared" si="553"/>
        <v>2012</v>
      </c>
      <c r="AO1256" s="19" t="str">
        <f t="shared" ca="1" si="554"/>
        <v>-</v>
      </c>
      <c r="AP1256" s="17" t="str">
        <f ca="1">IF($C1256&gt;=TODAY(),"-",100*(AO1256-MIN(Fit_Error_Deaths))/(MAX(Fit_Error_Deaths)-MIN(Fit_Error_Deaths)))</f>
        <v>-</v>
      </c>
      <c r="AQ1256" s="17" t="str">
        <f t="shared" ca="1" si="555"/>
        <v>-</v>
      </c>
      <c r="AR1256" s="17" t="str">
        <f ca="1">IF($C1256&gt;=TODAY(),"-",100*(AQ1256-MIN(Fit_Error_LocalTransmission))/(MAX(Fit_Error_LocalTransmission)-MIN(Fit_Error_LocalTransmission)))</f>
        <v>-</v>
      </c>
      <c r="AS1256" s="17" t="str">
        <f t="shared" ca="1" si="556"/>
        <v>-</v>
      </c>
      <c r="AT1256" s="67" t="str">
        <f t="shared" ca="1" si="557"/>
        <v>-</v>
      </c>
    </row>
    <row r="1257" spans="1:46" s="1" customFormat="1" ht="12" x14ac:dyDescent="0.35">
      <c r="A1257" s="87"/>
      <c r="B1257" s="40" t="str">
        <f t="shared" si="534"/>
        <v/>
      </c>
      <c r="C1257" s="41" t="str">
        <f t="shared" si="535"/>
        <v/>
      </c>
      <c r="D1257" s="28">
        <f>'I Disease Parameters'!$E$6/(1000*365)</f>
        <v>4.8197260273972601E-5</v>
      </c>
      <c r="E1257" s="28">
        <f>'I Disease Parameters'!$E$7/(1000*365)</f>
        <v>2.0024657534246577E-5</v>
      </c>
      <c r="F1257" s="27">
        <f>(1-'I Disease Parameters'!$E$8)/'I Disease Parameters'!$E$10</f>
        <v>0.188</v>
      </c>
      <c r="G1257" s="27">
        <f>'I Disease Parameters'!$E$8/'I Disease Parameters'!$E$11</f>
        <v>1.2E-2</v>
      </c>
      <c r="H1257" s="27">
        <f>1/'I Disease Parameters'!$E$12</f>
        <v>0.05</v>
      </c>
      <c r="I1257" s="27">
        <f>'I Disease Parameters'!$E$9/'I Disease Parameters'!$E$15</f>
        <v>0</v>
      </c>
      <c r="J1257" s="83">
        <f t="shared" si="558"/>
        <v>7.7001263440561267</v>
      </c>
      <c r="K1257" s="60">
        <f t="shared" si="559"/>
        <v>0.77001263449643809</v>
      </c>
      <c r="L1257" s="30">
        <f t="shared" si="560"/>
        <v>0.46717576064062738</v>
      </c>
      <c r="M1257" s="27">
        <f>J1257/'I Disease Parameters'!$E$12</f>
        <v>0.38500631720280631</v>
      </c>
      <c r="N1257" s="27">
        <f>K1257/SQRT('I Disease Parameters'!$E$13*'I Disease Parameters'!$E$13)</f>
        <v>4.5294860852731655E-2</v>
      </c>
      <c r="O1257" s="27">
        <f>L1257/'I Disease Parameters'!$E$13</f>
        <v>2.7480927096507492E-2</v>
      </c>
      <c r="P1257" s="27">
        <f>(1-L1257)/'I Disease Parameters'!$E$14</f>
        <v>2.2201009973307193E-2</v>
      </c>
      <c r="Q1257" s="19" t="str">
        <f t="shared" si="536"/>
        <v/>
      </c>
      <c r="R1257" s="17" t="str">
        <f t="shared" si="537"/>
        <v/>
      </c>
      <c r="S1257" s="17" t="str">
        <f t="shared" si="538"/>
        <v/>
      </c>
      <c r="T1257" s="17" t="str">
        <f t="shared" si="539"/>
        <v/>
      </c>
      <c r="U1257" s="17" t="str">
        <f t="shared" si="540"/>
        <v/>
      </c>
      <c r="V1257" s="17" t="str">
        <f t="shared" si="541"/>
        <v/>
      </c>
      <c r="W1257" s="17" t="str">
        <f t="shared" si="542"/>
        <v/>
      </c>
      <c r="X1257" s="18" t="str">
        <f t="shared" si="533"/>
        <v/>
      </c>
      <c r="Y1257" s="17" t="str">
        <f t="shared" si="543"/>
        <v/>
      </c>
      <c r="Z1257" s="17" t="str">
        <f t="shared" si="544"/>
        <v/>
      </c>
      <c r="AA1257" s="17" t="str">
        <f t="shared" si="545"/>
        <v/>
      </c>
      <c r="AB1257" s="17" t="str">
        <f t="shared" si="546"/>
        <v/>
      </c>
      <c r="AC1257" s="17" t="str">
        <f t="shared" si="547"/>
        <v/>
      </c>
      <c r="AD1257" s="18" t="str">
        <f t="shared" si="548"/>
        <v/>
      </c>
      <c r="AE1257" s="19" t="str">
        <f t="shared" si="549"/>
        <v/>
      </c>
      <c r="AF1257" s="17" t="str">
        <f t="shared" si="550"/>
        <v/>
      </c>
      <c r="AG1257" s="17" t="str">
        <f t="shared" si="551"/>
        <v/>
      </c>
      <c r="AH1257" s="18" t="str">
        <f t="shared" si="552"/>
        <v/>
      </c>
      <c r="AI1257" s="73"/>
      <c r="AJ1257" s="74"/>
      <c r="AK1257" s="74"/>
      <c r="AL1257" s="73"/>
      <c r="AM1257" s="74"/>
      <c r="AN1257" s="74">
        <f t="shared" si="553"/>
        <v>2012</v>
      </c>
      <c r="AO1257" s="19" t="str">
        <f t="shared" ca="1" si="554"/>
        <v>-</v>
      </c>
      <c r="AP1257" s="17" t="str">
        <f ca="1">IF($C1257&gt;=TODAY(),"-",100*(AO1257-MIN(Fit_Error_Deaths))/(MAX(Fit_Error_Deaths)-MIN(Fit_Error_Deaths)))</f>
        <v>-</v>
      </c>
      <c r="AQ1257" s="17" t="str">
        <f t="shared" ca="1" si="555"/>
        <v>-</v>
      </c>
      <c r="AR1257" s="17" t="str">
        <f ca="1">IF($C1257&gt;=TODAY(),"-",100*(AQ1257-MIN(Fit_Error_LocalTransmission))/(MAX(Fit_Error_LocalTransmission)-MIN(Fit_Error_LocalTransmission)))</f>
        <v>-</v>
      </c>
      <c r="AS1257" s="17" t="str">
        <f t="shared" ca="1" si="556"/>
        <v>-</v>
      </c>
      <c r="AT1257" s="67" t="str">
        <f t="shared" ca="1" si="557"/>
        <v>-</v>
      </c>
    </row>
    <row r="1258" spans="1:46" s="1" customFormat="1" ht="12" x14ac:dyDescent="0.35">
      <c r="A1258" s="87"/>
      <c r="B1258" s="40" t="str">
        <f t="shared" si="534"/>
        <v/>
      </c>
      <c r="C1258" s="41" t="str">
        <f t="shared" si="535"/>
        <v/>
      </c>
      <c r="D1258" s="28">
        <f>'I Disease Parameters'!$E$6/(1000*365)</f>
        <v>4.8197260273972601E-5</v>
      </c>
      <c r="E1258" s="28">
        <f>'I Disease Parameters'!$E$7/(1000*365)</f>
        <v>2.0024657534246577E-5</v>
      </c>
      <c r="F1258" s="27">
        <f>(1-'I Disease Parameters'!$E$8)/'I Disease Parameters'!$E$10</f>
        <v>0.188</v>
      </c>
      <c r="G1258" s="27">
        <f>'I Disease Parameters'!$E$8/'I Disease Parameters'!$E$11</f>
        <v>1.2E-2</v>
      </c>
      <c r="H1258" s="27">
        <f>1/'I Disease Parameters'!$E$12</f>
        <v>0.05</v>
      </c>
      <c r="I1258" s="27">
        <f>'I Disease Parameters'!$E$9/'I Disease Parameters'!$E$15</f>
        <v>0</v>
      </c>
      <c r="J1258" s="83">
        <f t="shared" si="558"/>
        <v>7.7001263440561267</v>
      </c>
      <c r="K1258" s="60">
        <f t="shared" si="559"/>
        <v>0.77001263449643809</v>
      </c>
      <c r="L1258" s="30">
        <f t="shared" si="560"/>
        <v>0.46717576064062738</v>
      </c>
      <c r="M1258" s="27">
        <f>J1258/'I Disease Parameters'!$E$12</f>
        <v>0.38500631720280631</v>
      </c>
      <c r="N1258" s="27">
        <f>K1258/SQRT('I Disease Parameters'!$E$13*'I Disease Parameters'!$E$13)</f>
        <v>4.5294860852731655E-2</v>
      </c>
      <c r="O1258" s="27">
        <f>L1258/'I Disease Parameters'!$E$13</f>
        <v>2.7480927096507492E-2</v>
      </c>
      <c r="P1258" s="27">
        <f>(1-L1258)/'I Disease Parameters'!$E$14</f>
        <v>2.2201009973307193E-2</v>
      </c>
      <c r="Q1258" s="19" t="str">
        <f t="shared" si="536"/>
        <v/>
      </c>
      <c r="R1258" s="17" t="str">
        <f t="shared" si="537"/>
        <v/>
      </c>
      <c r="S1258" s="17" t="str">
        <f t="shared" si="538"/>
        <v/>
      </c>
      <c r="T1258" s="17" t="str">
        <f t="shared" si="539"/>
        <v/>
      </c>
      <c r="U1258" s="17" t="str">
        <f t="shared" si="540"/>
        <v/>
      </c>
      <c r="V1258" s="17" t="str">
        <f t="shared" si="541"/>
        <v/>
      </c>
      <c r="W1258" s="17" t="str">
        <f t="shared" si="542"/>
        <v/>
      </c>
      <c r="X1258" s="18" t="str">
        <f t="shared" si="533"/>
        <v/>
      </c>
      <c r="Y1258" s="17" t="str">
        <f t="shared" si="543"/>
        <v/>
      </c>
      <c r="Z1258" s="17" t="str">
        <f t="shared" si="544"/>
        <v/>
      </c>
      <c r="AA1258" s="17" t="str">
        <f t="shared" si="545"/>
        <v/>
      </c>
      <c r="AB1258" s="17" t="str">
        <f t="shared" si="546"/>
        <v/>
      </c>
      <c r="AC1258" s="17" t="str">
        <f t="shared" si="547"/>
        <v/>
      </c>
      <c r="AD1258" s="18" t="str">
        <f t="shared" si="548"/>
        <v/>
      </c>
      <c r="AE1258" s="19" t="str">
        <f t="shared" si="549"/>
        <v/>
      </c>
      <c r="AF1258" s="17" t="str">
        <f t="shared" si="550"/>
        <v/>
      </c>
      <c r="AG1258" s="17" t="str">
        <f t="shared" si="551"/>
        <v/>
      </c>
      <c r="AH1258" s="18" t="str">
        <f t="shared" si="552"/>
        <v/>
      </c>
      <c r="AI1258" s="73"/>
      <c r="AJ1258" s="74"/>
      <c r="AK1258" s="74"/>
      <c r="AL1258" s="73"/>
      <c r="AM1258" s="74"/>
      <c r="AN1258" s="74">
        <f t="shared" si="553"/>
        <v>2012</v>
      </c>
      <c r="AO1258" s="19" t="str">
        <f t="shared" ca="1" si="554"/>
        <v>-</v>
      </c>
      <c r="AP1258" s="17" t="str">
        <f ca="1">IF($C1258&gt;=TODAY(),"-",100*(AO1258-MIN(Fit_Error_Deaths))/(MAX(Fit_Error_Deaths)-MIN(Fit_Error_Deaths)))</f>
        <v>-</v>
      </c>
      <c r="AQ1258" s="17" t="str">
        <f t="shared" ca="1" si="555"/>
        <v>-</v>
      </c>
      <c r="AR1258" s="17" t="str">
        <f ca="1">IF($C1258&gt;=TODAY(),"-",100*(AQ1258-MIN(Fit_Error_LocalTransmission))/(MAX(Fit_Error_LocalTransmission)-MIN(Fit_Error_LocalTransmission)))</f>
        <v>-</v>
      </c>
      <c r="AS1258" s="17" t="str">
        <f t="shared" ca="1" si="556"/>
        <v>-</v>
      </c>
      <c r="AT1258" s="67" t="str">
        <f t="shared" ca="1" si="557"/>
        <v>-</v>
      </c>
    </row>
    <row r="1259" spans="1:46" s="1" customFormat="1" ht="12" x14ac:dyDescent="0.35">
      <c r="A1259" s="87"/>
      <c r="B1259" s="40" t="str">
        <f t="shared" si="534"/>
        <v/>
      </c>
      <c r="C1259" s="41" t="str">
        <f t="shared" si="535"/>
        <v/>
      </c>
      <c r="D1259" s="28">
        <f>'I Disease Parameters'!$E$6/(1000*365)</f>
        <v>4.8197260273972601E-5</v>
      </c>
      <c r="E1259" s="28">
        <f>'I Disease Parameters'!$E$7/(1000*365)</f>
        <v>2.0024657534246577E-5</v>
      </c>
      <c r="F1259" s="27">
        <f>(1-'I Disease Parameters'!$E$8)/'I Disease Parameters'!$E$10</f>
        <v>0.188</v>
      </c>
      <c r="G1259" s="27">
        <f>'I Disease Parameters'!$E$8/'I Disease Parameters'!$E$11</f>
        <v>1.2E-2</v>
      </c>
      <c r="H1259" s="27">
        <f>1/'I Disease Parameters'!$E$12</f>
        <v>0.05</v>
      </c>
      <c r="I1259" s="27">
        <f>'I Disease Parameters'!$E$9/'I Disease Parameters'!$E$15</f>
        <v>0</v>
      </c>
      <c r="J1259" s="83">
        <f t="shared" si="558"/>
        <v>7.7001263440561267</v>
      </c>
      <c r="K1259" s="60">
        <f t="shared" si="559"/>
        <v>0.77001263449643809</v>
      </c>
      <c r="L1259" s="30">
        <f t="shared" si="560"/>
        <v>0.46717576064062738</v>
      </c>
      <c r="M1259" s="27">
        <f>J1259/'I Disease Parameters'!$E$12</f>
        <v>0.38500631720280631</v>
      </c>
      <c r="N1259" s="27">
        <f>K1259/SQRT('I Disease Parameters'!$E$13*'I Disease Parameters'!$E$13)</f>
        <v>4.5294860852731655E-2</v>
      </c>
      <c r="O1259" s="27">
        <f>L1259/'I Disease Parameters'!$E$13</f>
        <v>2.7480927096507492E-2</v>
      </c>
      <c r="P1259" s="27">
        <f>(1-L1259)/'I Disease Parameters'!$E$14</f>
        <v>2.2201009973307193E-2</v>
      </c>
      <c r="Q1259" s="19" t="str">
        <f t="shared" si="536"/>
        <v/>
      </c>
      <c r="R1259" s="17" t="str">
        <f t="shared" si="537"/>
        <v/>
      </c>
      <c r="S1259" s="17" t="str">
        <f t="shared" si="538"/>
        <v/>
      </c>
      <c r="T1259" s="17" t="str">
        <f t="shared" si="539"/>
        <v/>
      </c>
      <c r="U1259" s="17" t="str">
        <f t="shared" si="540"/>
        <v/>
      </c>
      <c r="V1259" s="17" t="str">
        <f t="shared" si="541"/>
        <v/>
      </c>
      <c r="W1259" s="17" t="str">
        <f t="shared" si="542"/>
        <v/>
      </c>
      <c r="X1259" s="18" t="str">
        <f t="shared" si="533"/>
        <v/>
      </c>
      <c r="Y1259" s="17" t="str">
        <f t="shared" si="543"/>
        <v/>
      </c>
      <c r="Z1259" s="17" t="str">
        <f t="shared" si="544"/>
        <v/>
      </c>
      <c r="AA1259" s="17" t="str">
        <f t="shared" si="545"/>
        <v/>
      </c>
      <c r="AB1259" s="17" t="str">
        <f t="shared" si="546"/>
        <v/>
      </c>
      <c r="AC1259" s="17" t="str">
        <f t="shared" si="547"/>
        <v/>
      </c>
      <c r="AD1259" s="18" t="str">
        <f t="shared" si="548"/>
        <v/>
      </c>
      <c r="AE1259" s="19" t="str">
        <f t="shared" si="549"/>
        <v/>
      </c>
      <c r="AF1259" s="17" t="str">
        <f t="shared" si="550"/>
        <v/>
      </c>
      <c r="AG1259" s="17" t="str">
        <f t="shared" si="551"/>
        <v/>
      </c>
      <c r="AH1259" s="18" t="str">
        <f t="shared" si="552"/>
        <v/>
      </c>
      <c r="AI1259" s="73"/>
      <c r="AJ1259" s="74"/>
      <c r="AK1259" s="74"/>
      <c r="AL1259" s="73"/>
      <c r="AM1259" s="74"/>
      <c r="AN1259" s="74">
        <f t="shared" si="553"/>
        <v>2012</v>
      </c>
      <c r="AO1259" s="19" t="str">
        <f t="shared" ca="1" si="554"/>
        <v>-</v>
      </c>
      <c r="AP1259" s="17" t="str">
        <f ca="1">IF($C1259&gt;=TODAY(),"-",100*(AO1259-MIN(Fit_Error_Deaths))/(MAX(Fit_Error_Deaths)-MIN(Fit_Error_Deaths)))</f>
        <v>-</v>
      </c>
      <c r="AQ1259" s="17" t="str">
        <f t="shared" ca="1" si="555"/>
        <v>-</v>
      </c>
      <c r="AR1259" s="17" t="str">
        <f ca="1">IF($C1259&gt;=TODAY(),"-",100*(AQ1259-MIN(Fit_Error_LocalTransmission))/(MAX(Fit_Error_LocalTransmission)-MIN(Fit_Error_LocalTransmission)))</f>
        <v>-</v>
      </c>
      <c r="AS1259" s="17" t="str">
        <f t="shared" ca="1" si="556"/>
        <v>-</v>
      </c>
      <c r="AT1259" s="67" t="str">
        <f t="shared" ca="1" si="557"/>
        <v>-</v>
      </c>
    </row>
    <row r="1260" spans="1:46" s="1" customFormat="1" ht="12" x14ac:dyDescent="0.35">
      <c r="A1260" s="87"/>
      <c r="B1260" s="40" t="str">
        <f t="shared" si="534"/>
        <v/>
      </c>
      <c r="C1260" s="41" t="str">
        <f t="shared" si="535"/>
        <v/>
      </c>
      <c r="D1260" s="28">
        <f>'I Disease Parameters'!$E$6/(1000*365)</f>
        <v>4.8197260273972601E-5</v>
      </c>
      <c r="E1260" s="28">
        <f>'I Disease Parameters'!$E$7/(1000*365)</f>
        <v>2.0024657534246577E-5</v>
      </c>
      <c r="F1260" s="27">
        <f>(1-'I Disease Parameters'!$E$8)/'I Disease Parameters'!$E$10</f>
        <v>0.188</v>
      </c>
      <c r="G1260" s="27">
        <f>'I Disease Parameters'!$E$8/'I Disease Parameters'!$E$11</f>
        <v>1.2E-2</v>
      </c>
      <c r="H1260" s="27">
        <f>1/'I Disease Parameters'!$E$12</f>
        <v>0.05</v>
      </c>
      <c r="I1260" s="27">
        <f>'I Disease Parameters'!$E$9/'I Disease Parameters'!$E$15</f>
        <v>0</v>
      </c>
      <c r="J1260" s="83">
        <f t="shared" si="558"/>
        <v>7.7001263440561267</v>
      </c>
      <c r="K1260" s="60">
        <f t="shared" si="559"/>
        <v>0.77001263449643809</v>
      </c>
      <c r="L1260" s="30">
        <f t="shared" si="560"/>
        <v>0.46717576064062738</v>
      </c>
      <c r="M1260" s="27">
        <f>J1260/'I Disease Parameters'!$E$12</f>
        <v>0.38500631720280631</v>
      </c>
      <c r="N1260" s="27">
        <f>K1260/SQRT('I Disease Parameters'!$E$13*'I Disease Parameters'!$E$13)</f>
        <v>4.5294860852731655E-2</v>
      </c>
      <c r="O1260" s="27">
        <f>L1260/'I Disease Parameters'!$E$13</f>
        <v>2.7480927096507492E-2</v>
      </c>
      <c r="P1260" s="27">
        <f>(1-L1260)/'I Disease Parameters'!$E$14</f>
        <v>2.2201009973307193E-2</v>
      </c>
      <c r="Q1260" s="19" t="str">
        <f t="shared" si="536"/>
        <v/>
      </c>
      <c r="R1260" s="17" t="str">
        <f t="shared" si="537"/>
        <v/>
      </c>
      <c r="S1260" s="17" t="str">
        <f t="shared" si="538"/>
        <v/>
      </c>
      <c r="T1260" s="17" t="str">
        <f t="shared" si="539"/>
        <v/>
      </c>
      <c r="U1260" s="17" t="str">
        <f t="shared" si="540"/>
        <v/>
      </c>
      <c r="V1260" s="17" t="str">
        <f t="shared" si="541"/>
        <v/>
      </c>
      <c r="W1260" s="17" t="str">
        <f t="shared" si="542"/>
        <v/>
      </c>
      <c r="X1260" s="18" t="str">
        <f t="shared" si="533"/>
        <v/>
      </c>
      <c r="Y1260" s="17" t="str">
        <f t="shared" si="543"/>
        <v/>
      </c>
      <c r="Z1260" s="17" t="str">
        <f t="shared" si="544"/>
        <v/>
      </c>
      <c r="AA1260" s="17" t="str">
        <f t="shared" si="545"/>
        <v/>
      </c>
      <c r="AB1260" s="17" t="str">
        <f t="shared" si="546"/>
        <v/>
      </c>
      <c r="AC1260" s="17" t="str">
        <f t="shared" si="547"/>
        <v/>
      </c>
      <c r="AD1260" s="18" t="str">
        <f t="shared" si="548"/>
        <v/>
      </c>
      <c r="AE1260" s="19" t="str">
        <f t="shared" si="549"/>
        <v/>
      </c>
      <c r="AF1260" s="17" t="str">
        <f t="shared" si="550"/>
        <v/>
      </c>
      <c r="AG1260" s="17" t="str">
        <f t="shared" si="551"/>
        <v/>
      </c>
      <c r="AH1260" s="18" t="str">
        <f t="shared" si="552"/>
        <v/>
      </c>
      <c r="AI1260" s="73"/>
      <c r="AJ1260" s="74"/>
      <c r="AK1260" s="74"/>
      <c r="AL1260" s="73"/>
      <c r="AM1260" s="74"/>
      <c r="AN1260" s="74">
        <f t="shared" si="553"/>
        <v>2012</v>
      </c>
      <c r="AO1260" s="19" t="str">
        <f t="shared" ca="1" si="554"/>
        <v>-</v>
      </c>
      <c r="AP1260" s="17" t="str">
        <f ca="1">IF($C1260&gt;=TODAY(),"-",100*(AO1260-MIN(Fit_Error_Deaths))/(MAX(Fit_Error_Deaths)-MIN(Fit_Error_Deaths)))</f>
        <v>-</v>
      </c>
      <c r="AQ1260" s="17" t="str">
        <f t="shared" ca="1" si="555"/>
        <v>-</v>
      </c>
      <c r="AR1260" s="17" t="str">
        <f ca="1">IF($C1260&gt;=TODAY(),"-",100*(AQ1260-MIN(Fit_Error_LocalTransmission))/(MAX(Fit_Error_LocalTransmission)-MIN(Fit_Error_LocalTransmission)))</f>
        <v>-</v>
      </c>
      <c r="AS1260" s="17" t="str">
        <f t="shared" ca="1" si="556"/>
        <v>-</v>
      </c>
      <c r="AT1260" s="67" t="str">
        <f t="shared" ca="1" si="557"/>
        <v>-</v>
      </c>
    </row>
    <row r="1261" spans="1:46" s="1" customFormat="1" ht="12" x14ac:dyDescent="0.35">
      <c r="A1261" s="87"/>
      <c r="B1261" s="40" t="str">
        <f t="shared" si="534"/>
        <v/>
      </c>
      <c r="C1261" s="41" t="str">
        <f t="shared" si="535"/>
        <v/>
      </c>
      <c r="D1261" s="28">
        <f>'I Disease Parameters'!$E$6/(1000*365)</f>
        <v>4.8197260273972601E-5</v>
      </c>
      <c r="E1261" s="28">
        <f>'I Disease Parameters'!$E$7/(1000*365)</f>
        <v>2.0024657534246577E-5</v>
      </c>
      <c r="F1261" s="27">
        <f>(1-'I Disease Parameters'!$E$8)/'I Disease Parameters'!$E$10</f>
        <v>0.188</v>
      </c>
      <c r="G1261" s="27">
        <f>'I Disease Parameters'!$E$8/'I Disease Parameters'!$E$11</f>
        <v>1.2E-2</v>
      </c>
      <c r="H1261" s="27">
        <f>1/'I Disease Parameters'!$E$12</f>
        <v>0.05</v>
      </c>
      <c r="I1261" s="27">
        <f>'I Disease Parameters'!$E$9/'I Disease Parameters'!$E$15</f>
        <v>0</v>
      </c>
      <c r="J1261" s="83">
        <f t="shared" si="558"/>
        <v>7.7001263440561267</v>
      </c>
      <c r="K1261" s="60">
        <f t="shared" si="559"/>
        <v>0.77001263449643809</v>
      </c>
      <c r="L1261" s="30">
        <f t="shared" si="560"/>
        <v>0.46717576064062738</v>
      </c>
      <c r="M1261" s="27">
        <f>J1261/'I Disease Parameters'!$E$12</f>
        <v>0.38500631720280631</v>
      </c>
      <c r="N1261" s="27">
        <f>K1261/SQRT('I Disease Parameters'!$E$13*'I Disease Parameters'!$E$13)</f>
        <v>4.5294860852731655E-2</v>
      </c>
      <c r="O1261" s="27">
        <f>L1261/'I Disease Parameters'!$E$13</f>
        <v>2.7480927096507492E-2</v>
      </c>
      <c r="P1261" s="27">
        <f>(1-L1261)/'I Disease Parameters'!$E$14</f>
        <v>2.2201009973307193E-2</v>
      </c>
      <c r="Q1261" s="19" t="str">
        <f t="shared" si="536"/>
        <v/>
      </c>
      <c r="R1261" s="17" t="str">
        <f t="shared" si="537"/>
        <v/>
      </c>
      <c r="S1261" s="17" t="str">
        <f t="shared" si="538"/>
        <v/>
      </c>
      <c r="T1261" s="17" t="str">
        <f t="shared" si="539"/>
        <v/>
      </c>
      <c r="U1261" s="17" t="str">
        <f t="shared" si="540"/>
        <v/>
      </c>
      <c r="V1261" s="17" t="str">
        <f t="shared" si="541"/>
        <v/>
      </c>
      <c r="W1261" s="17" t="str">
        <f t="shared" si="542"/>
        <v/>
      </c>
      <c r="X1261" s="18" t="str">
        <f t="shared" si="533"/>
        <v/>
      </c>
      <c r="Y1261" s="17" t="str">
        <f t="shared" si="543"/>
        <v/>
      </c>
      <c r="Z1261" s="17" t="str">
        <f t="shared" si="544"/>
        <v/>
      </c>
      <c r="AA1261" s="17" t="str">
        <f t="shared" si="545"/>
        <v/>
      </c>
      <c r="AB1261" s="17" t="str">
        <f t="shared" si="546"/>
        <v/>
      </c>
      <c r="AC1261" s="17" t="str">
        <f t="shared" si="547"/>
        <v/>
      </c>
      <c r="AD1261" s="18" t="str">
        <f t="shared" si="548"/>
        <v/>
      </c>
      <c r="AE1261" s="19" t="str">
        <f t="shared" si="549"/>
        <v/>
      </c>
      <c r="AF1261" s="17" t="str">
        <f t="shared" si="550"/>
        <v/>
      </c>
      <c r="AG1261" s="17" t="str">
        <f t="shared" si="551"/>
        <v/>
      </c>
      <c r="AH1261" s="18" t="str">
        <f t="shared" si="552"/>
        <v/>
      </c>
      <c r="AI1261" s="73"/>
      <c r="AJ1261" s="74"/>
      <c r="AK1261" s="74"/>
      <c r="AL1261" s="73"/>
      <c r="AM1261" s="74"/>
      <c r="AN1261" s="74">
        <f t="shared" si="553"/>
        <v>2012</v>
      </c>
      <c r="AO1261" s="19" t="str">
        <f t="shared" ca="1" si="554"/>
        <v>-</v>
      </c>
      <c r="AP1261" s="17" t="str">
        <f ca="1">IF($C1261&gt;=TODAY(),"-",100*(AO1261-MIN(Fit_Error_Deaths))/(MAX(Fit_Error_Deaths)-MIN(Fit_Error_Deaths)))</f>
        <v>-</v>
      </c>
      <c r="AQ1261" s="17" t="str">
        <f t="shared" ca="1" si="555"/>
        <v>-</v>
      </c>
      <c r="AR1261" s="17" t="str">
        <f ca="1">IF($C1261&gt;=TODAY(),"-",100*(AQ1261-MIN(Fit_Error_LocalTransmission))/(MAX(Fit_Error_LocalTransmission)-MIN(Fit_Error_LocalTransmission)))</f>
        <v>-</v>
      </c>
      <c r="AS1261" s="17" t="str">
        <f t="shared" ca="1" si="556"/>
        <v>-</v>
      </c>
      <c r="AT1261" s="67" t="str">
        <f t="shared" ca="1" si="557"/>
        <v>-</v>
      </c>
    </row>
    <row r="1262" spans="1:46" s="1" customFormat="1" ht="12" x14ac:dyDescent="0.35">
      <c r="A1262" s="87"/>
      <c r="B1262" s="40" t="str">
        <f t="shared" si="534"/>
        <v/>
      </c>
      <c r="C1262" s="41" t="str">
        <f t="shared" si="535"/>
        <v/>
      </c>
      <c r="D1262" s="28">
        <f>'I Disease Parameters'!$E$6/(1000*365)</f>
        <v>4.8197260273972601E-5</v>
      </c>
      <c r="E1262" s="28">
        <f>'I Disease Parameters'!$E$7/(1000*365)</f>
        <v>2.0024657534246577E-5</v>
      </c>
      <c r="F1262" s="27">
        <f>(1-'I Disease Parameters'!$E$8)/'I Disease Parameters'!$E$10</f>
        <v>0.188</v>
      </c>
      <c r="G1262" s="27">
        <f>'I Disease Parameters'!$E$8/'I Disease Parameters'!$E$11</f>
        <v>1.2E-2</v>
      </c>
      <c r="H1262" s="27">
        <f>1/'I Disease Parameters'!$E$12</f>
        <v>0.05</v>
      </c>
      <c r="I1262" s="27">
        <f>'I Disease Parameters'!$E$9/'I Disease Parameters'!$E$15</f>
        <v>0</v>
      </c>
      <c r="J1262" s="83">
        <f t="shared" si="558"/>
        <v>7.7001263440561267</v>
      </c>
      <c r="K1262" s="60">
        <f t="shared" si="559"/>
        <v>0.77001263449643809</v>
      </c>
      <c r="L1262" s="30">
        <f t="shared" si="560"/>
        <v>0.46717576064062738</v>
      </c>
      <c r="M1262" s="27">
        <f>J1262/'I Disease Parameters'!$E$12</f>
        <v>0.38500631720280631</v>
      </c>
      <c r="N1262" s="27">
        <f>K1262/SQRT('I Disease Parameters'!$E$13*'I Disease Parameters'!$E$13)</f>
        <v>4.5294860852731655E-2</v>
      </c>
      <c r="O1262" s="27">
        <f>L1262/'I Disease Parameters'!$E$13</f>
        <v>2.7480927096507492E-2</v>
      </c>
      <c r="P1262" s="27">
        <f>(1-L1262)/'I Disease Parameters'!$E$14</f>
        <v>2.2201009973307193E-2</v>
      </c>
      <c r="Q1262" s="19" t="str">
        <f t="shared" si="536"/>
        <v/>
      </c>
      <c r="R1262" s="17" t="str">
        <f t="shared" si="537"/>
        <v/>
      </c>
      <c r="S1262" s="17" t="str">
        <f t="shared" si="538"/>
        <v/>
      </c>
      <c r="T1262" s="17" t="str">
        <f t="shared" si="539"/>
        <v/>
      </c>
      <c r="U1262" s="17" t="str">
        <f t="shared" si="540"/>
        <v/>
      </c>
      <c r="V1262" s="17" t="str">
        <f t="shared" si="541"/>
        <v/>
      </c>
      <c r="W1262" s="17" t="str">
        <f t="shared" si="542"/>
        <v/>
      </c>
      <c r="X1262" s="18" t="str">
        <f t="shared" si="533"/>
        <v/>
      </c>
      <c r="Y1262" s="17" t="str">
        <f t="shared" si="543"/>
        <v/>
      </c>
      <c r="Z1262" s="17" t="str">
        <f t="shared" si="544"/>
        <v/>
      </c>
      <c r="AA1262" s="17" t="str">
        <f t="shared" si="545"/>
        <v/>
      </c>
      <c r="AB1262" s="17" t="str">
        <f t="shared" si="546"/>
        <v/>
      </c>
      <c r="AC1262" s="17" t="str">
        <f t="shared" si="547"/>
        <v/>
      </c>
      <c r="AD1262" s="18" t="str">
        <f t="shared" si="548"/>
        <v/>
      </c>
      <c r="AE1262" s="19" t="str">
        <f t="shared" si="549"/>
        <v/>
      </c>
      <c r="AF1262" s="17" t="str">
        <f t="shared" si="550"/>
        <v/>
      </c>
      <c r="AG1262" s="17" t="str">
        <f t="shared" si="551"/>
        <v/>
      </c>
      <c r="AH1262" s="18" t="str">
        <f t="shared" si="552"/>
        <v/>
      </c>
      <c r="AI1262" s="73"/>
      <c r="AJ1262" s="74"/>
      <c r="AK1262" s="74"/>
      <c r="AL1262" s="73"/>
      <c r="AM1262" s="74"/>
      <c r="AN1262" s="74">
        <f t="shared" si="553"/>
        <v>2012</v>
      </c>
      <c r="AO1262" s="19" t="str">
        <f t="shared" ca="1" si="554"/>
        <v>-</v>
      </c>
      <c r="AP1262" s="17" t="str">
        <f ca="1">IF($C1262&gt;=TODAY(),"-",100*(AO1262-MIN(Fit_Error_Deaths))/(MAX(Fit_Error_Deaths)-MIN(Fit_Error_Deaths)))</f>
        <v>-</v>
      </c>
      <c r="AQ1262" s="17" t="str">
        <f t="shared" ca="1" si="555"/>
        <v>-</v>
      </c>
      <c r="AR1262" s="17" t="str">
        <f ca="1">IF($C1262&gt;=TODAY(),"-",100*(AQ1262-MIN(Fit_Error_LocalTransmission))/(MAX(Fit_Error_LocalTransmission)-MIN(Fit_Error_LocalTransmission)))</f>
        <v>-</v>
      </c>
      <c r="AS1262" s="17" t="str">
        <f t="shared" ca="1" si="556"/>
        <v>-</v>
      </c>
      <c r="AT1262" s="67" t="str">
        <f t="shared" ca="1" si="557"/>
        <v>-</v>
      </c>
    </row>
    <row r="1263" spans="1:46" s="1" customFormat="1" ht="12" x14ac:dyDescent="0.35">
      <c r="A1263" s="87"/>
      <c r="B1263" s="40" t="str">
        <f t="shared" si="534"/>
        <v/>
      </c>
      <c r="C1263" s="41" t="str">
        <f t="shared" si="535"/>
        <v/>
      </c>
      <c r="D1263" s="28">
        <f>'I Disease Parameters'!$E$6/(1000*365)</f>
        <v>4.8197260273972601E-5</v>
      </c>
      <c r="E1263" s="28">
        <f>'I Disease Parameters'!$E$7/(1000*365)</f>
        <v>2.0024657534246577E-5</v>
      </c>
      <c r="F1263" s="27">
        <f>(1-'I Disease Parameters'!$E$8)/'I Disease Parameters'!$E$10</f>
        <v>0.188</v>
      </c>
      <c r="G1263" s="27">
        <f>'I Disease Parameters'!$E$8/'I Disease Parameters'!$E$11</f>
        <v>1.2E-2</v>
      </c>
      <c r="H1263" s="27">
        <f>1/'I Disease Parameters'!$E$12</f>
        <v>0.05</v>
      </c>
      <c r="I1263" s="27">
        <f>'I Disease Parameters'!$E$9/'I Disease Parameters'!$E$15</f>
        <v>0</v>
      </c>
      <c r="J1263" s="83">
        <f t="shared" si="558"/>
        <v>7.7001263440561267</v>
      </c>
      <c r="K1263" s="60">
        <f t="shared" si="559"/>
        <v>0.77001263449643809</v>
      </c>
      <c r="L1263" s="30">
        <f t="shared" si="560"/>
        <v>0.46717576064062738</v>
      </c>
      <c r="M1263" s="27">
        <f>J1263/'I Disease Parameters'!$E$12</f>
        <v>0.38500631720280631</v>
      </c>
      <c r="N1263" s="27">
        <f>K1263/SQRT('I Disease Parameters'!$E$13*'I Disease Parameters'!$E$13)</f>
        <v>4.5294860852731655E-2</v>
      </c>
      <c r="O1263" s="27">
        <f>L1263/'I Disease Parameters'!$E$13</f>
        <v>2.7480927096507492E-2</v>
      </c>
      <c r="P1263" s="27">
        <f>(1-L1263)/'I Disease Parameters'!$E$14</f>
        <v>2.2201009973307193E-2</v>
      </c>
      <c r="Q1263" s="19" t="str">
        <f t="shared" si="536"/>
        <v/>
      </c>
      <c r="R1263" s="17" t="str">
        <f t="shared" si="537"/>
        <v/>
      </c>
      <c r="S1263" s="17" t="str">
        <f t="shared" si="538"/>
        <v/>
      </c>
      <c r="T1263" s="17" t="str">
        <f t="shared" si="539"/>
        <v/>
      </c>
      <c r="U1263" s="17" t="str">
        <f t="shared" si="540"/>
        <v/>
      </c>
      <c r="V1263" s="17" t="str">
        <f t="shared" si="541"/>
        <v/>
      </c>
      <c r="W1263" s="17" t="str">
        <f t="shared" si="542"/>
        <v/>
      </c>
      <c r="X1263" s="18" t="str">
        <f t="shared" si="533"/>
        <v/>
      </c>
      <c r="Y1263" s="17" t="str">
        <f t="shared" si="543"/>
        <v/>
      </c>
      <c r="Z1263" s="17" t="str">
        <f t="shared" si="544"/>
        <v/>
      </c>
      <c r="AA1263" s="17" t="str">
        <f t="shared" si="545"/>
        <v/>
      </c>
      <c r="AB1263" s="17" t="str">
        <f t="shared" si="546"/>
        <v/>
      </c>
      <c r="AC1263" s="17" t="str">
        <f t="shared" si="547"/>
        <v/>
      </c>
      <c r="AD1263" s="18" t="str">
        <f t="shared" si="548"/>
        <v/>
      </c>
      <c r="AE1263" s="19" t="str">
        <f t="shared" si="549"/>
        <v/>
      </c>
      <c r="AF1263" s="17" t="str">
        <f t="shared" si="550"/>
        <v/>
      </c>
      <c r="AG1263" s="17" t="str">
        <f t="shared" si="551"/>
        <v/>
      </c>
      <c r="AH1263" s="18" t="str">
        <f t="shared" si="552"/>
        <v/>
      </c>
      <c r="AI1263" s="73"/>
      <c r="AJ1263" s="74"/>
      <c r="AK1263" s="74"/>
      <c r="AL1263" s="73"/>
      <c r="AM1263" s="74"/>
      <c r="AN1263" s="74">
        <f t="shared" si="553"/>
        <v>2012</v>
      </c>
      <c r="AO1263" s="19" t="str">
        <f t="shared" ca="1" si="554"/>
        <v>-</v>
      </c>
      <c r="AP1263" s="17" t="str">
        <f ca="1">IF($C1263&gt;=TODAY(),"-",100*(AO1263-MIN(Fit_Error_Deaths))/(MAX(Fit_Error_Deaths)-MIN(Fit_Error_Deaths)))</f>
        <v>-</v>
      </c>
      <c r="AQ1263" s="17" t="str">
        <f t="shared" ca="1" si="555"/>
        <v>-</v>
      </c>
      <c r="AR1263" s="17" t="str">
        <f ca="1">IF($C1263&gt;=TODAY(),"-",100*(AQ1263-MIN(Fit_Error_LocalTransmission))/(MAX(Fit_Error_LocalTransmission)-MIN(Fit_Error_LocalTransmission)))</f>
        <v>-</v>
      </c>
      <c r="AS1263" s="17" t="str">
        <f t="shared" ca="1" si="556"/>
        <v>-</v>
      </c>
      <c r="AT1263" s="67" t="str">
        <f t="shared" ca="1" si="557"/>
        <v>-</v>
      </c>
    </row>
    <row r="1264" spans="1:46" s="1" customFormat="1" ht="12" x14ac:dyDescent="0.35">
      <c r="A1264" s="87"/>
      <c r="B1264" s="40" t="str">
        <f t="shared" si="534"/>
        <v/>
      </c>
      <c r="C1264" s="41" t="str">
        <f t="shared" si="535"/>
        <v/>
      </c>
      <c r="D1264" s="28">
        <f>'I Disease Parameters'!$E$6/(1000*365)</f>
        <v>4.8197260273972601E-5</v>
      </c>
      <c r="E1264" s="28">
        <f>'I Disease Parameters'!$E$7/(1000*365)</f>
        <v>2.0024657534246577E-5</v>
      </c>
      <c r="F1264" s="27">
        <f>(1-'I Disease Parameters'!$E$8)/'I Disease Parameters'!$E$10</f>
        <v>0.188</v>
      </c>
      <c r="G1264" s="27">
        <f>'I Disease Parameters'!$E$8/'I Disease Parameters'!$E$11</f>
        <v>1.2E-2</v>
      </c>
      <c r="H1264" s="27">
        <f>1/'I Disease Parameters'!$E$12</f>
        <v>0.05</v>
      </c>
      <c r="I1264" s="27">
        <f>'I Disease Parameters'!$E$9/'I Disease Parameters'!$E$15</f>
        <v>0</v>
      </c>
      <c r="J1264" s="83">
        <f t="shared" si="558"/>
        <v>7.7001263440561267</v>
      </c>
      <c r="K1264" s="60">
        <f t="shared" si="559"/>
        <v>0.77001263449643809</v>
      </c>
      <c r="L1264" s="30">
        <f t="shared" si="560"/>
        <v>0.46717576064062738</v>
      </c>
      <c r="M1264" s="27">
        <f>J1264/'I Disease Parameters'!$E$12</f>
        <v>0.38500631720280631</v>
      </c>
      <c r="N1264" s="27">
        <f>K1264/SQRT('I Disease Parameters'!$E$13*'I Disease Parameters'!$E$13)</f>
        <v>4.5294860852731655E-2</v>
      </c>
      <c r="O1264" s="27">
        <f>L1264/'I Disease Parameters'!$E$13</f>
        <v>2.7480927096507492E-2</v>
      </c>
      <c r="P1264" s="27">
        <f>(1-L1264)/'I Disease Parameters'!$E$14</f>
        <v>2.2201009973307193E-2</v>
      </c>
      <c r="Q1264" s="19" t="str">
        <f t="shared" si="536"/>
        <v/>
      </c>
      <c r="R1264" s="17" t="str">
        <f t="shared" si="537"/>
        <v/>
      </c>
      <c r="S1264" s="17" t="str">
        <f t="shared" si="538"/>
        <v/>
      </c>
      <c r="T1264" s="17" t="str">
        <f t="shared" si="539"/>
        <v/>
      </c>
      <c r="U1264" s="17" t="str">
        <f t="shared" si="540"/>
        <v/>
      </c>
      <c r="V1264" s="17" t="str">
        <f t="shared" si="541"/>
        <v/>
      </c>
      <c r="W1264" s="17" t="str">
        <f t="shared" si="542"/>
        <v/>
      </c>
      <c r="X1264" s="18" t="str">
        <f t="shared" si="533"/>
        <v/>
      </c>
      <c r="Y1264" s="17" t="str">
        <f t="shared" si="543"/>
        <v/>
      </c>
      <c r="Z1264" s="17" t="str">
        <f t="shared" si="544"/>
        <v/>
      </c>
      <c r="AA1264" s="17" t="str">
        <f t="shared" si="545"/>
        <v/>
      </c>
      <c r="AB1264" s="17" t="str">
        <f t="shared" si="546"/>
        <v/>
      </c>
      <c r="AC1264" s="17" t="str">
        <f t="shared" si="547"/>
        <v/>
      </c>
      <c r="AD1264" s="18" t="str">
        <f t="shared" si="548"/>
        <v/>
      </c>
      <c r="AE1264" s="19" t="str">
        <f t="shared" si="549"/>
        <v/>
      </c>
      <c r="AF1264" s="17" t="str">
        <f t="shared" si="550"/>
        <v/>
      </c>
      <c r="AG1264" s="17" t="str">
        <f t="shared" si="551"/>
        <v/>
      </c>
      <c r="AH1264" s="18" t="str">
        <f t="shared" si="552"/>
        <v/>
      </c>
      <c r="AI1264" s="73"/>
      <c r="AJ1264" s="74"/>
      <c r="AK1264" s="74"/>
      <c r="AL1264" s="73"/>
      <c r="AM1264" s="74"/>
      <c r="AN1264" s="74">
        <f t="shared" si="553"/>
        <v>2012</v>
      </c>
      <c r="AO1264" s="19" t="str">
        <f t="shared" ca="1" si="554"/>
        <v>-</v>
      </c>
      <c r="AP1264" s="17" t="str">
        <f ca="1">IF($C1264&gt;=TODAY(),"-",100*(AO1264-MIN(Fit_Error_Deaths))/(MAX(Fit_Error_Deaths)-MIN(Fit_Error_Deaths)))</f>
        <v>-</v>
      </c>
      <c r="AQ1264" s="17" t="str">
        <f t="shared" ca="1" si="555"/>
        <v>-</v>
      </c>
      <c r="AR1264" s="17" t="str">
        <f ca="1">IF($C1264&gt;=TODAY(),"-",100*(AQ1264-MIN(Fit_Error_LocalTransmission))/(MAX(Fit_Error_LocalTransmission)-MIN(Fit_Error_LocalTransmission)))</f>
        <v>-</v>
      </c>
      <c r="AS1264" s="17" t="str">
        <f t="shared" ca="1" si="556"/>
        <v>-</v>
      </c>
      <c r="AT1264" s="67" t="str">
        <f t="shared" ca="1" si="557"/>
        <v>-</v>
      </c>
    </row>
    <row r="1265" spans="1:46" s="1" customFormat="1" ht="12" x14ac:dyDescent="0.35">
      <c r="A1265" s="87"/>
      <c r="B1265" s="40" t="str">
        <f t="shared" si="534"/>
        <v/>
      </c>
      <c r="C1265" s="41" t="str">
        <f t="shared" si="535"/>
        <v/>
      </c>
      <c r="D1265" s="28">
        <f>'I Disease Parameters'!$E$6/(1000*365)</f>
        <v>4.8197260273972601E-5</v>
      </c>
      <c r="E1265" s="28">
        <f>'I Disease Parameters'!$E$7/(1000*365)</f>
        <v>2.0024657534246577E-5</v>
      </c>
      <c r="F1265" s="27">
        <f>(1-'I Disease Parameters'!$E$8)/'I Disease Parameters'!$E$10</f>
        <v>0.188</v>
      </c>
      <c r="G1265" s="27">
        <f>'I Disease Parameters'!$E$8/'I Disease Parameters'!$E$11</f>
        <v>1.2E-2</v>
      </c>
      <c r="H1265" s="27">
        <f>1/'I Disease Parameters'!$E$12</f>
        <v>0.05</v>
      </c>
      <c r="I1265" s="27">
        <f>'I Disease Parameters'!$E$9/'I Disease Parameters'!$E$15</f>
        <v>0</v>
      </c>
      <c r="J1265" s="83">
        <f t="shared" si="558"/>
        <v>7.7001263440561267</v>
      </c>
      <c r="K1265" s="60">
        <f t="shared" si="559"/>
        <v>0.77001263449643809</v>
      </c>
      <c r="L1265" s="30">
        <f t="shared" si="560"/>
        <v>0.46717576064062738</v>
      </c>
      <c r="M1265" s="27">
        <f>J1265/'I Disease Parameters'!$E$12</f>
        <v>0.38500631720280631</v>
      </c>
      <c r="N1265" s="27">
        <f>K1265/SQRT('I Disease Parameters'!$E$13*'I Disease Parameters'!$E$13)</f>
        <v>4.5294860852731655E-2</v>
      </c>
      <c r="O1265" s="27">
        <f>L1265/'I Disease Parameters'!$E$13</f>
        <v>2.7480927096507492E-2</v>
      </c>
      <c r="P1265" s="27">
        <f>(1-L1265)/'I Disease Parameters'!$E$14</f>
        <v>2.2201009973307193E-2</v>
      </c>
      <c r="Q1265" s="19" t="str">
        <f t="shared" si="536"/>
        <v/>
      </c>
      <c r="R1265" s="17" t="str">
        <f t="shared" si="537"/>
        <v/>
      </c>
      <c r="S1265" s="17" t="str">
        <f t="shared" si="538"/>
        <v/>
      </c>
      <c r="T1265" s="17" t="str">
        <f t="shared" si="539"/>
        <v/>
      </c>
      <c r="U1265" s="17" t="str">
        <f t="shared" si="540"/>
        <v/>
      </c>
      <c r="V1265" s="17" t="str">
        <f t="shared" si="541"/>
        <v/>
      </c>
      <c r="W1265" s="17" t="str">
        <f t="shared" si="542"/>
        <v/>
      </c>
      <c r="X1265" s="18" t="str">
        <f t="shared" si="533"/>
        <v/>
      </c>
      <c r="Y1265" s="17" t="str">
        <f t="shared" si="543"/>
        <v/>
      </c>
      <c r="Z1265" s="17" t="str">
        <f t="shared" si="544"/>
        <v/>
      </c>
      <c r="AA1265" s="17" t="str">
        <f t="shared" si="545"/>
        <v/>
      </c>
      <c r="AB1265" s="17" t="str">
        <f t="shared" si="546"/>
        <v/>
      </c>
      <c r="AC1265" s="17" t="str">
        <f t="shared" si="547"/>
        <v/>
      </c>
      <c r="AD1265" s="18" t="str">
        <f t="shared" si="548"/>
        <v/>
      </c>
      <c r="AE1265" s="19" t="str">
        <f t="shared" si="549"/>
        <v/>
      </c>
      <c r="AF1265" s="17" t="str">
        <f t="shared" si="550"/>
        <v/>
      </c>
      <c r="AG1265" s="17" t="str">
        <f t="shared" si="551"/>
        <v/>
      </c>
      <c r="AH1265" s="18" t="str">
        <f t="shared" si="552"/>
        <v/>
      </c>
      <c r="AI1265" s="73"/>
      <c r="AJ1265" s="74"/>
      <c r="AK1265" s="74"/>
      <c r="AL1265" s="73"/>
      <c r="AM1265" s="74"/>
      <c r="AN1265" s="74">
        <f t="shared" si="553"/>
        <v>2012</v>
      </c>
      <c r="AO1265" s="19" t="str">
        <f t="shared" ca="1" si="554"/>
        <v>-</v>
      </c>
      <c r="AP1265" s="17" t="str">
        <f ca="1">IF($C1265&gt;=TODAY(),"-",100*(AO1265-MIN(Fit_Error_Deaths))/(MAX(Fit_Error_Deaths)-MIN(Fit_Error_Deaths)))</f>
        <v>-</v>
      </c>
      <c r="AQ1265" s="17" t="str">
        <f t="shared" ca="1" si="555"/>
        <v>-</v>
      </c>
      <c r="AR1265" s="17" t="str">
        <f ca="1">IF($C1265&gt;=TODAY(),"-",100*(AQ1265-MIN(Fit_Error_LocalTransmission))/(MAX(Fit_Error_LocalTransmission)-MIN(Fit_Error_LocalTransmission)))</f>
        <v>-</v>
      </c>
      <c r="AS1265" s="17" t="str">
        <f t="shared" ca="1" si="556"/>
        <v>-</v>
      </c>
      <c r="AT1265" s="67" t="str">
        <f t="shared" ca="1" si="557"/>
        <v>-</v>
      </c>
    </row>
    <row r="1266" spans="1:46" s="1" customFormat="1" ht="12" x14ac:dyDescent="0.35">
      <c r="A1266" s="87"/>
      <c r="B1266" s="40" t="str">
        <f t="shared" si="534"/>
        <v/>
      </c>
      <c r="C1266" s="41" t="str">
        <f t="shared" si="535"/>
        <v/>
      </c>
      <c r="D1266" s="28">
        <f>'I Disease Parameters'!$E$6/(1000*365)</f>
        <v>4.8197260273972601E-5</v>
      </c>
      <c r="E1266" s="28">
        <f>'I Disease Parameters'!$E$7/(1000*365)</f>
        <v>2.0024657534246577E-5</v>
      </c>
      <c r="F1266" s="27">
        <f>(1-'I Disease Parameters'!$E$8)/'I Disease Parameters'!$E$10</f>
        <v>0.188</v>
      </c>
      <c r="G1266" s="27">
        <f>'I Disease Parameters'!$E$8/'I Disease Parameters'!$E$11</f>
        <v>1.2E-2</v>
      </c>
      <c r="H1266" s="27">
        <f>1/'I Disease Parameters'!$E$12</f>
        <v>0.05</v>
      </c>
      <c r="I1266" s="27">
        <f>'I Disease Parameters'!$E$9/'I Disease Parameters'!$E$15</f>
        <v>0</v>
      </c>
      <c r="J1266" s="83">
        <f t="shared" si="558"/>
        <v>7.7001263440561267</v>
      </c>
      <c r="K1266" s="60">
        <f t="shared" si="559"/>
        <v>0.77001263449643809</v>
      </c>
      <c r="L1266" s="30">
        <f t="shared" si="560"/>
        <v>0.46717576064062738</v>
      </c>
      <c r="M1266" s="27">
        <f>J1266/'I Disease Parameters'!$E$12</f>
        <v>0.38500631720280631</v>
      </c>
      <c r="N1266" s="27">
        <f>K1266/SQRT('I Disease Parameters'!$E$13*'I Disease Parameters'!$E$13)</f>
        <v>4.5294860852731655E-2</v>
      </c>
      <c r="O1266" s="27">
        <f>L1266/'I Disease Parameters'!$E$13</f>
        <v>2.7480927096507492E-2</v>
      </c>
      <c r="P1266" s="27">
        <f>(1-L1266)/'I Disease Parameters'!$E$14</f>
        <v>2.2201009973307193E-2</v>
      </c>
      <c r="Q1266" s="19" t="str">
        <f t="shared" si="536"/>
        <v/>
      </c>
      <c r="R1266" s="17" t="str">
        <f t="shared" si="537"/>
        <v/>
      </c>
      <c r="S1266" s="17" t="str">
        <f t="shared" si="538"/>
        <v/>
      </c>
      <c r="T1266" s="17" t="str">
        <f t="shared" si="539"/>
        <v/>
      </c>
      <c r="U1266" s="17" t="str">
        <f t="shared" si="540"/>
        <v/>
      </c>
      <c r="V1266" s="17" t="str">
        <f t="shared" si="541"/>
        <v/>
      </c>
      <c r="W1266" s="17" t="str">
        <f t="shared" si="542"/>
        <v/>
      </c>
      <c r="X1266" s="18" t="str">
        <f t="shared" si="533"/>
        <v/>
      </c>
      <c r="Y1266" s="17" t="str">
        <f t="shared" si="543"/>
        <v/>
      </c>
      <c r="Z1266" s="17" t="str">
        <f t="shared" si="544"/>
        <v/>
      </c>
      <c r="AA1266" s="17" t="str">
        <f t="shared" si="545"/>
        <v/>
      </c>
      <c r="AB1266" s="17" t="str">
        <f t="shared" si="546"/>
        <v/>
      </c>
      <c r="AC1266" s="17" t="str">
        <f t="shared" si="547"/>
        <v/>
      </c>
      <c r="AD1266" s="18" t="str">
        <f t="shared" si="548"/>
        <v/>
      </c>
      <c r="AE1266" s="19" t="str">
        <f t="shared" si="549"/>
        <v/>
      </c>
      <c r="AF1266" s="17" t="str">
        <f t="shared" si="550"/>
        <v/>
      </c>
      <c r="AG1266" s="17" t="str">
        <f t="shared" si="551"/>
        <v/>
      </c>
      <c r="AH1266" s="18" t="str">
        <f t="shared" si="552"/>
        <v/>
      </c>
      <c r="AI1266" s="73"/>
      <c r="AJ1266" s="74"/>
      <c r="AK1266" s="74"/>
      <c r="AL1266" s="73"/>
      <c r="AM1266" s="74"/>
      <c r="AN1266" s="74">
        <f t="shared" si="553"/>
        <v>2012</v>
      </c>
      <c r="AO1266" s="19" t="str">
        <f t="shared" ca="1" si="554"/>
        <v>-</v>
      </c>
      <c r="AP1266" s="17" t="str">
        <f ca="1">IF($C1266&gt;=TODAY(),"-",100*(AO1266-MIN(Fit_Error_Deaths))/(MAX(Fit_Error_Deaths)-MIN(Fit_Error_Deaths)))</f>
        <v>-</v>
      </c>
      <c r="AQ1266" s="17" t="str">
        <f t="shared" ca="1" si="555"/>
        <v>-</v>
      </c>
      <c r="AR1266" s="17" t="str">
        <f ca="1">IF($C1266&gt;=TODAY(),"-",100*(AQ1266-MIN(Fit_Error_LocalTransmission))/(MAX(Fit_Error_LocalTransmission)-MIN(Fit_Error_LocalTransmission)))</f>
        <v>-</v>
      </c>
      <c r="AS1266" s="17" t="str">
        <f t="shared" ca="1" si="556"/>
        <v>-</v>
      </c>
      <c r="AT1266" s="67" t="str">
        <f t="shared" ca="1" si="557"/>
        <v>-</v>
      </c>
    </row>
    <row r="1267" spans="1:46" s="1" customFormat="1" ht="12" x14ac:dyDescent="0.35">
      <c r="A1267" s="87"/>
      <c r="B1267" s="40" t="str">
        <f t="shared" si="534"/>
        <v/>
      </c>
      <c r="C1267" s="41" t="str">
        <f t="shared" si="535"/>
        <v/>
      </c>
      <c r="D1267" s="28">
        <f>'I Disease Parameters'!$E$6/(1000*365)</f>
        <v>4.8197260273972601E-5</v>
      </c>
      <c r="E1267" s="28">
        <f>'I Disease Parameters'!$E$7/(1000*365)</f>
        <v>2.0024657534246577E-5</v>
      </c>
      <c r="F1267" s="27">
        <f>(1-'I Disease Parameters'!$E$8)/'I Disease Parameters'!$E$10</f>
        <v>0.188</v>
      </c>
      <c r="G1267" s="27">
        <f>'I Disease Parameters'!$E$8/'I Disease Parameters'!$E$11</f>
        <v>1.2E-2</v>
      </c>
      <c r="H1267" s="27">
        <f>1/'I Disease Parameters'!$E$12</f>
        <v>0.05</v>
      </c>
      <c r="I1267" s="27">
        <f>'I Disease Parameters'!$E$9/'I Disease Parameters'!$E$15</f>
        <v>0</v>
      </c>
      <c r="J1267" s="83">
        <f t="shared" si="558"/>
        <v>7.7001263440561267</v>
      </c>
      <c r="K1267" s="60">
        <f t="shared" si="559"/>
        <v>0.77001263449643809</v>
      </c>
      <c r="L1267" s="30">
        <f t="shared" si="560"/>
        <v>0.46717576064062738</v>
      </c>
      <c r="M1267" s="27">
        <f>J1267/'I Disease Parameters'!$E$12</f>
        <v>0.38500631720280631</v>
      </c>
      <c r="N1267" s="27">
        <f>K1267/SQRT('I Disease Parameters'!$E$13*'I Disease Parameters'!$E$13)</f>
        <v>4.5294860852731655E-2</v>
      </c>
      <c r="O1267" s="27">
        <f>L1267/'I Disease Parameters'!$E$13</f>
        <v>2.7480927096507492E-2</v>
      </c>
      <c r="P1267" s="27">
        <f>(1-L1267)/'I Disease Parameters'!$E$14</f>
        <v>2.2201009973307193E-2</v>
      </c>
      <c r="Q1267" s="19" t="str">
        <f t="shared" si="536"/>
        <v/>
      </c>
      <c r="R1267" s="17" t="str">
        <f t="shared" si="537"/>
        <v/>
      </c>
      <c r="S1267" s="17" t="str">
        <f t="shared" si="538"/>
        <v/>
      </c>
      <c r="T1267" s="17" t="str">
        <f t="shared" si="539"/>
        <v/>
      </c>
      <c r="U1267" s="17" t="str">
        <f t="shared" si="540"/>
        <v/>
      </c>
      <c r="V1267" s="17" t="str">
        <f t="shared" si="541"/>
        <v/>
      </c>
      <c r="W1267" s="17" t="str">
        <f t="shared" si="542"/>
        <v/>
      </c>
      <c r="X1267" s="18" t="str">
        <f t="shared" si="533"/>
        <v/>
      </c>
      <c r="Y1267" s="17" t="str">
        <f t="shared" si="543"/>
        <v/>
      </c>
      <c r="Z1267" s="17" t="str">
        <f t="shared" si="544"/>
        <v/>
      </c>
      <c r="AA1267" s="17" t="str">
        <f t="shared" si="545"/>
        <v/>
      </c>
      <c r="AB1267" s="17" t="str">
        <f t="shared" si="546"/>
        <v/>
      </c>
      <c r="AC1267" s="17" t="str">
        <f t="shared" si="547"/>
        <v/>
      </c>
      <c r="AD1267" s="18" t="str">
        <f t="shared" si="548"/>
        <v/>
      </c>
      <c r="AE1267" s="19" t="str">
        <f t="shared" si="549"/>
        <v/>
      </c>
      <c r="AF1267" s="17" t="str">
        <f t="shared" si="550"/>
        <v/>
      </c>
      <c r="AG1267" s="17" t="str">
        <f t="shared" si="551"/>
        <v/>
      </c>
      <c r="AH1267" s="18" t="str">
        <f t="shared" si="552"/>
        <v/>
      </c>
      <c r="AI1267" s="73"/>
      <c r="AJ1267" s="74"/>
      <c r="AK1267" s="74"/>
      <c r="AL1267" s="73"/>
      <c r="AM1267" s="74"/>
      <c r="AN1267" s="74">
        <f t="shared" si="553"/>
        <v>2012</v>
      </c>
      <c r="AO1267" s="19" t="str">
        <f t="shared" ca="1" si="554"/>
        <v>-</v>
      </c>
      <c r="AP1267" s="17" t="str">
        <f ca="1">IF($C1267&gt;=TODAY(),"-",100*(AO1267-MIN(Fit_Error_Deaths))/(MAX(Fit_Error_Deaths)-MIN(Fit_Error_Deaths)))</f>
        <v>-</v>
      </c>
      <c r="AQ1267" s="17" t="str">
        <f t="shared" ca="1" si="555"/>
        <v>-</v>
      </c>
      <c r="AR1267" s="17" t="str">
        <f ca="1">IF($C1267&gt;=TODAY(),"-",100*(AQ1267-MIN(Fit_Error_LocalTransmission))/(MAX(Fit_Error_LocalTransmission)-MIN(Fit_Error_LocalTransmission)))</f>
        <v>-</v>
      </c>
      <c r="AS1267" s="17" t="str">
        <f t="shared" ca="1" si="556"/>
        <v>-</v>
      </c>
      <c r="AT1267" s="67" t="str">
        <f t="shared" ca="1" si="557"/>
        <v>-</v>
      </c>
    </row>
    <row r="1268" spans="1:46" s="1" customFormat="1" ht="12" x14ac:dyDescent="0.35">
      <c r="A1268" s="87"/>
      <c r="B1268" s="40" t="str">
        <f t="shared" si="534"/>
        <v/>
      </c>
      <c r="C1268" s="41" t="str">
        <f t="shared" si="535"/>
        <v/>
      </c>
      <c r="D1268" s="28">
        <f>'I Disease Parameters'!$E$6/(1000*365)</f>
        <v>4.8197260273972601E-5</v>
      </c>
      <c r="E1268" s="28">
        <f>'I Disease Parameters'!$E$7/(1000*365)</f>
        <v>2.0024657534246577E-5</v>
      </c>
      <c r="F1268" s="27">
        <f>(1-'I Disease Parameters'!$E$8)/'I Disease Parameters'!$E$10</f>
        <v>0.188</v>
      </c>
      <c r="G1268" s="27">
        <f>'I Disease Parameters'!$E$8/'I Disease Parameters'!$E$11</f>
        <v>1.2E-2</v>
      </c>
      <c r="H1268" s="27">
        <f>1/'I Disease Parameters'!$E$12</f>
        <v>0.05</v>
      </c>
      <c r="I1268" s="27">
        <f>'I Disease Parameters'!$E$9/'I Disease Parameters'!$E$15</f>
        <v>0</v>
      </c>
      <c r="J1268" s="83">
        <f t="shared" si="558"/>
        <v>7.7001263440561267</v>
      </c>
      <c r="K1268" s="60">
        <f t="shared" si="559"/>
        <v>0.77001263449643809</v>
      </c>
      <c r="L1268" s="30">
        <f t="shared" si="560"/>
        <v>0.46717576064062738</v>
      </c>
      <c r="M1268" s="27">
        <f>J1268/'I Disease Parameters'!$E$12</f>
        <v>0.38500631720280631</v>
      </c>
      <c r="N1268" s="27">
        <f>K1268/SQRT('I Disease Parameters'!$E$13*'I Disease Parameters'!$E$13)</f>
        <v>4.5294860852731655E-2</v>
      </c>
      <c r="O1268" s="27">
        <f>L1268/'I Disease Parameters'!$E$13</f>
        <v>2.7480927096507492E-2</v>
      </c>
      <c r="P1268" s="27">
        <f>(1-L1268)/'I Disease Parameters'!$E$14</f>
        <v>2.2201009973307193E-2</v>
      </c>
      <c r="Q1268" s="19" t="str">
        <f t="shared" si="536"/>
        <v/>
      </c>
      <c r="R1268" s="17" t="str">
        <f t="shared" si="537"/>
        <v/>
      </c>
      <c r="S1268" s="17" t="str">
        <f t="shared" si="538"/>
        <v/>
      </c>
      <c r="T1268" s="17" t="str">
        <f t="shared" si="539"/>
        <v/>
      </c>
      <c r="U1268" s="17" t="str">
        <f t="shared" si="540"/>
        <v/>
      </c>
      <c r="V1268" s="17" t="str">
        <f t="shared" si="541"/>
        <v/>
      </c>
      <c r="W1268" s="17" t="str">
        <f t="shared" si="542"/>
        <v/>
      </c>
      <c r="X1268" s="18" t="str">
        <f t="shared" si="533"/>
        <v/>
      </c>
      <c r="Y1268" s="17" t="str">
        <f t="shared" si="543"/>
        <v/>
      </c>
      <c r="Z1268" s="17" t="str">
        <f t="shared" si="544"/>
        <v/>
      </c>
      <c r="AA1268" s="17" t="str">
        <f t="shared" si="545"/>
        <v/>
      </c>
      <c r="AB1268" s="17" t="str">
        <f t="shared" si="546"/>
        <v/>
      </c>
      <c r="AC1268" s="17" t="str">
        <f t="shared" si="547"/>
        <v/>
      </c>
      <c r="AD1268" s="18" t="str">
        <f t="shared" si="548"/>
        <v/>
      </c>
      <c r="AE1268" s="19" t="str">
        <f t="shared" si="549"/>
        <v/>
      </c>
      <c r="AF1268" s="17" t="str">
        <f t="shared" si="550"/>
        <v/>
      </c>
      <c r="AG1268" s="17" t="str">
        <f t="shared" si="551"/>
        <v/>
      </c>
      <c r="AH1268" s="18" t="str">
        <f t="shared" si="552"/>
        <v/>
      </c>
      <c r="AI1268" s="73"/>
      <c r="AJ1268" s="74"/>
      <c r="AK1268" s="74"/>
      <c r="AL1268" s="73"/>
      <c r="AM1268" s="74"/>
      <c r="AN1268" s="74">
        <f t="shared" si="553"/>
        <v>2012</v>
      </c>
      <c r="AO1268" s="19" t="str">
        <f t="shared" ca="1" si="554"/>
        <v>-</v>
      </c>
      <c r="AP1268" s="17" t="str">
        <f ca="1">IF($C1268&gt;=TODAY(),"-",100*(AO1268-MIN(Fit_Error_Deaths))/(MAX(Fit_Error_Deaths)-MIN(Fit_Error_Deaths)))</f>
        <v>-</v>
      </c>
      <c r="AQ1268" s="17" t="str">
        <f t="shared" ca="1" si="555"/>
        <v>-</v>
      </c>
      <c r="AR1268" s="17" t="str">
        <f ca="1">IF($C1268&gt;=TODAY(),"-",100*(AQ1268-MIN(Fit_Error_LocalTransmission))/(MAX(Fit_Error_LocalTransmission)-MIN(Fit_Error_LocalTransmission)))</f>
        <v>-</v>
      </c>
      <c r="AS1268" s="17" t="str">
        <f t="shared" ca="1" si="556"/>
        <v>-</v>
      </c>
      <c r="AT1268" s="67" t="str">
        <f t="shared" ca="1" si="557"/>
        <v>-</v>
      </c>
    </row>
    <row r="1269" spans="1:46" s="1" customFormat="1" ht="12" x14ac:dyDescent="0.35">
      <c r="A1269" s="87"/>
      <c r="B1269" s="40" t="str">
        <f t="shared" si="534"/>
        <v/>
      </c>
      <c r="C1269" s="41" t="str">
        <f t="shared" si="535"/>
        <v/>
      </c>
      <c r="D1269" s="28">
        <f>'I Disease Parameters'!$E$6/(1000*365)</f>
        <v>4.8197260273972601E-5</v>
      </c>
      <c r="E1269" s="28">
        <f>'I Disease Parameters'!$E$7/(1000*365)</f>
        <v>2.0024657534246577E-5</v>
      </c>
      <c r="F1269" s="27">
        <f>(1-'I Disease Parameters'!$E$8)/'I Disease Parameters'!$E$10</f>
        <v>0.188</v>
      </c>
      <c r="G1269" s="27">
        <f>'I Disease Parameters'!$E$8/'I Disease Parameters'!$E$11</f>
        <v>1.2E-2</v>
      </c>
      <c r="H1269" s="27">
        <f>1/'I Disease Parameters'!$E$12</f>
        <v>0.05</v>
      </c>
      <c r="I1269" s="27">
        <f>'I Disease Parameters'!$E$9/'I Disease Parameters'!$E$15</f>
        <v>0</v>
      </c>
      <c r="J1269" s="83">
        <f t="shared" si="558"/>
        <v>7.7001263440561267</v>
      </c>
      <c r="K1269" s="60">
        <f t="shared" si="559"/>
        <v>0.77001263449643809</v>
      </c>
      <c r="L1269" s="30">
        <f t="shared" si="560"/>
        <v>0.46717576064062738</v>
      </c>
      <c r="M1269" s="27">
        <f>J1269/'I Disease Parameters'!$E$12</f>
        <v>0.38500631720280631</v>
      </c>
      <c r="N1269" s="27">
        <f>K1269/SQRT('I Disease Parameters'!$E$13*'I Disease Parameters'!$E$13)</f>
        <v>4.5294860852731655E-2</v>
      </c>
      <c r="O1269" s="27">
        <f>L1269/'I Disease Parameters'!$E$13</f>
        <v>2.7480927096507492E-2</v>
      </c>
      <c r="P1269" s="27">
        <f>(1-L1269)/'I Disease Parameters'!$E$14</f>
        <v>2.2201009973307193E-2</v>
      </c>
      <c r="Q1269" s="19" t="str">
        <f t="shared" si="536"/>
        <v/>
      </c>
      <c r="R1269" s="17" t="str">
        <f t="shared" si="537"/>
        <v/>
      </c>
      <c r="S1269" s="17" t="str">
        <f t="shared" si="538"/>
        <v/>
      </c>
      <c r="T1269" s="17" t="str">
        <f t="shared" si="539"/>
        <v/>
      </c>
      <c r="U1269" s="17" t="str">
        <f t="shared" si="540"/>
        <v/>
      </c>
      <c r="V1269" s="17" t="str">
        <f t="shared" si="541"/>
        <v/>
      </c>
      <c r="W1269" s="17" t="str">
        <f t="shared" si="542"/>
        <v/>
      </c>
      <c r="X1269" s="18" t="str">
        <f t="shared" si="533"/>
        <v/>
      </c>
      <c r="Y1269" s="17" t="str">
        <f t="shared" si="543"/>
        <v/>
      </c>
      <c r="Z1269" s="17" t="str">
        <f t="shared" si="544"/>
        <v/>
      </c>
      <c r="AA1269" s="17" t="str">
        <f t="shared" si="545"/>
        <v/>
      </c>
      <c r="AB1269" s="17" t="str">
        <f t="shared" si="546"/>
        <v/>
      </c>
      <c r="AC1269" s="17" t="str">
        <f t="shared" si="547"/>
        <v/>
      </c>
      <c r="AD1269" s="18" t="str">
        <f t="shared" si="548"/>
        <v/>
      </c>
      <c r="AE1269" s="19" t="str">
        <f t="shared" si="549"/>
        <v/>
      </c>
      <c r="AF1269" s="17" t="str">
        <f t="shared" si="550"/>
        <v/>
      </c>
      <c r="AG1269" s="17" t="str">
        <f t="shared" si="551"/>
        <v/>
      </c>
      <c r="AH1269" s="18" t="str">
        <f t="shared" si="552"/>
        <v/>
      </c>
      <c r="AI1269" s="73"/>
      <c r="AJ1269" s="74"/>
      <c r="AK1269" s="74"/>
      <c r="AL1269" s="73"/>
      <c r="AM1269" s="74"/>
      <c r="AN1269" s="74">
        <f t="shared" si="553"/>
        <v>2012</v>
      </c>
      <c r="AO1269" s="19" t="str">
        <f t="shared" ca="1" si="554"/>
        <v>-</v>
      </c>
      <c r="AP1269" s="17" t="str">
        <f ca="1">IF($C1269&gt;=TODAY(),"-",100*(AO1269-MIN(Fit_Error_Deaths))/(MAX(Fit_Error_Deaths)-MIN(Fit_Error_Deaths)))</f>
        <v>-</v>
      </c>
      <c r="AQ1269" s="17" t="str">
        <f t="shared" ca="1" si="555"/>
        <v>-</v>
      </c>
      <c r="AR1269" s="17" t="str">
        <f ca="1">IF($C1269&gt;=TODAY(),"-",100*(AQ1269-MIN(Fit_Error_LocalTransmission))/(MAX(Fit_Error_LocalTransmission)-MIN(Fit_Error_LocalTransmission)))</f>
        <v>-</v>
      </c>
      <c r="AS1269" s="17" t="str">
        <f t="shared" ca="1" si="556"/>
        <v>-</v>
      </c>
      <c r="AT1269" s="67" t="str">
        <f t="shared" ca="1" si="557"/>
        <v>-</v>
      </c>
    </row>
    <row r="1270" spans="1:46" s="1" customFormat="1" ht="12" x14ac:dyDescent="0.35">
      <c r="A1270" s="87"/>
      <c r="B1270" s="40" t="str">
        <f t="shared" si="534"/>
        <v/>
      </c>
      <c r="C1270" s="41" t="str">
        <f t="shared" si="535"/>
        <v/>
      </c>
      <c r="D1270" s="28">
        <f>'I Disease Parameters'!$E$6/(1000*365)</f>
        <v>4.8197260273972601E-5</v>
      </c>
      <c r="E1270" s="28">
        <f>'I Disease Parameters'!$E$7/(1000*365)</f>
        <v>2.0024657534246577E-5</v>
      </c>
      <c r="F1270" s="27">
        <f>(1-'I Disease Parameters'!$E$8)/'I Disease Parameters'!$E$10</f>
        <v>0.188</v>
      </c>
      <c r="G1270" s="27">
        <f>'I Disease Parameters'!$E$8/'I Disease Parameters'!$E$11</f>
        <v>1.2E-2</v>
      </c>
      <c r="H1270" s="27">
        <f>1/'I Disease Parameters'!$E$12</f>
        <v>0.05</v>
      </c>
      <c r="I1270" s="27">
        <f>'I Disease Parameters'!$E$9/'I Disease Parameters'!$E$15</f>
        <v>0</v>
      </c>
      <c r="J1270" s="83">
        <f t="shared" si="558"/>
        <v>7.7001263440561267</v>
      </c>
      <c r="K1270" s="60">
        <f t="shared" si="559"/>
        <v>0.77001263449643809</v>
      </c>
      <c r="L1270" s="30">
        <f t="shared" si="560"/>
        <v>0.46717576064062738</v>
      </c>
      <c r="M1270" s="27">
        <f>J1270/'I Disease Parameters'!$E$12</f>
        <v>0.38500631720280631</v>
      </c>
      <c r="N1270" s="27">
        <f>K1270/SQRT('I Disease Parameters'!$E$13*'I Disease Parameters'!$E$13)</f>
        <v>4.5294860852731655E-2</v>
      </c>
      <c r="O1270" s="27">
        <f>L1270/'I Disease Parameters'!$E$13</f>
        <v>2.7480927096507492E-2</v>
      </c>
      <c r="P1270" s="27">
        <f>(1-L1270)/'I Disease Parameters'!$E$14</f>
        <v>2.2201009973307193E-2</v>
      </c>
      <c r="Q1270" s="19" t="str">
        <f t="shared" si="536"/>
        <v/>
      </c>
      <c r="R1270" s="17" t="str">
        <f t="shared" si="537"/>
        <v/>
      </c>
      <c r="S1270" s="17" t="str">
        <f t="shared" si="538"/>
        <v/>
      </c>
      <c r="T1270" s="17" t="str">
        <f t="shared" si="539"/>
        <v/>
      </c>
      <c r="U1270" s="17" t="str">
        <f t="shared" si="540"/>
        <v/>
      </c>
      <c r="V1270" s="17" t="str">
        <f t="shared" si="541"/>
        <v/>
      </c>
      <c r="W1270" s="17" t="str">
        <f t="shared" si="542"/>
        <v/>
      </c>
      <c r="X1270" s="18" t="str">
        <f t="shared" si="533"/>
        <v/>
      </c>
      <c r="Y1270" s="17" t="str">
        <f t="shared" si="543"/>
        <v/>
      </c>
      <c r="Z1270" s="17" t="str">
        <f t="shared" si="544"/>
        <v/>
      </c>
      <c r="AA1270" s="17" t="str">
        <f t="shared" si="545"/>
        <v/>
      </c>
      <c r="AB1270" s="17" t="str">
        <f t="shared" si="546"/>
        <v/>
      </c>
      <c r="AC1270" s="17" t="str">
        <f t="shared" si="547"/>
        <v/>
      </c>
      <c r="AD1270" s="18" t="str">
        <f t="shared" si="548"/>
        <v/>
      </c>
      <c r="AE1270" s="19" t="str">
        <f t="shared" si="549"/>
        <v/>
      </c>
      <c r="AF1270" s="17" t="str">
        <f t="shared" si="550"/>
        <v/>
      </c>
      <c r="AG1270" s="17" t="str">
        <f t="shared" si="551"/>
        <v/>
      </c>
      <c r="AH1270" s="18" t="str">
        <f t="shared" si="552"/>
        <v/>
      </c>
      <c r="AI1270" s="73"/>
      <c r="AJ1270" s="74"/>
      <c r="AK1270" s="74"/>
      <c r="AL1270" s="73"/>
      <c r="AM1270" s="74"/>
      <c r="AN1270" s="74">
        <f t="shared" si="553"/>
        <v>2012</v>
      </c>
      <c r="AO1270" s="19" t="str">
        <f t="shared" ca="1" si="554"/>
        <v>-</v>
      </c>
      <c r="AP1270" s="17" t="str">
        <f ca="1">IF($C1270&gt;=TODAY(),"-",100*(AO1270-MIN(Fit_Error_Deaths))/(MAX(Fit_Error_Deaths)-MIN(Fit_Error_Deaths)))</f>
        <v>-</v>
      </c>
      <c r="AQ1270" s="17" t="str">
        <f t="shared" ca="1" si="555"/>
        <v>-</v>
      </c>
      <c r="AR1270" s="17" t="str">
        <f ca="1">IF($C1270&gt;=TODAY(),"-",100*(AQ1270-MIN(Fit_Error_LocalTransmission))/(MAX(Fit_Error_LocalTransmission)-MIN(Fit_Error_LocalTransmission)))</f>
        <v>-</v>
      </c>
      <c r="AS1270" s="17" t="str">
        <f t="shared" ca="1" si="556"/>
        <v>-</v>
      </c>
      <c r="AT1270" s="67" t="str">
        <f t="shared" ca="1" si="557"/>
        <v>-</v>
      </c>
    </row>
    <row r="1271" spans="1:46" s="1" customFormat="1" ht="12" x14ac:dyDescent="0.35">
      <c r="A1271" s="87"/>
      <c r="B1271" s="40" t="str">
        <f t="shared" si="534"/>
        <v/>
      </c>
      <c r="C1271" s="41" t="str">
        <f t="shared" si="535"/>
        <v/>
      </c>
      <c r="D1271" s="28">
        <f>'I Disease Parameters'!$E$6/(1000*365)</f>
        <v>4.8197260273972601E-5</v>
      </c>
      <c r="E1271" s="28">
        <f>'I Disease Parameters'!$E$7/(1000*365)</f>
        <v>2.0024657534246577E-5</v>
      </c>
      <c r="F1271" s="27">
        <f>(1-'I Disease Parameters'!$E$8)/'I Disease Parameters'!$E$10</f>
        <v>0.188</v>
      </c>
      <c r="G1271" s="27">
        <f>'I Disease Parameters'!$E$8/'I Disease Parameters'!$E$11</f>
        <v>1.2E-2</v>
      </c>
      <c r="H1271" s="27">
        <f>1/'I Disease Parameters'!$E$12</f>
        <v>0.05</v>
      </c>
      <c r="I1271" s="27">
        <f>'I Disease Parameters'!$E$9/'I Disease Parameters'!$E$15</f>
        <v>0</v>
      </c>
      <c r="J1271" s="83">
        <f t="shared" si="558"/>
        <v>7.7001263440561267</v>
      </c>
      <c r="K1271" s="60">
        <f t="shared" si="559"/>
        <v>0.77001263449643809</v>
      </c>
      <c r="L1271" s="30">
        <f t="shared" si="560"/>
        <v>0.46717576064062738</v>
      </c>
      <c r="M1271" s="27">
        <f>J1271/'I Disease Parameters'!$E$12</f>
        <v>0.38500631720280631</v>
      </c>
      <c r="N1271" s="27">
        <f>K1271/SQRT('I Disease Parameters'!$E$13*'I Disease Parameters'!$E$13)</f>
        <v>4.5294860852731655E-2</v>
      </c>
      <c r="O1271" s="27">
        <f>L1271/'I Disease Parameters'!$E$13</f>
        <v>2.7480927096507492E-2</v>
      </c>
      <c r="P1271" s="27">
        <f>(1-L1271)/'I Disease Parameters'!$E$14</f>
        <v>2.2201009973307193E-2</v>
      </c>
      <c r="Q1271" s="19" t="str">
        <f t="shared" si="536"/>
        <v/>
      </c>
      <c r="R1271" s="17" t="str">
        <f t="shared" si="537"/>
        <v/>
      </c>
      <c r="S1271" s="17" t="str">
        <f t="shared" si="538"/>
        <v/>
      </c>
      <c r="T1271" s="17" t="str">
        <f t="shared" si="539"/>
        <v/>
      </c>
      <c r="U1271" s="17" t="str">
        <f t="shared" si="540"/>
        <v/>
      </c>
      <c r="V1271" s="17" t="str">
        <f t="shared" si="541"/>
        <v/>
      </c>
      <c r="W1271" s="17" t="str">
        <f t="shared" si="542"/>
        <v/>
      </c>
      <c r="X1271" s="18" t="str">
        <f t="shared" si="533"/>
        <v/>
      </c>
      <c r="Y1271" s="17" t="str">
        <f t="shared" si="543"/>
        <v/>
      </c>
      <c r="Z1271" s="17" t="str">
        <f t="shared" si="544"/>
        <v/>
      </c>
      <c r="AA1271" s="17" t="str">
        <f t="shared" si="545"/>
        <v/>
      </c>
      <c r="AB1271" s="17" t="str">
        <f t="shared" si="546"/>
        <v/>
      </c>
      <c r="AC1271" s="17" t="str">
        <f t="shared" si="547"/>
        <v/>
      </c>
      <c r="AD1271" s="18" t="str">
        <f t="shared" si="548"/>
        <v/>
      </c>
      <c r="AE1271" s="19" t="str">
        <f t="shared" si="549"/>
        <v/>
      </c>
      <c r="AF1271" s="17" t="str">
        <f t="shared" si="550"/>
        <v/>
      </c>
      <c r="AG1271" s="17" t="str">
        <f t="shared" si="551"/>
        <v/>
      </c>
      <c r="AH1271" s="18" t="str">
        <f t="shared" si="552"/>
        <v/>
      </c>
      <c r="AI1271" s="73"/>
      <c r="AJ1271" s="74"/>
      <c r="AK1271" s="74"/>
      <c r="AL1271" s="73"/>
      <c r="AM1271" s="74"/>
      <c r="AN1271" s="74">
        <f t="shared" si="553"/>
        <v>2012</v>
      </c>
      <c r="AO1271" s="19" t="str">
        <f t="shared" ca="1" si="554"/>
        <v>-</v>
      </c>
      <c r="AP1271" s="17" t="str">
        <f ca="1">IF($C1271&gt;=TODAY(),"-",100*(AO1271-MIN(Fit_Error_Deaths))/(MAX(Fit_Error_Deaths)-MIN(Fit_Error_Deaths)))</f>
        <v>-</v>
      </c>
      <c r="AQ1271" s="17" t="str">
        <f t="shared" ca="1" si="555"/>
        <v>-</v>
      </c>
      <c r="AR1271" s="17" t="str">
        <f ca="1">IF($C1271&gt;=TODAY(),"-",100*(AQ1271-MIN(Fit_Error_LocalTransmission))/(MAX(Fit_Error_LocalTransmission)-MIN(Fit_Error_LocalTransmission)))</f>
        <v>-</v>
      </c>
      <c r="AS1271" s="17" t="str">
        <f t="shared" ca="1" si="556"/>
        <v>-</v>
      </c>
      <c r="AT1271" s="67" t="str">
        <f t="shared" ca="1" si="557"/>
        <v>-</v>
      </c>
    </row>
    <row r="1272" spans="1:46" s="1" customFormat="1" ht="12" x14ac:dyDescent="0.35">
      <c r="A1272" s="87"/>
      <c r="B1272" s="40" t="str">
        <f t="shared" si="534"/>
        <v/>
      </c>
      <c r="C1272" s="41" t="str">
        <f t="shared" si="535"/>
        <v/>
      </c>
      <c r="D1272" s="28">
        <f>'I Disease Parameters'!$E$6/(1000*365)</f>
        <v>4.8197260273972601E-5</v>
      </c>
      <c r="E1272" s="28">
        <f>'I Disease Parameters'!$E$7/(1000*365)</f>
        <v>2.0024657534246577E-5</v>
      </c>
      <c r="F1272" s="27">
        <f>(1-'I Disease Parameters'!$E$8)/'I Disease Parameters'!$E$10</f>
        <v>0.188</v>
      </c>
      <c r="G1272" s="27">
        <f>'I Disease Parameters'!$E$8/'I Disease Parameters'!$E$11</f>
        <v>1.2E-2</v>
      </c>
      <c r="H1272" s="27">
        <f>1/'I Disease Parameters'!$E$12</f>
        <v>0.05</v>
      </c>
      <c r="I1272" s="27">
        <f>'I Disease Parameters'!$E$9/'I Disease Parameters'!$E$15</f>
        <v>0</v>
      </c>
      <c r="J1272" s="83">
        <f t="shared" si="558"/>
        <v>7.7001263440561267</v>
      </c>
      <c r="K1272" s="60">
        <f t="shared" si="559"/>
        <v>0.77001263449643809</v>
      </c>
      <c r="L1272" s="30">
        <f t="shared" si="560"/>
        <v>0.46717576064062738</v>
      </c>
      <c r="M1272" s="27">
        <f>J1272/'I Disease Parameters'!$E$12</f>
        <v>0.38500631720280631</v>
      </c>
      <c r="N1272" s="27">
        <f>K1272/SQRT('I Disease Parameters'!$E$13*'I Disease Parameters'!$E$13)</f>
        <v>4.5294860852731655E-2</v>
      </c>
      <c r="O1272" s="27">
        <f>L1272/'I Disease Parameters'!$E$13</f>
        <v>2.7480927096507492E-2</v>
      </c>
      <c r="P1272" s="27">
        <f>(1-L1272)/'I Disease Parameters'!$E$14</f>
        <v>2.2201009973307193E-2</v>
      </c>
      <c r="Q1272" s="19" t="str">
        <f t="shared" si="536"/>
        <v/>
      </c>
      <c r="R1272" s="17" t="str">
        <f t="shared" si="537"/>
        <v/>
      </c>
      <c r="S1272" s="17" t="str">
        <f t="shared" si="538"/>
        <v/>
      </c>
      <c r="T1272" s="17" t="str">
        <f t="shared" si="539"/>
        <v/>
      </c>
      <c r="U1272" s="17" t="str">
        <f t="shared" si="540"/>
        <v/>
      </c>
      <c r="V1272" s="17" t="str">
        <f t="shared" si="541"/>
        <v/>
      </c>
      <c r="W1272" s="17" t="str">
        <f t="shared" si="542"/>
        <v/>
      </c>
      <c r="X1272" s="18" t="str">
        <f t="shared" si="533"/>
        <v/>
      </c>
      <c r="Y1272" s="17" t="str">
        <f t="shared" si="543"/>
        <v/>
      </c>
      <c r="Z1272" s="17" t="str">
        <f t="shared" si="544"/>
        <v/>
      </c>
      <c r="AA1272" s="17" t="str">
        <f t="shared" si="545"/>
        <v/>
      </c>
      <c r="AB1272" s="17" t="str">
        <f t="shared" si="546"/>
        <v/>
      </c>
      <c r="AC1272" s="17" t="str">
        <f t="shared" si="547"/>
        <v/>
      </c>
      <c r="AD1272" s="18" t="str">
        <f t="shared" si="548"/>
        <v/>
      </c>
      <c r="AE1272" s="19" t="str">
        <f t="shared" si="549"/>
        <v/>
      </c>
      <c r="AF1272" s="17" t="str">
        <f t="shared" si="550"/>
        <v/>
      </c>
      <c r="AG1272" s="17" t="str">
        <f t="shared" si="551"/>
        <v/>
      </c>
      <c r="AH1272" s="18" t="str">
        <f t="shared" si="552"/>
        <v/>
      </c>
      <c r="AI1272" s="73"/>
      <c r="AJ1272" s="74"/>
      <c r="AK1272" s="74"/>
      <c r="AL1272" s="73"/>
      <c r="AM1272" s="74"/>
      <c r="AN1272" s="74">
        <f t="shared" si="553"/>
        <v>2012</v>
      </c>
      <c r="AO1272" s="19" t="str">
        <f t="shared" ca="1" si="554"/>
        <v>-</v>
      </c>
      <c r="AP1272" s="17" t="str">
        <f ca="1">IF($C1272&gt;=TODAY(),"-",100*(AO1272-MIN(Fit_Error_Deaths))/(MAX(Fit_Error_Deaths)-MIN(Fit_Error_Deaths)))</f>
        <v>-</v>
      </c>
      <c r="AQ1272" s="17" t="str">
        <f t="shared" ca="1" si="555"/>
        <v>-</v>
      </c>
      <c r="AR1272" s="17" t="str">
        <f ca="1">IF($C1272&gt;=TODAY(),"-",100*(AQ1272-MIN(Fit_Error_LocalTransmission))/(MAX(Fit_Error_LocalTransmission)-MIN(Fit_Error_LocalTransmission)))</f>
        <v>-</v>
      </c>
      <c r="AS1272" s="17" t="str">
        <f t="shared" ca="1" si="556"/>
        <v>-</v>
      </c>
      <c r="AT1272" s="67" t="str">
        <f t="shared" ca="1" si="557"/>
        <v>-</v>
      </c>
    </row>
    <row r="1273" spans="1:46" s="1" customFormat="1" ht="12" x14ac:dyDescent="0.35">
      <c r="A1273" s="87"/>
      <c r="B1273" s="40" t="str">
        <f t="shared" si="534"/>
        <v/>
      </c>
      <c r="C1273" s="41" t="str">
        <f t="shared" si="535"/>
        <v/>
      </c>
      <c r="D1273" s="28">
        <f>'I Disease Parameters'!$E$6/(1000*365)</f>
        <v>4.8197260273972601E-5</v>
      </c>
      <c r="E1273" s="28">
        <f>'I Disease Parameters'!$E$7/(1000*365)</f>
        <v>2.0024657534246577E-5</v>
      </c>
      <c r="F1273" s="27">
        <f>(1-'I Disease Parameters'!$E$8)/'I Disease Parameters'!$E$10</f>
        <v>0.188</v>
      </c>
      <c r="G1273" s="27">
        <f>'I Disease Parameters'!$E$8/'I Disease Parameters'!$E$11</f>
        <v>1.2E-2</v>
      </c>
      <c r="H1273" s="27">
        <f>1/'I Disease Parameters'!$E$12</f>
        <v>0.05</v>
      </c>
      <c r="I1273" s="27">
        <f>'I Disease Parameters'!$E$9/'I Disease Parameters'!$E$15</f>
        <v>0</v>
      </c>
      <c r="J1273" s="83">
        <f t="shared" si="558"/>
        <v>7.7001263440561267</v>
      </c>
      <c r="K1273" s="60">
        <f t="shared" si="559"/>
        <v>0.77001263449643809</v>
      </c>
      <c r="L1273" s="30">
        <f t="shared" si="560"/>
        <v>0.46717576064062738</v>
      </c>
      <c r="M1273" s="27">
        <f>J1273/'I Disease Parameters'!$E$12</f>
        <v>0.38500631720280631</v>
      </c>
      <c r="N1273" s="27">
        <f>K1273/SQRT('I Disease Parameters'!$E$13*'I Disease Parameters'!$E$13)</f>
        <v>4.5294860852731655E-2</v>
      </c>
      <c r="O1273" s="27">
        <f>L1273/'I Disease Parameters'!$E$13</f>
        <v>2.7480927096507492E-2</v>
      </c>
      <c r="P1273" s="27">
        <f>(1-L1273)/'I Disease Parameters'!$E$14</f>
        <v>2.2201009973307193E-2</v>
      </c>
      <c r="Q1273" s="19" t="str">
        <f t="shared" si="536"/>
        <v/>
      </c>
      <c r="R1273" s="17" t="str">
        <f t="shared" si="537"/>
        <v/>
      </c>
      <c r="S1273" s="17" t="str">
        <f t="shared" si="538"/>
        <v/>
      </c>
      <c r="T1273" s="17" t="str">
        <f t="shared" si="539"/>
        <v/>
      </c>
      <c r="U1273" s="17" t="str">
        <f t="shared" si="540"/>
        <v/>
      </c>
      <c r="V1273" s="17" t="str">
        <f t="shared" si="541"/>
        <v/>
      </c>
      <c r="W1273" s="17" t="str">
        <f t="shared" si="542"/>
        <v/>
      </c>
      <c r="X1273" s="18" t="str">
        <f t="shared" si="533"/>
        <v/>
      </c>
      <c r="Y1273" s="17" t="str">
        <f t="shared" si="543"/>
        <v/>
      </c>
      <c r="Z1273" s="17" t="str">
        <f t="shared" si="544"/>
        <v/>
      </c>
      <c r="AA1273" s="17" t="str">
        <f t="shared" si="545"/>
        <v/>
      </c>
      <c r="AB1273" s="17" t="str">
        <f t="shared" si="546"/>
        <v/>
      </c>
      <c r="AC1273" s="17" t="str">
        <f t="shared" si="547"/>
        <v/>
      </c>
      <c r="AD1273" s="18" t="str">
        <f t="shared" si="548"/>
        <v/>
      </c>
      <c r="AE1273" s="19" t="str">
        <f t="shared" si="549"/>
        <v/>
      </c>
      <c r="AF1273" s="17" t="str">
        <f t="shared" si="550"/>
        <v/>
      </c>
      <c r="AG1273" s="17" t="str">
        <f t="shared" si="551"/>
        <v/>
      </c>
      <c r="AH1273" s="18" t="str">
        <f t="shared" si="552"/>
        <v/>
      </c>
      <c r="AI1273" s="73"/>
      <c r="AJ1273" s="74"/>
      <c r="AK1273" s="74"/>
      <c r="AL1273" s="73"/>
      <c r="AM1273" s="74"/>
      <c r="AN1273" s="74">
        <f t="shared" si="553"/>
        <v>2012</v>
      </c>
      <c r="AO1273" s="19" t="str">
        <f t="shared" ca="1" si="554"/>
        <v>-</v>
      </c>
      <c r="AP1273" s="17" t="str">
        <f ca="1">IF($C1273&gt;=TODAY(),"-",100*(AO1273-MIN(Fit_Error_Deaths))/(MAX(Fit_Error_Deaths)-MIN(Fit_Error_Deaths)))</f>
        <v>-</v>
      </c>
      <c r="AQ1273" s="17" t="str">
        <f t="shared" ca="1" si="555"/>
        <v>-</v>
      </c>
      <c r="AR1273" s="17" t="str">
        <f ca="1">IF($C1273&gt;=TODAY(),"-",100*(AQ1273-MIN(Fit_Error_LocalTransmission))/(MAX(Fit_Error_LocalTransmission)-MIN(Fit_Error_LocalTransmission)))</f>
        <v>-</v>
      </c>
      <c r="AS1273" s="17" t="str">
        <f t="shared" ca="1" si="556"/>
        <v>-</v>
      </c>
      <c r="AT1273" s="67" t="str">
        <f t="shared" ca="1" si="557"/>
        <v>-</v>
      </c>
    </row>
    <row r="1274" spans="1:46" s="1" customFormat="1" ht="12" x14ac:dyDescent="0.35">
      <c r="A1274" s="87"/>
      <c r="B1274" s="40" t="str">
        <f t="shared" si="534"/>
        <v/>
      </c>
      <c r="C1274" s="41" t="str">
        <f t="shared" si="535"/>
        <v/>
      </c>
      <c r="D1274" s="28">
        <f>'I Disease Parameters'!$E$6/(1000*365)</f>
        <v>4.8197260273972601E-5</v>
      </c>
      <c r="E1274" s="28">
        <f>'I Disease Parameters'!$E$7/(1000*365)</f>
        <v>2.0024657534246577E-5</v>
      </c>
      <c r="F1274" s="27">
        <f>(1-'I Disease Parameters'!$E$8)/'I Disease Parameters'!$E$10</f>
        <v>0.188</v>
      </c>
      <c r="G1274" s="27">
        <f>'I Disease Parameters'!$E$8/'I Disease Parameters'!$E$11</f>
        <v>1.2E-2</v>
      </c>
      <c r="H1274" s="27">
        <f>1/'I Disease Parameters'!$E$12</f>
        <v>0.05</v>
      </c>
      <c r="I1274" s="27">
        <f>'I Disease Parameters'!$E$9/'I Disease Parameters'!$E$15</f>
        <v>0</v>
      </c>
      <c r="J1274" s="83">
        <f t="shared" si="558"/>
        <v>7.7001263440561267</v>
      </c>
      <c r="K1274" s="60">
        <f t="shared" si="559"/>
        <v>0.77001263449643809</v>
      </c>
      <c r="L1274" s="30">
        <f t="shared" si="560"/>
        <v>0.46717576064062738</v>
      </c>
      <c r="M1274" s="27">
        <f>J1274/'I Disease Parameters'!$E$12</f>
        <v>0.38500631720280631</v>
      </c>
      <c r="N1274" s="27">
        <f>K1274/SQRT('I Disease Parameters'!$E$13*'I Disease Parameters'!$E$13)</f>
        <v>4.5294860852731655E-2</v>
      </c>
      <c r="O1274" s="27">
        <f>L1274/'I Disease Parameters'!$E$13</f>
        <v>2.7480927096507492E-2</v>
      </c>
      <c r="P1274" s="27">
        <f>(1-L1274)/'I Disease Parameters'!$E$14</f>
        <v>2.2201009973307193E-2</v>
      </c>
      <c r="Q1274" s="19" t="str">
        <f t="shared" si="536"/>
        <v/>
      </c>
      <c r="R1274" s="17" t="str">
        <f t="shared" si="537"/>
        <v/>
      </c>
      <c r="S1274" s="17" t="str">
        <f t="shared" si="538"/>
        <v/>
      </c>
      <c r="T1274" s="17" t="str">
        <f t="shared" si="539"/>
        <v/>
      </c>
      <c r="U1274" s="17" t="str">
        <f t="shared" si="540"/>
        <v/>
      </c>
      <c r="V1274" s="17" t="str">
        <f t="shared" si="541"/>
        <v/>
      </c>
      <c r="W1274" s="17" t="str">
        <f t="shared" si="542"/>
        <v/>
      </c>
      <c r="X1274" s="18" t="str">
        <f t="shared" si="533"/>
        <v/>
      </c>
      <c r="Y1274" s="17" t="str">
        <f t="shared" si="543"/>
        <v/>
      </c>
      <c r="Z1274" s="17" t="str">
        <f t="shared" si="544"/>
        <v/>
      </c>
      <c r="AA1274" s="17" t="str">
        <f t="shared" si="545"/>
        <v/>
      </c>
      <c r="AB1274" s="17" t="str">
        <f t="shared" si="546"/>
        <v/>
      </c>
      <c r="AC1274" s="17" t="str">
        <f t="shared" si="547"/>
        <v/>
      </c>
      <c r="AD1274" s="18" t="str">
        <f t="shared" si="548"/>
        <v/>
      </c>
      <c r="AE1274" s="19" t="str">
        <f t="shared" si="549"/>
        <v/>
      </c>
      <c r="AF1274" s="17" t="str">
        <f t="shared" si="550"/>
        <v/>
      </c>
      <c r="AG1274" s="17" t="str">
        <f t="shared" si="551"/>
        <v/>
      </c>
      <c r="AH1274" s="18" t="str">
        <f t="shared" si="552"/>
        <v/>
      </c>
      <c r="AI1274" s="73"/>
      <c r="AJ1274" s="74"/>
      <c r="AK1274" s="74"/>
      <c r="AL1274" s="73"/>
      <c r="AM1274" s="74"/>
      <c r="AN1274" s="74">
        <f t="shared" si="553"/>
        <v>2012</v>
      </c>
      <c r="AO1274" s="19" t="str">
        <f t="shared" ca="1" si="554"/>
        <v>-</v>
      </c>
      <c r="AP1274" s="17" t="str">
        <f ca="1">IF($C1274&gt;=TODAY(),"-",100*(AO1274-MIN(Fit_Error_Deaths))/(MAX(Fit_Error_Deaths)-MIN(Fit_Error_Deaths)))</f>
        <v>-</v>
      </c>
      <c r="AQ1274" s="17" t="str">
        <f t="shared" ca="1" si="555"/>
        <v>-</v>
      </c>
      <c r="AR1274" s="17" t="str">
        <f ca="1">IF($C1274&gt;=TODAY(),"-",100*(AQ1274-MIN(Fit_Error_LocalTransmission))/(MAX(Fit_Error_LocalTransmission)-MIN(Fit_Error_LocalTransmission)))</f>
        <v>-</v>
      </c>
      <c r="AS1274" s="17" t="str">
        <f t="shared" ca="1" si="556"/>
        <v>-</v>
      </c>
      <c r="AT1274" s="67" t="str">
        <f t="shared" ca="1" si="557"/>
        <v>-</v>
      </c>
    </row>
    <row r="1275" spans="1:46" s="1" customFormat="1" ht="12" x14ac:dyDescent="0.35">
      <c r="A1275" s="87"/>
      <c r="B1275" s="40" t="str">
        <f t="shared" si="534"/>
        <v/>
      </c>
      <c r="C1275" s="41" t="str">
        <f t="shared" si="535"/>
        <v/>
      </c>
      <c r="D1275" s="28">
        <f>'I Disease Parameters'!$E$6/(1000*365)</f>
        <v>4.8197260273972601E-5</v>
      </c>
      <c r="E1275" s="28">
        <f>'I Disease Parameters'!$E$7/(1000*365)</f>
        <v>2.0024657534246577E-5</v>
      </c>
      <c r="F1275" s="27">
        <f>(1-'I Disease Parameters'!$E$8)/'I Disease Parameters'!$E$10</f>
        <v>0.188</v>
      </c>
      <c r="G1275" s="27">
        <f>'I Disease Parameters'!$E$8/'I Disease Parameters'!$E$11</f>
        <v>1.2E-2</v>
      </c>
      <c r="H1275" s="27">
        <f>1/'I Disease Parameters'!$E$12</f>
        <v>0.05</v>
      </c>
      <c r="I1275" s="27">
        <f>'I Disease Parameters'!$E$9/'I Disease Parameters'!$E$15</f>
        <v>0</v>
      </c>
      <c r="J1275" s="83">
        <f t="shared" si="558"/>
        <v>7.7001263440561267</v>
      </c>
      <c r="K1275" s="60">
        <f t="shared" si="559"/>
        <v>0.77001263449643809</v>
      </c>
      <c r="L1275" s="30">
        <f t="shared" si="560"/>
        <v>0.46717576064062738</v>
      </c>
      <c r="M1275" s="27">
        <f>J1275/'I Disease Parameters'!$E$12</f>
        <v>0.38500631720280631</v>
      </c>
      <c r="N1275" s="27">
        <f>K1275/SQRT('I Disease Parameters'!$E$13*'I Disease Parameters'!$E$13)</f>
        <v>4.5294860852731655E-2</v>
      </c>
      <c r="O1275" s="27">
        <f>L1275/'I Disease Parameters'!$E$13</f>
        <v>2.7480927096507492E-2</v>
      </c>
      <c r="P1275" s="27">
        <f>(1-L1275)/'I Disease Parameters'!$E$14</f>
        <v>2.2201009973307193E-2</v>
      </c>
      <c r="Q1275" s="19" t="str">
        <f t="shared" si="536"/>
        <v/>
      </c>
      <c r="R1275" s="17" t="str">
        <f t="shared" si="537"/>
        <v/>
      </c>
      <c r="S1275" s="17" t="str">
        <f t="shared" si="538"/>
        <v/>
      </c>
      <c r="T1275" s="17" t="str">
        <f t="shared" si="539"/>
        <v/>
      </c>
      <c r="U1275" s="17" t="str">
        <f t="shared" si="540"/>
        <v/>
      </c>
      <c r="V1275" s="17" t="str">
        <f t="shared" si="541"/>
        <v/>
      </c>
      <c r="W1275" s="17" t="str">
        <f t="shared" si="542"/>
        <v/>
      </c>
      <c r="X1275" s="18" t="str">
        <f t="shared" si="533"/>
        <v/>
      </c>
      <c r="Y1275" s="17" t="str">
        <f t="shared" si="543"/>
        <v/>
      </c>
      <c r="Z1275" s="17" t="str">
        <f t="shared" si="544"/>
        <v/>
      </c>
      <c r="AA1275" s="17" t="str">
        <f t="shared" si="545"/>
        <v/>
      </c>
      <c r="AB1275" s="17" t="str">
        <f t="shared" si="546"/>
        <v/>
      </c>
      <c r="AC1275" s="17" t="str">
        <f t="shared" si="547"/>
        <v/>
      </c>
      <c r="AD1275" s="18" t="str">
        <f t="shared" si="548"/>
        <v/>
      </c>
      <c r="AE1275" s="19" t="str">
        <f t="shared" si="549"/>
        <v/>
      </c>
      <c r="AF1275" s="17" t="str">
        <f t="shared" si="550"/>
        <v/>
      </c>
      <c r="AG1275" s="17" t="str">
        <f t="shared" si="551"/>
        <v/>
      </c>
      <c r="AH1275" s="18" t="str">
        <f t="shared" si="552"/>
        <v/>
      </c>
      <c r="AI1275" s="73"/>
      <c r="AJ1275" s="74"/>
      <c r="AK1275" s="74"/>
      <c r="AL1275" s="73"/>
      <c r="AM1275" s="74"/>
      <c r="AN1275" s="74">
        <f t="shared" si="553"/>
        <v>2012</v>
      </c>
      <c r="AO1275" s="19" t="str">
        <f t="shared" ca="1" si="554"/>
        <v>-</v>
      </c>
      <c r="AP1275" s="17" t="str">
        <f ca="1">IF($C1275&gt;=TODAY(),"-",100*(AO1275-MIN(Fit_Error_Deaths))/(MAX(Fit_Error_Deaths)-MIN(Fit_Error_Deaths)))</f>
        <v>-</v>
      </c>
      <c r="AQ1275" s="17" t="str">
        <f t="shared" ca="1" si="555"/>
        <v>-</v>
      </c>
      <c r="AR1275" s="17" t="str">
        <f ca="1">IF($C1275&gt;=TODAY(),"-",100*(AQ1275-MIN(Fit_Error_LocalTransmission))/(MAX(Fit_Error_LocalTransmission)-MIN(Fit_Error_LocalTransmission)))</f>
        <v>-</v>
      </c>
      <c r="AS1275" s="17" t="str">
        <f t="shared" ca="1" si="556"/>
        <v>-</v>
      </c>
      <c r="AT1275" s="67" t="str">
        <f t="shared" ca="1" si="557"/>
        <v>-</v>
      </c>
    </row>
    <row r="1276" spans="1:46" s="1" customFormat="1" ht="12" x14ac:dyDescent="0.35">
      <c r="A1276" s="87"/>
      <c r="B1276" s="40" t="str">
        <f t="shared" si="534"/>
        <v/>
      </c>
      <c r="C1276" s="41" t="str">
        <f t="shared" si="535"/>
        <v/>
      </c>
      <c r="D1276" s="28">
        <f>'I Disease Parameters'!$E$6/(1000*365)</f>
        <v>4.8197260273972601E-5</v>
      </c>
      <c r="E1276" s="28">
        <f>'I Disease Parameters'!$E$7/(1000*365)</f>
        <v>2.0024657534246577E-5</v>
      </c>
      <c r="F1276" s="27">
        <f>(1-'I Disease Parameters'!$E$8)/'I Disease Parameters'!$E$10</f>
        <v>0.188</v>
      </c>
      <c r="G1276" s="27">
        <f>'I Disease Parameters'!$E$8/'I Disease Parameters'!$E$11</f>
        <v>1.2E-2</v>
      </c>
      <c r="H1276" s="27">
        <f>1/'I Disease Parameters'!$E$12</f>
        <v>0.05</v>
      </c>
      <c r="I1276" s="27">
        <f>'I Disease Parameters'!$E$9/'I Disease Parameters'!$E$15</f>
        <v>0</v>
      </c>
      <c r="J1276" s="83">
        <f t="shared" si="558"/>
        <v>7.7001263440561267</v>
      </c>
      <c r="K1276" s="60">
        <f t="shared" si="559"/>
        <v>0.77001263449643809</v>
      </c>
      <c r="L1276" s="30">
        <f t="shared" si="560"/>
        <v>0.46717576064062738</v>
      </c>
      <c r="M1276" s="27">
        <f>J1276/'I Disease Parameters'!$E$12</f>
        <v>0.38500631720280631</v>
      </c>
      <c r="N1276" s="27">
        <f>K1276/SQRT('I Disease Parameters'!$E$13*'I Disease Parameters'!$E$13)</f>
        <v>4.5294860852731655E-2</v>
      </c>
      <c r="O1276" s="27">
        <f>L1276/'I Disease Parameters'!$E$13</f>
        <v>2.7480927096507492E-2</v>
      </c>
      <c r="P1276" s="27">
        <f>(1-L1276)/'I Disease Parameters'!$E$14</f>
        <v>2.2201009973307193E-2</v>
      </c>
      <c r="Q1276" s="19" t="str">
        <f t="shared" si="536"/>
        <v/>
      </c>
      <c r="R1276" s="17" t="str">
        <f t="shared" si="537"/>
        <v/>
      </c>
      <c r="S1276" s="17" t="str">
        <f t="shared" si="538"/>
        <v/>
      </c>
      <c r="T1276" s="17" t="str">
        <f t="shared" si="539"/>
        <v/>
      </c>
      <c r="U1276" s="17" t="str">
        <f t="shared" si="540"/>
        <v/>
      </c>
      <c r="V1276" s="17" t="str">
        <f t="shared" si="541"/>
        <v/>
      </c>
      <c r="W1276" s="17" t="str">
        <f t="shared" si="542"/>
        <v/>
      </c>
      <c r="X1276" s="18" t="str">
        <f t="shared" si="533"/>
        <v/>
      </c>
      <c r="Y1276" s="17" t="str">
        <f t="shared" si="543"/>
        <v/>
      </c>
      <c r="Z1276" s="17" t="str">
        <f t="shared" si="544"/>
        <v/>
      </c>
      <c r="AA1276" s="17" t="str">
        <f t="shared" si="545"/>
        <v/>
      </c>
      <c r="AB1276" s="17" t="str">
        <f t="shared" si="546"/>
        <v/>
      </c>
      <c r="AC1276" s="17" t="str">
        <f t="shared" si="547"/>
        <v/>
      </c>
      <c r="AD1276" s="18" t="str">
        <f t="shared" si="548"/>
        <v/>
      </c>
      <c r="AE1276" s="19" t="str">
        <f t="shared" si="549"/>
        <v/>
      </c>
      <c r="AF1276" s="17" t="str">
        <f t="shared" si="550"/>
        <v/>
      </c>
      <c r="AG1276" s="17" t="str">
        <f t="shared" si="551"/>
        <v/>
      </c>
      <c r="AH1276" s="18" t="str">
        <f t="shared" si="552"/>
        <v/>
      </c>
      <c r="AI1276" s="73"/>
      <c r="AJ1276" s="74"/>
      <c r="AK1276" s="74"/>
      <c r="AL1276" s="73"/>
      <c r="AM1276" s="74"/>
      <c r="AN1276" s="74">
        <f t="shared" si="553"/>
        <v>2012</v>
      </c>
      <c r="AO1276" s="19" t="str">
        <f t="shared" ca="1" si="554"/>
        <v>-</v>
      </c>
      <c r="AP1276" s="17" t="str">
        <f ca="1">IF($C1276&gt;=TODAY(),"-",100*(AO1276-MIN(Fit_Error_Deaths))/(MAX(Fit_Error_Deaths)-MIN(Fit_Error_Deaths)))</f>
        <v>-</v>
      </c>
      <c r="AQ1276" s="17" t="str">
        <f t="shared" ca="1" si="555"/>
        <v>-</v>
      </c>
      <c r="AR1276" s="17" t="str">
        <f ca="1">IF($C1276&gt;=TODAY(),"-",100*(AQ1276-MIN(Fit_Error_LocalTransmission))/(MAX(Fit_Error_LocalTransmission)-MIN(Fit_Error_LocalTransmission)))</f>
        <v>-</v>
      </c>
      <c r="AS1276" s="17" t="str">
        <f t="shared" ca="1" si="556"/>
        <v>-</v>
      </c>
      <c r="AT1276" s="67" t="str">
        <f t="shared" ca="1" si="557"/>
        <v>-</v>
      </c>
    </row>
    <row r="1277" spans="1:46" s="1" customFormat="1" ht="12" x14ac:dyDescent="0.35">
      <c r="A1277" s="87"/>
      <c r="B1277" s="40" t="str">
        <f t="shared" si="534"/>
        <v/>
      </c>
      <c r="C1277" s="41" t="str">
        <f t="shared" si="535"/>
        <v/>
      </c>
      <c r="D1277" s="28">
        <f>'I Disease Parameters'!$E$6/(1000*365)</f>
        <v>4.8197260273972601E-5</v>
      </c>
      <c r="E1277" s="28">
        <f>'I Disease Parameters'!$E$7/(1000*365)</f>
        <v>2.0024657534246577E-5</v>
      </c>
      <c r="F1277" s="27">
        <f>(1-'I Disease Parameters'!$E$8)/'I Disease Parameters'!$E$10</f>
        <v>0.188</v>
      </c>
      <c r="G1277" s="27">
        <f>'I Disease Parameters'!$E$8/'I Disease Parameters'!$E$11</f>
        <v>1.2E-2</v>
      </c>
      <c r="H1277" s="27">
        <f>1/'I Disease Parameters'!$E$12</f>
        <v>0.05</v>
      </c>
      <c r="I1277" s="27">
        <f>'I Disease Parameters'!$E$9/'I Disease Parameters'!$E$15</f>
        <v>0</v>
      </c>
      <c r="J1277" s="83">
        <f t="shared" si="558"/>
        <v>7.7001263440561267</v>
      </c>
      <c r="K1277" s="60">
        <f t="shared" si="559"/>
        <v>0.77001263449643809</v>
      </c>
      <c r="L1277" s="30">
        <f t="shared" si="560"/>
        <v>0.46717576064062738</v>
      </c>
      <c r="M1277" s="27">
        <f>J1277/'I Disease Parameters'!$E$12</f>
        <v>0.38500631720280631</v>
      </c>
      <c r="N1277" s="27">
        <f>K1277/SQRT('I Disease Parameters'!$E$13*'I Disease Parameters'!$E$13)</f>
        <v>4.5294860852731655E-2</v>
      </c>
      <c r="O1277" s="27">
        <f>L1277/'I Disease Parameters'!$E$13</f>
        <v>2.7480927096507492E-2</v>
      </c>
      <c r="P1277" s="27">
        <f>(1-L1277)/'I Disease Parameters'!$E$14</f>
        <v>2.2201009973307193E-2</v>
      </c>
      <c r="Q1277" s="19" t="str">
        <f t="shared" si="536"/>
        <v/>
      </c>
      <c r="R1277" s="17" t="str">
        <f t="shared" si="537"/>
        <v/>
      </c>
      <c r="S1277" s="17" t="str">
        <f t="shared" si="538"/>
        <v/>
      </c>
      <c r="T1277" s="17" t="str">
        <f t="shared" si="539"/>
        <v/>
      </c>
      <c r="U1277" s="17" t="str">
        <f t="shared" si="540"/>
        <v/>
      </c>
      <c r="V1277" s="17" t="str">
        <f t="shared" si="541"/>
        <v/>
      </c>
      <c r="W1277" s="17" t="str">
        <f t="shared" si="542"/>
        <v/>
      </c>
      <c r="X1277" s="18" t="str">
        <f t="shared" si="533"/>
        <v/>
      </c>
      <c r="Y1277" s="17" t="str">
        <f t="shared" si="543"/>
        <v/>
      </c>
      <c r="Z1277" s="17" t="str">
        <f t="shared" si="544"/>
        <v/>
      </c>
      <c r="AA1277" s="17" t="str">
        <f t="shared" si="545"/>
        <v/>
      </c>
      <c r="AB1277" s="17" t="str">
        <f t="shared" si="546"/>
        <v/>
      </c>
      <c r="AC1277" s="17" t="str">
        <f t="shared" si="547"/>
        <v/>
      </c>
      <c r="AD1277" s="18" t="str">
        <f t="shared" si="548"/>
        <v/>
      </c>
      <c r="AE1277" s="19" t="str">
        <f t="shared" si="549"/>
        <v/>
      </c>
      <c r="AF1277" s="17" t="str">
        <f t="shared" si="550"/>
        <v/>
      </c>
      <c r="AG1277" s="17" t="str">
        <f t="shared" si="551"/>
        <v/>
      </c>
      <c r="AH1277" s="18" t="str">
        <f t="shared" si="552"/>
        <v/>
      </c>
      <c r="AI1277" s="73"/>
      <c r="AJ1277" s="74"/>
      <c r="AK1277" s="74"/>
      <c r="AL1277" s="73"/>
      <c r="AM1277" s="74"/>
      <c r="AN1277" s="74">
        <f t="shared" si="553"/>
        <v>2012</v>
      </c>
      <c r="AO1277" s="19" t="str">
        <f t="shared" ca="1" si="554"/>
        <v>-</v>
      </c>
      <c r="AP1277" s="17" t="str">
        <f ca="1">IF($C1277&gt;=TODAY(),"-",100*(AO1277-MIN(Fit_Error_Deaths))/(MAX(Fit_Error_Deaths)-MIN(Fit_Error_Deaths)))</f>
        <v>-</v>
      </c>
      <c r="AQ1277" s="17" t="str">
        <f t="shared" ca="1" si="555"/>
        <v>-</v>
      </c>
      <c r="AR1277" s="17" t="str">
        <f ca="1">IF($C1277&gt;=TODAY(),"-",100*(AQ1277-MIN(Fit_Error_LocalTransmission))/(MAX(Fit_Error_LocalTransmission)-MIN(Fit_Error_LocalTransmission)))</f>
        <v>-</v>
      </c>
      <c r="AS1277" s="17" t="str">
        <f t="shared" ca="1" si="556"/>
        <v>-</v>
      </c>
      <c r="AT1277" s="67" t="str">
        <f t="shared" ca="1" si="557"/>
        <v>-</v>
      </c>
    </row>
    <row r="1278" spans="1:46" s="1" customFormat="1" ht="12" x14ac:dyDescent="0.35">
      <c r="A1278" s="87"/>
      <c r="B1278" s="40" t="str">
        <f t="shared" si="534"/>
        <v/>
      </c>
      <c r="C1278" s="41" t="str">
        <f t="shared" si="535"/>
        <v/>
      </c>
      <c r="D1278" s="28">
        <f>'I Disease Parameters'!$E$6/(1000*365)</f>
        <v>4.8197260273972601E-5</v>
      </c>
      <c r="E1278" s="28">
        <f>'I Disease Parameters'!$E$7/(1000*365)</f>
        <v>2.0024657534246577E-5</v>
      </c>
      <c r="F1278" s="27">
        <f>(1-'I Disease Parameters'!$E$8)/'I Disease Parameters'!$E$10</f>
        <v>0.188</v>
      </c>
      <c r="G1278" s="27">
        <f>'I Disease Parameters'!$E$8/'I Disease Parameters'!$E$11</f>
        <v>1.2E-2</v>
      </c>
      <c r="H1278" s="27">
        <f>1/'I Disease Parameters'!$E$12</f>
        <v>0.05</v>
      </c>
      <c r="I1278" s="27">
        <f>'I Disease Parameters'!$E$9/'I Disease Parameters'!$E$15</f>
        <v>0</v>
      </c>
      <c r="J1278" s="83">
        <f t="shared" si="558"/>
        <v>7.7001263440561267</v>
      </c>
      <c r="K1278" s="60">
        <f t="shared" si="559"/>
        <v>0.77001263449643809</v>
      </c>
      <c r="L1278" s="30">
        <f t="shared" si="560"/>
        <v>0.46717576064062738</v>
      </c>
      <c r="M1278" s="27">
        <f>J1278/'I Disease Parameters'!$E$12</f>
        <v>0.38500631720280631</v>
      </c>
      <c r="N1278" s="27">
        <f>K1278/SQRT('I Disease Parameters'!$E$13*'I Disease Parameters'!$E$13)</f>
        <v>4.5294860852731655E-2</v>
      </c>
      <c r="O1278" s="27">
        <f>L1278/'I Disease Parameters'!$E$13</f>
        <v>2.7480927096507492E-2</v>
      </c>
      <c r="P1278" s="27">
        <f>(1-L1278)/'I Disease Parameters'!$E$14</f>
        <v>2.2201009973307193E-2</v>
      </c>
      <c r="Q1278" s="19" t="str">
        <f t="shared" si="536"/>
        <v/>
      </c>
      <c r="R1278" s="17" t="str">
        <f t="shared" si="537"/>
        <v/>
      </c>
      <c r="S1278" s="17" t="str">
        <f t="shared" si="538"/>
        <v/>
      </c>
      <c r="T1278" s="17" t="str">
        <f t="shared" si="539"/>
        <v/>
      </c>
      <c r="U1278" s="17" t="str">
        <f t="shared" si="540"/>
        <v/>
      </c>
      <c r="V1278" s="17" t="str">
        <f t="shared" si="541"/>
        <v/>
      </c>
      <c r="W1278" s="17" t="str">
        <f t="shared" si="542"/>
        <v/>
      </c>
      <c r="X1278" s="18" t="str">
        <f t="shared" si="533"/>
        <v/>
      </c>
      <c r="Y1278" s="17" t="str">
        <f t="shared" si="543"/>
        <v/>
      </c>
      <c r="Z1278" s="17" t="str">
        <f t="shared" si="544"/>
        <v/>
      </c>
      <c r="AA1278" s="17" t="str">
        <f t="shared" si="545"/>
        <v/>
      </c>
      <c r="AB1278" s="17" t="str">
        <f t="shared" si="546"/>
        <v/>
      </c>
      <c r="AC1278" s="17" t="str">
        <f t="shared" si="547"/>
        <v/>
      </c>
      <c r="AD1278" s="18" t="str">
        <f t="shared" si="548"/>
        <v/>
      </c>
      <c r="AE1278" s="19" t="str">
        <f t="shared" si="549"/>
        <v/>
      </c>
      <c r="AF1278" s="17" t="str">
        <f t="shared" si="550"/>
        <v/>
      </c>
      <c r="AG1278" s="17" t="str">
        <f t="shared" si="551"/>
        <v/>
      </c>
      <c r="AH1278" s="18" t="str">
        <f t="shared" si="552"/>
        <v/>
      </c>
      <c r="AI1278" s="73"/>
      <c r="AJ1278" s="74"/>
      <c r="AK1278" s="74"/>
      <c r="AL1278" s="73"/>
      <c r="AM1278" s="74"/>
      <c r="AN1278" s="74">
        <f t="shared" si="553"/>
        <v>2012</v>
      </c>
      <c r="AO1278" s="19" t="str">
        <f t="shared" ca="1" si="554"/>
        <v>-</v>
      </c>
      <c r="AP1278" s="17" t="str">
        <f ca="1">IF($C1278&gt;=TODAY(),"-",100*(AO1278-MIN(Fit_Error_Deaths))/(MAX(Fit_Error_Deaths)-MIN(Fit_Error_Deaths)))</f>
        <v>-</v>
      </c>
      <c r="AQ1278" s="17" t="str">
        <f t="shared" ca="1" si="555"/>
        <v>-</v>
      </c>
      <c r="AR1278" s="17" t="str">
        <f ca="1">IF($C1278&gt;=TODAY(),"-",100*(AQ1278-MIN(Fit_Error_LocalTransmission))/(MAX(Fit_Error_LocalTransmission)-MIN(Fit_Error_LocalTransmission)))</f>
        <v>-</v>
      </c>
      <c r="AS1278" s="17" t="str">
        <f t="shared" ca="1" si="556"/>
        <v>-</v>
      </c>
      <c r="AT1278" s="67" t="str">
        <f t="shared" ca="1" si="557"/>
        <v>-</v>
      </c>
    </row>
    <row r="1279" spans="1:46" s="1" customFormat="1" ht="12" x14ac:dyDescent="0.35">
      <c r="A1279" s="87"/>
      <c r="B1279" s="40" t="str">
        <f t="shared" si="534"/>
        <v/>
      </c>
      <c r="C1279" s="41" t="str">
        <f t="shared" si="535"/>
        <v/>
      </c>
      <c r="D1279" s="28">
        <f>'I Disease Parameters'!$E$6/(1000*365)</f>
        <v>4.8197260273972601E-5</v>
      </c>
      <c r="E1279" s="28">
        <f>'I Disease Parameters'!$E$7/(1000*365)</f>
        <v>2.0024657534246577E-5</v>
      </c>
      <c r="F1279" s="27">
        <f>(1-'I Disease Parameters'!$E$8)/'I Disease Parameters'!$E$10</f>
        <v>0.188</v>
      </c>
      <c r="G1279" s="27">
        <f>'I Disease Parameters'!$E$8/'I Disease Parameters'!$E$11</f>
        <v>1.2E-2</v>
      </c>
      <c r="H1279" s="27">
        <f>1/'I Disease Parameters'!$E$12</f>
        <v>0.05</v>
      </c>
      <c r="I1279" s="27">
        <f>'I Disease Parameters'!$E$9/'I Disease Parameters'!$E$15</f>
        <v>0</v>
      </c>
      <c r="J1279" s="83">
        <f t="shared" si="558"/>
        <v>7.7001263440561267</v>
      </c>
      <c r="K1279" s="60">
        <f t="shared" si="559"/>
        <v>0.77001263449643809</v>
      </c>
      <c r="L1279" s="30">
        <f t="shared" si="560"/>
        <v>0.46717576064062738</v>
      </c>
      <c r="M1279" s="27">
        <f>J1279/'I Disease Parameters'!$E$12</f>
        <v>0.38500631720280631</v>
      </c>
      <c r="N1279" s="27">
        <f>K1279/SQRT('I Disease Parameters'!$E$13*'I Disease Parameters'!$E$13)</f>
        <v>4.5294860852731655E-2</v>
      </c>
      <c r="O1279" s="27">
        <f>L1279/'I Disease Parameters'!$E$13</f>
        <v>2.7480927096507492E-2</v>
      </c>
      <c r="P1279" s="27">
        <f>(1-L1279)/'I Disease Parameters'!$E$14</f>
        <v>2.2201009973307193E-2</v>
      </c>
      <c r="Q1279" s="19" t="str">
        <f t="shared" si="536"/>
        <v/>
      </c>
      <c r="R1279" s="17" t="str">
        <f t="shared" si="537"/>
        <v/>
      </c>
      <c r="S1279" s="17" t="str">
        <f t="shared" si="538"/>
        <v/>
      </c>
      <c r="T1279" s="17" t="str">
        <f t="shared" si="539"/>
        <v/>
      </c>
      <c r="U1279" s="17" t="str">
        <f t="shared" si="540"/>
        <v/>
      </c>
      <c r="V1279" s="17" t="str">
        <f t="shared" si="541"/>
        <v/>
      </c>
      <c r="W1279" s="17" t="str">
        <f t="shared" si="542"/>
        <v/>
      </c>
      <c r="X1279" s="18" t="str">
        <f t="shared" si="533"/>
        <v/>
      </c>
      <c r="Y1279" s="17" t="str">
        <f t="shared" si="543"/>
        <v/>
      </c>
      <c r="Z1279" s="17" t="str">
        <f t="shared" si="544"/>
        <v/>
      </c>
      <c r="AA1279" s="17" t="str">
        <f t="shared" si="545"/>
        <v/>
      </c>
      <c r="AB1279" s="17" t="str">
        <f t="shared" si="546"/>
        <v/>
      </c>
      <c r="AC1279" s="17" t="str">
        <f t="shared" si="547"/>
        <v/>
      </c>
      <c r="AD1279" s="18" t="str">
        <f t="shared" si="548"/>
        <v/>
      </c>
      <c r="AE1279" s="19" t="str">
        <f t="shared" si="549"/>
        <v/>
      </c>
      <c r="AF1279" s="17" t="str">
        <f t="shared" si="550"/>
        <v/>
      </c>
      <c r="AG1279" s="17" t="str">
        <f t="shared" si="551"/>
        <v/>
      </c>
      <c r="AH1279" s="18" t="str">
        <f t="shared" si="552"/>
        <v/>
      </c>
      <c r="AI1279" s="73"/>
      <c r="AJ1279" s="74"/>
      <c r="AK1279" s="74"/>
      <c r="AL1279" s="73"/>
      <c r="AM1279" s="74"/>
      <c r="AN1279" s="74">
        <f t="shared" si="553"/>
        <v>2012</v>
      </c>
      <c r="AO1279" s="19" t="str">
        <f t="shared" ca="1" si="554"/>
        <v>-</v>
      </c>
      <c r="AP1279" s="17" t="str">
        <f ca="1">IF($C1279&gt;=TODAY(),"-",100*(AO1279-MIN(Fit_Error_Deaths))/(MAX(Fit_Error_Deaths)-MIN(Fit_Error_Deaths)))</f>
        <v>-</v>
      </c>
      <c r="AQ1279" s="17" t="str">
        <f t="shared" ca="1" si="555"/>
        <v>-</v>
      </c>
      <c r="AR1279" s="17" t="str">
        <f ca="1">IF($C1279&gt;=TODAY(),"-",100*(AQ1279-MIN(Fit_Error_LocalTransmission))/(MAX(Fit_Error_LocalTransmission)-MIN(Fit_Error_LocalTransmission)))</f>
        <v>-</v>
      </c>
      <c r="AS1279" s="17" t="str">
        <f t="shared" ca="1" si="556"/>
        <v>-</v>
      </c>
      <c r="AT1279" s="67" t="str">
        <f t="shared" ca="1" si="557"/>
        <v>-</v>
      </c>
    </row>
    <row r="1280" spans="1:46" s="1" customFormat="1" ht="12" x14ac:dyDescent="0.35">
      <c r="A1280" s="87"/>
      <c r="B1280" s="40" t="str">
        <f t="shared" si="534"/>
        <v/>
      </c>
      <c r="C1280" s="41" t="str">
        <f t="shared" si="535"/>
        <v/>
      </c>
      <c r="D1280" s="28">
        <f>'I Disease Parameters'!$E$6/(1000*365)</f>
        <v>4.8197260273972601E-5</v>
      </c>
      <c r="E1280" s="28">
        <f>'I Disease Parameters'!$E$7/(1000*365)</f>
        <v>2.0024657534246577E-5</v>
      </c>
      <c r="F1280" s="27">
        <f>(1-'I Disease Parameters'!$E$8)/'I Disease Parameters'!$E$10</f>
        <v>0.188</v>
      </c>
      <c r="G1280" s="27">
        <f>'I Disease Parameters'!$E$8/'I Disease Parameters'!$E$11</f>
        <v>1.2E-2</v>
      </c>
      <c r="H1280" s="27">
        <f>1/'I Disease Parameters'!$E$12</f>
        <v>0.05</v>
      </c>
      <c r="I1280" s="27">
        <f>'I Disease Parameters'!$E$9/'I Disease Parameters'!$E$15</f>
        <v>0</v>
      </c>
      <c r="J1280" s="83">
        <f t="shared" si="558"/>
        <v>7.7001263440561267</v>
      </c>
      <c r="K1280" s="60">
        <f t="shared" si="559"/>
        <v>0.77001263449643809</v>
      </c>
      <c r="L1280" s="30">
        <f t="shared" si="560"/>
        <v>0.46717576064062738</v>
      </c>
      <c r="M1280" s="27">
        <f>J1280/'I Disease Parameters'!$E$12</f>
        <v>0.38500631720280631</v>
      </c>
      <c r="N1280" s="27">
        <f>K1280/SQRT('I Disease Parameters'!$E$13*'I Disease Parameters'!$E$13)</f>
        <v>4.5294860852731655E-2</v>
      </c>
      <c r="O1280" s="27">
        <f>L1280/'I Disease Parameters'!$E$13</f>
        <v>2.7480927096507492E-2</v>
      </c>
      <c r="P1280" s="27">
        <f>(1-L1280)/'I Disease Parameters'!$E$14</f>
        <v>2.2201009973307193E-2</v>
      </c>
      <c r="Q1280" s="19" t="str">
        <f t="shared" si="536"/>
        <v/>
      </c>
      <c r="R1280" s="17" t="str">
        <f t="shared" si="537"/>
        <v/>
      </c>
      <c r="S1280" s="17" t="str">
        <f t="shared" si="538"/>
        <v/>
      </c>
      <c r="T1280" s="17" t="str">
        <f t="shared" si="539"/>
        <v/>
      </c>
      <c r="U1280" s="17" t="str">
        <f t="shared" si="540"/>
        <v/>
      </c>
      <c r="V1280" s="17" t="str">
        <f t="shared" si="541"/>
        <v/>
      </c>
      <c r="W1280" s="17" t="str">
        <f t="shared" si="542"/>
        <v/>
      </c>
      <c r="X1280" s="18" t="str">
        <f t="shared" si="533"/>
        <v/>
      </c>
      <c r="Y1280" s="17" t="str">
        <f t="shared" si="543"/>
        <v/>
      </c>
      <c r="Z1280" s="17" t="str">
        <f t="shared" si="544"/>
        <v/>
      </c>
      <c r="AA1280" s="17" t="str">
        <f t="shared" si="545"/>
        <v/>
      </c>
      <c r="AB1280" s="17" t="str">
        <f t="shared" si="546"/>
        <v/>
      </c>
      <c r="AC1280" s="17" t="str">
        <f t="shared" si="547"/>
        <v/>
      </c>
      <c r="AD1280" s="18" t="str">
        <f t="shared" si="548"/>
        <v/>
      </c>
      <c r="AE1280" s="19" t="str">
        <f t="shared" si="549"/>
        <v/>
      </c>
      <c r="AF1280" s="17" t="str">
        <f t="shared" si="550"/>
        <v/>
      </c>
      <c r="AG1280" s="17" t="str">
        <f t="shared" si="551"/>
        <v/>
      </c>
      <c r="AH1280" s="18" t="str">
        <f t="shared" si="552"/>
        <v/>
      </c>
      <c r="AI1280" s="73"/>
      <c r="AJ1280" s="74"/>
      <c r="AK1280" s="74"/>
      <c r="AL1280" s="73"/>
      <c r="AM1280" s="74"/>
      <c r="AN1280" s="74">
        <f t="shared" si="553"/>
        <v>2012</v>
      </c>
      <c r="AO1280" s="19" t="str">
        <f t="shared" ca="1" si="554"/>
        <v>-</v>
      </c>
      <c r="AP1280" s="17" t="str">
        <f ca="1">IF($C1280&gt;=TODAY(),"-",100*(AO1280-MIN(Fit_Error_Deaths))/(MAX(Fit_Error_Deaths)-MIN(Fit_Error_Deaths)))</f>
        <v>-</v>
      </c>
      <c r="AQ1280" s="17" t="str">
        <f t="shared" ca="1" si="555"/>
        <v>-</v>
      </c>
      <c r="AR1280" s="17" t="str">
        <f ca="1">IF($C1280&gt;=TODAY(),"-",100*(AQ1280-MIN(Fit_Error_LocalTransmission))/(MAX(Fit_Error_LocalTransmission)-MIN(Fit_Error_LocalTransmission)))</f>
        <v>-</v>
      </c>
      <c r="AS1280" s="17" t="str">
        <f t="shared" ca="1" si="556"/>
        <v>-</v>
      </c>
      <c r="AT1280" s="67" t="str">
        <f t="shared" ca="1" si="557"/>
        <v>-</v>
      </c>
    </row>
    <row r="1281" spans="1:46" s="1" customFormat="1" ht="12" x14ac:dyDescent="0.35">
      <c r="A1281" s="87"/>
      <c r="B1281" s="40" t="str">
        <f t="shared" si="534"/>
        <v/>
      </c>
      <c r="C1281" s="41" t="str">
        <f t="shared" si="535"/>
        <v/>
      </c>
      <c r="D1281" s="28">
        <f>'I Disease Parameters'!$E$6/(1000*365)</f>
        <v>4.8197260273972601E-5</v>
      </c>
      <c r="E1281" s="28">
        <f>'I Disease Parameters'!$E$7/(1000*365)</f>
        <v>2.0024657534246577E-5</v>
      </c>
      <c r="F1281" s="27">
        <f>(1-'I Disease Parameters'!$E$8)/'I Disease Parameters'!$E$10</f>
        <v>0.188</v>
      </c>
      <c r="G1281" s="27">
        <f>'I Disease Parameters'!$E$8/'I Disease Parameters'!$E$11</f>
        <v>1.2E-2</v>
      </c>
      <c r="H1281" s="27">
        <f>1/'I Disease Parameters'!$E$12</f>
        <v>0.05</v>
      </c>
      <c r="I1281" s="27">
        <f>'I Disease Parameters'!$E$9/'I Disease Parameters'!$E$15</f>
        <v>0</v>
      </c>
      <c r="J1281" s="83">
        <f t="shared" si="558"/>
        <v>7.7001263440561267</v>
      </c>
      <c r="K1281" s="60">
        <f t="shared" si="559"/>
        <v>0.77001263449643809</v>
      </c>
      <c r="L1281" s="30">
        <f t="shared" si="560"/>
        <v>0.46717576064062738</v>
      </c>
      <c r="M1281" s="27">
        <f>J1281/'I Disease Parameters'!$E$12</f>
        <v>0.38500631720280631</v>
      </c>
      <c r="N1281" s="27">
        <f>K1281/SQRT('I Disease Parameters'!$E$13*'I Disease Parameters'!$E$13)</f>
        <v>4.5294860852731655E-2</v>
      </c>
      <c r="O1281" s="27">
        <f>L1281/'I Disease Parameters'!$E$13</f>
        <v>2.7480927096507492E-2</v>
      </c>
      <c r="P1281" s="27">
        <f>(1-L1281)/'I Disease Parameters'!$E$14</f>
        <v>2.2201009973307193E-2</v>
      </c>
      <c r="Q1281" s="19" t="str">
        <f t="shared" si="536"/>
        <v/>
      </c>
      <c r="R1281" s="17" t="str">
        <f t="shared" si="537"/>
        <v/>
      </c>
      <c r="S1281" s="17" t="str">
        <f t="shared" si="538"/>
        <v/>
      </c>
      <c r="T1281" s="17" t="str">
        <f t="shared" si="539"/>
        <v/>
      </c>
      <c r="U1281" s="17" t="str">
        <f t="shared" si="540"/>
        <v/>
      </c>
      <c r="V1281" s="17" t="str">
        <f t="shared" si="541"/>
        <v/>
      </c>
      <c r="W1281" s="17" t="str">
        <f t="shared" si="542"/>
        <v/>
      </c>
      <c r="X1281" s="18" t="str">
        <f t="shared" si="533"/>
        <v/>
      </c>
      <c r="Y1281" s="17" t="str">
        <f t="shared" si="543"/>
        <v/>
      </c>
      <c r="Z1281" s="17" t="str">
        <f t="shared" si="544"/>
        <v/>
      </c>
      <c r="AA1281" s="17" t="str">
        <f t="shared" si="545"/>
        <v/>
      </c>
      <c r="AB1281" s="17" t="str">
        <f t="shared" si="546"/>
        <v/>
      </c>
      <c r="AC1281" s="17" t="str">
        <f t="shared" si="547"/>
        <v/>
      </c>
      <c r="AD1281" s="18" t="str">
        <f t="shared" si="548"/>
        <v/>
      </c>
      <c r="AE1281" s="19" t="str">
        <f t="shared" si="549"/>
        <v/>
      </c>
      <c r="AF1281" s="17" t="str">
        <f t="shared" si="550"/>
        <v/>
      </c>
      <c r="AG1281" s="17" t="str">
        <f t="shared" si="551"/>
        <v/>
      </c>
      <c r="AH1281" s="18" t="str">
        <f t="shared" si="552"/>
        <v/>
      </c>
      <c r="AI1281" s="73"/>
      <c r="AJ1281" s="74"/>
      <c r="AK1281" s="74"/>
      <c r="AL1281" s="73"/>
      <c r="AM1281" s="74"/>
      <c r="AN1281" s="74">
        <f t="shared" si="553"/>
        <v>2012</v>
      </c>
      <c r="AO1281" s="19" t="str">
        <f t="shared" ca="1" si="554"/>
        <v>-</v>
      </c>
      <c r="AP1281" s="17" t="str">
        <f ca="1">IF($C1281&gt;=TODAY(),"-",100*(AO1281-MIN(Fit_Error_Deaths))/(MAX(Fit_Error_Deaths)-MIN(Fit_Error_Deaths)))</f>
        <v>-</v>
      </c>
      <c r="AQ1281" s="17" t="str">
        <f t="shared" ca="1" si="555"/>
        <v>-</v>
      </c>
      <c r="AR1281" s="17" t="str">
        <f ca="1">IF($C1281&gt;=TODAY(),"-",100*(AQ1281-MIN(Fit_Error_LocalTransmission))/(MAX(Fit_Error_LocalTransmission)-MIN(Fit_Error_LocalTransmission)))</f>
        <v>-</v>
      </c>
      <c r="AS1281" s="17" t="str">
        <f t="shared" ca="1" si="556"/>
        <v>-</v>
      </c>
      <c r="AT1281" s="67" t="str">
        <f t="shared" ca="1" si="557"/>
        <v>-</v>
      </c>
    </row>
    <row r="1282" spans="1:46" s="1" customFormat="1" ht="12" x14ac:dyDescent="0.35">
      <c r="A1282" s="87"/>
      <c r="B1282" s="40" t="str">
        <f t="shared" si="534"/>
        <v/>
      </c>
      <c r="C1282" s="41" t="str">
        <f t="shared" si="535"/>
        <v/>
      </c>
      <c r="D1282" s="28">
        <f>'I Disease Parameters'!$E$6/(1000*365)</f>
        <v>4.8197260273972601E-5</v>
      </c>
      <c r="E1282" s="28">
        <f>'I Disease Parameters'!$E$7/(1000*365)</f>
        <v>2.0024657534246577E-5</v>
      </c>
      <c r="F1282" s="27">
        <f>(1-'I Disease Parameters'!$E$8)/'I Disease Parameters'!$E$10</f>
        <v>0.188</v>
      </c>
      <c r="G1282" s="27">
        <f>'I Disease Parameters'!$E$8/'I Disease Parameters'!$E$11</f>
        <v>1.2E-2</v>
      </c>
      <c r="H1282" s="27">
        <f>1/'I Disease Parameters'!$E$12</f>
        <v>0.05</v>
      </c>
      <c r="I1282" s="27">
        <f>'I Disease Parameters'!$E$9/'I Disease Parameters'!$E$15</f>
        <v>0</v>
      </c>
      <c r="J1282" s="83">
        <f t="shared" si="558"/>
        <v>7.7001263440561267</v>
      </c>
      <c r="K1282" s="60">
        <f t="shared" si="559"/>
        <v>0.77001263449643809</v>
      </c>
      <c r="L1282" s="30">
        <f t="shared" si="560"/>
        <v>0.46717576064062738</v>
      </c>
      <c r="M1282" s="27">
        <f>J1282/'I Disease Parameters'!$E$12</f>
        <v>0.38500631720280631</v>
      </c>
      <c r="N1282" s="27">
        <f>K1282/SQRT('I Disease Parameters'!$E$13*'I Disease Parameters'!$E$13)</f>
        <v>4.5294860852731655E-2</v>
      </c>
      <c r="O1282" s="27">
        <f>L1282/'I Disease Parameters'!$E$13</f>
        <v>2.7480927096507492E-2</v>
      </c>
      <c r="P1282" s="27">
        <f>(1-L1282)/'I Disease Parameters'!$E$14</f>
        <v>2.2201009973307193E-2</v>
      </c>
      <c r="Q1282" s="19" t="str">
        <f t="shared" si="536"/>
        <v/>
      </c>
      <c r="R1282" s="17" t="str">
        <f t="shared" si="537"/>
        <v/>
      </c>
      <c r="S1282" s="17" t="str">
        <f t="shared" si="538"/>
        <v/>
      </c>
      <c r="T1282" s="17" t="str">
        <f t="shared" si="539"/>
        <v/>
      </c>
      <c r="U1282" s="17" t="str">
        <f t="shared" si="540"/>
        <v/>
      </c>
      <c r="V1282" s="17" t="str">
        <f t="shared" si="541"/>
        <v/>
      </c>
      <c r="W1282" s="17" t="str">
        <f t="shared" si="542"/>
        <v/>
      </c>
      <c r="X1282" s="18" t="str">
        <f t="shared" si="533"/>
        <v/>
      </c>
      <c r="Y1282" s="17" t="str">
        <f t="shared" si="543"/>
        <v/>
      </c>
      <c r="Z1282" s="17" t="str">
        <f t="shared" si="544"/>
        <v/>
      </c>
      <c r="AA1282" s="17" t="str">
        <f t="shared" si="545"/>
        <v/>
      </c>
      <c r="AB1282" s="17" t="str">
        <f t="shared" si="546"/>
        <v/>
      </c>
      <c r="AC1282" s="17" t="str">
        <f t="shared" si="547"/>
        <v/>
      </c>
      <c r="AD1282" s="18" t="str">
        <f t="shared" si="548"/>
        <v/>
      </c>
      <c r="AE1282" s="19" t="str">
        <f t="shared" si="549"/>
        <v/>
      </c>
      <c r="AF1282" s="17" t="str">
        <f t="shared" si="550"/>
        <v/>
      </c>
      <c r="AG1282" s="17" t="str">
        <f t="shared" si="551"/>
        <v/>
      </c>
      <c r="AH1282" s="18" t="str">
        <f t="shared" si="552"/>
        <v/>
      </c>
      <c r="AI1282" s="73"/>
      <c r="AJ1282" s="74"/>
      <c r="AK1282" s="74"/>
      <c r="AL1282" s="73"/>
      <c r="AM1282" s="74"/>
      <c r="AN1282" s="74">
        <f t="shared" si="553"/>
        <v>2012</v>
      </c>
      <c r="AO1282" s="19" t="str">
        <f t="shared" ca="1" si="554"/>
        <v>-</v>
      </c>
      <c r="AP1282" s="17" t="str">
        <f ca="1">IF($C1282&gt;=TODAY(),"-",100*(AO1282-MIN(Fit_Error_Deaths))/(MAX(Fit_Error_Deaths)-MIN(Fit_Error_Deaths)))</f>
        <v>-</v>
      </c>
      <c r="AQ1282" s="17" t="str">
        <f t="shared" ca="1" si="555"/>
        <v>-</v>
      </c>
      <c r="AR1282" s="17" t="str">
        <f ca="1">IF($C1282&gt;=TODAY(),"-",100*(AQ1282-MIN(Fit_Error_LocalTransmission))/(MAX(Fit_Error_LocalTransmission)-MIN(Fit_Error_LocalTransmission)))</f>
        <v>-</v>
      </c>
      <c r="AS1282" s="17" t="str">
        <f t="shared" ca="1" si="556"/>
        <v>-</v>
      </c>
      <c r="AT1282" s="67" t="str">
        <f t="shared" ca="1" si="557"/>
        <v>-</v>
      </c>
    </row>
    <row r="1283" spans="1:46" s="1" customFormat="1" ht="12" x14ac:dyDescent="0.35">
      <c r="A1283" s="87"/>
      <c r="B1283" s="40" t="str">
        <f t="shared" si="534"/>
        <v/>
      </c>
      <c r="C1283" s="41" t="str">
        <f t="shared" si="535"/>
        <v/>
      </c>
      <c r="D1283" s="28">
        <f>'I Disease Parameters'!$E$6/(1000*365)</f>
        <v>4.8197260273972601E-5</v>
      </c>
      <c r="E1283" s="28">
        <f>'I Disease Parameters'!$E$7/(1000*365)</f>
        <v>2.0024657534246577E-5</v>
      </c>
      <c r="F1283" s="27">
        <f>(1-'I Disease Parameters'!$E$8)/'I Disease Parameters'!$E$10</f>
        <v>0.188</v>
      </c>
      <c r="G1283" s="27">
        <f>'I Disease Parameters'!$E$8/'I Disease Parameters'!$E$11</f>
        <v>1.2E-2</v>
      </c>
      <c r="H1283" s="27">
        <f>1/'I Disease Parameters'!$E$12</f>
        <v>0.05</v>
      </c>
      <c r="I1283" s="27">
        <f>'I Disease Parameters'!$E$9/'I Disease Parameters'!$E$15</f>
        <v>0</v>
      </c>
      <c r="J1283" s="83">
        <f t="shared" si="558"/>
        <v>7.7001263440561267</v>
      </c>
      <c r="K1283" s="60">
        <f t="shared" si="559"/>
        <v>0.77001263449643809</v>
      </c>
      <c r="L1283" s="30">
        <f t="shared" si="560"/>
        <v>0.46717576064062738</v>
      </c>
      <c r="M1283" s="27">
        <f>J1283/'I Disease Parameters'!$E$12</f>
        <v>0.38500631720280631</v>
      </c>
      <c r="N1283" s="27">
        <f>K1283/SQRT('I Disease Parameters'!$E$13*'I Disease Parameters'!$E$13)</f>
        <v>4.5294860852731655E-2</v>
      </c>
      <c r="O1283" s="27">
        <f>L1283/'I Disease Parameters'!$E$13</f>
        <v>2.7480927096507492E-2</v>
      </c>
      <c r="P1283" s="27">
        <f>(1-L1283)/'I Disease Parameters'!$E$14</f>
        <v>2.2201009973307193E-2</v>
      </c>
      <c r="Q1283" s="19" t="str">
        <f t="shared" si="536"/>
        <v/>
      </c>
      <c r="R1283" s="17" t="str">
        <f t="shared" si="537"/>
        <v/>
      </c>
      <c r="S1283" s="17" t="str">
        <f t="shared" si="538"/>
        <v/>
      </c>
      <c r="T1283" s="17" t="str">
        <f t="shared" si="539"/>
        <v/>
      </c>
      <c r="U1283" s="17" t="str">
        <f t="shared" si="540"/>
        <v/>
      </c>
      <c r="V1283" s="17" t="str">
        <f t="shared" si="541"/>
        <v/>
      </c>
      <c r="W1283" s="17" t="str">
        <f t="shared" si="542"/>
        <v/>
      </c>
      <c r="X1283" s="18" t="str">
        <f t="shared" si="533"/>
        <v/>
      </c>
      <c r="Y1283" s="17" t="str">
        <f t="shared" si="543"/>
        <v/>
      </c>
      <c r="Z1283" s="17" t="str">
        <f t="shared" si="544"/>
        <v/>
      </c>
      <c r="AA1283" s="17" t="str">
        <f t="shared" si="545"/>
        <v/>
      </c>
      <c r="AB1283" s="17" t="str">
        <f t="shared" si="546"/>
        <v/>
      </c>
      <c r="AC1283" s="17" t="str">
        <f t="shared" si="547"/>
        <v/>
      </c>
      <c r="AD1283" s="18" t="str">
        <f t="shared" si="548"/>
        <v/>
      </c>
      <c r="AE1283" s="19" t="str">
        <f t="shared" si="549"/>
        <v/>
      </c>
      <c r="AF1283" s="17" t="str">
        <f t="shared" si="550"/>
        <v/>
      </c>
      <c r="AG1283" s="17" t="str">
        <f t="shared" si="551"/>
        <v/>
      </c>
      <c r="AH1283" s="18" t="str">
        <f t="shared" si="552"/>
        <v/>
      </c>
      <c r="AI1283" s="73"/>
      <c r="AJ1283" s="74"/>
      <c r="AK1283" s="74"/>
      <c r="AL1283" s="73"/>
      <c r="AM1283" s="74"/>
      <c r="AN1283" s="74">
        <f t="shared" si="553"/>
        <v>2012</v>
      </c>
      <c r="AO1283" s="19" t="str">
        <f t="shared" ca="1" si="554"/>
        <v>-</v>
      </c>
      <c r="AP1283" s="17" t="str">
        <f ca="1">IF($C1283&gt;=TODAY(),"-",100*(AO1283-MIN(Fit_Error_Deaths))/(MAX(Fit_Error_Deaths)-MIN(Fit_Error_Deaths)))</f>
        <v>-</v>
      </c>
      <c r="AQ1283" s="17" t="str">
        <f t="shared" ca="1" si="555"/>
        <v>-</v>
      </c>
      <c r="AR1283" s="17" t="str">
        <f ca="1">IF($C1283&gt;=TODAY(),"-",100*(AQ1283-MIN(Fit_Error_LocalTransmission))/(MAX(Fit_Error_LocalTransmission)-MIN(Fit_Error_LocalTransmission)))</f>
        <v>-</v>
      </c>
      <c r="AS1283" s="17" t="str">
        <f t="shared" ca="1" si="556"/>
        <v>-</v>
      </c>
      <c r="AT1283" s="67" t="str">
        <f t="shared" ca="1" si="557"/>
        <v>-</v>
      </c>
    </row>
    <row r="1284" spans="1:46" s="1" customFormat="1" ht="12" x14ac:dyDescent="0.35">
      <c r="A1284" s="87"/>
      <c r="B1284" s="40" t="str">
        <f t="shared" si="534"/>
        <v/>
      </c>
      <c r="C1284" s="41" t="str">
        <f t="shared" si="535"/>
        <v/>
      </c>
      <c r="D1284" s="28">
        <f>'I Disease Parameters'!$E$6/(1000*365)</f>
        <v>4.8197260273972601E-5</v>
      </c>
      <c r="E1284" s="28">
        <f>'I Disease Parameters'!$E$7/(1000*365)</f>
        <v>2.0024657534246577E-5</v>
      </c>
      <c r="F1284" s="27">
        <f>(1-'I Disease Parameters'!$E$8)/'I Disease Parameters'!$E$10</f>
        <v>0.188</v>
      </c>
      <c r="G1284" s="27">
        <f>'I Disease Parameters'!$E$8/'I Disease Parameters'!$E$11</f>
        <v>1.2E-2</v>
      </c>
      <c r="H1284" s="27">
        <f>1/'I Disease Parameters'!$E$12</f>
        <v>0.05</v>
      </c>
      <c r="I1284" s="27">
        <f>'I Disease Parameters'!$E$9/'I Disease Parameters'!$E$15</f>
        <v>0</v>
      </c>
      <c r="J1284" s="83">
        <f t="shared" si="558"/>
        <v>7.7001263440561267</v>
      </c>
      <c r="K1284" s="60">
        <f t="shared" si="559"/>
        <v>0.77001263449643809</v>
      </c>
      <c r="L1284" s="30">
        <f t="shared" si="560"/>
        <v>0.46717576064062738</v>
      </c>
      <c r="M1284" s="27">
        <f>J1284/'I Disease Parameters'!$E$12</f>
        <v>0.38500631720280631</v>
      </c>
      <c r="N1284" s="27">
        <f>K1284/SQRT('I Disease Parameters'!$E$13*'I Disease Parameters'!$E$13)</f>
        <v>4.5294860852731655E-2</v>
      </c>
      <c r="O1284" s="27">
        <f>L1284/'I Disease Parameters'!$E$13</f>
        <v>2.7480927096507492E-2</v>
      </c>
      <c r="P1284" s="27">
        <f>(1-L1284)/'I Disease Parameters'!$E$14</f>
        <v>2.2201009973307193E-2</v>
      </c>
      <c r="Q1284" s="19" t="str">
        <f t="shared" si="536"/>
        <v/>
      </c>
      <c r="R1284" s="17" t="str">
        <f t="shared" si="537"/>
        <v/>
      </c>
      <c r="S1284" s="17" t="str">
        <f t="shared" si="538"/>
        <v/>
      </c>
      <c r="T1284" s="17" t="str">
        <f t="shared" si="539"/>
        <v/>
      </c>
      <c r="U1284" s="17" t="str">
        <f t="shared" si="540"/>
        <v/>
      </c>
      <c r="V1284" s="17" t="str">
        <f t="shared" si="541"/>
        <v/>
      </c>
      <c r="W1284" s="17" t="str">
        <f t="shared" si="542"/>
        <v/>
      </c>
      <c r="X1284" s="18" t="str">
        <f t="shared" ref="X1284:X1347" si="561">IF($B1284&gt;$C$1,"",MAX(View_T_C))</f>
        <v/>
      </c>
      <c r="Y1284" s="17" t="str">
        <f t="shared" si="543"/>
        <v/>
      </c>
      <c r="Z1284" s="17" t="str">
        <f t="shared" si="544"/>
        <v/>
      </c>
      <c r="AA1284" s="17" t="str">
        <f t="shared" si="545"/>
        <v/>
      </c>
      <c r="AB1284" s="17" t="str">
        <f t="shared" si="546"/>
        <v/>
      </c>
      <c r="AC1284" s="17" t="str">
        <f t="shared" si="547"/>
        <v/>
      </c>
      <c r="AD1284" s="18" t="str">
        <f t="shared" si="548"/>
        <v/>
      </c>
      <c r="AE1284" s="19" t="str">
        <f t="shared" si="549"/>
        <v/>
      </c>
      <c r="AF1284" s="17" t="str">
        <f t="shared" si="550"/>
        <v/>
      </c>
      <c r="AG1284" s="17" t="str">
        <f t="shared" si="551"/>
        <v/>
      </c>
      <c r="AH1284" s="18" t="str">
        <f t="shared" si="552"/>
        <v/>
      </c>
      <c r="AI1284" s="73"/>
      <c r="AJ1284" s="74"/>
      <c r="AK1284" s="74"/>
      <c r="AL1284" s="73"/>
      <c r="AM1284" s="74"/>
      <c r="AN1284" s="74">
        <f t="shared" si="553"/>
        <v>2012</v>
      </c>
      <c r="AO1284" s="19" t="str">
        <f t="shared" ca="1" si="554"/>
        <v>-</v>
      </c>
      <c r="AP1284" s="17" t="str">
        <f ca="1">IF($C1284&gt;=TODAY(),"-",100*(AO1284-MIN(Fit_Error_Deaths))/(MAX(Fit_Error_Deaths)-MIN(Fit_Error_Deaths)))</f>
        <v>-</v>
      </c>
      <c r="AQ1284" s="17" t="str">
        <f t="shared" ca="1" si="555"/>
        <v>-</v>
      </c>
      <c r="AR1284" s="17" t="str">
        <f ca="1">IF($C1284&gt;=TODAY(),"-",100*(AQ1284-MIN(Fit_Error_LocalTransmission))/(MAX(Fit_Error_LocalTransmission)-MIN(Fit_Error_LocalTransmission)))</f>
        <v>-</v>
      </c>
      <c r="AS1284" s="17" t="str">
        <f t="shared" ca="1" si="556"/>
        <v>-</v>
      </c>
      <c r="AT1284" s="67" t="str">
        <f t="shared" ca="1" si="557"/>
        <v>-</v>
      </c>
    </row>
    <row r="1285" spans="1:46" s="1" customFormat="1" ht="12" x14ac:dyDescent="0.35">
      <c r="A1285" s="87"/>
      <c r="B1285" s="40" t="str">
        <f t="shared" ref="B1285:B1348" si="562">IF($B1284&gt;=$C$1,"",B1284+1)</f>
        <v/>
      </c>
      <c r="C1285" s="41" t="str">
        <f t="shared" ref="C1285:C1348" si="563">IF($B1285&gt;$C$1,"",C1284+1)</f>
        <v/>
      </c>
      <c r="D1285" s="28">
        <f>'I Disease Parameters'!$E$6/(1000*365)</f>
        <v>4.8197260273972601E-5</v>
      </c>
      <c r="E1285" s="28">
        <f>'I Disease Parameters'!$E$7/(1000*365)</f>
        <v>2.0024657534246577E-5</v>
      </c>
      <c r="F1285" s="27">
        <f>(1-'I Disease Parameters'!$E$8)/'I Disease Parameters'!$E$10</f>
        <v>0.188</v>
      </c>
      <c r="G1285" s="27">
        <f>'I Disease Parameters'!$E$8/'I Disease Parameters'!$E$11</f>
        <v>1.2E-2</v>
      </c>
      <c r="H1285" s="27">
        <f>1/'I Disease Parameters'!$E$12</f>
        <v>0.05</v>
      </c>
      <c r="I1285" s="27">
        <f>'I Disease Parameters'!$E$9/'I Disease Parameters'!$E$15</f>
        <v>0</v>
      </c>
      <c r="J1285" s="83">
        <f t="shared" si="558"/>
        <v>7.7001263440561267</v>
      </c>
      <c r="K1285" s="60">
        <f t="shared" si="559"/>
        <v>0.77001263449643809</v>
      </c>
      <c r="L1285" s="30">
        <f t="shared" si="560"/>
        <v>0.46717576064062738</v>
      </c>
      <c r="M1285" s="27">
        <f>J1285/'I Disease Parameters'!$E$12</f>
        <v>0.38500631720280631</v>
      </c>
      <c r="N1285" s="27">
        <f>K1285/SQRT('I Disease Parameters'!$E$13*'I Disease Parameters'!$E$13)</f>
        <v>4.5294860852731655E-2</v>
      </c>
      <c r="O1285" s="27">
        <f>L1285/'I Disease Parameters'!$E$13</f>
        <v>2.7480927096507492E-2</v>
      </c>
      <c r="P1285" s="27">
        <f>(1-L1285)/'I Disease Parameters'!$E$14</f>
        <v>2.2201009973307193E-2</v>
      </c>
      <c r="Q1285" s="19" t="str">
        <f t="shared" ref="Q1285:Q1348" si="564">IF($B1285&gt;$C$1,"",Q1284+p_0*$W1284+p_9*$U1284-p_1*$Q1284-p_2*$Q1284*($S1284/$W1284)-p_3*$Q1284*($T1284/$W1284))</f>
        <v/>
      </c>
      <c r="R1285" s="17" t="str">
        <f t="shared" ref="R1285:R1348" si="565">IF($B1285&gt;$C$1,"",R1284+p_2*$Q1284*($S1284/$W1284)+p_3*$Q1284*($T1284/$W1284) - p_1*$R1284- p_4*$R1284 - p_5*$R1284+AI1284)</f>
        <v/>
      </c>
      <c r="S1285" s="17" t="str">
        <f t="shared" ref="S1285:S1348" si="566">IF($B1285&gt;$C$1,"",S1284+p_4*$R1284-p_1*$S1284-p_6*$S1284+AJ1284)</f>
        <v/>
      </c>
      <c r="T1285" s="17" t="str">
        <f t="shared" ref="T1285:T1348" si="567">IF($B1285&gt;$C$1,"",T1284+p_5*$R1284-p_1*$T1284-p_7*$T1284-p_8*$T1284+AK1284)</f>
        <v/>
      </c>
      <c r="U1285" s="17" t="str">
        <f t="shared" ref="U1285:U1348" si="568">IF($B1285&gt;$C$1,"",U1284+p_7*$T1284+p_6*$S1284-p_1*$U1284-p_9*$U1284)</f>
        <v/>
      </c>
      <c r="V1285" s="17" t="str">
        <f t="shared" ref="V1285:V1348" si="569">IF($B1285&gt;$C$1,"",V1284+p_8*$T1284)</f>
        <v/>
      </c>
      <c r="W1285" s="17" t="str">
        <f t="shared" ref="W1285:W1348" si="570">IF($B1285&gt;$C$1,"",SUM($Q1285:$U1285))</f>
        <v/>
      </c>
      <c r="X1285" s="18" t="str">
        <f t="shared" si="561"/>
        <v/>
      </c>
      <c r="Y1285" s="17" t="str">
        <f t="shared" ref="Y1285:Y1348" si="571">IF($B1285&gt;$C$1,"",Q1285-Q1284)</f>
        <v/>
      </c>
      <c r="Z1285" s="17" t="str">
        <f t="shared" ref="Z1285:Z1348" si="572">IF($B1285&gt;$C$1,"",R1285-R1284)</f>
        <v/>
      </c>
      <c r="AA1285" s="17" t="str">
        <f t="shared" ref="AA1285:AA1348" si="573">IF($B1285&gt;$C$1,"",S1285-S1284)</f>
        <v/>
      </c>
      <c r="AB1285" s="17" t="str">
        <f t="shared" ref="AB1285:AB1348" si="574">IF($B1285&gt;$C$1,"",T1285-T1284)</f>
        <v/>
      </c>
      <c r="AC1285" s="17" t="str">
        <f t="shared" ref="AC1285:AC1348" si="575">IF($B1285&gt;$C$1,"",U1285-U1284)</f>
        <v/>
      </c>
      <c r="AD1285" s="18" t="str">
        <f t="shared" ref="AD1285:AD1348" si="576">IF($B1285&gt;$C$1,"",V1285-V1284)</f>
        <v/>
      </c>
      <c r="AE1285" s="19" t="str">
        <f t="shared" ref="AE1285:AE1348" si="577">IF($B1285&gt;$C$1,"",p_2*$Q1284*($S1284/$W1284)+p_3*$Q1284*($T1284/$W1284))</f>
        <v/>
      </c>
      <c r="AF1285" s="17" t="str">
        <f t="shared" ref="AF1285:AF1348" si="578">IF($B1285&gt;$C$1,"",p_4*$R1284)</f>
        <v/>
      </c>
      <c r="AG1285" s="17" t="str">
        <f t="shared" ref="AG1285:AG1348" si="579">IF($B1285&gt;$C$1,"",p_5*$R1284)</f>
        <v/>
      </c>
      <c r="AH1285" s="18" t="str">
        <f t="shared" si="552"/>
        <v/>
      </c>
      <c r="AI1285" s="73"/>
      <c r="AJ1285" s="74"/>
      <c r="AK1285" s="74"/>
      <c r="AL1285" s="73"/>
      <c r="AM1285" s="74"/>
      <c r="AN1285" s="74">
        <f t="shared" si="553"/>
        <v>2012</v>
      </c>
      <c r="AO1285" s="19" t="str">
        <f t="shared" ca="1" si="554"/>
        <v>-</v>
      </c>
      <c r="AP1285" s="17" t="str">
        <f ca="1">IF($C1285&gt;=TODAY(),"-",100*(AO1285-MIN(Fit_Error_Deaths))/(MAX(Fit_Error_Deaths)-MIN(Fit_Error_Deaths)))</f>
        <v>-</v>
      </c>
      <c r="AQ1285" s="17" t="str">
        <f t="shared" ca="1" si="555"/>
        <v>-</v>
      </c>
      <c r="AR1285" s="17" t="str">
        <f ca="1">IF($C1285&gt;=TODAY(),"-",100*(AQ1285-MIN(Fit_Error_LocalTransmission))/(MAX(Fit_Error_LocalTransmission)-MIN(Fit_Error_LocalTransmission)))</f>
        <v>-</v>
      </c>
      <c r="AS1285" s="17" t="str">
        <f t="shared" ca="1" si="556"/>
        <v>-</v>
      </c>
      <c r="AT1285" s="67" t="str">
        <f t="shared" ca="1" si="557"/>
        <v>-</v>
      </c>
    </row>
    <row r="1286" spans="1:46" s="1" customFormat="1" ht="12" x14ac:dyDescent="0.35">
      <c r="A1286" s="87"/>
      <c r="B1286" s="40" t="str">
        <f t="shared" si="562"/>
        <v/>
      </c>
      <c r="C1286" s="41" t="str">
        <f t="shared" si="563"/>
        <v/>
      </c>
      <c r="D1286" s="28">
        <f>'I Disease Parameters'!$E$6/(1000*365)</f>
        <v>4.8197260273972601E-5</v>
      </c>
      <c r="E1286" s="28">
        <f>'I Disease Parameters'!$E$7/(1000*365)</f>
        <v>2.0024657534246577E-5</v>
      </c>
      <c r="F1286" s="27">
        <f>(1-'I Disease Parameters'!$E$8)/'I Disease Parameters'!$E$10</f>
        <v>0.188</v>
      </c>
      <c r="G1286" s="27">
        <f>'I Disease Parameters'!$E$8/'I Disease Parameters'!$E$11</f>
        <v>1.2E-2</v>
      </c>
      <c r="H1286" s="27">
        <f>1/'I Disease Parameters'!$E$12</f>
        <v>0.05</v>
      </c>
      <c r="I1286" s="27">
        <f>'I Disease Parameters'!$E$9/'I Disease Parameters'!$E$15</f>
        <v>0</v>
      </c>
      <c r="J1286" s="83">
        <f t="shared" si="558"/>
        <v>7.7001263440561267</v>
      </c>
      <c r="K1286" s="60">
        <f t="shared" si="559"/>
        <v>0.77001263449643809</v>
      </c>
      <c r="L1286" s="30">
        <f t="shared" si="560"/>
        <v>0.46717576064062738</v>
      </c>
      <c r="M1286" s="27">
        <f>J1286/'I Disease Parameters'!$E$12</f>
        <v>0.38500631720280631</v>
      </c>
      <c r="N1286" s="27">
        <f>K1286/SQRT('I Disease Parameters'!$E$13*'I Disease Parameters'!$E$13)</f>
        <v>4.5294860852731655E-2</v>
      </c>
      <c r="O1286" s="27">
        <f>L1286/'I Disease Parameters'!$E$13</f>
        <v>2.7480927096507492E-2</v>
      </c>
      <c r="P1286" s="27">
        <f>(1-L1286)/'I Disease Parameters'!$E$14</f>
        <v>2.2201009973307193E-2</v>
      </c>
      <c r="Q1286" s="19" t="str">
        <f t="shared" si="564"/>
        <v/>
      </c>
      <c r="R1286" s="17" t="str">
        <f t="shared" si="565"/>
        <v/>
      </c>
      <c r="S1286" s="17" t="str">
        <f t="shared" si="566"/>
        <v/>
      </c>
      <c r="T1286" s="17" t="str">
        <f t="shared" si="567"/>
        <v/>
      </c>
      <c r="U1286" s="17" t="str">
        <f t="shared" si="568"/>
        <v/>
      </c>
      <c r="V1286" s="17" t="str">
        <f t="shared" si="569"/>
        <v/>
      </c>
      <c r="W1286" s="17" t="str">
        <f t="shared" si="570"/>
        <v/>
      </c>
      <c r="X1286" s="18" t="str">
        <f t="shared" si="561"/>
        <v/>
      </c>
      <c r="Y1286" s="17" t="str">
        <f t="shared" si="571"/>
        <v/>
      </c>
      <c r="Z1286" s="17" t="str">
        <f t="shared" si="572"/>
        <v/>
      </c>
      <c r="AA1286" s="17" t="str">
        <f t="shared" si="573"/>
        <v/>
      </c>
      <c r="AB1286" s="17" t="str">
        <f t="shared" si="574"/>
        <v/>
      </c>
      <c r="AC1286" s="17" t="str">
        <f t="shared" si="575"/>
        <v/>
      </c>
      <c r="AD1286" s="18" t="str">
        <f t="shared" si="576"/>
        <v/>
      </c>
      <c r="AE1286" s="19" t="str">
        <f t="shared" si="577"/>
        <v/>
      </c>
      <c r="AF1286" s="17" t="str">
        <f t="shared" si="578"/>
        <v/>
      </c>
      <c r="AG1286" s="17" t="str">
        <f t="shared" si="579"/>
        <v/>
      </c>
      <c r="AH1286" s="18" t="str">
        <f t="shared" ref="AH1286:AH1349" si="580">IF($B1286&gt;$C$1,"",AG1286+AF1286)</f>
        <v/>
      </c>
      <c r="AI1286" s="73"/>
      <c r="AJ1286" s="74"/>
      <c r="AK1286" s="74"/>
      <c r="AL1286" s="73"/>
      <c r="AM1286" s="74"/>
      <c r="AN1286" s="74">
        <f t="shared" ref="AN1286:AN1349" si="581">AM1286+AN1285</f>
        <v>2012</v>
      </c>
      <c r="AO1286" s="19" t="str">
        <f t="shared" ref="AO1286:AO1349" ca="1" si="582">IF($C1286&gt;=TODAY(),"-",(AL1286-AD1286)^2)</f>
        <v>-</v>
      </c>
      <c r="AP1286" s="17" t="str">
        <f ca="1">IF($C1286&gt;=TODAY(),"-",100*(AO1286-MIN(Fit_Error_Deaths))/(MAX(Fit_Error_Deaths)-MIN(Fit_Error_Deaths)))</f>
        <v>-</v>
      </c>
      <c r="AQ1286" s="17" t="str">
        <f t="shared" ref="AQ1286:AQ1349" ca="1" si="583">IF($C1286&gt;=TODAY(),"-",(AM1286-AH1286)^2)</f>
        <v>-</v>
      </c>
      <c r="AR1286" s="17" t="str">
        <f ca="1">IF($C1286&gt;=TODAY(),"-",100*(AQ1286-MIN(Fit_Error_LocalTransmission))/(MAX(Fit_Error_LocalTransmission)-MIN(Fit_Error_LocalTransmission)))</f>
        <v>-</v>
      </c>
      <c r="AS1286" s="17" t="str">
        <f t="shared" ref="AS1286:AS1349" ca="1" si="584">IF($C1286&gt;=TODAY(),"-",AP1286*$AO$2+AR1286*$AQ$2)</f>
        <v>-</v>
      </c>
      <c r="AT1286" s="67" t="str">
        <f t="shared" ref="AT1286:AT1349" ca="1" si="585">IF($C1286&gt;=TODAY(),"-",($AT$2)^((TODAY()-C1286-1)))</f>
        <v>-</v>
      </c>
    </row>
    <row r="1287" spans="1:46" s="1" customFormat="1" ht="12" x14ac:dyDescent="0.35">
      <c r="A1287" s="87"/>
      <c r="B1287" s="40" t="str">
        <f t="shared" si="562"/>
        <v/>
      </c>
      <c r="C1287" s="41" t="str">
        <f t="shared" si="563"/>
        <v/>
      </c>
      <c r="D1287" s="28">
        <f>'I Disease Parameters'!$E$6/(1000*365)</f>
        <v>4.8197260273972601E-5</v>
      </c>
      <c r="E1287" s="28">
        <f>'I Disease Parameters'!$E$7/(1000*365)</f>
        <v>2.0024657534246577E-5</v>
      </c>
      <c r="F1287" s="27">
        <f>(1-'I Disease Parameters'!$E$8)/'I Disease Parameters'!$E$10</f>
        <v>0.188</v>
      </c>
      <c r="G1287" s="27">
        <f>'I Disease Parameters'!$E$8/'I Disease Parameters'!$E$11</f>
        <v>1.2E-2</v>
      </c>
      <c r="H1287" s="27">
        <f>1/'I Disease Parameters'!$E$12</f>
        <v>0.05</v>
      </c>
      <c r="I1287" s="27">
        <f>'I Disease Parameters'!$E$9/'I Disease Parameters'!$E$15</f>
        <v>0</v>
      </c>
      <c r="J1287" s="83">
        <f t="shared" ref="J1287:J1350" si="586">J1286</f>
        <v>7.7001263440561267</v>
      </c>
      <c r="K1287" s="60">
        <f t="shared" ref="K1287:K1350" si="587">K1286</f>
        <v>0.77001263449643809</v>
      </c>
      <c r="L1287" s="30">
        <f t="shared" ref="L1287:L1350" si="588">L1286</f>
        <v>0.46717576064062738</v>
      </c>
      <c r="M1287" s="27">
        <f>J1287/'I Disease Parameters'!$E$12</f>
        <v>0.38500631720280631</v>
      </c>
      <c r="N1287" s="27">
        <f>K1287/SQRT('I Disease Parameters'!$E$13*'I Disease Parameters'!$E$13)</f>
        <v>4.5294860852731655E-2</v>
      </c>
      <c r="O1287" s="27">
        <f>L1287/'I Disease Parameters'!$E$13</f>
        <v>2.7480927096507492E-2</v>
      </c>
      <c r="P1287" s="27">
        <f>(1-L1287)/'I Disease Parameters'!$E$14</f>
        <v>2.2201009973307193E-2</v>
      </c>
      <c r="Q1287" s="19" t="str">
        <f t="shared" si="564"/>
        <v/>
      </c>
      <c r="R1287" s="17" t="str">
        <f t="shared" si="565"/>
        <v/>
      </c>
      <c r="S1287" s="17" t="str">
        <f t="shared" si="566"/>
        <v/>
      </c>
      <c r="T1287" s="17" t="str">
        <f t="shared" si="567"/>
        <v/>
      </c>
      <c r="U1287" s="17" t="str">
        <f t="shared" si="568"/>
        <v/>
      </c>
      <c r="V1287" s="17" t="str">
        <f t="shared" si="569"/>
        <v/>
      </c>
      <c r="W1287" s="17" t="str">
        <f t="shared" si="570"/>
        <v/>
      </c>
      <c r="X1287" s="18" t="str">
        <f t="shared" si="561"/>
        <v/>
      </c>
      <c r="Y1287" s="17" t="str">
        <f t="shared" si="571"/>
        <v/>
      </c>
      <c r="Z1287" s="17" t="str">
        <f t="shared" si="572"/>
        <v/>
      </c>
      <c r="AA1287" s="17" t="str">
        <f t="shared" si="573"/>
        <v/>
      </c>
      <c r="AB1287" s="17" t="str">
        <f t="shared" si="574"/>
        <v/>
      </c>
      <c r="AC1287" s="17" t="str">
        <f t="shared" si="575"/>
        <v/>
      </c>
      <c r="AD1287" s="18" t="str">
        <f t="shared" si="576"/>
        <v/>
      </c>
      <c r="AE1287" s="19" t="str">
        <f t="shared" si="577"/>
        <v/>
      </c>
      <c r="AF1287" s="17" t="str">
        <f t="shared" si="578"/>
        <v/>
      </c>
      <c r="AG1287" s="17" t="str">
        <f t="shared" si="579"/>
        <v/>
      </c>
      <c r="AH1287" s="18" t="str">
        <f t="shared" si="580"/>
        <v/>
      </c>
      <c r="AI1287" s="73"/>
      <c r="AJ1287" s="74"/>
      <c r="AK1287" s="74"/>
      <c r="AL1287" s="73"/>
      <c r="AM1287" s="74"/>
      <c r="AN1287" s="74">
        <f t="shared" si="581"/>
        <v>2012</v>
      </c>
      <c r="AO1287" s="19" t="str">
        <f t="shared" ca="1" si="582"/>
        <v>-</v>
      </c>
      <c r="AP1287" s="17" t="str">
        <f ca="1">IF($C1287&gt;=TODAY(),"-",100*(AO1287-MIN(Fit_Error_Deaths))/(MAX(Fit_Error_Deaths)-MIN(Fit_Error_Deaths)))</f>
        <v>-</v>
      </c>
      <c r="AQ1287" s="17" t="str">
        <f t="shared" ca="1" si="583"/>
        <v>-</v>
      </c>
      <c r="AR1287" s="17" t="str">
        <f ca="1">IF($C1287&gt;=TODAY(),"-",100*(AQ1287-MIN(Fit_Error_LocalTransmission))/(MAX(Fit_Error_LocalTransmission)-MIN(Fit_Error_LocalTransmission)))</f>
        <v>-</v>
      </c>
      <c r="AS1287" s="17" t="str">
        <f t="shared" ca="1" si="584"/>
        <v>-</v>
      </c>
      <c r="AT1287" s="67" t="str">
        <f t="shared" ca="1" si="585"/>
        <v>-</v>
      </c>
    </row>
    <row r="1288" spans="1:46" s="1" customFormat="1" ht="12" x14ac:dyDescent="0.35">
      <c r="A1288" s="87"/>
      <c r="B1288" s="40" t="str">
        <f t="shared" si="562"/>
        <v/>
      </c>
      <c r="C1288" s="41" t="str">
        <f t="shared" si="563"/>
        <v/>
      </c>
      <c r="D1288" s="28">
        <f>'I Disease Parameters'!$E$6/(1000*365)</f>
        <v>4.8197260273972601E-5</v>
      </c>
      <c r="E1288" s="28">
        <f>'I Disease Parameters'!$E$7/(1000*365)</f>
        <v>2.0024657534246577E-5</v>
      </c>
      <c r="F1288" s="27">
        <f>(1-'I Disease Parameters'!$E$8)/'I Disease Parameters'!$E$10</f>
        <v>0.188</v>
      </c>
      <c r="G1288" s="27">
        <f>'I Disease Parameters'!$E$8/'I Disease Parameters'!$E$11</f>
        <v>1.2E-2</v>
      </c>
      <c r="H1288" s="27">
        <f>1/'I Disease Parameters'!$E$12</f>
        <v>0.05</v>
      </c>
      <c r="I1288" s="27">
        <f>'I Disease Parameters'!$E$9/'I Disease Parameters'!$E$15</f>
        <v>0</v>
      </c>
      <c r="J1288" s="83">
        <f t="shared" si="586"/>
        <v>7.7001263440561267</v>
      </c>
      <c r="K1288" s="60">
        <f t="shared" si="587"/>
        <v>0.77001263449643809</v>
      </c>
      <c r="L1288" s="30">
        <f t="shared" si="588"/>
        <v>0.46717576064062738</v>
      </c>
      <c r="M1288" s="27">
        <f>J1288/'I Disease Parameters'!$E$12</f>
        <v>0.38500631720280631</v>
      </c>
      <c r="N1288" s="27">
        <f>K1288/SQRT('I Disease Parameters'!$E$13*'I Disease Parameters'!$E$13)</f>
        <v>4.5294860852731655E-2</v>
      </c>
      <c r="O1288" s="27">
        <f>L1288/'I Disease Parameters'!$E$13</f>
        <v>2.7480927096507492E-2</v>
      </c>
      <c r="P1288" s="27">
        <f>(1-L1288)/'I Disease Parameters'!$E$14</f>
        <v>2.2201009973307193E-2</v>
      </c>
      <c r="Q1288" s="19" t="str">
        <f t="shared" si="564"/>
        <v/>
      </c>
      <c r="R1288" s="17" t="str">
        <f t="shared" si="565"/>
        <v/>
      </c>
      <c r="S1288" s="17" t="str">
        <f t="shared" si="566"/>
        <v/>
      </c>
      <c r="T1288" s="17" t="str">
        <f t="shared" si="567"/>
        <v/>
      </c>
      <c r="U1288" s="17" t="str">
        <f t="shared" si="568"/>
        <v/>
      </c>
      <c r="V1288" s="17" t="str">
        <f t="shared" si="569"/>
        <v/>
      </c>
      <c r="W1288" s="17" t="str">
        <f t="shared" si="570"/>
        <v/>
      </c>
      <c r="X1288" s="18" t="str">
        <f t="shared" si="561"/>
        <v/>
      </c>
      <c r="Y1288" s="17" t="str">
        <f t="shared" si="571"/>
        <v/>
      </c>
      <c r="Z1288" s="17" t="str">
        <f t="shared" si="572"/>
        <v/>
      </c>
      <c r="AA1288" s="17" t="str">
        <f t="shared" si="573"/>
        <v/>
      </c>
      <c r="AB1288" s="17" t="str">
        <f t="shared" si="574"/>
        <v/>
      </c>
      <c r="AC1288" s="17" t="str">
        <f t="shared" si="575"/>
        <v/>
      </c>
      <c r="AD1288" s="18" t="str">
        <f t="shared" si="576"/>
        <v/>
      </c>
      <c r="AE1288" s="19" t="str">
        <f t="shared" si="577"/>
        <v/>
      </c>
      <c r="AF1288" s="17" t="str">
        <f t="shared" si="578"/>
        <v/>
      </c>
      <c r="AG1288" s="17" t="str">
        <f t="shared" si="579"/>
        <v/>
      </c>
      <c r="AH1288" s="18" t="str">
        <f t="shared" si="580"/>
        <v/>
      </c>
      <c r="AI1288" s="73"/>
      <c r="AJ1288" s="74"/>
      <c r="AK1288" s="74"/>
      <c r="AL1288" s="73"/>
      <c r="AM1288" s="74"/>
      <c r="AN1288" s="74">
        <f t="shared" si="581"/>
        <v>2012</v>
      </c>
      <c r="AO1288" s="19" t="str">
        <f t="shared" ca="1" si="582"/>
        <v>-</v>
      </c>
      <c r="AP1288" s="17" t="str">
        <f ca="1">IF($C1288&gt;=TODAY(),"-",100*(AO1288-MIN(Fit_Error_Deaths))/(MAX(Fit_Error_Deaths)-MIN(Fit_Error_Deaths)))</f>
        <v>-</v>
      </c>
      <c r="AQ1288" s="17" t="str">
        <f t="shared" ca="1" si="583"/>
        <v>-</v>
      </c>
      <c r="AR1288" s="17" t="str">
        <f ca="1">IF($C1288&gt;=TODAY(),"-",100*(AQ1288-MIN(Fit_Error_LocalTransmission))/(MAX(Fit_Error_LocalTransmission)-MIN(Fit_Error_LocalTransmission)))</f>
        <v>-</v>
      </c>
      <c r="AS1288" s="17" t="str">
        <f t="shared" ca="1" si="584"/>
        <v>-</v>
      </c>
      <c r="AT1288" s="67" t="str">
        <f t="shared" ca="1" si="585"/>
        <v>-</v>
      </c>
    </row>
    <row r="1289" spans="1:46" s="1" customFormat="1" ht="12" x14ac:dyDescent="0.35">
      <c r="A1289" s="87"/>
      <c r="B1289" s="40" t="str">
        <f t="shared" si="562"/>
        <v/>
      </c>
      <c r="C1289" s="41" t="str">
        <f t="shared" si="563"/>
        <v/>
      </c>
      <c r="D1289" s="28">
        <f>'I Disease Parameters'!$E$6/(1000*365)</f>
        <v>4.8197260273972601E-5</v>
      </c>
      <c r="E1289" s="28">
        <f>'I Disease Parameters'!$E$7/(1000*365)</f>
        <v>2.0024657534246577E-5</v>
      </c>
      <c r="F1289" s="27">
        <f>(1-'I Disease Parameters'!$E$8)/'I Disease Parameters'!$E$10</f>
        <v>0.188</v>
      </c>
      <c r="G1289" s="27">
        <f>'I Disease Parameters'!$E$8/'I Disease Parameters'!$E$11</f>
        <v>1.2E-2</v>
      </c>
      <c r="H1289" s="27">
        <f>1/'I Disease Parameters'!$E$12</f>
        <v>0.05</v>
      </c>
      <c r="I1289" s="27">
        <f>'I Disease Parameters'!$E$9/'I Disease Parameters'!$E$15</f>
        <v>0</v>
      </c>
      <c r="J1289" s="83">
        <f t="shared" si="586"/>
        <v>7.7001263440561267</v>
      </c>
      <c r="K1289" s="60">
        <f t="shared" si="587"/>
        <v>0.77001263449643809</v>
      </c>
      <c r="L1289" s="30">
        <f t="shared" si="588"/>
        <v>0.46717576064062738</v>
      </c>
      <c r="M1289" s="27">
        <f>J1289/'I Disease Parameters'!$E$12</f>
        <v>0.38500631720280631</v>
      </c>
      <c r="N1289" s="27">
        <f>K1289/SQRT('I Disease Parameters'!$E$13*'I Disease Parameters'!$E$13)</f>
        <v>4.5294860852731655E-2</v>
      </c>
      <c r="O1289" s="27">
        <f>L1289/'I Disease Parameters'!$E$13</f>
        <v>2.7480927096507492E-2</v>
      </c>
      <c r="P1289" s="27">
        <f>(1-L1289)/'I Disease Parameters'!$E$14</f>
        <v>2.2201009973307193E-2</v>
      </c>
      <c r="Q1289" s="19" t="str">
        <f t="shared" si="564"/>
        <v/>
      </c>
      <c r="R1289" s="17" t="str">
        <f t="shared" si="565"/>
        <v/>
      </c>
      <c r="S1289" s="17" t="str">
        <f t="shared" si="566"/>
        <v/>
      </c>
      <c r="T1289" s="17" t="str">
        <f t="shared" si="567"/>
        <v/>
      </c>
      <c r="U1289" s="17" t="str">
        <f t="shared" si="568"/>
        <v/>
      </c>
      <c r="V1289" s="17" t="str">
        <f t="shared" si="569"/>
        <v/>
      </c>
      <c r="W1289" s="17" t="str">
        <f t="shared" si="570"/>
        <v/>
      </c>
      <c r="X1289" s="18" t="str">
        <f t="shared" si="561"/>
        <v/>
      </c>
      <c r="Y1289" s="17" t="str">
        <f t="shared" si="571"/>
        <v/>
      </c>
      <c r="Z1289" s="17" t="str">
        <f t="shared" si="572"/>
        <v/>
      </c>
      <c r="AA1289" s="17" t="str">
        <f t="shared" si="573"/>
        <v/>
      </c>
      <c r="AB1289" s="17" t="str">
        <f t="shared" si="574"/>
        <v/>
      </c>
      <c r="AC1289" s="17" t="str">
        <f t="shared" si="575"/>
        <v/>
      </c>
      <c r="AD1289" s="18" t="str">
        <f t="shared" si="576"/>
        <v/>
      </c>
      <c r="AE1289" s="19" t="str">
        <f t="shared" si="577"/>
        <v/>
      </c>
      <c r="AF1289" s="17" t="str">
        <f t="shared" si="578"/>
        <v/>
      </c>
      <c r="AG1289" s="17" t="str">
        <f t="shared" si="579"/>
        <v/>
      </c>
      <c r="AH1289" s="18" t="str">
        <f t="shared" si="580"/>
        <v/>
      </c>
      <c r="AI1289" s="73"/>
      <c r="AJ1289" s="74"/>
      <c r="AK1289" s="74"/>
      <c r="AL1289" s="73"/>
      <c r="AM1289" s="74"/>
      <c r="AN1289" s="74">
        <f t="shared" si="581"/>
        <v>2012</v>
      </c>
      <c r="AO1289" s="19" t="str">
        <f t="shared" ca="1" si="582"/>
        <v>-</v>
      </c>
      <c r="AP1289" s="17" t="str">
        <f ca="1">IF($C1289&gt;=TODAY(),"-",100*(AO1289-MIN(Fit_Error_Deaths))/(MAX(Fit_Error_Deaths)-MIN(Fit_Error_Deaths)))</f>
        <v>-</v>
      </c>
      <c r="AQ1289" s="17" t="str">
        <f t="shared" ca="1" si="583"/>
        <v>-</v>
      </c>
      <c r="AR1289" s="17" t="str">
        <f ca="1">IF($C1289&gt;=TODAY(),"-",100*(AQ1289-MIN(Fit_Error_LocalTransmission))/(MAX(Fit_Error_LocalTransmission)-MIN(Fit_Error_LocalTransmission)))</f>
        <v>-</v>
      </c>
      <c r="AS1289" s="17" t="str">
        <f t="shared" ca="1" si="584"/>
        <v>-</v>
      </c>
      <c r="AT1289" s="67" t="str">
        <f t="shared" ca="1" si="585"/>
        <v>-</v>
      </c>
    </row>
    <row r="1290" spans="1:46" s="1" customFormat="1" ht="12" x14ac:dyDescent="0.35">
      <c r="A1290" s="87"/>
      <c r="B1290" s="40" t="str">
        <f t="shared" si="562"/>
        <v/>
      </c>
      <c r="C1290" s="41" t="str">
        <f t="shared" si="563"/>
        <v/>
      </c>
      <c r="D1290" s="28">
        <f>'I Disease Parameters'!$E$6/(1000*365)</f>
        <v>4.8197260273972601E-5</v>
      </c>
      <c r="E1290" s="28">
        <f>'I Disease Parameters'!$E$7/(1000*365)</f>
        <v>2.0024657534246577E-5</v>
      </c>
      <c r="F1290" s="27">
        <f>(1-'I Disease Parameters'!$E$8)/'I Disease Parameters'!$E$10</f>
        <v>0.188</v>
      </c>
      <c r="G1290" s="27">
        <f>'I Disease Parameters'!$E$8/'I Disease Parameters'!$E$11</f>
        <v>1.2E-2</v>
      </c>
      <c r="H1290" s="27">
        <f>1/'I Disease Parameters'!$E$12</f>
        <v>0.05</v>
      </c>
      <c r="I1290" s="27">
        <f>'I Disease Parameters'!$E$9/'I Disease Parameters'!$E$15</f>
        <v>0</v>
      </c>
      <c r="J1290" s="83">
        <f t="shared" si="586"/>
        <v>7.7001263440561267</v>
      </c>
      <c r="K1290" s="60">
        <f t="shared" si="587"/>
        <v>0.77001263449643809</v>
      </c>
      <c r="L1290" s="30">
        <f t="shared" si="588"/>
        <v>0.46717576064062738</v>
      </c>
      <c r="M1290" s="27">
        <f>J1290/'I Disease Parameters'!$E$12</f>
        <v>0.38500631720280631</v>
      </c>
      <c r="N1290" s="27">
        <f>K1290/SQRT('I Disease Parameters'!$E$13*'I Disease Parameters'!$E$13)</f>
        <v>4.5294860852731655E-2</v>
      </c>
      <c r="O1290" s="27">
        <f>L1290/'I Disease Parameters'!$E$13</f>
        <v>2.7480927096507492E-2</v>
      </c>
      <c r="P1290" s="27">
        <f>(1-L1290)/'I Disease Parameters'!$E$14</f>
        <v>2.2201009973307193E-2</v>
      </c>
      <c r="Q1290" s="19" t="str">
        <f t="shared" si="564"/>
        <v/>
      </c>
      <c r="R1290" s="17" t="str">
        <f t="shared" si="565"/>
        <v/>
      </c>
      <c r="S1290" s="17" t="str">
        <f t="shared" si="566"/>
        <v/>
      </c>
      <c r="T1290" s="17" t="str">
        <f t="shared" si="567"/>
        <v/>
      </c>
      <c r="U1290" s="17" t="str">
        <f t="shared" si="568"/>
        <v/>
      </c>
      <c r="V1290" s="17" t="str">
        <f t="shared" si="569"/>
        <v/>
      </c>
      <c r="W1290" s="17" t="str">
        <f t="shared" si="570"/>
        <v/>
      </c>
      <c r="X1290" s="18" t="str">
        <f t="shared" si="561"/>
        <v/>
      </c>
      <c r="Y1290" s="17" t="str">
        <f t="shared" si="571"/>
        <v/>
      </c>
      <c r="Z1290" s="17" t="str">
        <f t="shared" si="572"/>
        <v/>
      </c>
      <c r="AA1290" s="17" t="str">
        <f t="shared" si="573"/>
        <v/>
      </c>
      <c r="AB1290" s="17" t="str">
        <f t="shared" si="574"/>
        <v/>
      </c>
      <c r="AC1290" s="17" t="str">
        <f t="shared" si="575"/>
        <v/>
      </c>
      <c r="AD1290" s="18" t="str">
        <f t="shared" si="576"/>
        <v/>
      </c>
      <c r="AE1290" s="19" t="str">
        <f t="shared" si="577"/>
        <v/>
      </c>
      <c r="AF1290" s="17" t="str">
        <f t="shared" si="578"/>
        <v/>
      </c>
      <c r="AG1290" s="17" t="str">
        <f t="shared" si="579"/>
        <v/>
      </c>
      <c r="AH1290" s="18" t="str">
        <f t="shared" si="580"/>
        <v/>
      </c>
      <c r="AI1290" s="73"/>
      <c r="AJ1290" s="74"/>
      <c r="AK1290" s="74"/>
      <c r="AL1290" s="73"/>
      <c r="AM1290" s="74"/>
      <c r="AN1290" s="74">
        <f t="shared" si="581"/>
        <v>2012</v>
      </c>
      <c r="AO1290" s="19" t="str">
        <f t="shared" ca="1" si="582"/>
        <v>-</v>
      </c>
      <c r="AP1290" s="17" t="str">
        <f ca="1">IF($C1290&gt;=TODAY(),"-",100*(AO1290-MIN(Fit_Error_Deaths))/(MAX(Fit_Error_Deaths)-MIN(Fit_Error_Deaths)))</f>
        <v>-</v>
      </c>
      <c r="AQ1290" s="17" t="str">
        <f t="shared" ca="1" si="583"/>
        <v>-</v>
      </c>
      <c r="AR1290" s="17" t="str">
        <f ca="1">IF($C1290&gt;=TODAY(),"-",100*(AQ1290-MIN(Fit_Error_LocalTransmission))/(MAX(Fit_Error_LocalTransmission)-MIN(Fit_Error_LocalTransmission)))</f>
        <v>-</v>
      </c>
      <c r="AS1290" s="17" t="str">
        <f t="shared" ca="1" si="584"/>
        <v>-</v>
      </c>
      <c r="AT1290" s="67" t="str">
        <f t="shared" ca="1" si="585"/>
        <v>-</v>
      </c>
    </row>
    <row r="1291" spans="1:46" s="1" customFormat="1" ht="12" x14ac:dyDescent="0.35">
      <c r="A1291" s="87"/>
      <c r="B1291" s="40" t="str">
        <f t="shared" si="562"/>
        <v/>
      </c>
      <c r="C1291" s="41" t="str">
        <f t="shared" si="563"/>
        <v/>
      </c>
      <c r="D1291" s="28">
        <f>'I Disease Parameters'!$E$6/(1000*365)</f>
        <v>4.8197260273972601E-5</v>
      </c>
      <c r="E1291" s="28">
        <f>'I Disease Parameters'!$E$7/(1000*365)</f>
        <v>2.0024657534246577E-5</v>
      </c>
      <c r="F1291" s="27">
        <f>(1-'I Disease Parameters'!$E$8)/'I Disease Parameters'!$E$10</f>
        <v>0.188</v>
      </c>
      <c r="G1291" s="27">
        <f>'I Disease Parameters'!$E$8/'I Disease Parameters'!$E$11</f>
        <v>1.2E-2</v>
      </c>
      <c r="H1291" s="27">
        <f>1/'I Disease Parameters'!$E$12</f>
        <v>0.05</v>
      </c>
      <c r="I1291" s="27">
        <f>'I Disease Parameters'!$E$9/'I Disease Parameters'!$E$15</f>
        <v>0</v>
      </c>
      <c r="J1291" s="83">
        <f t="shared" si="586"/>
        <v>7.7001263440561267</v>
      </c>
      <c r="K1291" s="60">
        <f t="shared" si="587"/>
        <v>0.77001263449643809</v>
      </c>
      <c r="L1291" s="30">
        <f t="shared" si="588"/>
        <v>0.46717576064062738</v>
      </c>
      <c r="M1291" s="27">
        <f>J1291/'I Disease Parameters'!$E$12</f>
        <v>0.38500631720280631</v>
      </c>
      <c r="N1291" s="27">
        <f>K1291/SQRT('I Disease Parameters'!$E$13*'I Disease Parameters'!$E$13)</f>
        <v>4.5294860852731655E-2</v>
      </c>
      <c r="O1291" s="27">
        <f>L1291/'I Disease Parameters'!$E$13</f>
        <v>2.7480927096507492E-2</v>
      </c>
      <c r="P1291" s="27">
        <f>(1-L1291)/'I Disease Parameters'!$E$14</f>
        <v>2.2201009973307193E-2</v>
      </c>
      <c r="Q1291" s="19" t="str">
        <f t="shared" si="564"/>
        <v/>
      </c>
      <c r="R1291" s="17" t="str">
        <f t="shared" si="565"/>
        <v/>
      </c>
      <c r="S1291" s="17" t="str">
        <f t="shared" si="566"/>
        <v/>
      </c>
      <c r="T1291" s="17" t="str">
        <f t="shared" si="567"/>
        <v/>
      </c>
      <c r="U1291" s="17" t="str">
        <f t="shared" si="568"/>
        <v/>
      </c>
      <c r="V1291" s="17" t="str">
        <f t="shared" si="569"/>
        <v/>
      </c>
      <c r="W1291" s="17" t="str">
        <f t="shared" si="570"/>
        <v/>
      </c>
      <c r="X1291" s="18" t="str">
        <f t="shared" si="561"/>
        <v/>
      </c>
      <c r="Y1291" s="17" t="str">
        <f t="shared" si="571"/>
        <v/>
      </c>
      <c r="Z1291" s="17" t="str">
        <f t="shared" si="572"/>
        <v/>
      </c>
      <c r="AA1291" s="17" t="str">
        <f t="shared" si="573"/>
        <v/>
      </c>
      <c r="AB1291" s="17" t="str">
        <f t="shared" si="574"/>
        <v/>
      </c>
      <c r="AC1291" s="17" t="str">
        <f t="shared" si="575"/>
        <v/>
      </c>
      <c r="AD1291" s="18" t="str">
        <f t="shared" si="576"/>
        <v/>
      </c>
      <c r="AE1291" s="19" t="str">
        <f t="shared" si="577"/>
        <v/>
      </c>
      <c r="AF1291" s="17" t="str">
        <f t="shared" si="578"/>
        <v/>
      </c>
      <c r="AG1291" s="17" t="str">
        <f t="shared" si="579"/>
        <v/>
      </c>
      <c r="AH1291" s="18" t="str">
        <f t="shared" si="580"/>
        <v/>
      </c>
      <c r="AI1291" s="73"/>
      <c r="AJ1291" s="74"/>
      <c r="AK1291" s="74"/>
      <c r="AL1291" s="73"/>
      <c r="AM1291" s="74"/>
      <c r="AN1291" s="74">
        <f t="shared" si="581"/>
        <v>2012</v>
      </c>
      <c r="AO1291" s="19" t="str">
        <f t="shared" ca="1" si="582"/>
        <v>-</v>
      </c>
      <c r="AP1291" s="17" t="str">
        <f ca="1">IF($C1291&gt;=TODAY(),"-",100*(AO1291-MIN(Fit_Error_Deaths))/(MAX(Fit_Error_Deaths)-MIN(Fit_Error_Deaths)))</f>
        <v>-</v>
      </c>
      <c r="AQ1291" s="17" t="str">
        <f t="shared" ca="1" si="583"/>
        <v>-</v>
      </c>
      <c r="AR1291" s="17" t="str">
        <f ca="1">IF($C1291&gt;=TODAY(),"-",100*(AQ1291-MIN(Fit_Error_LocalTransmission))/(MAX(Fit_Error_LocalTransmission)-MIN(Fit_Error_LocalTransmission)))</f>
        <v>-</v>
      </c>
      <c r="AS1291" s="17" t="str">
        <f t="shared" ca="1" si="584"/>
        <v>-</v>
      </c>
      <c r="AT1291" s="67" t="str">
        <f t="shared" ca="1" si="585"/>
        <v>-</v>
      </c>
    </row>
    <row r="1292" spans="1:46" s="1" customFormat="1" ht="12" x14ac:dyDescent="0.35">
      <c r="A1292" s="87"/>
      <c r="B1292" s="40" t="str">
        <f t="shared" si="562"/>
        <v/>
      </c>
      <c r="C1292" s="41" t="str">
        <f t="shared" si="563"/>
        <v/>
      </c>
      <c r="D1292" s="28">
        <f>'I Disease Parameters'!$E$6/(1000*365)</f>
        <v>4.8197260273972601E-5</v>
      </c>
      <c r="E1292" s="28">
        <f>'I Disease Parameters'!$E$7/(1000*365)</f>
        <v>2.0024657534246577E-5</v>
      </c>
      <c r="F1292" s="27">
        <f>(1-'I Disease Parameters'!$E$8)/'I Disease Parameters'!$E$10</f>
        <v>0.188</v>
      </c>
      <c r="G1292" s="27">
        <f>'I Disease Parameters'!$E$8/'I Disease Parameters'!$E$11</f>
        <v>1.2E-2</v>
      </c>
      <c r="H1292" s="27">
        <f>1/'I Disease Parameters'!$E$12</f>
        <v>0.05</v>
      </c>
      <c r="I1292" s="27">
        <f>'I Disease Parameters'!$E$9/'I Disease Parameters'!$E$15</f>
        <v>0</v>
      </c>
      <c r="J1292" s="83">
        <f t="shared" si="586"/>
        <v>7.7001263440561267</v>
      </c>
      <c r="K1292" s="60">
        <f t="shared" si="587"/>
        <v>0.77001263449643809</v>
      </c>
      <c r="L1292" s="30">
        <f t="shared" si="588"/>
        <v>0.46717576064062738</v>
      </c>
      <c r="M1292" s="27">
        <f>J1292/'I Disease Parameters'!$E$12</f>
        <v>0.38500631720280631</v>
      </c>
      <c r="N1292" s="27">
        <f>K1292/SQRT('I Disease Parameters'!$E$13*'I Disease Parameters'!$E$13)</f>
        <v>4.5294860852731655E-2</v>
      </c>
      <c r="O1292" s="27">
        <f>L1292/'I Disease Parameters'!$E$13</f>
        <v>2.7480927096507492E-2</v>
      </c>
      <c r="P1292" s="27">
        <f>(1-L1292)/'I Disease Parameters'!$E$14</f>
        <v>2.2201009973307193E-2</v>
      </c>
      <c r="Q1292" s="19" t="str">
        <f t="shared" si="564"/>
        <v/>
      </c>
      <c r="R1292" s="17" t="str">
        <f t="shared" si="565"/>
        <v/>
      </c>
      <c r="S1292" s="17" t="str">
        <f t="shared" si="566"/>
        <v/>
      </c>
      <c r="T1292" s="17" t="str">
        <f t="shared" si="567"/>
        <v/>
      </c>
      <c r="U1292" s="17" t="str">
        <f t="shared" si="568"/>
        <v/>
      </c>
      <c r="V1292" s="17" t="str">
        <f t="shared" si="569"/>
        <v/>
      </c>
      <c r="W1292" s="17" t="str">
        <f t="shared" si="570"/>
        <v/>
      </c>
      <c r="X1292" s="18" t="str">
        <f t="shared" si="561"/>
        <v/>
      </c>
      <c r="Y1292" s="17" t="str">
        <f t="shared" si="571"/>
        <v/>
      </c>
      <c r="Z1292" s="17" t="str">
        <f t="shared" si="572"/>
        <v/>
      </c>
      <c r="AA1292" s="17" t="str">
        <f t="shared" si="573"/>
        <v/>
      </c>
      <c r="AB1292" s="17" t="str">
        <f t="shared" si="574"/>
        <v/>
      </c>
      <c r="AC1292" s="17" t="str">
        <f t="shared" si="575"/>
        <v/>
      </c>
      <c r="AD1292" s="18" t="str">
        <f t="shared" si="576"/>
        <v/>
      </c>
      <c r="AE1292" s="19" t="str">
        <f t="shared" si="577"/>
        <v/>
      </c>
      <c r="AF1292" s="17" t="str">
        <f t="shared" si="578"/>
        <v/>
      </c>
      <c r="AG1292" s="17" t="str">
        <f t="shared" si="579"/>
        <v/>
      </c>
      <c r="AH1292" s="18" t="str">
        <f t="shared" si="580"/>
        <v/>
      </c>
      <c r="AI1292" s="73"/>
      <c r="AJ1292" s="74"/>
      <c r="AK1292" s="74"/>
      <c r="AL1292" s="73"/>
      <c r="AM1292" s="74"/>
      <c r="AN1292" s="74">
        <f t="shared" si="581"/>
        <v>2012</v>
      </c>
      <c r="AO1292" s="19" t="str">
        <f t="shared" ca="1" si="582"/>
        <v>-</v>
      </c>
      <c r="AP1292" s="17" t="str">
        <f ca="1">IF($C1292&gt;=TODAY(),"-",100*(AO1292-MIN(Fit_Error_Deaths))/(MAX(Fit_Error_Deaths)-MIN(Fit_Error_Deaths)))</f>
        <v>-</v>
      </c>
      <c r="AQ1292" s="17" t="str">
        <f t="shared" ca="1" si="583"/>
        <v>-</v>
      </c>
      <c r="AR1292" s="17" t="str">
        <f ca="1">IF($C1292&gt;=TODAY(),"-",100*(AQ1292-MIN(Fit_Error_LocalTransmission))/(MAX(Fit_Error_LocalTransmission)-MIN(Fit_Error_LocalTransmission)))</f>
        <v>-</v>
      </c>
      <c r="AS1292" s="17" t="str">
        <f t="shared" ca="1" si="584"/>
        <v>-</v>
      </c>
      <c r="AT1292" s="67" t="str">
        <f t="shared" ca="1" si="585"/>
        <v>-</v>
      </c>
    </row>
    <row r="1293" spans="1:46" s="1" customFormat="1" ht="12" x14ac:dyDescent="0.35">
      <c r="A1293" s="87"/>
      <c r="B1293" s="40" t="str">
        <f t="shared" si="562"/>
        <v/>
      </c>
      <c r="C1293" s="41" t="str">
        <f t="shared" si="563"/>
        <v/>
      </c>
      <c r="D1293" s="28">
        <f>'I Disease Parameters'!$E$6/(1000*365)</f>
        <v>4.8197260273972601E-5</v>
      </c>
      <c r="E1293" s="28">
        <f>'I Disease Parameters'!$E$7/(1000*365)</f>
        <v>2.0024657534246577E-5</v>
      </c>
      <c r="F1293" s="27">
        <f>(1-'I Disease Parameters'!$E$8)/'I Disease Parameters'!$E$10</f>
        <v>0.188</v>
      </c>
      <c r="G1293" s="27">
        <f>'I Disease Parameters'!$E$8/'I Disease Parameters'!$E$11</f>
        <v>1.2E-2</v>
      </c>
      <c r="H1293" s="27">
        <f>1/'I Disease Parameters'!$E$12</f>
        <v>0.05</v>
      </c>
      <c r="I1293" s="27">
        <f>'I Disease Parameters'!$E$9/'I Disease Parameters'!$E$15</f>
        <v>0</v>
      </c>
      <c r="J1293" s="83">
        <f t="shared" si="586"/>
        <v>7.7001263440561267</v>
      </c>
      <c r="K1293" s="60">
        <f t="shared" si="587"/>
        <v>0.77001263449643809</v>
      </c>
      <c r="L1293" s="30">
        <f t="shared" si="588"/>
        <v>0.46717576064062738</v>
      </c>
      <c r="M1293" s="27">
        <f>J1293/'I Disease Parameters'!$E$12</f>
        <v>0.38500631720280631</v>
      </c>
      <c r="N1293" s="27">
        <f>K1293/SQRT('I Disease Parameters'!$E$13*'I Disease Parameters'!$E$13)</f>
        <v>4.5294860852731655E-2</v>
      </c>
      <c r="O1293" s="27">
        <f>L1293/'I Disease Parameters'!$E$13</f>
        <v>2.7480927096507492E-2</v>
      </c>
      <c r="P1293" s="27">
        <f>(1-L1293)/'I Disease Parameters'!$E$14</f>
        <v>2.2201009973307193E-2</v>
      </c>
      <c r="Q1293" s="19" t="str">
        <f t="shared" si="564"/>
        <v/>
      </c>
      <c r="R1293" s="17" t="str">
        <f t="shared" si="565"/>
        <v/>
      </c>
      <c r="S1293" s="17" t="str">
        <f t="shared" si="566"/>
        <v/>
      </c>
      <c r="T1293" s="17" t="str">
        <f t="shared" si="567"/>
        <v/>
      </c>
      <c r="U1293" s="17" t="str">
        <f t="shared" si="568"/>
        <v/>
      </c>
      <c r="V1293" s="17" t="str">
        <f t="shared" si="569"/>
        <v/>
      </c>
      <c r="W1293" s="17" t="str">
        <f t="shared" si="570"/>
        <v/>
      </c>
      <c r="X1293" s="18" t="str">
        <f t="shared" si="561"/>
        <v/>
      </c>
      <c r="Y1293" s="17" t="str">
        <f t="shared" si="571"/>
        <v/>
      </c>
      <c r="Z1293" s="17" t="str">
        <f t="shared" si="572"/>
        <v/>
      </c>
      <c r="AA1293" s="17" t="str">
        <f t="shared" si="573"/>
        <v/>
      </c>
      <c r="AB1293" s="17" t="str">
        <f t="shared" si="574"/>
        <v/>
      </c>
      <c r="AC1293" s="17" t="str">
        <f t="shared" si="575"/>
        <v/>
      </c>
      <c r="AD1293" s="18" t="str">
        <f t="shared" si="576"/>
        <v/>
      </c>
      <c r="AE1293" s="19" t="str">
        <f t="shared" si="577"/>
        <v/>
      </c>
      <c r="AF1293" s="17" t="str">
        <f t="shared" si="578"/>
        <v/>
      </c>
      <c r="AG1293" s="17" t="str">
        <f t="shared" si="579"/>
        <v/>
      </c>
      <c r="AH1293" s="18" t="str">
        <f t="shared" si="580"/>
        <v/>
      </c>
      <c r="AI1293" s="73"/>
      <c r="AJ1293" s="74"/>
      <c r="AK1293" s="74"/>
      <c r="AL1293" s="73"/>
      <c r="AM1293" s="74"/>
      <c r="AN1293" s="74">
        <f t="shared" si="581"/>
        <v>2012</v>
      </c>
      <c r="AO1293" s="19" t="str">
        <f t="shared" ca="1" si="582"/>
        <v>-</v>
      </c>
      <c r="AP1293" s="17" t="str">
        <f ca="1">IF($C1293&gt;=TODAY(),"-",100*(AO1293-MIN(Fit_Error_Deaths))/(MAX(Fit_Error_Deaths)-MIN(Fit_Error_Deaths)))</f>
        <v>-</v>
      </c>
      <c r="AQ1293" s="17" t="str">
        <f t="shared" ca="1" si="583"/>
        <v>-</v>
      </c>
      <c r="AR1293" s="17" t="str">
        <f ca="1">IF($C1293&gt;=TODAY(),"-",100*(AQ1293-MIN(Fit_Error_LocalTransmission))/(MAX(Fit_Error_LocalTransmission)-MIN(Fit_Error_LocalTransmission)))</f>
        <v>-</v>
      </c>
      <c r="AS1293" s="17" t="str">
        <f t="shared" ca="1" si="584"/>
        <v>-</v>
      </c>
      <c r="AT1293" s="67" t="str">
        <f t="shared" ca="1" si="585"/>
        <v>-</v>
      </c>
    </row>
    <row r="1294" spans="1:46" s="1" customFormat="1" ht="12" x14ac:dyDescent="0.35">
      <c r="A1294" s="87"/>
      <c r="B1294" s="40" t="str">
        <f t="shared" si="562"/>
        <v/>
      </c>
      <c r="C1294" s="41" t="str">
        <f t="shared" si="563"/>
        <v/>
      </c>
      <c r="D1294" s="28">
        <f>'I Disease Parameters'!$E$6/(1000*365)</f>
        <v>4.8197260273972601E-5</v>
      </c>
      <c r="E1294" s="28">
        <f>'I Disease Parameters'!$E$7/(1000*365)</f>
        <v>2.0024657534246577E-5</v>
      </c>
      <c r="F1294" s="27">
        <f>(1-'I Disease Parameters'!$E$8)/'I Disease Parameters'!$E$10</f>
        <v>0.188</v>
      </c>
      <c r="G1294" s="27">
        <f>'I Disease Parameters'!$E$8/'I Disease Parameters'!$E$11</f>
        <v>1.2E-2</v>
      </c>
      <c r="H1294" s="27">
        <f>1/'I Disease Parameters'!$E$12</f>
        <v>0.05</v>
      </c>
      <c r="I1294" s="27">
        <f>'I Disease Parameters'!$E$9/'I Disease Parameters'!$E$15</f>
        <v>0</v>
      </c>
      <c r="J1294" s="83">
        <f t="shared" si="586"/>
        <v>7.7001263440561267</v>
      </c>
      <c r="K1294" s="60">
        <f t="shared" si="587"/>
        <v>0.77001263449643809</v>
      </c>
      <c r="L1294" s="30">
        <f t="shared" si="588"/>
        <v>0.46717576064062738</v>
      </c>
      <c r="M1294" s="27">
        <f>J1294/'I Disease Parameters'!$E$12</f>
        <v>0.38500631720280631</v>
      </c>
      <c r="N1294" s="27">
        <f>K1294/SQRT('I Disease Parameters'!$E$13*'I Disease Parameters'!$E$13)</f>
        <v>4.5294860852731655E-2</v>
      </c>
      <c r="O1294" s="27">
        <f>L1294/'I Disease Parameters'!$E$13</f>
        <v>2.7480927096507492E-2</v>
      </c>
      <c r="P1294" s="27">
        <f>(1-L1294)/'I Disease Parameters'!$E$14</f>
        <v>2.2201009973307193E-2</v>
      </c>
      <c r="Q1294" s="19" t="str">
        <f t="shared" si="564"/>
        <v/>
      </c>
      <c r="R1294" s="17" t="str">
        <f t="shared" si="565"/>
        <v/>
      </c>
      <c r="S1294" s="17" t="str">
        <f t="shared" si="566"/>
        <v/>
      </c>
      <c r="T1294" s="17" t="str">
        <f t="shared" si="567"/>
        <v/>
      </c>
      <c r="U1294" s="17" t="str">
        <f t="shared" si="568"/>
        <v/>
      </c>
      <c r="V1294" s="17" t="str">
        <f t="shared" si="569"/>
        <v/>
      </c>
      <c r="W1294" s="17" t="str">
        <f t="shared" si="570"/>
        <v/>
      </c>
      <c r="X1294" s="18" t="str">
        <f t="shared" si="561"/>
        <v/>
      </c>
      <c r="Y1294" s="17" t="str">
        <f t="shared" si="571"/>
        <v/>
      </c>
      <c r="Z1294" s="17" t="str">
        <f t="shared" si="572"/>
        <v/>
      </c>
      <c r="AA1294" s="17" t="str">
        <f t="shared" si="573"/>
        <v/>
      </c>
      <c r="AB1294" s="17" t="str">
        <f t="shared" si="574"/>
        <v/>
      </c>
      <c r="AC1294" s="17" t="str">
        <f t="shared" si="575"/>
        <v/>
      </c>
      <c r="AD1294" s="18" t="str">
        <f t="shared" si="576"/>
        <v/>
      </c>
      <c r="AE1294" s="19" t="str">
        <f t="shared" si="577"/>
        <v/>
      </c>
      <c r="AF1294" s="17" t="str">
        <f t="shared" si="578"/>
        <v/>
      </c>
      <c r="AG1294" s="17" t="str">
        <f t="shared" si="579"/>
        <v/>
      </c>
      <c r="AH1294" s="18" t="str">
        <f t="shared" si="580"/>
        <v/>
      </c>
      <c r="AI1294" s="73"/>
      <c r="AJ1294" s="74"/>
      <c r="AK1294" s="74"/>
      <c r="AL1294" s="73"/>
      <c r="AM1294" s="74"/>
      <c r="AN1294" s="74">
        <f t="shared" si="581"/>
        <v>2012</v>
      </c>
      <c r="AO1294" s="19" t="str">
        <f t="shared" ca="1" si="582"/>
        <v>-</v>
      </c>
      <c r="AP1294" s="17" t="str">
        <f ca="1">IF($C1294&gt;=TODAY(),"-",100*(AO1294-MIN(Fit_Error_Deaths))/(MAX(Fit_Error_Deaths)-MIN(Fit_Error_Deaths)))</f>
        <v>-</v>
      </c>
      <c r="AQ1294" s="17" t="str">
        <f t="shared" ca="1" si="583"/>
        <v>-</v>
      </c>
      <c r="AR1294" s="17" t="str">
        <f ca="1">IF($C1294&gt;=TODAY(),"-",100*(AQ1294-MIN(Fit_Error_LocalTransmission))/(MAX(Fit_Error_LocalTransmission)-MIN(Fit_Error_LocalTransmission)))</f>
        <v>-</v>
      </c>
      <c r="AS1294" s="17" t="str">
        <f t="shared" ca="1" si="584"/>
        <v>-</v>
      </c>
      <c r="AT1294" s="67" t="str">
        <f t="shared" ca="1" si="585"/>
        <v>-</v>
      </c>
    </row>
    <row r="1295" spans="1:46" s="1" customFormat="1" ht="12" x14ac:dyDescent="0.35">
      <c r="A1295" s="87"/>
      <c r="B1295" s="40" t="str">
        <f t="shared" si="562"/>
        <v/>
      </c>
      <c r="C1295" s="41" t="str">
        <f t="shared" si="563"/>
        <v/>
      </c>
      <c r="D1295" s="28">
        <f>'I Disease Parameters'!$E$6/(1000*365)</f>
        <v>4.8197260273972601E-5</v>
      </c>
      <c r="E1295" s="28">
        <f>'I Disease Parameters'!$E$7/(1000*365)</f>
        <v>2.0024657534246577E-5</v>
      </c>
      <c r="F1295" s="27">
        <f>(1-'I Disease Parameters'!$E$8)/'I Disease Parameters'!$E$10</f>
        <v>0.188</v>
      </c>
      <c r="G1295" s="27">
        <f>'I Disease Parameters'!$E$8/'I Disease Parameters'!$E$11</f>
        <v>1.2E-2</v>
      </c>
      <c r="H1295" s="27">
        <f>1/'I Disease Parameters'!$E$12</f>
        <v>0.05</v>
      </c>
      <c r="I1295" s="27">
        <f>'I Disease Parameters'!$E$9/'I Disease Parameters'!$E$15</f>
        <v>0</v>
      </c>
      <c r="J1295" s="83">
        <f t="shared" si="586"/>
        <v>7.7001263440561267</v>
      </c>
      <c r="K1295" s="60">
        <f t="shared" si="587"/>
        <v>0.77001263449643809</v>
      </c>
      <c r="L1295" s="30">
        <f t="shared" si="588"/>
        <v>0.46717576064062738</v>
      </c>
      <c r="M1295" s="27">
        <f>J1295/'I Disease Parameters'!$E$12</f>
        <v>0.38500631720280631</v>
      </c>
      <c r="N1295" s="27">
        <f>K1295/SQRT('I Disease Parameters'!$E$13*'I Disease Parameters'!$E$13)</f>
        <v>4.5294860852731655E-2</v>
      </c>
      <c r="O1295" s="27">
        <f>L1295/'I Disease Parameters'!$E$13</f>
        <v>2.7480927096507492E-2</v>
      </c>
      <c r="P1295" s="27">
        <f>(1-L1295)/'I Disease Parameters'!$E$14</f>
        <v>2.2201009973307193E-2</v>
      </c>
      <c r="Q1295" s="19" t="str">
        <f t="shared" si="564"/>
        <v/>
      </c>
      <c r="R1295" s="17" t="str">
        <f t="shared" si="565"/>
        <v/>
      </c>
      <c r="S1295" s="17" t="str">
        <f t="shared" si="566"/>
        <v/>
      </c>
      <c r="T1295" s="17" t="str">
        <f t="shared" si="567"/>
        <v/>
      </c>
      <c r="U1295" s="17" t="str">
        <f t="shared" si="568"/>
        <v/>
      </c>
      <c r="V1295" s="17" t="str">
        <f t="shared" si="569"/>
        <v/>
      </c>
      <c r="W1295" s="17" t="str">
        <f t="shared" si="570"/>
        <v/>
      </c>
      <c r="X1295" s="18" t="str">
        <f t="shared" si="561"/>
        <v/>
      </c>
      <c r="Y1295" s="17" t="str">
        <f t="shared" si="571"/>
        <v/>
      </c>
      <c r="Z1295" s="17" t="str">
        <f t="shared" si="572"/>
        <v/>
      </c>
      <c r="AA1295" s="17" t="str">
        <f t="shared" si="573"/>
        <v/>
      </c>
      <c r="AB1295" s="17" t="str">
        <f t="shared" si="574"/>
        <v/>
      </c>
      <c r="AC1295" s="17" t="str">
        <f t="shared" si="575"/>
        <v/>
      </c>
      <c r="AD1295" s="18" t="str">
        <f t="shared" si="576"/>
        <v/>
      </c>
      <c r="AE1295" s="19" t="str">
        <f t="shared" si="577"/>
        <v/>
      </c>
      <c r="AF1295" s="17" t="str">
        <f t="shared" si="578"/>
        <v/>
      </c>
      <c r="AG1295" s="17" t="str">
        <f t="shared" si="579"/>
        <v/>
      </c>
      <c r="AH1295" s="18" t="str">
        <f t="shared" si="580"/>
        <v/>
      </c>
      <c r="AI1295" s="73"/>
      <c r="AJ1295" s="74"/>
      <c r="AK1295" s="74"/>
      <c r="AL1295" s="73"/>
      <c r="AM1295" s="74"/>
      <c r="AN1295" s="74">
        <f t="shared" si="581"/>
        <v>2012</v>
      </c>
      <c r="AO1295" s="19" t="str">
        <f t="shared" ca="1" si="582"/>
        <v>-</v>
      </c>
      <c r="AP1295" s="17" t="str">
        <f ca="1">IF($C1295&gt;=TODAY(),"-",100*(AO1295-MIN(Fit_Error_Deaths))/(MAX(Fit_Error_Deaths)-MIN(Fit_Error_Deaths)))</f>
        <v>-</v>
      </c>
      <c r="AQ1295" s="17" t="str">
        <f t="shared" ca="1" si="583"/>
        <v>-</v>
      </c>
      <c r="AR1295" s="17" t="str">
        <f ca="1">IF($C1295&gt;=TODAY(),"-",100*(AQ1295-MIN(Fit_Error_LocalTransmission))/(MAX(Fit_Error_LocalTransmission)-MIN(Fit_Error_LocalTransmission)))</f>
        <v>-</v>
      </c>
      <c r="AS1295" s="17" t="str">
        <f t="shared" ca="1" si="584"/>
        <v>-</v>
      </c>
      <c r="AT1295" s="67" t="str">
        <f t="shared" ca="1" si="585"/>
        <v>-</v>
      </c>
    </row>
    <row r="1296" spans="1:46" s="1" customFormat="1" ht="12" x14ac:dyDescent="0.35">
      <c r="A1296" s="87"/>
      <c r="B1296" s="40" t="str">
        <f t="shared" si="562"/>
        <v/>
      </c>
      <c r="C1296" s="41" t="str">
        <f t="shared" si="563"/>
        <v/>
      </c>
      <c r="D1296" s="28">
        <f>'I Disease Parameters'!$E$6/(1000*365)</f>
        <v>4.8197260273972601E-5</v>
      </c>
      <c r="E1296" s="28">
        <f>'I Disease Parameters'!$E$7/(1000*365)</f>
        <v>2.0024657534246577E-5</v>
      </c>
      <c r="F1296" s="27">
        <f>(1-'I Disease Parameters'!$E$8)/'I Disease Parameters'!$E$10</f>
        <v>0.188</v>
      </c>
      <c r="G1296" s="27">
        <f>'I Disease Parameters'!$E$8/'I Disease Parameters'!$E$11</f>
        <v>1.2E-2</v>
      </c>
      <c r="H1296" s="27">
        <f>1/'I Disease Parameters'!$E$12</f>
        <v>0.05</v>
      </c>
      <c r="I1296" s="27">
        <f>'I Disease Parameters'!$E$9/'I Disease Parameters'!$E$15</f>
        <v>0</v>
      </c>
      <c r="J1296" s="83">
        <f t="shared" si="586"/>
        <v>7.7001263440561267</v>
      </c>
      <c r="K1296" s="60">
        <f t="shared" si="587"/>
        <v>0.77001263449643809</v>
      </c>
      <c r="L1296" s="30">
        <f t="shared" si="588"/>
        <v>0.46717576064062738</v>
      </c>
      <c r="M1296" s="27">
        <f>J1296/'I Disease Parameters'!$E$12</f>
        <v>0.38500631720280631</v>
      </c>
      <c r="N1296" s="27">
        <f>K1296/SQRT('I Disease Parameters'!$E$13*'I Disease Parameters'!$E$13)</f>
        <v>4.5294860852731655E-2</v>
      </c>
      <c r="O1296" s="27">
        <f>L1296/'I Disease Parameters'!$E$13</f>
        <v>2.7480927096507492E-2</v>
      </c>
      <c r="P1296" s="27">
        <f>(1-L1296)/'I Disease Parameters'!$E$14</f>
        <v>2.2201009973307193E-2</v>
      </c>
      <c r="Q1296" s="19" t="str">
        <f t="shared" si="564"/>
        <v/>
      </c>
      <c r="R1296" s="17" t="str">
        <f t="shared" si="565"/>
        <v/>
      </c>
      <c r="S1296" s="17" t="str">
        <f t="shared" si="566"/>
        <v/>
      </c>
      <c r="T1296" s="17" t="str">
        <f t="shared" si="567"/>
        <v/>
      </c>
      <c r="U1296" s="17" t="str">
        <f t="shared" si="568"/>
        <v/>
      </c>
      <c r="V1296" s="17" t="str">
        <f t="shared" si="569"/>
        <v/>
      </c>
      <c r="W1296" s="17" t="str">
        <f t="shared" si="570"/>
        <v/>
      </c>
      <c r="X1296" s="18" t="str">
        <f t="shared" si="561"/>
        <v/>
      </c>
      <c r="Y1296" s="17" t="str">
        <f t="shared" si="571"/>
        <v/>
      </c>
      <c r="Z1296" s="17" t="str">
        <f t="shared" si="572"/>
        <v/>
      </c>
      <c r="AA1296" s="17" t="str">
        <f t="shared" si="573"/>
        <v/>
      </c>
      <c r="AB1296" s="17" t="str">
        <f t="shared" si="574"/>
        <v/>
      </c>
      <c r="AC1296" s="17" t="str">
        <f t="shared" si="575"/>
        <v/>
      </c>
      <c r="AD1296" s="18" t="str">
        <f t="shared" si="576"/>
        <v/>
      </c>
      <c r="AE1296" s="19" t="str">
        <f t="shared" si="577"/>
        <v/>
      </c>
      <c r="AF1296" s="17" t="str">
        <f t="shared" si="578"/>
        <v/>
      </c>
      <c r="AG1296" s="17" t="str">
        <f t="shared" si="579"/>
        <v/>
      </c>
      <c r="AH1296" s="18" t="str">
        <f t="shared" si="580"/>
        <v/>
      </c>
      <c r="AI1296" s="73"/>
      <c r="AJ1296" s="74"/>
      <c r="AK1296" s="74"/>
      <c r="AL1296" s="73"/>
      <c r="AM1296" s="74"/>
      <c r="AN1296" s="74">
        <f t="shared" si="581"/>
        <v>2012</v>
      </c>
      <c r="AO1296" s="19" t="str">
        <f t="shared" ca="1" si="582"/>
        <v>-</v>
      </c>
      <c r="AP1296" s="17" t="str">
        <f ca="1">IF($C1296&gt;=TODAY(),"-",100*(AO1296-MIN(Fit_Error_Deaths))/(MAX(Fit_Error_Deaths)-MIN(Fit_Error_Deaths)))</f>
        <v>-</v>
      </c>
      <c r="AQ1296" s="17" t="str">
        <f t="shared" ca="1" si="583"/>
        <v>-</v>
      </c>
      <c r="AR1296" s="17" t="str">
        <f ca="1">IF($C1296&gt;=TODAY(),"-",100*(AQ1296-MIN(Fit_Error_LocalTransmission))/(MAX(Fit_Error_LocalTransmission)-MIN(Fit_Error_LocalTransmission)))</f>
        <v>-</v>
      </c>
      <c r="AS1296" s="17" t="str">
        <f t="shared" ca="1" si="584"/>
        <v>-</v>
      </c>
      <c r="AT1296" s="67" t="str">
        <f t="shared" ca="1" si="585"/>
        <v>-</v>
      </c>
    </row>
    <row r="1297" spans="1:46" s="1" customFormat="1" ht="12" x14ac:dyDescent="0.35">
      <c r="A1297" s="87"/>
      <c r="B1297" s="40" t="str">
        <f t="shared" si="562"/>
        <v/>
      </c>
      <c r="C1297" s="41" t="str">
        <f t="shared" si="563"/>
        <v/>
      </c>
      <c r="D1297" s="28">
        <f>'I Disease Parameters'!$E$6/(1000*365)</f>
        <v>4.8197260273972601E-5</v>
      </c>
      <c r="E1297" s="28">
        <f>'I Disease Parameters'!$E$7/(1000*365)</f>
        <v>2.0024657534246577E-5</v>
      </c>
      <c r="F1297" s="27">
        <f>(1-'I Disease Parameters'!$E$8)/'I Disease Parameters'!$E$10</f>
        <v>0.188</v>
      </c>
      <c r="G1297" s="27">
        <f>'I Disease Parameters'!$E$8/'I Disease Parameters'!$E$11</f>
        <v>1.2E-2</v>
      </c>
      <c r="H1297" s="27">
        <f>1/'I Disease Parameters'!$E$12</f>
        <v>0.05</v>
      </c>
      <c r="I1297" s="27">
        <f>'I Disease Parameters'!$E$9/'I Disease Parameters'!$E$15</f>
        <v>0</v>
      </c>
      <c r="J1297" s="83">
        <f t="shared" si="586"/>
        <v>7.7001263440561267</v>
      </c>
      <c r="K1297" s="60">
        <f t="shared" si="587"/>
        <v>0.77001263449643809</v>
      </c>
      <c r="L1297" s="30">
        <f t="shared" si="588"/>
        <v>0.46717576064062738</v>
      </c>
      <c r="M1297" s="27">
        <f>J1297/'I Disease Parameters'!$E$12</f>
        <v>0.38500631720280631</v>
      </c>
      <c r="N1297" s="27">
        <f>K1297/SQRT('I Disease Parameters'!$E$13*'I Disease Parameters'!$E$13)</f>
        <v>4.5294860852731655E-2</v>
      </c>
      <c r="O1297" s="27">
        <f>L1297/'I Disease Parameters'!$E$13</f>
        <v>2.7480927096507492E-2</v>
      </c>
      <c r="P1297" s="27">
        <f>(1-L1297)/'I Disease Parameters'!$E$14</f>
        <v>2.2201009973307193E-2</v>
      </c>
      <c r="Q1297" s="19" t="str">
        <f t="shared" si="564"/>
        <v/>
      </c>
      <c r="R1297" s="17" t="str">
        <f t="shared" si="565"/>
        <v/>
      </c>
      <c r="S1297" s="17" t="str">
        <f t="shared" si="566"/>
        <v/>
      </c>
      <c r="T1297" s="17" t="str">
        <f t="shared" si="567"/>
        <v/>
      </c>
      <c r="U1297" s="17" t="str">
        <f t="shared" si="568"/>
        <v/>
      </c>
      <c r="V1297" s="17" t="str">
        <f t="shared" si="569"/>
        <v/>
      </c>
      <c r="W1297" s="17" t="str">
        <f t="shared" si="570"/>
        <v/>
      </c>
      <c r="X1297" s="18" t="str">
        <f t="shared" si="561"/>
        <v/>
      </c>
      <c r="Y1297" s="17" t="str">
        <f t="shared" si="571"/>
        <v/>
      </c>
      <c r="Z1297" s="17" t="str">
        <f t="shared" si="572"/>
        <v/>
      </c>
      <c r="AA1297" s="17" t="str">
        <f t="shared" si="573"/>
        <v/>
      </c>
      <c r="AB1297" s="17" t="str">
        <f t="shared" si="574"/>
        <v/>
      </c>
      <c r="AC1297" s="17" t="str">
        <f t="shared" si="575"/>
        <v/>
      </c>
      <c r="AD1297" s="18" t="str">
        <f t="shared" si="576"/>
        <v/>
      </c>
      <c r="AE1297" s="19" t="str">
        <f t="shared" si="577"/>
        <v/>
      </c>
      <c r="AF1297" s="17" t="str">
        <f t="shared" si="578"/>
        <v/>
      </c>
      <c r="AG1297" s="17" t="str">
        <f t="shared" si="579"/>
        <v/>
      </c>
      <c r="AH1297" s="18" t="str">
        <f t="shared" si="580"/>
        <v/>
      </c>
      <c r="AI1297" s="73"/>
      <c r="AJ1297" s="74"/>
      <c r="AK1297" s="74"/>
      <c r="AL1297" s="73"/>
      <c r="AM1297" s="74"/>
      <c r="AN1297" s="74">
        <f t="shared" si="581"/>
        <v>2012</v>
      </c>
      <c r="AO1297" s="19" t="str">
        <f t="shared" ca="1" si="582"/>
        <v>-</v>
      </c>
      <c r="AP1297" s="17" t="str">
        <f ca="1">IF($C1297&gt;=TODAY(),"-",100*(AO1297-MIN(Fit_Error_Deaths))/(MAX(Fit_Error_Deaths)-MIN(Fit_Error_Deaths)))</f>
        <v>-</v>
      </c>
      <c r="AQ1297" s="17" t="str">
        <f t="shared" ca="1" si="583"/>
        <v>-</v>
      </c>
      <c r="AR1297" s="17" t="str">
        <f ca="1">IF($C1297&gt;=TODAY(),"-",100*(AQ1297-MIN(Fit_Error_LocalTransmission))/(MAX(Fit_Error_LocalTransmission)-MIN(Fit_Error_LocalTransmission)))</f>
        <v>-</v>
      </c>
      <c r="AS1297" s="17" t="str">
        <f t="shared" ca="1" si="584"/>
        <v>-</v>
      </c>
      <c r="AT1297" s="67" t="str">
        <f t="shared" ca="1" si="585"/>
        <v>-</v>
      </c>
    </row>
    <row r="1298" spans="1:46" s="1" customFormat="1" ht="12" x14ac:dyDescent="0.35">
      <c r="A1298" s="87"/>
      <c r="B1298" s="40" t="str">
        <f t="shared" si="562"/>
        <v/>
      </c>
      <c r="C1298" s="41" t="str">
        <f t="shared" si="563"/>
        <v/>
      </c>
      <c r="D1298" s="28">
        <f>'I Disease Parameters'!$E$6/(1000*365)</f>
        <v>4.8197260273972601E-5</v>
      </c>
      <c r="E1298" s="28">
        <f>'I Disease Parameters'!$E$7/(1000*365)</f>
        <v>2.0024657534246577E-5</v>
      </c>
      <c r="F1298" s="27">
        <f>(1-'I Disease Parameters'!$E$8)/'I Disease Parameters'!$E$10</f>
        <v>0.188</v>
      </c>
      <c r="G1298" s="27">
        <f>'I Disease Parameters'!$E$8/'I Disease Parameters'!$E$11</f>
        <v>1.2E-2</v>
      </c>
      <c r="H1298" s="27">
        <f>1/'I Disease Parameters'!$E$12</f>
        <v>0.05</v>
      </c>
      <c r="I1298" s="27">
        <f>'I Disease Parameters'!$E$9/'I Disease Parameters'!$E$15</f>
        <v>0</v>
      </c>
      <c r="J1298" s="83">
        <f t="shared" si="586"/>
        <v>7.7001263440561267</v>
      </c>
      <c r="K1298" s="60">
        <f t="shared" si="587"/>
        <v>0.77001263449643809</v>
      </c>
      <c r="L1298" s="30">
        <f t="shared" si="588"/>
        <v>0.46717576064062738</v>
      </c>
      <c r="M1298" s="27">
        <f>J1298/'I Disease Parameters'!$E$12</f>
        <v>0.38500631720280631</v>
      </c>
      <c r="N1298" s="27">
        <f>K1298/SQRT('I Disease Parameters'!$E$13*'I Disease Parameters'!$E$13)</f>
        <v>4.5294860852731655E-2</v>
      </c>
      <c r="O1298" s="27">
        <f>L1298/'I Disease Parameters'!$E$13</f>
        <v>2.7480927096507492E-2</v>
      </c>
      <c r="P1298" s="27">
        <f>(1-L1298)/'I Disease Parameters'!$E$14</f>
        <v>2.2201009973307193E-2</v>
      </c>
      <c r="Q1298" s="19" t="str">
        <f t="shared" si="564"/>
        <v/>
      </c>
      <c r="R1298" s="17" t="str">
        <f t="shared" si="565"/>
        <v/>
      </c>
      <c r="S1298" s="17" t="str">
        <f t="shared" si="566"/>
        <v/>
      </c>
      <c r="T1298" s="17" t="str">
        <f t="shared" si="567"/>
        <v/>
      </c>
      <c r="U1298" s="17" t="str">
        <f t="shared" si="568"/>
        <v/>
      </c>
      <c r="V1298" s="17" t="str">
        <f t="shared" si="569"/>
        <v/>
      </c>
      <c r="W1298" s="17" t="str">
        <f t="shared" si="570"/>
        <v/>
      </c>
      <c r="X1298" s="18" t="str">
        <f t="shared" si="561"/>
        <v/>
      </c>
      <c r="Y1298" s="17" t="str">
        <f t="shared" si="571"/>
        <v/>
      </c>
      <c r="Z1298" s="17" t="str">
        <f t="shared" si="572"/>
        <v/>
      </c>
      <c r="AA1298" s="17" t="str">
        <f t="shared" si="573"/>
        <v/>
      </c>
      <c r="AB1298" s="17" t="str">
        <f t="shared" si="574"/>
        <v/>
      </c>
      <c r="AC1298" s="17" t="str">
        <f t="shared" si="575"/>
        <v/>
      </c>
      <c r="AD1298" s="18" t="str">
        <f t="shared" si="576"/>
        <v/>
      </c>
      <c r="AE1298" s="19" t="str">
        <f t="shared" si="577"/>
        <v/>
      </c>
      <c r="AF1298" s="17" t="str">
        <f t="shared" si="578"/>
        <v/>
      </c>
      <c r="AG1298" s="17" t="str">
        <f t="shared" si="579"/>
        <v/>
      </c>
      <c r="AH1298" s="18" t="str">
        <f t="shared" si="580"/>
        <v/>
      </c>
      <c r="AI1298" s="73"/>
      <c r="AJ1298" s="74"/>
      <c r="AK1298" s="74"/>
      <c r="AL1298" s="73"/>
      <c r="AM1298" s="74"/>
      <c r="AN1298" s="74">
        <f t="shared" si="581"/>
        <v>2012</v>
      </c>
      <c r="AO1298" s="19" t="str">
        <f t="shared" ca="1" si="582"/>
        <v>-</v>
      </c>
      <c r="AP1298" s="17" t="str">
        <f ca="1">IF($C1298&gt;=TODAY(),"-",100*(AO1298-MIN(Fit_Error_Deaths))/(MAX(Fit_Error_Deaths)-MIN(Fit_Error_Deaths)))</f>
        <v>-</v>
      </c>
      <c r="AQ1298" s="17" t="str">
        <f t="shared" ca="1" si="583"/>
        <v>-</v>
      </c>
      <c r="AR1298" s="17" t="str">
        <f ca="1">IF($C1298&gt;=TODAY(),"-",100*(AQ1298-MIN(Fit_Error_LocalTransmission))/(MAX(Fit_Error_LocalTransmission)-MIN(Fit_Error_LocalTransmission)))</f>
        <v>-</v>
      </c>
      <c r="AS1298" s="17" t="str">
        <f t="shared" ca="1" si="584"/>
        <v>-</v>
      </c>
      <c r="AT1298" s="67" t="str">
        <f t="shared" ca="1" si="585"/>
        <v>-</v>
      </c>
    </row>
    <row r="1299" spans="1:46" s="1" customFormat="1" ht="12" x14ac:dyDescent="0.35">
      <c r="A1299" s="87"/>
      <c r="B1299" s="40" t="str">
        <f t="shared" si="562"/>
        <v/>
      </c>
      <c r="C1299" s="41" t="str">
        <f t="shared" si="563"/>
        <v/>
      </c>
      <c r="D1299" s="28">
        <f>'I Disease Parameters'!$E$6/(1000*365)</f>
        <v>4.8197260273972601E-5</v>
      </c>
      <c r="E1299" s="28">
        <f>'I Disease Parameters'!$E$7/(1000*365)</f>
        <v>2.0024657534246577E-5</v>
      </c>
      <c r="F1299" s="27">
        <f>(1-'I Disease Parameters'!$E$8)/'I Disease Parameters'!$E$10</f>
        <v>0.188</v>
      </c>
      <c r="G1299" s="27">
        <f>'I Disease Parameters'!$E$8/'I Disease Parameters'!$E$11</f>
        <v>1.2E-2</v>
      </c>
      <c r="H1299" s="27">
        <f>1/'I Disease Parameters'!$E$12</f>
        <v>0.05</v>
      </c>
      <c r="I1299" s="27">
        <f>'I Disease Parameters'!$E$9/'I Disease Parameters'!$E$15</f>
        <v>0</v>
      </c>
      <c r="J1299" s="83">
        <f t="shared" si="586"/>
        <v>7.7001263440561267</v>
      </c>
      <c r="K1299" s="60">
        <f t="shared" si="587"/>
        <v>0.77001263449643809</v>
      </c>
      <c r="L1299" s="30">
        <f t="shared" si="588"/>
        <v>0.46717576064062738</v>
      </c>
      <c r="M1299" s="27">
        <f>J1299/'I Disease Parameters'!$E$12</f>
        <v>0.38500631720280631</v>
      </c>
      <c r="N1299" s="27">
        <f>K1299/SQRT('I Disease Parameters'!$E$13*'I Disease Parameters'!$E$13)</f>
        <v>4.5294860852731655E-2</v>
      </c>
      <c r="O1299" s="27">
        <f>L1299/'I Disease Parameters'!$E$13</f>
        <v>2.7480927096507492E-2</v>
      </c>
      <c r="P1299" s="27">
        <f>(1-L1299)/'I Disease Parameters'!$E$14</f>
        <v>2.2201009973307193E-2</v>
      </c>
      <c r="Q1299" s="19" t="str">
        <f t="shared" si="564"/>
        <v/>
      </c>
      <c r="R1299" s="17" t="str">
        <f t="shared" si="565"/>
        <v/>
      </c>
      <c r="S1299" s="17" t="str">
        <f t="shared" si="566"/>
        <v/>
      </c>
      <c r="T1299" s="17" t="str">
        <f t="shared" si="567"/>
        <v/>
      </c>
      <c r="U1299" s="17" t="str">
        <f t="shared" si="568"/>
        <v/>
      </c>
      <c r="V1299" s="17" t="str">
        <f t="shared" si="569"/>
        <v/>
      </c>
      <c r="W1299" s="17" t="str">
        <f t="shared" si="570"/>
        <v/>
      </c>
      <c r="X1299" s="18" t="str">
        <f t="shared" si="561"/>
        <v/>
      </c>
      <c r="Y1299" s="17" t="str">
        <f t="shared" si="571"/>
        <v/>
      </c>
      <c r="Z1299" s="17" t="str">
        <f t="shared" si="572"/>
        <v/>
      </c>
      <c r="AA1299" s="17" t="str">
        <f t="shared" si="573"/>
        <v/>
      </c>
      <c r="AB1299" s="17" t="str">
        <f t="shared" si="574"/>
        <v/>
      </c>
      <c r="AC1299" s="17" t="str">
        <f t="shared" si="575"/>
        <v/>
      </c>
      <c r="AD1299" s="18" t="str">
        <f t="shared" si="576"/>
        <v/>
      </c>
      <c r="AE1299" s="19" t="str">
        <f t="shared" si="577"/>
        <v/>
      </c>
      <c r="AF1299" s="17" t="str">
        <f t="shared" si="578"/>
        <v/>
      </c>
      <c r="AG1299" s="17" t="str">
        <f t="shared" si="579"/>
        <v/>
      </c>
      <c r="AH1299" s="18" t="str">
        <f t="shared" si="580"/>
        <v/>
      </c>
      <c r="AI1299" s="73"/>
      <c r="AJ1299" s="74"/>
      <c r="AK1299" s="74"/>
      <c r="AL1299" s="73"/>
      <c r="AM1299" s="74"/>
      <c r="AN1299" s="74">
        <f t="shared" si="581"/>
        <v>2012</v>
      </c>
      <c r="AO1299" s="19" t="str">
        <f t="shared" ca="1" si="582"/>
        <v>-</v>
      </c>
      <c r="AP1299" s="17" t="str">
        <f ca="1">IF($C1299&gt;=TODAY(),"-",100*(AO1299-MIN(Fit_Error_Deaths))/(MAX(Fit_Error_Deaths)-MIN(Fit_Error_Deaths)))</f>
        <v>-</v>
      </c>
      <c r="AQ1299" s="17" t="str">
        <f t="shared" ca="1" si="583"/>
        <v>-</v>
      </c>
      <c r="AR1299" s="17" t="str">
        <f ca="1">IF($C1299&gt;=TODAY(),"-",100*(AQ1299-MIN(Fit_Error_LocalTransmission))/(MAX(Fit_Error_LocalTransmission)-MIN(Fit_Error_LocalTransmission)))</f>
        <v>-</v>
      </c>
      <c r="AS1299" s="17" t="str">
        <f t="shared" ca="1" si="584"/>
        <v>-</v>
      </c>
      <c r="AT1299" s="67" t="str">
        <f t="shared" ca="1" si="585"/>
        <v>-</v>
      </c>
    </row>
    <row r="1300" spans="1:46" s="1" customFormat="1" ht="12" x14ac:dyDescent="0.35">
      <c r="A1300" s="87"/>
      <c r="B1300" s="40" t="str">
        <f t="shared" si="562"/>
        <v/>
      </c>
      <c r="C1300" s="41" t="str">
        <f t="shared" si="563"/>
        <v/>
      </c>
      <c r="D1300" s="28">
        <f>'I Disease Parameters'!$E$6/(1000*365)</f>
        <v>4.8197260273972601E-5</v>
      </c>
      <c r="E1300" s="28">
        <f>'I Disease Parameters'!$E$7/(1000*365)</f>
        <v>2.0024657534246577E-5</v>
      </c>
      <c r="F1300" s="27">
        <f>(1-'I Disease Parameters'!$E$8)/'I Disease Parameters'!$E$10</f>
        <v>0.188</v>
      </c>
      <c r="G1300" s="27">
        <f>'I Disease Parameters'!$E$8/'I Disease Parameters'!$E$11</f>
        <v>1.2E-2</v>
      </c>
      <c r="H1300" s="27">
        <f>1/'I Disease Parameters'!$E$12</f>
        <v>0.05</v>
      </c>
      <c r="I1300" s="27">
        <f>'I Disease Parameters'!$E$9/'I Disease Parameters'!$E$15</f>
        <v>0</v>
      </c>
      <c r="J1300" s="83">
        <f t="shared" si="586"/>
        <v>7.7001263440561267</v>
      </c>
      <c r="K1300" s="60">
        <f t="shared" si="587"/>
        <v>0.77001263449643809</v>
      </c>
      <c r="L1300" s="30">
        <f t="shared" si="588"/>
        <v>0.46717576064062738</v>
      </c>
      <c r="M1300" s="27">
        <f>J1300/'I Disease Parameters'!$E$12</f>
        <v>0.38500631720280631</v>
      </c>
      <c r="N1300" s="27">
        <f>K1300/SQRT('I Disease Parameters'!$E$13*'I Disease Parameters'!$E$13)</f>
        <v>4.5294860852731655E-2</v>
      </c>
      <c r="O1300" s="27">
        <f>L1300/'I Disease Parameters'!$E$13</f>
        <v>2.7480927096507492E-2</v>
      </c>
      <c r="P1300" s="27">
        <f>(1-L1300)/'I Disease Parameters'!$E$14</f>
        <v>2.2201009973307193E-2</v>
      </c>
      <c r="Q1300" s="19" t="str">
        <f t="shared" si="564"/>
        <v/>
      </c>
      <c r="R1300" s="17" t="str">
        <f t="shared" si="565"/>
        <v/>
      </c>
      <c r="S1300" s="17" t="str">
        <f t="shared" si="566"/>
        <v/>
      </c>
      <c r="T1300" s="17" t="str">
        <f t="shared" si="567"/>
        <v/>
      </c>
      <c r="U1300" s="17" t="str">
        <f t="shared" si="568"/>
        <v/>
      </c>
      <c r="V1300" s="17" t="str">
        <f t="shared" si="569"/>
        <v/>
      </c>
      <c r="W1300" s="17" t="str">
        <f t="shared" si="570"/>
        <v/>
      </c>
      <c r="X1300" s="18" t="str">
        <f t="shared" si="561"/>
        <v/>
      </c>
      <c r="Y1300" s="17" t="str">
        <f t="shared" si="571"/>
        <v/>
      </c>
      <c r="Z1300" s="17" t="str">
        <f t="shared" si="572"/>
        <v/>
      </c>
      <c r="AA1300" s="17" t="str">
        <f t="shared" si="573"/>
        <v/>
      </c>
      <c r="AB1300" s="17" t="str">
        <f t="shared" si="574"/>
        <v/>
      </c>
      <c r="AC1300" s="17" t="str">
        <f t="shared" si="575"/>
        <v/>
      </c>
      <c r="AD1300" s="18" t="str">
        <f t="shared" si="576"/>
        <v/>
      </c>
      <c r="AE1300" s="19" t="str">
        <f t="shared" si="577"/>
        <v/>
      </c>
      <c r="AF1300" s="17" t="str">
        <f t="shared" si="578"/>
        <v/>
      </c>
      <c r="AG1300" s="17" t="str">
        <f t="shared" si="579"/>
        <v/>
      </c>
      <c r="AH1300" s="18" t="str">
        <f t="shared" si="580"/>
        <v/>
      </c>
      <c r="AI1300" s="73"/>
      <c r="AJ1300" s="74"/>
      <c r="AK1300" s="74"/>
      <c r="AL1300" s="73"/>
      <c r="AM1300" s="74"/>
      <c r="AN1300" s="74">
        <f t="shared" si="581"/>
        <v>2012</v>
      </c>
      <c r="AO1300" s="19" t="str">
        <f t="shared" ca="1" si="582"/>
        <v>-</v>
      </c>
      <c r="AP1300" s="17" t="str">
        <f ca="1">IF($C1300&gt;=TODAY(),"-",100*(AO1300-MIN(Fit_Error_Deaths))/(MAX(Fit_Error_Deaths)-MIN(Fit_Error_Deaths)))</f>
        <v>-</v>
      </c>
      <c r="AQ1300" s="17" t="str">
        <f t="shared" ca="1" si="583"/>
        <v>-</v>
      </c>
      <c r="AR1300" s="17" t="str">
        <f ca="1">IF($C1300&gt;=TODAY(),"-",100*(AQ1300-MIN(Fit_Error_LocalTransmission))/(MAX(Fit_Error_LocalTransmission)-MIN(Fit_Error_LocalTransmission)))</f>
        <v>-</v>
      </c>
      <c r="AS1300" s="17" t="str">
        <f t="shared" ca="1" si="584"/>
        <v>-</v>
      </c>
      <c r="AT1300" s="67" t="str">
        <f t="shared" ca="1" si="585"/>
        <v>-</v>
      </c>
    </row>
    <row r="1301" spans="1:46" s="1" customFormat="1" ht="12" x14ac:dyDescent="0.35">
      <c r="A1301" s="87"/>
      <c r="B1301" s="40" t="str">
        <f t="shared" si="562"/>
        <v/>
      </c>
      <c r="C1301" s="41" t="str">
        <f t="shared" si="563"/>
        <v/>
      </c>
      <c r="D1301" s="28">
        <f>'I Disease Parameters'!$E$6/(1000*365)</f>
        <v>4.8197260273972601E-5</v>
      </c>
      <c r="E1301" s="28">
        <f>'I Disease Parameters'!$E$7/(1000*365)</f>
        <v>2.0024657534246577E-5</v>
      </c>
      <c r="F1301" s="27">
        <f>(1-'I Disease Parameters'!$E$8)/'I Disease Parameters'!$E$10</f>
        <v>0.188</v>
      </c>
      <c r="G1301" s="27">
        <f>'I Disease Parameters'!$E$8/'I Disease Parameters'!$E$11</f>
        <v>1.2E-2</v>
      </c>
      <c r="H1301" s="27">
        <f>1/'I Disease Parameters'!$E$12</f>
        <v>0.05</v>
      </c>
      <c r="I1301" s="27">
        <f>'I Disease Parameters'!$E$9/'I Disease Parameters'!$E$15</f>
        <v>0</v>
      </c>
      <c r="J1301" s="83">
        <f t="shared" si="586"/>
        <v>7.7001263440561267</v>
      </c>
      <c r="K1301" s="60">
        <f t="shared" si="587"/>
        <v>0.77001263449643809</v>
      </c>
      <c r="L1301" s="30">
        <f t="shared" si="588"/>
        <v>0.46717576064062738</v>
      </c>
      <c r="M1301" s="27">
        <f>J1301/'I Disease Parameters'!$E$12</f>
        <v>0.38500631720280631</v>
      </c>
      <c r="N1301" s="27">
        <f>K1301/SQRT('I Disease Parameters'!$E$13*'I Disease Parameters'!$E$13)</f>
        <v>4.5294860852731655E-2</v>
      </c>
      <c r="O1301" s="27">
        <f>L1301/'I Disease Parameters'!$E$13</f>
        <v>2.7480927096507492E-2</v>
      </c>
      <c r="P1301" s="27">
        <f>(1-L1301)/'I Disease Parameters'!$E$14</f>
        <v>2.2201009973307193E-2</v>
      </c>
      <c r="Q1301" s="19" t="str">
        <f t="shared" si="564"/>
        <v/>
      </c>
      <c r="R1301" s="17" t="str">
        <f t="shared" si="565"/>
        <v/>
      </c>
      <c r="S1301" s="17" t="str">
        <f t="shared" si="566"/>
        <v/>
      </c>
      <c r="T1301" s="17" t="str">
        <f t="shared" si="567"/>
        <v/>
      </c>
      <c r="U1301" s="17" t="str">
        <f t="shared" si="568"/>
        <v/>
      </c>
      <c r="V1301" s="17" t="str">
        <f t="shared" si="569"/>
        <v/>
      </c>
      <c r="W1301" s="17" t="str">
        <f t="shared" si="570"/>
        <v/>
      </c>
      <c r="X1301" s="18" t="str">
        <f t="shared" si="561"/>
        <v/>
      </c>
      <c r="Y1301" s="17" t="str">
        <f t="shared" si="571"/>
        <v/>
      </c>
      <c r="Z1301" s="17" t="str">
        <f t="shared" si="572"/>
        <v/>
      </c>
      <c r="AA1301" s="17" t="str">
        <f t="shared" si="573"/>
        <v/>
      </c>
      <c r="AB1301" s="17" t="str">
        <f t="shared" si="574"/>
        <v/>
      </c>
      <c r="AC1301" s="17" t="str">
        <f t="shared" si="575"/>
        <v/>
      </c>
      <c r="AD1301" s="18" t="str">
        <f t="shared" si="576"/>
        <v/>
      </c>
      <c r="AE1301" s="19" t="str">
        <f t="shared" si="577"/>
        <v/>
      </c>
      <c r="AF1301" s="17" t="str">
        <f t="shared" si="578"/>
        <v/>
      </c>
      <c r="AG1301" s="17" t="str">
        <f t="shared" si="579"/>
        <v/>
      </c>
      <c r="AH1301" s="18" t="str">
        <f t="shared" si="580"/>
        <v/>
      </c>
      <c r="AI1301" s="73"/>
      <c r="AJ1301" s="74"/>
      <c r="AK1301" s="74"/>
      <c r="AL1301" s="73"/>
      <c r="AM1301" s="74"/>
      <c r="AN1301" s="74">
        <f t="shared" si="581"/>
        <v>2012</v>
      </c>
      <c r="AO1301" s="19" t="str">
        <f t="shared" ca="1" si="582"/>
        <v>-</v>
      </c>
      <c r="AP1301" s="17" t="str">
        <f ca="1">IF($C1301&gt;=TODAY(),"-",100*(AO1301-MIN(Fit_Error_Deaths))/(MAX(Fit_Error_Deaths)-MIN(Fit_Error_Deaths)))</f>
        <v>-</v>
      </c>
      <c r="AQ1301" s="17" t="str">
        <f t="shared" ca="1" si="583"/>
        <v>-</v>
      </c>
      <c r="AR1301" s="17" t="str">
        <f ca="1">IF($C1301&gt;=TODAY(),"-",100*(AQ1301-MIN(Fit_Error_LocalTransmission))/(MAX(Fit_Error_LocalTransmission)-MIN(Fit_Error_LocalTransmission)))</f>
        <v>-</v>
      </c>
      <c r="AS1301" s="17" t="str">
        <f t="shared" ca="1" si="584"/>
        <v>-</v>
      </c>
      <c r="AT1301" s="67" t="str">
        <f t="shared" ca="1" si="585"/>
        <v>-</v>
      </c>
    </row>
    <row r="1302" spans="1:46" s="1" customFormat="1" ht="12" x14ac:dyDescent="0.35">
      <c r="A1302" s="87"/>
      <c r="B1302" s="40" t="str">
        <f t="shared" si="562"/>
        <v/>
      </c>
      <c r="C1302" s="41" t="str">
        <f t="shared" si="563"/>
        <v/>
      </c>
      <c r="D1302" s="28">
        <f>'I Disease Parameters'!$E$6/(1000*365)</f>
        <v>4.8197260273972601E-5</v>
      </c>
      <c r="E1302" s="28">
        <f>'I Disease Parameters'!$E$7/(1000*365)</f>
        <v>2.0024657534246577E-5</v>
      </c>
      <c r="F1302" s="27">
        <f>(1-'I Disease Parameters'!$E$8)/'I Disease Parameters'!$E$10</f>
        <v>0.188</v>
      </c>
      <c r="G1302" s="27">
        <f>'I Disease Parameters'!$E$8/'I Disease Parameters'!$E$11</f>
        <v>1.2E-2</v>
      </c>
      <c r="H1302" s="27">
        <f>1/'I Disease Parameters'!$E$12</f>
        <v>0.05</v>
      </c>
      <c r="I1302" s="27">
        <f>'I Disease Parameters'!$E$9/'I Disease Parameters'!$E$15</f>
        <v>0</v>
      </c>
      <c r="J1302" s="83">
        <f t="shared" si="586"/>
        <v>7.7001263440561267</v>
      </c>
      <c r="K1302" s="60">
        <f t="shared" si="587"/>
        <v>0.77001263449643809</v>
      </c>
      <c r="L1302" s="30">
        <f t="shared" si="588"/>
        <v>0.46717576064062738</v>
      </c>
      <c r="M1302" s="27">
        <f>J1302/'I Disease Parameters'!$E$12</f>
        <v>0.38500631720280631</v>
      </c>
      <c r="N1302" s="27">
        <f>K1302/SQRT('I Disease Parameters'!$E$13*'I Disease Parameters'!$E$13)</f>
        <v>4.5294860852731655E-2</v>
      </c>
      <c r="O1302" s="27">
        <f>L1302/'I Disease Parameters'!$E$13</f>
        <v>2.7480927096507492E-2</v>
      </c>
      <c r="P1302" s="27">
        <f>(1-L1302)/'I Disease Parameters'!$E$14</f>
        <v>2.2201009973307193E-2</v>
      </c>
      <c r="Q1302" s="19" t="str">
        <f t="shared" si="564"/>
        <v/>
      </c>
      <c r="R1302" s="17" t="str">
        <f t="shared" si="565"/>
        <v/>
      </c>
      <c r="S1302" s="17" t="str">
        <f t="shared" si="566"/>
        <v/>
      </c>
      <c r="T1302" s="17" t="str">
        <f t="shared" si="567"/>
        <v/>
      </c>
      <c r="U1302" s="17" t="str">
        <f t="shared" si="568"/>
        <v/>
      </c>
      <c r="V1302" s="17" t="str">
        <f t="shared" si="569"/>
        <v/>
      </c>
      <c r="W1302" s="17" t="str">
        <f t="shared" si="570"/>
        <v/>
      </c>
      <c r="X1302" s="18" t="str">
        <f t="shared" si="561"/>
        <v/>
      </c>
      <c r="Y1302" s="17" t="str">
        <f t="shared" si="571"/>
        <v/>
      </c>
      <c r="Z1302" s="17" t="str">
        <f t="shared" si="572"/>
        <v/>
      </c>
      <c r="AA1302" s="17" t="str">
        <f t="shared" si="573"/>
        <v/>
      </c>
      <c r="AB1302" s="17" t="str">
        <f t="shared" si="574"/>
        <v/>
      </c>
      <c r="AC1302" s="17" t="str">
        <f t="shared" si="575"/>
        <v/>
      </c>
      <c r="AD1302" s="18" t="str">
        <f t="shared" si="576"/>
        <v/>
      </c>
      <c r="AE1302" s="19" t="str">
        <f t="shared" si="577"/>
        <v/>
      </c>
      <c r="AF1302" s="17" t="str">
        <f t="shared" si="578"/>
        <v/>
      </c>
      <c r="AG1302" s="17" t="str">
        <f t="shared" si="579"/>
        <v/>
      </c>
      <c r="AH1302" s="18" t="str">
        <f t="shared" si="580"/>
        <v/>
      </c>
      <c r="AI1302" s="73"/>
      <c r="AJ1302" s="74"/>
      <c r="AK1302" s="74"/>
      <c r="AL1302" s="73"/>
      <c r="AM1302" s="74"/>
      <c r="AN1302" s="74">
        <f t="shared" si="581"/>
        <v>2012</v>
      </c>
      <c r="AO1302" s="19" t="str">
        <f t="shared" ca="1" si="582"/>
        <v>-</v>
      </c>
      <c r="AP1302" s="17" t="str">
        <f ca="1">IF($C1302&gt;=TODAY(),"-",100*(AO1302-MIN(Fit_Error_Deaths))/(MAX(Fit_Error_Deaths)-MIN(Fit_Error_Deaths)))</f>
        <v>-</v>
      </c>
      <c r="AQ1302" s="17" t="str">
        <f t="shared" ca="1" si="583"/>
        <v>-</v>
      </c>
      <c r="AR1302" s="17" t="str">
        <f ca="1">IF($C1302&gt;=TODAY(),"-",100*(AQ1302-MIN(Fit_Error_LocalTransmission))/(MAX(Fit_Error_LocalTransmission)-MIN(Fit_Error_LocalTransmission)))</f>
        <v>-</v>
      </c>
      <c r="AS1302" s="17" t="str">
        <f t="shared" ca="1" si="584"/>
        <v>-</v>
      </c>
      <c r="AT1302" s="67" t="str">
        <f t="shared" ca="1" si="585"/>
        <v>-</v>
      </c>
    </row>
    <row r="1303" spans="1:46" s="1" customFormat="1" ht="12" x14ac:dyDescent="0.35">
      <c r="A1303" s="87"/>
      <c r="B1303" s="40" t="str">
        <f t="shared" si="562"/>
        <v/>
      </c>
      <c r="C1303" s="41" t="str">
        <f t="shared" si="563"/>
        <v/>
      </c>
      <c r="D1303" s="28">
        <f>'I Disease Parameters'!$E$6/(1000*365)</f>
        <v>4.8197260273972601E-5</v>
      </c>
      <c r="E1303" s="28">
        <f>'I Disease Parameters'!$E$7/(1000*365)</f>
        <v>2.0024657534246577E-5</v>
      </c>
      <c r="F1303" s="27">
        <f>(1-'I Disease Parameters'!$E$8)/'I Disease Parameters'!$E$10</f>
        <v>0.188</v>
      </c>
      <c r="G1303" s="27">
        <f>'I Disease Parameters'!$E$8/'I Disease Parameters'!$E$11</f>
        <v>1.2E-2</v>
      </c>
      <c r="H1303" s="27">
        <f>1/'I Disease Parameters'!$E$12</f>
        <v>0.05</v>
      </c>
      <c r="I1303" s="27">
        <f>'I Disease Parameters'!$E$9/'I Disease Parameters'!$E$15</f>
        <v>0</v>
      </c>
      <c r="J1303" s="83">
        <f t="shared" si="586"/>
        <v>7.7001263440561267</v>
      </c>
      <c r="K1303" s="60">
        <f t="shared" si="587"/>
        <v>0.77001263449643809</v>
      </c>
      <c r="L1303" s="30">
        <f t="shared" si="588"/>
        <v>0.46717576064062738</v>
      </c>
      <c r="M1303" s="27">
        <f>J1303/'I Disease Parameters'!$E$12</f>
        <v>0.38500631720280631</v>
      </c>
      <c r="N1303" s="27">
        <f>K1303/SQRT('I Disease Parameters'!$E$13*'I Disease Parameters'!$E$13)</f>
        <v>4.5294860852731655E-2</v>
      </c>
      <c r="O1303" s="27">
        <f>L1303/'I Disease Parameters'!$E$13</f>
        <v>2.7480927096507492E-2</v>
      </c>
      <c r="P1303" s="27">
        <f>(1-L1303)/'I Disease Parameters'!$E$14</f>
        <v>2.2201009973307193E-2</v>
      </c>
      <c r="Q1303" s="19" t="str">
        <f t="shared" si="564"/>
        <v/>
      </c>
      <c r="R1303" s="17" t="str">
        <f t="shared" si="565"/>
        <v/>
      </c>
      <c r="S1303" s="17" t="str">
        <f t="shared" si="566"/>
        <v/>
      </c>
      <c r="T1303" s="17" t="str">
        <f t="shared" si="567"/>
        <v/>
      </c>
      <c r="U1303" s="17" t="str">
        <f t="shared" si="568"/>
        <v/>
      </c>
      <c r="V1303" s="17" t="str">
        <f t="shared" si="569"/>
        <v/>
      </c>
      <c r="W1303" s="17" t="str">
        <f t="shared" si="570"/>
        <v/>
      </c>
      <c r="X1303" s="18" t="str">
        <f t="shared" si="561"/>
        <v/>
      </c>
      <c r="Y1303" s="17" t="str">
        <f t="shared" si="571"/>
        <v/>
      </c>
      <c r="Z1303" s="17" t="str">
        <f t="shared" si="572"/>
        <v/>
      </c>
      <c r="AA1303" s="17" t="str">
        <f t="shared" si="573"/>
        <v/>
      </c>
      <c r="AB1303" s="17" t="str">
        <f t="shared" si="574"/>
        <v/>
      </c>
      <c r="AC1303" s="17" t="str">
        <f t="shared" si="575"/>
        <v/>
      </c>
      <c r="AD1303" s="18" t="str">
        <f t="shared" si="576"/>
        <v/>
      </c>
      <c r="AE1303" s="19" t="str">
        <f t="shared" si="577"/>
        <v/>
      </c>
      <c r="AF1303" s="17" t="str">
        <f t="shared" si="578"/>
        <v/>
      </c>
      <c r="AG1303" s="17" t="str">
        <f t="shared" si="579"/>
        <v/>
      </c>
      <c r="AH1303" s="18" t="str">
        <f t="shared" si="580"/>
        <v/>
      </c>
      <c r="AI1303" s="73"/>
      <c r="AJ1303" s="74"/>
      <c r="AK1303" s="74"/>
      <c r="AL1303" s="73"/>
      <c r="AM1303" s="74"/>
      <c r="AN1303" s="74">
        <f t="shared" si="581"/>
        <v>2012</v>
      </c>
      <c r="AO1303" s="19" t="str">
        <f t="shared" ca="1" si="582"/>
        <v>-</v>
      </c>
      <c r="AP1303" s="17" t="str">
        <f ca="1">IF($C1303&gt;=TODAY(),"-",100*(AO1303-MIN(Fit_Error_Deaths))/(MAX(Fit_Error_Deaths)-MIN(Fit_Error_Deaths)))</f>
        <v>-</v>
      </c>
      <c r="AQ1303" s="17" t="str">
        <f t="shared" ca="1" si="583"/>
        <v>-</v>
      </c>
      <c r="AR1303" s="17" t="str">
        <f ca="1">IF($C1303&gt;=TODAY(),"-",100*(AQ1303-MIN(Fit_Error_LocalTransmission))/(MAX(Fit_Error_LocalTransmission)-MIN(Fit_Error_LocalTransmission)))</f>
        <v>-</v>
      </c>
      <c r="AS1303" s="17" t="str">
        <f t="shared" ca="1" si="584"/>
        <v>-</v>
      </c>
      <c r="AT1303" s="67" t="str">
        <f t="shared" ca="1" si="585"/>
        <v>-</v>
      </c>
    </row>
    <row r="1304" spans="1:46" s="1" customFormat="1" ht="12" x14ac:dyDescent="0.35">
      <c r="A1304" s="87"/>
      <c r="B1304" s="40" t="str">
        <f t="shared" si="562"/>
        <v/>
      </c>
      <c r="C1304" s="41" t="str">
        <f t="shared" si="563"/>
        <v/>
      </c>
      <c r="D1304" s="28">
        <f>'I Disease Parameters'!$E$6/(1000*365)</f>
        <v>4.8197260273972601E-5</v>
      </c>
      <c r="E1304" s="28">
        <f>'I Disease Parameters'!$E$7/(1000*365)</f>
        <v>2.0024657534246577E-5</v>
      </c>
      <c r="F1304" s="27">
        <f>(1-'I Disease Parameters'!$E$8)/'I Disease Parameters'!$E$10</f>
        <v>0.188</v>
      </c>
      <c r="G1304" s="27">
        <f>'I Disease Parameters'!$E$8/'I Disease Parameters'!$E$11</f>
        <v>1.2E-2</v>
      </c>
      <c r="H1304" s="27">
        <f>1/'I Disease Parameters'!$E$12</f>
        <v>0.05</v>
      </c>
      <c r="I1304" s="27">
        <f>'I Disease Parameters'!$E$9/'I Disease Parameters'!$E$15</f>
        <v>0</v>
      </c>
      <c r="J1304" s="83">
        <f t="shared" si="586"/>
        <v>7.7001263440561267</v>
      </c>
      <c r="K1304" s="60">
        <f t="shared" si="587"/>
        <v>0.77001263449643809</v>
      </c>
      <c r="L1304" s="30">
        <f t="shared" si="588"/>
        <v>0.46717576064062738</v>
      </c>
      <c r="M1304" s="27">
        <f>J1304/'I Disease Parameters'!$E$12</f>
        <v>0.38500631720280631</v>
      </c>
      <c r="N1304" s="27">
        <f>K1304/SQRT('I Disease Parameters'!$E$13*'I Disease Parameters'!$E$13)</f>
        <v>4.5294860852731655E-2</v>
      </c>
      <c r="O1304" s="27">
        <f>L1304/'I Disease Parameters'!$E$13</f>
        <v>2.7480927096507492E-2</v>
      </c>
      <c r="P1304" s="27">
        <f>(1-L1304)/'I Disease Parameters'!$E$14</f>
        <v>2.2201009973307193E-2</v>
      </c>
      <c r="Q1304" s="19" t="str">
        <f t="shared" si="564"/>
        <v/>
      </c>
      <c r="R1304" s="17" t="str">
        <f t="shared" si="565"/>
        <v/>
      </c>
      <c r="S1304" s="17" t="str">
        <f t="shared" si="566"/>
        <v/>
      </c>
      <c r="T1304" s="17" t="str">
        <f t="shared" si="567"/>
        <v/>
      </c>
      <c r="U1304" s="17" t="str">
        <f t="shared" si="568"/>
        <v/>
      </c>
      <c r="V1304" s="17" t="str">
        <f t="shared" si="569"/>
        <v/>
      </c>
      <c r="W1304" s="17" t="str">
        <f t="shared" si="570"/>
        <v/>
      </c>
      <c r="X1304" s="18" t="str">
        <f t="shared" si="561"/>
        <v/>
      </c>
      <c r="Y1304" s="17" t="str">
        <f t="shared" si="571"/>
        <v/>
      </c>
      <c r="Z1304" s="17" t="str">
        <f t="shared" si="572"/>
        <v/>
      </c>
      <c r="AA1304" s="17" t="str">
        <f t="shared" si="573"/>
        <v/>
      </c>
      <c r="AB1304" s="17" t="str">
        <f t="shared" si="574"/>
        <v/>
      </c>
      <c r="AC1304" s="17" t="str">
        <f t="shared" si="575"/>
        <v/>
      </c>
      <c r="AD1304" s="18" t="str">
        <f t="shared" si="576"/>
        <v/>
      </c>
      <c r="AE1304" s="19" t="str">
        <f t="shared" si="577"/>
        <v/>
      </c>
      <c r="AF1304" s="17" t="str">
        <f t="shared" si="578"/>
        <v/>
      </c>
      <c r="AG1304" s="17" t="str">
        <f t="shared" si="579"/>
        <v/>
      </c>
      <c r="AH1304" s="18" t="str">
        <f t="shared" si="580"/>
        <v/>
      </c>
      <c r="AI1304" s="73"/>
      <c r="AJ1304" s="74"/>
      <c r="AK1304" s="74"/>
      <c r="AL1304" s="73"/>
      <c r="AM1304" s="74"/>
      <c r="AN1304" s="74">
        <f t="shared" si="581"/>
        <v>2012</v>
      </c>
      <c r="AO1304" s="19" t="str">
        <f t="shared" ca="1" si="582"/>
        <v>-</v>
      </c>
      <c r="AP1304" s="17" t="str">
        <f ca="1">IF($C1304&gt;=TODAY(),"-",100*(AO1304-MIN(Fit_Error_Deaths))/(MAX(Fit_Error_Deaths)-MIN(Fit_Error_Deaths)))</f>
        <v>-</v>
      </c>
      <c r="AQ1304" s="17" t="str">
        <f t="shared" ca="1" si="583"/>
        <v>-</v>
      </c>
      <c r="AR1304" s="17" t="str">
        <f ca="1">IF($C1304&gt;=TODAY(),"-",100*(AQ1304-MIN(Fit_Error_LocalTransmission))/(MAX(Fit_Error_LocalTransmission)-MIN(Fit_Error_LocalTransmission)))</f>
        <v>-</v>
      </c>
      <c r="AS1304" s="17" t="str">
        <f t="shared" ca="1" si="584"/>
        <v>-</v>
      </c>
      <c r="AT1304" s="67" t="str">
        <f t="shared" ca="1" si="585"/>
        <v>-</v>
      </c>
    </row>
    <row r="1305" spans="1:46" s="1" customFormat="1" ht="12" x14ac:dyDescent="0.35">
      <c r="A1305" s="87"/>
      <c r="B1305" s="40" t="str">
        <f t="shared" si="562"/>
        <v/>
      </c>
      <c r="C1305" s="41" t="str">
        <f t="shared" si="563"/>
        <v/>
      </c>
      <c r="D1305" s="28">
        <f>'I Disease Parameters'!$E$6/(1000*365)</f>
        <v>4.8197260273972601E-5</v>
      </c>
      <c r="E1305" s="28">
        <f>'I Disease Parameters'!$E$7/(1000*365)</f>
        <v>2.0024657534246577E-5</v>
      </c>
      <c r="F1305" s="27">
        <f>(1-'I Disease Parameters'!$E$8)/'I Disease Parameters'!$E$10</f>
        <v>0.188</v>
      </c>
      <c r="G1305" s="27">
        <f>'I Disease Parameters'!$E$8/'I Disease Parameters'!$E$11</f>
        <v>1.2E-2</v>
      </c>
      <c r="H1305" s="27">
        <f>1/'I Disease Parameters'!$E$12</f>
        <v>0.05</v>
      </c>
      <c r="I1305" s="27">
        <f>'I Disease Parameters'!$E$9/'I Disease Parameters'!$E$15</f>
        <v>0</v>
      </c>
      <c r="J1305" s="83">
        <f t="shared" si="586"/>
        <v>7.7001263440561267</v>
      </c>
      <c r="K1305" s="60">
        <f t="shared" si="587"/>
        <v>0.77001263449643809</v>
      </c>
      <c r="L1305" s="30">
        <f t="shared" si="588"/>
        <v>0.46717576064062738</v>
      </c>
      <c r="M1305" s="27">
        <f>J1305/'I Disease Parameters'!$E$12</f>
        <v>0.38500631720280631</v>
      </c>
      <c r="N1305" s="27">
        <f>K1305/SQRT('I Disease Parameters'!$E$13*'I Disease Parameters'!$E$13)</f>
        <v>4.5294860852731655E-2</v>
      </c>
      <c r="O1305" s="27">
        <f>L1305/'I Disease Parameters'!$E$13</f>
        <v>2.7480927096507492E-2</v>
      </c>
      <c r="P1305" s="27">
        <f>(1-L1305)/'I Disease Parameters'!$E$14</f>
        <v>2.2201009973307193E-2</v>
      </c>
      <c r="Q1305" s="19" t="str">
        <f t="shared" si="564"/>
        <v/>
      </c>
      <c r="R1305" s="17" t="str">
        <f t="shared" si="565"/>
        <v/>
      </c>
      <c r="S1305" s="17" t="str">
        <f t="shared" si="566"/>
        <v/>
      </c>
      <c r="T1305" s="17" t="str">
        <f t="shared" si="567"/>
        <v/>
      </c>
      <c r="U1305" s="17" t="str">
        <f t="shared" si="568"/>
        <v/>
      </c>
      <c r="V1305" s="17" t="str">
        <f t="shared" si="569"/>
        <v/>
      </c>
      <c r="W1305" s="17" t="str">
        <f t="shared" si="570"/>
        <v/>
      </c>
      <c r="X1305" s="18" t="str">
        <f t="shared" si="561"/>
        <v/>
      </c>
      <c r="Y1305" s="17" t="str">
        <f t="shared" si="571"/>
        <v/>
      </c>
      <c r="Z1305" s="17" t="str">
        <f t="shared" si="572"/>
        <v/>
      </c>
      <c r="AA1305" s="17" t="str">
        <f t="shared" si="573"/>
        <v/>
      </c>
      <c r="AB1305" s="17" t="str">
        <f t="shared" si="574"/>
        <v/>
      </c>
      <c r="AC1305" s="17" t="str">
        <f t="shared" si="575"/>
        <v/>
      </c>
      <c r="AD1305" s="18" t="str">
        <f t="shared" si="576"/>
        <v/>
      </c>
      <c r="AE1305" s="19" t="str">
        <f t="shared" si="577"/>
        <v/>
      </c>
      <c r="AF1305" s="17" t="str">
        <f t="shared" si="578"/>
        <v/>
      </c>
      <c r="AG1305" s="17" t="str">
        <f t="shared" si="579"/>
        <v/>
      </c>
      <c r="AH1305" s="18" t="str">
        <f t="shared" si="580"/>
        <v/>
      </c>
      <c r="AI1305" s="73"/>
      <c r="AJ1305" s="74"/>
      <c r="AK1305" s="74"/>
      <c r="AL1305" s="73"/>
      <c r="AM1305" s="74"/>
      <c r="AN1305" s="74">
        <f t="shared" si="581"/>
        <v>2012</v>
      </c>
      <c r="AO1305" s="19" t="str">
        <f t="shared" ca="1" si="582"/>
        <v>-</v>
      </c>
      <c r="AP1305" s="17" t="str">
        <f ca="1">IF($C1305&gt;=TODAY(),"-",100*(AO1305-MIN(Fit_Error_Deaths))/(MAX(Fit_Error_Deaths)-MIN(Fit_Error_Deaths)))</f>
        <v>-</v>
      </c>
      <c r="AQ1305" s="17" t="str">
        <f t="shared" ca="1" si="583"/>
        <v>-</v>
      </c>
      <c r="AR1305" s="17" t="str">
        <f ca="1">IF($C1305&gt;=TODAY(),"-",100*(AQ1305-MIN(Fit_Error_LocalTransmission))/(MAX(Fit_Error_LocalTransmission)-MIN(Fit_Error_LocalTransmission)))</f>
        <v>-</v>
      </c>
      <c r="AS1305" s="17" t="str">
        <f t="shared" ca="1" si="584"/>
        <v>-</v>
      </c>
      <c r="AT1305" s="67" t="str">
        <f t="shared" ca="1" si="585"/>
        <v>-</v>
      </c>
    </row>
    <row r="1306" spans="1:46" s="1" customFormat="1" ht="12" x14ac:dyDescent="0.35">
      <c r="A1306" s="87"/>
      <c r="B1306" s="40" t="str">
        <f t="shared" si="562"/>
        <v/>
      </c>
      <c r="C1306" s="41" t="str">
        <f t="shared" si="563"/>
        <v/>
      </c>
      <c r="D1306" s="28">
        <f>'I Disease Parameters'!$E$6/(1000*365)</f>
        <v>4.8197260273972601E-5</v>
      </c>
      <c r="E1306" s="28">
        <f>'I Disease Parameters'!$E$7/(1000*365)</f>
        <v>2.0024657534246577E-5</v>
      </c>
      <c r="F1306" s="27">
        <f>(1-'I Disease Parameters'!$E$8)/'I Disease Parameters'!$E$10</f>
        <v>0.188</v>
      </c>
      <c r="G1306" s="27">
        <f>'I Disease Parameters'!$E$8/'I Disease Parameters'!$E$11</f>
        <v>1.2E-2</v>
      </c>
      <c r="H1306" s="27">
        <f>1/'I Disease Parameters'!$E$12</f>
        <v>0.05</v>
      </c>
      <c r="I1306" s="27">
        <f>'I Disease Parameters'!$E$9/'I Disease Parameters'!$E$15</f>
        <v>0</v>
      </c>
      <c r="J1306" s="83">
        <f t="shared" si="586"/>
        <v>7.7001263440561267</v>
      </c>
      <c r="K1306" s="60">
        <f t="shared" si="587"/>
        <v>0.77001263449643809</v>
      </c>
      <c r="L1306" s="30">
        <f t="shared" si="588"/>
        <v>0.46717576064062738</v>
      </c>
      <c r="M1306" s="27">
        <f>J1306/'I Disease Parameters'!$E$12</f>
        <v>0.38500631720280631</v>
      </c>
      <c r="N1306" s="27">
        <f>K1306/SQRT('I Disease Parameters'!$E$13*'I Disease Parameters'!$E$13)</f>
        <v>4.5294860852731655E-2</v>
      </c>
      <c r="O1306" s="27">
        <f>L1306/'I Disease Parameters'!$E$13</f>
        <v>2.7480927096507492E-2</v>
      </c>
      <c r="P1306" s="27">
        <f>(1-L1306)/'I Disease Parameters'!$E$14</f>
        <v>2.2201009973307193E-2</v>
      </c>
      <c r="Q1306" s="19" t="str">
        <f t="shared" si="564"/>
        <v/>
      </c>
      <c r="R1306" s="17" t="str">
        <f t="shared" si="565"/>
        <v/>
      </c>
      <c r="S1306" s="17" t="str">
        <f t="shared" si="566"/>
        <v/>
      </c>
      <c r="T1306" s="17" t="str">
        <f t="shared" si="567"/>
        <v/>
      </c>
      <c r="U1306" s="17" t="str">
        <f t="shared" si="568"/>
        <v/>
      </c>
      <c r="V1306" s="17" t="str">
        <f t="shared" si="569"/>
        <v/>
      </c>
      <c r="W1306" s="17" t="str">
        <f t="shared" si="570"/>
        <v/>
      </c>
      <c r="X1306" s="18" t="str">
        <f t="shared" si="561"/>
        <v/>
      </c>
      <c r="Y1306" s="17" t="str">
        <f t="shared" si="571"/>
        <v/>
      </c>
      <c r="Z1306" s="17" t="str">
        <f t="shared" si="572"/>
        <v/>
      </c>
      <c r="AA1306" s="17" t="str">
        <f t="shared" si="573"/>
        <v/>
      </c>
      <c r="AB1306" s="17" t="str">
        <f t="shared" si="574"/>
        <v/>
      </c>
      <c r="AC1306" s="17" t="str">
        <f t="shared" si="575"/>
        <v/>
      </c>
      <c r="AD1306" s="18" t="str">
        <f t="shared" si="576"/>
        <v/>
      </c>
      <c r="AE1306" s="19" t="str">
        <f t="shared" si="577"/>
        <v/>
      </c>
      <c r="AF1306" s="17" t="str">
        <f t="shared" si="578"/>
        <v/>
      </c>
      <c r="AG1306" s="17" t="str">
        <f t="shared" si="579"/>
        <v/>
      </c>
      <c r="AH1306" s="18" t="str">
        <f t="shared" si="580"/>
        <v/>
      </c>
      <c r="AI1306" s="73"/>
      <c r="AJ1306" s="74"/>
      <c r="AK1306" s="74"/>
      <c r="AL1306" s="73"/>
      <c r="AM1306" s="74"/>
      <c r="AN1306" s="74">
        <f t="shared" si="581"/>
        <v>2012</v>
      </c>
      <c r="AO1306" s="19" t="str">
        <f t="shared" ca="1" si="582"/>
        <v>-</v>
      </c>
      <c r="AP1306" s="17" t="str">
        <f ca="1">IF($C1306&gt;=TODAY(),"-",100*(AO1306-MIN(Fit_Error_Deaths))/(MAX(Fit_Error_Deaths)-MIN(Fit_Error_Deaths)))</f>
        <v>-</v>
      </c>
      <c r="AQ1306" s="17" t="str">
        <f t="shared" ca="1" si="583"/>
        <v>-</v>
      </c>
      <c r="AR1306" s="17" t="str">
        <f ca="1">IF($C1306&gt;=TODAY(),"-",100*(AQ1306-MIN(Fit_Error_LocalTransmission))/(MAX(Fit_Error_LocalTransmission)-MIN(Fit_Error_LocalTransmission)))</f>
        <v>-</v>
      </c>
      <c r="AS1306" s="17" t="str">
        <f t="shared" ca="1" si="584"/>
        <v>-</v>
      </c>
      <c r="AT1306" s="67" t="str">
        <f t="shared" ca="1" si="585"/>
        <v>-</v>
      </c>
    </row>
    <row r="1307" spans="1:46" s="1" customFormat="1" ht="12" x14ac:dyDescent="0.35">
      <c r="A1307" s="87"/>
      <c r="B1307" s="40" t="str">
        <f t="shared" si="562"/>
        <v/>
      </c>
      <c r="C1307" s="41" t="str">
        <f t="shared" si="563"/>
        <v/>
      </c>
      <c r="D1307" s="28">
        <f>'I Disease Parameters'!$E$6/(1000*365)</f>
        <v>4.8197260273972601E-5</v>
      </c>
      <c r="E1307" s="28">
        <f>'I Disease Parameters'!$E$7/(1000*365)</f>
        <v>2.0024657534246577E-5</v>
      </c>
      <c r="F1307" s="27">
        <f>(1-'I Disease Parameters'!$E$8)/'I Disease Parameters'!$E$10</f>
        <v>0.188</v>
      </c>
      <c r="G1307" s="27">
        <f>'I Disease Parameters'!$E$8/'I Disease Parameters'!$E$11</f>
        <v>1.2E-2</v>
      </c>
      <c r="H1307" s="27">
        <f>1/'I Disease Parameters'!$E$12</f>
        <v>0.05</v>
      </c>
      <c r="I1307" s="27">
        <f>'I Disease Parameters'!$E$9/'I Disease Parameters'!$E$15</f>
        <v>0</v>
      </c>
      <c r="J1307" s="83">
        <f t="shared" si="586"/>
        <v>7.7001263440561267</v>
      </c>
      <c r="K1307" s="60">
        <f t="shared" si="587"/>
        <v>0.77001263449643809</v>
      </c>
      <c r="L1307" s="30">
        <f t="shared" si="588"/>
        <v>0.46717576064062738</v>
      </c>
      <c r="M1307" s="27">
        <f>J1307/'I Disease Parameters'!$E$12</f>
        <v>0.38500631720280631</v>
      </c>
      <c r="N1307" s="27">
        <f>K1307/SQRT('I Disease Parameters'!$E$13*'I Disease Parameters'!$E$13)</f>
        <v>4.5294860852731655E-2</v>
      </c>
      <c r="O1307" s="27">
        <f>L1307/'I Disease Parameters'!$E$13</f>
        <v>2.7480927096507492E-2</v>
      </c>
      <c r="P1307" s="27">
        <f>(1-L1307)/'I Disease Parameters'!$E$14</f>
        <v>2.2201009973307193E-2</v>
      </c>
      <c r="Q1307" s="19" t="str">
        <f t="shared" si="564"/>
        <v/>
      </c>
      <c r="R1307" s="17" t="str">
        <f t="shared" si="565"/>
        <v/>
      </c>
      <c r="S1307" s="17" t="str">
        <f t="shared" si="566"/>
        <v/>
      </c>
      <c r="T1307" s="17" t="str">
        <f t="shared" si="567"/>
        <v/>
      </c>
      <c r="U1307" s="17" t="str">
        <f t="shared" si="568"/>
        <v/>
      </c>
      <c r="V1307" s="17" t="str">
        <f t="shared" si="569"/>
        <v/>
      </c>
      <c r="W1307" s="17" t="str">
        <f t="shared" si="570"/>
        <v/>
      </c>
      <c r="X1307" s="18" t="str">
        <f t="shared" si="561"/>
        <v/>
      </c>
      <c r="Y1307" s="17" t="str">
        <f t="shared" si="571"/>
        <v/>
      </c>
      <c r="Z1307" s="17" t="str">
        <f t="shared" si="572"/>
        <v/>
      </c>
      <c r="AA1307" s="17" t="str">
        <f t="shared" si="573"/>
        <v/>
      </c>
      <c r="AB1307" s="17" t="str">
        <f t="shared" si="574"/>
        <v/>
      </c>
      <c r="AC1307" s="17" t="str">
        <f t="shared" si="575"/>
        <v/>
      </c>
      <c r="AD1307" s="18" t="str">
        <f t="shared" si="576"/>
        <v/>
      </c>
      <c r="AE1307" s="19" t="str">
        <f t="shared" si="577"/>
        <v/>
      </c>
      <c r="AF1307" s="17" t="str">
        <f t="shared" si="578"/>
        <v/>
      </c>
      <c r="AG1307" s="17" t="str">
        <f t="shared" si="579"/>
        <v/>
      </c>
      <c r="AH1307" s="18" t="str">
        <f t="shared" si="580"/>
        <v/>
      </c>
      <c r="AI1307" s="73"/>
      <c r="AJ1307" s="74"/>
      <c r="AK1307" s="74"/>
      <c r="AL1307" s="73"/>
      <c r="AM1307" s="74"/>
      <c r="AN1307" s="74">
        <f t="shared" si="581"/>
        <v>2012</v>
      </c>
      <c r="AO1307" s="19" t="str">
        <f t="shared" ca="1" si="582"/>
        <v>-</v>
      </c>
      <c r="AP1307" s="17" t="str">
        <f ca="1">IF($C1307&gt;=TODAY(),"-",100*(AO1307-MIN(Fit_Error_Deaths))/(MAX(Fit_Error_Deaths)-MIN(Fit_Error_Deaths)))</f>
        <v>-</v>
      </c>
      <c r="AQ1307" s="17" t="str">
        <f t="shared" ca="1" si="583"/>
        <v>-</v>
      </c>
      <c r="AR1307" s="17" t="str">
        <f ca="1">IF($C1307&gt;=TODAY(),"-",100*(AQ1307-MIN(Fit_Error_LocalTransmission))/(MAX(Fit_Error_LocalTransmission)-MIN(Fit_Error_LocalTransmission)))</f>
        <v>-</v>
      </c>
      <c r="AS1307" s="17" t="str">
        <f t="shared" ca="1" si="584"/>
        <v>-</v>
      </c>
      <c r="AT1307" s="67" t="str">
        <f t="shared" ca="1" si="585"/>
        <v>-</v>
      </c>
    </row>
    <row r="1308" spans="1:46" s="1" customFormat="1" ht="12" x14ac:dyDescent="0.35">
      <c r="A1308" s="87"/>
      <c r="B1308" s="40" t="str">
        <f t="shared" si="562"/>
        <v/>
      </c>
      <c r="C1308" s="41" t="str">
        <f t="shared" si="563"/>
        <v/>
      </c>
      <c r="D1308" s="28">
        <f>'I Disease Parameters'!$E$6/(1000*365)</f>
        <v>4.8197260273972601E-5</v>
      </c>
      <c r="E1308" s="28">
        <f>'I Disease Parameters'!$E$7/(1000*365)</f>
        <v>2.0024657534246577E-5</v>
      </c>
      <c r="F1308" s="27">
        <f>(1-'I Disease Parameters'!$E$8)/'I Disease Parameters'!$E$10</f>
        <v>0.188</v>
      </c>
      <c r="G1308" s="27">
        <f>'I Disease Parameters'!$E$8/'I Disease Parameters'!$E$11</f>
        <v>1.2E-2</v>
      </c>
      <c r="H1308" s="27">
        <f>1/'I Disease Parameters'!$E$12</f>
        <v>0.05</v>
      </c>
      <c r="I1308" s="27">
        <f>'I Disease Parameters'!$E$9/'I Disease Parameters'!$E$15</f>
        <v>0</v>
      </c>
      <c r="J1308" s="83">
        <f t="shared" si="586"/>
        <v>7.7001263440561267</v>
      </c>
      <c r="K1308" s="60">
        <f t="shared" si="587"/>
        <v>0.77001263449643809</v>
      </c>
      <c r="L1308" s="30">
        <f t="shared" si="588"/>
        <v>0.46717576064062738</v>
      </c>
      <c r="M1308" s="27">
        <f>J1308/'I Disease Parameters'!$E$12</f>
        <v>0.38500631720280631</v>
      </c>
      <c r="N1308" s="27">
        <f>K1308/SQRT('I Disease Parameters'!$E$13*'I Disease Parameters'!$E$13)</f>
        <v>4.5294860852731655E-2</v>
      </c>
      <c r="O1308" s="27">
        <f>L1308/'I Disease Parameters'!$E$13</f>
        <v>2.7480927096507492E-2</v>
      </c>
      <c r="P1308" s="27">
        <f>(1-L1308)/'I Disease Parameters'!$E$14</f>
        <v>2.2201009973307193E-2</v>
      </c>
      <c r="Q1308" s="19" t="str">
        <f t="shared" si="564"/>
        <v/>
      </c>
      <c r="R1308" s="17" t="str">
        <f t="shared" si="565"/>
        <v/>
      </c>
      <c r="S1308" s="17" t="str">
        <f t="shared" si="566"/>
        <v/>
      </c>
      <c r="T1308" s="17" t="str">
        <f t="shared" si="567"/>
        <v/>
      </c>
      <c r="U1308" s="17" t="str">
        <f t="shared" si="568"/>
        <v/>
      </c>
      <c r="V1308" s="17" t="str">
        <f t="shared" si="569"/>
        <v/>
      </c>
      <c r="W1308" s="17" t="str">
        <f t="shared" si="570"/>
        <v/>
      </c>
      <c r="X1308" s="18" t="str">
        <f t="shared" si="561"/>
        <v/>
      </c>
      <c r="Y1308" s="17" t="str">
        <f t="shared" si="571"/>
        <v/>
      </c>
      <c r="Z1308" s="17" t="str">
        <f t="shared" si="572"/>
        <v/>
      </c>
      <c r="AA1308" s="17" t="str">
        <f t="shared" si="573"/>
        <v/>
      </c>
      <c r="AB1308" s="17" t="str">
        <f t="shared" si="574"/>
        <v/>
      </c>
      <c r="AC1308" s="17" t="str">
        <f t="shared" si="575"/>
        <v/>
      </c>
      <c r="AD1308" s="18" t="str">
        <f t="shared" si="576"/>
        <v/>
      </c>
      <c r="AE1308" s="19" t="str">
        <f t="shared" si="577"/>
        <v/>
      </c>
      <c r="AF1308" s="17" t="str">
        <f t="shared" si="578"/>
        <v/>
      </c>
      <c r="AG1308" s="17" t="str">
        <f t="shared" si="579"/>
        <v/>
      </c>
      <c r="AH1308" s="18" t="str">
        <f t="shared" si="580"/>
        <v/>
      </c>
      <c r="AI1308" s="73"/>
      <c r="AJ1308" s="74"/>
      <c r="AK1308" s="74"/>
      <c r="AL1308" s="73"/>
      <c r="AM1308" s="74"/>
      <c r="AN1308" s="74">
        <f t="shared" si="581"/>
        <v>2012</v>
      </c>
      <c r="AO1308" s="19" t="str">
        <f t="shared" ca="1" si="582"/>
        <v>-</v>
      </c>
      <c r="AP1308" s="17" t="str">
        <f ca="1">IF($C1308&gt;=TODAY(),"-",100*(AO1308-MIN(Fit_Error_Deaths))/(MAX(Fit_Error_Deaths)-MIN(Fit_Error_Deaths)))</f>
        <v>-</v>
      </c>
      <c r="AQ1308" s="17" t="str">
        <f t="shared" ca="1" si="583"/>
        <v>-</v>
      </c>
      <c r="AR1308" s="17" t="str">
        <f ca="1">IF($C1308&gt;=TODAY(),"-",100*(AQ1308-MIN(Fit_Error_LocalTransmission))/(MAX(Fit_Error_LocalTransmission)-MIN(Fit_Error_LocalTransmission)))</f>
        <v>-</v>
      </c>
      <c r="AS1308" s="17" t="str">
        <f t="shared" ca="1" si="584"/>
        <v>-</v>
      </c>
      <c r="AT1308" s="67" t="str">
        <f t="shared" ca="1" si="585"/>
        <v>-</v>
      </c>
    </row>
    <row r="1309" spans="1:46" s="1" customFormat="1" ht="12" x14ac:dyDescent="0.35">
      <c r="A1309" s="87"/>
      <c r="B1309" s="40" t="str">
        <f t="shared" si="562"/>
        <v/>
      </c>
      <c r="C1309" s="41" t="str">
        <f t="shared" si="563"/>
        <v/>
      </c>
      <c r="D1309" s="28">
        <f>'I Disease Parameters'!$E$6/(1000*365)</f>
        <v>4.8197260273972601E-5</v>
      </c>
      <c r="E1309" s="28">
        <f>'I Disease Parameters'!$E$7/(1000*365)</f>
        <v>2.0024657534246577E-5</v>
      </c>
      <c r="F1309" s="27">
        <f>(1-'I Disease Parameters'!$E$8)/'I Disease Parameters'!$E$10</f>
        <v>0.188</v>
      </c>
      <c r="G1309" s="27">
        <f>'I Disease Parameters'!$E$8/'I Disease Parameters'!$E$11</f>
        <v>1.2E-2</v>
      </c>
      <c r="H1309" s="27">
        <f>1/'I Disease Parameters'!$E$12</f>
        <v>0.05</v>
      </c>
      <c r="I1309" s="27">
        <f>'I Disease Parameters'!$E$9/'I Disease Parameters'!$E$15</f>
        <v>0</v>
      </c>
      <c r="J1309" s="83">
        <f t="shared" si="586"/>
        <v>7.7001263440561267</v>
      </c>
      <c r="K1309" s="60">
        <f t="shared" si="587"/>
        <v>0.77001263449643809</v>
      </c>
      <c r="L1309" s="30">
        <f t="shared" si="588"/>
        <v>0.46717576064062738</v>
      </c>
      <c r="M1309" s="27">
        <f>J1309/'I Disease Parameters'!$E$12</f>
        <v>0.38500631720280631</v>
      </c>
      <c r="N1309" s="27">
        <f>K1309/SQRT('I Disease Parameters'!$E$13*'I Disease Parameters'!$E$13)</f>
        <v>4.5294860852731655E-2</v>
      </c>
      <c r="O1309" s="27">
        <f>L1309/'I Disease Parameters'!$E$13</f>
        <v>2.7480927096507492E-2</v>
      </c>
      <c r="P1309" s="27">
        <f>(1-L1309)/'I Disease Parameters'!$E$14</f>
        <v>2.2201009973307193E-2</v>
      </c>
      <c r="Q1309" s="19" t="str">
        <f t="shared" si="564"/>
        <v/>
      </c>
      <c r="R1309" s="17" t="str">
        <f t="shared" si="565"/>
        <v/>
      </c>
      <c r="S1309" s="17" t="str">
        <f t="shared" si="566"/>
        <v/>
      </c>
      <c r="T1309" s="17" t="str">
        <f t="shared" si="567"/>
        <v/>
      </c>
      <c r="U1309" s="17" t="str">
        <f t="shared" si="568"/>
        <v/>
      </c>
      <c r="V1309" s="17" t="str">
        <f t="shared" si="569"/>
        <v/>
      </c>
      <c r="W1309" s="17" t="str">
        <f t="shared" si="570"/>
        <v/>
      </c>
      <c r="X1309" s="18" t="str">
        <f t="shared" si="561"/>
        <v/>
      </c>
      <c r="Y1309" s="17" t="str">
        <f t="shared" si="571"/>
        <v/>
      </c>
      <c r="Z1309" s="17" t="str">
        <f t="shared" si="572"/>
        <v/>
      </c>
      <c r="AA1309" s="17" t="str">
        <f t="shared" si="573"/>
        <v/>
      </c>
      <c r="AB1309" s="17" t="str">
        <f t="shared" si="574"/>
        <v/>
      </c>
      <c r="AC1309" s="17" t="str">
        <f t="shared" si="575"/>
        <v/>
      </c>
      <c r="AD1309" s="18" t="str">
        <f t="shared" si="576"/>
        <v/>
      </c>
      <c r="AE1309" s="19" t="str">
        <f t="shared" si="577"/>
        <v/>
      </c>
      <c r="AF1309" s="17" t="str">
        <f t="shared" si="578"/>
        <v/>
      </c>
      <c r="AG1309" s="17" t="str">
        <f t="shared" si="579"/>
        <v/>
      </c>
      <c r="AH1309" s="18" t="str">
        <f t="shared" si="580"/>
        <v/>
      </c>
      <c r="AI1309" s="73"/>
      <c r="AJ1309" s="74"/>
      <c r="AK1309" s="74"/>
      <c r="AL1309" s="73"/>
      <c r="AM1309" s="74"/>
      <c r="AN1309" s="74">
        <f t="shared" si="581"/>
        <v>2012</v>
      </c>
      <c r="AO1309" s="19" t="str">
        <f t="shared" ca="1" si="582"/>
        <v>-</v>
      </c>
      <c r="AP1309" s="17" t="str">
        <f ca="1">IF($C1309&gt;=TODAY(),"-",100*(AO1309-MIN(Fit_Error_Deaths))/(MAX(Fit_Error_Deaths)-MIN(Fit_Error_Deaths)))</f>
        <v>-</v>
      </c>
      <c r="AQ1309" s="17" t="str">
        <f t="shared" ca="1" si="583"/>
        <v>-</v>
      </c>
      <c r="AR1309" s="17" t="str">
        <f ca="1">IF($C1309&gt;=TODAY(),"-",100*(AQ1309-MIN(Fit_Error_LocalTransmission))/(MAX(Fit_Error_LocalTransmission)-MIN(Fit_Error_LocalTransmission)))</f>
        <v>-</v>
      </c>
      <c r="AS1309" s="17" t="str">
        <f t="shared" ca="1" si="584"/>
        <v>-</v>
      </c>
      <c r="AT1309" s="67" t="str">
        <f t="shared" ca="1" si="585"/>
        <v>-</v>
      </c>
    </row>
    <row r="1310" spans="1:46" s="1" customFormat="1" ht="12" x14ac:dyDescent="0.35">
      <c r="A1310" s="87"/>
      <c r="B1310" s="40" t="str">
        <f t="shared" si="562"/>
        <v/>
      </c>
      <c r="C1310" s="41" t="str">
        <f t="shared" si="563"/>
        <v/>
      </c>
      <c r="D1310" s="28">
        <f>'I Disease Parameters'!$E$6/(1000*365)</f>
        <v>4.8197260273972601E-5</v>
      </c>
      <c r="E1310" s="28">
        <f>'I Disease Parameters'!$E$7/(1000*365)</f>
        <v>2.0024657534246577E-5</v>
      </c>
      <c r="F1310" s="27">
        <f>(1-'I Disease Parameters'!$E$8)/'I Disease Parameters'!$E$10</f>
        <v>0.188</v>
      </c>
      <c r="G1310" s="27">
        <f>'I Disease Parameters'!$E$8/'I Disease Parameters'!$E$11</f>
        <v>1.2E-2</v>
      </c>
      <c r="H1310" s="27">
        <f>1/'I Disease Parameters'!$E$12</f>
        <v>0.05</v>
      </c>
      <c r="I1310" s="27">
        <f>'I Disease Parameters'!$E$9/'I Disease Parameters'!$E$15</f>
        <v>0</v>
      </c>
      <c r="J1310" s="83">
        <f t="shared" si="586"/>
        <v>7.7001263440561267</v>
      </c>
      <c r="K1310" s="60">
        <f t="shared" si="587"/>
        <v>0.77001263449643809</v>
      </c>
      <c r="L1310" s="30">
        <f t="shared" si="588"/>
        <v>0.46717576064062738</v>
      </c>
      <c r="M1310" s="27">
        <f>J1310/'I Disease Parameters'!$E$12</f>
        <v>0.38500631720280631</v>
      </c>
      <c r="N1310" s="27">
        <f>K1310/SQRT('I Disease Parameters'!$E$13*'I Disease Parameters'!$E$13)</f>
        <v>4.5294860852731655E-2</v>
      </c>
      <c r="O1310" s="27">
        <f>L1310/'I Disease Parameters'!$E$13</f>
        <v>2.7480927096507492E-2</v>
      </c>
      <c r="P1310" s="27">
        <f>(1-L1310)/'I Disease Parameters'!$E$14</f>
        <v>2.2201009973307193E-2</v>
      </c>
      <c r="Q1310" s="19" t="str">
        <f t="shared" si="564"/>
        <v/>
      </c>
      <c r="R1310" s="17" t="str">
        <f t="shared" si="565"/>
        <v/>
      </c>
      <c r="S1310" s="17" t="str">
        <f t="shared" si="566"/>
        <v/>
      </c>
      <c r="T1310" s="17" t="str">
        <f t="shared" si="567"/>
        <v/>
      </c>
      <c r="U1310" s="17" t="str">
        <f t="shared" si="568"/>
        <v/>
      </c>
      <c r="V1310" s="17" t="str">
        <f t="shared" si="569"/>
        <v/>
      </c>
      <c r="W1310" s="17" t="str">
        <f t="shared" si="570"/>
        <v/>
      </c>
      <c r="X1310" s="18" t="str">
        <f t="shared" si="561"/>
        <v/>
      </c>
      <c r="Y1310" s="17" t="str">
        <f t="shared" si="571"/>
        <v/>
      </c>
      <c r="Z1310" s="17" t="str">
        <f t="shared" si="572"/>
        <v/>
      </c>
      <c r="AA1310" s="17" t="str">
        <f t="shared" si="573"/>
        <v/>
      </c>
      <c r="AB1310" s="17" t="str">
        <f t="shared" si="574"/>
        <v/>
      </c>
      <c r="AC1310" s="17" t="str">
        <f t="shared" si="575"/>
        <v/>
      </c>
      <c r="AD1310" s="18" t="str">
        <f t="shared" si="576"/>
        <v/>
      </c>
      <c r="AE1310" s="19" t="str">
        <f t="shared" si="577"/>
        <v/>
      </c>
      <c r="AF1310" s="17" t="str">
        <f t="shared" si="578"/>
        <v/>
      </c>
      <c r="AG1310" s="17" t="str">
        <f t="shared" si="579"/>
        <v/>
      </c>
      <c r="AH1310" s="18" t="str">
        <f t="shared" si="580"/>
        <v/>
      </c>
      <c r="AI1310" s="73"/>
      <c r="AJ1310" s="74"/>
      <c r="AK1310" s="74"/>
      <c r="AL1310" s="73"/>
      <c r="AM1310" s="74"/>
      <c r="AN1310" s="74">
        <f t="shared" si="581"/>
        <v>2012</v>
      </c>
      <c r="AO1310" s="19" t="str">
        <f t="shared" ca="1" si="582"/>
        <v>-</v>
      </c>
      <c r="AP1310" s="17" t="str">
        <f ca="1">IF($C1310&gt;=TODAY(),"-",100*(AO1310-MIN(Fit_Error_Deaths))/(MAX(Fit_Error_Deaths)-MIN(Fit_Error_Deaths)))</f>
        <v>-</v>
      </c>
      <c r="AQ1310" s="17" t="str">
        <f t="shared" ca="1" si="583"/>
        <v>-</v>
      </c>
      <c r="AR1310" s="17" t="str">
        <f ca="1">IF($C1310&gt;=TODAY(),"-",100*(AQ1310-MIN(Fit_Error_LocalTransmission))/(MAX(Fit_Error_LocalTransmission)-MIN(Fit_Error_LocalTransmission)))</f>
        <v>-</v>
      </c>
      <c r="AS1310" s="17" t="str">
        <f t="shared" ca="1" si="584"/>
        <v>-</v>
      </c>
      <c r="AT1310" s="67" t="str">
        <f t="shared" ca="1" si="585"/>
        <v>-</v>
      </c>
    </row>
    <row r="1311" spans="1:46" s="1" customFormat="1" ht="12" x14ac:dyDescent="0.35">
      <c r="A1311" s="87"/>
      <c r="B1311" s="40" t="str">
        <f t="shared" si="562"/>
        <v/>
      </c>
      <c r="C1311" s="41" t="str">
        <f t="shared" si="563"/>
        <v/>
      </c>
      <c r="D1311" s="28">
        <f>'I Disease Parameters'!$E$6/(1000*365)</f>
        <v>4.8197260273972601E-5</v>
      </c>
      <c r="E1311" s="28">
        <f>'I Disease Parameters'!$E$7/(1000*365)</f>
        <v>2.0024657534246577E-5</v>
      </c>
      <c r="F1311" s="27">
        <f>(1-'I Disease Parameters'!$E$8)/'I Disease Parameters'!$E$10</f>
        <v>0.188</v>
      </c>
      <c r="G1311" s="27">
        <f>'I Disease Parameters'!$E$8/'I Disease Parameters'!$E$11</f>
        <v>1.2E-2</v>
      </c>
      <c r="H1311" s="27">
        <f>1/'I Disease Parameters'!$E$12</f>
        <v>0.05</v>
      </c>
      <c r="I1311" s="27">
        <f>'I Disease Parameters'!$E$9/'I Disease Parameters'!$E$15</f>
        <v>0</v>
      </c>
      <c r="J1311" s="83">
        <f t="shared" si="586"/>
        <v>7.7001263440561267</v>
      </c>
      <c r="K1311" s="60">
        <f t="shared" si="587"/>
        <v>0.77001263449643809</v>
      </c>
      <c r="L1311" s="30">
        <f t="shared" si="588"/>
        <v>0.46717576064062738</v>
      </c>
      <c r="M1311" s="27">
        <f>J1311/'I Disease Parameters'!$E$12</f>
        <v>0.38500631720280631</v>
      </c>
      <c r="N1311" s="27">
        <f>K1311/SQRT('I Disease Parameters'!$E$13*'I Disease Parameters'!$E$13)</f>
        <v>4.5294860852731655E-2</v>
      </c>
      <c r="O1311" s="27">
        <f>L1311/'I Disease Parameters'!$E$13</f>
        <v>2.7480927096507492E-2</v>
      </c>
      <c r="P1311" s="27">
        <f>(1-L1311)/'I Disease Parameters'!$E$14</f>
        <v>2.2201009973307193E-2</v>
      </c>
      <c r="Q1311" s="19" t="str">
        <f t="shared" si="564"/>
        <v/>
      </c>
      <c r="R1311" s="17" t="str">
        <f t="shared" si="565"/>
        <v/>
      </c>
      <c r="S1311" s="17" t="str">
        <f t="shared" si="566"/>
        <v/>
      </c>
      <c r="T1311" s="17" t="str">
        <f t="shared" si="567"/>
        <v/>
      </c>
      <c r="U1311" s="17" t="str">
        <f t="shared" si="568"/>
        <v/>
      </c>
      <c r="V1311" s="17" t="str">
        <f t="shared" si="569"/>
        <v/>
      </c>
      <c r="W1311" s="17" t="str">
        <f t="shared" si="570"/>
        <v/>
      </c>
      <c r="X1311" s="18" t="str">
        <f t="shared" si="561"/>
        <v/>
      </c>
      <c r="Y1311" s="17" t="str">
        <f t="shared" si="571"/>
        <v/>
      </c>
      <c r="Z1311" s="17" t="str">
        <f t="shared" si="572"/>
        <v/>
      </c>
      <c r="AA1311" s="17" t="str">
        <f t="shared" si="573"/>
        <v/>
      </c>
      <c r="AB1311" s="17" t="str">
        <f t="shared" si="574"/>
        <v/>
      </c>
      <c r="AC1311" s="17" t="str">
        <f t="shared" si="575"/>
        <v/>
      </c>
      <c r="AD1311" s="18" t="str">
        <f t="shared" si="576"/>
        <v/>
      </c>
      <c r="AE1311" s="19" t="str">
        <f t="shared" si="577"/>
        <v/>
      </c>
      <c r="AF1311" s="17" t="str">
        <f t="shared" si="578"/>
        <v/>
      </c>
      <c r="AG1311" s="17" t="str">
        <f t="shared" si="579"/>
        <v/>
      </c>
      <c r="AH1311" s="18" t="str">
        <f t="shared" si="580"/>
        <v/>
      </c>
      <c r="AI1311" s="73"/>
      <c r="AJ1311" s="74"/>
      <c r="AK1311" s="74"/>
      <c r="AL1311" s="73"/>
      <c r="AM1311" s="74"/>
      <c r="AN1311" s="74">
        <f t="shared" si="581"/>
        <v>2012</v>
      </c>
      <c r="AO1311" s="19" t="str">
        <f t="shared" ca="1" si="582"/>
        <v>-</v>
      </c>
      <c r="AP1311" s="17" t="str">
        <f ca="1">IF($C1311&gt;=TODAY(),"-",100*(AO1311-MIN(Fit_Error_Deaths))/(MAX(Fit_Error_Deaths)-MIN(Fit_Error_Deaths)))</f>
        <v>-</v>
      </c>
      <c r="AQ1311" s="17" t="str">
        <f t="shared" ca="1" si="583"/>
        <v>-</v>
      </c>
      <c r="AR1311" s="17" t="str">
        <f ca="1">IF($C1311&gt;=TODAY(),"-",100*(AQ1311-MIN(Fit_Error_LocalTransmission))/(MAX(Fit_Error_LocalTransmission)-MIN(Fit_Error_LocalTransmission)))</f>
        <v>-</v>
      </c>
      <c r="AS1311" s="17" t="str">
        <f t="shared" ca="1" si="584"/>
        <v>-</v>
      </c>
      <c r="AT1311" s="67" t="str">
        <f t="shared" ca="1" si="585"/>
        <v>-</v>
      </c>
    </row>
    <row r="1312" spans="1:46" s="1" customFormat="1" ht="12" x14ac:dyDescent="0.35">
      <c r="A1312" s="87"/>
      <c r="B1312" s="40" t="str">
        <f t="shared" si="562"/>
        <v/>
      </c>
      <c r="C1312" s="41" t="str">
        <f t="shared" si="563"/>
        <v/>
      </c>
      <c r="D1312" s="28">
        <f>'I Disease Parameters'!$E$6/(1000*365)</f>
        <v>4.8197260273972601E-5</v>
      </c>
      <c r="E1312" s="28">
        <f>'I Disease Parameters'!$E$7/(1000*365)</f>
        <v>2.0024657534246577E-5</v>
      </c>
      <c r="F1312" s="27">
        <f>(1-'I Disease Parameters'!$E$8)/'I Disease Parameters'!$E$10</f>
        <v>0.188</v>
      </c>
      <c r="G1312" s="27">
        <f>'I Disease Parameters'!$E$8/'I Disease Parameters'!$E$11</f>
        <v>1.2E-2</v>
      </c>
      <c r="H1312" s="27">
        <f>1/'I Disease Parameters'!$E$12</f>
        <v>0.05</v>
      </c>
      <c r="I1312" s="27">
        <f>'I Disease Parameters'!$E$9/'I Disease Parameters'!$E$15</f>
        <v>0</v>
      </c>
      <c r="J1312" s="83">
        <f t="shared" si="586"/>
        <v>7.7001263440561267</v>
      </c>
      <c r="K1312" s="60">
        <f t="shared" si="587"/>
        <v>0.77001263449643809</v>
      </c>
      <c r="L1312" s="30">
        <f t="shared" si="588"/>
        <v>0.46717576064062738</v>
      </c>
      <c r="M1312" s="27">
        <f>J1312/'I Disease Parameters'!$E$12</f>
        <v>0.38500631720280631</v>
      </c>
      <c r="N1312" s="27">
        <f>K1312/SQRT('I Disease Parameters'!$E$13*'I Disease Parameters'!$E$13)</f>
        <v>4.5294860852731655E-2</v>
      </c>
      <c r="O1312" s="27">
        <f>L1312/'I Disease Parameters'!$E$13</f>
        <v>2.7480927096507492E-2</v>
      </c>
      <c r="P1312" s="27">
        <f>(1-L1312)/'I Disease Parameters'!$E$14</f>
        <v>2.2201009973307193E-2</v>
      </c>
      <c r="Q1312" s="19" t="str">
        <f t="shared" si="564"/>
        <v/>
      </c>
      <c r="R1312" s="17" t="str">
        <f t="shared" si="565"/>
        <v/>
      </c>
      <c r="S1312" s="17" t="str">
        <f t="shared" si="566"/>
        <v/>
      </c>
      <c r="T1312" s="17" t="str">
        <f t="shared" si="567"/>
        <v/>
      </c>
      <c r="U1312" s="17" t="str">
        <f t="shared" si="568"/>
        <v/>
      </c>
      <c r="V1312" s="17" t="str">
        <f t="shared" si="569"/>
        <v/>
      </c>
      <c r="W1312" s="17" t="str">
        <f t="shared" si="570"/>
        <v/>
      </c>
      <c r="X1312" s="18" t="str">
        <f t="shared" si="561"/>
        <v/>
      </c>
      <c r="Y1312" s="17" t="str">
        <f t="shared" si="571"/>
        <v/>
      </c>
      <c r="Z1312" s="17" t="str">
        <f t="shared" si="572"/>
        <v/>
      </c>
      <c r="AA1312" s="17" t="str">
        <f t="shared" si="573"/>
        <v/>
      </c>
      <c r="AB1312" s="17" t="str">
        <f t="shared" si="574"/>
        <v/>
      </c>
      <c r="AC1312" s="17" t="str">
        <f t="shared" si="575"/>
        <v/>
      </c>
      <c r="AD1312" s="18" t="str">
        <f t="shared" si="576"/>
        <v/>
      </c>
      <c r="AE1312" s="19" t="str">
        <f t="shared" si="577"/>
        <v/>
      </c>
      <c r="AF1312" s="17" t="str">
        <f t="shared" si="578"/>
        <v/>
      </c>
      <c r="AG1312" s="17" t="str">
        <f t="shared" si="579"/>
        <v/>
      </c>
      <c r="AH1312" s="18" t="str">
        <f t="shared" si="580"/>
        <v/>
      </c>
      <c r="AI1312" s="73"/>
      <c r="AJ1312" s="74"/>
      <c r="AK1312" s="74"/>
      <c r="AL1312" s="73"/>
      <c r="AM1312" s="74"/>
      <c r="AN1312" s="74">
        <f t="shared" si="581"/>
        <v>2012</v>
      </c>
      <c r="AO1312" s="19" t="str">
        <f t="shared" ca="1" si="582"/>
        <v>-</v>
      </c>
      <c r="AP1312" s="17" t="str">
        <f ca="1">IF($C1312&gt;=TODAY(),"-",100*(AO1312-MIN(Fit_Error_Deaths))/(MAX(Fit_Error_Deaths)-MIN(Fit_Error_Deaths)))</f>
        <v>-</v>
      </c>
      <c r="AQ1312" s="17" t="str">
        <f t="shared" ca="1" si="583"/>
        <v>-</v>
      </c>
      <c r="AR1312" s="17" t="str">
        <f ca="1">IF($C1312&gt;=TODAY(),"-",100*(AQ1312-MIN(Fit_Error_LocalTransmission))/(MAX(Fit_Error_LocalTransmission)-MIN(Fit_Error_LocalTransmission)))</f>
        <v>-</v>
      </c>
      <c r="AS1312" s="17" t="str">
        <f t="shared" ca="1" si="584"/>
        <v>-</v>
      </c>
      <c r="AT1312" s="67" t="str">
        <f t="shared" ca="1" si="585"/>
        <v>-</v>
      </c>
    </row>
    <row r="1313" spans="1:46" s="1" customFormat="1" ht="12" x14ac:dyDescent="0.35">
      <c r="A1313" s="87"/>
      <c r="B1313" s="40" t="str">
        <f t="shared" si="562"/>
        <v/>
      </c>
      <c r="C1313" s="41" t="str">
        <f t="shared" si="563"/>
        <v/>
      </c>
      <c r="D1313" s="28">
        <f>'I Disease Parameters'!$E$6/(1000*365)</f>
        <v>4.8197260273972601E-5</v>
      </c>
      <c r="E1313" s="28">
        <f>'I Disease Parameters'!$E$7/(1000*365)</f>
        <v>2.0024657534246577E-5</v>
      </c>
      <c r="F1313" s="27">
        <f>(1-'I Disease Parameters'!$E$8)/'I Disease Parameters'!$E$10</f>
        <v>0.188</v>
      </c>
      <c r="G1313" s="27">
        <f>'I Disease Parameters'!$E$8/'I Disease Parameters'!$E$11</f>
        <v>1.2E-2</v>
      </c>
      <c r="H1313" s="27">
        <f>1/'I Disease Parameters'!$E$12</f>
        <v>0.05</v>
      </c>
      <c r="I1313" s="27">
        <f>'I Disease Parameters'!$E$9/'I Disease Parameters'!$E$15</f>
        <v>0</v>
      </c>
      <c r="J1313" s="83">
        <f t="shared" si="586"/>
        <v>7.7001263440561267</v>
      </c>
      <c r="K1313" s="60">
        <f t="shared" si="587"/>
        <v>0.77001263449643809</v>
      </c>
      <c r="L1313" s="30">
        <f t="shared" si="588"/>
        <v>0.46717576064062738</v>
      </c>
      <c r="M1313" s="27">
        <f>J1313/'I Disease Parameters'!$E$12</f>
        <v>0.38500631720280631</v>
      </c>
      <c r="N1313" s="27">
        <f>K1313/SQRT('I Disease Parameters'!$E$13*'I Disease Parameters'!$E$13)</f>
        <v>4.5294860852731655E-2</v>
      </c>
      <c r="O1313" s="27">
        <f>L1313/'I Disease Parameters'!$E$13</f>
        <v>2.7480927096507492E-2</v>
      </c>
      <c r="P1313" s="27">
        <f>(1-L1313)/'I Disease Parameters'!$E$14</f>
        <v>2.2201009973307193E-2</v>
      </c>
      <c r="Q1313" s="19" t="str">
        <f t="shared" si="564"/>
        <v/>
      </c>
      <c r="R1313" s="17" t="str">
        <f t="shared" si="565"/>
        <v/>
      </c>
      <c r="S1313" s="17" t="str">
        <f t="shared" si="566"/>
        <v/>
      </c>
      <c r="T1313" s="17" t="str">
        <f t="shared" si="567"/>
        <v/>
      </c>
      <c r="U1313" s="17" t="str">
        <f t="shared" si="568"/>
        <v/>
      </c>
      <c r="V1313" s="17" t="str">
        <f t="shared" si="569"/>
        <v/>
      </c>
      <c r="W1313" s="17" t="str">
        <f t="shared" si="570"/>
        <v/>
      </c>
      <c r="X1313" s="18" t="str">
        <f t="shared" si="561"/>
        <v/>
      </c>
      <c r="Y1313" s="17" t="str">
        <f t="shared" si="571"/>
        <v/>
      </c>
      <c r="Z1313" s="17" t="str">
        <f t="shared" si="572"/>
        <v/>
      </c>
      <c r="AA1313" s="17" t="str">
        <f t="shared" si="573"/>
        <v/>
      </c>
      <c r="AB1313" s="17" t="str">
        <f t="shared" si="574"/>
        <v/>
      </c>
      <c r="AC1313" s="17" t="str">
        <f t="shared" si="575"/>
        <v/>
      </c>
      <c r="AD1313" s="18" t="str">
        <f t="shared" si="576"/>
        <v/>
      </c>
      <c r="AE1313" s="19" t="str">
        <f t="shared" si="577"/>
        <v/>
      </c>
      <c r="AF1313" s="17" t="str">
        <f t="shared" si="578"/>
        <v/>
      </c>
      <c r="AG1313" s="17" t="str">
        <f t="shared" si="579"/>
        <v/>
      </c>
      <c r="AH1313" s="18" t="str">
        <f t="shared" si="580"/>
        <v/>
      </c>
      <c r="AI1313" s="73"/>
      <c r="AJ1313" s="74"/>
      <c r="AK1313" s="74"/>
      <c r="AL1313" s="73"/>
      <c r="AM1313" s="74"/>
      <c r="AN1313" s="74">
        <f t="shared" si="581"/>
        <v>2012</v>
      </c>
      <c r="AO1313" s="19" t="str">
        <f t="shared" ca="1" si="582"/>
        <v>-</v>
      </c>
      <c r="AP1313" s="17" t="str">
        <f ca="1">IF($C1313&gt;=TODAY(),"-",100*(AO1313-MIN(Fit_Error_Deaths))/(MAX(Fit_Error_Deaths)-MIN(Fit_Error_Deaths)))</f>
        <v>-</v>
      </c>
      <c r="AQ1313" s="17" t="str">
        <f t="shared" ca="1" si="583"/>
        <v>-</v>
      </c>
      <c r="AR1313" s="17" t="str">
        <f ca="1">IF($C1313&gt;=TODAY(),"-",100*(AQ1313-MIN(Fit_Error_LocalTransmission))/(MAX(Fit_Error_LocalTransmission)-MIN(Fit_Error_LocalTransmission)))</f>
        <v>-</v>
      </c>
      <c r="AS1313" s="17" t="str">
        <f t="shared" ca="1" si="584"/>
        <v>-</v>
      </c>
      <c r="AT1313" s="67" t="str">
        <f t="shared" ca="1" si="585"/>
        <v>-</v>
      </c>
    </row>
    <row r="1314" spans="1:46" s="1" customFormat="1" ht="12" x14ac:dyDescent="0.35">
      <c r="A1314" s="87"/>
      <c r="B1314" s="40" t="str">
        <f t="shared" si="562"/>
        <v/>
      </c>
      <c r="C1314" s="41" t="str">
        <f t="shared" si="563"/>
        <v/>
      </c>
      <c r="D1314" s="28">
        <f>'I Disease Parameters'!$E$6/(1000*365)</f>
        <v>4.8197260273972601E-5</v>
      </c>
      <c r="E1314" s="28">
        <f>'I Disease Parameters'!$E$7/(1000*365)</f>
        <v>2.0024657534246577E-5</v>
      </c>
      <c r="F1314" s="27">
        <f>(1-'I Disease Parameters'!$E$8)/'I Disease Parameters'!$E$10</f>
        <v>0.188</v>
      </c>
      <c r="G1314" s="27">
        <f>'I Disease Parameters'!$E$8/'I Disease Parameters'!$E$11</f>
        <v>1.2E-2</v>
      </c>
      <c r="H1314" s="27">
        <f>1/'I Disease Parameters'!$E$12</f>
        <v>0.05</v>
      </c>
      <c r="I1314" s="27">
        <f>'I Disease Parameters'!$E$9/'I Disease Parameters'!$E$15</f>
        <v>0</v>
      </c>
      <c r="J1314" s="83">
        <f t="shared" si="586"/>
        <v>7.7001263440561267</v>
      </c>
      <c r="K1314" s="60">
        <f t="shared" si="587"/>
        <v>0.77001263449643809</v>
      </c>
      <c r="L1314" s="30">
        <f t="shared" si="588"/>
        <v>0.46717576064062738</v>
      </c>
      <c r="M1314" s="27">
        <f>J1314/'I Disease Parameters'!$E$12</f>
        <v>0.38500631720280631</v>
      </c>
      <c r="N1314" s="27">
        <f>K1314/SQRT('I Disease Parameters'!$E$13*'I Disease Parameters'!$E$13)</f>
        <v>4.5294860852731655E-2</v>
      </c>
      <c r="O1314" s="27">
        <f>L1314/'I Disease Parameters'!$E$13</f>
        <v>2.7480927096507492E-2</v>
      </c>
      <c r="P1314" s="27">
        <f>(1-L1314)/'I Disease Parameters'!$E$14</f>
        <v>2.2201009973307193E-2</v>
      </c>
      <c r="Q1314" s="19" t="str">
        <f t="shared" si="564"/>
        <v/>
      </c>
      <c r="R1314" s="17" t="str">
        <f t="shared" si="565"/>
        <v/>
      </c>
      <c r="S1314" s="17" t="str">
        <f t="shared" si="566"/>
        <v/>
      </c>
      <c r="T1314" s="17" t="str">
        <f t="shared" si="567"/>
        <v/>
      </c>
      <c r="U1314" s="17" t="str">
        <f t="shared" si="568"/>
        <v/>
      </c>
      <c r="V1314" s="17" t="str">
        <f t="shared" si="569"/>
        <v/>
      </c>
      <c r="W1314" s="17" t="str">
        <f t="shared" si="570"/>
        <v/>
      </c>
      <c r="X1314" s="18" t="str">
        <f t="shared" si="561"/>
        <v/>
      </c>
      <c r="Y1314" s="17" t="str">
        <f t="shared" si="571"/>
        <v/>
      </c>
      <c r="Z1314" s="17" t="str">
        <f t="shared" si="572"/>
        <v/>
      </c>
      <c r="AA1314" s="17" t="str">
        <f t="shared" si="573"/>
        <v/>
      </c>
      <c r="AB1314" s="17" t="str">
        <f t="shared" si="574"/>
        <v/>
      </c>
      <c r="AC1314" s="17" t="str">
        <f t="shared" si="575"/>
        <v/>
      </c>
      <c r="AD1314" s="18" t="str">
        <f t="shared" si="576"/>
        <v/>
      </c>
      <c r="AE1314" s="19" t="str">
        <f t="shared" si="577"/>
        <v/>
      </c>
      <c r="AF1314" s="17" t="str">
        <f t="shared" si="578"/>
        <v/>
      </c>
      <c r="AG1314" s="17" t="str">
        <f t="shared" si="579"/>
        <v/>
      </c>
      <c r="AH1314" s="18" t="str">
        <f t="shared" si="580"/>
        <v/>
      </c>
      <c r="AI1314" s="73"/>
      <c r="AJ1314" s="74"/>
      <c r="AK1314" s="74"/>
      <c r="AL1314" s="73"/>
      <c r="AM1314" s="74"/>
      <c r="AN1314" s="74">
        <f t="shared" si="581"/>
        <v>2012</v>
      </c>
      <c r="AO1314" s="19" t="str">
        <f t="shared" ca="1" si="582"/>
        <v>-</v>
      </c>
      <c r="AP1314" s="17" t="str">
        <f ca="1">IF($C1314&gt;=TODAY(),"-",100*(AO1314-MIN(Fit_Error_Deaths))/(MAX(Fit_Error_Deaths)-MIN(Fit_Error_Deaths)))</f>
        <v>-</v>
      </c>
      <c r="AQ1314" s="17" t="str">
        <f t="shared" ca="1" si="583"/>
        <v>-</v>
      </c>
      <c r="AR1314" s="17" t="str">
        <f ca="1">IF($C1314&gt;=TODAY(),"-",100*(AQ1314-MIN(Fit_Error_LocalTransmission))/(MAX(Fit_Error_LocalTransmission)-MIN(Fit_Error_LocalTransmission)))</f>
        <v>-</v>
      </c>
      <c r="AS1314" s="17" t="str">
        <f t="shared" ca="1" si="584"/>
        <v>-</v>
      </c>
      <c r="AT1314" s="67" t="str">
        <f t="shared" ca="1" si="585"/>
        <v>-</v>
      </c>
    </row>
    <row r="1315" spans="1:46" s="1" customFormat="1" ht="12" x14ac:dyDescent="0.35">
      <c r="A1315" s="87"/>
      <c r="B1315" s="40" t="str">
        <f t="shared" si="562"/>
        <v/>
      </c>
      <c r="C1315" s="41" t="str">
        <f t="shared" si="563"/>
        <v/>
      </c>
      <c r="D1315" s="28">
        <f>'I Disease Parameters'!$E$6/(1000*365)</f>
        <v>4.8197260273972601E-5</v>
      </c>
      <c r="E1315" s="28">
        <f>'I Disease Parameters'!$E$7/(1000*365)</f>
        <v>2.0024657534246577E-5</v>
      </c>
      <c r="F1315" s="27">
        <f>(1-'I Disease Parameters'!$E$8)/'I Disease Parameters'!$E$10</f>
        <v>0.188</v>
      </c>
      <c r="G1315" s="27">
        <f>'I Disease Parameters'!$E$8/'I Disease Parameters'!$E$11</f>
        <v>1.2E-2</v>
      </c>
      <c r="H1315" s="27">
        <f>1/'I Disease Parameters'!$E$12</f>
        <v>0.05</v>
      </c>
      <c r="I1315" s="27">
        <f>'I Disease Parameters'!$E$9/'I Disease Parameters'!$E$15</f>
        <v>0</v>
      </c>
      <c r="J1315" s="83">
        <f t="shared" si="586"/>
        <v>7.7001263440561267</v>
      </c>
      <c r="K1315" s="60">
        <f t="shared" si="587"/>
        <v>0.77001263449643809</v>
      </c>
      <c r="L1315" s="30">
        <f t="shared" si="588"/>
        <v>0.46717576064062738</v>
      </c>
      <c r="M1315" s="27">
        <f>J1315/'I Disease Parameters'!$E$12</f>
        <v>0.38500631720280631</v>
      </c>
      <c r="N1315" s="27">
        <f>K1315/SQRT('I Disease Parameters'!$E$13*'I Disease Parameters'!$E$13)</f>
        <v>4.5294860852731655E-2</v>
      </c>
      <c r="O1315" s="27">
        <f>L1315/'I Disease Parameters'!$E$13</f>
        <v>2.7480927096507492E-2</v>
      </c>
      <c r="P1315" s="27">
        <f>(1-L1315)/'I Disease Parameters'!$E$14</f>
        <v>2.2201009973307193E-2</v>
      </c>
      <c r="Q1315" s="19" t="str">
        <f t="shared" si="564"/>
        <v/>
      </c>
      <c r="R1315" s="17" t="str">
        <f t="shared" si="565"/>
        <v/>
      </c>
      <c r="S1315" s="17" t="str">
        <f t="shared" si="566"/>
        <v/>
      </c>
      <c r="T1315" s="17" t="str">
        <f t="shared" si="567"/>
        <v/>
      </c>
      <c r="U1315" s="17" t="str">
        <f t="shared" si="568"/>
        <v/>
      </c>
      <c r="V1315" s="17" t="str">
        <f t="shared" si="569"/>
        <v/>
      </c>
      <c r="W1315" s="17" t="str">
        <f t="shared" si="570"/>
        <v/>
      </c>
      <c r="X1315" s="18" t="str">
        <f t="shared" si="561"/>
        <v/>
      </c>
      <c r="Y1315" s="17" t="str">
        <f t="shared" si="571"/>
        <v/>
      </c>
      <c r="Z1315" s="17" t="str">
        <f t="shared" si="572"/>
        <v/>
      </c>
      <c r="AA1315" s="17" t="str">
        <f t="shared" si="573"/>
        <v/>
      </c>
      <c r="AB1315" s="17" t="str">
        <f t="shared" si="574"/>
        <v/>
      </c>
      <c r="AC1315" s="17" t="str">
        <f t="shared" si="575"/>
        <v/>
      </c>
      <c r="AD1315" s="18" t="str">
        <f t="shared" si="576"/>
        <v/>
      </c>
      <c r="AE1315" s="19" t="str">
        <f t="shared" si="577"/>
        <v/>
      </c>
      <c r="AF1315" s="17" t="str">
        <f t="shared" si="578"/>
        <v/>
      </c>
      <c r="AG1315" s="17" t="str">
        <f t="shared" si="579"/>
        <v/>
      </c>
      <c r="AH1315" s="18" t="str">
        <f t="shared" si="580"/>
        <v/>
      </c>
      <c r="AI1315" s="73"/>
      <c r="AJ1315" s="74"/>
      <c r="AK1315" s="74"/>
      <c r="AL1315" s="73"/>
      <c r="AM1315" s="74"/>
      <c r="AN1315" s="74">
        <f t="shared" si="581"/>
        <v>2012</v>
      </c>
      <c r="AO1315" s="19" t="str">
        <f t="shared" ca="1" si="582"/>
        <v>-</v>
      </c>
      <c r="AP1315" s="17" t="str">
        <f ca="1">IF($C1315&gt;=TODAY(),"-",100*(AO1315-MIN(Fit_Error_Deaths))/(MAX(Fit_Error_Deaths)-MIN(Fit_Error_Deaths)))</f>
        <v>-</v>
      </c>
      <c r="AQ1315" s="17" t="str">
        <f t="shared" ca="1" si="583"/>
        <v>-</v>
      </c>
      <c r="AR1315" s="17" t="str">
        <f ca="1">IF($C1315&gt;=TODAY(),"-",100*(AQ1315-MIN(Fit_Error_LocalTransmission))/(MAX(Fit_Error_LocalTransmission)-MIN(Fit_Error_LocalTransmission)))</f>
        <v>-</v>
      </c>
      <c r="AS1315" s="17" t="str">
        <f t="shared" ca="1" si="584"/>
        <v>-</v>
      </c>
      <c r="AT1315" s="67" t="str">
        <f t="shared" ca="1" si="585"/>
        <v>-</v>
      </c>
    </row>
    <row r="1316" spans="1:46" s="1" customFormat="1" ht="12" x14ac:dyDescent="0.35">
      <c r="A1316" s="87"/>
      <c r="B1316" s="40" t="str">
        <f t="shared" si="562"/>
        <v/>
      </c>
      <c r="C1316" s="41" t="str">
        <f t="shared" si="563"/>
        <v/>
      </c>
      <c r="D1316" s="28">
        <f>'I Disease Parameters'!$E$6/(1000*365)</f>
        <v>4.8197260273972601E-5</v>
      </c>
      <c r="E1316" s="28">
        <f>'I Disease Parameters'!$E$7/(1000*365)</f>
        <v>2.0024657534246577E-5</v>
      </c>
      <c r="F1316" s="27">
        <f>(1-'I Disease Parameters'!$E$8)/'I Disease Parameters'!$E$10</f>
        <v>0.188</v>
      </c>
      <c r="G1316" s="27">
        <f>'I Disease Parameters'!$E$8/'I Disease Parameters'!$E$11</f>
        <v>1.2E-2</v>
      </c>
      <c r="H1316" s="27">
        <f>1/'I Disease Parameters'!$E$12</f>
        <v>0.05</v>
      </c>
      <c r="I1316" s="27">
        <f>'I Disease Parameters'!$E$9/'I Disease Parameters'!$E$15</f>
        <v>0</v>
      </c>
      <c r="J1316" s="83">
        <f t="shared" si="586"/>
        <v>7.7001263440561267</v>
      </c>
      <c r="K1316" s="60">
        <f t="shared" si="587"/>
        <v>0.77001263449643809</v>
      </c>
      <c r="L1316" s="30">
        <f t="shared" si="588"/>
        <v>0.46717576064062738</v>
      </c>
      <c r="M1316" s="27">
        <f>J1316/'I Disease Parameters'!$E$12</f>
        <v>0.38500631720280631</v>
      </c>
      <c r="N1316" s="27">
        <f>K1316/SQRT('I Disease Parameters'!$E$13*'I Disease Parameters'!$E$13)</f>
        <v>4.5294860852731655E-2</v>
      </c>
      <c r="O1316" s="27">
        <f>L1316/'I Disease Parameters'!$E$13</f>
        <v>2.7480927096507492E-2</v>
      </c>
      <c r="P1316" s="27">
        <f>(1-L1316)/'I Disease Parameters'!$E$14</f>
        <v>2.2201009973307193E-2</v>
      </c>
      <c r="Q1316" s="19" t="str">
        <f t="shared" si="564"/>
        <v/>
      </c>
      <c r="R1316" s="17" t="str">
        <f t="shared" si="565"/>
        <v/>
      </c>
      <c r="S1316" s="17" t="str">
        <f t="shared" si="566"/>
        <v/>
      </c>
      <c r="T1316" s="17" t="str">
        <f t="shared" si="567"/>
        <v/>
      </c>
      <c r="U1316" s="17" t="str">
        <f t="shared" si="568"/>
        <v/>
      </c>
      <c r="V1316" s="17" t="str">
        <f t="shared" si="569"/>
        <v/>
      </c>
      <c r="W1316" s="17" t="str">
        <f t="shared" si="570"/>
        <v/>
      </c>
      <c r="X1316" s="18" t="str">
        <f t="shared" si="561"/>
        <v/>
      </c>
      <c r="Y1316" s="17" t="str">
        <f t="shared" si="571"/>
        <v/>
      </c>
      <c r="Z1316" s="17" t="str">
        <f t="shared" si="572"/>
        <v/>
      </c>
      <c r="AA1316" s="17" t="str">
        <f t="shared" si="573"/>
        <v/>
      </c>
      <c r="AB1316" s="17" t="str">
        <f t="shared" si="574"/>
        <v/>
      </c>
      <c r="AC1316" s="17" t="str">
        <f t="shared" si="575"/>
        <v/>
      </c>
      <c r="AD1316" s="18" t="str">
        <f t="shared" si="576"/>
        <v/>
      </c>
      <c r="AE1316" s="19" t="str">
        <f t="shared" si="577"/>
        <v/>
      </c>
      <c r="AF1316" s="17" t="str">
        <f t="shared" si="578"/>
        <v/>
      </c>
      <c r="AG1316" s="17" t="str">
        <f t="shared" si="579"/>
        <v/>
      </c>
      <c r="AH1316" s="18" t="str">
        <f t="shared" si="580"/>
        <v/>
      </c>
      <c r="AI1316" s="73"/>
      <c r="AJ1316" s="74"/>
      <c r="AK1316" s="74"/>
      <c r="AL1316" s="73"/>
      <c r="AM1316" s="74"/>
      <c r="AN1316" s="74">
        <f t="shared" si="581"/>
        <v>2012</v>
      </c>
      <c r="AO1316" s="19" t="str">
        <f t="shared" ca="1" si="582"/>
        <v>-</v>
      </c>
      <c r="AP1316" s="17" t="str">
        <f ca="1">IF($C1316&gt;=TODAY(),"-",100*(AO1316-MIN(Fit_Error_Deaths))/(MAX(Fit_Error_Deaths)-MIN(Fit_Error_Deaths)))</f>
        <v>-</v>
      </c>
      <c r="AQ1316" s="17" t="str">
        <f t="shared" ca="1" si="583"/>
        <v>-</v>
      </c>
      <c r="AR1316" s="17" t="str">
        <f ca="1">IF($C1316&gt;=TODAY(),"-",100*(AQ1316-MIN(Fit_Error_LocalTransmission))/(MAX(Fit_Error_LocalTransmission)-MIN(Fit_Error_LocalTransmission)))</f>
        <v>-</v>
      </c>
      <c r="AS1316" s="17" t="str">
        <f t="shared" ca="1" si="584"/>
        <v>-</v>
      </c>
      <c r="AT1316" s="67" t="str">
        <f t="shared" ca="1" si="585"/>
        <v>-</v>
      </c>
    </row>
    <row r="1317" spans="1:46" s="1" customFormat="1" ht="12" x14ac:dyDescent="0.35">
      <c r="A1317" s="87"/>
      <c r="B1317" s="40" t="str">
        <f t="shared" si="562"/>
        <v/>
      </c>
      <c r="C1317" s="41" t="str">
        <f t="shared" si="563"/>
        <v/>
      </c>
      <c r="D1317" s="28">
        <f>'I Disease Parameters'!$E$6/(1000*365)</f>
        <v>4.8197260273972601E-5</v>
      </c>
      <c r="E1317" s="28">
        <f>'I Disease Parameters'!$E$7/(1000*365)</f>
        <v>2.0024657534246577E-5</v>
      </c>
      <c r="F1317" s="27">
        <f>(1-'I Disease Parameters'!$E$8)/'I Disease Parameters'!$E$10</f>
        <v>0.188</v>
      </c>
      <c r="G1317" s="27">
        <f>'I Disease Parameters'!$E$8/'I Disease Parameters'!$E$11</f>
        <v>1.2E-2</v>
      </c>
      <c r="H1317" s="27">
        <f>1/'I Disease Parameters'!$E$12</f>
        <v>0.05</v>
      </c>
      <c r="I1317" s="27">
        <f>'I Disease Parameters'!$E$9/'I Disease Parameters'!$E$15</f>
        <v>0</v>
      </c>
      <c r="J1317" s="83">
        <f t="shared" si="586"/>
        <v>7.7001263440561267</v>
      </c>
      <c r="K1317" s="60">
        <f t="shared" si="587"/>
        <v>0.77001263449643809</v>
      </c>
      <c r="L1317" s="30">
        <f t="shared" si="588"/>
        <v>0.46717576064062738</v>
      </c>
      <c r="M1317" s="27">
        <f>J1317/'I Disease Parameters'!$E$12</f>
        <v>0.38500631720280631</v>
      </c>
      <c r="N1317" s="27">
        <f>K1317/SQRT('I Disease Parameters'!$E$13*'I Disease Parameters'!$E$13)</f>
        <v>4.5294860852731655E-2</v>
      </c>
      <c r="O1317" s="27">
        <f>L1317/'I Disease Parameters'!$E$13</f>
        <v>2.7480927096507492E-2</v>
      </c>
      <c r="P1317" s="27">
        <f>(1-L1317)/'I Disease Parameters'!$E$14</f>
        <v>2.2201009973307193E-2</v>
      </c>
      <c r="Q1317" s="19" t="str">
        <f t="shared" si="564"/>
        <v/>
      </c>
      <c r="R1317" s="17" t="str">
        <f t="shared" si="565"/>
        <v/>
      </c>
      <c r="S1317" s="17" t="str">
        <f t="shared" si="566"/>
        <v/>
      </c>
      <c r="T1317" s="17" t="str">
        <f t="shared" si="567"/>
        <v/>
      </c>
      <c r="U1317" s="17" t="str">
        <f t="shared" si="568"/>
        <v/>
      </c>
      <c r="V1317" s="17" t="str">
        <f t="shared" si="569"/>
        <v/>
      </c>
      <c r="W1317" s="17" t="str">
        <f t="shared" si="570"/>
        <v/>
      </c>
      <c r="X1317" s="18" t="str">
        <f t="shared" si="561"/>
        <v/>
      </c>
      <c r="Y1317" s="17" t="str">
        <f t="shared" si="571"/>
        <v/>
      </c>
      <c r="Z1317" s="17" t="str">
        <f t="shared" si="572"/>
        <v/>
      </c>
      <c r="AA1317" s="17" t="str">
        <f t="shared" si="573"/>
        <v/>
      </c>
      <c r="AB1317" s="17" t="str">
        <f t="shared" si="574"/>
        <v/>
      </c>
      <c r="AC1317" s="17" t="str">
        <f t="shared" si="575"/>
        <v/>
      </c>
      <c r="AD1317" s="18" t="str">
        <f t="shared" si="576"/>
        <v/>
      </c>
      <c r="AE1317" s="19" t="str">
        <f t="shared" si="577"/>
        <v/>
      </c>
      <c r="AF1317" s="17" t="str">
        <f t="shared" si="578"/>
        <v/>
      </c>
      <c r="AG1317" s="17" t="str">
        <f t="shared" si="579"/>
        <v/>
      </c>
      <c r="AH1317" s="18" t="str">
        <f t="shared" si="580"/>
        <v/>
      </c>
      <c r="AI1317" s="73"/>
      <c r="AJ1317" s="74"/>
      <c r="AK1317" s="74"/>
      <c r="AL1317" s="73"/>
      <c r="AM1317" s="74"/>
      <c r="AN1317" s="74">
        <f t="shared" si="581"/>
        <v>2012</v>
      </c>
      <c r="AO1317" s="19" t="str">
        <f t="shared" ca="1" si="582"/>
        <v>-</v>
      </c>
      <c r="AP1317" s="17" t="str">
        <f ca="1">IF($C1317&gt;=TODAY(),"-",100*(AO1317-MIN(Fit_Error_Deaths))/(MAX(Fit_Error_Deaths)-MIN(Fit_Error_Deaths)))</f>
        <v>-</v>
      </c>
      <c r="AQ1317" s="17" t="str">
        <f t="shared" ca="1" si="583"/>
        <v>-</v>
      </c>
      <c r="AR1317" s="17" t="str">
        <f ca="1">IF($C1317&gt;=TODAY(),"-",100*(AQ1317-MIN(Fit_Error_LocalTransmission))/(MAX(Fit_Error_LocalTransmission)-MIN(Fit_Error_LocalTransmission)))</f>
        <v>-</v>
      </c>
      <c r="AS1317" s="17" t="str">
        <f t="shared" ca="1" si="584"/>
        <v>-</v>
      </c>
      <c r="AT1317" s="67" t="str">
        <f t="shared" ca="1" si="585"/>
        <v>-</v>
      </c>
    </row>
    <row r="1318" spans="1:46" s="1" customFormat="1" ht="12" x14ac:dyDescent="0.35">
      <c r="A1318" s="87"/>
      <c r="B1318" s="40" t="str">
        <f t="shared" si="562"/>
        <v/>
      </c>
      <c r="C1318" s="41" t="str">
        <f t="shared" si="563"/>
        <v/>
      </c>
      <c r="D1318" s="28">
        <f>'I Disease Parameters'!$E$6/(1000*365)</f>
        <v>4.8197260273972601E-5</v>
      </c>
      <c r="E1318" s="28">
        <f>'I Disease Parameters'!$E$7/(1000*365)</f>
        <v>2.0024657534246577E-5</v>
      </c>
      <c r="F1318" s="27">
        <f>(1-'I Disease Parameters'!$E$8)/'I Disease Parameters'!$E$10</f>
        <v>0.188</v>
      </c>
      <c r="G1318" s="27">
        <f>'I Disease Parameters'!$E$8/'I Disease Parameters'!$E$11</f>
        <v>1.2E-2</v>
      </c>
      <c r="H1318" s="27">
        <f>1/'I Disease Parameters'!$E$12</f>
        <v>0.05</v>
      </c>
      <c r="I1318" s="27">
        <f>'I Disease Parameters'!$E$9/'I Disease Parameters'!$E$15</f>
        <v>0</v>
      </c>
      <c r="J1318" s="83">
        <f t="shared" si="586"/>
        <v>7.7001263440561267</v>
      </c>
      <c r="K1318" s="60">
        <f t="shared" si="587"/>
        <v>0.77001263449643809</v>
      </c>
      <c r="L1318" s="30">
        <f t="shared" si="588"/>
        <v>0.46717576064062738</v>
      </c>
      <c r="M1318" s="27">
        <f>J1318/'I Disease Parameters'!$E$12</f>
        <v>0.38500631720280631</v>
      </c>
      <c r="N1318" s="27">
        <f>K1318/SQRT('I Disease Parameters'!$E$13*'I Disease Parameters'!$E$13)</f>
        <v>4.5294860852731655E-2</v>
      </c>
      <c r="O1318" s="27">
        <f>L1318/'I Disease Parameters'!$E$13</f>
        <v>2.7480927096507492E-2</v>
      </c>
      <c r="P1318" s="27">
        <f>(1-L1318)/'I Disease Parameters'!$E$14</f>
        <v>2.2201009973307193E-2</v>
      </c>
      <c r="Q1318" s="19" t="str">
        <f t="shared" si="564"/>
        <v/>
      </c>
      <c r="R1318" s="17" t="str">
        <f t="shared" si="565"/>
        <v/>
      </c>
      <c r="S1318" s="17" t="str">
        <f t="shared" si="566"/>
        <v/>
      </c>
      <c r="T1318" s="17" t="str">
        <f t="shared" si="567"/>
        <v/>
      </c>
      <c r="U1318" s="17" t="str">
        <f t="shared" si="568"/>
        <v/>
      </c>
      <c r="V1318" s="17" t="str">
        <f t="shared" si="569"/>
        <v/>
      </c>
      <c r="W1318" s="17" t="str">
        <f t="shared" si="570"/>
        <v/>
      </c>
      <c r="X1318" s="18" t="str">
        <f t="shared" si="561"/>
        <v/>
      </c>
      <c r="Y1318" s="17" t="str">
        <f t="shared" si="571"/>
        <v/>
      </c>
      <c r="Z1318" s="17" t="str">
        <f t="shared" si="572"/>
        <v/>
      </c>
      <c r="AA1318" s="17" t="str">
        <f t="shared" si="573"/>
        <v/>
      </c>
      <c r="AB1318" s="17" t="str">
        <f t="shared" si="574"/>
        <v/>
      </c>
      <c r="AC1318" s="17" t="str">
        <f t="shared" si="575"/>
        <v/>
      </c>
      <c r="AD1318" s="18" t="str">
        <f t="shared" si="576"/>
        <v/>
      </c>
      <c r="AE1318" s="19" t="str">
        <f t="shared" si="577"/>
        <v/>
      </c>
      <c r="AF1318" s="17" t="str">
        <f t="shared" si="578"/>
        <v/>
      </c>
      <c r="AG1318" s="17" t="str">
        <f t="shared" si="579"/>
        <v/>
      </c>
      <c r="AH1318" s="18" t="str">
        <f t="shared" si="580"/>
        <v/>
      </c>
      <c r="AI1318" s="73"/>
      <c r="AJ1318" s="74"/>
      <c r="AK1318" s="74"/>
      <c r="AL1318" s="73"/>
      <c r="AM1318" s="74"/>
      <c r="AN1318" s="74">
        <f t="shared" si="581"/>
        <v>2012</v>
      </c>
      <c r="AO1318" s="19" t="str">
        <f t="shared" ca="1" si="582"/>
        <v>-</v>
      </c>
      <c r="AP1318" s="17" t="str">
        <f ca="1">IF($C1318&gt;=TODAY(),"-",100*(AO1318-MIN(Fit_Error_Deaths))/(MAX(Fit_Error_Deaths)-MIN(Fit_Error_Deaths)))</f>
        <v>-</v>
      </c>
      <c r="AQ1318" s="17" t="str">
        <f t="shared" ca="1" si="583"/>
        <v>-</v>
      </c>
      <c r="AR1318" s="17" t="str">
        <f ca="1">IF($C1318&gt;=TODAY(),"-",100*(AQ1318-MIN(Fit_Error_LocalTransmission))/(MAX(Fit_Error_LocalTransmission)-MIN(Fit_Error_LocalTransmission)))</f>
        <v>-</v>
      </c>
      <c r="AS1318" s="17" t="str">
        <f t="shared" ca="1" si="584"/>
        <v>-</v>
      </c>
      <c r="AT1318" s="67" t="str">
        <f t="shared" ca="1" si="585"/>
        <v>-</v>
      </c>
    </row>
    <row r="1319" spans="1:46" s="1" customFormat="1" ht="12" x14ac:dyDescent="0.35">
      <c r="A1319" s="87"/>
      <c r="B1319" s="40" t="str">
        <f t="shared" si="562"/>
        <v/>
      </c>
      <c r="C1319" s="41" t="str">
        <f t="shared" si="563"/>
        <v/>
      </c>
      <c r="D1319" s="28">
        <f>'I Disease Parameters'!$E$6/(1000*365)</f>
        <v>4.8197260273972601E-5</v>
      </c>
      <c r="E1319" s="28">
        <f>'I Disease Parameters'!$E$7/(1000*365)</f>
        <v>2.0024657534246577E-5</v>
      </c>
      <c r="F1319" s="27">
        <f>(1-'I Disease Parameters'!$E$8)/'I Disease Parameters'!$E$10</f>
        <v>0.188</v>
      </c>
      <c r="G1319" s="27">
        <f>'I Disease Parameters'!$E$8/'I Disease Parameters'!$E$11</f>
        <v>1.2E-2</v>
      </c>
      <c r="H1319" s="27">
        <f>1/'I Disease Parameters'!$E$12</f>
        <v>0.05</v>
      </c>
      <c r="I1319" s="27">
        <f>'I Disease Parameters'!$E$9/'I Disease Parameters'!$E$15</f>
        <v>0</v>
      </c>
      <c r="J1319" s="83">
        <f t="shared" si="586"/>
        <v>7.7001263440561267</v>
      </c>
      <c r="K1319" s="60">
        <f t="shared" si="587"/>
        <v>0.77001263449643809</v>
      </c>
      <c r="L1319" s="30">
        <f t="shared" si="588"/>
        <v>0.46717576064062738</v>
      </c>
      <c r="M1319" s="27">
        <f>J1319/'I Disease Parameters'!$E$12</f>
        <v>0.38500631720280631</v>
      </c>
      <c r="N1319" s="27">
        <f>K1319/SQRT('I Disease Parameters'!$E$13*'I Disease Parameters'!$E$13)</f>
        <v>4.5294860852731655E-2</v>
      </c>
      <c r="O1319" s="27">
        <f>L1319/'I Disease Parameters'!$E$13</f>
        <v>2.7480927096507492E-2</v>
      </c>
      <c r="P1319" s="27">
        <f>(1-L1319)/'I Disease Parameters'!$E$14</f>
        <v>2.2201009973307193E-2</v>
      </c>
      <c r="Q1319" s="19" t="str">
        <f t="shared" si="564"/>
        <v/>
      </c>
      <c r="R1319" s="17" t="str">
        <f t="shared" si="565"/>
        <v/>
      </c>
      <c r="S1319" s="17" t="str">
        <f t="shared" si="566"/>
        <v/>
      </c>
      <c r="T1319" s="17" t="str">
        <f t="shared" si="567"/>
        <v/>
      </c>
      <c r="U1319" s="17" t="str">
        <f t="shared" si="568"/>
        <v/>
      </c>
      <c r="V1319" s="17" t="str">
        <f t="shared" si="569"/>
        <v/>
      </c>
      <c r="W1319" s="17" t="str">
        <f t="shared" si="570"/>
        <v/>
      </c>
      <c r="X1319" s="18" t="str">
        <f t="shared" si="561"/>
        <v/>
      </c>
      <c r="Y1319" s="17" t="str">
        <f t="shared" si="571"/>
        <v/>
      </c>
      <c r="Z1319" s="17" t="str">
        <f t="shared" si="572"/>
        <v/>
      </c>
      <c r="AA1319" s="17" t="str">
        <f t="shared" si="573"/>
        <v/>
      </c>
      <c r="AB1319" s="17" t="str">
        <f t="shared" si="574"/>
        <v/>
      </c>
      <c r="AC1319" s="17" t="str">
        <f t="shared" si="575"/>
        <v/>
      </c>
      <c r="AD1319" s="18" t="str">
        <f t="shared" si="576"/>
        <v/>
      </c>
      <c r="AE1319" s="19" t="str">
        <f t="shared" si="577"/>
        <v/>
      </c>
      <c r="AF1319" s="17" t="str">
        <f t="shared" si="578"/>
        <v/>
      </c>
      <c r="AG1319" s="17" t="str">
        <f t="shared" si="579"/>
        <v/>
      </c>
      <c r="AH1319" s="18" t="str">
        <f t="shared" si="580"/>
        <v/>
      </c>
      <c r="AI1319" s="73"/>
      <c r="AJ1319" s="74"/>
      <c r="AK1319" s="74"/>
      <c r="AL1319" s="73"/>
      <c r="AM1319" s="74"/>
      <c r="AN1319" s="74">
        <f t="shared" si="581"/>
        <v>2012</v>
      </c>
      <c r="AO1319" s="19" t="str">
        <f t="shared" ca="1" si="582"/>
        <v>-</v>
      </c>
      <c r="AP1319" s="17" t="str">
        <f ca="1">IF($C1319&gt;=TODAY(),"-",100*(AO1319-MIN(Fit_Error_Deaths))/(MAX(Fit_Error_Deaths)-MIN(Fit_Error_Deaths)))</f>
        <v>-</v>
      </c>
      <c r="AQ1319" s="17" t="str">
        <f t="shared" ca="1" si="583"/>
        <v>-</v>
      </c>
      <c r="AR1319" s="17" t="str">
        <f ca="1">IF($C1319&gt;=TODAY(),"-",100*(AQ1319-MIN(Fit_Error_LocalTransmission))/(MAX(Fit_Error_LocalTransmission)-MIN(Fit_Error_LocalTransmission)))</f>
        <v>-</v>
      </c>
      <c r="AS1319" s="17" t="str">
        <f t="shared" ca="1" si="584"/>
        <v>-</v>
      </c>
      <c r="AT1319" s="67" t="str">
        <f t="shared" ca="1" si="585"/>
        <v>-</v>
      </c>
    </row>
    <row r="1320" spans="1:46" s="1" customFormat="1" ht="12" x14ac:dyDescent="0.35">
      <c r="A1320" s="87"/>
      <c r="B1320" s="40" t="str">
        <f t="shared" si="562"/>
        <v/>
      </c>
      <c r="C1320" s="41" t="str">
        <f t="shared" si="563"/>
        <v/>
      </c>
      <c r="D1320" s="28">
        <f>'I Disease Parameters'!$E$6/(1000*365)</f>
        <v>4.8197260273972601E-5</v>
      </c>
      <c r="E1320" s="28">
        <f>'I Disease Parameters'!$E$7/(1000*365)</f>
        <v>2.0024657534246577E-5</v>
      </c>
      <c r="F1320" s="27">
        <f>(1-'I Disease Parameters'!$E$8)/'I Disease Parameters'!$E$10</f>
        <v>0.188</v>
      </c>
      <c r="G1320" s="27">
        <f>'I Disease Parameters'!$E$8/'I Disease Parameters'!$E$11</f>
        <v>1.2E-2</v>
      </c>
      <c r="H1320" s="27">
        <f>1/'I Disease Parameters'!$E$12</f>
        <v>0.05</v>
      </c>
      <c r="I1320" s="27">
        <f>'I Disease Parameters'!$E$9/'I Disease Parameters'!$E$15</f>
        <v>0</v>
      </c>
      <c r="J1320" s="83">
        <f t="shared" si="586"/>
        <v>7.7001263440561267</v>
      </c>
      <c r="K1320" s="60">
        <f t="shared" si="587"/>
        <v>0.77001263449643809</v>
      </c>
      <c r="L1320" s="30">
        <f t="shared" si="588"/>
        <v>0.46717576064062738</v>
      </c>
      <c r="M1320" s="27">
        <f>J1320/'I Disease Parameters'!$E$12</f>
        <v>0.38500631720280631</v>
      </c>
      <c r="N1320" s="27">
        <f>K1320/SQRT('I Disease Parameters'!$E$13*'I Disease Parameters'!$E$13)</f>
        <v>4.5294860852731655E-2</v>
      </c>
      <c r="O1320" s="27">
        <f>L1320/'I Disease Parameters'!$E$13</f>
        <v>2.7480927096507492E-2</v>
      </c>
      <c r="P1320" s="27">
        <f>(1-L1320)/'I Disease Parameters'!$E$14</f>
        <v>2.2201009973307193E-2</v>
      </c>
      <c r="Q1320" s="19" t="str">
        <f t="shared" si="564"/>
        <v/>
      </c>
      <c r="R1320" s="17" t="str">
        <f t="shared" si="565"/>
        <v/>
      </c>
      <c r="S1320" s="17" t="str">
        <f t="shared" si="566"/>
        <v/>
      </c>
      <c r="T1320" s="17" t="str">
        <f t="shared" si="567"/>
        <v/>
      </c>
      <c r="U1320" s="17" t="str">
        <f t="shared" si="568"/>
        <v/>
      </c>
      <c r="V1320" s="17" t="str">
        <f t="shared" si="569"/>
        <v/>
      </c>
      <c r="W1320" s="17" t="str">
        <f t="shared" si="570"/>
        <v/>
      </c>
      <c r="X1320" s="18" t="str">
        <f t="shared" si="561"/>
        <v/>
      </c>
      <c r="Y1320" s="17" t="str">
        <f t="shared" si="571"/>
        <v/>
      </c>
      <c r="Z1320" s="17" t="str">
        <f t="shared" si="572"/>
        <v/>
      </c>
      <c r="AA1320" s="17" t="str">
        <f t="shared" si="573"/>
        <v/>
      </c>
      <c r="AB1320" s="17" t="str">
        <f t="shared" si="574"/>
        <v/>
      </c>
      <c r="AC1320" s="17" t="str">
        <f t="shared" si="575"/>
        <v/>
      </c>
      <c r="AD1320" s="18" t="str">
        <f t="shared" si="576"/>
        <v/>
      </c>
      <c r="AE1320" s="19" t="str">
        <f t="shared" si="577"/>
        <v/>
      </c>
      <c r="AF1320" s="17" t="str">
        <f t="shared" si="578"/>
        <v/>
      </c>
      <c r="AG1320" s="17" t="str">
        <f t="shared" si="579"/>
        <v/>
      </c>
      <c r="AH1320" s="18" t="str">
        <f t="shared" si="580"/>
        <v/>
      </c>
      <c r="AI1320" s="73"/>
      <c r="AJ1320" s="74"/>
      <c r="AK1320" s="74"/>
      <c r="AL1320" s="73"/>
      <c r="AM1320" s="74"/>
      <c r="AN1320" s="74">
        <f t="shared" si="581"/>
        <v>2012</v>
      </c>
      <c r="AO1320" s="19" t="str">
        <f t="shared" ca="1" si="582"/>
        <v>-</v>
      </c>
      <c r="AP1320" s="17" t="str">
        <f ca="1">IF($C1320&gt;=TODAY(),"-",100*(AO1320-MIN(Fit_Error_Deaths))/(MAX(Fit_Error_Deaths)-MIN(Fit_Error_Deaths)))</f>
        <v>-</v>
      </c>
      <c r="AQ1320" s="17" t="str">
        <f t="shared" ca="1" si="583"/>
        <v>-</v>
      </c>
      <c r="AR1320" s="17" t="str">
        <f ca="1">IF($C1320&gt;=TODAY(),"-",100*(AQ1320-MIN(Fit_Error_LocalTransmission))/(MAX(Fit_Error_LocalTransmission)-MIN(Fit_Error_LocalTransmission)))</f>
        <v>-</v>
      </c>
      <c r="AS1320" s="17" t="str">
        <f t="shared" ca="1" si="584"/>
        <v>-</v>
      </c>
      <c r="AT1320" s="67" t="str">
        <f t="shared" ca="1" si="585"/>
        <v>-</v>
      </c>
    </row>
    <row r="1321" spans="1:46" s="1" customFormat="1" ht="12" x14ac:dyDescent="0.35">
      <c r="A1321" s="87"/>
      <c r="B1321" s="40" t="str">
        <f t="shared" si="562"/>
        <v/>
      </c>
      <c r="C1321" s="41" t="str">
        <f t="shared" si="563"/>
        <v/>
      </c>
      <c r="D1321" s="28">
        <f>'I Disease Parameters'!$E$6/(1000*365)</f>
        <v>4.8197260273972601E-5</v>
      </c>
      <c r="E1321" s="28">
        <f>'I Disease Parameters'!$E$7/(1000*365)</f>
        <v>2.0024657534246577E-5</v>
      </c>
      <c r="F1321" s="27">
        <f>(1-'I Disease Parameters'!$E$8)/'I Disease Parameters'!$E$10</f>
        <v>0.188</v>
      </c>
      <c r="G1321" s="27">
        <f>'I Disease Parameters'!$E$8/'I Disease Parameters'!$E$11</f>
        <v>1.2E-2</v>
      </c>
      <c r="H1321" s="27">
        <f>1/'I Disease Parameters'!$E$12</f>
        <v>0.05</v>
      </c>
      <c r="I1321" s="27">
        <f>'I Disease Parameters'!$E$9/'I Disease Parameters'!$E$15</f>
        <v>0</v>
      </c>
      <c r="J1321" s="83">
        <f t="shared" si="586"/>
        <v>7.7001263440561267</v>
      </c>
      <c r="K1321" s="60">
        <f t="shared" si="587"/>
        <v>0.77001263449643809</v>
      </c>
      <c r="L1321" s="30">
        <f t="shared" si="588"/>
        <v>0.46717576064062738</v>
      </c>
      <c r="M1321" s="27">
        <f>J1321/'I Disease Parameters'!$E$12</f>
        <v>0.38500631720280631</v>
      </c>
      <c r="N1321" s="27">
        <f>K1321/SQRT('I Disease Parameters'!$E$13*'I Disease Parameters'!$E$13)</f>
        <v>4.5294860852731655E-2</v>
      </c>
      <c r="O1321" s="27">
        <f>L1321/'I Disease Parameters'!$E$13</f>
        <v>2.7480927096507492E-2</v>
      </c>
      <c r="P1321" s="27">
        <f>(1-L1321)/'I Disease Parameters'!$E$14</f>
        <v>2.2201009973307193E-2</v>
      </c>
      <c r="Q1321" s="19" t="str">
        <f t="shared" si="564"/>
        <v/>
      </c>
      <c r="R1321" s="17" t="str">
        <f t="shared" si="565"/>
        <v/>
      </c>
      <c r="S1321" s="17" t="str">
        <f t="shared" si="566"/>
        <v/>
      </c>
      <c r="T1321" s="17" t="str">
        <f t="shared" si="567"/>
        <v/>
      </c>
      <c r="U1321" s="17" t="str">
        <f t="shared" si="568"/>
        <v/>
      </c>
      <c r="V1321" s="17" t="str">
        <f t="shared" si="569"/>
        <v/>
      </c>
      <c r="W1321" s="17" t="str">
        <f t="shared" si="570"/>
        <v/>
      </c>
      <c r="X1321" s="18" t="str">
        <f t="shared" si="561"/>
        <v/>
      </c>
      <c r="Y1321" s="17" t="str">
        <f t="shared" si="571"/>
        <v/>
      </c>
      <c r="Z1321" s="17" t="str">
        <f t="shared" si="572"/>
        <v/>
      </c>
      <c r="AA1321" s="17" t="str">
        <f t="shared" si="573"/>
        <v/>
      </c>
      <c r="AB1321" s="17" t="str">
        <f t="shared" si="574"/>
        <v/>
      </c>
      <c r="AC1321" s="17" t="str">
        <f t="shared" si="575"/>
        <v/>
      </c>
      <c r="AD1321" s="18" t="str">
        <f t="shared" si="576"/>
        <v/>
      </c>
      <c r="AE1321" s="19" t="str">
        <f t="shared" si="577"/>
        <v/>
      </c>
      <c r="AF1321" s="17" t="str">
        <f t="shared" si="578"/>
        <v/>
      </c>
      <c r="AG1321" s="17" t="str">
        <f t="shared" si="579"/>
        <v/>
      </c>
      <c r="AH1321" s="18" t="str">
        <f t="shared" si="580"/>
        <v/>
      </c>
      <c r="AI1321" s="73"/>
      <c r="AJ1321" s="74"/>
      <c r="AK1321" s="74"/>
      <c r="AL1321" s="73"/>
      <c r="AM1321" s="74"/>
      <c r="AN1321" s="74">
        <f t="shared" si="581"/>
        <v>2012</v>
      </c>
      <c r="AO1321" s="19" t="str">
        <f t="shared" ca="1" si="582"/>
        <v>-</v>
      </c>
      <c r="AP1321" s="17" t="str">
        <f ca="1">IF($C1321&gt;=TODAY(),"-",100*(AO1321-MIN(Fit_Error_Deaths))/(MAX(Fit_Error_Deaths)-MIN(Fit_Error_Deaths)))</f>
        <v>-</v>
      </c>
      <c r="AQ1321" s="17" t="str">
        <f t="shared" ca="1" si="583"/>
        <v>-</v>
      </c>
      <c r="AR1321" s="17" t="str">
        <f ca="1">IF($C1321&gt;=TODAY(),"-",100*(AQ1321-MIN(Fit_Error_LocalTransmission))/(MAX(Fit_Error_LocalTransmission)-MIN(Fit_Error_LocalTransmission)))</f>
        <v>-</v>
      </c>
      <c r="AS1321" s="17" t="str">
        <f t="shared" ca="1" si="584"/>
        <v>-</v>
      </c>
      <c r="AT1321" s="67" t="str">
        <f t="shared" ca="1" si="585"/>
        <v>-</v>
      </c>
    </row>
    <row r="1322" spans="1:46" s="1" customFormat="1" ht="12" x14ac:dyDescent="0.35">
      <c r="A1322" s="87"/>
      <c r="B1322" s="40" t="str">
        <f t="shared" si="562"/>
        <v/>
      </c>
      <c r="C1322" s="41" t="str">
        <f t="shared" si="563"/>
        <v/>
      </c>
      <c r="D1322" s="28">
        <f>'I Disease Parameters'!$E$6/(1000*365)</f>
        <v>4.8197260273972601E-5</v>
      </c>
      <c r="E1322" s="28">
        <f>'I Disease Parameters'!$E$7/(1000*365)</f>
        <v>2.0024657534246577E-5</v>
      </c>
      <c r="F1322" s="27">
        <f>(1-'I Disease Parameters'!$E$8)/'I Disease Parameters'!$E$10</f>
        <v>0.188</v>
      </c>
      <c r="G1322" s="27">
        <f>'I Disease Parameters'!$E$8/'I Disease Parameters'!$E$11</f>
        <v>1.2E-2</v>
      </c>
      <c r="H1322" s="27">
        <f>1/'I Disease Parameters'!$E$12</f>
        <v>0.05</v>
      </c>
      <c r="I1322" s="27">
        <f>'I Disease Parameters'!$E$9/'I Disease Parameters'!$E$15</f>
        <v>0</v>
      </c>
      <c r="J1322" s="83">
        <f t="shared" si="586"/>
        <v>7.7001263440561267</v>
      </c>
      <c r="K1322" s="60">
        <f t="shared" si="587"/>
        <v>0.77001263449643809</v>
      </c>
      <c r="L1322" s="30">
        <f t="shared" si="588"/>
        <v>0.46717576064062738</v>
      </c>
      <c r="M1322" s="27">
        <f>J1322/'I Disease Parameters'!$E$12</f>
        <v>0.38500631720280631</v>
      </c>
      <c r="N1322" s="27">
        <f>K1322/SQRT('I Disease Parameters'!$E$13*'I Disease Parameters'!$E$13)</f>
        <v>4.5294860852731655E-2</v>
      </c>
      <c r="O1322" s="27">
        <f>L1322/'I Disease Parameters'!$E$13</f>
        <v>2.7480927096507492E-2</v>
      </c>
      <c r="P1322" s="27">
        <f>(1-L1322)/'I Disease Parameters'!$E$14</f>
        <v>2.2201009973307193E-2</v>
      </c>
      <c r="Q1322" s="19" t="str">
        <f t="shared" si="564"/>
        <v/>
      </c>
      <c r="R1322" s="17" t="str">
        <f t="shared" si="565"/>
        <v/>
      </c>
      <c r="S1322" s="17" t="str">
        <f t="shared" si="566"/>
        <v/>
      </c>
      <c r="T1322" s="17" t="str">
        <f t="shared" si="567"/>
        <v/>
      </c>
      <c r="U1322" s="17" t="str">
        <f t="shared" si="568"/>
        <v/>
      </c>
      <c r="V1322" s="17" t="str">
        <f t="shared" si="569"/>
        <v/>
      </c>
      <c r="W1322" s="17" t="str">
        <f t="shared" si="570"/>
        <v/>
      </c>
      <c r="X1322" s="18" t="str">
        <f t="shared" si="561"/>
        <v/>
      </c>
      <c r="Y1322" s="17" t="str">
        <f t="shared" si="571"/>
        <v/>
      </c>
      <c r="Z1322" s="17" t="str">
        <f t="shared" si="572"/>
        <v/>
      </c>
      <c r="AA1322" s="17" t="str">
        <f t="shared" si="573"/>
        <v/>
      </c>
      <c r="AB1322" s="17" t="str">
        <f t="shared" si="574"/>
        <v/>
      </c>
      <c r="AC1322" s="17" t="str">
        <f t="shared" si="575"/>
        <v/>
      </c>
      <c r="AD1322" s="18" t="str">
        <f t="shared" si="576"/>
        <v/>
      </c>
      <c r="AE1322" s="19" t="str">
        <f t="shared" si="577"/>
        <v/>
      </c>
      <c r="AF1322" s="17" t="str">
        <f t="shared" si="578"/>
        <v/>
      </c>
      <c r="AG1322" s="17" t="str">
        <f t="shared" si="579"/>
        <v/>
      </c>
      <c r="AH1322" s="18" t="str">
        <f t="shared" si="580"/>
        <v/>
      </c>
      <c r="AI1322" s="73"/>
      <c r="AJ1322" s="74"/>
      <c r="AK1322" s="74"/>
      <c r="AL1322" s="73"/>
      <c r="AM1322" s="74"/>
      <c r="AN1322" s="74">
        <f t="shared" si="581"/>
        <v>2012</v>
      </c>
      <c r="AO1322" s="19" t="str">
        <f t="shared" ca="1" si="582"/>
        <v>-</v>
      </c>
      <c r="AP1322" s="17" t="str">
        <f ca="1">IF($C1322&gt;=TODAY(),"-",100*(AO1322-MIN(Fit_Error_Deaths))/(MAX(Fit_Error_Deaths)-MIN(Fit_Error_Deaths)))</f>
        <v>-</v>
      </c>
      <c r="AQ1322" s="17" t="str">
        <f t="shared" ca="1" si="583"/>
        <v>-</v>
      </c>
      <c r="AR1322" s="17" t="str">
        <f ca="1">IF($C1322&gt;=TODAY(),"-",100*(AQ1322-MIN(Fit_Error_LocalTransmission))/(MAX(Fit_Error_LocalTransmission)-MIN(Fit_Error_LocalTransmission)))</f>
        <v>-</v>
      </c>
      <c r="AS1322" s="17" t="str">
        <f t="shared" ca="1" si="584"/>
        <v>-</v>
      </c>
      <c r="AT1322" s="67" t="str">
        <f t="shared" ca="1" si="585"/>
        <v>-</v>
      </c>
    </row>
    <row r="1323" spans="1:46" s="1" customFormat="1" ht="12" x14ac:dyDescent="0.35">
      <c r="A1323" s="87"/>
      <c r="B1323" s="40" t="str">
        <f t="shared" si="562"/>
        <v/>
      </c>
      <c r="C1323" s="41" t="str">
        <f t="shared" si="563"/>
        <v/>
      </c>
      <c r="D1323" s="28">
        <f>'I Disease Parameters'!$E$6/(1000*365)</f>
        <v>4.8197260273972601E-5</v>
      </c>
      <c r="E1323" s="28">
        <f>'I Disease Parameters'!$E$7/(1000*365)</f>
        <v>2.0024657534246577E-5</v>
      </c>
      <c r="F1323" s="27">
        <f>(1-'I Disease Parameters'!$E$8)/'I Disease Parameters'!$E$10</f>
        <v>0.188</v>
      </c>
      <c r="G1323" s="27">
        <f>'I Disease Parameters'!$E$8/'I Disease Parameters'!$E$11</f>
        <v>1.2E-2</v>
      </c>
      <c r="H1323" s="27">
        <f>1/'I Disease Parameters'!$E$12</f>
        <v>0.05</v>
      </c>
      <c r="I1323" s="27">
        <f>'I Disease Parameters'!$E$9/'I Disease Parameters'!$E$15</f>
        <v>0</v>
      </c>
      <c r="J1323" s="83">
        <f t="shared" si="586"/>
        <v>7.7001263440561267</v>
      </c>
      <c r="K1323" s="60">
        <f t="shared" si="587"/>
        <v>0.77001263449643809</v>
      </c>
      <c r="L1323" s="30">
        <f t="shared" si="588"/>
        <v>0.46717576064062738</v>
      </c>
      <c r="M1323" s="27">
        <f>J1323/'I Disease Parameters'!$E$12</f>
        <v>0.38500631720280631</v>
      </c>
      <c r="N1323" s="27">
        <f>K1323/SQRT('I Disease Parameters'!$E$13*'I Disease Parameters'!$E$13)</f>
        <v>4.5294860852731655E-2</v>
      </c>
      <c r="O1323" s="27">
        <f>L1323/'I Disease Parameters'!$E$13</f>
        <v>2.7480927096507492E-2</v>
      </c>
      <c r="P1323" s="27">
        <f>(1-L1323)/'I Disease Parameters'!$E$14</f>
        <v>2.2201009973307193E-2</v>
      </c>
      <c r="Q1323" s="19" t="str">
        <f t="shared" si="564"/>
        <v/>
      </c>
      <c r="R1323" s="17" t="str">
        <f t="shared" si="565"/>
        <v/>
      </c>
      <c r="S1323" s="17" t="str">
        <f t="shared" si="566"/>
        <v/>
      </c>
      <c r="T1323" s="17" t="str">
        <f t="shared" si="567"/>
        <v/>
      </c>
      <c r="U1323" s="17" t="str">
        <f t="shared" si="568"/>
        <v/>
      </c>
      <c r="V1323" s="17" t="str">
        <f t="shared" si="569"/>
        <v/>
      </c>
      <c r="W1323" s="17" t="str">
        <f t="shared" si="570"/>
        <v/>
      </c>
      <c r="X1323" s="18" t="str">
        <f t="shared" si="561"/>
        <v/>
      </c>
      <c r="Y1323" s="17" t="str">
        <f t="shared" si="571"/>
        <v/>
      </c>
      <c r="Z1323" s="17" t="str">
        <f t="shared" si="572"/>
        <v/>
      </c>
      <c r="AA1323" s="17" t="str">
        <f t="shared" si="573"/>
        <v/>
      </c>
      <c r="AB1323" s="17" t="str">
        <f t="shared" si="574"/>
        <v/>
      </c>
      <c r="AC1323" s="17" t="str">
        <f t="shared" si="575"/>
        <v/>
      </c>
      <c r="AD1323" s="18" t="str">
        <f t="shared" si="576"/>
        <v/>
      </c>
      <c r="AE1323" s="19" t="str">
        <f t="shared" si="577"/>
        <v/>
      </c>
      <c r="AF1323" s="17" t="str">
        <f t="shared" si="578"/>
        <v/>
      </c>
      <c r="AG1323" s="17" t="str">
        <f t="shared" si="579"/>
        <v/>
      </c>
      <c r="AH1323" s="18" t="str">
        <f t="shared" si="580"/>
        <v/>
      </c>
      <c r="AI1323" s="73"/>
      <c r="AJ1323" s="74"/>
      <c r="AK1323" s="74"/>
      <c r="AL1323" s="73"/>
      <c r="AM1323" s="74"/>
      <c r="AN1323" s="74">
        <f t="shared" si="581"/>
        <v>2012</v>
      </c>
      <c r="AO1323" s="19" t="str">
        <f t="shared" ca="1" si="582"/>
        <v>-</v>
      </c>
      <c r="AP1323" s="17" t="str">
        <f ca="1">IF($C1323&gt;=TODAY(),"-",100*(AO1323-MIN(Fit_Error_Deaths))/(MAX(Fit_Error_Deaths)-MIN(Fit_Error_Deaths)))</f>
        <v>-</v>
      </c>
      <c r="AQ1323" s="17" t="str">
        <f t="shared" ca="1" si="583"/>
        <v>-</v>
      </c>
      <c r="AR1323" s="17" t="str">
        <f ca="1">IF($C1323&gt;=TODAY(),"-",100*(AQ1323-MIN(Fit_Error_LocalTransmission))/(MAX(Fit_Error_LocalTransmission)-MIN(Fit_Error_LocalTransmission)))</f>
        <v>-</v>
      </c>
      <c r="AS1323" s="17" t="str">
        <f t="shared" ca="1" si="584"/>
        <v>-</v>
      </c>
      <c r="AT1323" s="67" t="str">
        <f t="shared" ca="1" si="585"/>
        <v>-</v>
      </c>
    </row>
    <row r="1324" spans="1:46" s="1" customFormat="1" ht="12" x14ac:dyDescent="0.35">
      <c r="A1324" s="87"/>
      <c r="B1324" s="40" t="str">
        <f t="shared" si="562"/>
        <v/>
      </c>
      <c r="C1324" s="41" t="str">
        <f t="shared" si="563"/>
        <v/>
      </c>
      <c r="D1324" s="28">
        <f>'I Disease Parameters'!$E$6/(1000*365)</f>
        <v>4.8197260273972601E-5</v>
      </c>
      <c r="E1324" s="28">
        <f>'I Disease Parameters'!$E$7/(1000*365)</f>
        <v>2.0024657534246577E-5</v>
      </c>
      <c r="F1324" s="27">
        <f>(1-'I Disease Parameters'!$E$8)/'I Disease Parameters'!$E$10</f>
        <v>0.188</v>
      </c>
      <c r="G1324" s="27">
        <f>'I Disease Parameters'!$E$8/'I Disease Parameters'!$E$11</f>
        <v>1.2E-2</v>
      </c>
      <c r="H1324" s="27">
        <f>1/'I Disease Parameters'!$E$12</f>
        <v>0.05</v>
      </c>
      <c r="I1324" s="27">
        <f>'I Disease Parameters'!$E$9/'I Disease Parameters'!$E$15</f>
        <v>0</v>
      </c>
      <c r="J1324" s="83">
        <f t="shared" si="586"/>
        <v>7.7001263440561267</v>
      </c>
      <c r="K1324" s="60">
        <f t="shared" si="587"/>
        <v>0.77001263449643809</v>
      </c>
      <c r="L1324" s="30">
        <f t="shared" si="588"/>
        <v>0.46717576064062738</v>
      </c>
      <c r="M1324" s="27">
        <f>J1324/'I Disease Parameters'!$E$12</f>
        <v>0.38500631720280631</v>
      </c>
      <c r="N1324" s="27">
        <f>K1324/SQRT('I Disease Parameters'!$E$13*'I Disease Parameters'!$E$13)</f>
        <v>4.5294860852731655E-2</v>
      </c>
      <c r="O1324" s="27">
        <f>L1324/'I Disease Parameters'!$E$13</f>
        <v>2.7480927096507492E-2</v>
      </c>
      <c r="P1324" s="27">
        <f>(1-L1324)/'I Disease Parameters'!$E$14</f>
        <v>2.2201009973307193E-2</v>
      </c>
      <c r="Q1324" s="19" t="str">
        <f t="shared" si="564"/>
        <v/>
      </c>
      <c r="R1324" s="17" t="str">
        <f t="shared" si="565"/>
        <v/>
      </c>
      <c r="S1324" s="17" t="str">
        <f t="shared" si="566"/>
        <v/>
      </c>
      <c r="T1324" s="17" t="str">
        <f t="shared" si="567"/>
        <v/>
      </c>
      <c r="U1324" s="17" t="str">
        <f t="shared" si="568"/>
        <v/>
      </c>
      <c r="V1324" s="17" t="str">
        <f t="shared" si="569"/>
        <v/>
      </c>
      <c r="W1324" s="17" t="str">
        <f t="shared" si="570"/>
        <v/>
      </c>
      <c r="X1324" s="18" t="str">
        <f t="shared" si="561"/>
        <v/>
      </c>
      <c r="Y1324" s="17" t="str">
        <f t="shared" si="571"/>
        <v/>
      </c>
      <c r="Z1324" s="17" t="str">
        <f t="shared" si="572"/>
        <v/>
      </c>
      <c r="AA1324" s="17" t="str">
        <f t="shared" si="573"/>
        <v/>
      </c>
      <c r="AB1324" s="17" t="str">
        <f t="shared" si="574"/>
        <v/>
      </c>
      <c r="AC1324" s="17" t="str">
        <f t="shared" si="575"/>
        <v/>
      </c>
      <c r="AD1324" s="18" t="str">
        <f t="shared" si="576"/>
        <v/>
      </c>
      <c r="AE1324" s="19" t="str">
        <f t="shared" si="577"/>
        <v/>
      </c>
      <c r="AF1324" s="17" t="str">
        <f t="shared" si="578"/>
        <v/>
      </c>
      <c r="AG1324" s="17" t="str">
        <f t="shared" si="579"/>
        <v/>
      </c>
      <c r="AH1324" s="18" t="str">
        <f t="shared" si="580"/>
        <v/>
      </c>
      <c r="AI1324" s="73"/>
      <c r="AJ1324" s="74"/>
      <c r="AK1324" s="74"/>
      <c r="AL1324" s="73"/>
      <c r="AM1324" s="74"/>
      <c r="AN1324" s="74">
        <f t="shared" si="581"/>
        <v>2012</v>
      </c>
      <c r="AO1324" s="19" t="str">
        <f t="shared" ca="1" si="582"/>
        <v>-</v>
      </c>
      <c r="AP1324" s="17" t="str">
        <f ca="1">IF($C1324&gt;=TODAY(),"-",100*(AO1324-MIN(Fit_Error_Deaths))/(MAX(Fit_Error_Deaths)-MIN(Fit_Error_Deaths)))</f>
        <v>-</v>
      </c>
      <c r="AQ1324" s="17" t="str">
        <f t="shared" ca="1" si="583"/>
        <v>-</v>
      </c>
      <c r="AR1324" s="17" t="str">
        <f ca="1">IF($C1324&gt;=TODAY(),"-",100*(AQ1324-MIN(Fit_Error_LocalTransmission))/(MAX(Fit_Error_LocalTransmission)-MIN(Fit_Error_LocalTransmission)))</f>
        <v>-</v>
      </c>
      <c r="AS1324" s="17" t="str">
        <f t="shared" ca="1" si="584"/>
        <v>-</v>
      </c>
      <c r="AT1324" s="67" t="str">
        <f t="shared" ca="1" si="585"/>
        <v>-</v>
      </c>
    </row>
    <row r="1325" spans="1:46" s="1" customFormat="1" ht="12" x14ac:dyDescent="0.35">
      <c r="A1325" s="87"/>
      <c r="B1325" s="40" t="str">
        <f t="shared" si="562"/>
        <v/>
      </c>
      <c r="C1325" s="41" t="str">
        <f t="shared" si="563"/>
        <v/>
      </c>
      <c r="D1325" s="28">
        <f>'I Disease Parameters'!$E$6/(1000*365)</f>
        <v>4.8197260273972601E-5</v>
      </c>
      <c r="E1325" s="28">
        <f>'I Disease Parameters'!$E$7/(1000*365)</f>
        <v>2.0024657534246577E-5</v>
      </c>
      <c r="F1325" s="27">
        <f>(1-'I Disease Parameters'!$E$8)/'I Disease Parameters'!$E$10</f>
        <v>0.188</v>
      </c>
      <c r="G1325" s="27">
        <f>'I Disease Parameters'!$E$8/'I Disease Parameters'!$E$11</f>
        <v>1.2E-2</v>
      </c>
      <c r="H1325" s="27">
        <f>1/'I Disease Parameters'!$E$12</f>
        <v>0.05</v>
      </c>
      <c r="I1325" s="27">
        <f>'I Disease Parameters'!$E$9/'I Disease Parameters'!$E$15</f>
        <v>0</v>
      </c>
      <c r="J1325" s="83">
        <f t="shared" si="586"/>
        <v>7.7001263440561267</v>
      </c>
      <c r="K1325" s="60">
        <f t="shared" si="587"/>
        <v>0.77001263449643809</v>
      </c>
      <c r="L1325" s="30">
        <f t="shared" si="588"/>
        <v>0.46717576064062738</v>
      </c>
      <c r="M1325" s="27">
        <f>J1325/'I Disease Parameters'!$E$12</f>
        <v>0.38500631720280631</v>
      </c>
      <c r="N1325" s="27">
        <f>K1325/SQRT('I Disease Parameters'!$E$13*'I Disease Parameters'!$E$13)</f>
        <v>4.5294860852731655E-2</v>
      </c>
      <c r="O1325" s="27">
        <f>L1325/'I Disease Parameters'!$E$13</f>
        <v>2.7480927096507492E-2</v>
      </c>
      <c r="P1325" s="27">
        <f>(1-L1325)/'I Disease Parameters'!$E$14</f>
        <v>2.2201009973307193E-2</v>
      </c>
      <c r="Q1325" s="19" t="str">
        <f t="shared" si="564"/>
        <v/>
      </c>
      <c r="R1325" s="17" t="str">
        <f t="shared" si="565"/>
        <v/>
      </c>
      <c r="S1325" s="17" t="str">
        <f t="shared" si="566"/>
        <v/>
      </c>
      <c r="T1325" s="17" t="str">
        <f t="shared" si="567"/>
        <v/>
      </c>
      <c r="U1325" s="17" t="str">
        <f t="shared" si="568"/>
        <v/>
      </c>
      <c r="V1325" s="17" t="str">
        <f t="shared" si="569"/>
        <v/>
      </c>
      <c r="W1325" s="17" t="str">
        <f t="shared" si="570"/>
        <v/>
      </c>
      <c r="X1325" s="18" t="str">
        <f t="shared" si="561"/>
        <v/>
      </c>
      <c r="Y1325" s="17" t="str">
        <f t="shared" si="571"/>
        <v/>
      </c>
      <c r="Z1325" s="17" t="str">
        <f t="shared" si="572"/>
        <v/>
      </c>
      <c r="AA1325" s="17" t="str">
        <f t="shared" si="573"/>
        <v/>
      </c>
      <c r="AB1325" s="17" t="str">
        <f t="shared" si="574"/>
        <v/>
      </c>
      <c r="AC1325" s="17" t="str">
        <f t="shared" si="575"/>
        <v/>
      </c>
      <c r="AD1325" s="18" t="str">
        <f t="shared" si="576"/>
        <v/>
      </c>
      <c r="AE1325" s="19" t="str">
        <f t="shared" si="577"/>
        <v/>
      </c>
      <c r="AF1325" s="17" t="str">
        <f t="shared" si="578"/>
        <v/>
      </c>
      <c r="AG1325" s="17" t="str">
        <f t="shared" si="579"/>
        <v/>
      </c>
      <c r="AH1325" s="18" t="str">
        <f t="shared" si="580"/>
        <v/>
      </c>
      <c r="AI1325" s="73"/>
      <c r="AJ1325" s="74"/>
      <c r="AK1325" s="74"/>
      <c r="AL1325" s="73"/>
      <c r="AM1325" s="74"/>
      <c r="AN1325" s="74">
        <f t="shared" si="581"/>
        <v>2012</v>
      </c>
      <c r="AO1325" s="19" t="str">
        <f t="shared" ca="1" si="582"/>
        <v>-</v>
      </c>
      <c r="AP1325" s="17" t="str">
        <f ca="1">IF($C1325&gt;=TODAY(),"-",100*(AO1325-MIN(Fit_Error_Deaths))/(MAX(Fit_Error_Deaths)-MIN(Fit_Error_Deaths)))</f>
        <v>-</v>
      </c>
      <c r="AQ1325" s="17" t="str">
        <f t="shared" ca="1" si="583"/>
        <v>-</v>
      </c>
      <c r="AR1325" s="17" t="str">
        <f ca="1">IF($C1325&gt;=TODAY(),"-",100*(AQ1325-MIN(Fit_Error_LocalTransmission))/(MAX(Fit_Error_LocalTransmission)-MIN(Fit_Error_LocalTransmission)))</f>
        <v>-</v>
      </c>
      <c r="AS1325" s="17" t="str">
        <f t="shared" ca="1" si="584"/>
        <v>-</v>
      </c>
      <c r="AT1325" s="67" t="str">
        <f t="shared" ca="1" si="585"/>
        <v>-</v>
      </c>
    </row>
    <row r="1326" spans="1:46" s="1" customFormat="1" ht="12" x14ac:dyDescent="0.35">
      <c r="A1326" s="87"/>
      <c r="B1326" s="40" t="str">
        <f t="shared" si="562"/>
        <v/>
      </c>
      <c r="C1326" s="41" t="str">
        <f t="shared" si="563"/>
        <v/>
      </c>
      <c r="D1326" s="28">
        <f>'I Disease Parameters'!$E$6/(1000*365)</f>
        <v>4.8197260273972601E-5</v>
      </c>
      <c r="E1326" s="28">
        <f>'I Disease Parameters'!$E$7/(1000*365)</f>
        <v>2.0024657534246577E-5</v>
      </c>
      <c r="F1326" s="27">
        <f>(1-'I Disease Parameters'!$E$8)/'I Disease Parameters'!$E$10</f>
        <v>0.188</v>
      </c>
      <c r="G1326" s="27">
        <f>'I Disease Parameters'!$E$8/'I Disease Parameters'!$E$11</f>
        <v>1.2E-2</v>
      </c>
      <c r="H1326" s="27">
        <f>1/'I Disease Parameters'!$E$12</f>
        <v>0.05</v>
      </c>
      <c r="I1326" s="27">
        <f>'I Disease Parameters'!$E$9/'I Disease Parameters'!$E$15</f>
        <v>0</v>
      </c>
      <c r="J1326" s="83">
        <f t="shared" si="586"/>
        <v>7.7001263440561267</v>
      </c>
      <c r="K1326" s="60">
        <f t="shared" si="587"/>
        <v>0.77001263449643809</v>
      </c>
      <c r="L1326" s="30">
        <f t="shared" si="588"/>
        <v>0.46717576064062738</v>
      </c>
      <c r="M1326" s="27">
        <f>J1326/'I Disease Parameters'!$E$12</f>
        <v>0.38500631720280631</v>
      </c>
      <c r="N1326" s="27">
        <f>K1326/SQRT('I Disease Parameters'!$E$13*'I Disease Parameters'!$E$13)</f>
        <v>4.5294860852731655E-2</v>
      </c>
      <c r="O1326" s="27">
        <f>L1326/'I Disease Parameters'!$E$13</f>
        <v>2.7480927096507492E-2</v>
      </c>
      <c r="P1326" s="27">
        <f>(1-L1326)/'I Disease Parameters'!$E$14</f>
        <v>2.2201009973307193E-2</v>
      </c>
      <c r="Q1326" s="19" t="str">
        <f t="shared" si="564"/>
        <v/>
      </c>
      <c r="R1326" s="17" t="str">
        <f t="shared" si="565"/>
        <v/>
      </c>
      <c r="S1326" s="17" t="str">
        <f t="shared" si="566"/>
        <v/>
      </c>
      <c r="T1326" s="17" t="str">
        <f t="shared" si="567"/>
        <v/>
      </c>
      <c r="U1326" s="17" t="str">
        <f t="shared" si="568"/>
        <v/>
      </c>
      <c r="V1326" s="17" t="str">
        <f t="shared" si="569"/>
        <v/>
      </c>
      <c r="W1326" s="17" t="str">
        <f t="shared" si="570"/>
        <v/>
      </c>
      <c r="X1326" s="18" t="str">
        <f t="shared" si="561"/>
        <v/>
      </c>
      <c r="Y1326" s="17" t="str">
        <f t="shared" si="571"/>
        <v/>
      </c>
      <c r="Z1326" s="17" t="str">
        <f t="shared" si="572"/>
        <v/>
      </c>
      <c r="AA1326" s="17" t="str">
        <f t="shared" si="573"/>
        <v/>
      </c>
      <c r="AB1326" s="17" t="str">
        <f t="shared" si="574"/>
        <v/>
      </c>
      <c r="AC1326" s="17" t="str">
        <f t="shared" si="575"/>
        <v/>
      </c>
      <c r="AD1326" s="18" t="str">
        <f t="shared" si="576"/>
        <v/>
      </c>
      <c r="AE1326" s="19" t="str">
        <f t="shared" si="577"/>
        <v/>
      </c>
      <c r="AF1326" s="17" t="str">
        <f t="shared" si="578"/>
        <v/>
      </c>
      <c r="AG1326" s="17" t="str">
        <f t="shared" si="579"/>
        <v/>
      </c>
      <c r="AH1326" s="18" t="str">
        <f t="shared" si="580"/>
        <v/>
      </c>
      <c r="AI1326" s="73"/>
      <c r="AJ1326" s="74"/>
      <c r="AK1326" s="74"/>
      <c r="AL1326" s="73"/>
      <c r="AM1326" s="74"/>
      <c r="AN1326" s="74">
        <f t="shared" si="581"/>
        <v>2012</v>
      </c>
      <c r="AO1326" s="19" t="str">
        <f t="shared" ca="1" si="582"/>
        <v>-</v>
      </c>
      <c r="AP1326" s="17" t="str">
        <f ca="1">IF($C1326&gt;=TODAY(),"-",100*(AO1326-MIN(Fit_Error_Deaths))/(MAX(Fit_Error_Deaths)-MIN(Fit_Error_Deaths)))</f>
        <v>-</v>
      </c>
      <c r="AQ1326" s="17" t="str">
        <f t="shared" ca="1" si="583"/>
        <v>-</v>
      </c>
      <c r="AR1326" s="17" t="str">
        <f ca="1">IF($C1326&gt;=TODAY(),"-",100*(AQ1326-MIN(Fit_Error_LocalTransmission))/(MAX(Fit_Error_LocalTransmission)-MIN(Fit_Error_LocalTransmission)))</f>
        <v>-</v>
      </c>
      <c r="AS1326" s="17" t="str">
        <f t="shared" ca="1" si="584"/>
        <v>-</v>
      </c>
      <c r="AT1326" s="67" t="str">
        <f t="shared" ca="1" si="585"/>
        <v>-</v>
      </c>
    </row>
    <row r="1327" spans="1:46" s="1" customFormat="1" ht="12" x14ac:dyDescent="0.35">
      <c r="A1327" s="87"/>
      <c r="B1327" s="40" t="str">
        <f t="shared" si="562"/>
        <v/>
      </c>
      <c r="C1327" s="41" t="str">
        <f t="shared" si="563"/>
        <v/>
      </c>
      <c r="D1327" s="28">
        <f>'I Disease Parameters'!$E$6/(1000*365)</f>
        <v>4.8197260273972601E-5</v>
      </c>
      <c r="E1327" s="28">
        <f>'I Disease Parameters'!$E$7/(1000*365)</f>
        <v>2.0024657534246577E-5</v>
      </c>
      <c r="F1327" s="27">
        <f>(1-'I Disease Parameters'!$E$8)/'I Disease Parameters'!$E$10</f>
        <v>0.188</v>
      </c>
      <c r="G1327" s="27">
        <f>'I Disease Parameters'!$E$8/'I Disease Parameters'!$E$11</f>
        <v>1.2E-2</v>
      </c>
      <c r="H1327" s="27">
        <f>1/'I Disease Parameters'!$E$12</f>
        <v>0.05</v>
      </c>
      <c r="I1327" s="27">
        <f>'I Disease Parameters'!$E$9/'I Disease Parameters'!$E$15</f>
        <v>0</v>
      </c>
      <c r="J1327" s="83">
        <f t="shared" si="586"/>
        <v>7.7001263440561267</v>
      </c>
      <c r="K1327" s="60">
        <f t="shared" si="587"/>
        <v>0.77001263449643809</v>
      </c>
      <c r="L1327" s="30">
        <f t="shared" si="588"/>
        <v>0.46717576064062738</v>
      </c>
      <c r="M1327" s="27">
        <f>J1327/'I Disease Parameters'!$E$12</f>
        <v>0.38500631720280631</v>
      </c>
      <c r="N1327" s="27">
        <f>K1327/SQRT('I Disease Parameters'!$E$13*'I Disease Parameters'!$E$13)</f>
        <v>4.5294860852731655E-2</v>
      </c>
      <c r="O1327" s="27">
        <f>L1327/'I Disease Parameters'!$E$13</f>
        <v>2.7480927096507492E-2</v>
      </c>
      <c r="P1327" s="27">
        <f>(1-L1327)/'I Disease Parameters'!$E$14</f>
        <v>2.2201009973307193E-2</v>
      </c>
      <c r="Q1327" s="19" t="str">
        <f t="shared" si="564"/>
        <v/>
      </c>
      <c r="R1327" s="17" t="str">
        <f t="shared" si="565"/>
        <v/>
      </c>
      <c r="S1327" s="17" t="str">
        <f t="shared" si="566"/>
        <v/>
      </c>
      <c r="T1327" s="17" t="str">
        <f t="shared" si="567"/>
        <v/>
      </c>
      <c r="U1327" s="17" t="str">
        <f t="shared" si="568"/>
        <v/>
      </c>
      <c r="V1327" s="17" t="str">
        <f t="shared" si="569"/>
        <v/>
      </c>
      <c r="W1327" s="17" t="str">
        <f t="shared" si="570"/>
        <v/>
      </c>
      <c r="X1327" s="18" t="str">
        <f t="shared" si="561"/>
        <v/>
      </c>
      <c r="Y1327" s="17" t="str">
        <f t="shared" si="571"/>
        <v/>
      </c>
      <c r="Z1327" s="17" t="str">
        <f t="shared" si="572"/>
        <v/>
      </c>
      <c r="AA1327" s="17" t="str">
        <f t="shared" si="573"/>
        <v/>
      </c>
      <c r="AB1327" s="17" t="str">
        <f t="shared" si="574"/>
        <v/>
      </c>
      <c r="AC1327" s="17" t="str">
        <f t="shared" si="575"/>
        <v/>
      </c>
      <c r="AD1327" s="18" t="str">
        <f t="shared" si="576"/>
        <v/>
      </c>
      <c r="AE1327" s="19" t="str">
        <f t="shared" si="577"/>
        <v/>
      </c>
      <c r="AF1327" s="17" t="str">
        <f t="shared" si="578"/>
        <v/>
      </c>
      <c r="AG1327" s="17" t="str">
        <f t="shared" si="579"/>
        <v/>
      </c>
      <c r="AH1327" s="18" t="str">
        <f t="shared" si="580"/>
        <v/>
      </c>
      <c r="AI1327" s="73"/>
      <c r="AJ1327" s="74"/>
      <c r="AK1327" s="74"/>
      <c r="AL1327" s="73"/>
      <c r="AM1327" s="74"/>
      <c r="AN1327" s="74">
        <f t="shared" si="581"/>
        <v>2012</v>
      </c>
      <c r="AO1327" s="19" t="str">
        <f t="shared" ca="1" si="582"/>
        <v>-</v>
      </c>
      <c r="AP1327" s="17" t="str">
        <f ca="1">IF($C1327&gt;=TODAY(),"-",100*(AO1327-MIN(Fit_Error_Deaths))/(MAX(Fit_Error_Deaths)-MIN(Fit_Error_Deaths)))</f>
        <v>-</v>
      </c>
      <c r="AQ1327" s="17" t="str">
        <f t="shared" ca="1" si="583"/>
        <v>-</v>
      </c>
      <c r="AR1327" s="17" t="str">
        <f ca="1">IF($C1327&gt;=TODAY(),"-",100*(AQ1327-MIN(Fit_Error_LocalTransmission))/(MAX(Fit_Error_LocalTransmission)-MIN(Fit_Error_LocalTransmission)))</f>
        <v>-</v>
      </c>
      <c r="AS1327" s="17" t="str">
        <f t="shared" ca="1" si="584"/>
        <v>-</v>
      </c>
      <c r="AT1327" s="67" t="str">
        <f t="shared" ca="1" si="585"/>
        <v>-</v>
      </c>
    </row>
    <row r="1328" spans="1:46" s="1" customFormat="1" ht="12" x14ac:dyDescent="0.35">
      <c r="A1328" s="87"/>
      <c r="B1328" s="40" t="str">
        <f t="shared" si="562"/>
        <v/>
      </c>
      <c r="C1328" s="41" t="str">
        <f t="shared" si="563"/>
        <v/>
      </c>
      <c r="D1328" s="28">
        <f>'I Disease Parameters'!$E$6/(1000*365)</f>
        <v>4.8197260273972601E-5</v>
      </c>
      <c r="E1328" s="28">
        <f>'I Disease Parameters'!$E$7/(1000*365)</f>
        <v>2.0024657534246577E-5</v>
      </c>
      <c r="F1328" s="27">
        <f>(1-'I Disease Parameters'!$E$8)/'I Disease Parameters'!$E$10</f>
        <v>0.188</v>
      </c>
      <c r="G1328" s="27">
        <f>'I Disease Parameters'!$E$8/'I Disease Parameters'!$E$11</f>
        <v>1.2E-2</v>
      </c>
      <c r="H1328" s="27">
        <f>1/'I Disease Parameters'!$E$12</f>
        <v>0.05</v>
      </c>
      <c r="I1328" s="27">
        <f>'I Disease Parameters'!$E$9/'I Disease Parameters'!$E$15</f>
        <v>0</v>
      </c>
      <c r="J1328" s="83">
        <f t="shared" si="586"/>
        <v>7.7001263440561267</v>
      </c>
      <c r="K1328" s="60">
        <f t="shared" si="587"/>
        <v>0.77001263449643809</v>
      </c>
      <c r="L1328" s="30">
        <f t="shared" si="588"/>
        <v>0.46717576064062738</v>
      </c>
      <c r="M1328" s="27">
        <f>J1328/'I Disease Parameters'!$E$12</f>
        <v>0.38500631720280631</v>
      </c>
      <c r="N1328" s="27">
        <f>K1328/SQRT('I Disease Parameters'!$E$13*'I Disease Parameters'!$E$13)</f>
        <v>4.5294860852731655E-2</v>
      </c>
      <c r="O1328" s="27">
        <f>L1328/'I Disease Parameters'!$E$13</f>
        <v>2.7480927096507492E-2</v>
      </c>
      <c r="P1328" s="27">
        <f>(1-L1328)/'I Disease Parameters'!$E$14</f>
        <v>2.2201009973307193E-2</v>
      </c>
      <c r="Q1328" s="19" t="str">
        <f t="shared" si="564"/>
        <v/>
      </c>
      <c r="R1328" s="17" t="str">
        <f t="shared" si="565"/>
        <v/>
      </c>
      <c r="S1328" s="17" t="str">
        <f t="shared" si="566"/>
        <v/>
      </c>
      <c r="T1328" s="17" t="str">
        <f t="shared" si="567"/>
        <v/>
      </c>
      <c r="U1328" s="17" t="str">
        <f t="shared" si="568"/>
        <v/>
      </c>
      <c r="V1328" s="17" t="str">
        <f t="shared" si="569"/>
        <v/>
      </c>
      <c r="W1328" s="17" t="str">
        <f t="shared" si="570"/>
        <v/>
      </c>
      <c r="X1328" s="18" t="str">
        <f t="shared" si="561"/>
        <v/>
      </c>
      <c r="Y1328" s="17" t="str">
        <f t="shared" si="571"/>
        <v/>
      </c>
      <c r="Z1328" s="17" t="str">
        <f t="shared" si="572"/>
        <v/>
      </c>
      <c r="AA1328" s="17" t="str">
        <f t="shared" si="573"/>
        <v/>
      </c>
      <c r="AB1328" s="17" t="str">
        <f t="shared" si="574"/>
        <v/>
      </c>
      <c r="AC1328" s="17" t="str">
        <f t="shared" si="575"/>
        <v/>
      </c>
      <c r="AD1328" s="18" t="str">
        <f t="shared" si="576"/>
        <v/>
      </c>
      <c r="AE1328" s="19" t="str">
        <f t="shared" si="577"/>
        <v/>
      </c>
      <c r="AF1328" s="17" t="str">
        <f t="shared" si="578"/>
        <v/>
      </c>
      <c r="AG1328" s="17" t="str">
        <f t="shared" si="579"/>
        <v/>
      </c>
      <c r="AH1328" s="18" t="str">
        <f t="shared" si="580"/>
        <v/>
      </c>
      <c r="AI1328" s="73"/>
      <c r="AJ1328" s="74"/>
      <c r="AK1328" s="74"/>
      <c r="AL1328" s="73"/>
      <c r="AM1328" s="74"/>
      <c r="AN1328" s="74">
        <f t="shared" si="581"/>
        <v>2012</v>
      </c>
      <c r="AO1328" s="19" t="str">
        <f t="shared" ca="1" si="582"/>
        <v>-</v>
      </c>
      <c r="AP1328" s="17" t="str">
        <f ca="1">IF($C1328&gt;=TODAY(),"-",100*(AO1328-MIN(Fit_Error_Deaths))/(MAX(Fit_Error_Deaths)-MIN(Fit_Error_Deaths)))</f>
        <v>-</v>
      </c>
      <c r="AQ1328" s="17" t="str">
        <f t="shared" ca="1" si="583"/>
        <v>-</v>
      </c>
      <c r="AR1328" s="17" t="str">
        <f ca="1">IF($C1328&gt;=TODAY(),"-",100*(AQ1328-MIN(Fit_Error_LocalTransmission))/(MAX(Fit_Error_LocalTransmission)-MIN(Fit_Error_LocalTransmission)))</f>
        <v>-</v>
      </c>
      <c r="AS1328" s="17" t="str">
        <f t="shared" ca="1" si="584"/>
        <v>-</v>
      </c>
      <c r="AT1328" s="67" t="str">
        <f t="shared" ca="1" si="585"/>
        <v>-</v>
      </c>
    </row>
    <row r="1329" spans="1:46" s="1" customFormat="1" ht="12" x14ac:dyDescent="0.35">
      <c r="A1329" s="87"/>
      <c r="B1329" s="40" t="str">
        <f t="shared" si="562"/>
        <v/>
      </c>
      <c r="C1329" s="41" t="str">
        <f t="shared" si="563"/>
        <v/>
      </c>
      <c r="D1329" s="28">
        <f>'I Disease Parameters'!$E$6/(1000*365)</f>
        <v>4.8197260273972601E-5</v>
      </c>
      <c r="E1329" s="28">
        <f>'I Disease Parameters'!$E$7/(1000*365)</f>
        <v>2.0024657534246577E-5</v>
      </c>
      <c r="F1329" s="27">
        <f>(1-'I Disease Parameters'!$E$8)/'I Disease Parameters'!$E$10</f>
        <v>0.188</v>
      </c>
      <c r="G1329" s="27">
        <f>'I Disease Parameters'!$E$8/'I Disease Parameters'!$E$11</f>
        <v>1.2E-2</v>
      </c>
      <c r="H1329" s="27">
        <f>1/'I Disease Parameters'!$E$12</f>
        <v>0.05</v>
      </c>
      <c r="I1329" s="27">
        <f>'I Disease Parameters'!$E$9/'I Disease Parameters'!$E$15</f>
        <v>0</v>
      </c>
      <c r="J1329" s="83">
        <f t="shared" si="586"/>
        <v>7.7001263440561267</v>
      </c>
      <c r="K1329" s="60">
        <f t="shared" si="587"/>
        <v>0.77001263449643809</v>
      </c>
      <c r="L1329" s="30">
        <f t="shared" si="588"/>
        <v>0.46717576064062738</v>
      </c>
      <c r="M1329" s="27">
        <f>J1329/'I Disease Parameters'!$E$12</f>
        <v>0.38500631720280631</v>
      </c>
      <c r="N1329" s="27">
        <f>K1329/SQRT('I Disease Parameters'!$E$13*'I Disease Parameters'!$E$13)</f>
        <v>4.5294860852731655E-2</v>
      </c>
      <c r="O1329" s="27">
        <f>L1329/'I Disease Parameters'!$E$13</f>
        <v>2.7480927096507492E-2</v>
      </c>
      <c r="P1329" s="27">
        <f>(1-L1329)/'I Disease Parameters'!$E$14</f>
        <v>2.2201009973307193E-2</v>
      </c>
      <c r="Q1329" s="19" t="str">
        <f t="shared" si="564"/>
        <v/>
      </c>
      <c r="R1329" s="17" t="str">
        <f t="shared" si="565"/>
        <v/>
      </c>
      <c r="S1329" s="17" t="str">
        <f t="shared" si="566"/>
        <v/>
      </c>
      <c r="T1329" s="17" t="str">
        <f t="shared" si="567"/>
        <v/>
      </c>
      <c r="U1329" s="17" t="str">
        <f t="shared" si="568"/>
        <v/>
      </c>
      <c r="V1329" s="17" t="str">
        <f t="shared" si="569"/>
        <v/>
      </c>
      <c r="W1329" s="17" t="str">
        <f t="shared" si="570"/>
        <v/>
      </c>
      <c r="X1329" s="18" t="str">
        <f t="shared" si="561"/>
        <v/>
      </c>
      <c r="Y1329" s="17" t="str">
        <f t="shared" si="571"/>
        <v/>
      </c>
      <c r="Z1329" s="17" t="str">
        <f t="shared" si="572"/>
        <v/>
      </c>
      <c r="AA1329" s="17" t="str">
        <f t="shared" si="573"/>
        <v/>
      </c>
      <c r="AB1329" s="17" t="str">
        <f t="shared" si="574"/>
        <v/>
      </c>
      <c r="AC1329" s="17" t="str">
        <f t="shared" si="575"/>
        <v/>
      </c>
      <c r="AD1329" s="18" t="str">
        <f t="shared" si="576"/>
        <v/>
      </c>
      <c r="AE1329" s="19" t="str">
        <f t="shared" si="577"/>
        <v/>
      </c>
      <c r="AF1329" s="17" t="str">
        <f t="shared" si="578"/>
        <v/>
      </c>
      <c r="AG1329" s="17" t="str">
        <f t="shared" si="579"/>
        <v/>
      </c>
      <c r="AH1329" s="18" t="str">
        <f t="shared" si="580"/>
        <v/>
      </c>
      <c r="AI1329" s="73"/>
      <c r="AJ1329" s="74"/>
      <c r="AK1329" s="74"/>
      <c r="AL1329" s="73"/>
      <c r="AM1329" s="74"/>
      <c r="AN1329" s="74">
        <f t="shared" si="581"/>
        <v>2012</v>
      </c>
      <c r="AO1329" s="19" t="str">
        <f t="shared" ca="1" si="582"/>
        <v>-</v>
      </c>
      <c r="AP1329" s="17" t="str">
        <f ca="1">IF($C1329&gt;=TODAY(),"-",100*(AO1329-MIN(Fit_Error_Deaths))/(MAX(Fit_Error_Deaths)-MIN(Fit_Error_Deaths)))</f>
        <v>-</v>
      </c>
      <c r="AQ1329" s="17" t="str">
        <f t="shared" ca="1" si="583"/>
        <v>-</v>
      </c>
      <c r="AR1329" s="17" t="str">
        <f ca="1">IF($C1329&gt;=TODAY(),"-",100*(AQ1329-MIN(Fit_Error_LocalTransmission))/(MAX(Fit_Error_LocalTransmission)-MIN(Fit_Error_LocalTransmission)))</f>
        <v>-</v>
      </c>
      <c r="AS1329" s="17" t="str">
        <f t="shared" ca="1" si="584"/>
        <v>-</v>
      </c>
      <c r="AT1329" s="67" t="str">
        <f t="shared" ca="1" si="585"/>
        <v>-</v>
      </c>
    </row>
    <row r="1330" spans="1:46" s="1" customFormat="1" ht="12" x14ac:dyDescent="0.35">
      <c r="A1330" s="87"/>
      <c r="B1330" s="40" t="str">
        <f t="shared" si="562"/>
        <v/>
      </c>
      <c r="C1330" s="41" t="str">
        <f t="shared" si="563"/>
        <v/>
      </c>
      <c r="D1330" s="28">
        <f>'I Disease Parameters'!$E$6/(1000*365)</f>
        <v>4.8197260273972601E-5</v>
      </c>
      <c r="E1330" s="28">
        <f>'I Disease Parameters'!$E$7/(1000*365)</f>
        <v>2.0024657534246577E-5</v>
      </c>
      <c r="F1330" s="27">
        <f>(1-'I Disease Parameters'!$E$8)/'I Disease Parameters'!$E$10</f>
        <v>0.188</v>
      </c>
      <c r="G1330" s="27">
        <f>'I Disease Parameters'!$E$8/'I Disease Parameters'!$E$11</f>
        <v>1.2E-2</v>
      </c>
      <c r="H1330" s="27">
        <f>1/'I Disease Parameters'!$E$12</f>
        <v>0.05</v>
      </c>
      <c r="I1330" s="27">
        <f>'I Disease Parameters'!$E$9/'I Disease Parameters'!$E$15</f>
        <v>0</v>
      </c>
      <c r="J1330" s="83">
        <f t="shared" si="586"/>
        <v>7.7001263440561267</v>
      </c>
      <c r="K1330" s="60">
        <f t="shared" si="587"/>
        <v>0.77001263449643809</v>
      </c>
      <c r="L1330" s="30">
        <f t="shared" si="588"/>
        <v>0.46717576064062738</v>
      </c>
      <c r="M1330" s="27">
        <f>J1330/'I Disease Parameters'!$E$12</f>
        <v>0.38500631720280631</v>
      </c>
      <c r="N1330" s="27">
        <f>K1330/SQRT('I Disease Parameters'!$E$13*'I Disease Parameters'!$E$13)</f>
        <v>4.5294860852731655E-2</v>
      </c>
      <c r="O1330" s="27">
        <f>L1330/'I Disease Parameters'!$E$13</f>
        <v>2.7480927096507492E-2</v>
      </c>
      <c r="P1330" s="27">
        <f>(1-L1330)/'I Disease Parameters'!$E$14</f>
        <v>2.2201009973307193E-2</v>
      </c>
      <c r="Q1330" s="19" t="str">
        <f t="shared" si="564"/>
        <v/>
      </c>
      <c r="R1330" s="17" t="str">
        <f t="shared" si="565"/>
        <v/>
      </c>
      <c r="S1330" s="17" t="str">
        <f t="shared" si="566"/>
        <v/>
      </c>
      <c r="T1330" s="17" t="str">
        <f t="shared" si="567"/>
        <v/>
      </c>
      <c r="U1330" s="17" t="str">
        <f t="shared" si="568"/>
        <v/>
      </c>
      <c r="V1330" s="17" t="str">
        <f t="shared" si="569"/>
        <v/>
      </c>
      <c r="W1330" s="17" t="str">
        <f t="shared" si="570"/>
        <v/>
      </c>
      <c r="X1330" s="18" t="str">
        <f t="shared" si="561"/>
        <v/>
      </c>
      <c r="Y1330" s="17" t="str">
        <f t="shared" si="571"/>
        <v/>
      </c>
      <c r="Z1330" s="17" t="str">
        <f t="shared" si="572"/>
        <v/>
      </c>
      <c r="AA1330" s="17" t="str">
        <f t="shared" si="573"/>
        <v/>
      </c>
      <c r="AB1330" s="17" t="str">
        <f t="shared" si="574"/>
        <v/>
      </c>
      <c r="AC1330" s="17" t="str">
        <f t="shared" si="575"/>
        <v/>
      </c>
      <c r="AD1330" s="18" t="str">
        <f t="shared" si="576"/>
        <v/>
      </c>
      <c r="AE1330" s="19" t="str">
        <f t="shared" si="577"/>
        <v/>
      </c>
      <c r="AF1330" s="17" t="str">
        <f t="shared" si="578"/>
        <v/>
      </c>
      <c r="AG1330" s="17" t="str">
        <f t="shared" si="579"/>
        <v/>
      </c>
      <c r="AH1330" s="18" t="str">
        <f t="shared" si="580"/>
        <v/>
      </c>
      <c r="AI1330" s="73"/>
      <c r="AJ1330" s="74"/>
      <c r="AK1330" s="74"/>
      <c r="AL1330" s="73"/>
      <c r="AM1330" s="74"/>
      <c r="AN1330" s="74">
        <f t="shared" si="581"/>
        <v>2012</v>
      </c>
      <c r="AO1330" s="19" t="str">
        <f t="shared" ca="1" si="582"/>
        <v>-</v>
      </c>
      <c r="AP1330" s="17" t="str">
        <f ca="1">IF($C1330&gt;=TODAY(),"-",100*(AO1330-MIN(Fit_Error_Deaths))/(MAX(Fit_Error_Deaths)-MIN(Fit_Error_Deaths)))</f>
        <v>-</v>
      </c>
      <c r="AQ1330" s="17" t="str">
        <f t="shared" ca="1" si="583"/>
        <v>-</v>
      </c>
      <c r="AR1330" s="17" t="str">
        <f ca="1">IF($C1330&gt;=TODAY(),"-",100*(AQ1330-MIN(Fit_Error_LocalTransmission))/(MAX(Fit_Error_LocalTransmission)-MIN(Fit_Error_LocalTransmission)))</f>
        <v>-</v>
      </c>
      <c r="AS1330" s="17" t="str">
        <f t="shared" ca="1" si="584"/>
        <v>-</v>
      </c>
      <c r="AT1330" s="67" t="str">
        <f t="shared" ca="1" si="585"/>
        <v>-</v>
      </c>
    </row>
    <row r="1331" spans="1:46" s="1" customFormat="1" ht="12" x14ac:dyDescent="0.35">
      <c r="A1331" s="87"/>
      <c r="B1331" s="40" t="str">
        <f t="shared" si="562"/>
        <v/>
      </c>
      <c r="C1331" s="41" t="str">
        <f t="shared" si="563"/>
        <v/>
      </c>
      <c r="D1331" s="28">
        <f>'I Disease Parameters'!$E$6/(1000*365)</f>
        <v>4.8197260273972601E-5</v>
      </c>
      <c r="E1331" s="28">
        <f>'I Disease Parameters'!$E$7/(1000*365)</f>
        <v>2.0024657534246577E-5</v>
      </c>
      <c r="F1331" s="27">
        <f>(1-'I Disease Parameters'!$E$8)/'I Disease Parameters'!$E$10</f>
        <v>0.188</v>
      </c>
      <c r="G1331" s="27">
        <f>'I Disease Parameters'!$E$8/'I Disease Parameters'!$E$11</f>
        <v>1.2E-2</v>
      </c>
      <c r="H1331" s="27">
        <f>1/'I Disease Parameters'!$E$12</f>
        <v>0.05</v>
      </c>
      <c r="I1331" s="27">
        <f>'I Disease Parameters'!$E$9/'I Disease Parameters'!$E$15</f>
        <v>0</v>
      </c>
      <c r="J1331" s="83">
        <f t="shared" si="586"/>
        <v>7.7001263440561267</v>
      </c>
      <c r="K1331" s="60">
        <f t="shared" si="587"/>
        <v>0.77001263449643809</v>
      </c>
      <c r="L1331" s="30">
        <f t="shared" si="588"/>
        <v>0.46717576064062738</v>
      </c>
      <c r="M1331" s="27">
        <f>J1331/'I Disease Parameters'!$E$12</f>
        <v>0.38500631720280631</v>
      </c>
      <c r="N1331" s="27">
        <f>K1331/SQRT('I Disease Parameters'!$E$13*'I Disease Parameters'!$E$13)</f>
        <v>4.5294860852731655E-2</v>
      </c>
      <c r="O1331" s="27">
        <f>L1331/'I Disease Parameters'!$E$13</f>
        <v>2.7480927096507492E-2</v>
      </c>
      <c r="P1331" s="27">
        <f>(1-L1331)/'I Disease Parameters'!$E$14</f>
        <v>2.2201009973307193E-2</v>
      </c>
      <c r="Q1331" s="19" t="str">
        <f t="shared" si="564"/>
        <v/>
      </c>
      <c r="R1331" s="17" t="str">
        <f t="shared" si="565"/>
        <v/>
      </c>
      <c r="S1331" s="17" t="str">
        <f t="shared" si="566"/>
        <v/>
      </c>
      <c r="T1331" s="17" t="str">
        <f t="shared" si="567"/>
        <v/>
      </c>
      <c r="U1331" s="17" t="str">
        <f t="shared" si="568"/>
        <v/>
      </c>
      <c r="V1331" s="17" t="str">
        <f t="shared" si="569"/>
        <v/>
      </c>
      <c r="W1331" s="17" t="str">
        <f t="shared" si="570"/>
        <v/>
      </c>
      <c r="X1331" s="18" t="str">
        <f t="shared" si="561"/>
        <v/>
      </c>
      <c r="Y1331" s="17" t="str">
        <f t="shared" si="571"/>
        <v/>
      </c>
      <c r="Z1331" s="17" t="str">
        <f t="shared" si="572"/>
        <v/>
      </c>
      <c r="AA1331" s="17" t="str">
        <f t="shared" si="573"/>
        <v/>
      </c>
      <c r="AB1331" s="17" t="str">
        <f t="shared" si="574"/>
        <v/>
      </c>
      <c r="AC1331" s="17" t="str">
        <f t="shared" si="575"/>
        <v/>
      </c>
      <c r="AD1331" s="18" t="str">
        <f t="shared" si="576"/>
        <v/>
      </c>
      <c r="AE1331" s="19" t="str">
        <f t="shared" si="577"/>
        <v/>
      </c>
      <c r="AF1331" s="17" t="str">
        <f t="shared" si="578"/>
        <v/>
      </c>
      <c r="AG1331" s="17" t="str">
        <f t="shared" si="579"/>
        <v/>
      </c>
      <c r="AH1331" s="18" t="str">
        <f t="shared" si="580"/>
        <v/>
      </c>
      <c r="AI1331" s="73"/>
      <c r="AJ1331" s="74"/>
      <c r="AK1331" s="74"/>
      <c r="AL1331" s="73"/>
      <c r="AM1331" s="74"/>
      <c r="AN1331" s="74">
        <f t="shared" si="581"/>
        <v>2012</v>
      </c>
      <c r="AO1331" s="19" t="str">
        <f t="shared" ca="1" si="582"/>
        <v>-</v>
      </c>
      <c r="AP1331" s="17" t="str">
        <f ca="1">IF($C1331&gt;=TODAY(),"-",100*(AO1331-MIN(Fit_Error_Deaths))/(MAX(Fit_Error_Deaths)-MIN(Fit_Error_Deaths)))</f>
        <v>-</v>
      </c>
      <c r="AQ1331" s="17" t="str">
        <f t="shared" ca="1" si="583"/>
        <v>-</v>
      </c>
      <c r="AR1331" s="17" t="str">
        <f ca="1">IF($C1331&gt;=TODAY(),"-",100*(AQ1331-MIN(Fit_Error_LocalTransmission))/(MAX(Fit_Error_LocalTransmission)-MIN(Fit_Error_LocalTransmission)))</f>
        <v>-</v>
      </c>
      <c r="AS1331" s="17" t="str">
        <f t="shared" ca="1" si="584"/>
        <v>-</v>
      </c>
      <c r="AT1331" s="67" t="str">
        <f t="shared" ca="1" si="585"/>
        <v>-</v>
      </c>
    </row>
    <row r="1332" spans="1:46" s="1" customFormat="1" ht="12" x14ac:dyDescent="0.35">
      <c r="A1332" s="87"/>
      <c r="B1332" s="40" t="str">
        <f t="shared" si="562"/>
        <v/>
      </c>
      <c r="C1332" s="41" t="str">
        <f t="shared" si="563"/>
        <v/>
      </c>
      <c r="D1332" s="28">
        <f>'I Disease Parameters'!$E$6/(1000*365)</f>
        <v>4.8197260273972601E-5</v>
      </c>
      <c r="E1332" s="28">
        <f>'I Disease Parameters'!$E$7/(1000*365)</f>
        <v>2.0024657534246577E-5</v>
      </c>
      <c r="F1332" s="27">
        <f>(1-'I Disease Parameters'!$E$8)/'I Disease Parameters'!$E$10</f>
        <v>0.188</v>
      </c>
      <c r="G1332" s="27">
        <f>'I Disease Parameters'!$E$8/'I Disease Parameters'!$E$11</f>
        <v>1.2E-2</v>
      </c>
      <c r="H1332" s="27">
        <f>1/'I Disease Parameters'!$E$12</f>
        <v>0.05</v>
      </c>
      <c r="I1332" s="27">
        <f>'I Disease Parameters'!$E$9/'I Disease Parameters'!$E$15</f>
        <v>0</v>
      </c>
      <c r="J1332" s="83">
        <f t="shared" si="586"/>
        <v>7.7001263440561267</v>
      </c>
      <c r="K1332" s="60">
        <f t="shared" si="587"/>
        <v>0.77001263449643809</v>
      </c>
      <c r="L1332" s="30">
        <f t="shared" si="588"/>
        <v>0.46717576064062738</v>
      </c>
      <c r="M1332" s="27">
        <f>J1332/'I Disease Parameters'!$E$12</f>
        <v>0.38500631720280631</v>
      </c>
      <c r="N1332" s="27">
        <f>K1332/SQRT('I Disease Parameters'!$E$13*'I Disease Parameters'!$E$13)</f>
        <v>4.5294860852731655E-2</v>
      </c>
      <c r="O1332" s="27">
        <f>L1332/'I Disease Parameters'!$E$13</f>
        <v>2.7480927096507492E-2</v>
      </c>
      <c r="P1332" s="27">
        <f>(1-L1332)/'I Disease Parameters'!$E$14</f>
        <v>2.2201009973307193E-2</v>
      </c>
      <c r="Q1332" s="19" t="str">
        <f t="shared" si="564"/>
        <v/>
      </c>
      <c r="R1332" s="17" t="str">
        <f t="shared" si="565"/>
        <v/>
      </c>
      <c r="S1332" s="17" t="str">
        <f t="shared" si="566"/>
        <v/>
      </c>
      <c r="T1332" s="17" t="str">
        <f t="shared" si="567"/>
        <v/>
      </c>
      <c r="U1332" s="17" t="str">
        <f t="shared" si="568"/>
        <v/>
      </c>
      <c r="V1332" s="17" t="str">
        <f t="shared" si="569"/>
        <v/>
      </c>
      <c r="W1332" s="17" t="str">
        <f t="shared" si="570"/>
        <v/>
      </c>
      <c r="X1332" s="18" t="str">
        <f t="shared" si="561"/>
        <v/>
      </c>
      <c r="Y1332" s="17" t="str">
        <f t="shared" si="571"/>
        <v/>
      </c>
      <c r="Z1332" s="17" t="str">
        <f t="shared" si="572"/>
        <v/>
      </c>
      <c r="AA1332" s="17" t="str">
        <f t="shared" si="573"/>
        <v/>
      </c>
      <c r="AB1332" s="17" t="str">
        <f t="shared" si="574"/>
        <v/>
      </c>
      <c r="AC1332" s="17" t="str">
        <f t="shared" si="575"/>
        <v/>
      </c>
      <c r="AD1332" s="18" t="str">
        <f t="shared" si="576"/>
        <v/>
      </c>
      <c r="AE1332" s="19" t="str">
        <f t="shared" si="577"/>
        <v/>
      </c>
      <c r="AF1332" s="17" t="str">
        <f t="shared" si="578"/>
        <v/>
      </c>
      <c r="AG1332" s="17" t="str">
        <f t="shared" si="579"/>
        <v/>
      </c>
      <c r="AH1332" s="18" t="str">
        <f t="shared" si="580"/>
        <v/>
      </c>
      <c r="AI1332" s="73"/>
      <c r="AJ1332" s="74"/>
      <c r="AK1332" s="74"/>
      <c r="AL1332" s="73"/>
      <c r="AM1332" s="74"/>
      <c r="AN1332" s="74">
        <f t="shared" si="581"/>
        <v>2012</v>
      </c>
      <c r="AO1332" s="19" t="str">
        <f t="shared" ca="1" si="582"/>
        <v>-</v>
      </c>
      <c r="AP1332" s="17" t="str">
        <f ca="1">IF($C1332&gt;=TODAY(),"-",100*(AO1332-MIN(Fit_Error_Deaths))/(MAX(Fit_Error_Deaths)-MIN(Fit_Error_Deaths)))</f>
        <v>-</v>
      </c>
      <c r="AQ1332" s="17" t="str">
        <f t="shared" ca="1" si="583"/>
        <v>-</v>
      </c>
      <c r="AR1332" s="17" t="str">
        <f ca="1">IF($C1332&gt;=TODAY(),"-",100*(AQ1332-MIN(Fit_Error_LocalTransmission))/(MAX(Fit_Error_LocalTransmission)-MIN(Fit_Error_LocalTransmission)))</f>
        <v>-</v>
      </c>
      <c r="AS1332" s="17" t="str">
        <f t="shared" ca="1" si="584"/>
        <v>-</v>
      </c>
      <c r="AT1332" s="67" t="str">
        <f t="shared" ca="1" si="585"/>
        <v>-</v>
      </c>
    </row>
    <row r="1333" spans="1:46" s="1" customFormat="1" ht="12" x14ac:dyDescent="0.35">
      <c r="A1333" s="87"/>
      <c r="B1333" s="40" t="str">
        <f t="shared" si="562"/>
        <v/>
      </c>
      <c r="C1333" s="41" t="str">
        <f t="shared" si="563"/>
        <v/>
      </c>
      <c r="D1333" s="28">
        <f>'I Disease Parameters'!$E$6/(1000*365)</f>
        <v>4.8197260273972601E-5</v>
      </c>
      <c r="E1333" s="28">
        <f>'I Disease Parameters'!$E$7/(1000*365)</f>
        <v>2.0024657534246577E-5</v>
      </c>
      <c r="F1333" s="27">
        <f>(1-'I Disease Parameters'!$E$8)/'I Disease Parameters'!$E$10</f>
        <v>0.188</v>
      </c>
      <c r="G1333" s="27">
        <f>'I Disease Parameters'!$E$8/'I Disease Parameters'!$E$11</f>
        <v>1.2E-2</v>
      </c>
      <c r="H1333" s="27">
        <f>1/'I Disease Parameters'!$E$12</f>
        <v>0.05</v>
      </c>
      <c r="I1333" s="27">
        <f>'I Disease Parameters'!$E$9/'I Disease Parameters'!$E$15</f>
        <v>0</v>
      </c>
      <c r="J1333" s="83">
        <f t="shared" si="586"/>
        <v>7.7001263440561267</v>
      </c>
      <c r="K1333" s="60">
        <f t="shared" si="587"/>
        <v>0.77001263449643809</v>
      </c>
      <c r="L1333" s="30">
        <f t="shared" si="588"/>
        <v>0.46717576064062738</v>
      </c>
      <c r="M1333" s="27">
        <f>J1333/'I Disease Parameters'!$E$12</f>
        <v>0.38500631720280631</v>
      </c>
      <c r="N1333" s="27">
        <f>K1333/SQRT('I Disease Parameters'!$E$13*'I Disease Parameters'!$E$13)</f>
        <v>4.5294860852731655E-2</v>
      </c>
      <c r="O1333" s="27">
        <f>L1333/'I Disease Parameters'!$E$13</f>
        <v>2.7480927096507492E-2</v>
      </c>
      <c r="P1333" s="27">
        <f>(1-L1333)/'I Disease Parameters'!$E$14</f>
        <v>2.2201009973307193E-2</v>
      </c>
      <c r="Q1333" s="19" t="str">
        <f t="shared" si="564"/>
        <v/>
      </c>
      <c r="R1333" s="17" t="str">
        <f t="shared" si="565"/>
        <v/>
      </c>
      <c r="S1333" s="17" t="str">
        <f t="shared" si="566"/>
        <v/>
      </c>
      <c r="T1333" s="17" t="str">
        <f t="shared" si="567"/>
        <v/>
      </c>
      <c r="U1333" s="17" t="str">
        <f t="shared" si="568"/>
        <v/>
      </c>
      <c r="V1333" s="17" t="str">
        <f t="shared" si="569"/>
        <v/>
      </c>
      <c r="W1333" s="17" t="str">
        <f t="shared" si="570"/>
        <v/>
      </c>
      <c r="X1333" s="18" t="str">
        <f t="shared" si="561"/>
        <v/>
      </c>
      <c r="Y1333" s="17" t="str">
        <f t="shared" si="571"/>
        <v/>
      </c>
      <c r="Z1333" s="17" t="str">
        <f t="shared" si="572"/>
        <v/>
      </c>
      <c r="AA1333" s="17" t="str">
        <f t="shared" si="573"/>
        <v/>
      </c>
      <c r="AB1333" s="17" t="str">
        <f t="shared" si="574"/>
        <v/>
      </c>
      <c r="AC1333" s="17" t="str">
        <f t="shared" si="575"/>
        <v/>
      </c>
      <c r="AD1333" s="18" t="str">
        <f t="shared" si="576"/>
        <v/>
      </c>
      <c r="AE1333" s="19" t="str">
        <f t="shared" si="577"/>
        <v/>
      </c>
      <c r="AF1333" s="17" t="str">
        <f t="shared" si="578"/>
        <v/>
      </c>
      <c r="AG1333" s="17" t="str">
        <f t="shared" si="579"/>
        <v/>
      </c>
      <c r="AH1333" s="18" t="str">
        <f t="shared" si="580"/>
        <v/>
      </c>
      <c r="AI1333" s="73"/>
      <c r="AJ1333" s="74"/>
      <c r="AK1333" s="74"/>
      <c r="AL1333" s="73"/>
      <c r="AM1333" s="74"/>
      <c r="AN1333" s="74">
        <f t="shared" si="581"/>
        <v>2012</v>
      </c>
      <c r="AO1333" s="19" t="str">
        <f t="shared" ca="1" si="582"/>
        <v>-</v>
      </c>
      <c r="AP1333" s="17" t="str">
        <f ca="1">IF($C1333&gt;=TODAY(),"-",100*(AO1333-MIN(Fit_Error_Deaths))/(MAX(Fit_Error_Deaths)-MIN(Fit_Error_Deaths)))</f>
        <v>-</v>
      </c>
      <c r="AQ1333" s="17" t="str">
        <f t="shared" ca="1" si="583"/>
        <v>-</v>
      </c>
      <c r="AR1333" s="17" t="str">
        <f ca="1">IF($C1333&gt;=TODAY(),"-",100*(AQ1333-MIN(Fit_Error_LocalTransmission))/(MAX(Fit_Error_LocalTransmission)-MIN(Fit_Error_LocalTransmission)))</f>
        <v>-</v>
      </c>
      <c r="AS1333" s="17" t="str">
        <f t="shared" ca="1" si="584"/>
        <v>-</v>
      </c>
      <c r="AT1333" s="67" t="str">
        <f t="shared" ca="1" si="585"/>
        <v>-</v>
      </c>
    </row>
    <row r="1334" spans="1:46" s="1" customFormat="1" ht="12" x14ac:dyDescent="0.35">
      <c r="A1334" s="87"/>
      <c r="B1334" s="40" t="str">
        <f t="shared" si="562"/>
        <v/>
      </c>
      <c r="C1334" s="41" t="str">
        <f t="shared" si="563"/>
        <v/>
      </c>
      <c r="D1334" s="28">
        <f>'I Disease Parameters'!$E$6/(1000*365)</f>
        <v>4.8197260273972601E-5</v>
      </c>
      <c r="E1334" s="28">
        <f>'I Disease Parameters'!$E$7/(1000*365)</f>
        <v>2.0024657534246577E-5</v>
      </c>
      <c r="F1334" s="27">
        <f>(1-'I Disease Parameters'!$E$8)/'I Disease Parameters'!$E$10</f>
        <v>0.188</v>
      </c>
      <c r="G1334" s="27">
        <f>'I Disease Parameters'!$E$8/'I Disease Parameters'!$E$11</f>
        <v>1.2E-2</v>
      </c>
      <c r="H1334" s="27">
        <f>1/'I Disease Parameters'!$E$12</f>
        <v>0.05</v>
      </c>
      <c r="I1334" s="27">
        <f>'I Disease Parameters'!$E$9/'I Disease Parameters'!$E$15</f>
        <v>0</v>
      </c>
      <c r="J1334" s="83">
        <f t="shared" si="586"/>
        <v>7.7001263440561267</v>
      </c>
      <c r="K1334" s="60">
        <f t="shared" si="587"/>
        <v>0.77001263449643809</v>
      </c>
      <c r="L1334" s="30">
        <f t="shared" si="588"/>
        <v>0.46717576064062738</v>
      </c>
      <c r="M1334" s="27">
        <f>J1334/'I Disease Parameters'!$E$12</f>
        <v>0.38500631720280631</v>
      </c>
      <c r="N1334" s="27">
        <f>K1334/SQRT('I Disease Parameters'!$E$13*'I Disease Parameters'!$E$13)</f>
        <v>4.5294860852731655E-2</v>
      </c>
      <c r="O1334" s="27">
        <f>L1334/'I Disease Parameters'!$E$13</f>
        <v>2.7480927096507492E-2</v>
      </c>
      <c r="P1334" s="27">
        <f>(1-L1334)/'I Disease Parameters'!$E$14</f>
        <v>2.2201009973307193E-2</v>
      </c>
      <c r="Q1334" s="19" t="str">
        <f t="shared" si="564"/>
        <v/>
      </c>
      <c r="R1334" s="17" t="str">
        <f t="shared" si="565"/>
        <v/>
      </c>
      <c r="S1334" s="17" t="str">
        <f t="shared" si="566"/>
        <v/>
      </c>
      <c r="T1334" s="17" t="str">
        <f t="shared" si="567"/>
        <v/>
      </c>
      <c r="U1334" s="17" t="str">
        <f t="shared" si="568"/>
        <v/>
      </c>
      <c r="V1334" s="17" t="str">
        <f t="shared" si="569"/>
        <v/>
      </c>
      <c r="W1334" s="17" t="str">
        <f t="shared" si="570"/>
        <v/>
      </c>
      <c r="X1334" s="18" t="str">
        <f t="shared" si="561"/>
        <v/>
      </c>
      <c r="Y1334" s="17" t="str">
        <f t="shared" si="571"/>
        <v/>
      </c>
      <c r="Z1334" s="17" t="str">
        <f t="shared" si="572"/>
        <v/>
      </c>
      <c r="AA1334" s="17" t="str">
        <f t="shared" si="573"/>
        <v/>
      </c>
      <c r="AB1334" s="17" t="str">
        <f t="shared" si="574"/>
        <v/>
      </c>
      <c r="AC1334" s="17" t="str">
        <f t="shared" si="575"/>
        <v/>
      </c>
      <c r="AD1334" s="18" t="str">
        <f t="shared" si="576"/>
        <v/>
      </c>
      <c r="AE1334" s="19" t="str">
        <f t="shared" si="577"/>
        <v/>
      </c>
      <c r="AF1334" s="17" t="str">
        <f t="shared" si="578"/>
        <v/>
      </c>
      <c r="AG1334" s="17" t="str">
        <f t="shared" si="579"/>
        <v/>
      </c>
      <c r="AH1334" s="18" t="str">
        <f t="shared" si="580"/>
        <v/>
      </c>
      <c r="AI1334" s="73"/>
      <c r="AJ1334" s="74"/>
      <c r="AK1334" s="74"/>
      <c r="AL1334" s="73"/>
      <c r="AM1334" s="74"/>
      <c r="AN1334" s="74">
        <f t="shared" si="581"/>
        <v>2012</v>
      </c>
      <c r="AO1334" s="19" t="str">
        <f t="shared" ca="1" si="582"/>
        <v>-</v>
      </c>
      <c r="AP1334" s="17" t="str">
        <f ca="1">IF($C1334&gt;=TODAY(),"-",100*(AO1334-MIN(Fit_Error_Deaths))/(MAX(Fit_Error_Deaths)-MIN(Fit_Error_Deaths)))</f>
        <v>-</v>
      </c>
      <c r="AQ1334" s="17" t="str">
        <f t="shared" ca="1" si="583"/>
        <v>-</v>
      </c>
      <c r="AR1334" s="17" t="str">
        <f ca="1">IF($C1334&gt;=TODAY(),"-",100*(AQ1334-MIN(Fit_Error_LocalTransmission))/(MAX(Fit_Error_LocalTransmission)-MIN(Fit_Error_LocalTransmission)))</f>
        <v>-</v>
      </c>
      <c r="AS1334" s="17" t="str">
        <f t="shared" ca="1" si="584"/>
        <v>-</v>
      </c>
      <c r="AT1334" s="67" t="str">
        <f t="shared" ca="1" si="585"/>
        <v>-</v>
      </c>
    </row>
    <row r="1335" spans="1:46" s="1" customFormat="1" ht="12" x14ac:dyDescent="0.35">
      <c r="A1335" s="87"/>
      <c r="B1335" s="40" t="str">
        <f t="shared" si="562"/>
        <v/>
      </c>
      <c r="C1335" s="41" t="str">
        <f t="shared" si="563"/>
        <v/>
      </c>
      <c r="D1335" s="28">
        <f>'I Disease Parameters'!$E$6/(1000*365)</f>
        <v>4.8197260273972601E-5</v>
      </c>
      <c r="E1335" s="28">
        <f>'I Disease Parameters'!$E$7/(1000*365)</f>
        <v>2.0024657534246577E-5</v>
      </c>
      <c r="F1335" s="27">
        <f>(1-'I Disease Parameters'!$E$8)/'I Disease Parameters'!$E$10</f>
        <v>0.188</v>
      </c>
      <c r="G1335" s="27">
        <f>'I Disease Parameters'!$E$8/'I Disease Parameters'!$E$11</f>
        <v>1.2E-2</v>
      </c>
      <c r="H1335" s="27">
        <f>1/'I Disease Parameters'!$E$12</f>
        <v>0.05</v>
      </c>
      <c r="I1335" s="27">
        <f>'I Disease Parameters'!$E$9/'I Disease Parameters'!$E$15</f>
        <v>0</v>
      </c>
      <c r="J1335" s="83">
        <f t="shared" si="586"/>
        <v>7.7001263440561267</v>
      </c>
      <c r="K1335" s="60">
        <f t="shared" si="587"/>
        <v>0.77001263449643809</v>
      </c>
      <c r="L1335" s="30">
        <f t="shared" si="588"/>
        <v>0.46717576064062738</v>
      </c>
      <c r="M1335" s="27">
        <f>J1335/'I Disease Parameters'!$E$12</f>
        <v>0.38500631720280631</v>
      </c>
      <c r="N1335" s="27">
        <f>K1335/SQRT('I Disease Parameters'!$E$13*'I Disease Parameters'!$E$13)</f>
        <v>4.5294860852731655E-2</v>
      </c>
      <c r="O1335" s="27">
        <f>L1335/'I Disease Parameters'!$E$13</f>
        <v>2.7480927096507492E-2</v>
      </c>
      <c r="P1335" s="27">
        <f>(1-L1335)/'I Disease Parameters'!$E$14</f>
        <v>2.2201009973307193E-2</v>
      </c>
      <c r="Q1335" s="19" t="str">
        <f t="shared" si="564"/>
        <v/>
      </c>
      <c r="R1335" s="17" t="str">
        <f t="shared" si="565"/>
        <v/>
      </c>
      <c r="S1335" s="17" t="str">
        <f t="shared" si="566"/>
        <v/>
      </c>
      <c r="T1335" s="17" t="str">
        <f t="shared" si="567"/>
        <v/>
      </c>
      <c r="U1335" s="17" t="str">
        <f t="shared" si="568"/>
        <v/>
      </c>
      <c r="V1335" s="17" t="str">
        <f t="shared" si="569"/>
        <v/>
      </c>
      <c r="W1335" s="17" t="str">
        <f t="shared" si="570"/>
        <v/>
      </c>
      <c r="X1335" s="18" t="str">
        <f t="shared" si="561"/>
        <v/>
      </c>
      <c r="Y1335" s="17" t="str">
        <f t="shared" si="571"/>
        <v/>
      </c>
      <c r="Z1335" s="17" t="str">
        <f t="shared" si="572"/>
        <v/>
      </c>
      <c r="AA1335" s="17" t="str">
        <f t="shared" si="573"/>
        <v/>
      </c>
      <c r="AB1335" s="17" t="str">
        <f t="shared" si="574"/>
        <v/>
      </c>
      <c r="AC1335" s="17" t="str">
        <f t="shared" si="575"/>
        <v/>
      </c>
      <c r="AD1335" s="18" t="str">
        <f t="shared" si="576"/>
        <v/>
      </c>
      <c r="AE1335" s="19" t="str">
        <f t="shared" si="577"/>
        <v/>
      </c>
      <c r="AF1335" s="17" t="str">
        <f t="shared" si="578"/>
        <v/>
      </c>
      <c r="AG1335" s="17" t="str">
        <f t="shared" si="579"/>
        <v/>
      </c>
      <c r="AH1335" s="18" t="str">
        <f t="shared" si="580"/>
        <v/>
      </c>
      <c r="AI1335" s="73"/>
      <c r="AJ1335" s="74"/>
      <c r="AK1335" s="74"/>
      <c r="AL1335" s="73"/>
      <c r="AM1335" s="74"/>
      <c r="AN1335" s="74">
        <f t="shared" si="581"/>
        <v>2012</v>
      </c>
      <c r="AO1335" s="19" t="str">
        <f t="shared" ca="1" si="582"/>
        <v>-</v>
      </c>
      <c r="AP1335" s="17" t="str">
        <f ca="1">IF($C1335&gt;=TODAY(),"-",100*(AO1335-MIN(Fit_Error_Deaths))/(MAX(Fit_Error_Deaths)-MIN(Fit_Error_Deaths)))</f>
        <v>-</v>
      </c>
      <c r="AQ1335" s="17" t="str">
        <f t="shared" ca="1" si="583"/>
        <v>-</v>
      </c>
      <c r="AR1335" s="17" t="str">
        <f ca="1">IF($C1335&gt;=TODAY(),"-",100*(AQ1335-MIN(Fit_Error_LocalTransmission))/(MAX(Fit_Error_LocalTransmission)-MIN(Fit_Error_LocalTransmission)))</f>
        <v>-</v>
      </c>
      <c r="AS1335" s="17" t="str">
        <f t="shared" ca="1" si="584"/>
        <v>-</v>
      </c>
      <c r="AT1335" s="67" t="str">
        <f t="shared" ca="1" si="585"/>
        <v>-</v>
      </c>
    </row>
    <row r="1336" spans="1:46" s="1" customFormat="1" ht="12" x14ac:dyDescent="0.35">
      <c r="A1336" s="87"/>
      <c r="B1336" s="40" t="str">
        <f t="shared" si="562"/>
        <v/>
      </c>
      <c r="C1336" s="41" t="str">
        <f t="shared" si="563"/>
        <v/>
      </c>
      <c r="D1336" s="28">
        <f>'I Disease Parameters'!$E$6/(1000*365)</f>
        <v>4.8197260273972601E-5</v>
      </c>
      <c r="E1336" s="28">
        <f>'I Disease Parameters'!$E$7/(1000*365)</f>
        <v>2.0024657534246577E-5</v>
      </c>
      <c r="F1336" s="27">
        <f>(1-'I Disease Parameters'!$E$8)/'I Disease Parameters'!$E$10</f>
        <v>0.188</v>
      </c>
      <c r="G1336" s="27">
        <f>'I Disease Parameters'!$E$8/'I Disease Parameters'!$E$11</f>
        <v>1.2E-2</v>
      </c>
      <c r="H1336" s="27">
        <f>1/'I Disease Parameters'!$E$12</f>
        <v>0.05</v>
      </c>
      <c r="I1336" s="27">
        <f>'I Disease Parameters'!$E$9/'I Disease Parameters'!$E$15</f>
        <v>0</v>
      </c>
      <c r="J1336" s="83">
        <f t="shared" si="586"/>
        <v>7.7001263440561267</v>
      </c>
      <c r="K1336" s="60">
        <f t="shared" si="587"/>
        <v>0.77001263449643809</v>
      </c>
      <c r="L1336" s="30">
        <f t="shared" si="588"/>
        <v>0.46717576064062738</v>
      </c>
      <c r="M1336" s="27">
        <f>J1336/'I Disease Parameters'!$E$12</f>
        <v>0.38500631720280631</v>
      </c>
      <c r="N1336" s="27">
        <f>K1336/SQRT('I Disease Parameters'!$E$13*'I Disease Parameters'!$E$13)</f>
        <v>4.5294860852731655E-2</v>
      </c>
      <c r="O1336" s="27">
        <f>L1336/'I Disease Parameters'!$E$13</f>
        <v>2.7480927096507492E-2</v>
      </c>
      <c r="P1336" s="27">
        <f>(1-L1336)/'I Disease Parameters'!$E$14</f>
        <v>2.2201009973307193E-2</v>
      </c>
      <c r="Q1336" s="19" t="str">
        <f t="shared" si="564"/>
        <v/>
      </c>
      <c r="R1336" s="17" t="str">
        <f t="shared" si="565"/>
        <v/>
      </c>
      <c r="S1336" s="17" t="str">
        <f t="shared" si="566"/>
        <v/>
      </c>
      <c r="T1336" s="17" t="str">
        <f t="shared" si="567"/>
        <v/>
      </c>
      <c r="U1336" s="17" t="str">
        <f t="shared" si="568"/>
        <v/>
      </c>
      <c r="V1336" s="17" t="str">
        <f t="shared" si="569"/>
        <v/>
      </c>
      <c r="W1336" s="17" t="str">
        <f t="shared" si="570"/>
        <v/>
      </c>
      <c r="X1336" s="18" t="str">
        <f t="shared" si="561"/>
        <v/>
      </c>
      <c r="Y1336" s="17" t="str">
        <f t="shared" si="571"/>
        <v/>
      </c>
      <c r="Z1336" s="17" t="str">
        <f t="shared" si="572"/>
        <v/>
      </c>
      <c r="AA1336" s="17" t="str">
        <f t="shared" si="573"/>
        <v/>
      </c>
      <c r="AB1336" s="17" t="str">
        <f t="shared" si="574"/>
        <v/>
      </c>
      <c r="AC1336" s="17" t="str">
        <f t="shared" si="575"/>
        <v/>
      </c>
      <c r="AD1336" s="18" t="str">
        <f t="shared" si="576"/>
        <v/>
      </c>
      <c r="AE1336" s="19" t="str">
        <f t="shared" si="577"/>
        <v/>
      </c>
      <c r="AF1336" s="17" t="str">
        <f t="shared" si="578"/>
        <v/>
      </c>
      <c r="AG1336" s="17" t="str">
        <f t="shared" si="579"/>
        <v/>
      </c>
      <c r="AH1336" s="18" t="str">
        <f t="shared" si="580"/>
        <v/>
      </c>
      <c r="AI1336" s="73"/>
      <c r="AJ1336" s="74"/>
      <c r="AK1336" s="74"/>
      <c r="AL1336" s="73"/>
      <c r="AM1336" s="74"/>
      <c r="AN1336" s="74">
        <f t="shared" si="581"/>
        <v>2012</v>
      </c>
      <c r="AO1336" s="19" t="str">
        <f t="shared" ca="1" si="582"/>
        <v>-</v>
      </c>
      <c r="AP1336" s="17" t="str">
        <f ca="1">IF($C1336&gt;=TODAY(),"-",100*(AO1336-MIN(Fit_Error_Deaths))/(MAX(Fit_Error_Deaths)-MIN(Fit_Error_Deaths)))</f>
        <v>-</v>
      </c>
      <c r="AQ1336" s="17" t="str">
        <f t="shared" ca="1" si="583"/>
        <v>-</v>
      </c>
      <c r="AR1336" s="17" t="str">
        <f ca="1">IF($C1336&gt;=TODAY(),"-",100*(AQ1336-MIN(Fit_Error_LocalTransmission))/(MAX(Fit_Error_LocalTransmission)-MIN(Fit_Error_LocalTransmission)))</f>
        <v>-</v>
      </c>
      <c r="AS1336" s="17" t="str">
        <f t="shared" ca="1" si="584"/>
        <v>-</v>
      </c>
      <c r="AT1336" s="67" t="str">
        <f t="shared" ca="1" si="585"/>
        <v>-</v>
      </c>
    </row>
    <row r="1337" spans="1:46" s="1" customFormat="1" ht="12" x14ac:dyDescent="0.35">
      <c r="A1337" s="87"/>
      <c r="B1337" s="40" t="str">
        <f t="shared" si="562"/>
        <v/>
      </c>
      <c r="C1337" s="41" t="str">
        <f t="shared" si="563"/>
        <v/>
      </c>
      <c r="D1337" s="28">
        <f>'I Disease Parameters'!$E$6/(1000*365)</f>
        <v>4.8197260273972601E-5</v>
      </c>
      <c r="E1337" s="28">
        <f>'I Disease Parameters'!$E$7/(1000*365)</f>
        <v>2.0024657534246577E-5</v>
      </c>
      <c r="F1337" s="27">
        <f>(1-'I Disease Parameters'!$E$8)/'I Disease Parameters'!$E$10</f>
        <v>0.188</v>
      </c>
      <c r="G1337" s="27">
        <f>'I Disease Parameters'!$E$8/'I Disease Parameters'!$E$11</f>
        <v>1.2E-2</v>
      </c>
      <c r="H1337" s="27">
        <f>1/'I Disease Parameters'!$E$12</f>
        <v>0.05</v>
      </c>
      <c r="I1337" s="27">
        <f>'I Disease Parameters'!$E$9/'I Disease Parameters'!$E$15</f>
        <v>0</v>
      </c>
      <c r="J1337" s="83">
        <f t="shared" si="586"/>
        <v>7.7001263440561267</v>
      </c>
      <c r="K1337" s="60">
        <f t="shared" si="587"/>
        <v>0.77001263449643809</v>
      </c>
      <c r="L1337" s="30">
        <f t="shared" si="588"/>
        <v>0.46717576064062738</v>
      </c>
      <c r="M1337" s="27">
        <f>J1337/'I Disease Parameters'!$E$12</f>
        <v>0.38500631720280631</v>
      </c>
      <c r="N1337" s="27">
        <f>K1337/SQRT('I Disease Parameters'!$E$13*'I Disease Parameters'!$E$13)</f>
        <v>4.5294860852731655E-2</v>
      </c>
      <c r="O1337" s="27">
        <f>L1337/'I Disease Parameters'!$E$13</f>
        <v>2.7480927096507492E-2</v>
      </c>
      <c r="P1337" s="27">
        <f>(1-L1337)/'I Disease Parameters'!$E$14</f>
        <v>2.2201009973307193E-2</v>
      </c>
      <c r="Q1337" s="19" t="str">
        <f t="shared" si="564"/>
        <v/>
      </c>
      <c r="R1337" s="17" t="str">
        <f t="shared" si="565"/>
        <v/>
      </c>
      <c r="S1337" s="17" t="str">
        <f t="shared" si="566"/>
        <v/>
      </c>
      <c r="T1337" s="17" t="str">
        <f t="shared" si="567"/>
        <v/>
      </c>
      <c r="U1337" s="17" t="str">
        <f t="shared" si="568"/>
        <v/>
      </c>
      <c r="V1337" s="17" t="str">
        <f t="shared" si="569"/>
        <v/>
      </c>
      <c r="W1337" s="17" t="str">
        <f t="shared" si="570"/>
        <v/>
      </c>
      <c r="X1337" s="18" t="str">
        <f t="shared" si="561"/>
        <v/>
      </c>
      <c r="Y1337" s="17" t="str">
        <f t="shared" si="571"/>
        <v/>
      </c>
      <c r="Z1337" s="17" t="str">
        <f t="shared" si="572"/>
        <v/>
      </c>
      <c r="AA1337" s="17" t="str">
        <f t="shared" si="573"/>
        <v/>
      </c>
      <c r="AB1337" s="17" t="str">
        <f t="shared" si="574"/>
        <v/>
      </c>
      <c r="AC1337" s="17" t="str">
        <f t="shared" si="575"/>
        <v/>
      </c>
      <c r="AD1337" s="18" t="str">
        <f t="shared" si="576"/>
        <v/>
      </c>
      <c r="AE1337" s="19" t="str">
        <f t="shared" si="577"/>
        <v/>
      </c>
      <c r="AF1337" s="17" t="str">
        <f t="shared" si="578"/>
        <v/>
      </c>
      <c r="AG1337" s="17" t="str">
        <f t="shared" si="579"/>
        <v/>
      </c>
      <c r="AH1337" s="18" t="str">
        <f t="shared" si="580"/>
        <v/>
      </c>
      <c r="AI1337" s="73"/>
      <c r="AJ1337" s="74"/>
      <c r="AK1337" s="74"/>
      <c r="AL1337" s="73"/>
      <c r="AM1337" s="74"/>
      <c r="AN1337" s="74">
        <f t="shared" si="581"/>
        <v>2012</v>
      </c>
      <c r="AO1337" s="19" t="str">
        <f t="shared" ca="1" si="582"/>
        <v>-</v>
      </c>
      <c r="AP1337" s="17" t="str">
        <f ca="1">IF($C1337&gt;=TODAY(),"-",100*(AO1337-MIN(Fit_Error_Deaths))/(MAX(Fit_Error_Deaths)-MIN(Fit_Error_Deaths)))</f>
        <v>-</v>
      </c>
      <c r="AQ1337" s="17" t="str">
        <f t="shared" ca="1" si="583"/>
        <v>-</v>
      </c>
      <c r="AR1337" s="17" t="str">
        <f ca="1">IF($C1337&gt;=TODAY(),"-",100*(AQ1337-MIN(Fit_Error_LocalTransmission))/(MAX(Fit_Error_LocalTransmission)-MIN(Fit_Error_LocalTransmission)))</f>
        <v>-</v>
      </c>
      <c r="AS1337" s="17" t="str">
        <f t="shared" ca="1" si="584"/>
        <v>-</v>
      </c>
      <c r="AT1337" s="67" t="str">
        <f t="shared" ca="1" si="585"/>
        <v>-</v>
      </c>
    </row>
    <row r="1338" spans="1:46" s="1" customFormat="1" ht="12" x14ac:dyDescent="0.35">
      <c r="A1338" s="87"/>
      <c r="B1338" s="40" t="str">
        <f t="shared" si="562"/>
        <v/>
      </c>
      <c r="C1338" s="41" t="str">
        <f t="shared" si="563"/>
        <v/>
      </c>
      <c r="D1338" s="28">
        <f>'I Disease Parameters'!$E$6/(1000*365)</f>
        <v>4.8197260273972601E-5</v>
      </c>
      <c r="E1338" s="28">
        <f>'I Disease Parameters'!$E$7/(1000*365)</f>
        <v>2.0024657534246577E-5</v>
      </c>
      <c r="F1338" s="27">
        <f>(1-'I Disease Parameters'!$E$8)/'I Disease Parameters'!$E$10</f>
        <v>0.188</v>
      </c>
      <c r="G1338" s="27">
        <f>'I Disease Parameters'!$E$8/'I Disease Parameters'!$E$11</f>
        <v>1.2E-2</v>
      </c>
      <c r="H1338" s="27">
        <f>1/'I Disease Parameters'!$E$12</f>
        <v>0.05</v>
      </c>
      <c r="I1338" s="27">
        <f>'I Disease Parameters'!$E$9/'I Disease Parameters'!$E$15</f>
        <v>0</v>
      </c>
      <c r="J1338" s="83">
        <f t="shared" si="586"/>
        <v>7.7001263440561267</v>
      </c>
      <c r="K1338" s="60">
        <f t="shared" si="587"/>
        <v>0.77001263449643809</v>
      </c>
      <c r="L1338" s="30">
        <f t="shared" si="588"/>
        <v>0.46717576064062738</v>
      </c>
      <c r="M1338" s="27">
        <f>J1338/'I Disease Parameters'!$E$12</f>
        <v>0.38500631720280631</v>
      </c>
      <c r="N1338" s="27">
        <f>K1338/SQRT('I Disease Parameters'!$E$13*'I Disease Parameters'!$E$13)</f>
        <v>4.5294860852731655E-2</v>
      </c>
      <c r="O1338" s="27">
        <f>L1338/'I Disease Parameters'!$E$13</f>
        <v>2.7480927096507492E-2</v>
      </c>
      <c r="P1338" s="27">
        <f>(1-L1338)/'I Disease Parameters'!$E$14</f>
        <v>2.2201009973307193E-2</v>
      </c>
      <c r="Q1338" s="19" t="str">
        <f t="shared" si="564"/>
        <v/>
      </c>
      <c r="R1338" s="17" t="str">
        <f t="shared" si="565"/>
        <v/>
      </c>
      <c r="S1338" s="17" t="str">
        <f t="shared" si="566"/>
        <v/>
      </c>
      <c r="T1338" s="17" t="str">
        <f t="shared" si="567"/>
        <v/>
      </c>
      <c r="U1338" s="17" t="str">
        <f t="shared" si="568"/>
        <v/>
      </c>
      <c r="V1338" s="17" t="str">
        <f t="shared" si="569"/>
        <v/>
      </c>
      <c r="W1338" s="17" t="str">
        <f t="shared" si="570"/>
        <v/>
      </c>
      <c r="X1338" s="18" t="str">
        <f t="shared" si="561"/>
        <v/>
      </c>
      <c r="Y1338" s="17" t="str">
        <f t="shared" si="571"/>
        <v/>
      </c>
      <c r="Z1338" s="17" t="str">
        <f t="shared" si="572"/>
        <v/>
      </c>
      <c r="AA1338" s="17" t="str">
        <f t="shared" si="573"/>
        <v/>
      </c>
      <c r="AB1338" s="17" t="str">
        <f t="shared" si="574"/>
        <v/>
      </c>
      <c r="AC1338" s="17" t="str">
        <f t="shared" si="575"/>
        <v/>
      </c>
      <c r="AD1338" s="18" t="str">
        <f t="shared" si="576"/>
        <v/>
      </c>
      <c r="AE1338" s="19" t="str">
        <f t="shared" si="577"/>
        <v/>
      </c>
      <c r="AF1338" s="17" t="str">
        <f t="shared" si="578"/>
        <v/>
      </c>
      <c r="AG1338" s="17" t="str">
        <f t="shared" si="579"/>
        <v/>
      </c>
      <c r="AH1338" s="18" t="str">
        <f t="shared" si="580"/>
        <v/>
      </c>
      <c r="AI1338" s="73"/>
      <c r="AJ1338" s="74"/>
      <c r="AK1338" s="74"/>
      <c r="AL1338" s="73"/>
      <c r="AM1338" s="74"/>
      <c r="AN1338" s="74">
        <f t="shared" si="581"/>
        <v>2012</v>
      </c>
      <c r="AO1338" s="19" t="str">
        <f t="shared" ca="1" si="582"/>
        <v>-</v>
      </c>
      <c r="AP1338" s="17" t="str">
        <f ca="1">IF($C1338&gt;=TODAY(),"-",100*(AO1338-MIN(Fit_Error_Deaths))/(MAX(Fit_Error_Deaths)-MIN(Fit_Error_Deaths)))</f>
        <v>-</v>
      </c>
      <c r="AQ1338" s="17" t="str">
        <f t="shared" ca="1" si="583"/>
        <v>-</v>
      </c>
      <c r="AR1338" s="17" t="str">
        <f ca="1">IF($C1338&gt;=TODAY(),"-",100*(AQ1338-MIN(Fit_Error_LocalTransmission))/(MAX(Fit_Error_LocalTransmission)-MIN(Fit_Error_LocalTransmission)))</f>
        <v>-</v>
      </c>
      <c r="AS1338" s="17" t="str">
        <f t="shared" ca="1" si="584"/>
        <v>-</v>
      </c>
      <c r="AT1338" s="67" t="str">
        <f t="shared" ca="1" si="585"/>
        <v>-</v>
      </c>
    </row>
    <row r="1339" spans="1:46" s="1" customFormat="1" ht="12" x14ac:dyDescent="0.35">
      <c r="A1339" s="87"/>
      <c r="B1339" s="40" t="str">
        <f t="shared" si="562"/>
        <v/>
      </c>
      <c r="C1339" s="41" t="str">
        <f t="shared" si="563"/>
        <v/>
      </c>
      <c r="D1339" s="28">
        <f>'I Disease Parameters'!$E$6/(1000*365)</f>
        <v>4.8197260273972601E-5</v>
      </c>
      <c r="E1339" s="28">
        <f>'I Disease Parameters'!$E$7/(1000*365)</f>
        <v>2.0024657534246577E-5</v>
      </c>
      <c r="F1339" s="27">
        <f>(1-'I Disease Parameters'!$E$8)/'I Disease Parameters'!$E$10</f>
        <v>0.188</v>
      </c>
      <c r="G1339" s="27">
        <f>'I Disease Parameters'!$E$8/'I Disease Parameters'!$E$11</f>
        <v>1.2E-2</v>
      </c>
      <c r="H1339" s="27">
        <f>1/'I Disease Parameters'!$E$12</f>
        <v>0.05</v>
      </c>
      <c r="I1339" s="27">
        <f>'I Disease Parameters'!$E$9/'I Disease Parameters'!$E$15</f>
        <v>0</v>
      </c>
      <c r="J1339" s="83">
        <f t="shared" si="586"/>
        <v>7.7001263440561267</v>
      </c>
      <c r="K1339" s="60">
        <f t="shared" si="587"/>
        <v>0.77001263449643809</v>
      </c>
      <c r="L1339" s="30">
        <f t="shared" si="588"/>
        <v>0.46717576064062738</v>
      </c>
      <c r="M1339" s="27">
        <f>J1339/'I Disease Parameters'!$E$12</f>
        <v>0.38500631720280631</v>
      </c>
      <c r="N1339" s="27">
        <f>K1339/SQRT('I Disease Parameters'!$E$13*'I Disease Parameters'!$E$13)</f>
        <v>4.5294860852731655E-2</v>
      </c>
      <c r="O1339" s="27">
        <f>L1339/'I Disease Parameters'!$E$13</f>
        <v>2.7480927096507492E-2</v>
      </c>
      <c r="P1339" s="27">
        <f>(1-L1339)/'I Disease Parameters'!$E$14</f>
        <v>2.2201009973307193E-2</v>
      </c>
      <c r="Q1339" s="19" t="str">
        <f t="shared" si="564"/>
        <v/>
      </c>
      <c r="R1339" s="17" t="str">
        <f t="shared" si="565"/>
        <v/>
      </c>
      <c r="S1339" s="17" t="str">
        <f t="shared" si="566"/>
        <v/>
      </c>
      <c r="T1339" s="17" t="str">
        <f t="shared" si="567"/>
        <v/>
      </c>
      <c r="U1339" s="17" t="str">
        <f t="shared" si="568"/>
        <v/>
      </c>
      <c r="V1339" s="17" t="str">
        <f t="shared" si="569"/>
        <v/>
      </c>
      <c r="W1339" s="17" t="str">
        <f t="shared" si="570"/>
        <v/>
      </c>
      <c r="X1339" s="18" t="str">
        <f t="shared" si="561"/>
        <v/>
      </c>
      <c r="Y1339" s="17" t="str">
        <f t="shared" si="571"/>
        <v/>
      </c>
      <c r="Z1339" s="17" t="str">
        <f t="shared" si="572"/>
        <v/>
      </c>
      <c r="AA1339" s="17" t="str">
        <f t="shared" si="573"/>
        <v/>
      </c>
      <c r="AB1339" s="17" t="str">
        <f t="shared" si="574"/>
        <v/>
      </c>
      <c r="AC1339" s="17" t="str">
        <f t="shared" si="575"/>
        <v/>
      </c>
      <c r="AD1339" s="18" t="str">
        <f t="shared" si="576"/>
        <v/>
      </c>
      <c r="AE1339" s="19" t="str">
        <f t="shared" si="577"/>
        <v/>
      </c>
      <c r="AF1339" s="17" t="str">
        <f t="shared" si="578"/>
        <v/>
      </c>
      <c r="AG1339" s="17" t="str">
        <f t="shared" si="579"/>
        <v/>
      </c>
      <c r="AH1339" s="18" t="str">
        <f t="shared" si="580"/>
        <v/>
      </c>
      <c r="AI1339" s="73"/>
      <c r="AJ1339" s="74"/>
      <c r="AK1339" s="74"/>
      <c r="AL1339" s="73"/>
      <c r="AM1339" s="74"/>
      <c r="AN1339" s="74">
        <f t="shared" si="581"/>
        <v>2012</v>
      </c>
      <c r="AO1339" s="19" t="str">
        <f t="shared" ca="1" si="582"/>
        <v>-</v>
      </c>
      <c r="AP1339" s="17" t="str">
        <f ca="1">IF($C1339&gt;=TODAY(),"-",100*(AO1339-MIN(Fit_Error_Deaths))/(MAX(Fit_Error_Deaths)-MIN(Fit_Error_Deaths)))</f>
        <v>-</v>
      </c>
      <c r="AQ1339" s="17" t="str">
        <f t="shared" ca="1" si="583"/>
        <v>-</v>
      </c>
      <c r="AR1339" s="17" t="str">
        <f ca="1">IF($C1339&gt;=TODAY(),"-",100*(AQ1339-MIN(Fit_Error_LocalTransmission))/(MAX(Fit_Error_LocalTransmission)-MIN(Fit_Error_LocalTransmission)))</f>
        <v>-</v>
      </c>
      <c r="AS1339" s="17" t="str">
        <f t="shared" ca="1" si="584"/>
        <v>-</v>
      </c>
      <c r="AT1339" s="67" t="str">
        <f t="shared" ca="1" si="585"/>
        <v>-</v>
      </c>
    </row>
    <row r="1340" spans="1:46" s="1" customFormat="1" ht="12" x14ac:dyDescent="0.35">
      <c r="A1340" s="87"/>
      <c r="B1340" s="40" t="str">
        <f t="shared" si="562"/>
        <v/>
      </c>
      <c r="C1340" s="41" t="str">
        <f t="shared" si="563"/>
        <v/>
      </c>
      <c r="D1340" s="28">
        <f>'I Disease Parameters'!$E$6/(1000*365)</f>
        <v>4.8197260273972601E-5</v>
      </c>
      <c r="E1340" s="28">
        <f>'I Disease Parameters'!$E$7/(1000*365)</f>
        <v>2.0024657534246577E-5</v>
      </c>
      <c r="F1340" s="27">
        <f>(1-'I Disease Parameters'!$E$8)/'I Disease Parameters'!$E$10</f>
        <v>0.188</v>
      </c>
      <c r="G1340" s="27">
        <f>'I Disease Parameters'!$E$8/'I Disease Parameters'!$E$11</f>
        <v>1.2E-2</v>
      </c>
      <c r="H1340" s="27">
        <f>1/'I Disease Parameters'!$E$12</f>
        <v>0.05</v>
      </c>
      <c r="I1340" s="27">
        <f>'I Disease Parameters'!$E$9/'I Disease Parameters'!$E$15</f>
        <v>0</v>
      </c>
      <c r="J1340" s="83">
        <f t="shared" si="586"/>
        <v>7.7001263440561267</v>
      </c>
      <c r="K1340" s="60">
        <f t="shared" si="587"/>
        <v>0.77001263449643809</v>
      </c>
      <c r="L1340" s="30">
        <f t="shared" si="588"/>
        <v>0.46717576064062738</v>
      </c>
      <c r="M1340" s="27">
        <f>J1340/'I Disease Parameters'!$E$12</f>
        <v>0.38500631720280631</v>
      </c>
      <c r="N1340" s="27">
        <f>K1340/SQRT('I Disease Parameters'!$E$13*'I Disease Parameters'!$E$13)</f>
        <v>4.5294860852731655E-2</v>
      </c>
      <c r="O1340" s="27">
        <f>L1340/'I Disease Parameters'!$E$13</f>
        <v>2.7480927096507492E-2</v>
      </c>
      <c r="P1340" s="27">
        <f>(1-L1340)/'I Disease Parameters'!$E$14</f>
        <v>2.2201009973307193E-2</v>
      </c>
      <c r="Q1340" s="19" t="str">
        <f t="shared" si="564"/>
        <v/>
      </c>
      <c r="R1340" s="17" t="str">
        <f t="shared" si="565"/>
        <v/>
      </c>
      <c r="S1340" s="17" t="str">
        <f t="shared" si="566"/>
        <v/>
      </c>
      <c r="T1340" s="17" t="str">
        <f t="shared" si="567"/>
        <v/>
      </c>
      <c r="U1340" s="17" t="str">
        <f t="shared" si="568"/>
        <v/>
      </c>
      <c r="V1340" s="17" t="str">
        <f t="shared" si="569"/>
        <v/>
      </c>
      <c r="W1340" s="17" t="str">
        <f t="shared" si="570"/>
        <v/>
      </c>
      <c r="X1340" s="18" t="str">
        <f t="shared" si="561"/>
        <v/>
      </c>
      <c r="Y1340" s="17" t="str">
        <f t="shared" si="571"/>
        <v/>
      </c>
      <c r="Z1340" s="17" t="str">
        <f t="shared" si="572"/>
        <v/>
      </c>
      <c r="AA1340" s="17" t="str">
        <f t="shared" si="573"/>
        <v/>
      </c>
      <c r="AB1340" s="17" t="str">
        <f t="shared" si="574"/>
        <v/>
      </c>
      <c r="AC1340" s="17" t="str">
        <f t="shared" si="575"/>
        <v/>
      </c>
      <c r="AD1340" s="18" t="str">
        <f t="shared" si="576"/>
        <v/>
      </c>
      <c r="AE1340" s="19" t="str">
        <f t="shared" si="577"/>
        <v/>
      </c>
      <c r="AF1340" s="17" t="str">
        <f t="shared" si="578"/>
        <v/>
      </c>
      <c r="AG1340" s="17" t="str">
        <f t="shared" si="579"/>
        <v/>
      </c>
      <c r="AH1340" s="18" t="str">
        <f t="shared" si="580"/>
        <v/>
      </c>
      <c r="AI1340" s="73"/>
      <c r="AJ1340" s="74"/>
      <c r="AK1340" s="74"/>
      <c r="AL1340" s="73"/>
      <c r="AM1340" s="74"/>
      <c r="AN1340" s="74">
        <f t="shared" si="581"/>
        <v>2012</v>
      </c>
      <c r="AO1340" s="19" t="str">
        <f t="shared" ca="1" si="582"/>
        <v>-</v>
      </c>
      <c r="AP1340" s="17" t="str">
        <f ca="1">IF($C1340&gt;=TODAY(),"-",100*(AO1340-MIN(Fit_Error_Deaths))/(MAX(Fit_Error_Deaths)-MIN(Fit_Error_Deaths)))</f>
        <v>-</v>
      </c>
      <c r="AQ1340" s="17" t="str">
        <f t="shared" ca="1" si="583"/>
        <v>-</v>
      </c>
      <c r="AR1340" s="17" t="str">
        <f ca="1">IF($C1340&gt;=TODAY(),"-",100*(AQ1340-MIN(Fit_Error_LocalTransmission))/(MAX(Fit_Error_LocalTransmission)-MIN(Fit_Error_LocalTransmission)))</f>
        <v>-</v>
      </c>
      <c r="AS1340" s="17" t="str">
        <f t="shared" ca="1" si="584"/>
        <v>-</v>
      </c>
      <c r="AT1340" s="67" t="str">
        <f t="shared" ca="1" si="585"/>
        <v>-</v>
      </c>
    </row>
    <row r="1341" spans="1:46" s="1" customFormat="1" ht="12" x14ac:dyDescent="0.35">
      <c r="A1341" s="87"/>
      <c r="B1341" s="40" t="str">
        <f t="shared" si="562"/>
        <v/>
      </c>
      <c r="C1341" s="41" t="str">
        <f t="shared" si="563"/>
        <v/>
      </c>
      <c r="D1341" s="28">
        <f>'I Disease Parameters'!$E$6/(1000*365)</f>
        <v>4.8197260273972601E-5</v>
      </c>
      <c r="E1341" s="28">
        <f>'I Disease Parameters'!$E$7/(1000*365)</f>
        <v>2.0024657534246577E-5</v>
      </c>
      <c r="F1341" s="27">
        <f>(1-'I Disease Parameters'!$E$8)/'I Disease Parameters'!$E$10</f>
        <v>0.188</v>
      </c>
      <c r="G1341" s="27">
        <f>'I Disease Parameters'!$E$8/'I Disease Parameters'!$E$11</f>
        <v>1.2E-2</v>
      </c>
      <c r="H1341" s="27">
        <f>1/'I Disease Parameters'!$E$12</f>
        <v>0.05</v>
      </c>
      <c r="I1341" s="27">
        <f>'I Disease Parameters'!$E$9/'I Disease Parameters'!$E$15</f>
        <v>0</v>
      </c>
      <c r="J1341" s="83">
        <f t="shared" si="586"/>
        <v>7.7001263440561267</v>
      </c>
      <c r="K1341" s="60">
        <f t="shared" si="587"/>
        <v>0.77001263449643809</v>
      </c>
      <c r="L1341" s="30">
        <f t="shared" si="588"/>
        <v>0.46717576064062738</v>
      </c>
      <c r="M1341" s="27">
        <f>J1341/'I Disease Parameters'!$E$12</f>
        <v>0.38500631720280631</v>
      </c>
      <c r="N1341" s="27">
        <f>K1341/SQRT('I Disease Parameters'!$E$13*'I Disease Parameters'!$E$13)</f>
        <v>4.5294860852731655E-2</v>
      </c>
      <c r="O1341" s="27">
        <f>L1341/'I Disease Parameters'!$E$13</f>
        <v>2.7480927096507492E-2</v>
      </c>
      <c r="P1341" s="27">
        <f>(1-L1341)/'I Disease Parameters'!$E$14</f>
        <v>2.2201009973307193E-2</v>
      </c>
      <c r="Q1341" s="19" t="str">
        <f t="shared" si="564"/>
        <v/>
      </c>
      <c r="R1341" s="17" t="str">
        <f t="shared" si="565"/>
        <v/>
      </c>
      <c r="S1341" s="17" t="str">
        <f t="shared" si="566"/>
        <v/>
      </c>
      <c r="T1341" s="17" t="str">
        <f t="shared" si="567"/>
        <v/>
      </c>
      <c r="U1341" s="17" t="str">
        <f t="shared" si="568"/>
        <v/>
      </c>
      <c r="V1341" s="17" t="str">
        <f t="shared" si="569"/>
        <v/>
      </c>
      <c r="W1341" s="17" t="str">
        <f t="shared" si="570"/>
        <v/>
      </c>
      <c r="X1341" s="18" t="str">
        <f t="shared" si="561"/>
        <v/>
      </c>
      <c r="Y1341" s="17" t="str">
        <f t="shared" si="571"/>
        <v/>
      </c>
      <c r="Z1341" s="17" t="str">
        <f t="shared" si="572"/>
        <v/>
      </c>
      <c r="AA1341" s="17" t="str">
        <f t="shared" si="573"/>
        <v/>
      </c>
      <c r="AB1341" s="17" t="str">
        <f t="shared" si="574"/>
        <v/>
      </c>
      <c r="AC1341" s="17" t="str">
        <f t="shared" si="575"/>
        <v/>
      </c>
      <c r="AD1341" s="18" t="str">
        <f t="shared" si="576"/>
        <v/>
      </c>
      <c r="AE1341" s="19" t="str">
        <f t="shared" si="577"/>
        <v/>
      </c>
      <c r="AF1341" s="17" t="str">
        <f t="shared" si="578"/>
        <v/>
      </c>
      <c r="AG1341" s="17" t="str">
        <f t="shared" si="579"/>
        <v/>
      </c>
      <c r="AH1341" s="18" t="str">
        <f t="shared" si="580"/>
        <v/>
      </c>
      <c r="AI1341" s="73"/>
      <c r="AJ1341" s="74"/>
      <c r="AK1341" s="74"/>
      <c r="AL1341" s="73"/>
      <c r="AM1341" s="74"/>
      <c r="AN1341" s="74">
        <f t="shared" si="581"/>
        <v>2012</v>
      </c>
      <c r="AO1341" s="19" t="str">
        <f t="shared" ca="1" si="582"/>
        <v>-</v>
      </c>
      <c r="AP1341" s="17" t="str">
        <f ca="1">IF($C1341&gt;=TODAY(),"-",100*(AO1341-MIN(Fit_Error_Deaths))/(MAX(Fit_Error_Deaths)-MIN(Fit_Error_Deaths)))</f>
        <v>-</v>
      </c>
      <c r="AQ1341" s="17" t="str">
        <f t="shared" ca="1" si="583"/>
        <v>-</v>
      </c>
      <c r="AR1341" s="17" t="str">
        <f ca="1">IF($C1341&gt;=TODAY(),"-",100*(AQ1341-MIN(Fit_Error_LocalTransmission))/(MAX(Fit_Error_LocalTransmission)-MIN(Fit_Error_LocalTransmission)))</f>
        <v>-</v>
      </c>
      <c r="AS1341" s="17" t="str">
        <f t="shared" ca="1" si="584"/>
        <v>-</v>
      </c>
      <c r="AT1341" s="67" t="str">
        <f t="shared" ca="1" si="585"/>
        <v>-</v>
      </c>
    </row>
    <row r="1342" spans="1:46" s="1" customFormat="1" ht="12" x14ac:dyDescent="0.35">
      <c r="A1342" s="87"/>
      <c r="B1342" s="40" t="str">
        <f t="shared" si="562"/>
        <v/>
      </c>
      <c r="C1342" s="41" t="str">
        <f t="shared" si="563"/>
        <v/>
      </c>
      <c r="D1342" s="28">
        <f>'I Disease Parameters'!$E$6/(1000*365)</f>
        <v>4.8197260273972601E-5</v>
      </c>
      <c r="E1342" s="28">
        <f>'I Disease Parameters'!$E$7/(1000*365)</f>
        <v>2.0024657534246577E-5</v>
      </c>
      <c r="F1342" s="27">
        <f>(1-'I Disease Parameters'!$E$8)/'I Disease Parameters'!$E$10</f>
        <v>0.188</v>
      </c>
      <c r="G1342" s="27">
        <f>'I Disease Parameters'!$E$8/'I Disease Parameters'!$E$11</f>
        <v>1.2E-2</v>
      </c>
      <c r="H1342" s="27">
        <f>1/'I Disease Parameters'!$E$12</f>
        <v>0.05</v>
      </c>
      <c r="I1342" s="27">
        <f>'I Disease Parameters'!$E$9/'I Disease Parameters'!$E$15</f>
        <v>0</v>
      </c>
      <c r="J1342" s="83">
        <f t="shared" si="586"/>
        <v>7.7001263440561267</v>
      </c>
      <c r="K1342" s="60">
        <f t="shared" si="587"/>
        <v>0.77001263449643809</v>
      </c>
      <c r="L1342" s="30">
        <f t="shared" si="588"/>
        <v>0.46717576064062738</v>
      </c>
      <c r="M1342" s="27">
        <f>J1342/'I Disease Parameters'!$E$12</f>
        <v>0.38500631720280631</v>
      </c>
      <c r="N1342" s="27">
        <f>K1342/SQRT('I Disease Parameters'!$E$13*'I Disease Parameters'!$E$13)</f>
        <v>4.5294860852731655E-2</v>
      </c>
      <c r="O1342" s="27">
        <f>L1342/'I Disease Parameters'!$E$13</f>
        <v>2.7480927096507492E-2</v>
      </c>
      <c r="P1342" s="27">
        <f>(1-L1342)/'I Disease Parameters'!$E$14</f>
        <v>2.2201009973307193E-2</v>
      </c>
      <c r="Q1342" s="19" t="str">
        <f t="shared" si="564"/>
        <v/>
      </c>
      <c r="R1342" s="17" t="str">
        <f t="shared" si="565"/>
        <v/>
      </c>
      <c r="S1342" s="17" t="str">
        <f t="shared" si="566"/>
        <v/>
      </c>
      <c r="T1342" s="17" t="str">
        <f t="shared" si="567"/>
        <v/>
      </c>
      <c r="U1342" s="17" t="str">
        <f t="shared" si="568"/>
        <v/>
      </c>
      <c r="V1342" s="17" t="str">
        <f t="shared" si="569"/>
        <v/>
      </c>
      <c r="W1342" s="17" t="str">
        <f t="shared" si="570"/>
        <v/>
      </c>
      <c r="X1342" s="18" t="str">
        <f t="shared" si="561"/>
        <v/>
      </c>
      <c r="Y1342" s="17" t="str">
        <f t="shared" si="571"/>
        <v/>
      </c>
      <c r="Z1342" s="17" t="str">
        <f t="shared" si="572"/>
        <v/>
      </c>
      <c r="AA1342" s="17" t="str">
        <f t="shared" si="573"/>
        <v/>
      </c>
      <c r="AB1342" s="17" t="str">
        <f t="shared" si="574"/>
        <v/>
      </c>
      <c r="AC1342" s="17" t="str">
        <f t="shared" si="575"/>
        <v/>
      </c>
      <c r="AD1342" s="18" t="str">
        <f t="shared" si="576"/>
        <v/>
      </c>
      <c r="AE1342" s="19" t="str">
        <f t="shared" si="577"/>
        <v/>
      </c>
      <c r="AF1342" s="17" t="str">
        <f t="shared" si="578"/>
        <v/>
      </c>
      <c r="AG1342" s="17" t="str">
        <f t="shared" si="579"/>
        <v/>
      </c>
      <c r="AH1342" s="18" t="str">
        <f t="shared" si="580"/>
        <v/>
      </c>
      <c r="AI1342" s="73"/>
      <c r="AJ1342" s="74"/>
      <c r="AK1342" s="74"/>
      <c r="AL1342" s="73"/>
      <c r="AM1342" s="74"/>
      <c r="AN1342" s="74">
        <f t="shared" si="581"/>
        <v>2012</v>
      </c>
      <c r="AO1342" s="19" t="str">
        <f t="shared" ca="1" si="582"/>
        <v>-</v>
      </c>
      <c r="AP1342" s="17" t="str">
        <f ca="1">IF($C1342&gt;=TODAY(),"-",100*(AO1342-MIN(Fit_Error_Deaths))/(MAX(Fit_Error_Deaths)-MIN(Fit_Error_Deaths)))</f>
        <v>-</v>
      </c>
      <c r="AQ1342" s="17" t="str">
        <f t="shared" ca="1" si="583"/>
        <v>-</v>
      </c>
      <c r="AR1342" s="17" t="str">
        <f ca="1">IF($C1342&gt;=TODAY(),"-",100*(AQ1342-MIN(Fit_Error_LocalTransmission))/(MAX(Fit_Error_LocalTransmission)-MIN(Fit_Error_LocalTransmission)))</f>
        <v>-</v>
      </c>
      <c r="AS1342" s="17" t="str">
        <f t="shared" ca="1" si="584"/>
        <v>-</v>
      </c>
      <c r="AT1342" s="67" t="str">
        <f t="shared" ca="1" si="585"/>
        <v>-</v>
      </c>
    </row>
    <row r="1343" spans="1:46" s="1" customFormat="1" ht="12" x14ac:dyDescent="0.35">
      <c r="A1343" s="87"/>
      <c r="B1343" s="40" t="str">
        <f t="shared" si="562"/>
        <v/>
      </c>
      <c r="C1343" s="41" t="str">
        <f t="shared" si="563"/>
        <v/>
      </c>
      <c r="D1343" s="28">
        <f>'I Disease Parameters'!$E$6/(1000*365)</f>
        <v>4.8197260273972601E-5</v>
      </c>
      <c r="E1343" s="28">
        <f>'I Disease Parameters'!$E$7/(1000*365)</f>
        <v>2.0024657534246577E-5</v>
      </c>
      <c r="F1343" s="27">
        <f>(1-'I Disease Parameters'!$E$8)/'I Disease Parameters'!$E$10</f>
        <v>0.188</v>
      </c>
      <c r="G1343" s="27">
        <f>'I Disease Parameters'!$E$8/'I Disease Parameters'!$E$11</f>
        <v>1.2E-2</v>
      </c>
      <c r="H1343" s="27">
        <f>1/'I Disease Parameters'!$E$12</f>
        <v>0.05</v>
      </c>
      <c r="I1343" s="27">
        <f>'I Disease Parameters'!$E$9/'I Disease Parameters'!$E$15</f>
        <v>0</v>
      </c>
      <c r="J1343" s="83">
        <f t="shared" si="586"/>
        <v>7.7001263440561267</v>
      </c>
      <c r="K1343" s="60">
        <f t="shared" si="587"/>
        <v>0.77001263449643809</v>
      </c>
      <c r="L1343" s="30">
        <f t="shared" si="588"/>
        <v>0.46717576064062738</v>
      </c>
      <c r="M1343" s="27">
        <f>J1343/'I Disease Parameters'!$E$12</f>
        <v>0.38500631720280631</v>
      </c>
      <c r="N1343" s="27">
        <f>K1343/SQRT('I Disease Parameters'!$E$13*'I Disease Parameters'!$E$13)</f>
        <v>4.5294860852731655E-2</v>
      </c>
      <c r="O1343" s="27">
        <f>L1343/'I Disease Parameters'!$E$13</f>
        <v>2.7480927096507492E-2</v>
      </c>
      <c r="P1343" s="27">
        <f>(1-L1343)/'I Disease Parameters'!$E$14</f>
        <v>2.2201009973307193E-2</v>
      </c>
      <c r="Q1343" s="19" t="str">
        <f t="shared" si="564"/>
        <v/>
      </c>
      <c r="R1343" s="17" t="str">
        <f t="shared" si="565"/>
        <v/>
      </c>
      <c r="S1343" s="17" t="str">
        <f t="shared" si="566"/>
        <v/>
      </c>
      <c r="T1343" s="17" t="str">
        <f t="shared" si="567"/>
        <v/>
      </c>
      <c r="U1343" s="17" t="str">
        <f t="shared" si="568"/>
        <v/>
      </c>
      <c r="V1343" s="17" t="str">
        <f t="shared" si="569"/>
        <v/>
      </c>
      <c r="W1343" s="17" t="str">
        <f t="shared" si="570"/>
        <v/>
      </c>
      <c r="X1343" s="18" t="str">
        <f t="shared" si="561"/>
        <v/>
      </c>
      <c r="Y1343" s="17" t="str">
        <f t="shared" si="571"/>
        <v/>
      </c>
      <c r="Z1343" s="17" t="str">
        <f t="shared" si="572"/>
        <v/>
      </c>
      <c r="AA1343" s="17" t="str">
        <f t="shared" si="573"/>
        <v/>
      </c>
      <c r="AB1343" s="17" t="str">
        <f t="shared" si="574"/>
        <v/>
      </c>
      <c r="AC1343" s="17" t="str">
        <f t="shared" si="575"/>
        <v/>
      </c>
      <c r="AD1343" s="18" t="str">
        <f t="shared" si="576"/>
        <v/>
      </c>
      <c r="AE1343" s="19" t="str">
        <f t="shared" si="577"/>
        <v/>
      </c>
      <c r="AF1343" s="17" t="str">
        <f t="shared" si="578"/>
        <v/>
      </c>
      <c r="AG1343" s="17" t="str">
        <f t="shared" si="579"/>
        <v/>
      </c>
      <c r="AH1343" s="18" t="str">
        <f t="shared" si="580"/>
        <v/>
      </c>
      <c r="AI1343" s="73"/>
      <c r="AJ1343" s="74"/>
      <c r="AK1343" s="74"/>
      <c r="AL1343" s="73"/>
      <c r="AM1343" s="74"/>
      <c r="AN1343" s="74">
        <f t="shared" si="581"/>
        <v>2012</v>
      </c>
      <c r="AO1343" s="19" t="str">
        <f t="shared" ca="1" si="582"/>
        <v>-</v>
      </c>
      <c r="AP1343" s="17" t="str">
        <f ca="1">IF($C1343&gt;=TODAY(),"-",100*(AO1343-MIN(Fit_Error_Deaths))/(MAX(Fit_Error_Deaths)-MIN(Fit_Error_Deaths)))</f>
        <v>-</v>
      </c>
      <c r="AQ1343" s="17" t="str">
        <f t="shared" ca="1" si="583"/>
        <v>-</v>
      </c>
      <c r="AR1343" s="17" t="str">
        <f ca="1">IF($C1343&gt;=TODAY(),"-",100*(AQ1343-MIN(Fit_Error_LocalTransmission))/(MAX(Fit_Error_LocalTransmission)-MIN(Fit_Error_LocalTransmission)))</f>
        <v>-</v>
      </c>
      <c r="AS1343" s="17" t="str">
        <f t="shared" ca="1" si="584"/>
        <v>-</v>
      </c>
      <c r="AT1343" s="67" t="str">
        <f t="shared" ca="1" si="585"/>
        <v>-</v>
      </c>
    </row>
    <row r="1344" spans="1:46" s="1" customFormat="1" ht="12" x14ac:dyDescent="0.35">
      <c r="A1344" s="87"/>
      <c r="B1344" s="40" t="str">
        <f t="shared" si="562"/>
        <v/>
      </c>
      <c r="C1344" s="41" t="str">
        <f t="shared" si="563"/>
        <v/>
      </c>
      <c r="D1344" s="28">
        <f>'I Disease Parameters'!$E$6/(1000*365)</f>
        <v>4.8197260273972601E-5</v>
      </c>
      <c r="E1344" s="28">
        <f>'I Disease Parameters'!$E$7/(1000*365)</f>
        <v>2.0024657534246577E-5</v>
      </c>
      <c r="F1344" s="27">
        <f>(1-'I Disease Parameters'!$E$8)/'I Disease Parameters'!$E$10</f>
        <v>0.188</v>
      </c>
      <c r="G1344" s="27">
        <f>'I Disease Parameters'!$E$8/'I Disease Parameters'!$E$11</f>
        <v>1.2E-2</v>
      </c>
      <c r="H1344" s="27">
        <f>1/'I Disease Parameters'!$E$12</f>
        <v>0.05</v>
      </c>
      <c r="I1344" s="27">
        <f>'I Disease Parameters'!$E$9/'I Disease Parameters'!$E$15</f>
        <v>0</v>
      </c>
      <c r="J1344" s="83">
        <f t="shared" si="586"/>
        <v>7.7001263440561267</v>
      </c>
      <c r="K1344" s="60">
        <f t="shared" si="587"/>
        <v>0.77001263449643809</v>
      </c>
      <c r="L1344" s="30">
        <f t="shared" si="588"/>
        <v>0.46717576064062738</v>
      </c>
      <c r="M1344" s="27">
        <f>J1344/'I Disease Parameters'!$E$12</f>
        <v>0.38500631720280631</v>
      </c>
      <c r="N1344" s="27">
        <f>K1344/SQRT('I Disease Parameters'!$E$13*'I Disease Parameters'!$E$13)</f>
        <v>4.5294860852731655E-2</v>
      </c>
      <c r="O1344" s="27">
        <f>L1344/'I Disease Parameters'!$E$13</f>
        <v>2.7480927096507492E-2</v>
      </c>
      <c r="P1344" s="27">
        <f>(1-L1344)/'I Disease Parameters'!$E$14</f>
        <v>2.2201009973307193E-2</v>
      </c>
      <c r="Q1344" s="19" t="str">
        <f t="shared" si="564"/>
        <v/>
      </c>
      <c r="R1344" s="17" t="str">
        <f t="shared" si="565"/>
        <v/>
      </c>
      <c r="S1344" s="17" t="str">
        <f t="shared" si="566"/>
        <v/>
      </c>
      <c r="T1344" s="17" t="str">
        <f t="shared" si="567"/>
        <v/>
      </c>
      <c r="U1344" s="17" t="str">
        <f t="shared" si="568"/>
        <v/>
      </c>
      <c r="V1344" s="17" t="str">
        <f t="shared" si="569"/>
        <v/>
      </c>
      <c r="W1344" s="17" t="str">
        <f t="shared" si="570"/>
        <v/>
      </c>
      <c r="X1344" s="18" t="str">
        <f t="shared" si="561"/>
        <v/>
      </c>
      <c r="Y1344" s="17" t="str">
        <f t="shared" si="571"/>
        <v/>
      </c>
      <c r="Z1344" s="17" t="str">
        <f t="shared" si="572"/>
        <v/>
      </c>
      <c r="AA1344" s="17" t="str">
        <f t="shared" si="573"/>
        <v/>
      </c>
      <c r="AB1344" s="17" t="str">
        <f t="shared" si="574"/>
        <v/>
      </c>
      <c r="AC1344" s="17" t="str">
        <f t="shared" si="575"/>
        <v/>
      </c>
      <c r="AD1344" s="18" t="str">
        <f t="shared" si="576"/>
        <v/>
      </c>
      <c r="AE1344" s="19" t="str">
        <f t="shared" si="577"/>
        <v/>
      </c>
      <c r="AF1344" s="17" t="str">
        <f t="shared" si="578"/>
        <v/>
      </c>
      <c r="AG1344" s="17" t="str">
        <f t="shared" si="579"/>
        <v/>
      </c>
      <c r="AH1344" s="18" t="str">
        <f t="shared" si="580"/>
        <v/>
      </c>
      <c r="AI1344" s="73"/>
      <c r="AJ1344" s="74"/>
      <c r="AK1344" s="74"/>
      <c r="AL1344" s="73"/>
      <c r="AM1344" s="74"/>
      <c r="AN1344" s="74">
        <f t="shared" si="581"/>
        <v>2012</v>
      </c>
      <c r="AO1344" s="19" t="str">
        <f t="shared" ca="1" si="582"/>
        <v>-</v>
      </c>
      <c r="AP1344" s="17" t="str">
        <f ca="1">IF($C1344&gt;=TODAY(),"-",100*(AO1344-MIN(Fit_Error_Deaths))/(MAX(Fit_Error_Deaths)-MIN(Fit_Error_Deaths)))</f>
        <v>-</v>
      </c>
      <c r="AQ1344" s="17" t="str">
        <f t="shared" ca="1" si="583"/>
        <v>-</v>
      </c>
      <c r="AR1344" s="17" t="str">
        <f ca="1">IF($C1344&gt;=TODAY(),"-",100*(AQ1344-MIN(Fit_Error_LocalTransmission))/(MAX(Fit_Error_LocalTransmission)-MIN(Fit_Error_LocalTransmission)))</f>
        <v>-</v>
      </c>
      <c r="AS1344" s="17" t="str">
        <f t="shared" ca="1" si="584"/>
        <v>-</v>
      </c>
      <c r="AT1344" s="67" t="str">
        <f t="shared" ca="1" si="585"/>
        <v>-</v>
      </c>
    </row>
    <row r="1345" spans="1:46" s="1" customFormat="1" ht="12" x14ac:dyDescent="0.35">
      <c r="A1345" s="87"/>
      <c r="B1345" s="40" t="str">
        <f t="shared" si="562"/>
        <v/>
      </c>
      <c r="C1345" s="41" t="str">
        <f t="shared" si="563"/>
        <v/>
      </c>
      <c r="D1345" s="28">
        <f>'I Disease Parameters'!$E$6/(1000*365)</f>
        <v>4.8197260273972601E-5</v>
      </c>
      <c r="E1345" s="28">
        <f>'I Disease Parameters'!$E$7/(1000*365)</f>
        <v>2.0024657534246577E-5</v>
      </c>
      <c r="F1345" s="27">
        <f>(1-'I Disease Parameters'!$E$8)/'I Disease Parameters'!$E$10</f>
        <v>0.188</v>
      </c>
      <c r="G1345" s="27">
        <f>'I Disease Parameters'!$E$8/'I Disease Parameters'!$E$11</f>
        <v>1.2E-2</v>
      </c>
      <c r="H1345" s="27">
        <f>1/'I Disease Parameters'!$E$12</f>
        <v>0.05</v>
      </c>
      <c r="I1345" s="27">
        <f>'I Disease Parameters'!$E$9/'I Disease Parameters'!$E$15</f>
        <v>0</v>
      </c>
      <c r="J1345" s="83">
        <f t="shared" si="586"/>
        <v>7.7001263440561267</v>
      </c>
      <c r="K1345" s="60">
        <f t="shared" si="587"/>
        <v>0.77001263449643809</v>
      </c>
      <c r="L1345" s="30">
        <f t="shared" si="588"/>
        <v>0.46717576064062738</v>
      </c>
      <c r="M1345" s="27">
        <f>J1345/'I Disease Parameters'!$E$12</f>
        <v>0.38500631720280631</v>
      </c>
      <c r="N1345" s="27">
        <f>K1345/SQRT('I Disease Parameters'!$E$13*'I Disease Parameters'!$E$13)</f>
        <v>4.5294860852731655E-2</v>
      </c>
      <c r="O1345" s="27">
        <f>L1345/'I Disease Parameters'!$E$13</f>
        <v>2.7480927096507492E-2</v>
      </c>
      <c r="P1345" s="27">
        <f>(1-L1345)/'I Disease Parameters'!$E$14</f>
        <v>2.2201009973307193E-2</v>
      </c>
      <c r="Q1345" s="19" t="str">
        <f t="shared" si="564"/>
        <v/>
      </c>
      <c r="R1345" s="17" t="str">
        <f t="shared" si="565"/>
        <v/>
      </c>
      <c r="S1345" s="17" t="str">
        <f t="shared" si="566"/>
        <v/>
      </c>
      <c r="T1345" s="17" t="str">
        <f t="shared" si="567"/>
        <v/>
      </c>
      <c r="U1345" s="17" t="str">
        <f t="shared" si="568"/>
        <v/>
      </c>
      <c r="V1345" s="17" t="str">
        <f t="shared" si="569"/>
        <v/>
      </c>
      <c r="W1345" s="17" t="str">
        <f t="shared" si="570"/>
        <v/>
      </c>
      <c r="X1345" s="18" t="str">
        <f t="shared" si="561"/>
        <v/>
      </c>
      <c r="Y1345" s="17" t="str">
        <f t="shared" si="571"/>
        <v/>
      </c>
      <c r="Z1345" s="17" t="str">
        <f t="shared" si="572"/>
        <v/>
      </c>
      <c r="AA1345" s="17" t="str">
        <f t="shared" si="573"/>
        <v/>
      </c>
      <c r="AB1345" s="17" t="str">
        <f t="shared" si="574"/>
        <v/>
      </c>
      <c r="AC1345" s="17" t="str">
        <f t="shared" si="575"/>
        <v/>
      </c>
      <c r="AD1345" s="18" t="str">
        <f t="shared" si="576"/>
        <v/>
      </c>
      <c r="AE1345" s="19" t="str">
        <f t="shared" si="577"/>
        <v/>
      </c>
      <c r="AF1345" s="17" t="str">
        <f t="shared" si="578"/>
        <v/>
      </c>
      <c r="AG1345" s="17" t="str">
        <f t="shared" si="579"/>
        <v/>
      </c>
      <c r="AH1345" s="18" t="str">
        <f t="shared" si="580"/>
        <v/>
      </c>
      <c r="AI1345" s="73"/>
      <c r="AJ1345" s="74"/>
      <c r="AK1345" s="74"/>
      <c r="AL1345" s="73"/>
      <c r="AM1345" s="74"/>
      <c r="AN1345" s="74">
        <f t="shared" si="581"/>
        <v>2012</v>
      </c>
      <c r="AO1345" s="19" t="str">
        <f t="shared" ca="1" si="582"/>
        <v>-</v>
      </c>
      <c r="AP1345" s="17" t="str">
        <f ca="1">IF($C1345&gt;=TODAY(),"-",100*(AO1345-MIN(Fit_Error_Deaths))/(MAX(Fit_Error_Deaths)-MIN(Fit_Error_Deaths)))</f>
        <v>-</v>
      </c>
      <c r="AQ1345" s="17" t="str">
        <f t="shared" ca="1" si="583"/>
        <v>-</v>
      </c>
      <c r="AR1345" s="17" t="str">
        <f ca="1">IF($C1345&gt;=TODAY(),"-",100*(AQ1345-MIN(Fit_Error_LocalTransmission))/(MAX(Fit_Error_LocalTransmission)-MIN(Fit_Error_LocalTransmission)))</f>
        <v>-</v>
      </c>
      <c r="AS1345" s="17" t="str">
        <f t="shared" ca="1" si="584"/>
        <v>-</v>
      </c>
      <c r="AT1345" s="67" t="str">
        <f t="shared" ca="1" si="585"/>
        <v>-</v>
      </c>
    </row>
    <row r="1346" spans="1:46" s="1" customFormat="1" ht="12" x14ac:dyDescent="0.35">
      <c r="A1346" s="87"/>
      <c r="B1346" s="40" t="str">
        <f t="shared" si="562"/>
        <v/>
      </c>
      <c r="C1346" s="41" t="str">
        <f t="shared" si="563"/>
        <v/>
      </c>
      <c r="D1346" s="28">
        <f>'I Disease Parameters'!$E$6/(1000*365)</f>
        <v>4.8197260273972601E-5</v>
      </c>
      <c r="E1346" s="28">
        <f>'I Disease Parameters'!$E$7/(1000*365)</f>
        <v>2.0024657534246577E-5</v>
      </c>
      <c r="F1346" s="27">
        <f>(1-'I Disease Parameters'!$E$8)/'I Disease Parameters'!$E$10</f>
        <v>0.188</v>
      </c>
      <c r="G1346" s="27">
        <f>'I Disease Parameters'!$E$8/'I Disease Parameters'!$E$11</f>
        <v>1.2E-2</v>
      </c>
      <c r="H1346" s="27">
        <f>1/'I Disease Parameters'!$E$12</f>
        <v>0.05</v>
      </c>
      <c r="I1346" s="27">
        <f>'I Disease Parameters'!$E$9/'I Disease Parameters'!$E$15</f>
        <v>0</v>
      </c>
      <c r="J1346" s="83">
        <f t="shared" si="586"/>
        <v>7.7001263440561267</v>
      </c>
      <c r="K1346" s="60">
        <f t="shared" si="587"/>
        <v>0.77001263449643809</v>
      </c>
      <c r="L1346" s="30">
        <f t="shared" si="588"/>
        <v>0.46717576064062738</v>
      </c>
      <c r="M1346" s="27">
        <f>J1346/'I Disease Parameters'!$E$12</f>
        <v>0.38500631720280631</v>
      </c>
      <c r="N1346" s="27">
        <f>K1346/SQRT('I Disease Parameters'!$E$13*'I Disease Parameters'!$E$13)</f>
        <v>4.5294860852731655E-2</v>
      </c>
      <c r="O1346" s="27">
        <f>L1346/'I Disease Parameters'!$E$13</f>
        <v>2.7480927096507492E-2</v>
      </c>
      <c r="P1346" s="27">
        <f>(1-L1346)/'I Disease Parameters'!$E$14</f>
        <v>2.2201009973307193E-2</v>
      </c>
      <c r="Q1346" s="19" t="str">
        <f t="shared" si="564"/>
        <v/>
      </c>
      <c r="R1346" s="17" t="str">
        <f t="shared" si="565"/>
        <v/>
      </c>
      <c r="S1346" s="17" t="str">
        <f t="shared" si="566"/>
        <v/>
      </c>
      <c r="T1346" s="17" t="str">
        <f t="shared" si="567"/>
        <v/>
      </c>
      <c r="U1346" s="17" t="str">
        <f t="shared" si="568"/>
        <v/>
      </c>
      <c r="V1346" s="17" t="str">
        <f t="shared" si="569"/>
        <v/>
      </c>
      <c r="W1346" s="17" t="str">
        <f t="shared" si="570"/>
        <v/>
      </c>
      <c r="X1346" s="18" t="str">
        <f t="shared" si="561"/>
        <v/>
      </c>
      <c r="Y1346" s="17" t="str">
        <f t="shared" si="571"/>
        <v/>
      </c>
      <c r="Z1346" s="17" t="str">
        <f t="shared" si="572"/>
        <v/>
      </c>
      <c r="AA1346" s="17" t="str">
        <f t="shared" si="573"/>
        <v/>
      </c>
      <c r="AB1346" s="17" t="str">
        <f t="shared" si="574"/>
        <v/>
      </c>
      <c r="AC1346" s="17" t="str">
        <f t="shared" si="575"/>
        <v/>
      </c>
      <c r="AD1346" s="18" t="str">
        <f t="shared" si="576"/>
        <v/>
      </c>
      <c r="AE1346" s="19" t="str">
        <f t="shared" si="577"/>
        <v/>
      </c>
      <c r="AF1346" s="17" t="str">
        <f t="shared" si="578"/>
        <v/>
      </c>
      <c r="AG1346" s="17" t="str">
        <f t="shared" si="579"/>
        <v/>
      </c>
      <c r="AH1346" s="18" t="str">
        <f t="shared" si="580"/>
        <v/>
      </c>
      <c r="AI1346" s="73"/>
      <c r="AJ1346" s="74"/>
      <c r="AK1346" s="74"/>
      <c r="AL1346" s="73"/>
      <c r="AM1346" s="74"/>
      <c r="AN1346" s="74">
        <f t="shared" si="581"/>
        <v>2012</v>
      </c>
      <c r="AO1346" s="19" t="str">
        <f t="shared" ca="1" si="582"/>
        <v>-</v>
      </c>
      <c r="AP1346" s="17" t="str">
        <f ca="1">IF($C1346&gt;=TODAY(),"-",100*(AO1346-MIN(Fit_Error_Deaths))/(MAX(Fit_Error_Deaths)-MIN(Fit_Error_Deaths)))</f>
        <v>-</v>
      </c>
      <c r="AQ1346" s="17" t="str">
        <f t="shared" ca="1" si="583"/>
        <v>-</v>
      </c>
      <c r="AR1346" s="17" t="str">
        <f ca="1">IF($C1346&gt;=TODAY(),"-",100*(AQ1346-MIN(Fit_Error_LocalTransmission))/(MAX(Fit_Error_LocalTransmission)-MIN(Fit_Error_LocalTransmission)))</f>
        <v>-</v>
      </c>
      <c r="AS1346" s="17" t="str">
        <f t="shared" ca="1" si="584"/>
        <v>-</v>
      </c>
      <c r="AT1346" s="67" t="str">
        <f t="shared" ca="1" si="585"/>
        <v>-</v>
      </c>
    </row>
    <row r="1347" spans="1:46" s="1" customFormat="1" ht="12" x14ac:dyDescent="0.35">
      <c r="A1347" s="87"/>
      <c r="B1347" s="40" t="str">
        <f t="shared" si="562"/>
        <v/>
      </c>
      <c r="C1347" s="41" t="str">
        <f t="shared" si="563"/>
        <v/>
      </c>
      <c r="D1347" s="28">
        <f>'I Disease Parameters'!$E$6/(1000*365)</f>
        <v>4.8197260273972601E-5</v>
      </c>
      <c r="E1347" s="28">
        <f>'I Disease Parameters'!$E$7/(1000*365)</f>
        <v>2.0024657534246577E-5</v>
      </c>
      <c r="F1347" s="27">
        <f>(1-'I Disease Parameters'!$E$8)/'I Disease Parameters'!$E$10</f>
        <v>0.188</v>
      </c>
      <c r="G1347" s="27">
        <f>'I Disease Parameters'!$E$8/'I Disease Parameters'!$E$11</f>
        <v>1.2E-2</v>
      </c>
      <c r="H1347" s="27">
        <f>1/'I Disease Parameters'!$E$12</f>
        <v>0.05</v>
      </c>
      <c r="I1347" s="27">
        <f>'I Disease Parameters'!$E$9/'I Disease Parameters'!$E$15</f>
        <v>0</v>
      </c>
      <c r="J1347" s="83">
        <f t="shared" si="586"/>
        <v>7.7001263440561267</v>
      </c>
      <c r="K1347" s="60">
        <f t="shared" si="587"/>
        <v>0.77001263449643809</v>
      </c>
      <c r="L1347" s="30">
        <f t="shared" si="588"/>
        <v>0.46717576064062738</v>
      </c>
      <c r="M1347" s="27">
        <f>J1347/'I Disease Parameters'!$E$12</f>
        <v>0.38500631720280631</v>
      </c>
      <c r="N1347" s="27">
        <f>K1347/SQRT('I Disease Parameters'!$E$13*'I Disease Parameters'!$E$13)</f>
        <v>4.5294860852731655E-2</v>
      </c>
      <c r="O1347" s="27">
        <f>L1347/'I Disease Parameters'!$E$13</f>
        <v>2.7480927096507492E-2</v>
      </c>
      <c r="P1347" s="27">
        <f>(1-L1347)/'I Disease Parameters'!$E$14</f>
        <v>2.2201009973307193E-2</v>
      </c>
      <c r="Q1347" s="19" t="str">
        <f t="shared" si="564"/>
        <v/>
      </c>
      <c r="R1347" s="17" t="str">
        <f t="shared" si="565"/>
        <v/>
      </c>
      <c r="S1347" s="17" t="str">
        <f t="shared" si="566"/>
        <v/>
      </c>
      <c r="T1347" s="17" t="str">
        <f t="shared" si="567"/>
        <v/>
      </c>
      <c r="U1347" s="17" t="str">
        <f t="shared" si="568"/>
        <v/>
      </c>
      <c r="V1347" s="17" t="str">
        <f t="shared" si="569"/>
        <v/>
      </c>
      <c r="W1347" s="17" t="str">
        <f t="shared" si="570"/>
        <v/>
      </c>
      <c r="X1347" s="18" t="str">
        <f t="shared" si="561"/>
        <v/>
      </c>
      <c r="Y1347" s="17" t="str">
        <f t="shared" si="571"/>
        <v/>
      </c>
      <c r="Z1347" s="17" t="str">
        <f t="shared" si="572"/>
        <v/>
      </c>
      <c r="AA1347" s="17" t="str">
        <f t="shared" si="573"/>
        <v/>
      </c>
      <c r="AB1347" s="17" t="str">
        <f t="shared" si="574"/>
        <v/>
      </c>
      <c r="AC1347" s="17" t="str">
        <f t="shared" si="575"/>
        <v/>
      </c>
      <c r="AD1347" s="18" t="str">
        <f t="shared" si="576"/>
        <v/>
      </c>
      <c r="AE1347" s="19" t="str">
        <f t="shared" si="577"/>
        <v/>
      </c>
      <c r="AF1347" s="17" t="str">
        <f t="shared" si="578"/>
        <v/>
      </c>
      <c r="AG1347" s="17" t="str">
        <f t="shared" si="579"/>
        <v/>
      </c>
      <c r="AH1347" s="18" t="str">
        <f t="shared" si="580"/>
        <v/>
      </c>
      <c r="AI1347" s="73"/>
      <c r="AJ1347" s="74"/>
      <c r="AK1347" s="74"/>
      <c r="AL1347" s="73"/>
      <c r="AM1347" s="74"/>
      <c r="AN1347" s="74">
        <f t="shared" si="581"/>
        <v>2012</v>
      </c>
      <c r="AO1347" s="19" t="str">
        <f t="shared" ca="1" si="582"/>
        <v>-</v>
      </c>
      <c r="AP1347" s="17" t="str">
        <f ca="1">IF($C1347&gt;=TODAY(),"-",100*(AO1347-MIN(Fit_Error_Deaths))/(MAX(Fit_Error_Deaths)-MIN(Fit_Error_Deaths)))</f>
        <v>-</v>
      </c>
      <c r="AQ1347" s="17" t="str">
        <f t="shared" ca="1" si="583"/>
        <v>-</v>
      </c>
      <c r="AR1347" s="17" t="str">
        <f ca="1">IF($C1347&gt;=TODAY(),"-",100*(AQ1347-MIN(Fit_Error_LocalTransmission))/(MAX(Fit_Error_LocalTransmission)-MIN(Fit_Error_LocalTransmission)))</f>
        <v>-</v>
      </c>
      <c r="AS1347" s="17" t="str">
        <f t="shared" ca="1" si="584"/>
        <v>-</v>
      </c>
      <c r="AT1347" s="67" t="str">
        <f t="shared" ca="1" si="585"/>
        <v>-</v>
      </c>
    </row>
    <row r="1348" spans="1:46" s="1" customFormat="1" ht="12" x14ac:dyDescent="0.35">
      <c r="A1348" s="87"/>
      <c r="B1348" s="40" t="str">
        <f t="shared" si="562"/>
        <v/>
      </c>
      <c r="C1348" s="41" t="str">
        <f t="shared" si="563"/>
        <v/>
      </c>
      <c r="D1348" s="28">
        <f>'I Disease Parameters'!$E$6/(1000*365)</f>
        <v>4.8197260273972601E-5</v>
      </c>
      <c r="E1348" s="28">
        <f>'I Disease Parameters'!$E$7/(1000*365)</f>
        <v>2.0024657534246577E-5</v>
      </c>
      <c r="F1348" s="27">
        <f>(1-'I Disease Parameters'!$E$8)/'I Disease Parameters'!$E$10</f>
        <v>0.188</v>
      </c>
      <c r="G1348" s="27">
        <f>'I Disease Parameters'!$E$8/'I Disease Parameters'!$E$11</f>
        <v>1.2E-2</v>
      </c>
      <c r="H1348" s="27">
        <f>1/'I Disease Parameters'!$E$12</f>
        <v>0.05</v>
      </c>
      <c r="I1348" s="27">
        <f>'I Disease Parameters'!$E$9/'I Disease Parameters'!$E$15</f>
        <v>0</v>
      </c>
      <c r="J1348" s="83">
        <f t="shared" si="586"/>
        <v>7.7001263440561267</v>
      </c>
      <c r="K1348" s="60">
        <f t="shared" si="587"/>
        <v>0.77001263449643809</v>
      </c>
      <c r="L1348" s="30">
        <f t="shared" si="588"/>
        <v>0.46717576064062738</v>
      </c>
      <c r="M1348" s="27">
        <f>J1348/'I Disease Parameters'!$E$12</f>
        <v>0.38500631720280631</v>
      </c>
      <c r="N1348" s="27">
        <f>K1348/SQRT('I Disease Parameters'!$E$13*'I Disease Parameters'!$E$13)</f>
        <v>4.5294860852731655E-2</v>
      </c>
      <c r="O1348" s="27">
        <f>L1348/'I Disease Parameters'!$E$13</f>
        <v>2.7480927096507492E-2</v>
      </c>
      <c r="P1348" s="27">
        <f>(1-L1348)/'I Disease Parameters'!$E$14</f>
        <v>2.2201009973307193E-2</v>
      </c>
      <c r="Q1348" s="19" t="str">
        <f t="shared" si="564"/>
        <v/>
      </c>
      <c r="R1348" s="17" t="str">
        <f t="shared" si="565"/>
        <v/>
      </c>
      <c r="S1348" s="17" t="str">
        <f t="shared" si="566"/>
        <v/>
      </c>
      <c r="T1348" s="17" t="str">
        <f t="shared" si="567"/>
        <v/>
      </c>
      <c r="U1348" s="17" t="str">
        <f t="shared" si="568"/>
        <v/>
      </c>
      <c r="V1348" s="17" t="str">
        <f t="shared" si="569"/>
        <v/>
      </c>
      <c r="W1348" s="17" t="str">
        <f t="shared" si="570"/>
        <v/>
      </c>
      <c r="X1348" s="18" t="str">
        <f t="shared" ref="X1348:X1411" si="589">IF($B1348&gt;$C$1,"",MAX(View_T_C))</f>
        <v/>
      </c>
      <c r="Y1348" s="17" t="str">
        <f t="shared" si="571"/>
        <v/>
      </c>
      <c r="Z1348" s="17" t="str">
        <f t="shared" si="572"/>
        <v/>
      </c>
      <c r="AA1348" s="17" t="str">
        <f t="shared" si="573"/>
        <v/>
      </c>
      <c r="AB1348" s="17" t="str">
        <f t="shared" si="574"/>
        <v/>
      </c>
      <c r="AC1348" s="17" t="str">
        <f t="shared" si="575"/>
        <v/>
      </c>
      <c r="AD1348" s="18" t="str">
        <f t="shared" si="576"/>
        <v/>
      </c>
      <c r="AE1348" s="19" t="str">
        <f t="shared" si="577"/>
        <v/>
      </c>
      <c r="AF1348" s="17" t="str">
        <f t="shared" si="578"/>
        <v/>
      </c>
      <c r="AG1348" s="17" t="str">
        <f t="shared" si="579"/>
        <v/>
      </c>
      <c r="AH1348" s="18" t="str">
        <f t="shared" si="580"/>
        <v/>
      </c>
      <c r="AI1348" s="73"/>
      <c r="AJ1348" s="74"/>
      <c r="AK1348" s="74"/>
      <c r="AL1348" s="73"/>
      <c r="AM1348" s="74"/>
      <c r="AN1348" s="74">
        <f t="shared" si="581"/>
        <v>2012</v>
      </c>
      <c r="AO1348" s="19" t="str">
        <f t="shared" ca="1" si="582"/>
        <v>-</v>
      </c>
      <c r="AP1348" s="17" t="str">
        <f ca="1">IF($C1348&gt;=TODAY(),"-",100*(AO1348-MIN(Fit_Error_Deaths))/(MAX(Fit_Error_Deaths)-MIN(Fit_Error_Deaths)))</f>
        <v>-</v>
      </c>
      <c r="AQ1348" s="17" t="str">
        <f t="shared" ca="1" si="583"/>
        <v>-</v>
      </c>
      <c r="AR1348" s="17" t="str">
        <f ca="1">IF($C1348&gt;=TODAY(),"-",100*(AQ1348-MIN(Fit_Error_LocalTransmission))/(MAX(Fit_Error_LocalTransmission)-MIN(Fit_Error_LocalTransmission)))</f>
        <v>-</v>
      </c>
      <c r="AS1348" s="17" t="str">
        <f t="shared" ca="1" si="584"/>
        <v>-</v>
      </c>
      <c r="AT1348" s="67" t="str">
        <f t="shared" ca="1" si="585"/>
        <v>-</v>
      </c>
    </row>
    <row r="1349" spans="1:46" s="1" customFormat="1" ht="12" x14ac:dyDescent="0.35">
      <c r="A1349" s="87"/>
      <c r="B1349" s="40" t="str">
        <f t="shared" ref="B1349:B1412" si="590">IF($B1348&gt;=$C$1,"",B1348+1)</f>
        <v/>
      </c>
      <c r="C1349" s="41" t="str">
        <f t="shared" ref="C1349:C1412" si="591">IF($B1349&gt;$C$1,"",C1348+1)</f>
        <v/>
      </c>
      <c r="D1349" s="28">
        <f>'I Disease Parameters'!$E$6/(1000*365)</f>
        <v>4.8197260273972601E-5</v>
      </c>
      <c r="E1349" s="28">
        <f>'I Disease Parameters'!$E$7/(1000*365)</f>
        <v>2.0024657534246577E-5</v>
      </c>
      <c r="F1349" s="27">
        <f>(1-'I Disease Parameters'!$E$8)/'I Disease Parameters'!$E$10</f>
        <v>0.188</v>
      </c>
      <c r="G1349" s="27">
        <f>'I Disease Parameters'!$E$8/'I Disease Parameters'!$E$11</f>
        <v>1.2E-2</v>
      </c>
      <c r="H1349" s="27">
        <f>1/'I Disease Parameters'!$E$12</f>
        <v>0.05</v>
      </c>
      <c r="I1349" s="27">
        <f>'I Disease Parameters'!$E$9/'I Disease Parameters'!$E$15</f>
        <v>0</v>
      </c>
      <c r="J1349" s="83">
        <f t="shared" si="586"/>
        <v>7.7001263440561267</v>
      </c>
      <c r="K1349" s="60">
        <f t="shared" si="587"/>
        <v>0.77001263449643809</v>
      </c>
      <c r="L1349" s="30">
        <f t="shared" si="588"/>
        <v>0.46717576064062738</v>
      </c>
      <c r="M1349" s="27">
        <f>J1349/'I Disease Parameters'!$E$12</f>
        <v>0.38500631720280631</v>
      </c>
      <c r="N1349" s="27">
        <f>K1349/SQRT('I Disease Parameters'!$E$13*'I Disease Parameters'!$E$13)</f>
        <v>4.5294860852731655E-2</v>
      </c>
      <c r="O1349" s="27">
        <f>L1349/'I Disease Parameters'!$E$13</f>
        <v>2.7480927096507492E-2</v>
      </c>
      <c r="P1349" s="27">
        <f>(1-L1349)/'I Disease Parameters'!$E$14</f>
        <v>2.2201009973307193E-2</v>
      </c>
      <c r="Q1349" s="19" t="str">
        <f t="shared" ref="Q1349:Q1412" si="592">IF($B1349&gt;$C$1,"",Q1348+p_0*$W1348+p_9*$U1348-p_1*$Q1348-p_2*$Q1348*($S1348/$W1348)-p_3*$Q1348*($T1348/$W1348))</f>
        <v/>
      </c>
      <c r="R1349" s="17" t="str">
        <f t="shared" ref="R1349:R1412" si="593">IF($B1349&gt;$C$1,"",R1348+p_2*$Q1348*($S1348/$W1348)+p_3*$Q1348*($T1348/$W1348) - p_1*$R1348- p_4*$R1348 - p_5*$R1348+AI1348)</f>
        <v/>
      </c>
      <c r="S1349" s="17" t="str">
        <f t="shared" ref="S1349:S1412" si="594">IF($B1349&gt;$C$1,"",S1348+p_4*$R1348-p_1*$S1348-p_6*$S1348+AJ1348)</f>
        <v/>
      </c>
      <c r="T1349" s="17" t="str">
        <f t="shared" ref="T1349:T1412" si="595">IF($B1349&gt;$C$1,"",T1348+p_5*$R1348-p_1*$T1348-p_7*$T1348-p_8*$T1348+AK1348)</f>
        <v/>
      </c>
      <c r="U1349" s="17" t="str">
        <f t="shared" ref="U1349:U1412" si="596">IF($B1349&gt;$C$1,"",U1348+p_7*$T1348+p_6*$S1348-p_1*$U1348-p_9*$U1348)</f>
        <v/>
      </c>
      <c r="V1349" s="17" t="str">
        <f t="shared" ref="V1349:V1412" si="597">IF($B1349&gt;$C$1,"",V1348+p_8*$T1348)</f>
        <v/>
      </c>
      <c r="W1349" s="17" t="str">
        <f t="shared" ref="W1349:W1412" si="598">IF($B1349&gt;$C$1,"",SUM($Q1349:$U1349))</f>
        <v/>
      </c>
      <c r="X1349" s="18" t="str">
        <f t="shared" si="589"/>
        <v/>
      </c>
      <c r="Y1349" s="17" t="str">
        <f t="shared" ref="Y1349:Y1412" si="599">IF($B1349&gt;$C$1,"",Q1349-Q1348)</f>
        <v/>
      </c>
      <c r="Z1349" s="17" t="str">
        <f t="shared" ref="Z1349:Z1412" si="600">IF($B1349&gt;$C$1,"",R1349-R1348)</f>
        <v/>
      </c>
      <c r="AA1349" s="17" t="str">
        <f t="shared" ref="AA1349:AA1412" si="601">IF($B1349&gt;$C$1,"",S1349-S1348)</f>
        <v/>
      </c>
      <c r="AB1349" s="17" t="str">
        <f t="shared" ref="AB1349:AB1412" si="602">IF($B1349&gt;$C$1,"",T1349-T1348)</f>
        <v/>
      </c>
      <c r="AC1349" s="17" t="str">
        <f t="shared" ref="AC1349:AC1412" si="603">IF($B1349&gt;$C$1,"",U1349-U1348)</f>
        <v/>
      </c>
      <c r="AD1349" s="18" t="str">
        <f t="shared" ref="AD1349:AD1412" si="604">IF($B1349&gt;$C$1,"",V1349-V1348)</f>
        <v/>
      </c>
      <c r="AE1349" s="19" t="str">
        <f t="shared" ref="AE1349:AE1412" si="605">IF($B1349&gt;$C$1,"",p_2*$Q1348*($S1348/$W1348)+p_3*$Q1348*($T1348/$W1348))</f>
        <v/>
      </c>
      <c r="AF1349" s="17" t="str">
        <f t="shared" ref="AF1349:AF1412" si="606">IF($B1349&gt;$C$1,"",p_4*$R1348)</f>
        <v/>
      </c>
      <c r="AG1349" s="17" t="str">
        <f t="shared" ref="AG1349:AG1412" si="607">IF($B1349&gt;$C$1,"",p_5*$R1348)</f>
        <v/>
      </c>
      <c r="AH1349" s="18" t="str">
        <f t="shared" si="580"/>
        <v/>
      </c>
      <c r="AI1349" s="73"/>
      <c r="AJ1349" s="74"/>
      <c r="AK1349" s="74"/>
      <c r="AL1349" s="73"/>
      <c r="AM1349" s="74"/>
      <c r="AN1349" s="74">
        <f t="shared" si="581"/>
        <v>2012</v>
      </c>
      <c r="AO1349" s="19" t="str">
        <f t="shared" ca="1" si="582"/>
        <v>-</v>
      </c>
      <c r="AP1349" s="17" t="str">
        <f ca="1">IF($C1349&gt;=TODAY(),"-",100*(AO1349-MIN(Fit_Error_Deaths))/(MAX(Fit_Error_Deaths)-MIN(Fit_Error_Deaths)))</f>
        <v>-</v>
      </c>
      <c r="AQ1349" s="17" t="str">
        <f t="shared" ca="1" si="583"/>
        <v>-</v>
      </c>
      <c r="AR1349" s="17" t="str">
        <f ca="1">IF($C1349&gt;=TODAY(),"-",100*(AQ1349-MIN(Fit_Error_LocalTransmission))/(MAX(Fit_Error_LocalTransmission)-MIN(Fit_Error_LocalTransmission)))</f>
        <v>-</v>
      </c>
      <c r="AS1349" s="17" t="str">
        <f t="shared" ca="1" si="584"/>
        <v>-</v>
      </c>
      <c r="AT1349" s="67" t="str">
        <f t="shared" ca="1" si="585"/>
        <v>-</v>
      </c>
    </row>
    <row r="1350" spans="1:46" s="1" customFormat="1" ht="12" x14ac:dyDescent="0.35">
      <c r="A1350" s="87"/>
      <c r="B1350" s="40" t="str">
        <f t="shared" si="590"/>
        <v/>
      </c>
      <c r="C1350" s="41" t="str">
        <f t="shared" si="591"/>
        <v/>
      </c>
      <c r="D1350" s="28">
        <f>'I Disease Parameters'!$E$6/(1000*365)</f>
        <v>4.8197260273972601E-5</v>
      </c>
      <c r="E1350" s="28">
        <f>'I Disease Parameters'!$E$7/(1000*365)</f>
        <v>2.0024657534246577E-5</v>
      </c>
      <c r="F1350" s="27">
        <f>(1-'I Disease Parameters'!$E$8)/'I Disease Parameters'!$E$10</f>
        <v>0.188</v>
      </c>
      <c r="G1350" s="27">
        <f>'I Disease Parameters'!$E$8/'I Disease Parameters'!$E$11</f>
        <v>1.2E-2</v>
      </c>
      <c r="H1350" s="27">
        <f>1/'I Disease Parameters'!$E$12</f>
        <v>0.05</v>
      </c>
      <c r="I1350" s="27">
        <f>'I Disease Parameters'!$E$9/'I Disease Parameters'!$E$15</f>
        <v>0</v>
      </c>
      <c r="J1350" s="83">
        <f t="shared" si="586"/>
        <v>7.7001263440561267</v>
      </c>
      <c r="K1350" s="60">
        <f t="shared" si="587"/>
        <v>0.77001263449643809</v>
      </c>
      <c r="L1350" s="30">
        <f t="shared" si="588"/>
        <v>0.46717576064062738</v>
      </c>
      <c r="M1350" s="27">
        <f>J1350/'I Disease Parameters'!$E$12</f>
        <v>0.38500631720280631</v>
      </c>
      <c r="N1350" s="27">
        <f>K1350/SQRT('I Disease Parameters'!$E$13*'I Disease Parameters'!$E$13)</f>
        <v>4.5294860852731655E-2</v>
      </c>
      <c r="O1350" s="27">
        <f>L1350/'I Disease Parameters'!$E$13</f>
        <v>2.7480927096507492E-2</v>
      </c>
      <c r="P1350" s="27">
        <f>(1-L1350)/'I Disease Parameters'!$E$14</f>
        <v>2.2201009973307193E-2</v>
      </c>
      <c r="Q1350" s="19" t="str">
        <f t="shared" si="592"/>
        <v/>
      </c>
      <c r="R1350" s="17" t="str">
        <f t="shared" si="593"/>
        <v/>
      </c>
      <c r="S1350" s="17" t="str">
        <f t="shared" si="594"/>
        <v/>
      </c>
      <c r="T1350" s="17" t="str">
        <f t="shared" si="595"/>
        <v/>
      </c>
      <c r="U1350" s="17" t="str">
        <f t="shared" si="596"/>
        <v/>
      </c>
      <c r="V1350" s="17" t="str">
        <f t="shared" si="597"/>
        <v/>
      </c>
      <c r="W1350" s="17" t="str">
        <f t="shared" si="598"/>
        <v/>
      </c>
      <c r="X1350" s="18" t="str">
        <f t="shared" si="589"/>
        <v/>
      </c>
      <c r="Y1350" s="17" t="str">
        <f t="shared" si="599"/>
        <v/>
      </c>
      <c r="Z1350" s="17" t="str">
        <f t="shared" si="600"/>
        <v/>
      </c>
      <c r="AA1350" s="17" t="str">
        <f t="shared" si="601"/>
        <v/>
      </c>
      <c r="AB1350" s="17" t="str">
        <f t="shared" si="602"/>
        <v/>
      </c>
      <c r="AC1350" s="17" t="str">
        <f t="shared" si="603"/>
        <v/>
      </c>
      <c r="AD1350" s="18" t="str">
        <f t="shared" si="604"/>
        <v/>
      </c>
      <c r="AE1350" s="19" t="str">
        <f t="shared" si="605"/>
        <v/>
      </c>
      <c r="AF1350" s="17" t="str">
        <f t="shared" si="606"/>
        <v/>
      </c>
      <c r="AG1350" s="17" t="str">
        <f t="shared" si="607"/>
        <v/>
      </c>
      <c r="AH1350" s="18" t="str">
        <f t="shared" ref="AH1350:AH1413" si="608">IF($B1350&gt;$C$1,"",AG1350+AF1350)</f>
        <v/>
      </c>
      <c r="AI1350" s="73"/>
      <c r="AJ1350" s="74"/>
      <c r="AK1350" s="74"/>
      <c r="AL1350" s="73"/>
      <c r="AM1350" s="74"/>
      <c r="AN1350" s="74">
        <f t="shared" ref="AN1350:AN1413" si="609">AM1350+AN1349</f>
        <v>2012</v>
      </c>
      <c r="AO1350" s="19" t="str">
        <f t="shared" ref="AO1350:AO1413" ca="1" si="610">IF($C1350&gt;=TODAY(),"-",(AL1350-AD1350)^2)</f>
        <v>-</v>
      </c>
      <c r="AP1350" s="17" t="str">
        <f ca="1">IF($C1350&gt;=TODAY(),"-",100*(AO1350-MIN(Fit_Error_Deaths))/(MAX(Fit_Error_Deaths)-MIN(Fit_Error_Deaths)))</f>
        <v>-</v>
      </c>
      <c r="AQ1350" s="17" t="str">
        <f t="shared" ref="AQ1350:AQ1413" ca="1" si="611">IF($C1350&gt;=TODAY(),"-",(AM1350-AH1350)^2)</f>
        <v>-</v>
      </c>
      <c r="AR1350" s="17" t="str">
        <f ca="1">IF($C1350&gt;=TODAY(),"-",100*(AQ1350-MIN(Fit_Error_LocalTransmission))/(MAX(Fit_Error_LocalTransmission)-MIN(Fit_Error_LocalTransmission)))</f>
        <v>-</v>
      </c>
      <c r="AS1350" s="17" t="str">
        <f t="shared" ref="AS1350:AS1413" ca="1" si="612">IF($C1350&gt;=TODAY(),"-",AP1350*$AO$2+AR1350*$AQ$2)</f>
        <v>-</v>
      </c>
      <c r="AT1350" s="67" t="str">
        <f t="shared" ref="AT1350:AT1413" ca="1" si="613">IF($C1350&gt;=TODAY(),"-",($AT$2)^((TODAY()-C1350-1)))</f>
        <v>-</v>
      </c>
    </row>
    <row r="1351" spans="1:46" s="1" customFormat="1" ht="12" x14ac:dyDescent="0.35">
      <c r="A1351" s="87"/>
      <c r="B1351" s="40" t="str">
        <f t="shared" si="590"/>
        <v/>
      </c>
      <c r="C1351" s="41" t="str">
        <f t="shared" si="591"/>
        <v/>
      </c>
      <c r="D1351" s="28">
        <f>'I Disease Parameters'!$E$6/(1000*365)</f>
        <v>4.8197260273972601E-5</v>
      </c>
      <c r="E1351" s="28">
        <f>'I Disease Parameters'!$E$7/(1000*365)</f>
        <v>2.0024657534246577E-5</v>
      </c>
      <c r="F1351" s="27">
        <f>(1-'I Disease Parameters'!$E$8)/'I Disease Parameters'!$E$10</f>
        <v>0.188</v>
      </c>
      <c r="G1351" s="27">
        <f>'I Disease Parameters'!$E$8/'I Disease Parameters'!$E$11</f>
        <v>1.2E-2</v>
      </c>
      <c r="H1351" s="27">
        <f>1/'I Disease Parameters'!$E$12</f>
        <v>0.05</v>
      </c>
      <c r="I1351" s="27">
        <f>'I Disease Parameters'!$E$9/'I Disease Parameters'!$E$15</f>
        <v>0</v>
      </c>
      <c r="J1351" s="83">
        <f t="shared" ref="J1351:J1414" si="614">J1350</f>
        <v>7.7001263440561267</v>
      </c>
      <c r="K1351" s="60">
        <f t="shared" ref="K1351:K1414" si="615">K1350</f>
        <v>0.77001263449643809</v>
      </c>
      <c r="L1351" s="30">
        <f t="shared" ref="L1351:L1414" si="616">L1350</f>
        <v>0.46717576064062738</v>
      </c>
      <c r="M1351" s="27">
        <f>J1351/'I Disease Parameters'!$E$12</f>
        <v>0.38500631720280631</v>
      </c>
      <c r="N1351" s="27">
        <f>K1351/SQRT('I Disease Parameters'!$E$13*'I Disease Parameters'!$E$13)</f>
        <v>4.5294860852731655E-2</v>
      </c>
      <c r="O1351" s="27">
        <f>L1351/'I Disease Parameters'!$E$13</f>
        <v>2.7480927096507492E-2</v>
      </c>
      <c r="P1351" s="27">
        <f>(1-L1351)/'I Disease Parameters'!$E$14</f>
        <v>2.2201009973307193E-2</v>
      </c>
      <c r="Q1351" s="19" t="str">
        <f t="shared" si="592"/>
        <v/>
      </c>
      <c r="R1351" s="17" t="str">
        <f t="shared" si="593"/>
        <v/>
      </c>
      <c r="S1351" s="17" t="str">
        <f t="shared" si="594"/>
        <v/>
      </c>
      <c r="T1351" s="17" t="str">
        <f t="shared" si="595"/>
        <v/>
      </c>
      <c r="U1351" s="17" t="str">
        <f t="shared" si="596"/>
        <v/>
      </c>
      <c r="V1351" s="17" t="str">
        <f t="shared" si="597"/>
        <v/>
      </c>
      <c r="W1351" s="17" t="str">
        <f t="shared" si="598"/>
        <v/>
      </c>
      <c r="X1351" s="18" t="str">
        <f t="shared" si="589"/>
        <v/>
      </c>
      <c r="Y1351" s="17" t="str">
        <f t="shared" si="599"/>
        <v/>
      </c>
      <c r="Z1351" s="17" t="str">
        <f t="shared" si="600"/>
        <v/>
      </c>
      <c r="AA1351" s="17" t="str">
        <f t="shared" si="601"/>
        <v/>
      </c>
      <c r="AB1351" s="17" t="str">
        <f t="shared" si="602"/>
        <v/>
      </c>
      <c r="AC1351" s="17" t="str">
        <f t="shared" si="603"/>
        <v/>
      </c>
      <c r="AD1351" s="18" t="str">
        <f t="shared" si="604"/>
        <v/>
      </c>
      <c r="AE1351" s="19" t="str">
        <f t="shared" si="605"/>
        <v/>
      </c>
      <c r="AF1351" s="17" t="str">
        <f t="shared" si="606"/>
        <v/>
      </c>
      <c r="AG1351" s="17" t="str">
        <f t="shared" si="607"/>
        <v/>
      </c>
      <c r="AH1351" s="18" t="str">
        <f t="shared" si="608"/>
        <v/>
      </c>
      <c r="AI1351" s="73"/>
      <c r="AJ1351" s="74"/>
      <c r="AK1351" s="74"/>
      <c r="AL1351" s="73"/>
      <c r="AM1351" s="74"/>
      <c r="AN1351" s="74">
        <f t="shared" si="609"/>
        <v>2012</v>
      </c>
      <c r="AO1351" s="19" t="str">
        <f t="shared" ca="1" si="610"/>
        <v>-</v>
      </c>
      <c r="AP1351" s="17" t="str">
        <f ca="1">IF($C1351&gt;=TODAY(),"-",100*(AO1351-MIN(Fit_Error_Deaths))/(MAX(Fit_Error_Deaths)-MIN(Fit_Error_Deaths)))</f>
        <v>-</v>
      </c>
      <c r="AQ1351" s="17" t="str">
        <f t="shared" ca="1" si="611"/>
        <v>-</v>
      </c>
      <c r="AR1351" s="17" t="str">
        <f ca="1">IF($C1351&gt;=TODAY(),"-",100*(AQ1351-MIN(Fit_Error_LocalTransmission))/(MAX(Fit_Error_LocalTransmission)-MIN(Fit_Error_LocalTransmission)))</f>
        <v>-</v>
      </c>
      <c r="AS1351" s="17" t="str">
        <f t="shared" ca="1" si="612"/>
        <v>-</v>
      </c>
      <c r="AT1351" s="67" t="str">
        <f t="shared" ca="1" si="613"/>
        <v>-</v>
      </c>
    </row>
    <row r="1352" spans="1:46" s="1" customFormat="1" ht="12" x14ac:dyDescent="0.35">
      <c r="A1352" s="87"/>
      <c r="B1352" s="40" t="str">
        <f t="shared" si="590"/>
        <v/>
      </c>
      <c r="C1352" s="41" t="str">
        <f t="shared" si="591"/>
        <v/>
      </c>
      <c r="D1352" s="28">
        <f>'I Disease Parameters'!$E$6/(1000*365)</f>
        <v>4.8197260273972601E-5</v>
      </c>
      <c r="E1352" s="28">
        <f>'I Disease Parameters'!$E$7/(1000*365)</f>
        <v>2.0024657534246577E-5</v>
      </c>
      <c r="F1352" s="27">
        <f>(1-'I Disease Parameters'!$E$8)/'I Disease Parameters'!$E$10</f>
        <v>0.188</v>
      </c>
      <c r="G1352" s="27">
        <f>'I Disease Parameters'!$E$8/'I Disease Parameters'!$E$11</f>
        <v>1.2E-2</v>
      </c>
      <c r="H1352" s="27">
        <f>1/'I Disease Parameters'!$E$12</f>
        <v>0.05</v>
      </c>
      <c r="I1352" s="27">
        <f>'I Disease Parameters'!$E$9/'I Disease Parameters'!$E$15</f>
        <v>0</v>
      </c>
      <c r="J1352" s="83">
        <f t="shared" si="614"/>
        <v>7.7001263440561267</v>
      </c>
      <c r="K1352" s="60">
        <f t="shared" si="615"/>
        <v>0.77001263449643809</v>
      </c>
      <c r="L1352" s="30">
        <f t="shared" si="616"/>
        <v>0.46717576064062738</v>
      </c>
      <c r="M1352" s="27">
        <f>J1352/'I Disease Parameters'!$E$12</f>
        <v>0.38500631720280631</v>
      </c>
      <c r="N1352" s="27">
        <f>K1352/SQRT('I Disease Parameters'!$E$13*'I Disease Parameters'!$E$13)</f>
        <v>4.5294860852731655E-2</v>
      </c>
      <c r="O1352" s="27">
        <f>L1352/'I Disease Parameters'!$E$13</f>
        <v>2.7480927096507492E-2</v>
      </c>
      <c r="P1352" s="27">
        <f>(1-L1352)/'I Disease Parameters'!$E$14</f>
        <v>2.2201009973307193E-2</v>
      </c>
      <c r="Q1352" s="19" t="str">
        <f t="shared" si="592"/>
        <v/>
      </c>
      <c r="R1352" s="17" t="str">
        <f t="shared" si="593"/>
        <v/>
      </c>
      <c r="S1352" s="17" t="str">
        <f t="shared" si="594"/>
        <v/>
      </c>
      <c r="T1352" s="17" t="str">
        <f t="shared" si="595"/>
        <v/>
      </c>
      <c r="U1352" s="17" t="str">
        <f t="shared" si="596"/>
        <v/>
      </c>
      <c r="V1352" s="17" t="str">
        <f t="shared" si="597"/>
        <v/>
      </c>
      <c r="W1352" s="17" t="str">
        <f t="shared" si="598"/>
        <v/>
      </c>
      <c r="X1352" s="18" t="str">
        <f t="shared" si="589"/>
        <v/>
      </c>
      <c r="Y1352" s="17" t="str">
        <f t="shared" si="599"/>
        <v/>
      </c>
      <c r="Z1352" s="17" t="str">
        <f t="shared" si="600"/>
        <v/>
      </c>
      <c r="AA1352" s="17" t="str">
        <f t="shared" si="601"/>
        <v/>
      </c>
      <c r="AB1352" s="17" t="str">
        <f t="shared" si="602"/>
        <v/>
      </c>
      <c r="AC1352" s="17" t="str">
        <f t="shared" si="603"/>
        <v/>
      </c>
      <c r="AD1352" s="18" t="str">
        <f t="shared" si="604"/>
        <v/>
      </c>
      <c r="AE1352" s="19" t="str">
        <f t="shared" si="605"/>
        <v/>
      </c>
      <c r="AF1352" s="17" t="str">
        <f t="shared" si="606"/>
        <v/>
      </c>
      <c r="AG1352" s="17" t="str">
        <f t="shared" si="607"/>
        <v/>
      </c>
      <c r="AH1352" s="18" t="str">
        <f t="shared" si="608"/>
        <v/>
      </c>
      <c r="AI1352" s="73"/>
      <c r="AJ1352" s="74"/>
      <c r="AK1352" s="74"/>
      <c r="AL1352" s="73"/>
      <c r="AM1352" s="74"/>
      <c r="AN1352" s="74">
        <f t="shared" si="609"/>
        <v>2012</v>
      </c>
      <c r="AO1352" s="19" t="str">
        <f t="shared" ca="1" si="610"/>
        <v>-</v>
      </c>
      <c r="AP1352" s="17" t="str">
        <f ca="1">IF($C1352&gt;=TODAY(),"-",100*(AO1352-MIN(Fit_Error_Deaths))/(MAX(Fit_Error_Deaths)-MIN(Fit_Error_Deaths)))</f>
        <v>-</v>
      </c>
      <c r="AQ1352" s="17" t="str">
        <f t="shared" ca="1" si="611"/>
        <v>-</v>
      </c>
      <c r="AR1352" s="17" t="str">
        <f ca="1">IF($C1352&gt;=TODAY(),"-",100*(AQ1352-MIN(Fit_Error_LocalTransmission))/(MAX(Fit_Error_LocalTransmission)-MIN(Fit_Error_LocalTransmission)))</f>
        <v>-</v>
      </c>
      <c r="AS1352" s="17" t="str">
        <f t="shared" ca="1" si="612"/>
        <v>-</v>
      </c>
      <c r="AT1352" s="67" t="str">
        <f t="shared" ca="1" si="613"/>
        <v>-</v>
      </c>
    </row>
    <row r="1353" spans="1:46" s="1" customFormat="1" ht="12" x14ac:dyDescent="0.35">
      <c r="A1353" s="87"/>
      <c r="B1353" s="40" t="str">
        <f t="shared" si="590"/>
        <v/>
      </c>
      <c r="C1353" s="41" t="str">
        <f t="shared" si="591"/>
        <v/>
      </c>
      <c r="D1353" s="28">
        <f>'I Disease Parameters'!$E$6/(1000*365)</f>
        <v>4.8197260273972601E-5</v>
      </c>
      <c r="E1353" s="28">
        <f>'I Disease Parameters'!$E$7/(1000*365)</f>
        <v>2.0024657534246577E-5</v>
      </c>
      <c r="F1353" s="27">
        <f>(1-'I Disease Parameters'!$E$8)/'I Disease Parameters'!$E$10</f>
        <v>0.188</v>
      </c>
      <c r="G1353" s="27">
        <f>'I Disease Parameters'!$E$8/'I Disease Parameters'!$E$11</f>
        <v>1.2E-2</v>
      </c>
      <c r="H1353" s="27">
        <f>1/'I Disease Parameters'!$E$12</f>
        <v>0.05</v>
      </c>
      <c r="I1353" s="27">
        <f>'I Disease Parameters'!$E$9/'I Disease Parameters'!$E$15</f>
        <v>0</v>
      </c>
      <c r="J1353" s="83">
        <f t="shared" si="614"/>
        <v>7.7001263440561267</v>
      </c>
      <c r="K1353" s="60">
        <f t="shared" si="615"/>
        <v>0.77001263449643809</v>
      </c>
      <c r="L1353" s="30">
        <f t="shared" si="616"/>
        <v>0.46717576064062738</v>
      </c>
      <c r="M1353" s="27">
        <f>J1353/'I Disease Parameters'!$E$12</f>
        <v>0.38500631720280631</v>
      </c>
      <c r="N1353" s="27">
        <f>K1353/SQRT('I Disease Parameters'!$E$13*'I Disease Parameters'!$E$13)</f>
        <v>4.5294860852731655E-2</v>
      </c>
      <c r="O1353" s="27">
        <f>L1353/'I Disease Parameters'!$E$13</f>
        <v>2.7480927096507492E-2</v>
      </c>
      <c r="P1353" s="27">
        <f>(1-L1353)/'I Disease Parameters'!$E$14</f>
        <v>2.2201009973307193E-2</v>
      </c>
      <c r="Q1353" s="19" t="str">
        <f t="shared" si="592"/>
        <v/>
      </c>
      <c r="R1353" s="17" t="str">
        <f t="shared" si="593"/>
        <v/>
      </c>
      <c r="S1353" s="17" t="str">
        <f t="shared" si="594"/>
        <v/>
      </c>
      <c r="T1353" s="17" t="str">
        <f t="shared" si="595"/>
        <v/>
      </c>
      <c r="U1353" s="17" t="str">
        <f t="shared" si="596"/>
        <v/>
      </c>
      <c r="V1353" s="17" t="str">
        <f t="shared" si="597"/>
        <v/>
      </c>
      <c r="W1353" s="17" t="str">
        <f t="shared" si="598"/>
        <v/>
      </c>
      <c r="X1353" s="18" t="str">
        <f t="shared" si="589"/>
        <v/>
      </c>
      <c r="Y1353" s="17" t="str">
        <f t="shared" si="599"/>
        <v/>
      </c>
      <c r="Z1353" s="17" t="str">
        <f t="shared" si="600"/>
        <v/>
      </c>
      <c r="AA1353" s="17" t="str">
        <f t="shared" si="601"/>
        <v/>
      </c>
      <c r="AB1353" s="17" t="str">
        <f t="shared" si="602"/>
        <v/>
      </c>
      <c r="AC1353" s="17" t="str">
        <f t="shared" si="603"/>
        <v/>
      </c>
      <c r="AD1353" s="18" t="str">
        <f t="shared" si="604"/>
        <v/>
      </c>
      <c r="AE1353" s="19" t="str">
        <f t="shared" si="605"/>
        <v/>
      </c>
      <c r="AF1353" s="17" t="str">
        <f t="shared" si="606"/>
        <v/>
      </c>
      <c r="AG1353" s="17" t="str">
        <f t="shared" si="607"/>
        <v/>
      </c>
      <c r="AH1353" s="18" t="str">
        <f t="shared" si="608"/>
        <v/>
      </c>
      <c r="AI1353" s="73"/>
      <c r="AJ1353" s="74"/>
      <c r="AK1353" s="74"/>
      <c r="AL1353" s="73"/>
      <c r="AM1353" s="74"/>
      <c r="AN1353" s="74">
        <f t="shared" si="609"/>
        <v>2012</v>
      </c>
      <c r="AO1353" s="19" t="str">
        <f t="shared" ca="1" si="610"/>
        <v>-</v>
      </c>
      <c r="AP1353" s="17" t="str">
        <f ca="1">IF($C1353&gt;=TODAY(),"-",100*(AO1353-MIN(Fit_Error_Deaths))/(MAX(Fit_Error_Deaths)-MIN(Fit_Error_Deaths)))</f>
        <v>-</v>
      </c>
      <c r="AQ1353" s="17" t="str">
        <f t="shared" ca="1" si="611"/>
        <v>-</v>
      </c>
      <c r="AR1353" s="17" t="str">
        <f ca="1">IF($C1353&gt;=TODAY(),"-",100*(AQ1353-MIN(Fit_Error_LocalTransmission))/(MAX(Fit_Error_LocalTransmission)-MIN(Fit_Error_LocalTransmission)))</f>
        <v>-</v>
      </c>
      <c r="AS1353" s="17" t="str">
        <f t="shared" ca="1" si="612"/>
        <v>-</v>
      </c>
      <c r="AT1353" s="67" t="str">
        <f t="shared" ca="1" si="613"/>
        <v>-</v>
      </c>
    </row>
    <row r="1354" spans="1:46" s="1" customFormat="1" ht="12" x14ac:dyDescent="0.35">
      <c r="A1354" s="87"/>
      <c r="B1354" s="40" t="str">
        <f t="shared" si="590"/>
        <v/>
      </c>
      <c r="C1354" s="41" t="str">
        <f t="shared" si="591"/>
        <v/>
      </c>
      <c r="D1354" s="28">
        <f>'I Disease Parameters'!$E$6/(1000*365)</f>
        <v>4.8197260273972601E-5</v>
      </c>
      <c r="E1354" s="28">
        <f>'I Disease Parameters'!$E$7/(1000*365)</f>
        <v>2.0024657534246577E-5</v>
      </c>
      <c r="F1354" s="27">
        <f>(1-'I Disease Parameters'!$E$8)/'I Disease Parameters'!$E$10</f>
        <v>0.188</v>
      </c>
      <c r="G1354" s="27">
        <f>'I Disease Parameters'!$E$8/'I Disease Parameters'!$E$11</f>
        <v>1.2E-2</v>
      </c>
      <c r="H1354" s="27">
        <f>1/'I Disease Parameters'!$E$12</f>
        <v>0.05</v>
      </c>
      <c r="I1354" s="27">
        <f>'I Disease Parameters'!$E$9/'I Disease Parameters'!$E$15</f>
        <v>0</v>
      </c>
      <c r="J1354" s="83">
        <f t="shared" si="614"/>
        <v>7.7001263440561267</v>
      </c>
      <c r="K1354" s="60">
        <f t="shared" si="615"/>
        <v>0.77001263449643809</v>
      </c>
      <c r="L1354" s="30">
        <f t="shared" si="616"/>
        <v>0.46717576064062738</v>
      </c>
      <c r="M1354" s="27">
        <f>J1354/'I Disease Parameters'!$E$12</f>
        <v>0.38500631720280631</v>
      </c>
      <c r="N1354" s="27">
        <f>K1354/SQRT('I Disease Parameters'!$E$13*'I Disease Parameters'!$E$13)</f>
        <v>4.5294860852731655E-2</v>
      </c>
      <c r="O1354" s="27">
        <f>L1354/'I Disease Parameters'!$E$13</f>
        <v>2.7480927096507492E-2</v>
      </c>
      <c r="P1354" s="27">
        <f>(1-L1354)/'I Disease Parameters'!$E$14</f>
        <v>2.2201009973307193E-2</v>
      </c>
      <c r="Q1354" s="19" t="str">
        <f t="shared" si="592"/>
        <v/>
      </c>
      <c r="R1354" s="17" t="str">
        <f t="shared" si="593"/>
        <v/>
      </c>
      <c r="S1354" s="17" t="str">
        <f t="shared" si="594"/>
        <v/>
      </c>
      <c r="T1354" s="17" t="str">
        <f t="shared" si="595"/>
        <v/>
      </c>
      <c r="U1354" s="17" t="str">
        <f t="shared" si="596"/>
        <v/>
      </c>
      <c r="V1354" s="17" t="str">
        <f t="shared" si="597"/>
        <v/>
      </c>
      <c r="W1354" s="17" t="str">
        <f t="shared" si="598"/>
        <v/>
      </c>
      <c r="X1354" s="18" t="str">
        <f t="shared" si="589"/>
        <v/>
      </c>
      <c r="Y1354" s="17" t="str">
        <f t="shared" si="599"/>
        <v/>
      </c>
      <c r="Z1354" s="17" t="str">
        <f t="shared" si="600"/>
        <v/>
      </c>
      <c r="AA1354" s="17" t="str">
        <f t="shared" si="601"/>
        <v/>
      </c>
      <c r="AB1354" s="17" t="str">
        <f t="shared" si="602"/>
        <v/>
      </c>
      <c r="AC1354" s="17" t="str">
        <f t="shared" si="603"/>
        <v/>
      </c>
      <c r="AD1354" s="18" t="str">
        <f t="shared" si="604"/>
        <v/>
      </c>
      <c r="AE1354" s="19" t="str">
        <f t="shared" si="605"/>
        <v/>
      </c>
      <c r="AF1354" s="17" t="str">
        <f t="shared" si="606"/>
        <v/>
      </c>
      <c r="AG1354" s="17" t="str">
        <f t="shared" si="607"/>
        <v/>
      </c>
      <c r="AH1354" s="18" t="str">
        <f t="shared" si="608"/>
        <v/>
      </c>
      <c r="AI1354" s="73"/>
      <c r="AJ1354" s="74"/>
      <c r="AK1354" s="74"/>
      <c r="AL1354" s="73"/>
      <c r="AM1354" s="74"/>
      <c r="AN1354" s="74">
        <f t="shared" si="609"/>
        <v>2012</v>
      </c>
      <c r="AO1354" s="19" t="str">
        <f t="shared" ca="1" si="610"/>
        <v>-</v>
      </c>
      <c r="AP1354" s="17" t="str">
        <f ca="1">IF($C1354&gt;=TODAY(),"-",100*(AO1354-MIN(Fit_Error_Deaths))/(MAX(Fit_Error_Deaths)-MIN(Fit_Error_Deaths)))</f>
        <v>-</v>
      </c>
      <c r="AQ1354" s="17" t="str">
        <f t="shared" ca="1" si="611"/>
        <v>-</v>
      </c>
      <c r="AR1354" s="17" t="str">
        <f ca="1">IF($C1354&gt;=TODAY(),"-",100*(AQ1354-MIN(Fit_Error_LocalTransmission))/(MAX(Fit_Error_LocalTransmission)-MIN(Fit_Error_LocalTransmission)))</f>
        <v>-</v>
      </c>
      <c r="AS1354" s="17" t="str">
        <f t="shared" ca="1" si="612"/>
        <v>-</v>
      </c>
      <c r="AT1354" s="67" t="str">
        <f t="shared" ca="1" si="613"/>
        <v>-</v>
      </c>
    </row>
    <row r="1355" spans="1:46" s="1" customFormat="1" ht="12" x14ac:dyDescent="0.35">
      <c r="A1355" s="87"/>
      <c r="B1355" s="40" t="str">
        <f t="shared" si="590"/>
        <v/>
      </c>
      <c r="C1355" s="41" t="str">
        <f t="shared" si="591"/>
        <v/>
      </c>
      <c r="D1355" s="28">
        <f>'I Disease Parameters'!$E$6/(1000*365)</f>
        <v>4.8197260273972601E-5</v>
      </c>
      <c r="E1355" s="28">
        <f>'I Disease Parameters'!$E$7/(1000*365)</f>
        <v>2.0024657534246577E-5</v>
      </c>
      <c r="F1355" s="27">
        <f>(1-'I Disease Parameters'!$E$8)/'I Disease Parameters'!$E$10</f>
        <v>0.188</v>
      </c>
      <c r="G1355" s="27">
        <f>'I Disease Parameters'!$E$8/'I Disease Parameters'!$E$11</f>
        <v>1.2E-2</v>
      </c>
      <c r="H1355" s="27">
        <f>1/'I Disease Parameters'!$E$12</f>
        <v>0.05</v>
      </c>
      <c r="I1355" s="27">
        <f>'I Disease Parameters'!$E$9/'I Disease Parameters'!$E$15</f>
        <v>0</v>
      </c>
      <c r="J1355" s="83">
        <f t="shared" si="614"/>
        <v>7.7001263440561267</v>
      </c>
      <c r="K1355" s="60">
        <f t="shared" si="615"/>
        <v>0.77001263449643809</v>
      </c>
      <c r="L1355" s="30">
        <f t="shared" si="616"/>
        <v>0.46717576064062738</v>
      </c>
      <c r="M1355" s="27">
        <f>J1355/'I Disease Parameters'!$E$12</f>
        <v>0.38500631720280631</v>
      </c>
      <c r="N1355" s="27">
        <f>K1355/SQRT('I Disease Parameters'!$E$13*'I Disease Parameters'!$E$13)</f>
        <v>4.5294860852731655E-2</v>
      </c>
      <c r="O1355" s="27">
        <f>L1355/'I Disease Parameters'!$E$13</f>
        <v>2.7480927096507492E-2</v>
      </c>
      <c r="P1355" s="27">
        <f>(1-L1355)/'I Disease Parameters'!$E$14</f>
        <v>2.2201009973307193E-2</v>
      </c>
      <c r="Q1355" s="19" t="str">
        <f t="shared" si="592"/>
        <v/>
      </c>
      <c r="R1355" s="17" t="str">
        <f t="shared" si="593"/>
        <v/>
      </c>
      <c r="S1355" s="17" t="str">
        <f t="shared" si="594"/>
        <v/>
      </c>
      <c r="T1355" s="17" t="str">
        <f t="shared" si="595"/>
        <v/>
      </c>
      <c r="U1355" s="17" t="str">
        <f t="shared" si="596"/>
        <v/>
      </c>
      <c r="V1355" s="17" t="str">
        <f t="shared" si="597"/>
        <v/>
      </c>
      <c r="W1355" s="17" t="str">
        <f t="shared" si="598"/>
        <v/>
      </c>
      <c r="X1355" s="18" t="str">
        <f t="shared" si="589"/>
        <v/>
      </c>
      <c r="Y1355" s="17" t="str">
        <f t="shared" si="599"/>
        <v/>
      </c>
      <c r="Z1355" s="17" t="str">
        <f t="shared" si="600"/>
        <v/>
      </c>
      <c r="AA1355" s="17" t="str">
        <f t="shared" si="601"/>
        <v/>
      </c>
      <c r="AB1355" s="17" t="str">
        <f t="shared" si="602"/>
        <v/>
      </c>
      <c r="AC1355" s="17" t="str">
        <f t="shared" si="603"/>
        <v/>
      </c>
      <c r="AD1355" s="18" t="str">
        <f t="shared" si="604"/>
        <v/>
      </c>
      <c r="AE1355" s="19" t="str">
        <f t="shared" si="605"/>
        <v/>
      </c>
      <c r="AF1355" s="17" t="str">
        <f t="shared" si="606"/>
        <v/>
      </c>
      <c r="AG1355" s="17" t="str">
        <f t="shared" si="607"/>
        <v/>
      </c>
      <c r="AH1355" s="18" t="str">
        <f t="shared" si="608"/>
        <v/>
      </c>
      <c r="AI1355" s="73"/>
      <c r="AJ1355" s="74"/>
      <c r="AK1355" s="74"/>
      <c r="AL1355" s="73"/>
      <c r="AM1355" s="74"/>
      <c r="AN1355" s="74">
        <f t="shared" si="609"/>
        <v>2012</v>
      </c>
      <c r="AO1355" s="19" t="str">
        <f t="shared" ca="1" si="610"/>
        <v>-</v>
      </c>
      <c r="AP1355" s="17" t="str">
        <f ca="1">IF($C1355&gt;=TODAY(),"-",100*(AO1355-MIN(Fit_Error_Deaths))/(MAX(Fit_Error_Deaths)-MIN(Fit_Error_Deaths)))</f>
        <v>-</v>
      </c>
      <c r="AQ1355" s="17" t="str">
        <f t="shared" ca="1" si="611"/>
        <v>-</v>
      </c>
      <c r="AR1355" s="17" t="str">
        <f ca="1">IF($C1355&gt;=TODAY(),"-",100*(AQ1355-MIN(Fit_Error_LocalTransmission))/(MAX(Fit_Error_LocalTransmission)-MIN(Fit_Error_LocalTransmission)))</f>
        <v>-</v>
      </c>
      <c r="AS1355" s="17" t="str">
        <f t="shared" ca="1" si="612"/>
        <v>-</v>
      </c>
      <c r="AT1355" s="67" t="str">
        <f t="shared" ca="1" si="613"/>
        <v>-</v>
      </c>
    </row>
    <row r="1356" spans="1:46" s="1" customFormat="1" ht="12" x14ac:dyDescent="0.35">
      <c r="A1356" s="87"/>
      <c r="B1356" s="40" t="str">
        <f t="shared" si="590"/>
        <v/>
      </c>
      <c r="C1356" s="41" t="str">
        <f t="shared" si="591"/>
        <v/>
      </c>
      <c r="D1356" s="28">
        <f>'I Disease Parameters'!$E$6/(1000*365)</f>
        <v>4.8197260273972601E-5</v>
      </c>
      <c r="E1356" s="28">
        <f>'I Disease Parameters'!$E$7/(1000*365)</f>
        <v>2.0024657534246577E-5</v>
      </c>
      <c r="F1356" s="27">
        <f>(1-'I Disease Parameters'!$E$8)/'I Disease Parameters'!$E$10</f>
        <v>0.188</v>
      </c>
      <c r="G1356" s="27">
        <f>'I Disease Parameters'!$E$8/'I Disease Parameters'!$E$11</f>
        <v>1.2E-2</v>
      </c>
      <c r="H1356" s="27">
        <f>1/'I Disease Parameters'!$E$12</f>
        <v>0.05</v>
      </c>
      <c r="I1356" s="27">
        <f>'I Disease Parameters'!$E$9/'I Disease Parameters'!$E$15</f>
        <v>0</v>
      </c>
      <c r="J1356" s="83">
        <f t="shared" si="614"/>
        <v>7.7001263440561267</v>
      </c>
      <c r="K1356" s="60">
        <f t="shared" si="615"/>
        <v>0.77001263449643809</v>
      </c>
      <c r="L1356" s="30">
        <f t="shared" si="616"/>
        <v>0.46717576064062738</v>
      </c>
      <c r="M1356" s="27">
        <f>J1356/'I Disease Parameters'!$E$12</f>
        <v>0.38500631720280631</v>
      </c>
      <c r="N1356" s="27">
        <f>K1356/SQRT('I Disease Parameters'!$E$13*'I Disease Parameters'!$E$13)</f>
        <v>4.5294860852731655E-2</v>
      </c>
      <c r="O1356" s="27">
        <f>L1356/'I Disease Parameters'!$E$13</f>
        <v>2.7480927096507492E-2</v>
      </c>
      <c r="P1356" s="27">
        <f>(1-L1356)/'I Disease Parameters'!$E$14</f>
        <v>2.2201009973307193E-2</v>
      </c>
      <c r="Q1356" s="19" t="str">
        <f t="shared" si="592"/>
        <v/>
      </c>
      <c r="R1356" s="17" t="str">
        <f t="shared" si="593"/>
        <v/>
      </c>
      <c r="S1356" s="17" t="str">
        <f t="shared" si="594"/>
        <v/>
      </c>
      <c r="T1356" s="17" t="str">
        <f t="shared" si="595"/>
        <v/>
      </c>
      <c r="U1356" s="17" t="str">
        <f t="shared" si="596"/>
        <v/>
      </c>
      <c r="V1356" s="17" t="str">
        <f t="shared" si="597"/>
        <v/>
      </c>
      <c r="W1356" s="17" t="str">
        <f t="shared" si="598"/>
        <v/>
      </c>
      <c r="X1356" s="18" t="str">
        <f t="shared" si="589"/>
        <v/>
      </c>
      <c r="Y1356" s="17" t="str">
        <f t="shared" si="599"/>
        <v/>
      </c>
      <c r="Z1356" s="17" t="str">
        <f t="shared" si="600"/>
        <v/>
      </c>
      <c r="AA1356" s="17" t="str">
        <f t="shared" si="601"/>
        <v/>
      </c>
      <c r="AB1356" s="17" t="str">
        <f t="shared" si="602"/>
        <v/>
      </c>
      <c r="AC1356" s="17" t="str">
        <f t="shared" si="603"/>
        <v/>
      </c>
      <c r="AD1356" s="18" t="str">
        <f t="shared" si="604"/>
        <v/>
      </c>
      <c r="AE1356" s="19" t="str">
        <f t="shared" si="605"/>
        <v/>
      </c>
      <c r="AF1356" s="17" t="str">
        <f t="shared" si="606"/>
        <v/>
      </c>
      <c r="AG1356" s="17" t="str">
        <f t="shared" si="607"/>
        <v/>
      </c>
      <c r="AH1356" s="18" t="str">
        <f t="shared" si="608"/>
        <v/>
      </c>
      <c r="AI1356" s="73"/>
      <c r="AJ1356" s="74"/>
      <c r="AK1356" s="74"/>
      <c r="AL1356" s="73"/>
      <c r="AM1356" s="74"/>
      <c r="AN1356" s="74">
        <f t="shared" si="609"/>
        <v>2012</v>
      </c>
      <c r="AO1356" s="19" t="str">
        <f t="shared" ca="1" si="610"/>
        <v>-</v>
      </c>
      <c r="AP1356" s="17" t="str">
        <f ca="1">IF($C1356&gt;=TODAY(),"-",100*(AO1356-MIN(Fit_Error_Deaths))/(MAX(Fit_Error_Deaths)-MIN(Fit_Error_Deaths)))</f>
        <v>-</v>
      </c>
      <c r="AQ1356" s="17" t="str">
        <f t="shared" ca="1" si="611"/>
        <v>-</v>
      </c>
      <c r="AR1356" s="17" t="str">
        <f ca="1">IF($C1356&gt;=TODAY(),"-",100*(AQ1356-MIN(Fit_Error_LocalTransmission))/(MAX(Fit_Error_LocalTransmission)-MIN(Fit_Error_LocalTransmission)))</f>
        <v>-</v>
      </c>
      <c r="AS1356" s="17" t="str">
        <f t="shared" ca="1" si="612"/>
        <v>-</v>
      </c>
      <c r="AT1356" s="67" t="str">
        <f t="shared" ca="1" si="613"/>
        <v>-</v>
      </c>
    </row>
    <row r="1357" spans="1:46" s="1" customFormat="1" ht="12" x14ac:dyDescent="0.35">
      <c r="A1357" s="87"/>
      <c r="B1357" s="40" t="str">
        <f t="shared" si="590"/>
        <v/>
      </c>
      <c r="C1357" s="41" t="str">
        <f t="shared" si="591"/>
        <v/>
      </c>
      <c r="D1357" s="28">
        <f>'I Disease Parameters'!$E$6/(1000*365)</f>
        <v>4.8197260273972601E-5</v>
      </c>
      <c r="E1357" s="28">
        <f>'I Disease Parameters'!$E$7/(1000*365)</f>
        <v>2.0024657534246577E-5</v>
      </c>
      <c r="F1357" s="27">
        <f>(1-'I Disease Parameters'!$E$8)/'I Disease Parameters'!$E$10</f>
        <v>0.188</v>
      </c>
      <c r="G1357" s="27">
        <f>'I Disease Parameters'!$E$8/'I Disease Parameters'!$E$11</f>
        <v>1.2E-2</v>
      </c>
      <c r="H1357" s="27">
        <f>1/'I Disease Parameters'!$E$12</f>
        <v>0.05</v>
      </c>
      <c r="I1357" s="27">
        <f>'I Disease Parameters'!$E$9/'I Disease Parameters'!$E$15</f>
        <v>0</v>
      </c>
      <c r="J1357" s="83">
        <f t="shared" si="614"/>
        <v>7.7001263440561267</v>
      </c>
      <c r="K1357" s="60">
        <f t="shared" si="615"/>
        <v>0.77001263449643809</v>
      </c>
      <c r="L1357" s="30">
        <f t="shared" si="616"/>
        <v>0.46717576064062738</v>
      </c>
      <c r="M1357" s="27">
        <f>J1357/'I Disease Parameters'!$E$12</f>
        <v>0.38500631720280631</v>
      </c>
      <c r="N1357" s="27">
        <f>K1357/SQRT('I Disease Parameters'!$E$13*'I Disease Parameters'!$E$13)</f>
        <v>4.5294860852731655E-2</v>
      </c>
      <c r="O1357" s="27">
        <f>L1357/'I Disease Parameters'!$E$13</f>
        <v>2.7480927096507492E-2</v>
      </c>
      <c r="P1357" s="27">
        <f>(1-L1357)/'I Disease Parameters'!$E$14</f>
        <v>2.2201009973307193E-2</v>
      </c>
      <c r="Q1357" s="19" t="str">
        <f t="shared" si="592"/>
        <v/>
      </c>
      <c r="R1357" s="17" t="str">
        <f t="shared" si="593"/>
        <v/>
      </c>
      <c r="S1357" s="17" t="str">
        <f t="shared" si="594"/>
        <v/>
      </c>
      <c r="T1357" s="17" t="str">
        <f t="shared" si="595"/>
        <v/>
      </c>
      <c r="U1357" s="17" t="str">
        <f t="shared" si="596"/>
        <v/>
      </c>
      <c r="V1357" s="17" t="str">
        <f t="shared" si="597"/>
        <v/>
      </c>
      <c r="W1357" s="17" t="str">
        <f t="shared" si="598"/>
        <v/>
      </c>
      <c r="X1357" s="18" t="str">
        <f t="shared" si="589"/>
        <v/>
      </c>
      <c r="Y1357" s="17" t="str">
        <f t="shared" si="599"/>
        <v/>
      </c>
      <c r="Z1357" s="17" t="str">
        <f t="shared" si="600"/>
        <v/>
      </c>
      <c r="AA1357" s="17" t="str">
        <f t="shared" si="601"/>
        <v/>
      </c>
      <c r="AB1357" s="17" t="str">
        <f t="shared" si="602"/>
        <v/>
      </c>
      <c r="AC1357" s="17" t="str">
        <f t="shared" si="603"/>
        <v/>
      </c>
      <c r="AD1357" s="18" t="str">
        <f t="shared" si="604"/>
        <v/>
      </c>
      <c r="AE1357" s="19" t="str">
        <f t="shared" si="605"/>
        <v/>
      </c>
      <c r="AF1357" s="17" t="str">
        <f t="shared" si="606"/>
        <v/>
      </c>
      <c r="AG1357" s="17" t="str">
        <f t="shared" si="607"/>
        <v/>
      </c>
      <c r="AH1357" s="18" t="str">
        <f t="shared" si="608"/>
        <v/>
      </c>
      <c r="AI1357" s="73"/>
      <c r="AJ1357" s="74"/>
      <c r="AK1357" s="74"/>
      <c r="AL1357" s="73"/>
      <c r="AM1357" s="74"/>
      <c r="AN1357" s="74">
        <f t="shared" si="609"/>
        <v>2012</v>
      </c>
      <c r="AO1357" s="19" t="str">
        <f t="shared" ca="1" si="610"/>
        <v>-</v>
      </c>
      <c r="AP1357" s="17" t="str">
        <f ca="1">IF($C1357&gt;=TODAY(),"-",100*(AO1357-MIN(Fit_Error_Deaths))/(MAX(Fit_Error_Deaths)-MIN(Fit_Error_Deaths)))</f>
        <v>-</v>
      </c>
      <c r="AQ1357" s="17" t="str">
        <f t="shared" ca="1" si="611"/>
        <v>-</v>
      </c>
      <c r="AR1357" s="17" t="str">
        <f ca="1">IF($C1357&gt;=TODAY(),"-",100*(AQ1357-MIN(Fit_Error_LocalTransmission))/(MAX(Fit_Error_LocalTransmission)-MIN(Fit_Error_LocalTransmission)))</f>
        <v>-</v>
      </c>
      <c r="AS1357" s="17" t="str">
        <f t="shared" ca="1" si="612"/>
        <v>-</v>
      </c>
      <c r="AT1357" s="67" t="str">
        <f t="shared" ca="1" si="613"/>
        <v>-</v>
      </c>
    </row>
    <row r="1358" spans="1:46" s="1" customFormat="1" ht="12" x14ac:dyDescent="0.35">
      <c r="A1358" s="87"/>
      <c r="B1358" s="40" t="str">
        <f t="shared" si="590"/>
        <v/>
      </c>
      <c r="C1358" s="41" t="str">
        <f t="shared" si="591"/>
        <v/>
      </c>
      <c r="D1358" s="28">
        <f>'I Disease Parameters'!$E$6/(1000*365)</f>
        <v>4.8197260273972601E-5</v>
      </c>
      <c r="E1358" s="28">
        <f>'I Disease Parameters'!$E$7/(1000*365)</f>
        <v>2.0024657534246577E-5</v>
      </c>
      <c r="F1358" s="27">
        <f>(1-'I Disease Parameters'!$E$8)/'I Disease Parameters'!$E$10</f>
        <v>0.188</v>
      </c>
      <c r="G1358" s="27">
        <f>'I Disease Parameters'!$E$8/'I Disease Parameters'!$E$11</f>
        <v>1.2E-2</v>
      </c>
      <c r="H1358" s="27">
        <f>1/'I Disease Parameters'!$E$12</f>
        <v>0.05</v>
      </c>
      <c r="I1358" s="27">
        <f>'I Disease Parameters'!$E$9/'I Disease Parameters'!$E$15</f>
        <v>0</v>
      </c>
      <c r="J1358" s="83">
        <f t="shared" si="614"/>
        <v>7.7001263440561267</v>
      </c>
      <c r="K1358" s="60">
        <f t="shared" si="615"/>
        <v>0.77001263449643809</v>
      </c>
      <c r="L1358" s="30">
        <f t="shared" si="616"/>
        <v>0.46717576064062738</v>
      </c>
      <c r="M1358" s="27">
        <f>J1358/'I Disease Parameters'!$E$12</f>
        <v>0.38500631720280631</v>
      </c>
      <c r="N1358" s="27">
        <f>K1358/SQRT('I Disease Parameters'!$E$13*'I Disease Parameters'!$E$13)</f>
        <v>4.5294860852731655E-2</v>
      </c>
      <c r="O1358" s="27">
        <f>L1358/'I Disease Parameters'!$E$13</f>
        <v>2.7480927096507492E-2</v>
      </c>
      <c r="P1358" s="27">
        <f>(1-L1358)/'I Disease Parameters'!$E$14</f>
        <v>2.2201009973307193E-2</v>
      </c>
      <c r="Q1358" s="19" t="str">
        <f t="shared" si="592"/>
        <v/>
      </c>
      <c r="R1358" s="17" t="str">
        <f t="shared" si="593"/>
        <v/>
      </c>
      <c r="S1358" s="17" t="str">
        <f t="shared" si="594"/>
        <v/>
      </c>
      <c r="T1358" s="17" t="str">
        <f t="shared" si="595"/>
        <v/>
      </c>
      <c r="U1358" s="17" t="str">
        <f t="shared" si="596"/>
        <v/>
      </c>
      <c r="V1358" s="17" t="str">
        <f t="shared" si="597"/>
        <v/>
      </c>
      <c r="W1358" s="17" t="str">
        <f t="shared" si="598"/>
        <v/>
      </c>
      <c r="X1358" s="18" t="str">
        <f t="shared" si="589"/>
        <v/>
      </c>
      <c r="Y1358" s="17" t="str">
        <f t="shared" si="599"/>
        <v/>
      </c>
      <c r="Z1358" s="17" t="str">
        <f t="shared" si="600"/>
        <v/>
      </c>
      <c r="AA1358" s="17" t="str">
        <f t="shared" si="601"/>
        <v/>
      </c>
      <c r="AB1358" s="17" t="str">
        <f t="shared" si="602"/>
        <v/>
      </c>
      <c r="AC1358" s="17" t="str">
        <f t="shared" si="603"/>
        <v/>
      </c>
      <c r="AD1358" s="18" t="str">
        <f t="shared" si="604"/>
        <v/>
      </c>
      <c r="AE1358" s="19" t="str">
        <f t="shared" si="605"/>
        <v/>
      </c>
      <c r="AF1358" s="17" t="str">
        <f t="shared" si="606"/>
        <v/>
      </c>
      <c r="AG1358" s="17" t="str">
        <f t="shared" si="607"/>
        <v/>
      </c>
      <c r="AH1358" s="18" t="str">
        <f t="shared" si="608"/>
        <v/>
      </c>
      <c r="AI1358" s="73"/>
      <c r="AJ1358" s="74"/>
      <c r="AK1358" s="74"/>
      <c r="AL1358" s="73"/>
      <c r="AM1358" s="74"/>
      <c r="AN1358" s="74">
        <f t="shared" si="609"/>
        <v>2012</v>
      </c>
      <c r="AO1358" s="19" t="str">
        <f t="shared" ca="1" si="610"/>
        <v>-</v>
      </c>
      <c r="AP1358" s="17" t="str">
        <f ca="1">IF($C1358&gt;=TODAY(),"-",100*(AO1358-MIN(Fit_Error_Deaths))/(MAX(Fit_Error_Deaths)-MIN(Fit_Error_Deaths)))</f>
        <v>-</v>
      </c>
      <c r="AQ1358" s="17" t="str">
        <f t="shared" ca="1" si="611"/>
        <v>-</v>
      </c>
      <c r="AR1358" s="17" t="str">
        <f ca="1">IF($C1358&gt;=TODAY(),"-",100*(AQ1358-MIN(Fit_Error_LocalTransmission))/(MAX(Fit_Error_LocalTransmission)-MIN(Fit_Error_LocalTransmission)))</f>
        <v>-</v>
      </c>
      <c r="AS1358" s="17" t="str">
        <f t="shared" ca="1" si="612"/>
        <v>-</v>
      </c>
      <c r="AT1358" s="67" t="str">
        <f t="shared" ca="1" si="613"/>
        <v>-</v>
      </c>
    </row>
    <row r="1359" spans="1:46" s="1" customFormat="1" ht="12" x14ac:dyDescent="0.35">
      <c r="A1359" s="87"/>
      <c r="B1359" s="40" t="str">
        <f t="shared" si="590"/>
        <v/>
      </c>
      <c r="C1359" s="41" t="str">
        <f t="shared" si="591"/>
        <v/>
      </c>
      <c r="D1359" s="28">
        <f>'I Disease Parameters'!$E$6/(1000*365)</f>
        <v>4.8197260273972601E-5</v>
      </c>
      <c r="E1359" s="28">
        <f>'I Disease Parameters'!$E$7/(1000*365)</f>
        <v>2.0024657534246577E-5</v>
      </c>
      <c r="F1359" s="27">
        <f>(1-'I Disease Parameters'!$E$8)/'I Disease Parameters'!$E$10</f>
        <v>0.188</v>
      </c>
      <c r="G1359" s="27">
        <f>'I Disease Parameters'!$E$8/'I Disease Parameters'!$E$11</f>
        <v>1.2E-2</v>
      </c>
      <c r="H1359" s="27">
        <f>1/'I Disease Parameters'!$E$12</f>
        <v>0.05</v>
      </c>
      <c r="I1359" s="27">
        <f>'I Disease Parameters'!$E$9/'I Disease Parameters'!$E$15</f>
        <v>0</v>
      </c>
      <c r="J1359" s="83">
        <f t="shared" si="614"/>
        <v>7.7001263440561267</v>
      </c>
      <c r="K1359" s="60">
        <f t="shared" si="615"/>
        <v>0.77001263449643809</v>
      </c>
      <c r="L1359" s="30">
        <f t="shared" si="616"/>
        <v>0.46717576064062738</v>
      </c>
      <c r="M1359" s="27">
        <f>J1359/'I Disease Parameters'!$E$12</f>
        <v>0.38500631720280631</v>
      </c>
      <c r="N1359" s="27">
        <f>K1359/SQRT('I Disease Parameters'!$E$13*'I Disease Parameters'!$E$13)</f>
        <v>4.5294860852731655E-2</v>
      </c>
      <c r="O1359" s="27">
        <f>L1359/'I Disease Parameters'!$E$13</f>
        <v>2.7480927096507492E-2</v>
      </c>
      <c r="P1359" s="27">
        <f>(1-L1359)/'I Disease Parameters'!$E$14</f>
        <v>2.2201009973307193E-2</v>
      </c>
      <c r="Q1359" s="19" t="str">
        <f t="shared" si="592"/>
        <v/>
      </c>
      <c r="R1359" s="17" t="str">
        <f t="shared" si="593"/>
        <v/>
      </c>
      <c r="S1359" s="17" t="str">
        <f t="shared" si="594"/>
        <v/>
      </c>
      <c r="T1359" s="17" t="str">
        <f t="shared" si="595"/>
        <v/>
      </c>
      <c r="U1359" s="17" t="str">
        <f t="shared" si="596"/>
        <v/>
      </c>
      <c r="V1359" s="17" t="str">
        <f t="shared" si="597"/>
        <v/>
      </c>
      <c r="W1359" s="17" t="str">
        <f t="shared" si="598"/>
        <v/>
      </c>
      <c r="X1359" s="18" t="str">
        <f t="shared" si="589"/>
        <v/>
      </c>
      <c r="Y1359" s="17" t="str">
        <f t="shared" si="599"/>
        <v/>
      </c>
      <c r="Z1359" s="17" t="str">
        <f t="shared" si="600"/>
        <v/>
      </c>
      <c r="AA1359" s="17" t="str">
        <f t="shared" si="601"/>
        <v/>
      </c>
      <c r="AB1359" s="17" t="str">
        <f t="shared" si="602"/>
        <v/>
      </c>
      <c r="AC1359" s="17" t="str">
        <f t="shared" si="603"/>
        <v/>
      </c>
      <c r="AD1359" s="18" t="str">
        <f t="shared" si="604"/>
        <v/>
      </c>
      <c r="AE1359" s="19" t="str">
        <f t="shared" si="605"/>
        <v/>
      </c>
      <c r="AF1359" s="17" t="str">
        <f t="shared" si="606"/>
        <v/>
      </c>
      <c r="AG1359" s="17" t="str">
        <f t="shared" si="607"/>
        <v/>
      </c>
      <c r="AH1359" s="18" t="str">
        <f t="shared" si="608"/>
        <v/>
      </c>
      <c r="AI1359" s="73"/>
      <c r="AJ1359" s="74"/>
      <c r="AK1359" s="74"/>
      <c r="AL1359" s="73"/>
      <c r="AM1359" s="74"/>
      <c r="AN1359" s="74">
        <f t="shared" si="609"/>
        <v>2012</v>
      </c>
      <c r="AO1359" s="19" t="str">
        <f t="shared" ca="1" si="610"/>
        <v>-</v>
      </c>
      <c r="AP1359" s="17" t="str">
        <f ca="1">IF($C1359&gt;=TODAY(),"-",100*(AO1359-MIN(Fit_Error_Deaths))/(MAX(Fit_Error_Deaths)-MIN(Fit_Error_Deaths)))</f>
        <v>-</v>
      </c>
      <c r="AQ1359" s="17" t="str">
        <f t="shared" ca="1" si="611"/>
        <v>-</v>
      </c>
      <c r="AR1359" s="17" t="str">
        <f ca="1">IF($C1359&gt;=TODAY(),"-",100*(AQ1359-MIN(Fit_Error_LocalTransmission))/(MAX(Fit_Error_LocalTransmission)-MIN(Fit_Error_LocalTransmission)))</f>
        <v>-</v>
      </c>
      <c r="AS1359" s="17" t="str">
        <f t="shared" ca="1" si="612"/>
        <v>-</v>
      </c>
      <c r="AT1359" s="67" t="str">
        <f t="shared" ca="1" si="613"/>
        <v>-</v>
      </c>
    </row>
    <row r="1360" spans="1:46" s="1" customFormat="1" ht="12" x14ac:dyDescent="0.35">
      <c r="A1360" s="87"/>
      <c r="B1360" s="40" t="str">
        <f t="shared" si="590"/>
        <v/>
      </c>
      <c r="C1360" s="41" t="str">
        <f t="shared" si="591"/>
        <v/>
      </c>
      <c r="D1360" s="28">
        <f>'I Disease Parameters'!$E$6/(1000*365)</f>
        <v>4.8197260273972601E-5</v>
      </c>
      <c r="E1360" s="28">
        <f>'I Disease Parameters'!$E$7/(1000*365)</f>
        <v>2.0024657534246577E-5</v>
      </c>
      <c r="F1360" s="27">
        <f>(1-'I Disease Parameters'!$E$8)/'I Disease Parameters'!$E$10</f>
        <v>0.188</v>
      </c>
      <c r="G1360" s="27">
        <f>'I Disease Parameters'!$E$8/'I Disease Parameters'!$E$11</f>
        <v>1.2E-2</v>
      </c>
      <c r="H1360" s="27">
        <f>1/'I Disease Parameters'!$E$12</f>
        <v>0.05</v>
      </c>
      <c r="I1360" s="27">
        <f>'I Disease Parameters'!$E$9/'I Disease Parameters'!$E$15</f>
        <v>0</v>
      </c>
      <c r="J1360" s="83">
        <f t="shared" si="614"/>
        <v>7.7001263440561267</v>
      </c>
      <c r="K1360" s="60">
        <f t="shared" si="615"/>
        <v>0.77001263449643809</v>
      </c>
      <c r="L1360" s="30">
        <f t="shared" si="616"/>
        <v>0.46717576064062738</v>
      </c>
      <c r="M1360" s="27">
        <f>J1360/'I Disease Parameters'!$E$12</f>
        <v>0.38500631720280631</v>
      </c>
      <c r="N1360" s="27">
        <f>K1360/SQRT('I Disease Parameters'!$E$13*'I Disease Parameters'!$E$13)</f>
        <v>4.5294860852731655E-2</v>
      </c>
      <c r="O1360" s="27">
        <f>L1360/'I Disease Parameters'!$E$13</f>
        <v>2.7480927096507492E-2</v>
      </c>
      <c r="P1360" s="27">
        <f>(1-L1360)/'I Disease Parameters'!$E$14</f>
        <v>2.2201009973307193E-2</v>
      </c>
      <c r="Q1360" s="19" t="str">
        <f t="shared" si="592"/>
        <v/>
      </c>
      <c r="R1360" s="17" t="str">
        <f t="shared" si="593"/>
        <v/>
      </c>
      <c r="S1360" s="17" t="str">
        <f t="shared" si="594"/>
        <v/>
      </c>
      <c r="T1360" s="17" t="str">
        <f t="shared" si="595"/>
        <v/>
      </c>
      <c r="U1360" s="17" t="str">
        <f t="shared" si="596"/>
        <v/>
      </c>
      <c r="V1360" s="17" t="str">
        <f t="shared" si="597"/>
        <v/>
      </c>
      <c r="W1360" s="17" t="str">
        <f t="shared" si="598"/>
        <v/>
      </c>
      <c r="X1360" s="18" t="str">
        <f t="shared" si="589"/>
        <v/>
      </c>
      <c r="Y1360" s="17" t="str">
        <f t="shared" si="599"/>
        <v/>
      </c>
      <c r="Z1360" s="17" t="str">
        <f t="shared" si="600"/>
        <v/>
      </c>
      <c r="AA1360" s="17" t="str">
        <f t="shared" si="601"/>
        <v/>
      </c>
      <c r="AB1360" s="17" t="str">
        <f t="shared" si="602"/>
        <v/>
      </c>
      <c r="AC1360" s="17" t="str">
        <f t="shared" si="603"/>
        <v/>
      </c>
      <c r="AD1360" s="18" t="str">
        <f t="shared" si="604"/>
        <v/>
      </c>
      <c r="AE1360" s="19" t="str">
        <f t="shared" si="605"/>
        <v/>
      </c>
      <c r="AF1360" s="17" t="str">
        <f t="shared" si="606"/>
        <v/>
      </c>
      <c r="AG1360" s="17" t="str">
        <f t="shared" si="607"/>
        <v/>
      </c>
      <c r="AH1360" s="18" t="str">
        <f t="shared" si="608"/>
        <v/>
      </c>
      <c r="AI1360" s="73"/>
      <c r="AJ1360" s="74"/>
      <c r="AK1360" s="74"/>
      <c r="AL1360" s="73"/>
      <c r="AM1360" s="74"/>
      <c r="AN1360" s="74">
        <f t="shared" si="609"/>
        <v>2012</v>
      </c>
      <c r="AO1360" s="19" t="str">
        <f t="shared" ca="1" si="610"/>
        <v>-</v>
      </c>
      <c r="AP1360" s="17" t="str">
        <f ca="1">IF($C1360&gt;=TODAY(),"-",100*(AO1360-MIN(Fit_Error_Deaths))/(MAX(Fit_Error_Deaths)-MIN(Fit_Error_Deaths)))</f>
        <v>-</v>
      </c>
      <c r="AQ1360" s="17" t="str">
        <f t="shared" ca="1" si="611"/>
        <v>-</v>
      </c>
      <c r="AR1360" s="17" t="str">
        <f ca="1">IF($C1360&gt;=TODAY(),"-",100*(AQ1360-MIN(Fit_Error_LocalTransmission))/(MAX(Fit_Error_LocalTransmission)-MIN(Fit_Error_LocalTransmission)))</f>
        <v>-</v>
      </c>
      <c r="AS1360" s="17" t="str">
        <f t="shared" ca="1" si="612"/>
        <v>-</v>
      </c>
      <c r="AT1360" s="67" t="str">
        <f t="shared" ca="1" si="613"/>
        <v>-</v>
      </c>
    </row>
    <row r="1361" spans="1:46" s="1" customFormat="1" ht="12" x14ac:dyDescent="0.35">
      <c r="A1361" s="87"/>
      <c r="B1361" s="40" t="str">
        <f t="shared" si="590"/>
        <v/>
      </c>
      <c r="C1361" s="41" t="str">
        <f t="shared" si="591"/>
        <v/>
      </c>
      <c r="D1361" s="28">
        <f>'I Disease Parameters'!$E$6/(1000*365)</f>
        <v>4.8197260273972601E-5</v>
      </c>
      <c r="E1361" s="28">
        <f>'I Disease Parameters'!$E$7/(1000*365)</f>
        <v>2.0024657534246577E-5</v>
      </c>
      <c r="F1361" s="27">
        <f>(1-'I Disease Parameters'!$E$8)/'I Disease Parameters'!$E$10</f>
        <v>0.188</v>
      </c>
      <c r="G1361" s="27">
        <f>'I Disease Parameters'!$E$8/'I Disease Parameters'!$E$11</f>
        <v>1.2E-2</v>
      </c>
      <c r="H1361" s="27">
        <f>1/'I Disease Parameters'!$E$12</f>
        <v>0.05</v>
      </c>
      <c r="I1361" s="27">
        <f>'I Disease Parameters'!$E$9/'I Disease Parameters'!$E$15</f>
        <v>0</v>
      </c>
      <c r="J1361" s="83">
        <f t="shared" si="614"/>
        <v>7.7001263440561267</v>
      </c>
      <c r="K1361" s="60">
        <f t="shared" si="615"/>
        <v>0.77001263449643809</v>
      </c>
      <c r="L1361" s="30">
        <f t="shared" si="616"/>
        <v>0.46717576064062738</v>
      </c>
      <c r="M1361" s="27">
        <f>J1361/'I Disease Parameters'!$E$12</f>
        <v>0.38500631720280631</v>
      </c>
      <c r="N1361" s="27">
        <f>K1361/SQRT('I Disease Parameters'!$E$13*'I Disease Parameters'!$E$13)</f>
        <v>4.5294860852731655E-2</v>
      </c>
      <c r="O1361" s="27">
        <f>L1361/'I Disease Parameters'!$E$13</f>
        <v>2.7480927096507492E-2</v>
      </c>
      <c r="P1361" s="27">
        <f>(1-L1361)/'I Disease Parameters'!$E$14</f>
        <v>2.2201009973307193E-2</v>
      </c>
      <c r="Q1361" s="19" t="str">
        <f t="shared" si="592"/>
        <v/>
      </c>
      <c r="R1361" s="17" t="str">
        <f t="shared" si="593"/>
        <v/>
      </c>
      <c r="S1361" s="17" t="str">
        <f t="shared" si="594"/>
        <v/>
      </c>
      <c r="T1361" s="17" t="str">
        <f t="shared" si="595"/>
        <v/>
      </c>
      <c r="U1361" s="17" t="str">
        <f t="shared" si="596"/>
        <v/>
      </c>
      <c r="V1361" s="17" t="str">
        <f t="shared" si="597"/>
        <v/>
      </c>
      <c r="W1361" s="17" t="str">
        <f t="shared" si="598"/>
        <v/>
      </c>
      <c r="X1361" s="18" t="str">
        <f t="shared" si="589"/>
        <v/>
      </c>
      <c r="Y1361" s="17" t="str">
        <f t="shared" si="599"/>
        <v/>
      </c>
      <c r="Z1361" s="17" t="str">
        <f t="shared" si="600"/>
        <v/>
      </c>
      <c r="AA1361" s="17" t="str">
        <f t="shared" si="601"/>
        <v/>
      </c>
      <c r="AB1361" s="17" t="str">
        <f t="shared" si="602"/>
        <v/>
      </c>
      <c r="AC1361" s="17" t="str">
        <f t="shared" si="603"/>
        <v/>
      </c>
      <c r="AD1361" s="18" t="str">
        <f t="shared" si="604"/>
        <v/>
      </c>
      <c r="AE1361" s="19" t="str">
        <f t="shared" si="605"/>
        <v/>
      </c>
      <c r="AF1361" s="17" t="str">
        <f t="shared" si="606"/>
        <v/>
      </c>
      <c r="AG1361" s="17" t="str">
        <f t="shared" si="607"/>
        <v/>
      </c>
      <c r="AH1361" s="18" t="str">
        <f t="shared" si="608"/>
        <v/>
      </c>
      <c r="AI1361" s="73"/>
      <c r="AJ1361" s="74"/>
      <c r="AK1361" s="74"/>
      <c r="AL1361" s="73"/>
      <c r="AM1361" s="74"/>
      <c r="AN1361" s="74">
        <f t="shared" si="609"/>
        <v>2012</v>
      </c>
      <c r="AO1361" s="19" t="str">
        <f t="shared" ca="1" si="610"/>
        <v>-</v>
      </c>
      <c r="AP1361" s="17" t="str">
        <f ca="1">IF($C1361&gt;=TODAY(),"-",100*(AO1361-MIN(Fit_Error_Deaths))/(MAX(Fit_Error_Deaths)-MIN(Fit_Error_Deaths)))</f>
        <v>-</v>
      </c>
      <c r="AQ1361" s="17" t="str">
        <f t="shared" ca="1" si="611"/>
        <v>-</v>
      </c>
      <c r="AR1361" s="17" t="str">
        <f ca="1">IF($C1361&gt;=TODAY(),"-",100*(AQ1361-MIN(Fit_Error_LocalTransmission))/(MAX(Fit_Error_LocalTransmission)-MIN(Fit_Error_LocalTransmission)))</f>
        <v>-</v>
      </c>
      <c r="AS1361" s="17" t="str">
        <f t="shared" ca="1" si="612"/>
        <v>-</v>
      </c>
      <c r="AT1361" s="67" t="str">
        <f t="shared" ca="1" si="613"/>
        <v>-</v>
      </c>
    </row>
    <row r="1362" spans="1:46" s="1" customFormat="1" ht="12" x14ac:dyDescent="0.35">
      <c r="A1362" s="87"/>
      <c r="B1362" s="40" t="str">
        <f t="shared" si="590"/>
        <v/>
      </c>
      <c r="C1362" s="41" t="str">
        <f t="shared" si="591"/>
        <v/>
      </c>
      <c r="D1362" s="28">
        <f>'I Disease Parameters'!$E$6/(1000*365)</f>
        <v>4.8197260273972601E-5</v>
      </c>
      <c r="E1362" s="28">
        <f>'I Disease Parameters'!$E$7/(1000*365)</f>
        <v>2.0024657534246577E-5</v>
      </c>
      <c r="F1362" s="27">
        <f>(1-'I Disease Parameters'!$E$8)/'I Disease Parameters'!$E$10</f>
        <v>0.188</v>
      </c>
      <c r="G1362" s="27">
        <f>'I Disease Parameters'!$E$8/'I Disease Parameters'!$E$11</f>
        <v>1.2E-2</v>
      </c>
      <c r="H1362" s="27">
        <f>1/'I Disease Parameters'!$E$12</f>
        <v>0.05</v>
      </c>
      <c r="I1362" s="27">
        <f>'I Disease Parameters'!$E$9/'I Disease Parameters'!$E$15</f>
        <v>0</v>
      </c>
      <c r="J1362" s="83">
        <f t="shared" si="614"/>
        <v>7.7001263440561267</v>
      </c>
      <c r="K1362" s="60">
        <f t="shared" si="615"/>
        <v>0.77001263449643809</v>
      </c>
      <c r="L1362" s="30">
        <f t="shared" si="616"/>
        <v>0.46717576064062738</v>
      </c>
      <c r="M1362" s="27">
        <f>J1362/'I Disease Parameters'!$E$12</f>
        <v>0.38500631720280631</v>
      </c>
      <c r="N1362" s="27">
        <f>K1362/SQRT('I Disease Parameters'!$E$13*'I Disease Parameters'!$E$13)</f>
        <v>4.5294860852731655E-2</v>
      </c>
      <c r="O1362" s="27">
        <f>L1362/'I Disease Parameters'!$E$13</f>
        <v>2.7480927096507492E-2</v>
      </c>
      <c r="P1362" s="27">
        <f>(1-L1362)/'I Disease Parameters'!$E$14</f>
        <v>2.2201009973307193E-2</v>
      </c>
      <c r="Q1362" s="19" t="str">
        <f t="shared" si="592"/>
        <v/>
      </c>
      <c r="R1362" s="17" t="str">
        <f t="shared" si="593"/>
        <v/>
      </c>
      <c r="S1362" s="17" t="str">
        <f t="shared" si="594"/>
        <v/>
      </c>
      <c r="T1362" s="17" t="str">
        <f t="shared" si="595"/>
        <v/>
      </c>
      <c r="U1362" s="17" t="str">
        <f t="shared" si="596"/>
        <v/>
      </c>
      <c r="V1362" s="17" t="str">
        <f t="shared" si="597"/>
        <v/>
      </c>
      <c r="W1362" s="17" t="str">
        <f t="shared" si="598"/>
        <v/>
      </c>
      <c r="X1362" s="18" t="str">
        <f t="shared" si="589"/>
        <v/>
      </c>
      <c r="Y1362" s="17" t="str">
        <f t="shared" si="599"/>
        <v/>
      </c>
      <c r="Z1362" s="17" t="str">
        <f t="shared" si="600"/>
        <v/>
      </c>
      <c r="AA1362" s="17" t="str">
        <f t="shared" si="601"/>
        <v/>
      </c>
      <c r="AB1362" s="17" t="str">
        <f t="shared" si="602"/>
        <v/>
      </c>
      <c r="AC1362" s="17" t="str">
        <f t="shared" si="603"/>
        <v/>
      </c>
      <c r="AD1362" s="18" t="str">
        <f t="shared" si="604"/>
        <v/>
      </c>
      <c r="AE1362" s="19" t="str">
        <f t="shared" si="605"/>
        <v/>
      </c>
      <c r="AF1362" s="17" t="str">
        <f t="shared" si="606"/>
        <v/>
      </c>
      <c r="AG1362" s="17" t="str">
        <f t="shared" si="607"/>
        <v/>
      </c>
      <c r="AH1362" s="18" t="str">
        <f t="shared" si="608"/>
        <v/>
      </c>
      <c r="AI1362" s="73"/>
      <c r="AJ1362" s="74"/>
      <c r="AK1362" s="74"/>
      <c r="AL1362" s="73"/>
      <c r="AM1362" s="74"/>
      <c r="AN1362" s="74">
        <f t="shared" si="609"/>
        <v>2012</v>
      </c>
      <c r="AO1362" s="19" t="str">
        <f t="shared" ca="1" si="610"/>
        <v>-</v>
      </c>
      <c r="AP1362" s="17" t="str">
        <f ca="1">IF($C1362&gt;=TODAY(),"-",100*(AO1362-MIN(Fit_Error_Deaths))/(MAX(Fit_Error_Deaths)-MIN(Fit_Error_Deaths)))</f>
        <v>-</v>
      </c>
      <c r="AQ1362" s="17" t="str">
        <f t="shared" ca="1" si="611"/>
        <v>-</v>
      </c>
      <c r="AR1362" s="17" t="str">
        <f ca="1">IF($C1362&gt;=TODAY(),"-",100*(AQ1362-MIN(Fit_Error_LocalTransmission))/(MAX(Fit_Error_LocalTransmission)-MIN(Fit_Error_LocalTransmission)))</f>
        <v>-</v>
      </c>
      <c r="AS1362" s="17" t="str">
        <f t="shared" ca="1" si="612"/>
        <v>-</v>
      </c>
      <c r="AT1362" s="67" t="str">
        <f t="shared" ca="1" si="613"/>
        <v>-</v>
      </c>
    </row>
    <row r="1363" spans="1:46" s="1" customFormat="1" ht="12" x14ac:dyDescent="0.35">
      <c r="A1363" s="87"/>
      <c r="B1363" s="40" t="str">
        <f t="shared" si="590"/>
        <v/>
      </c>
      <c r="C1363" s="41" t="str">
        <f t="shared" si="591"/>
        <v/>
      </c>
      <c r="D1363" s="28">
        <f>'I Disease Parameters'!$E$6/(1000*365)</f>
        <v>4.8197260273972601E-5</v>
      </c>
      <c r="E1363" s="28">
        <f>'I Disease Parameters'!$E$7/(1000*365)</f>
        <v>2.0024657534246577E-5</v>
      </c>
      <c r="F1363" s="27">
        <f>(1-'I Disease Parameters'!$E$8)/'I Disease Parameters'!$E$10</f>
        <v>0.188</v>
      </c>
      <c r="G1363" s="27">
        <f>'I Disease Parameters'!$E$8/'I Disease Parameters'!$E$11</f>
        <v>1.2E-2</v>
      </c>
      <c r="H1363" s="27">
        <f>1/'I Disease Parameters'!$E$12</f>
        <v>0.05</v>
      </c>
      <c r="I1363" s="27">
        <f>'I Disease Parameters'!$E$9/'I Disease Parameters'!$E$15</f>
        <v>0</v>
      </c>
      <c r="J1363" s="83">
        <f t="shared" si="614"/>
        <v>7.7001263440561267</v>
      </c>
      <c r="K1363" s="60">
        <f t="shared" si="615"/>
        <v>0.77001263449643809</v>
      </c>
      <c r="L1363" s="30">
        <f t="shared" si="616"/>
        <v>0.46717576064062738</v>
      </c>
      <c r="M1363" s="27">
        <f>J1363/'I Disease Parameters'!$E$12</f>
        <v>0.38500631720280631</v>
      </c>
      <c r="N1363" s="27">
        <f>K1363/SQRT('I Disease Parameters'!$E$13*'I Disease Parameters'!$E$13)</f>
        <v>4.5294860852731655E-2</v>
      </c>
      <c r="O1363" s="27">
        <f>L1363/'I Disease Parameters'!$E$13</f>
        <v>2.7480927096507492E-2</v>
      </c>
      <c r="P1363" s="27">
        <f>(1-L1363)/'I Disease Parameters'!$E$14</f>
        <v>2.2201009973307193E-2</v>
      </c>
      <c r="Q1363" s="19" t="str">
        <f t="shared" si="592"/>
        <v/>
      </c>
      <c r="R1363" s="17" t="str">
        <f t="shared" si="593"/>
        <v/>
      </c>
      <c r="S1363" s="17" t="str">
        <f t="shared" si="594"/>
        <v/>
      </c>
      <c r="T1363" s="17" t="str">
        <f t="shared" si="595"/>
        <v/>
      </c>
      <c r="U1363" s="17" t="str">
        <f t="shared" si="596"/>
        <v/>
      </c>
      <c r="V1363" s="17" t="str">
        <f t="shared" si="597"/>
        <v/>
      </c>
      <c r="W1363" s="17" t="str">
        <f t="shared" si="598"/>
        <v/>
      </c>
      <c r="X1363" s="18" t="str">
        <f t="shared" si="589"/>
        <v/>
      </c>
      <c r="Y1363" s="17" t="str">
        <f t="shared" si="599"/>
        <v/>
      </c>
      <c r="Z1363" s="17" t="str">
        <f t="shared" si="600"/>
        <v/>
      </c>
      <c r="AA1363" s="17" t="str">
        <f t="shared" si="601"/>
        <v/>
      </c>
      <c r="AB1363" s="17" t="str">
        <f t="shared" si="602"/>
        <v/>
      </c>
      <c r="AC1363" s="17" t="str">
        <f t="shared" si="603"/>
        <v/>
      </c>
      <c r="AD1363" s="18" t="str">
        <f t="shared" si="604"/>
        <v/>
      </c>
      <c r="AE1363" s="19" t="str">
        <f t="shared" si="605"/>
        <v/>
      </c>
      <c r="AF1363" s="17" t="str">
        <f t="shared" si="606"/>
        <v/>
      </c>
      <c r="AG1363" s="17" t="str">
        <f t="shared" si="607"/>
        <v/>
      </c>
      <c r="AH1363" s="18" t="str">
        <f t="shared" si="608"/>
        <v/>
      </c>
      <c r="AI1363" s="73"/>
      <c r="AJ1363" s="74"/>
      <c r="AK1363" s="74"/>
      <c r="AL1363" s="73"/>
      <c r="AM1363" s="74"/>
      <c r="AN1363" s="74">
        <f t="shared" si="609"/>
        <v>2012</v>
      </c>
      <c r="AO1363" s="19" t="str">
        <f t="shared" ca="1" si="610"/>
        <v>-</v>
      </c>
      <c r="AP1363" s="17" t="str">
        <f ca="1">IF($C1363&gt;=TODAY(),"-",100*(AO1363-MIN(Fit_Error_Deaths))/(MAX(Fit_Error_Deaths)-MIN(Fit_Error_Deaths)))</f>
        <v>-</v>
      </c>
      <c r="AQ1363" s="17" t="str">
        <f t="shared" ca="1" si="611"/>
        <v>-</v>
      </c>
      <c r="AR1363" s="17" t="str">
        <f ca="1">IF($C1363&gt;=TODAY(),"-",100*(AQ1363-MIN(Fit_Error_LocalTransmission))/(MAX(Fit_Error_LocalTransmission)-MIN(Fit_Error_LocalTransmission)))</f>
        <v>-</v>
      </c>
      <c r="AS1363" s="17" t="str">
        <f t="shared" ca="1" si="612"/>
        <v>-</v>
      </c>
      <c r="AT1363" s="67" t="str">
        <f t="shared" ca="1" si="613"/>
        <v>-</v>
      </c>
    </row>
    <row r="1364" spans="1:46" s="1" customFormat="1" ht="12" x14ac:dyDescent="0.35">
      <c r="A1364" s="87"/>
      <c r="B1364" s="40" t="str">
        <f t="shared" si="590"/>
        <v/>
      </c>
      <c r="C1364" s="41" t="str">
        <f t="shared" si="591"/>
        <v/>
      </c>
      <c r="D1364" s="28">
        <f>'I Disease Parameters'!$E$6/(1000*365)</f>
        <v>4.8197260273972601E-5</v>
      </c>
      <c r="E1364" s="28">
        <f>'I Disease Parameters'!$E$7/(1000*365)</f>
        <v>2.0024657534246577E-5</v>
      </c>
      <c r="F1364" s="27">
        <f>(1-'I Disease Parameters'!$E$8)/'I Disease Parameters'!$E$10</f>
        <v>0.188</v>
      </c>
      <c r="G1364" s="27">
        <f>'I Disease Parameters'!$E$8/'I Disease Parameters'!$E$11</f>
        <v>1.2E-2</v>
      </c>
      <c r="H1364" s="27">
        <f>1/'I Disease Parameters'!$E$12</f>
        <v>0.05</v>
      </c>
      <c r="I1364" s="27">
        <f>'I Disease Parameters'!$E$9/'I Disease Parameters'!$E$15</f>
        <v>0</v>
      </c>
      <c r="J1364" s="83">
        <f t="shared" si="614"/>
        <v>7.7001263440561267</v>
      </c>
      <c r="K1364" s="60">
        <f t="shared" si="615"/>
        <v>0.77001263449643809</v>
      </c>
      <c r="L1364" s="30">
        <f t="shared" si="616"/>
        <v>0.46717576064062738</v>
      </c>
      <c r="M1364" s="27">
        <f>J1364/'I Disease Parameters'!$E$12</f>
        <v>0.38500631720280631</v>
      </c>
      <c r="N1364" s="27">
        <f>K1364/SQRT('I Disease Parameters'!$E$13*'I Disease Parameters'!$E$13)</f>
        <v>4.5294860852731655E-2</v>
      </c>
      <c r="O1364" s="27">
        <f>L1364/'I Disease Parameters'!$E$13</f>
        <v>2.7480927096507492E-2</v>
      </c>
      <c r="P1364" s="27">
        <f>(1-L1364)/'I Disease Parameters'!$E$14</f>
        <v>2.2201009973307193E-2</v>
      </c>
      <c r="Q1364" s="19" t="str">
        <f t="shared" si="592"/>
        <v/>
      </c>
      <c r="R1364" s="17" t="str">
        <f t="shared" si="593"/>
        <v/>
      </c>
      <c r="S1364" s="17" t="str">
        <f t="shared" si="594"/>
        <v/>
      </c>
      <c r="T1364" s="17" t="str">
        <f t="shared" si="595"/>
        <v/>
      </c>
      <c r="U1364" s="17" t="str">
        <f t="shared" si="596"/>
        <v/>
      </c>
      <c r="V1364" s="17" t="str">
        <f t="shared" si="597"/>
        <v/>
      </c>
      <c r="W1364" s="17" t="str">
        <f t="shared" si="598"/>
        <v/>
      </c>
      <c r="X1364" s="18" t="str">
        <f t="shared" si="589"/>
        <v/>
      </c>
      <c r="Y1364" s="17" t="str">
        <f t="shared" si="599"/>
        <v/>
      </c>
      <c r="Z1364" s="17" t="str">
        <f t="shared" si="600"/>
        <v/>
      </c>
      <c r="AA1364" s="17" t="str">
        <f t="shared" si="601"/>
        <v/>
      </c>
      <c r="AB1364" s="17" t="str">
        <f t="shared" si="602"/>
        <v/>
      </c>
      <c r="AC1364" s="17" t="str">
        <f t="shared" si="603"/>
        <v/>
      </c>
      <c r="AD1364" s="18" t="str">
        <f t="shared" si="604"/>
        <v/>
      </c>
      <c r="AE1364" s="19" t="str">
        <f t="shared" si="605"/>
        <v/>
      </c>
      <c r="AF1364" s="17" t="str">
        <f t="shared" si="606"/>
        <v/>
      </c>
      <c r="AG1364" s="17" t="str">
        <f t="shared" si="607"/>
        <v/>
      </c>
      <c r="AH1364" s="18" t="str">
        <f t="shared" si="608"/>
        <v/>
      </c>
      <c r="AI1364" s="73"/>
      <c r="AJ1364" s="74"/>
      <c r="AK1364" s="74"/>
      <c r="AL1364" s="73"/>
      <c r="AM1364" s="74"/>
      <c r="AN1364" s="74">
        <f t="shared" si="609"/>
        <v>2012</v>
      </c>
      <c r="AO1364" s="19" t="str">
        <f t="shared" ca="1" si="610"/>
        <v>-</v>
      </c>
      <c r="AP1364" s="17" t="str">
        <f ca="1">IF($C1364&gt;=TODAY(),"-",100*(AO1364-MIN(Fit_Error_Deaths))/(MAX(Fit_Error_Deaths)-MIN(Fit_Error_Deaths)))</f>
        <v>-</v>
      </c>
      <c r="AQ1364" s="17" t="str">
        <f t="shared" ca="1" si="611"/>
        <v>-</v>
      </c>
      <c r="AR1364" s="17" t="str">
        <f ca="1">IF($C1364&gt;=TODAY(),"-",100*(AQ1364-MIN(Fit_Error_LocalTransmission))/(MAX(Fit_Error_LocalTransmission)-MIN(Fit_Error_LocalTransmission)))</f>
        <v>-</v>
      </c>
      <c r="AS1364" s="17" t="str">
        <f t="shared" ca="1" si="612"/>
        <v>-</v>
      </c>
      <c r="AT1364" s="67" t="str">
        <f t="shared" ca="1" si="613"/>
        <v>-</v>
      </c>
    </row>
    <row r="1365" spans="1:46" s="1" customFormat="1" ht="12" x14ac:dyDescent="0.35">
      <c r="A1365" s="87"/>
      <c r="B1365" s="40" t="str">
        <f t="shared" si="590"/>
        <v/>
      </c>
      <c r="C1365" s="41" t="str">
        <f t="shared" si="591"/>
        <v/>
      </c>
      <c r="D1365" s="28">
        <f>'I Disease Parameters'!$E$6/(1000*365)</f>
        <v>4.8197260273972601E-5</v>
      </c>
      <c r="E1365" s="28">
        <f>'I Disease Parameters'!$E$7/(1000*365)</f>
        <v>2.0024657534246577E-5</v>
      </c>
      <c r="F1365" s="27">
        <f>(1-'I Disease Parameters'!$E$8)/'I Disease Parameters'!$E$10</f>
        <v>0.188</v>
      </c>
      <c r="G1365" s="27">
        <f>'I Disease Parameters'!$E$8/'I Disease Parameters'!$E$11</f>
        <v>1.2E-2</v>
      </c>
      <c r="H1365" s="27">
        <f>1/'I Disease Parameters'!$E$12</f>
        <v>0.05</v>
      </c>
      <c r="I1365" s="27">
        <f>'I Disease Parameters'!$E$9/'I Disease Parameters'!$E$15</f>
        <v>0</v>
      </c>
      <c r="J1365" s="83">
        <f t="shared" si="614"/>
        <v>7.7001263440561267</v>
      </c>
      <c r="K1365" s="60">
        <f t="shared" si="615"/>
        <v>0.77001263449643809</v>
      </c>
      <c r="L1365" s="30">
        <f t="shared" si="616"/>
        <v>0.46717576064062738</v>
      </c>
      <c r="M1365" s="27">
        <f>J1365/'I Disease Parameters'!$E$12</f>
        <v>0.38500631720280631</v>
      </c>
      <c r="N1365" s="27">
        <f>K1365/SQRT('I Disease Parameters'!$E$13*'I Disease Parameters'!$E$13)</f>
        <v>4.5294860852731655E-2</v>
      </c>
      <c r="O1365" s="27">
        <f>L1365/'I Disease Parameters'!$E$13</f>
        <v>2.7480927096507492E-2</v>
      </c>
      <c r="P1365" s="27">
        <f>(1-L1365)/'I Disease Parameters'!$E$14</f>
        <v>2.2201009973307193E-2</v>
      </c>
      <c r="Q1365" s="19" t="str">
        <f t="shared" si="592"/>
        <v/>
      </c>
      <c r="R1365" s="17" t="str">
        <f t="shared" si="593"/>
        <v/>
      </c>
      <c r="S1365" s="17" t="str">
        <f t="shared" si="594"/>
        <v/>
      </c>
      <c r="T1365" s="17" t="str">
        <f t="shared" si="595"/>
        <v/>
      </c>
      <c r="U1365" s="17" t="str">
        <f t="shared" si="596"/>
        <v/>
      </c>
      <c r="V1365" s="17" t="str">
        <f t="shared" si="597"/>
        <v/>
      </c>
      <c r="W1365" s="17" t="str">
        <f t="shared" si="598"/>
        <v/>
      </c>
      <c r="X1365" s="18" t="str">
        <f t="shared" si="589"/>
        <v/>
      </c>
      <c r="Y1365" s="17" t="str">
        <f t="shared" si="599"/>
        <v/>
      </c>
      <c r="Z1365" s="17" t="str">
        <f t="shared" si="600"/>
        <v/>
      </c>
      <c r="AA1365" s="17" t="str">
        <f t="shared" si="601"/>
        <v/>
      </c>
      <c r="AB1365" s="17" t="str">
        <f t="shared" si="602"/>
        <v/>
      </c>
      <c r="AC1365" s="17" t="str">
        <f t="shared" si="603"/>
        <v/>
      </c>
      <c r="AD1365" s="18" t="str">
        <f t="shared" si="604"/>
        <v/>
      </c>
      <c r="AE1365" s="19" t="str">
        <f t="shared" si="605"/>
        <v/>
      </c>
      <c r="AF1365" s="17" t="str">
        <f t="shared" si="606"/>
        <v/>
      </c>
      <c r="AG1365" s="17" t="str">
        <f t="shared" si="607"/>
        <v/>
      </c>
      <c r="AH1365" s="18" t="str">
        <f t="shared" si="608"/>
        <v/>
      </c>
      <c r="AI1365" s="73"/>
      <c r="AJ1365" s="74"/>
      <c r="AK1365" s="74"/>
      <c r="AL1365" s="73"/>
      <c r="AM1365" s="74"/>
      <c r="AN1365" s="74">
        <f t="shared" si="609"/>
        <v>2012</v>
      </c>
      <c r="AO1365" s="19" t="str">
        <f t="shared" ca="1" si="610"/>
        <v>-</v>
      </c>
      <c r="AP1365" s="17" t="str">
        <f ca="1">IF($C1365&gt;=TODAY(),"-",100*(AO1365-MIN(Fit_Error_Deaths))/(MAX(Fit_Error_Deaths)-MIN(Fit_Error_Deaths)))</f>
        <v>-</v>
      </c>
      <c r="AQ1365" s="17" t="str">
        <f t="shared" ca="1" si="611"/>
        <v>-</v>
      </c>
      <c r="AR1365" s="17" t="str">
        <f ca="1">IF($C1365&gt;=TODAY(),"-",100*(AQ1365-MIN(Fit_Error_LocalTransmission))/(MAX(Fit_Error_LocalTransmission)-MIN(Fit_Error_LocalTransmission)))</f>
        <v>-</v>
      </c>
      <c r="AS1365" s="17" t="str">
        <f t="shared" ca="1" si="612"/>
        <v>-</v>
      </c>
      <c r="AT1365" s="67" t="str">
        <f t="shared" ca="1" si="613"/>
        <v>-</v>
      </c>
    </row>
    <row r="1366" spans="1:46" s="1" customFormat="1" ht="12" x14ac:dyDescent="0.35">
      <c r="A1366" s="87"/>
      <c r="B1366" s="40" t="str">
        <f t="shared" si="590"/>
        <v/>
      </c>
      <c r="C1366" s="41" t="str">
        <f t="shared" si="591"/>
        <v/>
      </c>
      <c r="D1366" s="28">
        <f>'I Disease Parameters'!$E$6/(1000*365)</f>
        <v>4.8197260273972601E-5</v>
      </c>
      <c r="E1366" s="28">
        <f>'I Disease Parameters'!$E$7/(1000*365)</f>
        <v>2.0024657534246577E-5</v>
      </c>
      <c r="F1366" s="27">
        <f>(1-'I Disease Parameters'!$E$8)/'I Disease Parameters'!$E$10</f>
        <v>0.188</v>
      </c>
      <c r="G1366" s="27">
        <f>'I Disease Parameters'!$E$8/'I Disease Parameters'!$E$11</f>
        <v>1.2E-2</v>
      </c>
      <c r="H1366" s="27">
        <f>1/'I Disease Parameters'!$E$12</f>
        <v>0.05</v>
      </c>
      <c r="I1366" s="27">
        <f>'I Disease Parameters'!$E$9/'I Disease Parameters'!$E$15</f>
        <v>0</v>
      </c>
      <c r="J1366" s="83">
        <f t="shared" si="614"/>
        <v>7.7001263440561267</v>
      </c>
      <c r="K1366" s="60">
        <f t="shared" si="615"/>
        <v>0.77001263449643809</v>
      </c>
      <c r="L1366" s="30">
        <f t="shared" si="616"/>
        <v>0.46717576064062738</v>
      </c>
      <c r="M1366" s="27">
        <f>J1366/'I Disease Parameters'!$E$12</f>
        <v>0.38500631720280631</v>
      </c>
      <c r="N1366" s="27">
        <f>K1366/SQRT('I Disease Parameters'!$E$13*'I Disease Parameters'!$E$13)</f>
        <v>4.5294860852731655E-2</v>
      </c>
      <c r="O1366" s="27">
        <f>L1366/'I Disease Parameters'!$E$13</f>
        <v>2.7480927096507492E-2</v>
      </c>
      <c r="P1366" s="27">
        <f>(1-L1366)/'I Disease Parameters'!$E$14</f>
        <v>2.2201009973307193E-2</v>
      </c>
      <c r="Q1366" s="19" t="str">
        <f t="shared" si="592"/>
        <v/>
      </c>
      <c r="R1366" s="17" t="str">
        <f t="shared" si="593"/>
        <v/>
      </c>
      <c r="S1366" s="17" t="str">
        <f t="shared" si="594"/>
        <v/>
      </c>
      <c r="T1366" s="17" t="str">
        <f t="shared" si="595"/>
        <v/>
      </c>
      <c r="U1366" s="17" t="str">
        <f t="shared" si="596"/>
        <v/>
      </c>
      <c r="V1366" s="17" t="str">
        <f t="shared" si="597"/>
        <v/>
      </c>
      <c r="W1366" s="17" t="str">
        <f t="shared" si="598"/>
        <v/>
      </c>
      <c r="X1366" s="18" t="str">
        <f t="shared" si="589"/>
        <v/>
      </c>
      <c r="Y1366" s="17" t="str">
        <f t="shared" si="599"/>
        <v/>
      </c>
      <c r="Z1366" s="17" t="str">
        <f t="shared" si="600"/>
        <v/>
      </c>
      <c r="AA1366" s="17" t="str">
        <f t="shared" si="601"/>
        <v/>
      </c>
      <c r="AB1366" s="17" t="str">
        <f t="shared" si="602"/>
        <v/>
      </c>
      <c r="AC1366" s="17" t="str">
        <f t="shared" si="603"/>
        <v/>
      </c>
      <c r="AD1366" s="18" t="str">
        <f t="shared" si="604"/>
        <v/>
      </c>
      <c r="AE1366" s="19" t="str">
        <f t="shared" si="605"/>
        <v/>
      </c>
      <c r="AF1366" s="17" t="str">
        <f t="shared" si="606"/>
        <v/>
      </c>
      <c r="AG1366" s="17" t="str">
        <f t="shared" si="607"/>
        <v/>
      </c>
      <c r="AH1366" s="18" t="str">
        <f t="shared" si="608"/>
        <v/>
      </c>
      <c r="AI1366" s="73"/>
      <c r="AJ1366" s="74"/>
      <c r="AK1366" s="74"/>
      <c r="AL1366" s="73"/>
      <c r="AM1366" s="74"/>
      <c r="AN1366" s="74">
        <f t="shared" si="609"/>
        <v>2012</v>
      </c>
      <c r="AO1366" s="19" t="str">
        <f t="shared" ca="1" si="610"/>
        <v>-</v>
      </c>
      <c r="AP1366" s="17" t="str">
        <f ca="1">IF($C1366&gt;=TODAY(),"-",100*(AO1366-MIN(Fit_Error_Deaths))/(MAX(Fit_Error_Deaths)-MIN(Fit_Error_Deaths)))</f>
        <v>-</v>
      </c>
      <c r="AQ1366" s="17" t="str">
        <f t="shared" ca="1" si="611"/>
        <v>-</v>
      </c>
      <c r="AR1366" s="17" t="str">
        <f ca="1">IF($C1366&gt;=TODAY(),"-",100*(AQ1366-MIN(Fit_Error_LocalTransmission))/(MAX(Fit_Error_LocalTransmission)-MIN(Fit_Error_LocalTransmission)))</f>
        <v>-</v>
      </c>
      <c r="AS1366" s="17" t="str">
        <f t="shared" ca="1" si="612"/>
        <v>-</v>
      </c>
      <c r="AT1366" s="67" t="str">
        <f t="shared" ca="1" si="613"/>
        <v>-</v>
      </c>
    </row>
    <row r="1367" spans="1:46" s="1" customFormat="1" ht="12" x14ac:dyDescent="0.35">
      <c r="A1367" s="87"/>
      <c r="B1367" s="40" t="str">
        <f t="shared" si="590"/>
        <v/>
      </c>
      <c r="C1367" s="41" t="str">
        <f t="shared" si="591"/>
        <v/>
      </c>
      <c r="D1367" s="28">
        <f>'I Disease Parameters'!$E$6/(1000*365)</f>
        <v>4.8197260273972601E-5</v>
      </c>
      <c r="E1367" s="28">
        <f>'I Disease Parameters'!$E$7/(1000*365)</f>
        <v>2.0024657534246577E-5</v>
      </c>
      <c r="F1367" s="27">
        <f>(1-'I Disease Parameters'!$E$8)/'I Disease Parameters'!$E$10</f>
        <v>0.188</v>
      </c>
      <c r="G1367" s="27">
        <f>'I Disease Parameters'!$E$8/'I Disease Parameters'!$E$11</f>
        <v>1.2E-2</v>
      </c>
      <c r="H1367" s="27">
        <f>1/'I Disease Parameters'!$E$12</f>
        <v>0.05</v>
      </c>
      <c r="I1367" s="27">
        <f>'I Disease Parameters'!$E$9/'I Disease Parameters'!$E$15</f>
        <v>0</v>
      </c>
      <c r="J1367" s="83">
        <f t="shared" si="614"/>
        <v>7.7001263440561267</v>
      </c>
      <c r="K1367" s="60">
        <f t="shared" si="615"/>
        <v>0.77001263449643809</v>
      </c>
      <c r="L1367" s="30">
        <f t="shared" si="616"/>
        <v>0.46717576064062738</v>
      </c>
      <c r="M1367" s="27">
        <f>J1367/'I Disease Parameters'!$E$12</f>
        <v>0.38500631720280631</v>
      </c>
      <c r="N1367" s="27">
        <f>K1367/SQRT('I Disease Parameters'!$E$13*'I Disease Parameters'!$E$13)</f>
        <v>4.5294860852731655E-2</v>
      </c>
      <c r="O1367" s="27">
        <f>L1367/'I Disease Parameters'!$E$13</f>
        <v>2.7480927096507492E-2</v>
      </c>
      <c r="P1367" s="27">
        <f>(1-L1367)/'I Disease Parameters'!$E$14</f>
        <v>2.2201009973307193E-2</v>
      </c>
      <c r="Q1367" s="19" t="str">
        <f t="shared" si="592"/>
        <v/>
      </c>
      <c r="R1367" s="17" t="str">
        <f t="shared" si="593"/>
        <v/>
      </c>
      <c r="S1367" s="17" t="str">
        <f t="shared" si="594"/>
        <v/>
      </c>
      <c r="T1367" s="17" t="str">
        <f t="shared" si="595"/>
        <v/>
      </c>
      <c r="U1367" s="17" t="str">
        <f t="shared" si="596"/>
        <v/>
      </c>
      <c r="V1367" s="17" t="str">
        <f t="shared" si="597"/>
        <v/>
      </c>
      <c r="W1367" s="17" t="str">
        <f t="shared" si="598"/>
        <v/>
      </c>
      <c r="X1367" s="18" t="str">
        <f t="shared" si="589"/>
        <v/>
      </c>
      <c r="Y1367" s="17" t="str">
        <f t="shared" si="599"/>
        <v/>
      </c>
      <c r="Z1367" s="17" t="str">
        <f t="shared" si="600"/>
        <v/>
      </c>
      <c r="AA1367" s="17" t="str">
        <f t="shared" si="601"/>
        <v/>
      </c>
      <c r="AB1367" s="17" t="str">
        <f t="shared" si="602"/>
        <v/>
      </c>
      <c r="AC1367" s="17" t="str">
        <f t="shared" si="603"/>
        <v/>
      </c>
      <c r="AD1367" s="18" t="str">
        <f t="shared" si="604"/>
        <v/>
      </c>
      <c r="AE1367" s="19" t="str">
        <f t="shared" si="605"/>
        <v/>
      </c>
      <c r="AF1367" s="17" t="str">
        <f t="shared" si="606"/>
        <v/>
      </c>
      <c r="AG1367" s="17" t="str">
        <f t="shared" si="607"/>
        <v/>
      </c>
      <c r="AH1367" s="18" t="str">
        <f t="shared" si="608"/>
        <v/>
      </c>
      <c r="AI1367" s="73"/>
      <c r="AJ1367" s="74"/>
      <c r="AK1367" s="74"/>
      <c r="AL1367" s="73"/>
      <c r="AM1367" s="74"/>
      <c r="AN1367" s="74">
        <f t="shared" si="609"/>
        <v>2012</v>
      </c>
      <c r="AO1367" s="19" t="str">
        <f t="shared" ca="1" si="610"/>
        <v>-</v>
      </c>
      <c r="AP1367" s="17" t="str">
        <f ca="1">IF($C1367&gt;=TODAY(),"-",100*(AO1367-MIN(Fit_Error_Deaths))/(MAX(Fit_Error_Deaths)-MIN(Fit_Error_Deaths)))</f>
        <v>-</v>
      </c>
      <c r="AQ1367" s="17" t="str">
        <f t="shared" ca="1" si="611"/>
        <v>-</v>
      </c>
      <c r="AR1367" s="17" t="str">
        <f ca="1">IF($C1367&gt;=TODAY(),"-",100*(AQ1367-MIN(Fit_Error_LocalTransmission))/(MAX(Fit_Error_LocalTransmission)-MIN(Fit_Error_LocalTransmission)))</f>
        <v>-</v>
      </c>
      <c r="AS1367" s="17" t="str">
        <f t="shared" ca="1" si="612"/>
        <v>-</v>
      </c>
      <c r="AT1367" s="67" t="str">
        <f t="shared" ca="1" si="613"/>
        <v>-</v>
      </c>
    </row>
    <row r="1368" spans="1:46" s="1" customFormat="1" ht="12" x14ac:dyDescent="0.35">
      <c r="A1368" s="87"/>
      <c r="B1368" s="40" t="str">
        <f t="shared" si="590"/>
        <v/>
      </c>
      <c r="C1368" s="41" t="str">
        <f t="shared" si="591"/>
        <v/>
      </c>
      <c r="D1368" s="28">
        <f>'I Disease Parameters'!$E$6/(1000*365)</f>
        <v>4.8197260273972601E-5</v>
      </c>
      <c r="E1368" s="28">
        <f>'I Disease Parameters'!$E$7/(1000*365)</f>
        <v>2.0024657534246577E-5</v>
      </c>
      <c r="F1368" s="27">
        <f>(1-'I Disease Parameters'!$E$8)/'I Disease Parameters'!$E$10</f>
        <v>0.188</v>
      </c>
      <c r="G1368" s="27">
        <f>'I Disease Parameters'!$E$8/'I Disease Parameters'!$E$11</f>
        <v>1.2E-2</v>
      </c>
      <c r="H1368" s="27">
        <f>1/'I Disease Parameters'!$E$12</f>
        <v>0.05</v>
      </c>
      <c r="I1368" s="27">
        <f>'I Disease Parameters'!$E$9/'I Disease Parameters'!$E$15</f>
        <v>0</v>
      </c>
      <c r="J1368" s="83">
        <f t="shared" si="614"/>
        <v>7.7001263440561267</v>
      </c>
      <c r="K1368" s="60">
        <f t="shared" si="615"/>
        <v>0.77001263449643809</v>
      </c>
      <c r="L1368" s="30">
        <f t="shared" si="616"/>
        <v>0.46717576064062738</v>
      </c>
      <c r="M1368" s="27">
        <f>J1368/'I Disease Parameters'!$E$12</f>
        <v>0.38500631720280631</v>
      </c>
      <c r="N1368" s="27">
        <f>K1368/SQRT('I Disease Parameters'!$E$13*'I Disease Parameters'!$E$13)</f>
        <v>4.5294860852731655E-2</v>
      </c>
      <c r="O1368" s="27">
        <f>L1368/'I Disease Parameters'!$E$13</f>
        <v>2.7480927096507492E-2</v>
      </c>
      <c r="P1368" s="27">
        <f>(1-L1368)/'I Disease Parameters'!$E$14</f>
        <v>2.2201009973307193E-2</v>
      </c>
      <c r="Q1368" s="19" t="str">
        <f t="shared" si="592"/>
        <v/>
      </c>
      <c r="R1368" s="17" t="str">
        <f t="shared" si="593"/>
        <v/>
      </c>
      <c r="S1368" s="17" t="str">
        <f t="shared" si="594"/>
        <v/>
      </c>
      <c r="T1368" s="17" t="str">
        <f t="shared" si="595"/>
        <v/>
      </c>
      <c r="U1368" s="17" t="str">
        <f t="shared" si="596"/>
        <v/>
      </c>
      <c r="V1368" s="17" t="str">
        <f t="shared" si="597"/>
        <v/>
      </c>
      <c r="W1368" s="17" t="str">
        <f t="shared" si="598"/>
        <v/>
      </c>
      <c r="X1368" s="18" t="str">
        <f t="shared" si="589"/>
        <v/>
      </c>
      <c r="Y1368" s="17" t="str">
        <f t="shared" si="599"/>
        <v/>
      </c>
      <c r="Z1368" s="17" t="str">
        <f t="shared" si="600"/>
        <v/>
      </c>
      <c r="AA1368" s="17" t="str">
        <f t="shared" si="601"/>
        <v/>
      </c>
      <c r="AB1368" s="17" t="str">
        <f t="shared" si="602"/>
        <v/>
      </c>
      <c r="AC1368" s="17" t="str">
        <f t="shared" si="603"/>
        <v/>
      </c>
      <c r="AD1368" s="18" t="str">
        <f t="shared" si="604"/>
        <v/>
      </c>
      <c r="AE1368" s="19" t="str">
        <f t="shared" si="605"/>
        <v/>
      </c>
      <c r="AF1368" s="17" t="str">
        <f t="shared" si="606"/>
        <v/>
      </c>
      <c r="AG1368" s="17" t="str">
        <f t="shared" si="607"/>
        <v/>
      </c>
      <c r="AH1368" s="18" t="str">
        <f t="shared" si="608"/>
        <v/>
      </c>
      <c r="AI1368" s="73"/>
      <c r="AJ1368" s="74"/>
      <c r="AK1368" s="74"/>
      <c r="AL1368" s="73"/>
      <c r="AM1368" s="74"/>
      <c r="AN1368" s="74">
        <f t="shared" si="609"/>
        <v>2012</v>
      </c>
      <c r="AO1368" s="19" t="str">
        <f t="shared" ca="1" si="610"/>
        <v>-</v>
      </c>
      <c r="AP1368" s="17" t="str">
        <f ca="1">IF($C1368&gt;=TODAY(),"-",100*(AO1368-MIN(Fit_Error_Deaths))/(MAX(Fit_Error_Deaths)-MIN(Fit_Error_Deaths)))</f>
        <v>-</v>
      </c>
      <c r="AQ1368" s="17" t="str">
        <f t="shared" ca="1" si="611"/>
        <v>-</v>
      </c>
      <c r="AR1368" s="17" t="str">
        <f ca="1">IF($C1368&gt;=TODAY(),"-",100*(AQ1368-MIN(Fit_Error_LocalTransmission))/(MAX(Fit_Error_LocalTransmission)-MIN(Fit_Error_LocalTransmission)))</f>
        <v>-</v>
      </c>
      <c r="AS1368" s="17" t="str">
        <f t="shared" ca="1" si="612"/>
        <v>-</v>
      </c>
      <c r="AT1368" s="67" t="str">
        <f t="shared" ca="1" si="613"/>
        <v>-</v>
      </c>
    </row>
    <row r="1369" spans="1:46" s="1" customFormat="1" ht="12" x14ac:dyDescent="0.35">
      <c r="A1369" s="87"/>
      <c r="B1369" s="40" t="str">
        <f t="shared" si="590"/>
        <v/>
      </c>
      <c r="C1369" s="41" t="str">
        <f t="shared" si="591"/>
        <v/>
      </c>
      <c r="D1369" s="28">
        <f>'I Disease Parameters'!$E$6/(1000*365)</f>
        <v>4.8197260273972601E-5</v>
      </c>
      <c r="E1369" s="28">
        <f>'I Disease Parameters'!$E$7/(1000*365)</f>
        <v>2.0024657534246577E-5</v>
      </c>
      <c r="F1369" s="27">
        <f>(1-'I Disease Parameters'!$E$8)/'I Disease Parameters'!$E$10</f>
        <v>0.188</v>
      </c>
      <c r="G1369" s="27">
        <f>'I Disease Parameters'!$E$8/'I Disease Parameters'!$E$11</f>
        <v>1.2E-2</v>
      </c>
      <c r="H1369" s="27">
        <f>1/'I Disease Parameters'!$E$12</f>
        <v>0.05</v>
      </c>
      <c r="I1369" s="27">
        <f>'I Disease Parameters'!$E$9/'I Disease Parameters'!$E$15</f>
        <v>0</v>
      </c>
      <c r="J1369" s="83">
        <f t="shared" si="614"/>
        <v>7.7001263440561267</v>
      </c>
      <c r="K1369" s="60">
        <f t="shared" si="615"/>
        <v>0.77001263449643809</v>
      </c>
      <c r="L1369" s="30">
        <f t="shared" si="616"/>
        <v>0.46717576064062738</v>
      </c>
      <c r="M1369" s="27">
        <f>J1369/'I Disease Parameters'!$E$12</f>
        <v>0.38500631720280631</v>
      </c>
      <c r="N1369" s="27">
        <f>K1369/SQRT('I Disease Parameters'!$E$13*'I Disease Parameters'!$E$13)</f>
        <v>4.5294860852731655E-2</v>
      </c>
      <c r="O1369" s="27">
        <f>L1369/'I Disease Parameters'!$E$13</f>
        <v>2.7480927096507492E-2</v>
      </c>
      <c r="P1369" s="27">
        <f>(1-L1369)/'I Disease Parameters'!$E$14</f>
        <v>2.2201009973307193E-2</v>
      </c>
      <c r="Q1369" s="19" t="str">
        <f t="shared" si="592"/>
        <v/>
      </c>
      <c r="R1369" s="17" t="str">
        <f t="shared" si="593"/>
        <v/>
      </c>
      <c r="S1369" s="17" t="str">
        <f t="shared" si="594"/>
        <v/>
      </c>
      <c r="T1369" s="17" t="str">
        <f t="shared" si="595"/>
        <v/>
      </c>
      <c r="U1369" s="17" t="str">
        <f t="shared" si="596"/>
        <v/>
      </c>
      <c r="V1369" s="17" t="str">
        <f t="shared" si="597"/>
        <v/>
      </c>
      <c r="W1369" s="17" t="str">
        <f t="shared" si="598"/>
        <v/>
      </c>
      <c r="X1369" s="18" t="str">
        <f t="shared" si="589"/>
        <v/>
      </c>
      <c r="Y1369" s="17" t="str">
        <f t="shared" si="599"/>
        <v/>
      </c>
      <c r="Z1369" s="17" t="str">
        <f t="shared" si="600"/>
        <v/>
      </c>
      <c r="AA1369" s="17" t="str">
        <f t="shared" si="601"/>
        <v/>
      </c>
      <c r="AB1369" s="17" t="str">
        <f t="shared" si="602"/>
        <v/>
      </c>
      <c r="AC1369" s="17" t="str">
        <f t="shared" si="603"/>
        <v/>
      </c>
      <c r="AD1369" s="18" t="str">
        <f t="shared" si="604"/>
        <v/>
      </c>
      <c r="AE1369" s="19" t="str">
        <f t="shared" si="605"/>
        <v/>
      </c>
      <c r="AF1369" s="17" t="str">
        <f t="shared" si="606"/>
        <v/>
      </c>
      <c r="AG1369" s="17" t="str">
        <f t="shared" si="607"/>
        <v/>
      </c>
      <c r="AH1369" s="18" t="str">
        <f t="shared" si="608"/>
        <v/>
      </c>
      <c r="AI1369" s="73"/>
      <c r="AJ1369" s="74"/>
      <c r="AK1369" s="74"/>
      <c r="AL1369" s="73"/>
      <c r="AM1369" s="74"/>
      <c r="AN1369" s="74">
        <f t="shared" si="609"/>
        <v>2012</v>
      </c>
      <c r="AO1369" s="19" t="str">
        <f t="shared" ca="1" si="610"/>
        <v>-</v>
      </c>
      <c r="AP1369" s="17" t="str">
        <f ca="1">IF($C1369&gt;=TODAY(),"-",100*(AO1369-MIN(Fit_Error_Deaths))/(MAX(Fit_Error_Deaths)-MIN(Fit_Error_Deaths)))</f>
        <v>-</v>
      </c>
      <c r="AQ1369" s="17" t="str">
        <f t="shared" ca="1" si="611"/>
        <v>-</v>
      </c>
      <c r="AR1369" s="17" t="str">
        <f ca="1">IF($C1369&gt;=TODAY(),"-",100*(AQ1369-MIN(Fit_Error_LocalTransmission))/(MAX(Fit_Error_LocalTransmission)-MIN(Fit_Error_LocalTransmission)))</f>
        <v>-</v>
      </c>
      <c r="AS1369" s="17" t="str">
        <f t="shared" ca="1" si="612"/>
        <v>-</v>
      </c>
      <c r="AT1369" s="67" t="str">
        <f t="shared" ca="1" si="613"/>
        <v>-</v>
      </c>
    </row>
    <row r="1370" spans="1:46" s="1" customFormat="1" ht="12" x14ac:dyDescent="0.35">
      <c r="A1370" s="87"/>
      <c r="B1370" s="40" t="str">
        <f t="shared" si="590"/>
        <v/>
      </c>
      <c r="C1370" s="41" t="str">
        <f t="shared" si="591"/>
        <v/>
      </c>
      <c r="D1370" s="28">
        <f>'I Disease Parameters'!$E$6/(1000*365)</f>
        <v>4.8197260273972601E-5</v>
      </c>
      <c r="E1370" s="28">
        <f>'I Disease Parameters'!$E$7/(1000*365)</f>
        <v>2.0024657534246577E-5</v>
      </c>
      <c r="F1370" s="27">
        <f>(1-'I Disease Parameters'!$E$8)/'I Disease Parameters'!$E$10</f>
        <v>0.188</v>
      </c>
      <c r="G1370" s="27">
        <f>'I Disease Parameters'!$E$8/'I Disease Parameters'!$E$11</f>
        <v>1.2E-2</v>
      </c>
      <c r="H1370" s="27">
        <f>1/'I Disease Parameters'!$E$12</f>
        <v>0.05</v>
      </c>
      <c r="I1370" s="27">
        <f>'I Disease Parameters'!$E$9/'I Disease Parameters'!$E$15</f>
        <v>0</v>
      </c>
      <c r="J1370" s="83">
        <f t="shared" si="614"/>
        <v>7.7001263440561267</v>
      </c>
      <c r="K1370" s="60">
        <f t="shared" si="615"/>
        <v>0.77001263449643809</v>
      </c>
      <c r="L1370" s="30">
        <f t="shared" si="616"/>
        <v>0.46717576064062738</v>
      </c>
      <c r="M1370" s="27">
        <f>J1370/'I Disease Parameters'!$E$12</f>
        <v>0.38500631720280631</v>
      </c>
      <c r="N1370" s="27">
        <f>K1370/SQRT('I Disease Parameters'!$E$13*'I Disease Parameters'!$E$13)</f>
        <v>4.5294860852731655E-2</v>
      </c>
      <c r="O1370" s="27">
        <f>L1370/'I Disease Parameters'!$E$13</f>
        <v>2.7480927096507492E-2</v>
      </c>
      <c r="P1370" s="27">
        <f>(1-L1370)/'I Disease Parameters'!$E$14</f>
        <v>2.2201009973307193E-2</v>
      </c>
      <c r="Q1370" s="19" t="str">
        <f t="shared" si="592"/>
        <v/>
      </c>
      <c r="R1370" s="17" t="str">
        <f t="shared" si="593"/>
        <v/>
      </c>
      <c r="S1370" s="17" t="str">
        <f t="shared" si="594"/>
        <v/>
      </c>
      <c r="T1370" s="17" t="str">
        <f t="shared" si="595"/>
        <v/>
      </c>
      <c r="U1370" s="17" t="str">
        <f t="shared" si="596"/>
        <v/>
      </c>
      <c r="V1370" s="17" t="str">
        <f t="shared" si="597"/>
        <v/>
      </c>
      <c r="W1370" s="17" t="str">
        <f t="shared" si="598"/>
        <v/>
      </c>
      <c r="X1370" s="18" t="str">
        <f t="shared" si="589"/>
        <v/>
      </c>
      <c r="Y1370" s="17" t="str">
        <f t="shared" si="599"/>
        <v/>
      </c>
      <c r="Z1370" s="17" t="str">
        <f t="shared" si="600"/>
        <v/>
      </c>
      <c r="AA1370" s="17" t="str">
        <f t="shared" si="601"/>
        <v/>
      </c>
      <c r="AB1370" s="17" t="str">
        <f t="shared" si="602"/>
        <v/>
      </c>
      <c r="AC1370" s="17" t="str">
        <f t="shared" si="603"/>
        <v/>
      </c>
      <c r="AD1370" s="18" t="str">
        <f t="shared" si="604"/>
        <v/>
      </c>
      <c r="AE1370" s="19" t="str">
        <f t="shared" si="605"/>
        <v/>
      </c>
      <c r="AF1370" s="17" t="str">
        <f t="shared" si="606"/>
        <v/>
      </c>
      <c r="AG1370" s="17" t="str">
        <f t="shared" si="607"/>
        <v/>
      </c>
      <c r="AH1370" s="18" t="str">
        <f t="shared" si="608"/>
        <v/>
      </c>
      <c r="AI1370" s="73"/>
      <c r="AJ1370" s="74"/>
      <c r="AK1370" s="74"/>
      <c r="AL1370" s="73"/>
      <c r="AM1370" s="74"/>
      <c r="AN1370" s="74">
        <f t="shared" si="609"/>
        <v>2012</v>
      </c>
      <c r="AO1370" s="19" t="str">
        <f t="shared" ca="1" si="610"/>
        <v>-</v>
      </c>
      <c r="AP1370" s="17" t="str">
        <f ca="1">IF($C1370&gt;=TODAY(),"-",100*(AO1370-MIN(Fit_Error_Deaths))/(MAX(Fit_Error_Deaths)-MIN(Fit_Error_Deaths)))</f>
        <v>-</v>
      </c>
      <c r="AQ1370" s="17" t="str">
        <f t="shared" ca="1" si="611"/>
        <v>-</v>
      </c>
      <c r="AR1370" s="17" t="str">
        <f ca="1">IF($C1370&gt;=TODAY(),"-",100*(AQ1370-MIN(Fit_Error_LocalTransmission))/(MAX(Fit_Error_LocalTransmission)-MIN(Fit_Error_LocalTransmission)))</f>
        <v>-</v>
      </c>
      <c r="AS1370" s="17" t="str">
        <f t="shared" ca="1" si="612"/>
        <v>-</v>
      </c>
      <c r="AT1370" s="67" t="str">
        <f t="shared" ca="1" si="613"/>
        <v>-</v>
      </c>
    </row>
    <row r="1371" spans="1:46" s="1" customFormat="1" ht="12" x14ac:dyDescent="0.35">
      <c r="A1371" s="87"/>
      <c r="B1371" s="40" t="str">
        <f t="shared" si="590"/>
        <v/>
      </c>
      <c r="C1371" s="41" t="str">
        <f t="shared" si="591"/>
        <v/>
      </c>
      <c r="D1371" s="28">
        <f>'I Disease Parameters'!$E$6/(1000*365)</f>
        <v>4.8197260273972601E-5</v>
      </c>
      <c r="E1371" s="28">
        <f>'I Disease Parameters'!$E$7/(1000*365)</f>
        <v>2.0024657534246577E-5</v>
      </c>
      <c r="F1371" s="27">
        <f>(1-'I Disease Parameters'!$E$8)/'I Disease Parameters'!$E$10</f>
        <v>0.188</v>
      </c>
      <c r="G1371" s="27">
        <f>'I Disease Parameters'!$E$8/'I Disease Parameters'!$E$11</f>
        <v>1.2E-2</v>
      </c>
      <c r="H1371" s="27">
        <f>1/'I Disease Parameters'!$E$12</f>
        <v>0.05</v>
      </c>
      <c r="I1371" s="27">
        <f>'I Disease Parameters'!$E$9/'I Disease Parameters'!$E$15</f>
        <v>0</v>
      </c>
      <c r="J1371" s="83">
        <f t="shared" si="614"/>
        <v>7.7001263440561267</v>
      </c>
      <c r="K1371" s="60">
        <f t="shared" si="615"/>
        <v>0.77001263449643809</v>
      </c>
      <c r="L1371" s="30">
        <f t="shared" si="616"/>
        <v>0.46717576064062738</v>
      </c>
      <c r="M1371" s="27">
        <f>J1371/'I Disease Parameters'!$E$12</f>
        <v>0.38500631720280631</v>
      </c>
      <c r="N1371" s="27">
        <f>K1371/SQRT('I Disease Parameters'!$E$13*'I Disease Parameters'!$E$13)</f>
        <v>4.5294860852731655E-2</v>
      </c>
      <c r="O1371" s="27">
        <f>L1371/'I Disease Parameters'!$E$13</f>
        <v>2.7480927096507492E-2</v>
      </c>
      <c r="P1371" s="27">
        <f>(1-L1371)/'I Disease Parameters'!$E$14</f>
        <v>2.2201009973307193E-2</v>
      </c>
      <c r="Q1371" s="19" t="str">
        <f t="shared" si="592"/>
        <v/>
      </c>
      <c r="R1371" s="17" t="str">
        <f t="shared" si="593"/>
        <v/>
      </c>
      <c r="S1371" s="17" t="str">
        <f t="shared" si="594"/>
        <v/>
      </c>
      <c r="T1371" s="17" t="str">
        <f t="shared" si="595"/>
        <v/>
      </c>
      <c r="U1371" s="17" t="str">
        <f t="shared" si="596"/>
        <v/>
      </c>
      <c r="V1371" s="17" t="str">
        <f t="shared" si="597"/>
        <v/>
      </c>
      <c r="W1371" s="17" t="str">
        <f t="shared" si="598"/>
        <v/>
      </c>
      <c r="X1371" s="18" t="str">
        <f t="shared" si="589"/>
        <v/>
      </c>
      <c r="Y1371" s="17" t="str">
        <f t="shared" si="599"/>
        <v/>
      </c>
      <c r="Z1371" s="17" t="str">
        <f t="shared" si="600"/>
        <v/>
      </c>
      <c r="AA1371" s="17" t="str">
        <f t="shared" si="601"/>
        <v/>
      </c>
      <c r="AB1371" s="17" t="str">
        <f t="shared" si="602"/>
        <v/>
      </c>
      <c r="AC1371" s="17" t="str">
        <f t="shared" si="603"/>
        <v/>
      </c>
      <c r="AD1371" s="18" t="str">
        <f t="shared" si="604"/>
        <v/>
      </c>
      <c r="AE1371" s="19" t="str">
        <f t="shared" si="605"/>
        <v/>
      </c>
      <c r="AF1371" s="17" t="str">
        <f t="shared" si="606"/>
        <v/>
      </c>
      <c r="AG1371" s="17" t="str">
        <f t="shared" si="607"/>
        <v/>
      </c>
      <c r="AH1371" s="18" t="str">
        <f t="shared" si="608"/>
        <v/>
      </c>
      <c r="AI1371" s="73"/>
      <c r="AJ1371" s="74"/>
      <c r="AK1371" s="74"/>
      <c r="AL1371" s="73"/>
      <c r="AM1371" s="74"/>
      <c r="AN1371" s="74">
        <f t="shared" si="609"/>
        <v>2012</v>
      </c>
      <c r="AO1371" s="19" t="str">
        <f t="shared" ca="1" si="610"/>
        <v>-</v>
      </c>
      <c r="AP1371" s="17" t="str">
        <f ca="1">IF($C1371&gt;=TODAY(),"-",100*(AO1371-MIN(Fit_Error_Deaths))/(MAX(Fit_Error_Deaths)-MIN(Fit_Error_Deaths)))</f>
        <v>-</v>
      </c>
      <c r="AQ1371" s="17" t="str">
        <f t="shared" ca="1" si="611"/>
        <v>-</v>
      </c>
      <c r="AR1371" s="17" t="str">
        <f ca="1">IF($C1371&gt;=TODAY(),"-",100*(AQ1371-MIN(Fit_Error_LocalTransmission))/(MAX(Fit_Error_LocalTransmission)-MIN(Fit_Error_LocalTransmission)))</f>
        <v>-</v>
      </c>
      <c r="AS1371" s="17" t="str">
        <f t="shared" ca="1" si="612"/>
        <v>-</v>
      </c>
      <c r="AT1371" s="67" t="str">
        <f t="shared" ca="1" si="613"/>
        <v>-</v>
      </c>
    </row>
    <row r="1372" spans="1:46" s="1" customFormat="1" ht="12" x14ac:dyDescent="0.35">
      <c r="A1372" s="87"/>
      <c r="B1372" s="40" t="str">
        <f t="shared" si="590"/>
        <v/>
      </c>
      <c r="C1372" s="41" t="str">
        <f t="shared" si="591"/>
        <v/>
      </c>
      <c r="D1372" s="28">
        <f>'I Disease Parameters'!$E$6/(1000*365)</f>
        <v>4.8197260273972601E-5</v>
      </c>
      <c r="E1372" s="28">
        <f>'I Disease Parameters'!$E$7/(1000*365)</f>
        <v>2.0024657534246577E-5</v>
      </c>
      <c r="F1372" s="27">
        <f>(1-'I Disease Parameters'!$E$8)/'I Disease Parameters'!$E$10</f>
        <v>0.188</v>
      </c>
      <c r="G1372" s="27">
        <f>'I Disease Parameters'!$E$8/'I Disease Parameters'!$E$11</f>
        <v>1.2E-2</v>
      </c>
      <c r="H1372" s="27">
        <f>1/'I Disease Parameters'!$E$12</f>
        <v>0.05</v>
      </c>
      <c r="I1372" s="27">
        <f>'I Disease Parameters'!$E$9/'I Disease Parameters'!$E$15</f>
        <v>0</v>
      </c>
      <c r="J1372" s="83">
        <f t="shared" si="614"/>
        <v>7.7001263440561267</v>
      </c>
      <c r="K1372" s="60">
        <f t="shared" si="615"/>
        <v>0.77001263449643809</v>
      </c>
      <c r="L1372" s="30">
        <f t="shared" si="616"/>
        <v>0.46717576064062738</v>
      </c>
      <c r="M1372" s="27">
        <f>J1372/'I Disease Parameters'!$E$12</f>
        <v>0.38500631720280631</v>
      </c>
      <c r="N1372" s="27">
        <f>K1372/SQRT('I Disease Parameters'!$E$13*'I Disease Parameters'!$E$13)</f>
        <v>4.5294860852731655E-2</v>
      </c>
      <c r="O1372" s="27">
        <f>L1372/'I Disease Parameters'!$E$13</f>
        <v>2.7480927096507492E-2</v>
      </c>
      <c r="P1372" s="27">
        <f>(1-L1372)/'I Disease Parameters'!$E$14</f>
        <v>2.2201009973307193E-2</v>
      </c>
      <c r="Q1372" s="19" t="str">
        <f t="shared" si="592"/>
        <v/>
      </c>
      <c r="R1372" s="17" t="str">
        <f t="shared" si="593"/>
        <v/>
      </c>
      <c r="S1372" s="17" t="str">
        <f t="shared" si="594"/>
        <v/>
      </c>
      <c r="T1372" s="17" t="str">
        <f t="shared" si="595"/>
        <v/>
      </c>
      <c r="U1372" s="17" t="str">
        <f t="shared" si="596"/>
        <v/>
      </c>
      <c r="V1372" s="17" t="str">
        <f t="shared" si="597"/>
        <v/>
      </c>
      <c r="W1372" s="17" t="str">
        <f t="shared" si="598"/>
        <v/>
      </c>
      <c r="X1372" s="18" t="str">
        <f t="shared" si="589"/>
        <v/>
      </c>
      <c r="Y1372" s="17" t="str">
        <f t="shared" si="599"/>
        <v/>
      </c>
      <c r="Z1372" s="17" t="str">
        <f t="shared" si="600"/>
        <v/>
      </c>
      <c r="AA1372" s="17" t="str">
        <f t="shared" si="601"/>
        <v/>
      </c>
      <c r="AB1372" s="17" t="str">
        <f t="shared" si="602"/>
        <v/>
      </c>
      <c r="AC1372" s="17" t="str">
        <f t="shared" si="603"/>
        <v/>
      </c>
      <c r="AD1372" s="18" t="str">
        <f t="shared" si="604"/>
        <v/>
      </c>
      <c r="AE1372" s="19" t="str">
        <f t="shared" si="605"/>
        <v/>
      </c>
      <c r="AF1372" s="17" t="str">
        <f t="shared" si="606"/>
        <v/>
      </c>
      <c r="AG1372" s="17" t="str">
        <f t="shared" si="607"/>
        <v/>
      </c>
      <c r="AH1372" s="18" t="str">
        <f t="shared" si="608"/>
        <v/>
      </c>
      <c r="AI1372" s="73"/>
      <c r="AJ1372" s="74"/>
      <c r="AK1372" s="74"/>
      <c r="AL1372" s="73"/>
      <c r="AM1372" s="74"/>
      <c r="AN1372" s="74">
        <f t="shared" si="609"/>
        <v>2012</v>
      </c>
      <c r="AO1372" s="19" t="str">
        <f t="shared" ca="1" si="610"/>
        <v>-</v>
      </c>
      <c r="AP1372" s="17" t="str">
        <f ca="1">IF($C1372&gt;=TODAY(),"-",100*(AO1372-MIN(Fit_Error_Deaths))/(MAX(Fit_Error_Deaths)-MIN(Fit_Error_Deaths)))</f>
        <v>-</v>
      </c>
      <c r="AQ1372" s="17" t="str">
        <f t="shared" ca="1" si="611"/>
        <v>-</v>
      </c>
      <c r="AR1372" s="17" t="str">
        <f ca="1">IF($C1372&gt;=TODAY(),"-",100*(AQ1372-MIN(Fit_Error_LocalTransmission))/(MAX(Fit_Error_LocalTransmission)-MIN(Fit_Error_LocalTransmission)))</f>
        <v>-</v>
      </c>
      <c r="AS1372" s="17" t="str">
        <f t="shared" ca="1" si="612"/>
        <v>-</v>
      </c>
      <c r="AT1372" s="67" t="str">
        <f t="shared" ca="1" si="613"/>
        <v>-</v>
      </c>
    </row>
    <row r="1373" spans="1:46" s="1" customFormat="1" ht="12" x14ac:dyDescent="0.35">
      <c r="A1373" s="87"/>
      <c r="B1373" s="40" t="str">
        <f t="shared" si="590"/>
        <v/>
      </c>
      <c r="C1373" s="41" t="str">
        <f t="shared" si="591"/>
        <v/>
      </c>
      <c r="D1373" s="28">
        <f>'I Disease Parameters'!$E$6/(1000*365)</f>
        <v>4.8197260273972601E-5</v>
      </c>
      <c r="E1373" s="28">
        <f>'I Disease Parameters'!$E$7/(1000*365)</f>
        <v>2.0024657534246577E-5</v>
      </c>
      <c r="F1373" s="27">
        <f>(1-'I Disease Parameters'!$E$8)/'I Disease Parameters'!$E$10</f>
        <v>0.188</v>
      </c>
      <c r="G1373" s="27">
        <f>'I Disease Parameters'!$E$8/'I Disease Parameters'!$E$11</f>
        <v>1.2E-2</v>
      </c>
      <c r="H1373" s="27">
        <f>1/'I Disease Parameters'!$E$12</f>
        <v>0.05</v>
      </c>
      <c r="I1373" s="27">
        <f>'I Disease Parameters'!$E$9/'I Disease Parameters'!$E$15</f>
        <v>0</v>
      </c>
      <c r="J1373" s="83">
        <f t="shared" si="614"/>
        <v>7.7001263440561267</v>
      </c>
      <c r="K1373" s="60">
        <f t="shared" si="615"/>
        <v>0.77001263449643809</v>
      </c>
      <c r="L1373" s="30">
        <f t="shared" si="616"/>
        <v>0.46717576064062738</v>
      </c>
      <c r="M1373" s="27">
        <f>J1373/'I Disease Parameters'!$E$12</f>
        <v>0.38500631720280631</v>
      </c>
      <c r="N1373" s="27">
        <f>K1373/SQRT('I Disease Parameters'!$E$13*'I Disease Parameters'!$E$13)</f>
        <v>4.5294860852731655E-2</v>
      </c>
      <c r="O1373" s="27">
        <f>L1373/'I Disease Parameters'!$E$13</f>
        <v>2.7480927096507492E-2</v>
      </c>
      <c r="P1373" s="27">
        <f>(1-L1373)/'I Disease Parameters'!$E$14</f>
        <v>2.2201009973307193E-2</v>
      </c>
      <c r="Q1373" s="19" t="str">
        <f t="shared" si="592"/>
        <v/>
      </c>
      <c r="R1373" s="17" t="str">
        <f t="shared" si="593"/>
        <v/>
      </c>
      <c r="S1373" s="17" t="str">
        <f t="shared" si="594"/>
        <v/>
      </c>
      <c r="T1373" s="17" t="str">
        <f t="shared" si="595"/>
        <v/>
      </c>
      <c r="U1373" s="17" t="str">
        <f t="shared" si="596"/>
        <v/>
      </c>
      <c r="V1373" s="17" t="str">
        <f t="shared" si="597"/>
        <v/>
      </c>
      <c r="W1373" s="17" t="str">
        <f t="shared" si="598"/>
        <v/>
      </c>
      <c r="X1373" s="18" t="str">
        <f t="shared" si="589"/>
        <v/>
      </c>
      <c r="Y1373" s="17" t="str">
        <f t="shared" si="599"/>
        <v/>
      </c>
      <c r="Z1373" s="17" t="str">
        <f t="shared" si="600"/>
        <v/>
      </c>
      <c r="AA1373" s="17" t="str">
        <f t="shared" si="601"/>
        <v/>
      </c>
      <c r="AB1373" s="17" t="str">
        <f t="shared" si="602"/>
        <v/>
      </c>
      <c r="AC1373" s="17" t="str">
        <f t="shared" si="603"/>
        <v/>
      </c>
      <c r="AD1373" s="18" t="str">
        <f t="shared" si="604"/>
        <v/>
      </c>
      <c r="AE1373" s="19" t="str">
        <f t="shared" si="605"/>
        <v/>
      </c>
      <c r="AF1373" s="17" t="str">
        <f t="shared" si="606"/>
        <v/>
      </c>
      <c r="AG1373" s="17" t="str">
        <f t="shared" si="607"/>
        <v/>
      </c>
      <c r="AH1373" s="18" t="str">
        <f t="shared" si="608"/>
        <v/>
      </c>
      <c r="AI1373" s="73"/>
      <c r="AJ1373" s="74"/>
      <c r="AK1373" s="74"/>
      <c r="AL1373" s="73"/>
      <c r="AM1373" s="74"/>
      <c r="AN1373" s="74">
        <f t="shared" si="609"/>
        <v>2012</v>
      </c>
      <c r="AO1373" s="19" t="str">
        <f t="shared" ca="1" si="610"/>
        <v>-</v>
      </c>
      <c r="AP1373" s="17" t="str">
        <f ca="1">IF($C1373&gt;=TODAY(),"-",100*(AO1373-MIN(Fit_Error_Deaths))/(MAX(Fit_Error_Deaths)-MIN(Fit_Error_Deaths)))</f>
        <v>-</v>
      </c>
      <c r="AQ1373" s="17" t="str">
        <f t="shared" ca="1" si="611"/>
        <v>-</v>
      </c>
      <c r="AR1373" s="17" t="str">
        <f ca="1">IF($C1373&gt;=TODAY(),"-",100*(AQ1373-MIN(Fit_Error_LocalTransmission))/(MAX(Fit_Error_LocalTransmission)-MIN(Fit_Error_LocalTransmission)))</f>
        <v>-</v>
      </c>
      <c r="AS1373" s="17" t="str">
        <f t="shared" ca="1" si="612"/>
        <v>-</v>
      </c>
      <c r="AT1373" s="67" t="str">
        <f t="shared" ca="1" si="613"/>
        <v>-</v>
      </c>
    </row>
    <row r="1374" spans="1:46" s="1" customFormat="1" ht="12" x14ac:dyDescent="0.35">
      <c r="A1374" s="87"/>
      <c r="B1374" s="40" t="str">
        <f t="shared" si="590"/>
        <v/>
      </c>
      <c r="C1374" s="41" t="str">
        <f t="shared" si="591"/>
        <v/>
      </c>
      <c r="D1374" s="28">
        <f>'I Disease Parameters'!$E$6/(1000*365)</f>
        <v>4.8197260273972601E-5</v>
      </c>
      <c r="E1374" s="28">
        <f>'I Disease Parameters'!$E$7/(1000*365)</f>
        <v>2.0024657534246577E-5</v>
      </c>
      <c r="F1374" s="27">
        <f>(1-'I Disease Parameters'!$E$8)/'I Disease Parameters'!$E$10</f>
        <v>0.188</v>
      </c>
      <c r="G1374" s="27">
        <f>'I Disease Parameters'!$E$8/'I Disease Parameters'!$E$11</f>
        <v>1.2E-2</v>
      </c>
      <c r="H1374" s="27">
        <f>1/'I Disease Parameters'!$E$12</f>
        <v>0.05</v>
      </c>
      <c r="I1374" s="27">
        <f>'I Disease Parameters'!$E$9/'I Disease Parameters'!$E$15</f>
        <v>0</v>
      </c>
      <c r="J1374" s="83">
        <f t="shared" si="614"/>
        <v>7.7001263440561267</v>
      </c>
      <c r="K1374" s="60">
        <f t="shared" si="615"/>
        <v>0.77001263449643809</v>
      </c>
      <c r="L1374" s="30">
        <f t="shared" si="616"/>
        <v>0.46717576064062738</v>
      </c>
      <c r="M1374" s="27">
        <f>J1374/'I Disease Parameters'!$E$12</f>
        <v>0.38500631720280631</v>
      </c>
      <c r="N1374" s="27">
        <f>K1374/SQRT('I Disease Parameters'!$E$13*'I Disease Parameters'!$E$13)</f>
        <v>4.5294860852731655E-2</v>
      </c>
      <c r="O1374" s="27">
        <f>L1374/'I Disease Parameters'!$E$13</f>
        <v>2.7480927096507492E-2</v>
      </c>
      <c r="P1374" s="27">
        <f>(1-L1374)/'I Disease Parameters'!$E$14</f>
        <v>2.2201009973307193E-2</v>
      </c>
      <c r="Q1374" s="19" t="str">
        <f t="shared" si="592"/>
        <v/>
      </c>
      <c r="R1374" s="17" t="str">
        <f t="shared" si="593"/>
        <v/>
      </c>
      <c r="S1374" s="17" t="str">
        <f t="shared" si="594"/>
        <v/>
      </c>
      <c r="T1374" s="17" t="str">
        <f t="shared" si="595"/>
        <v/>
      </c>
      <c r="U1374" s="17" t="str">
        <f t="shared" si="596"/>
        <v/>
      </c>
      <c r="V1374" s="17" t="str">
        <f t="shared" si="597"/>
        <v/>
      </c>
      <c r="W1374" s="17" t="str">
        <f t="shared" si="598"/>
        <v/>
      </c>
      <c r="X1374" s="18" t="str">
        <f t="shared" si="589"/>
        <v/>
      </c>
      <c r="Y1374" s="17" t="str">
        <f t="shared" si="599"/>
        <v/>
      </c>
      <c r="Z1374" s="17" t="str">
        <f t="shared" si="600"/>
        <v/>
      </c>
      <c r="AA1374" s="17" t="str">
        <f t="shared" si="601"/>
        <v/>
      </c>
      <c r="AB1374" s="17" t="str">
        <f t="shared" si="602"/>
        <v/>
      </c>
      <c r="AC1374" s="17" t="str">
        <f t="shared" si="603"/>
        <v/>
      </c>
      <c r="AD1374" s="18" t="str">
        <f t="shared" si="604"/>
        <v/>
      </c>
      <c r="AE1374" s="19" t="str">
        <f t="shared" si="605"/>
        <v/>
      </c>
      <c r="AF1374" s="17" t="str">
        <f t="shared" si="606"/>
        <v/>
      </c>
      <c r="AG1374" s="17" t="str">
        <f t="shared" si="607"/>
        <v/>
      </c>
      <c r="AH1374" s="18" t="str">
        <f t="shared" si="608"/>
        <v/>
      </c>
      <c r="AI1374" s="73"/>
      <c r="AJ1374" s="74"/>
      <c r="AK1374" s="74"/>
      <c r="AL1374" s="73"/>
      <c r="AM1374" s="74"/>
      <c r="AN1374" s="74">
        <f t="shared" si="609"/>
        <v>2012</v>
      </c>
      <c r="AO1374" s="19" t="str">
        <f t="shared" ca="1" si="610"/>
        <v>-</v>
      </c>
      <c r="AP1374" s="17" t="str">
        <f ca="1">IF($C1374&gt;=TODAY(),"-",100*(AO1374-MIN(Fit_Error_Deaths))/(MAX(Fit_Error_Deaths)-MIN(Fit_Error_Deaths)))</f>
        <v>-</v>
      </c>
      <c r="AQ1374" s="17" t="str">
        <f t="shared" ca="1" si="611"/>
        <v>-</v>
      </c>
      <c r="AR1374" s="17" t="str">
        <f ca="1">IF($C1374&gt;=TODAY(),"-",100*(AQ1374-MIN(Fit_Error_LocalTransmission))/(MAX(Fit_Error_LocalTransmission)-MIN(Fit_Error_LocalTransmission)))</f>
        <v>-</v>
      </c>
      <c r="AS1374" s="17" t="str">
        <f t="shared" ca="1" si="612"/>
        <v>-</v>
      </c>
      <c r="AT1374" s="67" t="str">
        <f t="shared" ca="1" si="613"/>
        <v>-</v>
      </c>
    </row>
    <row r="1375" spans="1:46" s="1" customFormat="1" ht="12" x14ac:dyDescent="0.35">
      <c r="A1375" s="87"/>
      <c r="B1375" s="40" t="str">
        <f t="shared" si="590"/>
        <v/>
      </c>
      <c r="C1375" s="41" t="str">
        <f t="shared" si="591"/>
        <v/>
      </c>
      <c r="D1375" s="28">
        <f>'I Disease Parameters'!$E$6/(1000*365)</f>
        <v>4.8197260273972601E-5</v>
      </c>
      <c r="E1375" s="28">
        <f>'I Disease Parameters'!$E$7/(1000*365)</f>
        <v>2.0024657534246577E-5</v>
      </c>
      <c r="F1375" s="27">
        <f>(1-'I Disease Parameters'!$E$8)/'I Disease Parameters'!$E$10</f>
        <v>0.188</v>
      </c>
      <c r="G1375" s="27">
        <f>'I Disease Parameters'!$E$8/'I Disease Parameters'!$E$11</f>
        <v>1.2E-2</v>
      </c>
      <c r="H1375" s="27">
        <f>1/'I Disease Parameters'!$E$12</f>
        <v>0.05</v>
      </c>
      <c r="I1375" s="27">
        <f>'I Disease Parameters'!$E$9/'I Disease Parameters'!$E$15</f>
        <v>0</v>
      </c>
      <c r="J1375" s="83">
        <f t="shared" si="614"/>
        <v>7.7001263440561267</v>
      </c>
      <c r="K1375" s="60">
        <f t="shared" si="615"/>
        <v>0.77001263449643809</v>
      </c>
      <c r="L1375" s="30">
        <f t="shared" si="616"/>
        <v>0.46717576064062738</v>
      </c>
      <c r="M1375" s="27">
        <f>J1375/'I Disease Parameters'!$E$12</f>
        <v>0.38500631720280631</v>
      </c>
      <c r="N1375" s="27">
        <f>K1375/SQRT('I Disease Parameters'!$E$13*'I Disease Parameters'!$E$13)</f>
        <v>4.5294860852731655E-2</v>
      </c>
      <c r="O1375" s="27">
        <f>L1375/'I Disease Parameters'!$E$13</f>
        <v>2.7480927096507492E-2</v>
      </c>
      <c r="P1375" s="27">
        <f>(1-L1375)/'I Disease Parameters'!$E$14</f>
        <v>2.2201009973307193E-2</v>
      </c>
      <c r="Q1375" s="19" t="str">
        <f t="shared" si="592"/>
        <v/>
      </c>
      <c r="R1375" s="17" t="str">
        <f t="shared" si="593"/>
        <v/>
      </c>
      <c r="S1375" s="17" t="str">
        <f t="shared" si="594"/>
        <v/>
      </c>
      <c r="T1375" s="17" t="str">
        <f t="shared" si="595"/>
        <v/>
      </c>
      <c r="U1375" s="17" t="str">
        <f t="shared" si="596"/>
        <v/>
      </c>
      <c r="V1375" s="17" t="str">
        <f t="shared" si="597"/>
        <v/>
      </c>
      <c r="W1375" s="17" t="str">
        <f t="shared" si="598"/>
        <v/>
      </c>
      <c r="X1375" s="18" t="str">
        <f t="shared" si="589"/>
        <v/>
      </c>
      <c r="Y1375" s="17" t="str">
        <f t="shared" si="599"/>
        <v/>
      </c>
      <c r="Z1375" s="17" t="str">
        <f t="shared" si="600"/>
        <v/>
      </c>
      <c r="AA1375" s="17" t="str">
        <f t="shared" si="601"/>
        <v/>
      </c>
      <c r="AB1375" s="17" t="str">
        <f t="shared" si="602"/>
        <v/>
      </c>
      <c r="AC1375" s="17" t="str">
        <f t="shared" si="603"/>
        <v/>
      </c>
      <c r="AD1375" s="18" t="str">
        <f t="shared" si="604"/>
        <v/>
      </c>
      <c r="AE1375" s="19" t="str">
        <f t="shared" si="605"/>
        <v/>
      </c>
      <c r="AF1375" s="17" t="str">
        <f t="shared" si="606"/>
        <v/>
      </c>
      <c r="AG1375" s="17" t="str">
        <f t="shared" si="607"/>
        <v/>
      </c>
      <c r="AH1375" s="18" t="str">
        <f t="shared" si="608"/>
        <v/>
      </c>
      <c r="AI1375" s="73"/>
      <c r="AJ1375" s="74"/>
      <c r="AK1375" s="74"/>
      <c r="AL1375" s="73"/>
      <c r="AM1375" s="74"/>
      <c r="AN1375" s="74">
        <f t="shared" si="609"/>
        <v>2012</v>
      </c>
      <c r="AO1375" s="19" t="str">
        <f t="shared" ca="1" si="610"/>
        <v>-</v>
      </c>
      <c r="AP1375" s="17" t="str">
        <f ca="1">IF($C1375&gt;=TODAY(),"-",100*(AO1375-MIN(Fit_Error_Deaths))/(MAX(Fit_Error_Deaths)-MIN(Fit_Error_Deaths)))</f>
        <v>-</v>
      </c>
      <c r="AQ1375" s="17" t="str">
        <f t="shared" ca="1" si="611"/>
        <v>-</v>
      </c>
      <c r="AR1375" s="17" t="str">
        <f ca="1">IF($C1375&gt;=TODAY(),"-",100*(AQ1375-MIN(Fit_Error_LocalTransmission))/(MAX(Fit_Error_LocalTransmission)-MIN(Fit_Error_LocalTransmission)))</f>
        <v>-</v>
      </c>
      <c r="AS1375" s="17" t="str">
        <f t="shared" ca="1" si="612"/>
        <v>-</v>
      </c>
      <c r="AT1375" s="67" t="str">
        <f t="shared" ca="1" si="613"/>
        <v>-</v>
      </c>
    </row>
    <row r="1376" spans="1:46" s="1" customFormat="1" ht="12" x14ac:dyDescent="0.35">
      <c r="A1376" s="87"/>
      <c r="B1376" s="40" t="str">
        <f t="shared" si="590"/>
        <v/>
      </c>
      <c r="C1376" s="41" t="str">
        <f t="shared" si="591"/>
        <v/>
      </c>
      <c r="D1376" s="28">
        <f>'I Disease Parameters'!$E$6/(1000*365)</f>
        <v>4.8197260273972601E-5</v>
      </c>
      <c r="E1376" s="28">
        <f>'I Disease Parameters'!$E$7/(1000*365)</f>
        <v>2.0024657534246577E-5</v>
      </c>
      <c r="F1376" s="27">
        <f>(1-'I Disease Parameters'!$E$8)/'I Disease Parameters'!$E$10</f>
        <v>0.188</v>
      </c>
      <c r="G1376" s="27">
        <f>'I Disease Parameters'!$E$8/'I Disease Parameters'!$E$11</f>
        <v>1.2E-2</v>
      </c>
      <c r="H1376" s="27">
        <f>1/'I Disease Parameters'!$E$12</f>
        <v>0.05</v>
      </c>
      <c r="I1376" s="27">
        <f>'I Disease Parameters'!$E$9/'I Disease Parameters'!$E$15</f>
        <v>0</v>
      </c>
      <c r="J1376" s="83">
        <f t="shared" si="614"/>
        <v>7.7001263440561267</v>
      </c>
      <c r="K1376" s="60">
        <f t="shared" si="615"/>
        <v>0.77001263449643809</v>
      </c>
      <c r="L1376" s="30">
        <f t="shared" si="616"/>
        <v>0.46717576064062738</v>
      </c>
      <c r="M1376" s="27">
        <f>J1376/'I Disease Parameters'!$E$12</f>
        <v>0.38500631720280631</v>
      </c>
      <c r="N1376" s="27">
        <f>K1376/SQRT('I Disease Parameters'!$E$13*'I Disease Parameters'!$E$13)</f>
        <v>4.5294860852731655E-2</v>
      </c>
      <c r="O1376" s="27">
        <f>L1376/'I Disease Parameters'!$E$13</f>
        <v>2.7480927096507492E-2</v>
      </c>
      <c r="P1376" s="27">
        <f>(1-L1376)/'I Disease Parameters'!$E$14</f>
        <v>2.2201009973307193E-2</v>
      </c>
      <c r="Q1376" s="19" t="str">
        <f t="shared" si="592"/>
        <v/>
      </c>
      <c r="R1376" s="17" t="str">
        <f t="shared" si="593"/>
        <v/>
      </c>
      <c r="S1376" s="17" t="str">
        <f t="shared" si="594"/>
        <v/>
      </c>
      <c r="T1376" s="17" t="str">
        <f t="shared" si="595"/>
        <v/>
      </c>
      <c r="U1376" s="17" t="str">
        <f t="shared" si="596"/>
        <v/>
      </c>
      <c r="V1376" s="17" t="str">
        <f t="shared" si="597"/>
        <v/>
      </c>
      <c r="W1376" s="17" t="str">
        <f t="shared" si="598"/>
        <v/>
      </c>
      <c r="X1376" s="18" t="str">
        <f t="shared" si="589"/>
        <v/>
      </c>
      <c r="Y1376" s="17" t="str">
        <f t="shared" si="599"/>
        <v/>
      </c>
      <c r="Z1376" s="17" t="str">
        <f t="shared" si="600"/>
        <v/>
      </c>
      <c r="AA1376" s="17" t="str">
        <f t="shared" si="601"/>
        <v/>
      </c>
      <c r="AB1376" s="17" t="str">
        <f t="shared" si="602"/>
        <v/>
      </c>
      <c r="AC1376" s="17" t="str">
        <f t="shared" si="603"/>
        <v/>
      </c>
      <c r="AD1376" s="18" t="str">
        <f t="shared" si="604"/>
        <v/>
      </c>
      <c r="AE1376" s="19" t="str">
        <f t="shared" si="605"/>
        <v/>
      </c>
      <c r="AF1376" s="17" t="str">
        <f t="shared" si="606"/>
        <v/>
      </c>
      <c r="AG1376" s="17" t="str">
        <f t="shared" si="607"/>
        <v/>
      </c>
      <c r="AH1376" s="18" t="str">
        <f t="shared" si="608"/>
        <v/>
      </c>
      <c r="AI1376" s="73"/>
      <c r="AJ1376" s="74"/>
      <c r="AK1376" s="74"/>
      <c r="AL1376" s="73"/>
      <c r="AM1376" s="74"/>
      <c r="AN1376" s="74">
        <f t="shared" si="609"/>
        <v>2012</v>
      </c>
      <c r="AO1376" s="19" t="str">
        <f t="shared" ca="1" si="610"/>
        <v>-</v>
      </c>
      <c r="AP1376" s="17" t="str">
        <f ca="1">IF($C1376&gt;=TODAY(),"-",100*(AO1376-MIN(Fit_Error_Deaths))/(MAX(Fit_Error_Deaths)-MIN(Fit_Error_Deaths)))</f>
        <v>-</v>
      </c>
      <c r="AQ1376" s="17" t="str">
        <f t="shared" ca="1" si="611"/>
        <v>-</v>
      </c>
      <c r="AR1376" s="17" t="str">
        <f ca="1">IF($C1376&gt;=TODAY(),"-",100*(AQ1376-MIN(Fit_Error_LocalTransmission))/(MAX(Fit_Error_LocalTransmission)-MIN(Fit_Error_LocalTransmission)))</f>
        <v>-</v>
      </c>
      <c r="AS1376" s="17" t="str">
        <f t="shared" ca="1" si="612"/>
        <v>-</v>
      </c>
      <c r="AT1376" s="67" t="str">
        <f t="shared" ca="1" si="613"/>
        <v>-</v>
      </c>
    </row>
    <row r="1377" spans="1:46" s="1" customFormat="1" ht="12" x14ac:dyDescent="0.35">
      <c r="A1377" s="87"/>
      <c r="B1377" s="40" t="str">
        <f t="shared" si="590"/>
        <v/>
      </c>
      <c r="C1377" s="41" t="str">
        <f t="shared" si="591"/>
        <v/>
      </c>
      <c r="D1377" s="28">
        <f>'I Disease Parameters'!$E$6/(1000*365)</f>
        <v>4.8197260273972601E-5</v>
      </c>
      <c r="E1377" s="28">
        <f>'I Disease Parameters'!$E$7/(1000*365)</f>
        <v>2.0024657534246577E-5</v>
      </c>
      <c r="F1377" s="27">
        <f>(1-'I Disease Parameters'!$E$8)/'I Disease Parameters'!$E$10</f>
        <v>0.188</v>
      </c>
      <c r="G1377" s="27">
        <f>'I Disease Parameters'!$E$8/'I Disease Parameters'!$E$11</f>
        <v>1.2E-2</v>
      </c>
      <c r="H1377" s="27">
        <f>1/'I Disease Parameters'!$E$12</f>
        <v>0.05</v>
      </c>
      <c r="I1377" s="27">
        <f>'I Disease Parameters'!$E$9/'I Disease Parameters'!$E$15</f>
        <v>0</v>
      </c>
      <c r="J1377" s="83">
        <f t="shared" si="614"/>
        <v>7.7001263440561267</v>
      </c>
      <c r="K1377" s="60">
        <f t="shared" si="615"/>
        <v>0.77001263449643809</v>
      </c>
      <c r="L1377" s="30">
        <f t="shared" si="616"/>
        <v>0.46717576064062738</v>
      </c>
      <c r="M1377" s="27">
        <f>J1377/'I Disease Parameters'!$E$12</f>
        <v>0.38500631720280631</v>
      </c>
      <c r="N1377" s="27">
        <f>K1377/SQRT('I Disease Parameters'!$E$13*'I Disease Parameters'!$E$13)</f>
        <v>4.5294860852731655E-2</v>
      </c>
      <c r="O1377" s="27">
        <f>L1377/'I Disease Parameters'!$E$13</f>
        <v>2.7480927096507492E-2</v>
      </c>
      <c r="P1377" s="27">
        <f>(1-L1377)/'I Disease Parameters'!$E$14</f>
        <v>2.2201009973307193E-2</v>
      </c>
      <c r="Q1377" s="19" t="str">
        <f t="shared" si="592"/>
        <v/>
      </c>
      <c r="R1377" s="17" t="str">
        <f t="shared" si="593"/>
        <v/>
      </c>
      <c r="S1377" s="17" t="str">
        <f t="shared" si="594"/>
        <v/>
      </c>
      <c r="T1377" s="17" t="str">
        <f t="shared" si="595"/>
        <v/>
      </c>
      <c r="U1377" s="17" t="str">
        <f t="shared" si="596"/>
        <v/>
      </c>
      <c r="V1377" s="17" t="str">
        <f t="shared" si="597"/>
        <v/>
      </c>
      <c r="W1377" s="17" t="str">
        <f t="shared" si="598"/>
        <v/>
      </c>
      <c r="X1377" s="18" t="str">
        <f t="shared" si="589"/>
        <v/>
      </c>
      <c r="Y1377" s="17" t="str">
        <f t="shared" si="599"/>
        <v/>
      </c>
      <c r="Z1377" s="17" t="str">
        <f t="shared" si="600"/>
        <v/>
      </c>
      <c r="AA1377" s="17" t="str">
        <f t="shared" si="601"/>
        <v/>
      </c>
      <c r="AB1377" s="17" t="str">
        <f t="shared" si="602"/>
        <v/>
      </c>
      <c r="AC1377" s="17" t="str">
        <f t="shared" si="603"/>
        <v/>
      </c>
      <c r="AD1377" s="18" t="str">
        <f t="shared" si="604"/>
        <v/>
      </c>
      <c r="AE1377" s="19" t="str">
        <f t="shared" si="605"/>
        <v/>
      </c>
      <c r="AF1377" s="17" t="str">
        <f t="shared" si="606"/>
        <v/>
      </c>
      <c r="AG1377" s="17" t="str">
        <f t="shared" si="607"/>
        <v/>
      </c>
      <c r="AH1377" s="18" t="str">
        <f t="shared" si="608"/>
        <v/>
      </c>
      <c r="AI1377" s="73"/>
      <c r="AJ1377" s="74"/>
      <c r="AK1377" s="74"/>
      <c r="AL1377" s="73"/>
      <c r="AM1377" s="74"/>
      <c r="AN1377" s="74">
        <f t="shared" si="609"/>
        <v>2012</v>
      </c>
      <c r="AO1377" s="19" t="str">
        <f t="shared" ca="1" si="610"/>
        <v>-</v>
      </c>
      <c r="AP1377" s="17" t="str">
        <f ca="1">IF($C1377&gt;=TODAY(),"-",100*(AO1377-MIN(Fit_Error_Deaths))/(MAX(Fit_Error_Deaths)-MIN(Fit_Error_Deaths)))</f>
        <v>-</v>
      </c>
      <c r="AQ1377" s="17" t="str">
        <f t="shared" ca="1" si="611"/>
        <v>-</v>
      </c>
      <c r="AR1377" s="17" t="str">
        <f ca="1">IF($C1377&gt;=TODAY(),"-",100*(AQ1377-MIN(Fit_Error_LocalTransmission))/(MAX(Fit_Error_LocalTransmission)-MIN(Fit_Error_LocalTransmission)))</f>
        <v>-</v>
      </c>
      <c r="AS1377" s="17" t="str">
        <f t="shared" ca="1" si="612"/>
        <v>-</v>
      </c>
      <c r="AT1377" s="67" t="str">
        <f t="shared" ca="1" si="613"/>
        <v>-</v>
      </c>
    </row>
    <row r="1378" spans="1:46" s="1" customFormat="1" ht="12" x14ac:dyDescent="0.35">
      <c r="A1378" s="87"/>
      <c r="B1378" s="40" t="str">
        <f t="shared" si="590"/>
        <v/>
      </c>
      <c r="C1378" s="41" t="str">
        <f t="shared" si="591"/>
        <v/>
      </c>
      <c r="D1378" s="28">
        <f>'I Disease Parameters'!$E$6/(1000*365)</f>
        <v>4.8197260273972601E-5</v>
      </c>
      <c r="E1378" s="28">
        <f>'I Disease Parameters'!$E$7/(1000*365)</f>
        <v>2.0024657534246577E-5</v>
      </c>
      <c r="F1378" s="27">
        <f>(1-'I Disease Parameters'!$E$8)/'I Disease Parameters'!$E$10</f>
        <v>0.188</v>
      </c>
      <c r="G1378" s="27">
        <f>'I Disease Parameters'!$E$8/'I Disease Parameters'!$E$11</f>
        <v>1.2E-2</v>
      </c>
      <c r="H1378" s="27">
        <f>1/'I Disease Parameters'!$E$12</f>
        <v>0.05</v>
      </c>
      <c r="I1378" s="27">
        <f>'I Disease Parameters'!$E$9/'I Disease Parameters'!$E$15</f>
        <v>0</v>
      </c>
      <c r="J1378" s="83">
        <f t="shared" si="614"/>
        <v>7.7001263440561267</v>
      </c>
      <c r="K1378" s="60">
        <f t="shared" si="615"/>
        <v>0.77001263449643809</v>
      </c>
      <c r="L1378" s="30">
        <f t="shared" si="616"/>
        <v>0.46717576064062738</v>
      </c>
      <c r="M1378" s="27">
        <f>J1378/'I Disease Parameters'!$E$12</f>
        <v>0.38500631720280631</v>
      </c>
      <c r="N1378" s="27">
        <f>K1378/SQRT('I Disease Parameters'!$E$13*'I Disease Parameters'!$E$13)</f>
        <v>4.5294860852731655E-2</v>
      </c>
      <c r="O1378" s="27">
        <f>L1378/'I Disease Parameters'!$E$13</f>
        <v>2.7480927096507492E-2</v>
      </c>
      <c r="P1378" s="27">
        <f>(1-L1378)/'I Disease Parameters'!$E$14</f>
        <v>2.2201009973307193E-2</v>
      </c>
      <c r="Q1378" s="19" t="str">
        <f t="shared" si="592"/>
        <v/>
      </c>
      <c r="R1378" s="17" t="str">
        <f t="shared" si="593"/>
        <v/>
      </c>
      <c r="S1378" s="17" t="str">
        <f t="shared" si="594"/>
        <v/>
      </c>
      <c r="T1378" s="17" t="str">
        <f t="shared" si="595"/>
        <v/>
      </c>
      <c r="U1378" s="17" t="str">
        <f t="shared" si="596"/>
        <v/>
      </c>
      <c r="V1378" s="17" t="str">
        <f t="shared" si="597"/>
        <v/>
      </c>
      <c r="W1378" s="17" t="str">
        <f t="shared" si="598"/>
        <v/>
      </c>
      <c r="X1378" s="18" t="str">
        <f t="shared" si="589"/>
        <v/>
      </c>
      <c r="Y1378" s="17" t="str">
        <f t="shared" si="599"/>
        <v/>
      </c>
      <c r="Z1378" s="17" t="str">
        <f t="shared" si="600"/>
        <v/>
      </c>
      <c r="AA1378" s="17" t="str">
        <f t="shared" si="601"/>
        <v/>
      </c>
      <c r="AB1378" s="17" t="str">
        <f t="shared" si="602"/>
        <v/>
      </c>
      <c r="AC1378" s="17" t="str">
        <f t="shared" si="603"/>
        <v/>
      </c>
      <c r="AD1378" s="18" t="str">
        <f t="shared" si="604"/>
        <v/>
      </c>
      <c r="AE1378" s="19" t="str">
        <f t="shared" si="605"/>
        <v/>
      </c>
      <c r="AF1378" s="17" t="str">
        <f t="shared" si="606"/>
        <v/>
      </c>
      <c r="AG1378" s="17" t="str">
        <f t="shared" si="607"/>
        <v/>
      </c>
      <c r="AH1378" s="18" t="str">
        <f t="shared" si="608"/>
        <v/>
      </c>
      <c r="AI1378" s="73"/>
      <c r="AJ1378" s="74"/>
      <c r="AK1378" s="74"/>
      <c r="AL1378" s="73"/>
      <c r="AM1378" s="74"/>
      <c r="AN1378" s="74">
        <f t="shared" si="609"/>
        <v>2012</v>
      </c>
      <c r="AO1378" s="19" t="str">
        <f t="shared" ca="1" si="610"/>
        <v>-</v>
      </c>
      <c r="AP1378" s="17" t="str">
        <f ca="1">IF($C1378&gt;=TODAY(),"-",100*(AO1378-MIN(Fit_Error_Deaths))/(MAX(Fit_Error_Deaths)-MIN(Fit_Error_Deaths)))</f>
        <v>-</v>
      </c>
      <c r="AQ1378" s="17" t="str">
        <f t="shared" ca="1" si="611"/>
        <v>-</v>
      </c>
      <c r="AR1378" s="17" t="str">
        <f ca="1">IF($C1378&gt;=TODAY(),"-",100*(AQ1378-MIN(Fit_Error_LocalTransmission))/(MAX(Fit_Error_LocalTransmission)-MIN(Fit_Error_LocalTransmission)))</f>
        <v>-</v>
      </c>
      <c r="AS1378" s="17" t="str">
        <f t="shared" ca="1" si="612"/>
        <v>-</v>
      </c>
      <c r="AT1378" s="67" t="str">
        <f t="shared" ca="1" si="613"/>
        <v>-</v>
      </c>
    </row>
    <row r="1379" spans="1:46" s="1" customFormat="1" ht="12" x14ac:dyDescent="0.35">
      <c r="A1379" s="87"/>
      <c r="B1379" s="40" t="str">
        <f t="shared" si="590"/>
        <v/>
      </c>
      <c r="C1379" s="41" t="str">
        <f t="shared" si="591"/>
        <v/>
      </c>
      <c r="D1379" s="28">
        <f>'I Disease Parameters'!$E$6/(1000*365)</f>
        <v>4.8197260273972601E-5</v>
      </c>
      <c r="E1379" s="28">
        <f>'I Disease Parameters'!$E$7/(1000*365)</f>
        <v>2.0024657534246577E-5</v>
      </c>
      <c r="F1379" s="27">
        <f>(1-'I Disease Parameters'!$E$8)/'I Disease Parameters'!$E$10</f>
        <v>0.188</v>
      </c>
      <c r="G1379" s="27">
        <f>'I Disease Parameters'!$E$8/'I Disease Parameters'!$E$11</f>
        <v>1.2E-2</v>
      </c>
      <c r="H1379" s="27">
        <f>1/'I Disease Parameters'!$E$12</f>
        <v>0.05</v>
      </c>
      <c r="I1379" s="27">
        <f>'I Disease Parameters'!$E$9/'I Disease Parameters'!$E$15</f>
        <v>0</v>
      </c>
      <c r="J1379" s="83">
        <f t="shared" si="614"/>
        <v>7.7001263440561267</v>
      </c>
      <c r="K1379" s="60">
        <f t="shared" si="615"/>
        <v>0.77001263449643809</v>
      </c>
      <c r="L1379" s="30">
        <f t="shared" si="616"/>
        <v>0.46717576064062738</v>
      </c>
      <c r="M1379" s="27">
        <f>J1379/'I Disease Parameters'!$E$12</f>
        <v>0.38500631720280631</v>
      </c>
      <c r="N1379" s="27">
        <f>K1379/SQRT('I Disease Parameters'!$E$13*'I Disease Parameters'!$E$13)</f>
        <v>4.5294860852731655E-2</v>
      </c>
      <c r="O1379" s="27">
        <f>L1379/'I Disease Parameters'!$E$13</f>
        <v>2.7480927096507492E-2</v>
      </c>
      <c r="P1379" s="27">
        <f>(1-L1379)/'I Disease Parameters'!$E$14</f>
        <v>2.2201009973307193E-2</v>
      </c>
      <c r="Q1379" s="19" t="str">
        <f t="shared" si="592"/>
        <v/>
      </c>
      <c r="R1379" s="17" t="str">
        <f t="shared" si="593"/>
        <v/>
      </c>
      <c r="S1379" s="17" t="str">
        <f t="shared" si="594"/>
        <v/>
      </c>
      <c r="T1379" s="17" t="str">
        <f t="shared" si="595"/>
        <v/>
      </c>
      <c r="U1379" s="17" t="str">
        <f t="shared" si="596"/>
        <v/>
      </c>
      <c r="V1379" s="17" t="str">
        <f t="shared" si="597"/>
        <v/>
      </c>
      <c r="W1379" s="17" t="str">
        <f t="shared" si="598"/>
        <v/>
      </c>
      <c r="X1379" s="18" t="str">
        <f t="shared" si="589"/>
        <v/>
      </c>
      <c r="Y1379" s="17" t="str">
        <f t="shared" si="599"/>
        <v/>
      </c>
      <c r="Z1379" s="17" t="str">
        <f t="shared" si="600"/>
        <v/>
      </c>
      <c r="AA1379" s="17" t="str">
        <f t="shared" si="601"/>
        <v/>
      </c>
      <c r="AB1379" s="17" t="str">
        <f t="shared" si="602"/>
        <v/>
      </c>
      <c r="AC1379" s="17" t="str">
        <f t="shared" si="603"/>
        <v/>
      </c>
      <c r="AD1379" s="18" t="str">
        <f t="shared" si="604"/>
        <v/>
      </c>
      <c r="AE1379" s="19" t="str">
        <f t="shared" si="605"/>
        <v/>
      </c>
      <c r="AF1379" s="17" t="str">
        <f t="shared" si="606"/>
        <v/>
      </c>
      <c r="AG1379" s="17" t="str">
        <f t="shared" si="607"/>
        <v/>
      </c>
      <c r="AH1379" s="18" t="str">
        <f t="shared" si="608"/>
        <v/>
      </c>
      <c r="AI1379" s="73"/>
      <c r="AJ1379" s="74"/>
      <c r="AK1379" s="74"/>
      <c r="AL1379" s="73"/>
      <c r="AM1379" s="74"/>
      <c r="AN1379" s="74">
        <f t="shared" si="609"/>
        <v>2012</v>
      </c>
      <c r="AO1379" s="19" t="str">
        <f t="shared" ca="1" si="610"/>
        <v>-</v>
      </c>
      <c r="AP1379" s="17" t="str">
        <f ca="1">IF($C1379&gt;=TODAY(),"-",100*(AO1379-MIN(Fit_Error_Deaths))/(MAX(Fit_Error_Deaths)-MIN(Fit_Error_Deaths)))</f>
        <v>-</v>
      </c>
      <c r="AQ1379" s="17" t="str">
        <f t="shared" ca="1" si="611"/>
        <v>-</v>
      </c>
      <c r="AR1379" s="17" t="str">
        <f ca="1">IF($C1379&gt;=TODAY(),"-",100*(AQ1379-MIN(Fit_Error_LocalTransmission))/(MAX(Fit_Error_LocalTransmission)-MIN(Fit_Error_LocalTransmission)))</f>
        <v>-</v>
      </c>
      <c r="AS1379" s="17" t="str">
        <f t="shared" ca="1" si="612"/>
        <v>-</v>
      </c>
      <c r="AT1379" s="67" t="str">
        <f t="shared" ca="1" si="613"/>
        <v>-</v>
      </c>
    </row>
    <row r="1380" spans="1:46" s="1" customFormat="1" ht="12" x14ac:dyDescent="0.35">
      <c r="A1380" s="87"/>
      <c r="B1380" s="40" t="str">
        <f t="shared" si="590"/>
        <v/>
      </c>
      <c r="C1380" s="41" t="str">
        <f t="shared" si="591"/>
        <v/>
      </c>
      <c r="D1380" s="28">
        <f>'I Disease Parameters'!$E$6/(1000*365)</f>
        <v>4.8197260273972601E-5</v>
      </c>
      <c r="E1380" s="28">
        <f>'I Disease Parameters'!$E$7/(1000*365)</f>
        <v>2.0024657534246577E-5</v>
      </c>
      <c r="F1380" s="27">
        <f>(1-'I Disease Parameters'!$E$8)/'I Disease Parameters'!$E$10</f>
        <v>0.188</v>
      </c>
      <c r="G1380" s="27">
        <f>'I Disease Parameters'!$E$8/'I Disease Parameters'!$E$11</f>
        <v>1.2E-2</v>
      </c>
      <c r="H1380" s="27">
        <f>1/'I Disease Parameters'!$E$12</f>
        <v>0.05</v>
      </c>
      <c r="I1380" s="27">
        <f>'I Disease Parameters'!$E$9/'I Disease Parameters'!$E$15</f>
        <v>0</v>
      </c>
      <c r="J1380" s="83">
        <f t="shared" si="614"/>
        <v>7.7001263440561267</v>
      </c>
      <c r="K1380" s="60">
        <f t="shared" si="615"/>
        <v>0.77001263449643809</v>
      </c>
      <c r="L1380" s="30">
        <f t="shared" si="616"/>
        <v>0.46717576064062738</v>
      </c>
      <c r="M1380" s="27">
        <f>J1380/'I Disease Parameters'!$E$12</f>
        <v>0.38500631720280631</v>
      </c>
      <c r="N1380" s="27">
        <f>K1380/SQRT('I Disease Parameters'!$E$13*'I Disease Parameters'!$E$13)</f>
        <v>4.5294860852731655E-2</v>
      </c>
      <c r="O1380" s="27">
        <f>L1380/'I Disease Parameters'!$E$13</f>
        <v>2.7480927096507492E-2</v>
      </c>
      <c r="P1380" s="27">
        <f>(1-L1380)/'I Disease Parameters'!$E$14</f>
        <v>2.2201009973307193E-2</v>
      </c>
      <c r="Q1380" s="19" t="str">
        <f t="shared" si="592"/>
        <v/>
      </c>
      <c r="R1380" s="17" t="str">
        <f t="shared" si="593"/>
        <v/>
      </c>
      <c r="S1380" s="17" t="str">
        <f t="shared" si="594"/>
        <v/>
      </c>
      <c r="T1380" s="17" t="str">
        <f t="shared" si="595"/>
        <v/>
      </c>
      <c r="U1380" s="17" t="str">
        <f t="shared" si="596"/>
        <v/>
      </c>
      <c r="V1380" s="17" t="str">
        <f t="shared" si="597"/>
        <v/>
      </c>
      <c r="W1380" s="17" t="str">
        <f t="shared" si="598"/>
        <v/>
      </c>
      <c r="X1380" s="18" t="str">
        <f t="shared" si="589"/>
        <v/>
      </c>
      <c r="Y1380" s="17" t="str">
        <f t="shared" si="599"/>
        <v/>
      </c>
      <c r="Z1380" s="17" t="str">
        <f t="shared" si="600"/>
        <v/>
      </c>
      <c r="AA1380" s="17" t="str">
        <f t="shared" si="601"/>
        <v/>
      </c>
      <c r="AB1380" s="17" t="str">
        <f t="shared" si="602"/>
        <v/>
      </c>
      <c r="AC1380" s="17" t="str">
        <f t="shared" si="603"/>
        <v/>
      </c>
      <c r="AD1380" s="18" t="str">
        <f t="shared" si="604"/>
        <v/>
      </c>
      <c r="AE1380" s="19" t="str">
        <f t="shared" si="605"/>
        <v/>
      </c>
      <c r="AF1380" s="17" t="str">
        <f t="shared" si="606"/>
        <v/>
      </c>
      <c r="AG1380" s="17" t="str">
        <f t="shared" si="607"/>
        <v/>
      </c>
      <c r="AH1380" s="18" t="str">
        <f t="shared" si="608"/>
        <v/>
      </c>
      <c r="AI1380" s="73"/>
      <c r="AJ1380" s="74"/>
      <c r="AK1380" s="74"/>
      <c r="AL1380" s="73"/>
      <c r="AM1380" s="74"/>
      <c r="AN1380" s="74">
        <f t="shared" si="609"/>
        <v>2012</v>
      </c>
      <c r="AO1380" s="19" t="str">
        <f t="shared" ca="1" si="610"/>
        <v>-</v>
      </c>
      <c r="AP1380" s="17" t="str">
        <f ca="1">IF($C1380&gt;=TODAY(),"-",100*(AO1380-MIN(Fit_Error_Deaths))/(MAX(Fit_Error_Deaths)-MIN(Fit_Error_Deaths)))</f>
        <v>-</v>
      </c>
      <c r="AQ1380" s="17" t="str">
        <f t="shared" ca="1" si="611"/>
        <v>-</v>
      </c>
      <c r="AR1380" s="17" t="str">
        <f ca="1">IF($C1380&gt;=TODAY(),"-",100*(AQ1380-MIN(Fit_Error_LocalTransmission))/(MAX(Fit_Error_LocalTransmission)-MIN(Fit_Error_LocalTransmission)))</f>
        <v>-</v>
      </c>
      <c r="AS1380" s="17" t="str">
        <f t="shared" ca="1" si="612"/>
        <v>-</v>
      </c>
      <c r="AT1380" s="67" t="str">
        <f t="shared" ca="1" si="613"/>
        <v>-</v>
      </c>
    </row>
    <row r="1381" spans="1:46" s="1" customFormat="1" ht="12" x14ac:dyDescent="0.35">
      <c r="A1381" s="87"/>
      <c r="B1381" s="40" t="str">
        <f t="shared" si="590"/>
        <v/>
      </c>
      <c r="C1381" s="41" t="str">
        <f t="shared" si="591"/>
        <v/>
      </c>
      <c r="D1381" s="28">
        <f>'I Disease Parameters'!$E$6/(1000*365)</f>
        <v>4.8197260273972601E-5</v>
      </c>
      <c r="E1381" s="28">
        <f>'I Disease Parameters'!$E$7/(1000*365)</f>
        <v>2.0024657534246577E-5</v>
      </c>
      <c r="F1381" s="27">
        <f>(1-'I Disease Parameters'!$E$8)/'I Disease Parameters'!$E$10</f>
        <v>0.188</v>
      </c>
      <c r="G1381" s="27">
        <f>'I Disease Parameters'!$E$8/'I Disease Parameters'!$E$11</f>
        <v>1.2E-2</v>
      </c>
      <c r="H1381" s="27">
        <f>1/'I Disease Parameters'!$E$12</f>
        <v>0.05</v>
      </c>
      <c r="I1381" s="27">
        <f>'I Disease Parameters'!$E$9/'I Disease Parameters'!$E$15</f>
        <v>0</v>
      </c>
      <c r="J1381" s="83">
        <f t="shared" si="614"/>
        <v>7.7001263440561267</v>
      </c>
      <c r="K1381" s="60">
        <f t="shared" si="615"/>
        <v>0.77001263449643809</v>
      </c>
      <c r="L1381" s="30">
        <f t="shared" si="616"/>
        <v>0.46717576064062738</v>
      </c>
      <c r="M1381" s="27">
        <f>J1381/'I Disease Parameters'!$E$12</f>
        <v>0.38500631720280631</v>
      </c>
      <c r="N1381" s="27">
        <f>K1381/SQRT('I Disease Parameters'!$E$13*'I Disease Parameters'!$E$13)</f>
        <v>4.5294860852731655E-2</v>
      </c>
      <c r="O1381" s="27">
        <f>L1381/'I Disease Parameters'!$E$13</f>
        <v>2.7480927096507492E-2</v>
      </c>
      <c r="P1381" s="27">
        <f>(1-L1381)/'I Disease Parameters'!$E$14</f>
        <v>2.2201009973307193E-2</v>
      </c>
      <c r="Q1381" s="19" t="str">
        <f t="shared" si="592"/>
        <v/>
      </c>
      <c r="R1381" s="17" t="str">
        <f t="shared" si="593"/>
        <v/>
      </c>
      <c r="S1381" s="17" t="str">
        <f t="shared" si="594"/>
        <v/>
      </c>
      <c r="T1381" s="17" t="str">
        <f t="shared" si="595"/>
        <v/>
      </c>
      <c r="U1381" s="17" t="str">
        <f t="shared" si="596"/>
        <v/>
      </c>
      <c r="V1381" s="17" t="str">
        <f t="shared" si="597"/>
        <v/>
      </c>
      <c r="W1381" s="17" t="str">
        <f t="shared" si="598"/>
        <v/>
      </c>
      <c r="X1381" s="18" t="str">
        <f t="shared" si="589"/>
        <v/>
      </c>
      <c r="Y1381" s="17" t="str">
        <f t="shared" si="599"/>
        <v/>
      </c>
      <c r="Z1381" s="17" t="str">
        <f t="shared" si="600"/>
        <v/>
      </c>
      <c r="AA1381" s="17" t="str">
        <f t="shared" si="601"/>
        <v/>
      </c>
      <c r="AB1381" s="17" t="str">
        <f t="shared" si="602"/>
        <v/>
      </c>
      <c r="AC1381" s="17" t="str">
        <f t="shared" si="603"/>
        <v/>
      </c>
      <c r="AD1381" s="18" t="str">
        <f t="shared" si="604"/>
        <v/>
      </c>
      <c r="AE1381" s="19" t="str">
        <f t="shared" si="605"/>
        <v/>
      </c>
      <c r="AF1381" s="17" t="str">
        <f t="shared" si="606"/>
        <v/>
      </c>
      <c r="AG1381" s="17" t="str">
        <f t="shared" si="607"/>
        <v/>
      </c>
      <c r="AH1381" s="18" t="str">
        <f t="shared" si="608"/>
        <v/>
      </c>
      <c r="AI1381" s="73"/>
      <c r="AJ1381" s="74"/>
      <c r="AK1381" s="74"/>
      <c r="AL1381" s="73"/>
      <c r="AM1381" s="74"/>
      <c r="AN1381" s="74">
        <f t="shared" si="609"/>
        <v>2012</v>
      </c>
      <c r="AO1381" s="19" t="str">
        <f t="shared" ca="1" si="610"/>
        <v>-</v>
      </c>
      <c r="AP1381" s="17" t="str">
        <f ca="1">IF($C1381&gt;=TODAY(),"-",100*(AO1381-MIN(Fit_Error_Deaths))/(MAX(Fit_Error_Deaths)-MIN(Fit_Error_Deaths)))</f>
        <v>-</v>
      </c>
      <c r="AQ1381" s="17" t="str">
        <f t="shared" ca="1" si="611"/>
        <v>-</v>
      </c>
      <c r="AR1381" s="17" t="str">
        <f ca="1">IF($C1381&gt;=TODAY(),"-",100*(AQ1381-MIN(Fit_Error_LocalTransmission))/(MAX(Fit_Error_LocalTransmission)-MIN(Fit_Error_LocalTransmission)))</f>
        <v>-</v>
      </c>
      <c r="AS1381" s="17" t="str">
        <f t="shared" ca="1" si="612"/>
        <v>-</v>
      </c>
      <c r="AT1381" s="67" t="str">
        <f t="shared" ca="1" si="613"/>
        <v>-</v>
      </c>
    </row>
    <row r="1382" spans="1:46" s="1" customFormat="1" ht="12" x14ac:dyDescent="0.35">
      <c r="A1382" s="87"/>
      <c r="B1382" s="40" t="str">
        <f t="shared" si="590"/>
        <v/>
      </c>
      <c r="C1382" s="41" t="str">
        <f t="shared" si="591"/>
        <v/>
      </c>
      <c r="D1382" s="28">
        <f>'I Disease Parameters'!$E$6/(1000*365)</f>
        <v>4.8197260273972601E-5</v>
      </c>
      <c r="E1382" s="28">
        <f>'I Disease Parameters'!$E$7/(1000*365)</f>
        <v>2.0024657534246577E-5</v>
      </c>
      <c r="F1382" s="27">
        <f>(1-'I Disease Parameters'!$E$8)/'I Disease Parameters'!$E$10</f>
        <v>0.188</v>
      </c>
      <c r="G1382" s="27">
        <f>'I Disease Parameters'!$E$8/'I Disease Parameters'!$E$11</f>
        <v>1.2E-2</v>
      </c>
      <c r="H1382" s="27">
        <f>1/'I Disease Parameters'!$E$12</f>
        <v>0.05</v>
      </c>
      <c r="I1382" s="27">
        <f>'I Disease Parameters'!$E$9/'I Disease Parameters'!$E$15</f>
        <v>0</v>
      </c>
      <c r="J1382" s="83">
        <f t="shared" si="614"/>
        <v>7.7001263440561267</v>
      </c>
      <c r="K1382" s="60">
        <f t="shared" si="615"/>
        <v>0.77001263449643809</v>
      </c>
      <c r="L1382" s="30">
        <f t="shared" si="616"/>
        <v>0.46717576064062738</v>
      </c>
      <c r="M1382" s="27">
        <f>J1382/'I Disease Parameters'!$E$12</f>
        <v>0.38500631720280631</v>
      </c>
      <c r="N1382" s="27">
        <f>K1382/SQRT('I Disease Parameters'!$E$13*'I Disease Parameters'!$E$13)</f>
        <v>4.5294860852731655E-2</v>
      </c>
      <c r="O1382" s="27">
        <f>L1382/'I Disease Parameters'!$E$13</f>
        <v>2.7480927096507492E-2</v>
      </c>
      <c r="P1382" s="27">
        <f>(1-L1382)/'I Disease Parameters'!$E$14</f>
        <v>2.2201009973307193E-2</v>
      </c>
      <c r="Q1382" s="19" t="str">
        <f t="shared" si="592"/>
        <v/>
      </c>
      <c r="R1382" s="17" t="str">
        <f t="shared" si="593"/>
        <v/>
      </c>
      <c r="S1382" s="17" t="str">
        <f t="shared" si="594"/>
        <v/>
      </c>
      <c r="T1382" s="17" t="str">
        <f t="shared" si="595"/>
        <v/>
      </c>
      <c r="U1382" s="17" t="str">
        <f t="shared" si="596"/>
        <v/>
      </c>
      <c r="V1382" s="17" t="str">
        <f t="shared" si="597"/>
        <v/>
      </c>
      <c r="W1382" s="17" t="str">
        <f t="shared" si="598"/>
        <v/>
      </c>
      <c r="X1382" s="18" t="str">
        <f t="shared" si="589"/>
        <v/>
      </c>
      <c r="Y1382" s="17" t="str">
        <f t="shared" si="599"/>
        <v/>
      </c>
      <c r="Z1382" s="17" t="str">
        <f t="shared" si="600"/>
        <v/>
      </c>
      <c r="AA1382" s="17" t="str">
        <f t="shared" si="601"/>
        <v/>
      </c>
      <c r="AB1382" s="17" t="str">
        <f t="shared" si="602"/>
        <v/>
      </c>
      <c r="AC1382" s="17" t="str">
        <f t="shared" si="603"/>
        <v/>
      </c>
      <c r="AD1382" s="18" t="str">
        <f t="shared" si="604"/>
        <v/>
      </c>
      <c r="AE1382" s="19" t="str">
        <f t="shared" si="605"/>
        <v/>
      </c>
      <c r="AF1382" s="17" t="str">
        <f t="shared" si="606"/>
        <v/>
      </c>
      <c r="AG1382" s="17" t="str">
        <f t="shared" si="607"/>
        <v/>
      </c>
      <c r="AH1382" s="18" t="str">
        <f t="shared" si="608"/>
        <v/>
      </c>
      <c r="AI1382" s="73"/>
      <c r="AJ1382" s="74"/>
      <c r="AK1382" s="74"/>
      <c r="AL1382" s="73"/>
      <c r="AM1382" s="74"/>
      <c r="AN1382" s="74">
        <f t="shared" si="609"/>
        <v>2012</v>
      </c>
      <c r="AO1382" s="19" t="str">
        <f t="shared" ca="1" si="610"/>
        <v>-</v>
      </c>
      <c r="AP1382" s="17" t="str">
        <f ca="1">IF($C1382&gt;=TODAY(),"-",100*(AO1382-MIN(Fit_Error_Deaths))/(MAX(Fit_Error_Deaths)-MIN(Fit_Error_Deaths)))</f>
        <v>-</v>
      </c>
      <c r="AQ1382" s="17" t="str">
        <f t="shared" ca="1" si="611"/>
        <v>-</v>
      </c>
      <c r="AR1382" s="17" t="str">
        <f ca="1">IF($C1382&gt;=TODAY(),"-",100*(AQ1382-MIN(Fit_Error_LocalTransmission))/(MAX(Fit_Error_LocalTransmission)-MIN(Fit_Error_LocalTransmission)))</f>
        <v>-</v>
      </c>
      <c r="AS1382" s="17" t="str">
        <f t="shared" ca="1" si="612"/>
        <v>-</v>
      </c>
      <c r="AT1382" s="67" t="str">
        <f t="shared" ca="1" si="613"/>
        <v>-</v>
      </c>
    </row>
    <row r="1383" spans="1:46" s="1" customFormat="1" ht="12" x14ac:dyDescent="0.35">
      <c r="A1383" s="87"/>
      <c r="B1383" s="40" t="str">
        <f t="shared" si="590"/>
        <v/>
      </c>
      <c r="C1383" s="41" t="str">
        <f t="shared" si="591"/>
        <v/>
      </c>
      <c r="D1383" s="28">
        <f>'I Disease Parameters'!$E$6/(1000*365)</f>
        <v>4.8197260273972601E-5</v>
      </c>
      <c r="E1383" s="28">
        <f>'I Disease Parameters'!$E$7/(1000*365)</f>
        <v>2.0024657534246577E-5</v>
      </c>
      <c r="F1383" s="27">
        <f>(1-'I Disease Parameters'!$E$8)/'I Disease Parameters'!$E$10</f>
        <v>0.188</v>
      </c>
      <c r="G1383" s="27">
        <f>'I Disease Parameters'!$E$8/'I Disease Parameters'!$E$11</f>
        <v>1.2E-2</v>
      </c>
      <c r="H1383" s="27">
        <f>1/'I Disease Parameters'!$E$12</f>
        <v>0.05</v>
      </c>
      <c r="I1383" s="27">
        <f>'I Disease Parameters'!$E$9/'I Disease Parameters'!$E$15</f>
        <v>0</v>
      </c>
      <c r="J1383" s="83">
        <f t="shared" si="614"/>
        <v>7.7001263440561267</v>
      </c>
      <c r="K1383" s="60">
        <f t="shared" si="615"/>
        <v>0.77001263449643809</v>
      </c>
      <c r="L1383" s="30">
        <f t="shared" si="616"/>
        <v>0.46717576064062738</v>
      </c>
      <c r="M1383" s="27">
        <f>J1383/'I Disease Parameters'!$E$12</f>
        <v>0.38500631720280631</v>
      </c>
      <c r="N1383" s="27">
        <f>K1383/SQRT('I Disease Parameters'!$E$13*'I Disease Parameters'!$E$13)</f>
        <v>4.5294860852731655E-2</v>
      </c>
      <c r="O1383" s="27">
        <f>L1383/'I Disease Parameters'!$E$13</f>
        <v>2.7480927096507492E-2</v>
      </c>
      <c r="P1383" s="27">
        <f>(1-L1383)/'I Disease Parameters'!$E$14</f>
        <v>2.2201009973307193E-2</v>
      </c>
      <c r="Q1383" s="19" t="str">
        <f t="shared" si="592"/>
        <v/>
      </c>
      <c r="R1383" s="17" t="str">
        <f t="shared" si="593"/>
        <v/>
      </c>
      <c r="S1383" s="17" t="str">
        <f t="shared" si="594"/>
        <v/>
      </c>
      <c r="T1383" s="17" t="str">
        <f t="shared" si="595"/>
        <v/>
      </c>
      <c r="U1383" s="17" t="str">
        <f t="shared" si="596"/>
        <v/>
      </c>
      <c r="V1383" s="17" t="str">
        <f t="shared" si="597"/>
        <v/>
      </c>
      <c r="W1383" s="17" t="str">
        <f t="shared" si="598"/>
        <v/>
      </c>
      <c r="X1383" s="18" t="str">
        <f t="shared" si="589"/>
        <v/>
      </c>
      <c r="Y1383" s="17" t="str">
        <f t="shared" si="599"/>
        <v/>
      </c>
      <c r="Z1383" s="17" t="str">
        <f t="shared" si="600"/>
        <v/>
      </c>
      <c r="AA1383" s="17" t="str">
        <f t="shared" si="601"/>
        <v/>
      </c>
      <c r="AB1383" s="17" t="str">
        <f t="shared" si="602"/>
        <v/>
      </c>
      <c r="AC1383" s="17" t="str">
        <f t="shared" si="603"/>
        <v/>
      </c>
      <c r="AD1383" s="18" t="str">
        <f t="shared" si="604"/>
        <v/>
      </c>
      <c r="AE1383" s="19" t="str">
        <f t="shared" si="605"/>
        <v/>
      </c>
      <c r="AF1383" s="17" t="str">
        <f t="shared" si="606"/>
        <v/>
      </c>
      <c r="AG1383" s="17" t="str">
        <f t="shared" si="607"/>
        <v/>
      </c>
      <c r="AH1383" s="18" t="str">
        <f t="shared" si="608"/>
        <v/>
      </c>
      <c r="AI1383" s="73"/>
      <c r="AJ1383" s="74"/>
      <c r="AK1383" s="74"/>
      <c r="AL1383" s="73"/>
      <c r="AM1383" s="74"/>
      <c r="AN1383" s="74">
        <f t="shared" si="609"/>
        <v>2012</v>
      </c>
      <c r="AO1383" s="19" t="str">
        <f t="shared" ca="1" si="610"/>
        <v>-</v>
      </c>
      <c r="AP1383" s="17" t="str">
        <f ca="1">IF($C1383&gt;=TODAY(),"-",100*(AO1383-MIN(Fit_Error_Deaths))/(MAX(Fit_Error_Deaths)-MIN(Fit_Error_Deaths)))</f>
        <v>-</v>
      </c>
      <c r="AQ1383" s="17" t="str">
        <f t="shared" ca="1" si="611"/>
        <v>-</v>
      </c>
      <c r="AR1383" s="17" t="str">
        <f ca="1">IF($C1383&gt;=TODAY(),"-",100*(AQ1383-MIN(Fit_Error_LocalTransmission))/(MAX(Fit_Error_LocalTransmission)-MIN(Fit_Error_LocalTransmission)))</f>
        <v>-</v>
      </c>
      <c r="AS1383" s="17" t="str">
        <f t="shared" ca="1" si="612"/>
        <v>-</v>
      </c>
      <c r="AT1383" s="67" t="str">
        <f t="shared" ca="1" si="613"/>
        <v>-</v>
      </c>
    </row>
    <row r="1384" spans="1:46" s="1" customFormat="1" ht="12" x14ac:dyDescent="0.35">
      <c r="A1384" s="87"/>
      <c r="B1384" s="40" t="str">
        <f t="shared" si="590"/>
        <v/>
      </c>
      <c r="C1384" s="41" t="str">
        <f t="shared" si="591"/>
        <v/>
      </c>
      <c r="D1384" s="28">
        <f>'I Disease Parameters'!$E$6/(1000*365)</f>
        <v>4.8197260273972601E-5</v>
      </c>
      <c r="E1384" s="28">
        <f>'I Disease Parameters'!$E$7/(1000*365)</f>
        <v>2.0024657534246577E-5</v>
      </c>
      <c r="F1384" s="27">
        <f>(1-'I Disease Parameters'!$E$8)/'I Disease Parameters'!$E$10</f>
        <v>0.188</v>
      </c>
      <c r="G1384" s="27">
        <f>'I Disease Parameters'!$E$8/'I Disease Parameters'!$E$11</f>
        <v>1.2E-2</v>
      </c>
      <c r="H1384" s="27">
        <f>1/'I Disease Parameters'!$E$12</f>
        <v>0.05</v>
      </c>
      <c r="I1384" s="27">
        <f>'I Disease Parameters'!$E$9/'I Disease Parameters'!$E$15</f>
        <v>0</v>
      </c>
      <c r="J1384" s="83">
        <f t="shared" si="614"/>
        <v>7.7001263440561267</v>
      </c>
      <c r="K1384" s="60">
        <f t="shared" si="615"/>
        <v>0.77001263449643809</v>
      </c>
      <c r="L1384" s="30">
        <f t="shared" si="616"/>
        <v>0.46717576064062738</v>
      </c>
      <c r="M1384" s="27">
        <f>J1384/'I Disease Parameters'!$E$12</f>
        <v>0.38500631720280631</v>
      </c>
      <c r="N1384" s="27">
        <f>K1384/SQRT('I Disease Parameters'!$E$13*'I Disease Parameters'!$E$13)</f>
        <v>4.5294860852731655E-2</v>
      </c>
      <c r="O1384" s="27">
        <f>L1384/'I Disease Parameters'!$E$13</f>
        <v>2.7480927096507492E-2</v>
      </c>
      <c r="P1384" s="27">
        <f>(1-L1384)/'I Disease Parameters'!$E$14</f>
        <v>2.2201009973307193E-2</v>
      </c>
      <c r="Q1384" s="19" t="str">
        <f t="shared" si="592"/>
        <v/>
      </c>
      <c r="R1384" s="17" t="str">
        <f t="shared" si="593"/>
        <v/>
      </c>
      <c r="S1384" s="17" t="str">
        <f t="shared" si="594"/>
        <v/>
      </c>
      <c r="T1384" s="17" t="str">
        <f t="shared" si="595"/>
        <v/>
      </c>
      <c r="U1384" s="17" t="str">
        <f t="shared" si="596"/>
        <v/>
      </c>
      <c r="V1384" s="17" t="str">
        <f t="shared" si="597"/>
        <v/>
      </c>
      <c r="W1384" s="17" t="str">
        <f t="shared" si="598"/>
        <v/>
      </c>
      <c r="X1384" s="18" t="str">
        <f t="shared" si="589"/>
        <v/>
      </c>
      <c r="Y1384" s="17" t="str">
        <f t="shared" si="599"/>
        <v/>
      </c>
      <c r="Z1384" s="17" t="str">
        <f t="shared" si="600"/>
        <v/>
      </c>
      <c r="AA1384" s="17" t="str">
        <f t="shared" si="601"/>
        <v/>
      </c>
      <c r="AB1384" s="17" t="str">
        <f t="shared" si="602"/>
        <v/>
      </c>
      <c r="AC1384" s="17" t="str">
        <f t="shared" si="603"/>
        <v/>
      </c>
      <c r="AD1384" s="18" t="str">
        <f t="shared" si="604"/>
        <v/>
      </c>
      <c r="AE1384" s="19" t="str">
        <f t="shared" si="605"/>
        <v/>
      </c>
      <c r="AF1384" s="17" t="str">
        <f t="shared" si="606"/>
        <v/>
      </c>
      <c r="AG1384" s="17" t="str">
        <f t="shared" si="607"/>
        <v/>
      </c>
      <c r="AH1384" s="18" t="str">
        <f t="shared" si="608"/>
        <v/>
      </c>
      <c r="AI1384" s="73"/>
      <c r="AJ1384" s="74"/>
      <c r="AK1384" s="74"/>
      <c r="AL1384" s="73"/>
      <c r="AM1384" s="74"/>
      <c r="AN1384" s="74">
        <f t="shared" si="609"/>
        <v>2012</v>
      </c>
      <c r="AO1384" s="19" t="str">
        <f t="shared" ca="1" si="610"/>
        <v>-</v>
      </c>
      <c r="AP1384" s="17" t="str">
        <f ca="1">IF($C1384&gt;=TODAY(),"-",100*(AO1384-MIN(Fit_Error_Deaths))/(MAX(Fit_Error_Deaths)-MIN(Fit_Error_Deaths)))</f>
        <v>-</v>
      </c>
      <c r="AQ1384" s="17" t="str">
        <f t="shared" ca="1" si="611"/>
        <v>-</v>
      </c>
      <c r="AR1384" s="17" t="str">
        <f ca="1">IF($C1384&gt;=TODAY(),"-",100*(AQ1384-MIN(Fit_Error_LocalTransmission))/(MAX(Fit_Error_LocalTransmission)-MIN(Fit_Error_LocalTransmission)))</f>
        <v>-</v>
      </c>
      <c r="AS1384" s="17" t="str">
        <f t="shared" ca="1" si="612"/>
        <v>-</v>
      </c>
      <c r="AT1384" s="67" t="str">
        <f t="shared" ca="1" si="613"/>
        <v>-</v>
      </c>
    </row>
    <row r="1385" spans="1:46" s="1" customFormat="1" ht="12" x14ac:dyDescent="0.35">
      <c r="A1385" s="87"/>
      <c r="B1385" s="40" t="str">
        <f t="shared" si="590"/>
        <v/>
      </c>
      <c r="C1385" s="41" t="str">
        <f t="shared" si="591"/>
        <v/>
      </c>
      <c r="D1385" s="28">
        <f>'I Disease Parameters'!$E$6/(1000*365)</f>
        <v>4.8197260273972601E-5</v>
      </c>
      <c r="E1385" s="28">
        <f>'I Disease Parameters'!$E$7/(1000*365)</f>
        <v>2.0024657534246577E-5</v>
      </c>
      <c r="F1385" s="27">
        <f>(1-'I Disease Parameters'!$E$8)/'I Disease Parameters'!$E$10</f>
        <v>0.188</v>
      </c>
      <c r="G1385" s="27">
        <f>'I Disease Parameters'!$E$8/'I Disease Parameters'!$E$11</f>
        <v>1.2E-2</v>
      </c>
      <c r="H1385" s="27">
        <f>1/'I Disease Parameters'!$E$12</f>
        <v>0.05</v>
      </c>
      <c r="I1385" s="27">
        <f>'I Disease Parameters'!$E$9/'I Disease Parameters'!$E$15</f>
        <v>0</v>
      </c>
      <c r="J1385" s="83">
        <f t="shared" si="614"/>
        <v>7.7001263440561267</v>
      </c>
      <c r="K1385" s="60">
        <f t="shared" si="615"/>
        <v>0.77001263449643809</v>
      </c>
      <c r="L1385" s="30">
        <f t="shared" si="616"/>
        <v>0.46717576064062738</v>
      </c>
      <c r="M1385" s="27">
        <f>J1385/'I Disease Parameters'!$E$12</f>
        <v>0.38500631720280631</v>
      </c>
      <c r="N1385" s="27">
        <f>K1385/SQRT('I Disease Parameters'!$E$13*'I Disease Parameters'!$E$13)</f>
        <v>4.5294860852731655E-2</v>
      </c>
      <c r="O1385" s="27">
        <f>L1385/'I Disease Parameters'!$E$13</f>
        <v>2.7480927096507492E-2</v>
      </c>
      <c r="P1385" s="27">
        <f>(1-L1385)/'I Disease Parameters'!$E$14</f>
        <v>2.2201009973307193E-2</v>
      </c>
      <c r="Q1385" s="19" t="str">
        <f t="shared" si="592"/>
        <v/>
      </c>
      <c r="R1385" s="17" t="str">
        <f t="shared" si="593"/>
        <v/>
      </c>
      <c r="S1385" s="17" t="str">
        <f t="shared" si="594"/>
        <v/>
      </c>
      <c r="T1385" s="17" t="str">
        <f t="shared" si="595"/>
        <v/>
      </c>
      <c r="U1385" s="17" t="str">
        <f t="shared" si="596"/>
        <v/>
      </c>
      <c r="V1385" s="17" t="str">
        <f t="shared" si="597"/>
        <v/>
      </c>
      <c r="W1385" s="17" t="str">
        <f t="shared" si="598"/>
        <v/>
      </c>
      <c r="X1385" s="18" t="str">
        <f t="shared" si="589"/>
        <v/>
      </c>
      <c r="Y1385" s="17" t="str">
        <f t="shared" si="599"/>
        <v/>
      </c>
      <c r="Z1385" s="17" t="str">
        <f t="shared" si="600"/>
        <v/>
      </c>
      <c r="AA1385" s="17" t="str">
        <f t="shared" si="601"/>
        <v/>
      </c>
      <c r="AB1385" s="17" t="str">
        <f t="shared" si="602"/>
        <v/>
      </c>
      <c r="AC1385" s="17" t="str">
        <f t="shared" si="603"/>
        <v/>
      </c>
      <c r="AD1385" s="18" t="str">
        <f t="shared" si="604"/>
        <v/>
      </c>
      <c r="AE1385" s="19" t="str">
        <f t="shared" si="605"/>
        <v/>
      </c>
      <c r="AF1385" s="17" t="str">
        <f t="shared" si="606"/>
        <v/>
      </c>
      <c r="AG1385" s="17" t="str">
        <f t="shared" si="607"/>
        <v/>
      </c>
      <c r="AH1385" s="18" t="str">
        <f t="shared" si="608"/>
        <v/>
      </c>
      <c r="AI1385" s="73"/>
      <c r="AJ1385" s="74"/>
      <c r="AK1385" s="74"/>
      <c r="AL1385" s="73"/>
      <c r="AM1385" s="74"/>
      <c r="AN1385" s="74">
        <f t="shared" si="609"/>
        <v>2012</v>
      </c>
      <c r="AO1385" s="19" t="str">
        <f t="shared" ca="1" si="610"/>
        <v>-</v>
      </c>
      <c r="AP1385" s="17" t="str">
        <f ca="1">IF($C1385&gt;=TODAY(),"-",100*(AO1385-MIN(Fit_Error_Deaths))/(MAX(Fit_Error_Deaths)-MIN(Fit_Error_Deaths)))</f>
        <v>-</v>
      </c>
      <c r="AQ1385" s="17" t="str">
        <f t="shared" ca="1" si="611"/>
        <v>-</v>
      </c>
      <c r="AR1385" s="17" t="str">
        <f ca="1">IF($C1385&gt;=TODAY(),"-",100*(AQ1385-MIN(Fit_Error_LocalTransmission))/(MAX(Fit_Error_LocalTransmission)-MIN(Fit_Error_LocalTransmission)))</f>
        <v>-</v>
      </c>
      <c r="AS1385" s="17" t="str">
        <f t="shared" ca="1" si="612"/>
        <v>-</v>
      </c>
      <c r="AT1385" s="67" t="str">
        <f t="shared" ca="1" si="613"/>
        <v>-</v>
      </c>
    </row>
    <row r="1386" spans="1:46" s="1" customFormat="1" ht="12" x14ac:dyDescent="0.35">
      <c r="A1386" s="87"/>
      <c r="B1386" s="40" t="str">
        <f t="shared" si="590"/>
        <v/>
      </c>
      <c r="C1386" s="41" t="str">
        <f t="shared" si="591"/>
        <v/>
      </c>
      <c r="D1386" s="28">
        <f>'I Disease Parameters'!$E$6/(1000*365)</f>
        <v>4.8197260273972601E-5</v>
      </c>
      <c r="E1386" s="28">
        <f>'I Disease Parameters'!$E$7/(1000*365)</f>
        <v>2.0024657534246577E-5</v>
      </c>
      <c r="F1386" s="27">
        <f>(1-'I Disease Parameters'!$E$8)/'I Disease Parameters'!$E$10</f>
        <v>0.188</v>
      </c>
      <c r="G1386" s="27">
        <f>'I Disease Parameters'!$E$8/'I Disease Parameters'!$E$11</f>
        <v>1.2E-2</v>
      </c>
      <c r="H1386" s="27">
        <f>1/'I Disease Parameters'!$E$12</f>
        <v>0.05</v>
      </c>
      <c r="I1386" s="27">
        <f>'I Disease Parameters'!$E$9/'I Disease Parameters'!$E$15</f>
        <v>0</v>
      </c>
      <c r="J1386" s="83">
        <f t="shared" si="614"/>
        <v>7.7001263440561267</v>
      </c>
      <c r="K1386" s="60">
        <f t="shared" si="615"/>
        <v>0.77001263449643809</v>
      </c>
      <c r="L1386" s="30">
        <f t="shared" si="616"/>
        <v>0.46717576064062738</v>
      </c>
      <c r="M1386" s="27">
        <f>J1386/'I Disease Parameters'!$E$12</f>
        <v>0.38500631720280631</v>
      </c>
      <c r="N1386" s="27">
        <f>K1386/SQRT('I Disease Parameters'!$E$13*'I Disease Parameters'!$E$13)</f>
        <v>4.5294860852731655E-2</v>
      </c>
      <c r="O1386" s="27">
        <f>L1386/'I Disease Parameters'!$E$13</f>
        <v>2.7480927096507492E-2</v>
      </c>
      <c r="P1386" s="27">
        <f>(1-L1386)/'I Disease Parameters'!$E$14</f>
        <v>2.2201009973307193E-2</v>
      </c>
      <c r="Q1386" s="19" t="str">
        <f t="shared" si="592"/>
        <v/>
      </c>
      <c r="R1386" s="17" t="str">
        <f t="shared" si="593"/>
        <v/>
      </c>
      <c r="S1386" s="17" t="str">
        <f t="shared" si="594"/>
        <v/>
      </c>
      <c r="T1386" s="17" t="str">
        <f t="shared" si="595"/>
        <v/>
      </c>
      <c r="U1386" s="17" t="str">
        <f t="shared" si="596"/>
        <v/>
      </c>
      <c r="V1386" s="17" t="str">
        <f t="shared" si="597"/>
        <v/>
      </c>
      <c r="W1386" s="17" t="str">
        <f t="shared" si="598"/>
        <v/>
      </c>
      <c r="X1386" s="18" t="str">
        <f t="shared" si="589"/>
        <v/>
      </c>
      <c r="Y1386" s="17" t="str">
        <f t="shared" si="599"/>
        <v/>
      </c>
      <c r="Z1386" s="17" t="str">
        <f t="shared" si="600"/>
        <v/>
      </c>
      <c r="AA1386" s="17" t="str">
        <f t="shared" si="601"/>
        <v/>
      </c>
      <c r="AB1386" s="17" t="str">
        <f t="shared" si="602"/>
        <v/>
      </c>
      <c r="AC1386" s="17" t="str">
        <f t="shared" si="603"/>
        <v/>
      </c>
      <c r="AD1386" s="18" t="str">
        <f t="shared" si="604"/>
        <v/>
      </c>
      <c r="AE1386" s="19" t="str">
        <f t="shared" si="605"/>
        <v/>
      </c>
      <c r="AF1386" s="17" t="str">
        <f t="shared" si="606"/>
        <v/>
      </c>
      <c r="AG1386" s="17" t="str">
        <f t="shared" si="607"/>
        <v/>
      </c>
      <c r="AH1386" s="18" t="str">
        <f t="shared" si="608"/>
        <v/>
      </c>
      <c r="AI1386" s="73"/>
      <c r="AJ1386" s="74"/>
      <c r="AK1386" s="74"/>
      <c r="AL1386" s="73"/>
      <c r="AM1386" s="74"/>
      <c r="AN1386" s="74">
        <f t="shared" si="609"/>
        <v>2012</v>
      </c>
      <c r="AO1386" s="19" t="str">
        <f t="shared" ca="1" si="610"/>
        <v>-</v>
      </c>
      <c r="AP1386" s="17" t="str">
        <f ca="1">IF($C1386&gt;=TODAY(),"-",100*(AO1386-MIN(Fit_Error_Deaths))/(MAX(Fit_Error_Deaths)-MIN(Fit_Error_Deaths)))</f>
        <v>-</v>
      </c>
      <c r="AQ1386" s="17" t="str">
        <f t="shared" ca="1" si="611"/>
        <v>-</v>
      </c>
      <c r="AR1386" s="17" t="str">
        <f ca="1">IF($C1386&gt;=TODAY(),"-",100*(AQ1386-MIN(Fit_Error_LocalTransmission))/(MAX(Fit_Error_LocalTransmission)-MIN(Fit_Error_LocalTransmission)))</f>
        <v>-</v>
      </c>
      <c r="AS1386" s="17" t="str">
        <f t="shared" ca="1" si="612"/>
        <v>-</v>
      </c>
      <c r="AT1386" s="67" t="str">
        <f t="shared" ca="1" si="613"/>
        <v>-</v>
      </c>
    </row>
    <row r="1387" spans="1:46" s="1" customFormat="1" ht="12" x14ac:dyDescent="0.35">
      <c r="A1387" s="87"/>
      <c r="B1387" s="40" t="str">
        <f t="shared" si="590"/>
        <v/>
      </c>
      <c r="C1387" s="41" t="str">
        <f t="shared" si="591"/>
        <v/>
      </c>
      <c r="D1387" s="28">
        <f>'I Disease Parameters'!$E$6/(1000*365)</f>
        <v>4.8197260273972601E-5</v>
      </c>
      <c r="E1387" s="28">
        <f>'I Disease Parameters'!$E$7/(1000*365)</f>
        <v>2.0024657534246577E-5</v>
      </c>
      <c r="F1387" s="27">
        <f>(1-'I Disease Parameters'!$E$8)/'I Disease Parameters'!$E$10</f>
        <v>0.188</v>
      </c>
      <c r="G1387" s="27">
        <f>'I Disease Parameters'!$E$8/'I Disease Parameters'!$E$11</f>
        <v>1.2E-2</v>
      </c>
      <c r="H1387" s="27">
        <f>1/'I Disease Parameters'!$E$12</f>
        <v>0.05</v>
      </c>
      <c r="I1387" s="27">
        <f>'I Disease Parameters'!$E$9/'I Disease Parameters'!$E$15</f>
        <v>0</v>
      </c>
      <c r="J1387" s="83">
        <f t="shared" si="614"/>
        <v>7.7001263440561267</v>
      </c>
      <c r="K1387" s="60">
        <f t="shared" si="615"/>
        <v>0.77001263449643809</v>
      </c>
      <c r="L1387" s="30">
        <f t="shared" si="616"/>
        <v>0.46717576064062738</v>
      </c>
      <c r="M1387" s="27">
        <f>J1387/'I Disease Parameters'!$E$12</f>
        <v>0.38500631720280631</v>
      </c>
      <c r="N1387" s="27">
        <f>K1387/SQRT('I Disease Parameters'!$E$13*'I Disease Parameters'!$E$13)</f>
        <v>4.5294860852731655E-2</v>
      </c>
      <c r="O1387" s="27">
        <f>L1387/'I Disease Parameters'!$E$13</f>
        <v>2.7480927096507492E-2</v>
      </c>
      <c r="P1387" s="27">
        <f>(1-L1387)/'I Disease Parameters'!$E$14</f>
        <v>2.2201009973307193E-2</v>
      </c>
      <c r="Q1387" s="19" t="str">
        <f t="shared" si="592"/>
        <v/>
      </c>
      <c r="R1387" s="17" t="str">
        <f t="shared" si="593"/>
        <v/>
      </c>
      <c r="S1387" s="17" t="str">
        <f t="shared" si="594"/>
        <v/>
      </c>
      <c r="T1387" s="17" t="str">
        <f t="shared" si="595"/>
        <v/>
      </c>
      <c r="U1387" s="17" t="str">
        <f t="shared" si="596"/>
        <v/>
      </c>
      <c r="V1387" s="17" t="str">
        <f t="shared" si="597"/>
        <v/>
      </c>
      <c r="W1387" s="17" t="str">
        <f t="shared" si="598"/>
        <v/>
      </c>
      <c r="X1387" s="18" t="str">
        <f t="shared" si="589"/>
        <v/>
      </c>
      <c r="Y1387" s="17" t="str">
        <f t="shared" si="599"/>
        <v/>
      </c>
      <c r="Z1387" s="17" t="str">
        <f t="shared" si="600"/>
        <v/>
      </c>
      <c r="AA1387" s="17" t="str">
        <f t="shared" si="601"/>
        <v/>
      </c>
      <c r="AB1387" s="17" t="str">
        <f t="shared" si="602"/>
        <v/>
      </c>
      <c r="AC1387" s="17" t="str">
        <f t="shared" si="603"/>
        <v/>
      </c>
      <c r="AD1387" s="18" t="str">
        <f t="shared" si="604"/>
        <v/>
      </c>
      <c r="AE1387" s="19" t="str">
        <f t="shared" si="605"/>
        <v/>
      </c>
      <c r="AF1387" s="17" t="str">
        <f t="shared" si="606"/>
        <v/>
      </c>
      <c r="AG1387" s="17" t="str">
        <f t="shared" si="607"/>
        <v/>
      </c>
      <c r="AH1387" s="18" t="str">
        <f t="shared" si="608"/>
        <v/>
      </c>
      <c r="AI1387" s="73"/>
      <c r="AJ1387" s="74"/>
      <c r="AK1387" s="74"/>
      <c r="AL1387" s="73"/>
      <c r="AM1387" s="74"/>
      <c r="AN1387" s="74">
        <f t="shared" si="609"/>
        <v>2012</v>
      </c>
      <c r="AO1387" s="19" t="str">
        <f t="shared" ca="1" si="610"/>
        <v>-</v>
      </c>
      <c r="AP1387" s="17" t="str">
        <f ca="1">IF($C1387&gt;=TODAY(),"-",100*(AO1387-MIN(Fit_Error_Deaths))/(MAX(Fit_Error_Deaths)-MIN(Fit_Error_Deaths)))</f>
        <v>-</v>
      </c>
      <c r="AQ1387" s="17" t="str">
        <f t="shared" ca="1" si="611"/>
        <v>-</v>
      </c>
      <c r="AR1387" s="17" t="str">
        <f ca="1">IF($C1387&gt;=TODAY(),"-",100*(AQ1387-MIN(Fit_Error_LocalTransmission))/(MAX(Fit_Error_LocalTransmission)-MIN(Fit_Error_LocalTransmission)))</f>
        <v>-</v>
      </c>
      <c r="AS1387" s="17" t="str">
        <f t="shared" ca="1" si="612"/>
        <v>-</v>
      </c>
      <c r="AT1387" s="67" t="str">
        <f t="shared" ca="1" si="613"/>
        <v>-</v>
      </c>
    </row>
    <row r="1388" spans="1:46" s="1" customFormat="1" ht="12" x14ac:dyDescent="0.35">
      <c r="A1388" s="87"/>
      <c r="B1388" s="40" t="str">
        <f t="shared" si="590"/>
        <v/>
      </c>
      <c r="C1388" s="41" t="str">
        <f t="shared" si="591"/>
        <v/>
      </c>
      <c r="D1388" s="28">
        <f>'I Disease Parameters'!$E$6/(1000*365)</f>
        <v>4.8197260273972601E-5</v>
      </c>
      <c r="E1388" s="28">
        <f>'I Disease Parameters'!$E$7/(1000*365)</f>
        <v>2.0024657534246577E-5</v>
      </c>
      <c r="F1388" s="27">
        <f>(1-'I Disease Parameters'!$E$8)/'I Disease Parameters'!$E$10</f>
        <v>0.188</v>
      </c>
      <c r="G1388" s="27">
        <f>'I Disease Parameters'!$E$8/'I Disease Parameters'!$E$11</f>
        <v>1.2E-2</v>
      </c>
      <c r="H1388" s="27">
        <f>1/'I Disease Parameters'!$E$12</f>
        <v>0.05</v>
      </c>
      <c r="I1388" s="27">
        <f>'I Disease Parameters'!$E$9/'I Disease Parameters'!$E$15</f>
        <v>0</v>
      </c>
      <c r="J1388" s="83">
        <f t="shared" si="614"/>
        <v>7.7001263440561267</v>
      </c>
      <c r="K1388" s="60">
        <f t="shared" si="615"/>
        <v>0.77001263449643809</v>
      </c>
      <c r="L1388" s="30">
        <f t="shared" si="616"/>
        <v>0.46717576064062738</v>
      </c>
      <c r="M1388" s="27">
        <f>J1388/'I Disease Parameters'!$E$12</f>
        <v>0.38500631720280631</v>
      </c>
      <c r="N1388" s="27">
        <f>K1388/SQRT('I Disease Parameters'!$E$13*'I Disease Parameters'!$E$13)</f>
        <v>4.5294860852731655E-2</v>
      </c>
      <c r="O1388" s="27">
        <f>L1388/'I Disease Parameters'!$E$13</f>
        <v>2.7480927096507492E-2</v>
      </c>
      <c r="P1388" s="27">
        <f>(1-L1388)/'I Disease Parameters'!$E$14</f>
        <v>2.2201009973307193E-2</v>
      </c>
      <c r="Q1388" s="19" t="str">
        <f t="shared" si="592"/>
        <v/>
      </c>
      <c r="R1388" s="17" t="str">
        <f t="shared" si="593"/>
        <v/>
      </c>
      <c r="S1388" s="17" t="str">
        <f t="shared" si="594"/>
        <v/>
      </c>
      <c r="T1388" s="17" t="str">
        <f t="shared" si="595"/>
        <v/>
      </c>
      <c r="U1388" s="17" t="str">
        <f t="shared" si="596"/>
        <v/>
      </c>
      <c r="V1388" s="17" t="str">
        <f t="shared" si="597"/>
        <v/>
      </c>
      <c r="W1388" s="17" t="str">
        <f t="shared" si="598"/>
        <v/>
      </c>
      <c r="X1388" s="18" t="str">
        <f t="shared" si="589"/>
        <v/>
      </c>
      <c r="Y1388" s="17" t="str">
        <f t="shared" si="599"/>
        <v/>
      </c>
      <c r="Z1388" s="17" t="str">
        <f t="shared" si="600"/>
        <v/>
      </c>
      <c r="AA1388" s="17" t="str">
        <f t="shared" si="601"/>
        <v/>
      </c>
      <c r="AB1388" s="17" t="str">
        <f t="shared" si="602"/>
        <v/>
      </c>
      <c r="AC1388" s="17" t="str">
        <f t="shared" si="603"/>
        <v/>
      </c>
      <c r="AD1388" s="18" t="str">
        <f t="shared" si="604"/>
        <v/>
      </c>
      <c r="AE1388" s="19" t="str">
        <f t="shared" si="605"/>
        <v/>
      </c>
      <c r="AF1388" s="17" t="str">
        <f t="shared" si="606"/>
        <v/>
      </c>
      <c r="AG1388" s="17" t="str">
        <f t="shared" si="607"/>
        <v/>
      </c>
      <c r="AH1388" s="18" t="str">
        <f t="shared" si="608"/>
        <v/>
      </c>
      <c r="AI1388" s="73"/>
      <c r="AJ1388" s="74"/>
      <c r="AK1388" s="74"/>
      <c r="AL1388" s="73"/>
      <c r="AM1388" s="74"/>
      <c r="AN1388" s="74">
        <f t="shared" si="609"/>
        <v>2012</v>
      </c>
      <c r="AO1388" s="19" t="str">
        <f t="shared" ca="1" si="610"/>
        <v>-</v>
      </c>
      <c r="AP1388" s="17" t="str">
        <f ca="1">IF($C1388&gt;=TODAY(),"-",100*(AO1388-MIN(Fit_Error_Deaths))/(MAX(Fit_Error_Deaths)-MIN(Fit_Error_Deaths)))</f>
        <v>-</v>
      </c>
      <c r="AQ1388" s="17" t="str">
        <f t="shared" ca="1" si="611"/>
        <v>-</v>
      </c>
      <c r="AR1388" s="17" t="str">
        <f ca="1">IF($C1388&gt;=TODAY(),"-",100*(AQ1388-MIN(Fit_Error_LocalTransmission))/(MAX(Fit_Error_LocalTransmission)-MIN(Fit_Error_LocalTransmission)))</f>
        <v>-</v>
      </c>
      <c r="AS1388" s="17" t="str">
        <f t="shared" ca="1" si="612"/>
        <v>-</v>
      </c>
      <c r="AT1388" s="67" t="str">
        <f t="shared" ca="1" si="613"/>
        <v>-</v>
      </c>
    </row>
    <row r="1389" spans="1:46" s="1" customFormat="1" ht="12" x14ac:dyDescent="0.35">
      <c r="A1389" s="87"/>
      <c r="B1389" s="40" t="str">
        <f t="shared" si="590"/>
        <v/>
      </c>
      <c r="C1389" s="41" t="str">
        <f t="shared" si="591"/>
        <v/>
      </c>
      <c r="D1389" s="28">
        <f>'I Disease Parameters'!$E$6/(1000*365)</f>
        <v>4.8197260273972601E-5</v>
      </c>
      <c r="E1389" s="28">
        <f>'I Disease Parameters'!$E$7/(1000*365)</f>
        <v>2.0024657534246577E-5</v>
      </c>
      <c r="F1389" s="27">
        <f>(1-'I Disease Parameters'!$E$8)/'I Disease Parameters'!$E$10</f>
        <v>0.188</v>
      </c>
      <c r="G1389" s="27">
        <f>'I Disease Parameters'!$E$8/'I Disease Parameters'!$E$11</f>
        <v>1.2E-2</v>
      </c>
      <c r="H1389" s="27">
        <f>1/'I Disease Parameters'!$E$12</f>
        <v>0.05</v>
      </c>
      <c r="I1389" s="27">
        <f>'I Disease Parameters'!$E$9/'I Disease Parameters'!$E$15</f>
        <v>0</v>
      </c>
      <c r="J1389" s="83">
        <f t="shared" si="614"/>
        <v>7.7001263440561267</v>
      </c>
      <c r="K1389" s="60">
        <f t="shared" si="615"/>
        <v>0.77001263449643809</v>
      </c>
      <c r="L1389" s="30">
        <f t="shared" si="616"/>
        <v>0.46717576064062738</v>
      </c>
      <c r="M1389" s="27">
        <f>J1389/'I Disease Parameters'!$E$12</f>
        <v>0.38500631720280631</v>
      </c>
      <c r="N1389" s="27">
        <f>K1389/SQRT('I Disease Parameters'!$E$13*'I Disease Parameters'!$E$13)</f>
        <v>4.5294860852731655E-2</v>
      </c>
      <c r="O1389" s="27">
        <f>L1389/'I Disease Parameters'!$E$13</f>
        <v>2.7480927096507492E-2</v>
      </c>
      <c r="P1389" s="27">
        <f>(1-L1389)/'I Disease Parameters'!$E$14</f>
        <v>2.2201009973307193E-2</v>
      </c>
      <c r="Q1389" s="19" t="str">
        <f t="shared" si="592"/>
        <v/>
      </c>
      <c r="R1389" s="17" t="str">
        <f t="shared" si="593"/>
        <v/>
      </c>
      <c r="S1389" s="17" t="str">
        <f t="shared" si="594"/>
        <v/>
      </c>
      <c r="T1389" s="17" t="str">
        <f t="shared" si="595"/>
        <v/>
      </c>
      <c r="U1389" s="17" t="str">
        <f t="shared" si="596"/>
        <v/>
      </c>
      <c r="V1389" s="17" t="str">
        <f t="shared" si="597"/>
        <v/>
      </c>
      <c r="W1389" s="17" t="str">
        <f t="shared" si="598"/>
        <v/>
      </c>
      <c r="X1389" s="18" t="str">
        <f t="shared" si="589"/>
        <v/>
      </c>
      <c r="Y1389" s="17" t="str">
        <f t="shared" si="599"/>
        <v/>
      </c>
      <c r="Z1389" s="17" t="str">
        <f t="shared" si="600"/>
        <v/>
      </c>
      <c r="AA1389" s="17" t="str">
        <f t="shared" si="601"/>
        <v/>
      </c>
      <c r="AB1389" s="17" t="str">
        <f t="shared" si="602"/>
        <v/>
      </c>
      <c r="AC1389" s="17" t="str">
        <f t="shared" si="603"/>
        <v/>
      </c>
      <c r="AD1389" s="18" t="str">
        <f t="shared" si="604"/>
        <v/>
      </c>
      <c r="AE1389" s="19" t="str">
        <f t="shared" si="605"/>
        <v/>
      </c>
      <c r="AF1389" s="17" t="str">
        <f t="shared" si="606"/>
        <v/>
      </c>
      <c r="AG1389" s="17" t="str">
        <f t="shared" si="607"/>
        <v/>
      </c>
      <c r="AH1389" s="18" t="str">
        <f t="shared" si="608"/>
        <v/>
      </c>
      <c r="AI1389" s="73"/>
      <c r="AJ1389" s="74"/>
      <c r="AK1389" s="74"/>
      <c r="AL1389" s="73"/>
      <c r="AM1389" s="74"/>
      <c r="AN1389" s="74">
        <f t="shared" si="609"/>
        <v>2012</v>
      </c>
      <c r="AO1389" s="19" t="str">
        <f t="shared" ca="1" si="610"/>
        <v>-</v>
      </c>
      <c r="AP1389" s="17" t="str">
        <f ca="1">IF($C1389&gt;=TODAY(),"-",100*(AO1389-MIN(Fit_Error_Deaths))/(MAX(Fit_Error_Deaths)-MIN(Fit_Error_Deaths)))</f>
        <v>-</v>
      </c>
      <c r="AQ1389" s="17" t="str">
        <f t="shared" ca="1" si="611"/>
        <v>-</v>
      </c>
      <c r="AR1389" s="17" t="str">
        <f ca="1">IF($C1389&gt;=TODAY(),"-",100*(AQ1389-MIN(Fit_Error_LocalTransmission))/(MAX(Fit_Error_LocalTransmission)-MIN(Fit_Error_LocalTransmission)))</f>
        <v>-</v>
      </c>
      <c r="AS1389" s="17" t="str">
        <f t="shared" ca="1" si="612"/>
        <v>-</v>
      </c>
      <c r="AT1389" s="67" t="str">
        <f t="shared" ca="1" si="613"/>
        <v>-</v>
      </c>
    </row>
    <row r="1390" spans="1:46" s="1" customFormat="1" ht="12" x14ac:dyDescent="0.35">
      <c r="A1390" s="87"/>
      <c r="B1390" s="40" t="str">
        <f t="shared" si="590"/>
        <v/>
      </c>
      <c r="C1390" s="41" t="str">
        <f t="shared" si="591"/>
        <v/>
      </c>
      <c r="D1390" s="28">
        <f>'I Disease Parameters'!$E$6/(1000*365)</f>
        <v>4.8197260273972601E-5</v>
      </c>
      <c r="E1390" s="28">
        <f>'I Disease Parameters'!$E$7/(1000*365)</f>
        <v>2.0024657534246577E-5</v>
      </c>
      <c r="F1390" s="27">
        <f>(1-'I Disease Parameters'!$E$8)/'I Disease Parameters'!$E$10</f>
        <v>0.188</v>
      </c>
      <c r="G1390" s="27">
        <f>'I Disease Parameters'!$E$8/'I Disease Parameters'!$E$11</f>
        <v>1.2E-2</v>
      </c>
      <c r="H1390" s="27">
        <f>1/'I Disease Parameters'!$E$12</f>
        <v>0.05</v>
      </c>
      <c r="I1390" s="27">
        <f>'I Disease Parameters'!$E$9/'I Disease Parameters'!$E$15</f>
        <v>0</v>
      </c>
      <c r="J1390" s="83">
        <f t="shared" si="614"/>
        <v>7.7001263440561267</v>
      </c>
      <c r="K1390" s="60">
        <f t="shared" si="615"/>
        <v>0.77001263449643809</v>
      </c>
      <c r="L1390" s="30">
        <f t="shared" si="616"/>
        <v>0.46717576064062738</v>
      </c>
      <c r="M1390" s="27">
        <f>J1390/'I Disease Parameters'!$E$12</f>
        <v>0.38500631720280631</v>
      </c>
      <c r="N1390" s="27">
        <f>K1390/SQRT('I Disease Parameters'!$E$13*'I Disease Parameters'!$E$13)</f>
        <v>4.5294860852731655E-2</v>
      </c>
      <c r="O1390" s="27">
        <f>L1390/'I Disease Parameters'!$E$13</f>
        <v>2.7480927096507492E-2</v>
      </c>
      <c r="P1390" s="27">
        <f>(1-L1390)/'I Disease Parameters'!$E$14</f>
        <v>2.2201009973307193E-2</v>
      </c>
      <c r="Q1390" s="19" t="str">
        <f t="shared" si="592"/>
        <v/>
      </c>
      <c r="R1390" s="17" t="str">
        <f t="shared" si="593"/>
        <v/>
      </c>
      <c r="S1390" s="17" t="str">
        <f t="shared" si="594"/>
        <v/>
      </c>
      <c r="T1390" s="17" t="str">
        <f t="shared" si="595"/>
        <v/>
      </c>
      <c r="U1390" s="17" t="str">
        <f t="shared" si="596"/>
        <v/>
      </c>
      <c r="V1390" s="17" t="str">
        <f t="shared" si="597"/>
        <v/>
      </c>
      <c r="W1390" s="17" t="str">
        <f t="shared" si="598"/>
        <v/>
      </c>
      <c r="X1390" s="18" t="str">
        <f t="shared" si="589"/>
        <v/>
      </c>
      <c r="Y1390" s="17" t="str">
        <f t="shared" si="599"/>
        <v/>
      </c>
      <c r="Z1390" s="17" t="str">
        <f t="shared" si="600"/>
        <v/>
      </c>
      <c r="AA1390" s="17" t="str">
        <f t="shared" si="601"/>
        <v/>
      </c>
      <c r="AB1390" s="17" t="str">
        <f t="shared" si="602"/>
        <v/>
      </c>
      <c r="AC1390" s="17" t="str">
        <f t="shared" si="603"/>
        <v/>
      </c>
      <c r="AD1390" s="18" t="str">
        <f t="shared" si="604"/>
        <v/>
      </c>
      <c r="AE1390" s="19" t="str">
        <f t="shared" si="605"/>
        <v/>
      </c>
      <c r="AF1390" s="17" t="str">
        <f t="shared" si="606"/>
        <v/>
      </c>
      <c r="AG1390" s="17" t="str">
        <f t="shared" si="607"/>
        <v/>
      </c>
      <c r="AH1390" s="18" t="str">
        <f t="shared" si="608"/>
        <v/>
      </c>
      <c r="AI1390" s="73"/>
      <c r="AJ1390" s="74"/>
      <c r="AK1390" s="74"/>
      <c r="AL1390" s="73"/>
      <c r="AM1390" s="74"/>
      <c r="AN1390" s="74">
        <f t="shared" si="609"/>
        <v>2012</v>
      </c>
      <c r="AO1390" s="19" t="str">
        <f t="shared" ca="1" si="610"/>
        <v>-</v>
      </c>
      <c r="AP1390" s="17" t="str">
        <f ca="1">IF($C1390&gt;=TODAY(),"-",100*(AO1390-MIN(Fit_Error_Deaths))/(MAX(Fit_Error_Deaths)-MIN(Fit_Error_Deaths)))</f>
        <v>-</v>
      </c>
      <c r="AQ1390" s="17" t="str">
        <f t="shared" ca="1" si="611"/>
        <v>-</v>
      </c>
      <c r="AR1390" s="17" t="str">
        <f ca="1">IF($C1390&gt;=TODAY(),"-",100*(AQ1390-MIN(Fit_Error_LocalTransmission))/(MAX(Fit_Error_LocalTransmission)-MIN(Fit_Error_LocalTransmission)))</f>
        <v>-</v>
      </c>
      <c r="AS1390" s="17" t="str">
        <f t="shared" ca="1" si="612"/>
        <v>-</v>
      </c>
      <c r="AT1390" s="67" t="str">
        <f t="shared" ca="1" si="613"/>
        <v>-</v>
      </c>
    </row>
    <row r="1391" spans="1:46" s="1" customFormat="1" ht="12" x14ac:dyDescent="0.35">
      <c r="A1391" s="87"/>
      <c r="B1391" s="40" t="str">
        <f t="shared" si="590"/>
        <v/>
      </c>
      <c r="C1391" s="41" t="str">
        <f t="shared" si="591"/>
        <v/>
      </c>
      <c r="D1391" s="28">
        <f>'I Disease Parameters'!$E$6/(1000*365)</f>
        <v>4.8197260273972601E-5</v>
      </c>
      <c r="E1391" s="28">
        <f>'I Disease Parameters'!$E$7/(1000*365)</f>
        <v>2.0024657534246577E-5</v>
      </c>
      <c r="F1391" s="27">
        <f>(1-'I Disease Parameters'!$E$8)/'I Disease Parameters'!$E$10</f>
        <v>0.188</v>
      </c>
      <c r="G1391" s="27">
        <f>'I Disease Parameters'!$E$8/'I Disease Parameters'!$E$11</f>
        <v>1.2E-2</v>
      </c>
      <c r="H1391" s="27">
        <f>1/'I Disease Parameters'!$E$12</f>
        <v>0.05</v>
      </c>
      <c r="I1391" s="27">
        <f>'I Disease Parameters'!$E$9/'I Disease Parameters'!$E$15</f>
        <v>0</v>
      </c>
      <c r="J1391" s="83">
        <f t="shared" si="614"/>
        <v>7.7001263440561267</v>
      </c>
      <c r="K1391" s="60">
        <f t="shared" si="615"/>
        <v>0.77001263449643809</v>
      </c>
      <c r="L1391" s="30">
        <f t="shared" si="616"/>
        <v>0.46717576064062738</v>
      </c>
      <c r="M1391" s="27">
        <f>J1391/'I Disease Parameters'!$E$12</f>
        <v>0.38500631720280631</v>
      </c>
      <c r="N1391" s="27">
        <f>K1391/SQRT('I Disease Parameters'!$E$13*'I Disease Parameters'!$E$13)</f>
        <v>4.5294860852731655E-2</v>
      </c>
      <c r="O1391" s="27">
        <f>L1391/'I Disease Parameters'!$E$13</f>
        <v>2.7480927096507492E-2</v>
      </c>
      <c r="P1391" s="27">
        <f>(1-L1391)/'I Disease Parameters'!$E$14</f>
        <v>2.2201009973307193E-2</v>
      </c>
      <c r="Q1391" s="19" t="str">
        <f t="shared" si="592"/>
        <v/>
      </c>
      <c r="R1391" s="17" t="str">
        <f t="shared" si="593"/>
        <v/>
      </c>
      <c r="S1391" s="17" t="str">
        <f t="shared" si="594"/>
        <v/>
      </c>
      <c r="T1391" s="17" t="str">
        <f t="shared" si="595"/>
        <v/>
      </c>
      <c r="U1391" s="17" t="str">
        <f t="shared" si="596"/>
        <v/>
      </c>
      <c r="V1391" s="17" t="str">
        <f t="shared" si="597"/>
        <v/>
      </c>
      <c r="W1391" s="17" t="str">
        <f t="shared" si="598"/>
        <v/>
      </c>
      <c r="X1391" s="18" t="str">
        <f t="shared" si="589"/>
        <v/>
      </c>
      <c r="Y1391" s="17" t="str">
        <f t="shared" si="599"/>
        <v/>
      </c>
      <c r="Z1391" s="17" t="str">
        <f t="shared" si="600"/>
        <v/>
      </c>
      <c r="AA1391" s="17" t="str">
        <f t="shared" si="601"/>
        <v/>
      </c>
      <c r="AB1391" s="17" t="str">
        <f t="shared" si="602"/>
        <v/>
      </c>
      <c r="AC1391" s="17" t="str">
        <f t="shared" si="603"/>
        <v/>
      </c>
      <c r="AD1391" s="18" t="str">
        <f t="shared" si="604"/>
        <v/>
      </c>
      <c r="AE1391" s="19" t="str">
        <f t="shared" si="605"/>
        <v/>
      </c>
      <c r="AF1391" s="17" t="str">
        <f t="shared" si="606"/>
        <v/>
      </c>
      <c r="AG1391" s="17" t="str">
        <f t="shared" si="607"/>
        <v/>
      </c>
      <c r="AH1391" s="18" t="str">
        <f t="shared" si="608"/>
        <v/>
      </c>
      <c r="AI1391" s="73"/>
      <c r="AJ1391" s="74"/>
      <c r="AK1391" s="74"/>
      <c r="AL1391" s="73"/>
      <c r="AM1391" s="74"/>
      <c r="AN1391" s="74">
        <f t="shared" si="609"/>
        <v>2012</v>
      </c>
      <c r="AO1391" s="19" t="str">
        <f t="shared" ca="1" si="610"/>
        <v>-</v>
      </c>
      <c r="AP1391" s="17" t="str">
        <f ca="1">IF($C1391&gt;=TODAY(),"-",100*(AO1391-MIN(Fit_Error_Deaths))/(MAX(Fit_Error_Deaths)-MIN(Fit_Error_Deaths)))</f>
        <v>-</v>
      </c>
      <c r="AQ1391" s="17" t="str">
        <f t="shared" ca="1" si="611"/>
        <v>-</v>
      </c>
      <c r="AR1391" s="17" t="str">
        <f ca="1">IF($C1391&gt;=TODAY(),"-",100*(AQ1391-MIN(Fit_Error_LocalTransmission))/(MAX(Fit_Error_LocalTransmission)-MIN(Fit_Error_LocalTransmission)))</f>
        <v>-</v>
      </c>
      <c r="AS1391" s="17" t="str">
        <f t="shared" ca="1" si="612"/>
        <v>-</v>
      </c>
      <c r="AT1391" s="67" t="str">
        <f t="shared" ca="1" si="613"/>
        <v>-</v>
      </c>
    </row>
    <row r="1392" spans="1:46" s="1" customFormat="1" ht="12" x14ac:dyDescent="0.35">
      <c r="A1392" s="87"/>
      <c r="B1392" s="40" t="str">
        <f t="shared" si="590"/>
        <v/>
      </c>
      <c r="C1392" s="41" t="str">
        <f t="shared" si="591"/>
        <v/>
      </c>
      <c r="D1392" s="28">
        <f>'I Disease Parameters'!$E$6/(1000*365)</f>
        <v>4.8197260273972601E-5</v>
      </c>
      <c r="E1392" s="28">
        <f>'I Disease Parameters'!$E$7/(1000*365)</f>
        <v>2.0024657534246577E-5</v>
      </c>
      <c r="F1392" s="27">
        <f>(1-'I Disease Parameters'!$E$8)/'I Disease Parameters'!$E$10</f>
        <v>0.188</v>
      </c>
      <c r="G1392" s="27">
        <f>'I Disease Parameters'!$E$8/'I Disease Parameters'!$E$11</f>
        <v>1.2E-2</v>
      </c>
      <c r="H1392" s="27">
        <f>1/'I Disease Parameters'!$E$12</f>
        <v>0.05</v>
      </c>
      <c r="I1392" s="27">
        <f>'I Disease Parameters'!$E$9/'I Disease Parameters'!$E$15</f>
        <v>0</v>
      </c>
      <c r="J1392" s="83">
        <f t="shared" si="614"/>
        <v>7.7001263440561267</v>
      </c>
      <c r="K1392" s="60">
        <f t="shared" si="615"/>
        <v>0.77001263449643809</v>
      </c>
      <c r="L1392" s="30">
        <f t="shared" si="616"/>
        <v>0.46717576064062738</v>
      </c>
      <c r="M1392" s="27">
        <f>J1392/'I Disease Parameters'!$E$12</f>
        <v>0.38500631720280631</v>
      </c>
      <c r="N1392" s="27">
        <f>K1392/SQRT('I Disease Parameters'!$E$13*'I Disease Parameters'!$E$13)</f>
        <v>4.5294860852731655E-2</v>
      </c>
      <c r="O1392" s="27">
        <f>L1392/'I Disease Parameters'!$E$13</f>
        <v>2.7480927096507492E-2</v>
      </c>
      <c r="P1392" s="27">
        <f>(1-L1392)/'I Disease Parameters'!$E$14</f>
        <v>2.2201009973307193E-2</v>
      </c>
      <c r="Q1392" s="19" t="str">
        <f t="shared" si="592"/>
        <v/>
      </c>
      <c r="R1392" s="17" t="str">
        <f t="shared" si="593"/>
        <v/>
      </c>
      <c r="S1392" s="17" t="str">
        <f t="shared" si="594"/>
        <v/>
      </c>
      <c r="T1392" s="17" t="str">
        <f t="shared" si="595"/>
        <v/>
      </c>
      <c r="U1392" s="17" t="str">
        <f t="shared" si="596"/>
        <v/>
      </c>
      <c r="V1392" s="17" t="str">
        <f t="shared" si="597"/>
        <v/>
      </c>
      <c r="W1392" s="17" t="str">
        <f t="shared" si="598"/>
        <v/>
      </c>
      <c r="X1392" s="18" t="str">
        <f t="shared" si="589"/>
        <v/>
      </c>
      <c r="Y1392" s="17" t="str">
        <f t="shared" si="599"/>
        <v/>
      </c>
      <c r="Z1392" s="17" t="str">
        <f t="shared" si="600"/>
        <v/>
      </c>
      <c r="AA1392" s="17" t="str">
        <f t="shared" si="601"/>
        <v/>
      </c>
      <c r="AB1392" s="17" t="str">
        <f t="shared" si="602"/>
        <v/>
      </c>
      <c r="AC1392" s="17" t="str">
        <f t="shared" si="603"/>
        <v/>
      </c>
      <c r="AD1392" s="18" t="str">
        <f t="shared" si="604"/>
        <v/>
      </c>
      <c r="AE1392" s="19" t="str">
        <f t="shared" si="605"/>
        <v/>
      </c>
      <c r="AF1392" s="17" t="str">
        <f t="shared" si="606"/>
        <v/>
      </c>
      <c r="AG1392" s="17" t="str">
        <f t="shared" si="607"/>
        <v/>
      </c>
      <c r="AH1392" s="18" t="str">
        <f t="shared" si="608"/>
        <v/>
      </c>
      <c r="AI1392" s="73"/>
      <c r="AJ1392" s="74"/>
      <c r="AK1392" s="74"/>
      <c r="AL1392" s="73"/>
      <c r="AM1392" s="74"/>
      <c r="AN1392" s="74">
        <f t="shared" si="609"/>
        <v>2012</v>
      </c>
      <c r="AO1392" s="19" t="str">
        <f t="shared" ca="1" si="610"/>
        <v>-</v>
      </c>
      <c r="AP1392" s="17" t="str">
        <f ca="1">IF($C1392&gt;=TODAY(),"-",100*(AO1392-MIN(Fit_Error_Deaths))/(MAX(Fit_Error_Deaths)-MIN(Fit_Error_Deaths)))</f>
        <v>-</v>
      </c>
      <c r="AQ1392" s="17" t="str">
        <f t="shared" ca="1" si="611"/>
        <v>-</v>
      </c>
      <c r="AR1392" s="17" t="str">
        <f ca="1">IF($C1392&gt;=TODAY(),"-",100*(AQ1392-MIN(Fit_Error_LocalTransmission))/(MAX(Fit_Error_LocalTransmission)-MIN(Fit_Error_LocalTransmission)))</f>
        <v>-</v>
      </c>
      <c r="AS1392" s="17" t="str">
        <f t="shared" ca="1" si="612"/>
        <v>-</v>
      </c>
      <c r="AT1392" s="67" t="str">
        <f t="shared" ca="1" si="613"/>
        <v>-</v>
      </c>
    </row>
    <row r="1393" spans="1:46" s="1" customFormat="1" ht="12" x14ac:dyDescent="0.35">
      <c r="A1393" s="87"/>
      <c r="B1393" s="40" t="str">
        <f t="shared" si="590"/>
        <v/>
      </c>
      <c r="C1393" s="41" t="str">
        <f t="shared" si="591"/>
        <v/>
      </c>
      <c r="D1393" s="28">
        <f>'I Disease Parameters'!$E$6/(1000*365)</f>
        <v>4.8197260273972601E-5</v>
      </c>
      <c r="E1393" s="28">
        <f>'I Disease Parameters'!$E$7/(1000*365)</f>
        <v>2.0024657534246577E-5</v>
      </c>
      <c r="F1393" s="27">
        <f>(1-'I Disease Parameters'!$E$8)/'I Disease Parameters'!$E$10</f>
        <v>0.188</v>
      </c>
      <c r="G1393" s="27">
        <f>'I Disease Parameters'!$E$8/'I Disease Parameters'!$E$11</f>
        <v>1.2E-2</v>
      </c>
      <c r="H1393" s="27">
        <f>1/'I Disease Parameters'!$E$12</f>
        <v>0.05</v>
      </c>
      <c r="I1393" s="27">
        <f>'I Disease Parameters'!$E$9/'I Disease Parameters'!$E$15</f>
        <v>0</v>
      </c>
      <c r="J1393" s="83">
        <f t="shared" si="614"/>
        <v>7.7001263440561267</v>
      </c>
      <c r="K1393" s="60">
        <f t="shared" si="615"/>
        <v>0.77001263449643809</v>
      </c>
      <c r="L1393" s="30">
        <f t="shared" si="616"/>
        <v>0.46717576064062738</v>
      </c>
      <c r="M1393" s="27">
        <f>J1393/'I Disease Parameters'!$E$12</f>
        <v>0.38500631720280631</v>
      </c>
      <c r="N1393" s="27">
        <f>K1393/SQRT('I Disease Parameters'!$E$13*'I Disease Parameters'!$E$13)</f>
        <v>4.5294860852731655E-2</v>
      </c>
      <c r="O1393" s="27">
        <f>L1393/'I Disease Parameters'!$E$13</f>
        <v>2.7480927096507492E-2</v>
      </c>
      <c r="P1393" s="27">
        <f>(1-L1393)/'I Disease Parameters'!$E$14</f>
        <v>2.2201009973307193E-2</v>
      </c>
      <c r="Q1393" s="19" t="str">
        <f t="shared" si="592"/>
        <v/>
      </c>
      <c r="R1393" s="17" t="str">
        <f t="shared" si="593"/>
        <v/>
      </c>
      <c r="S1393" s="17" t="str">
        <f t="shared" si="594"/>
        <v/>
      </c>
      <c r="T1393" s="17" t="str">
        <f t="shared" si="595"/>
        <v/>
      </c>
      <c r="U1393" s="17" t="str">
        <f t="shared" si="596"/>
        <v/>
      </c>
      <c r="V1393" s="17" t="str">
        <f t="shared" si="597"/>
        <v/>
      </c>
      <c r="W1393" s="17" t="str">
        <f t="shared" si="598"/>
        <v/>
      </c>
      <c r="X1393" s="18" t="str">
        <f t="shared" si="589"/>
        <v/>
      </c>
      <c r="Y1393" s="17" t="str">
        <f t="shared" si="599"/>
        <v/>
      </c>
      <c r="Z1393" s="17" t="str">
        <f t="shared" si="600"/>
        <v/>
      </c>
      <c r="AA1393" s="17" t="str">
        <f t="shared" si="601"/>
        <v/>
      </c>
      <c r="AB1393" s="17" t="str">
        <f t="shared" si="602"/>
        <v/>
      </c>
      <c r="AC1393" s="17" t="str">
        <f t="shared" si="603"/>
        <v/>
      </c>
      <c r="AD1393" s="18" t="str">
        <f t="shared" si="604"/>
        <v/>
      </c>
      <c r="AE1393" s="19" t="str">
        <f t="shared" si="605"/>
        <v/>
      </c>
      <c r="AF1393" s="17" t="str">
        <f t="shared" si="606"/>
        <v/>
      </c>
      <c r="AG1393" s="17" t="str">
        <f t="shared" si="607"/>
        <v/>
      </c>
      <c r="AH1393" s="18" t="str">
        <f t="shared" si="608"/>
        <v/>
      </c>
      <c r="AI1393" s="73"/>
      <c r="AJ1393" s="74"/>
      <c r="AK1393" s="74"/>
      <c r="AL1393" s="73"/>
      <c r="AM1393" s="74"/>
      <c r="AN1393" s="74">
        <f t="shared" si="609"/>
        <v>2012</v>
      </c>
      <c r="AO1393" s="19" t="str">
        <f t="shared" ca="1" si="610"/>
        <v>-</v>
      </c>
      <c r="AP1393" s="17" t="str">
        <f ca="1">IF($C1393&gt;=TODAY(),"-",100*(AO1393-MIN(Fit_Error_Deaths))/(MAX(Fit_Error_Deaths)-MIN(Fit_Error_Deaths)))</f>
        <v>-</v>
      </c>
      <c r="AQ1393" s="17" t="str">
        <f t="shared" ca="1" si="611"/>
        <v>-</v>
      </c>
      <c r="AR1393" s="17" t="str">
        <f ca="1">IF($C1393&gt;=TODAY(),"-",100*(AQ1393-MIN(Fit_Error_LocalTransmission))/(MAX(Fit_Error_LocalTransmission)-MIN(Fit_Error_LocalTransmission)))</f>
        <v>-</v>
      </c>
      <c r="AS1393" s="17" t="str">
        <f t="shared" ca="1" si="612"/>
        <v>-</v>
      </c>
      <c r="AT1393" s="67" t="str">
        <f t="shared" ca="1" si="613"/>
        <v>-</v>
      </c>
    </row>
    <row r="1394" spans="1:46" s="1" customFormat="1" ht="12" x14ac:dyDescent="0.35">
      <c r="A1394" s="87"/>
      <c r="B1394" s="40" t="str">
        <f t="shared" si="590"/>
        <v/>
      </c>
      <c r="C1394" s="41" t="str">
        <f t="shared" si="591"/>
        <v/>
      </c>
      <c r="D1394" s="28">
        <f>'I Disease Parameters'!$E$6/(1000*365)</f>
        <v>4.8197260273972601E-5</v>
      </c>
      <c r="E1394" s="28">
        <f>'I Disease Parameters'!$E$7/(1000*365)</f>
        <v>2.0024657534246577E-5</v>
      </c>
      <c r="F1394" s="27">
        <f>(1-'I Disease Parameters'!$E$8)/'I Disease Parameters'!$E$10</f>
        <v>0.188</v>
      </c>
      <c r="G1394" s="27">
        <f>'I Disease Parameters'!$E$8/'I Disease Parameters'!$E$11</f>
        <v>1.2E-2</v>
      </c>
      <c r="H1394" s="27">
        <f>1/'I Disease Parameters'!$E$12</f>
        <v>0.05</v>
      </c>
      <c r="I1394" s="27">
        <f>'I Disease Parameters'!$E$9/'I Disease Parameters'!$E$15</f>
        <v>0</v>
      </c>
      <c r="J1394" s="83">
        <f t="shared" si="614"/>
        <v>7.7001263440561267</v>
      </c>
      <c r="K1394" s="60">
        <f t="shared" si="615"/>
        <v>0.77001263449643809</v>
      </c>
      <c r="L1394" s="30">
        <f t="shared" si="616"/>
        <v>0.46717576064062738</v>
      </c>
      <c r="M1394" s="27">
        <f>J1394/'I Disease Parameters'!$E$12</f>
        <v>0.38500631720280631</v>
      </c>
      <c r="N1394" s="27">
        <f>K1394/SQRT('I Disease Parameters'!$E$13*'I Disease Parameters'!$E$13)</f>
        <v>4.5294860852731655E-2</v>
      </c>
      <c r="O1394" s="27">
        <f>L1394/'I Disease Parameters'!$E$13</f>
        <v>2.7480927096507492E-2</v>
      </c>
      <c r="P1394" s="27">
        <f>(1-L1394)/'I Disease Parameters'!$E$14</f>
        <v>2.2201009973307193E-2</v>
      </c>
      <c r="Q1394" s="19" t="str">
        <f t="shared" si="592"/>
        <v/>
      </c>
      <c r="R1394" s="17" t="str">
        <f t="shared" si="593"/>
        <v/>
      </c>
      <c r="S1394" s="17" t="str">
        <f t="shared" si="594"/>
        <v/>
      </c>
      <c r="T1394" s="17" t="str">
        <f t="shared" si="595"/>
        <v/>
      </c>
      <c r="U1394" s="17" t="str">
        <f t="shared" si="596"/>
        <v/>
      </c>
      <c r="V1394" s="17" t="str">
        <f t="shared" si="597"/>
        <v/>
      </c>
      <c r="W1394" s="17" t="str">
        <f t="shared" si="598"/>
        <v/>
      </c>
      <c r="X1394" s="18" t="str">
        <f t="shared" si="589"/>
        <v/>
      </c>
      <c r="Y1394" s="17" t="str">
        <f t="shared" si="599"/>
        <v/>
      </c>
      <c r="Z1394" s="17" t="str">
        <f t="shared" si="600"/>
        <v/>
      </c>
      <c r="AA1394" s="17" t="str">
        <f t="shared" si="601"/>
        <v/>
      </c>
      <c r="AB1394" s="17" t="str">
        <f t="shared" si="602"/>
        <v/>
      </c>
      <c r="AC1394" s="17" t="str">
        <f t="shared" si="603"/>
        <v/>
      </c>
      <c r="AD1394" s="18" t="str">
        <f t="shared" si="604"/>
        <v/>
      </c>
      <c r="AE1394" s="19" t="str">
        <f t="shared" si="605"/>
        <v/>
      </c>
      <c r="AF1394" s="17" t="str">
        <f t="shared" si="606"/>
        <v/>
      </c>
      <c r="AG1394" s="17" t="str">
        <f t="shared" si="607"/>
        <v/>
      </c>
      <c r="AH1394" s="18" t="str">
        <f t="shared" si="608"/>
        <v/>
      </c>
      <c r="AI1394" s="73"/>
      <c r="AJ1394" s="74"/>
      <c r="AK1394" s="74"/>
      <c r="AL1394" s="73"/>
      <c r="AM1394" s="74"/>
      <c r="AN1394" s="74">
        <f t="shared" si="609"/>
        <v>2012</v>
      </c>
      <c r="AO1394" s="19" t="str">
        <f t="shared" ca="1" si="610"/>
        <v>-</v>
      </c>
      <c r="AP1394" s="17" t="str">
        <f ca="1">IF($C1394&gt;=TODAY(),"-",100*(AO1394-MIN(Fit_Error_Deaths))/(MAX(Fit_Error_Deaths)-MIN(Fit_Error_Deaths)))</f>
        <v>-</v>
      </c>
      <c r="AQ1394" s="17" t="str">
        <f t="shared" ca="1" si="611"/>
        <v>-</v>
      </c>
      <c r="AR1394" s="17" t="str">
        <f ca="1">IF($C1394&gt;=TODAY(),"-",100*(AQ1394-MIN(Fit_Error_LocalTransmission))/(MAX(Fit_Error_LocalTransmission)-MIN(Fit_Error_LocalTransmission)))</f>
        <v>-</v>
      </c>
      <c r="AS1394" s="17" t="str">
        <f t="shared" ca="1" si="612"/>
        <v>-</v>
      </c>
      <c r="AT1394" s="67" t="str">
        <f t="shared" ca="1" si="613"/>
        <v>-</v>
      </c>
    </row>
    <row r="1395" spans="1:46" s="1" customFormat="1" ht="12" x14ac:dyDescent="0.35">
      <c r="A1395" s="87"/>
      <c r="B1395" s="40" t="str">
        <f t="shared" si="590"/>
        <v/>
      </c>
      <c r="C1395" s="41" t="str">
        <f t="shared" si="591"/>
        <v/>
      </c>
      <c r="D1395" s="28">
        <f>'I Disease Parameters'!$E$6/(1000*365)</f>
        <v>4.8197260273972601E-5</v>
      </c>
      <c r="E1395" s="28">
        <f>'I Disease Parameters'!$E$7/(1000*365)</f>
        <v>2.0024657534246577E-5</v>
      </c>
      <c r="F1395" s="27">
        <f>(1-'I Disease Parameters'!$E$8)/'I Disease Parameters'!$E$10</f>
        <v>0.188</v>
      </c>
      <c r="G1395" s="27">
        <f>'I Disease Parameters'!$E$8/'I Disease Parameters'!$E$11</f>
        <v>1.2E-2</v>
      </c>
      <c r="H1395" s="27">
        <f>1/'I Disease Parameters'!$E$12</f>
        <v>0.05</v>
      </c>
      <c r="I1395" s="27">
        <f>'I Disease Parameters'!$E$9/'I Disease Parameters'!$E$15</f>
        <v>0</v>
      </c>
      <c r="J1395" s="83">
        <f t="shared" si="614"/>
        <v>7.7001263440561267</v>
      </c>
      <c r="K1395" s="60">
        <f t="shared" si="615"/>
        <v>0.77001263449643809</v>
      </c>
      <c r="L1395" s="30">
        <f t="shared" si="616"/>
        <v>0.46717576064062738</v>
      </c>
      <c r="M1395" s="27">
        <f>J1395/'I Disease Parameters'!$E$12</f>
        <v>0.38500631720280631</v>
      </c>
      <c r="N1395" s="27">
        <f>K1395/SQRT('I Disease Parameters'!$E$13*'I Disease Parameters'!$E$13)</f>
        <v>4.5294860852731655E-2</v>
      </c>
      <c r="O1395" s="27">
        <f>L1395/'I Disease Parameters'!$E$13</f>
        <v>2.7480927096507492E-2</v>
      </c>
      <c r="P1395" s="27">
        <f>(1-L1395)/'I Disease Parameters'!$E$14</f>
        <v>2.2201009973307193E-2</v>
      </c>
      <c r="Q1395" s="19" t="str">
        <f t="shared" si="592"/>
        <v/>
      </c>
      <c r="R1395" s="17" t="str">
        <f t="shared" si="593"/>
        <v/>
      </c>
      <c r="S1395" s="17" t="str">
        <f t="shared" si="594"/>
        <v/>
      </c>
      <c r="T1395" s="17" t="str">
        <f t="shared" si="595"/>
        <v/>
      </c>
      <c r="U1395" s="17" t="str">
        <f t="shared" si="596"/>
        <v/>
      </c>
      <c r="V1395" s="17" t="str">
        <f t="shared" si="597"/>
        <v/>
      </c>
      <c r="W1395" s="17" t="str">
        <f t="shared" si="598"/>
        <v/>
      </c>
      <c r="X1395" s="18" t="str">
        <f t="shared" si="589"/>
        <v/>
      </c>
      <c r="Y1395" s="17" t="str">
        <f t="shared" si="599"/>
        <v/>
      </c>
      <c r="Z1395" s="17" t="str">
        <f t="shared" si="600"/>
        <v/>
      </c>
      <c r="AA1395" s="17" t="str">
        <f t="shared" si="601"/>
        <v/>
      </c>
      <c r="AB1395" s="17" t="str">
        <f t="shared" si="602"/>
        <v/>
      </c>
      <c r="AC1395" s="17" t="str">
        <f t="shared" si="603"/>
        <v/>
      </c>
      <c r="AD1395" s="18" t="str">
        <f t="shared" si="604"/>
        <v/>
      </c>
      <c r="AE1395" s="19" t="str">
        <f t="shared" si="605"/>
        <v/>
      </c>
      <c r="AF1395" s="17" t="str">
        <f t="shared" si="606"/>
        <v/>
      </c>
      <c r="AG1395" s="17" t="str">
        <f t="shared" si="607"/>
        <v/>
      </c>
      <c r="AH1395" s="18" t="str">
        <f t="shared" si="608"/>
        <v/>
      </c>
      <c r="AI1395" s="73"/>
      <c r="AJ1395" s="74"/>
      <c r="AK1395" s="74"/>
      <c r="AL1395" s="73"/>
      <c r="AM1395" s="74"/>
      <c r="AN1395" s="74">
        <f t="shared" si="609"/>
        <v>2012</v>
      </c>
      <c r="AO1395" s="19" t="str">
        <f t="shared" ca="1" si="610"/>
        <v>-</v>
      </c>
      <c r="AP1395" s="17" t="str">
        <f ca="1">IF($C1395&gt;=TODAY(),"-",100*(AO1395-MIN(Fit_Error_Deaths))/(MAX(Fit_Error_Deaths)-MIN(Fit_Error_Deaths)))</f>
        <v>-</v>
      </c>
      <c r="AQ1395" s="17" t="str">
        <f t="shared" ca="1" si="611"/>
        <v>-</v>
      </c>
      <c r="AR1395" s="17" t="str">
        <f ca="1">IF($C1395&gt;=TODAY(),"-",100*(AQ1395-MIN(Fit_Error_LocalTransmission))/(MAX(Fit_Error_LocalTransmission)-MIN(Fit_Error_LocalTransmission)))</f>
        <v>-</v>
      </c>
      <c r="AS1395" s="17" t="str">
        <f t="shared" ca="1" si="612"/>
        <v>-</v>
      </c>
      <c r="AT1395" s="67" t="str">
        <f t="shared" ca="1" si="613"/>
        <v>-</v>
      </c>
    </row>
    <row r="1396" spans="1:46" s="1" customFormat="1" ht="12" x14ac:dyDescent="0.35">
      <c r="A1396" s="87"/>
      <c r="B1396" s="40" t="str">
        <f t="shared" si="590"/>
        <v/>
      </c>
      <c r="C1396" s="41" t="str">
        <f t="shared" si="591"/>
        <v/>
      </c>
      <c r="D1396" s="28">
        <f>'I Disease Parameters'!$E$6/(1000*365)</f>
        <v>4.8197260273972601E-5</v>
      </c>
      <c r="E1396" s="28">
        <f>'I Disease Parameters'!$E$7/(1000*365)</f>
        <v>2.0024657534246577E-5</v>
      </c>
      <c r="F1396" s="27">
        <f>(1-'I Disease Parameters'!$E$8)/'I Disease Parameters'!$E$10</f>
        <v>0.188</v>
      </c>
      <c r="G1396" s="27">
        <f>'I Disease Parameters'!$E$8/'I Disease Parameters'!$E$11</f>
        <v>1.2E-2</v>
      </c>
      <c r="H1396" s="27">
        <f>1/'I Disease Parameters'!$E$12</f>
        <v>0.05</v>
      </c>
      <c r="I1396" s="27">
        <f>'I Disease Parameters'!$E$9/'I Disease Parameters'!$E$15</f>
        <v>0</v>
      </c>
      <c r="J1396" s="83">
        <f t="shared" si="614"/>
        <v>7.7001263440561267</v>
      </c>
      <c r="K1396" s="60">
        <f t="shared" si="615"/>
        <v>0.77001263449643809</v>
      </c>
      <c r="L1396" s="30">
        <f t="shared" si="616"/>
        <v>0.46717576064062738</v>
      </c>
      <c r="M1396" s="27">
        <f>J1396/'I Disease Parameters'!$E$12</f>
        <v>0.38500631720280631</v>
      </c>
      <c r="N1396" s="27">
        <f>K1396/SQRT('I Disease Parameters'!$E$13*'I Disease Parameters'!$E$13)</f>
        <v>4.5294860852731655E-2</v>
      </c>
      <c r="O1396" s="27">
        <f>L1396/'I Disease Parameters'!$E$13</f>
        <v>2.7480927096507492E-2</v>
      </c>
      <c r="P1396" s="27">
        <f>(1-L1396)/'I Disease Parameters'!$E$14</f>
        <v>2.2201009973307193E-2</v>
      </c>
      <c r="Q1396" s="19" t="str">
        <f t="shared" si="592"/>
        <v/>
      </c>
      <c r="R1396" s="17" t="str">
        <f t="shared" si="593"/>
        <v/>
      </c>
      <c r="S1396" s="17" t="str">
        <f t="shared" si="594"/>
        <v/>
      </c>
      <c r="T1396" s="17" t="str">
        <f t="shared" si="595"/>
        <v/>
      </c>
      <c r="U1396" s="17" t="str">
        <f t="shared" si="596"/>
        <v/>
      </c>
      <c r="V1396" s="17" t="str">
        <f t="shared" si="597"/>
        <v/>
      </c>
      <c r="W1396" s="17" t="str">
        <f t="shared" si="598"/>
        <v/>
      </c>
      <c r="X1396" s="18" t="str">
        <f t="shared" si="589"/>
        <v/>
      </c>
      <c r="Y1396" s="17" t="str">
        <f t="shared" si="599"/>
        <v/>
      </c>
      <c r="Z1396" s="17" t="str">
        <f t="shared" si="600"/>
        <v/>
      </c>
      <c r="AA1396" s="17" t="str">
        <f t="shared" si="601"/>
        <v/>
      </c>
      <c r="AB1396" s="17" t="str">
        <f t="shared" si="602"/>
        <v/>
      </c>
      <c r="AC1396" s="17" t="str">
        <f t="shared" si="603"/>
        <v/>
      </c>
      <c r="AD1396" s="18" t="str">
        <f t="shared" si="604"/>
        <v/>
      </c>
      <c r="AE1396" s="19" t="str">
        <f t="shared" si="605"/>
        <v/>
      </c>
      <c r="AF1396" s="17" t="str">
        <f t="shared" si="606"/>
        <v/>
      </c>
      <c r="AG1396" s="17" t="str">
        <f t="shared" si="607"/>
        <v/>
      </c>
      <c r="AH1396" s="18" t="str">
        <f t="shared" si="608"/>
        <v/>
      </c>
      <c r="AI1396" s="73"/>
      <c r="AJ1396" s="74"/>
      <c r="AK1396" s="74"/>
      <c r="AL1396" s="73"/>
      <c r="AM1396" s="74"/>
      <c r="AN1396" s="74">
        <f t="shared" si="609"/>
        <v>2012</v>
      </c>
      <c r="AO1396" s="19" t="str">
        <f t="shared" ca="1" si="610"/>
        <v>-</v>
      </c>
      <c r="AP1396" s="17" t="str">
        <f ca="1">IF($C1396&gt;=TODAY(),"-",100*(AO1396-MIN(Fit_Error_Deaths))/(MAX(Fit_Error_Deaths)-MIN(Fit_Error_Deaths)))</f>
        <v>-</v>
      </c>
      <c r="AQ1396" s="17" t="str">
        <f t="shared" ca="1" si="611"/>
        <v>-</v>
      </c>
      <c r="AR1396" s="17" t="str">
        <f ca="1">IF($C1396&gt;=TODAY(),"-",100*(AQ1396-MIN(Fit_Error_LocalTransmission))/(MAX(Fit_Error_LocalTransmission)-MIN(Fit_Error_LocalTransmission)))</f>
        <v>-</v>
      </c>
      <c r="AS1396" s="17" t="str">
        <f t="shared" ca="1" si="612"/>
        <v>-</v>
      </c>
      <c r="AT1396" s="67" t="str">
        <f t="shared" ca="1" si="613"/>
        <v>-</v>
      </c>
    </row>
    <row r="1397" spans="1:46" s="1" customFormat="1" ht="12" x14ac:dyDescent="0.35">
      <c r="A1397" s="87"/>
      <c r="B1397" s="40" t="str">
        <f t="shared" si="590"/>
        <v/>
      </c>
      <c r="C1397" s="41" t="str">
        <f t="shared" si="591"/>
        <v/>
      </c>
      <c r="D1397" s="28">
        <f>'I Disease Parameters'!$E$6/(1000*365)</f>
        <v>4.8197260273972601E-5</v>
      </c>
      <c r="E1397" s="28">
        <f>'I Disease Parameters'!$E$7/(1000*365)</f>
        <v>2.0024657534246577E-5</v>
      </c>
      <c r="F1397" s="27">
        <f>(1-'I Disease Parameters'!$E$8)/'I Disease Parameters'!$E$10</f>
        <v>0.188</v>
      </c>
      <c r="G1397" s="27">
        <f>'I Disease Parameters'!$E$8/'I Disease Parameters'!$E$11</f>
        <v>1.2E-2</v>
      </c>
      <c r="H1397" s="27">
        <f>1/'I Disease Parameters'!$E$12</f>
        <v>0.05</v>
      </c>
      <c r="I1397" s="27">
        <f>'I Disease Parameters'!$E$9/'I Disease Parameters'!$E$15</f>
        <v>0</v>
      </c>
      <c r="J1397" s="83">
        <f t="shared" si="614"/>
        <v>7.7001263440561267</v>
      </c>
      <c r="K1397" s="60">
        <f t="shared" si="615"/>
        <v>0.77001263449643809</v>
      </c>
      <c r="L1397" s="30">
        <f t="shared" si="616"/>
        <v>0.46717576064062738</v>
      </c>
      <c r="M1397" s="27">
        <f>J1397/'I Disease Parameters'!$E$12</f>
        <v>0.38500631720280631</v>
      </c>
      <c r="N1397" s="27">
        <f>K1397/SQRT('I Disease Parameters'!$E$13*'I Disease Parameters'!$E$13)</f>
        <v>4.5294860852731655E-2</v>
      </c>
      <c r="O1397" s="27">
        <f>L1397/'I Disease Parameters'!$E$13</f>
        <v>2.7480927096507492E-2</v>
      </c>
      <c r="P1397" s="27">
        <f>(1-L1397)/'I Disease Parameters'!$E$14</f>
        <v>2.2201009973307193E-2</v>
      </c>
      <c r="Q1397" s="19" t="str">
        <f t="shared" si="592"/>
        <v/>
      </c>
      <c r="R1397" s="17" t="str">
        <f t="shared" si="593"/>
        <v/>
      </c>
      <c r="S1397" s="17" t="str">
        <f t="shared" si="594"/>
        <v/>
      </c>
      <c r="T1397" s="17" t="str">
        <f t="shared" si="595"/>
        <v/>
      </c>
      <c r="U1397" s="17" t="str">
        <f t="shared" si="596"/>
        <v/>
      </c>
      <c r="V1397" s="17" t="str">
        <f t="shared" si="597"/>
        <v/>
      </c>
      <c r="W1397" s="17" t="str">
        <f t="shared" si="598"/>
        <v/>
      </c>
      <c r="X1397" s="18" t="str">
        <f t="shared" si="589"/>
        <v/>
      </c>
      <c r="Y1397" s="17" t="str">
        <f t="shared" si="599"/>
        <v/>
      </c>
      <c r="Z1397" s="17" t="str">
        <f t="shared" si="600"/>
        <v/>
      </c>
      <c r="AA1397" s="17" t="str">
        <f t="shared" si="601"/>
        <v/>
      </c>
      <c r="AB1397" s="17" t="str">
        <f t="shared" si="602"/>
        <v/>
      </c>
      <c r="AC1397" s="17" t="str">
        <f t="shared" si="603"/>
        <v/>
      </c>
      <c r="AD1397" s="18" t="str">
        <f t="shared" si="604"/>
        <v/>
      </c>
      <c r="AE1397" s="19" t="str">
        <f t="shared" si="605"/>
        <v/>
      </c>
      <c r="AF1397" s="17" t="str">
        <f t="shared" si="606"/>
        <v/>
      </c>
      <c r="AG1397" s="17" t="str">
        <f t="shared" si="607"/>
        <v/>
      </c>
      <c r="AH1397" s="18" t="str">
        <f t="shared" si="608"/>
        <v/>
      </c>
      <c r="AI1397" s="73"/>
      <c r="AJ1397" s="74"/>
      <c r="AK1397" s="74"/>
      <c r="AL1397" s="73"/>
      <c r="AM1397" s="74"/>
      <c r="AN1397" s="74">
        <f t="shared" si="609"/>
        <v>2012</v>
      </c>
      <c r="AO1397" s="19" t="str">
        <f t="shared" ca="1" si="610"/>
        <v>-</v>
      </c>
      <c r="AP1397" s="17" t="str">
        <f ca="1">IF($C1397&gt;=TODAY(),"-",100*(AO1397-MIN(Fit_Error_Deaths))/(MAX(Fit_Error_Deaths)-MIN(Fit_Error_Deaths)))</f>
        <v>-</v>
      </c>
      <c r="AQ1397" s="17" t="str">
        <f t="shared" ca="1" si="611"/>
        <v>-</v>
      </c>
      <c r="AR1397" s="17" t="str">
        <f ca="1">IF($C1397&gt;=TODAY(),"-",100*(AQ1397-MIN(Fit_Error_LocalTransmission))/(MAX(Fit_Error_LocalTransmission)-MIN(Fit_Error_LocalTransmission)))</f>
        <v>-</v>
      </c>
      <c r="AS1397" s="17" t="str">
        <f t="shared" ca="1" si="612"/>
        <v>-</v>
      </c>
      <c r="AT1397" s="67" t="str">
        <f t="shared" ca="1" si="613"/>
        <v>-</v>
      </c>
    </row>
    <row r="1398" spans="1:46" s="1" customFormat="1" ht="12" x14ac:dyDescent="0.35">
      <c r="A1398" s="87"/>
      <c r="B1398" s="40" t="str">
        <f t="shared" si="590"/>
        <v/>
      </c>
      <c r="C1398" s="41" t="str">
        <f t="shared" si="591"/>
        <v/>
      </c>
      <c r="D1398" s="28">
        <f>'I Disease Parameters'!$E$6/(1000*365)</f>
        <v>4.8197260273972601E-5</v>
      </c>
      <c r="E1398" s="28">
        <f>'I Disease Parameters'!$E$7/(1000*365)</f>
        <v>2.0024657534246577E-5</v>
      </c>
      <c r="F1398" s="27">
        <f>(1-'I Disease Parameters'!$E$8)/'I Disease Parameters'!$E$10</f>
        <v>0.188</v>
      </c>
      <c r="G1398" s="27">
        <f>'I Disease Parameters'!$E$8/'I Disease Parameters'!$E$11</f>
        <v>1.2E-2</v>
      </c>
      <c r="H1398" s="27">
        <f>1/'I Disease Parameters'!$E$12</f>
        <v>0.05</v>
      </c>
      <c r="I1398" s="27">
        <f>'I Disease Parameters'!$E$9/'I Disease Parameters'!$E$15</f>
        <v>0</v>
      </c>
      <c r="J1398" s="83">
        <f t="shared" si="614"/>
        <v>7.7001263440561267</v>
      </c>
      <c r="K1398" s="60">
        <f t="shared" si="615"/>
        <v>0.77001263449643809</v>
      </c>
      <c r="L1398" s="30">
        <f t="shared" si="616"/>
        <v>0.46717576064062738</v>
      </c>
      <c r="M1398" s="27">
        <f>J1398/'I Disease Parameters'!$E$12</f>
        <v>0.38500631720280631</v>
      </c>
      <c r="N1398" s="27">
        <f>K1398/SQRT('I Disease Parameters'!$E$13*'I Disease Parameters'!$E$13)</f>
        <v>4.5294860852731655E-2</v>
      </c>
      <c r="O1398" s="27">
        <f>L1398/'I Disease Parameters'!$E$13</f>
        <v>2.7480927096507492E-2</v>
      </c>
      <c r="P1398" s="27">
        <f>(1-L1398)/'I Disease Parameters'!$E$14</f>
        <v>2.2201009973307193E-2</v>
      </c>
      <c r="Q1398" s="19" t="str">
        <f t="shared" si="592"/>
        <v/>
      </c>
      <c r="R1398" s="17" t="str">
        <f t="shared" si="593"/>
        <v/>
      </c>
      <c r="S1398" s="17" t="str">
        <f t="shared" si="594"/>
        <v/>
      </c>
      <c r="T1398" s="17" t="str">
        <f t="shared" si="595"/>
        <v/>
      </c>
      <c r="U1398" s="17" t="str">
        <f t="shared" si="596"/>
        <v/>
      </c>
      <c r="V1398" s="17" t="str">
        <f t="shared" si="597"/>
        <v/>
      </c>
      <c r="W1398" s="17" t="str">
        <f t="shared" si="598"/>
        <v/>
      </c>
      <c r="X1398" s="18" t="str">
        <f t="shared" si="589"/>
        <v/>
      </c>
      <c r="Y1398" s="17" t="str">
        <f t="shared" si="599"/>
        <v/>
      </c>
      <c r="Z1398" s="17" t="str">
        <f t="shared" si="600"/>
        <v/>
      </c>
      <c r="AA1398" s="17" t="str">
        <f t="shared" si="601"/>
        <v/>
      </c>
      <c r="AB1398" s="17" t="str">
        <f t="shared" si="602"/>
        <v/>
      </c>
      <c r="AC1398" s="17" t="str">
        <f t="shared" si="603"/>
        <v/>
      </c>
      <c r="AD1398" s="18" t="str">
        <f t="shared" si="604"/>
        <v/>
      </c>
      <c r="AE1398" s="19" t="str">
        <f t="shared" si="605"/>
        <v/>
      </c>
      <c r="AF1398" s="17" t="str">
        <f t="shared" si="606"/>
        <v/>
      </c>
      <c r="AG1398" s="17" t="str">
        <f t="shared" si="607"/>
        <v/>
      </c>
      <c r="AH1398" s="18" t="str">
        <f t="shared" si="608"/>
        <v/>
      </c>
      <c r="AI1398" s="73"/>
      <c r="AJ1398" s="74"/>
      <c r="AK1398" s="74"/>
      <c r="AL1398" s="73"/>
      <c r="AM1398" s="74"/>
      <c r="AN1398" s="74">
        <f t="shared" si="609"/>
        <v>2012</v>
      </c>
      <c r="AO1398" s="19" t="str">
        <f t="shared" ca="1" si="610"/>
        <v>-</v>
      </c>
      <c r="AP1398" s="17" t="str">
        <f ca="1">IF($C1398&gt;=TODAY(),"-",100*(AO1398-MIN(Fit_Error_Deaths))/(MAX(Fit_Error_Deaths)-MIN(Fit_Error_Deaths)))</f>
        <v>-</v>
      </c>
      <c r="AQ1398" s="17" t="str">
        <f t="shared" ca="1" si="611"/>
        <v>-</v>
      </c>
      <c r="AR1398" s="17" t="str">
        <f ca="1">IF($C1398&gt;=TODAY(),"-",100*(AQ1398-MIN(Fit_Error_LocalTransmission))/(MAX(Fit_Error_LocalTransmission)-MIN(Fit_Error_LocalTransmission)))</f>
        <v>-</v>
      </c>
      <c r="AS1398" s="17" t="str">
        <f t="shared" ca="1" si="612"/>
        <v>-</v>
      </c>
      <c r="AT1398" s="67" t="str">
        <f t="shared" ca="1" si="613"/>
        <v>-</v>
      </c>
    </row>
    <row r="1399" spans="1:46" s="1" customFormat="1" ht="12" x14ac:dyDescent="0.35">
      <c r="A1399" s="87"/>
      <c r="B1399" s="40" t="str">
        <f t="shared" si="590"/>
        <v/>
      </c>
      <c r="C1399" s="41" t="str">
        <f t="shared" si="591"/>
        <v/>
      </c>
      <c r="D1399" s="28">
        <f>'I Disease Parameters'!$E$6/(1000*365)</f>
        <v>4.8197260273972601E-5</v>
      </c>
      <c r="E1399" s="28">
        <f>'I Disease Parameters'!$E$7/(1000*365)</f>
        <v>2.0024657534246577E-5</v>
      </c>
      <c r="F1399" s="27">
        <f>(1-'I Disease Parameters'!$E$8)/'I Disease Parameters'!$E$10</f>
        <v>0.188</v>
      </c>
      <c r="G1399" s="27">
        <f>'I Disease Parameters'!$E$8/'I Disease Parameters'!$E$11</f>
        <v>1.2E-2</v>
      </c>
      <c r="H1399" s="27">
        <f>1/'I Disease Parameters'!$E$12</f>
        <v>0.05</v>
      </c>
      <c r="I1399" s="27">
        <f>'I Disease Parameters'!$E$9/'I Disease Parameters'!$E$15</f>
        <v>0</v>
      </c>
      <c r="J1399" s="83">
        <f t="shared" si="614"/>
        <v>7.7001263440561267</v>
      </c>
      <c r="K1399" s="60">
        <f t="shared" si="615"/>
        <v>0.77001263449643809</v>
      </c>
      <c r="L1399" s="30">
        <f t="shared" si="616"/>
        <v>0.46717576064062738</v>
      </c>
      <c r="M1399" s="27">
        <f>J1399/'I Disease Parameters'!$E$12</f>
        <v>0.38500631720280631</v>
      </c>
      <c r="N1399" s="27">
        <f>K1399/SQRT('I Disease Parameters'!$E$13*'I Disease Parameters'!$E$13)</f>
        <v>4.5294860852731655E-2</v>
      </c>
      <c r="O1399" s="27">
        <f>L1399/'I Disease Parameters'!$E$13</f>
        <v>2.7480927096507492E-2</v>
      </c>
      <c r="P1399" s="27">
        <f>(1-L1399)/'I Disease Parameters'!$E$14</f>
        <v>2.2201009973307193E-2</v>
      </c>
      <c r="Q1399" s="19" t="str">
        <f t="shared" si="592"/>
        <v/>
      </c>
      <c r="R1399" s="17" t="str">
        <f t="shared" si="593"/>
        <v/>
      </c>
      <c r="S1399" s="17" t="str">
        <f t="shared" si="594"/>
        <v/>
      </c>
      <c r="T1399" s="17" t="str">
        <f t="shared" si="595"/>
        <v/>
      </c>
      <c r="U1399" s="17" t="str">
        <f t="shared" si="596"/>
        <v/>
      </c>
      <c r="V1399" s="17" t="str">
        <f t="shared" si="597"/>
        <v/>
      </c>
      <c r="W1399" s="17" t="str">
        <f t="shared" si="598"/>
        <v/>
      </c>
      <c r="X1399" s="18" t="str">
        <f t="shared" si="589"/>
        <v/>
      </c>
      <c r="Y1399" s="17" t="str">
        <f t="shared" si="599"/>
        <v/>
      </c>
      <c r="Z1399" s="17" t="str">
        <f t="shared" si="600"/>
        <v/>
      </c>
      <c r="AA1399" s="17" t="str">
        <f t="shared" si="601"/>
        <v/>
      </c>
      <c r="AB1399" s="17" t="str">
        <f t="shared" si="602"/>
        <v/>
      </c>
      <c r="AC1399" s="17" t="str">
        <f t="shared" si="603"/>
        <v/>
      </c>
      <c r="AD1399" s="18" t="str">
        <f t="shared" si="604"/>
        <v/>
      </c>
      <c r="AE1399" s="19" t="str">
        <f t="shared" si="605"/>
        <v/>
      </c>
      <c r="AF1399" s="17" t="str">
        <f t="shared" si="606"/>
        <v/>
      </c>
      <c r="AG1399" s="17" t="str">
        <f t="shared" si="607"/>
        <v/>
      </c>
      <c r="AH1399" s="18" t="str">
        <f t="shared" si="608"/>
        <v/>
      </c>
      <c r="AI1399" s="73"/>
      <c r="AJ1399" s="74"/>
      <c r="AK1399" s="74"/>
      <c r="AL1399" s="73"/>
      <c r="AM1399" s="74"/>
      <c r="AN1399" s="74">
        <f t="shared" si="609"/>
        <v>2012</v>
      </c>
      <c r="AO1399" s="19" t="str">
        <f t="shared" ca="1" si="610"/>
        <v>-</v>
      </c>
      <c r="AP1399" s="17" t="str">
        <f ca="1">IF($C1399&gt;=TODAY(),"-",100*(AO1399-MIN(Fit_Error_Deaths))/(MAX(Fit_Error_Deaths)-MIN(Fit_Error_Deaths)))</f>
        <v>-</v>
      </c>
      <c r="AQ1399" s="17" t="str">
        <f t="shared" ca="1" si="611"/>
        <v>-</v>
      </c>
      <c r="AR1399" s="17" t="str">
        <f ca="1">IF($C1399&gt;=TODAY(),"-",100*(AQ1399-MIN(Fit_Error_LocalTransmission))/(MAX(Fit_Error_LocalTransmission)-MIN(Fit_Error_LocalTransmission)))</f>
        <v>-</v>
      </c>
      <c r="AS1399" s="17" t="str">
        <f t="shared" ca="1" si="612"/>
        <v>-</v>
      </c>
      <c r="AT1399" s="67" t="str">
        <f t="shared" ca="1" si="613"/>
        <v>-</v>
      </c>
    </row>
    <row r="1400" spans="1:46" s="1" customFormat="1" ht="12" x14ac:dyDescent="0.35">
      <c r="A1400" s="87"/>
      <c r="B1400" s="40" t="str">
        <f t="shared" si="590"/>
        <v/>
      </c>
      <c r="C1400" s="41" t="str">
        <f t="shared" si="591"/>
        <v/>
      </c>
      <c r="D1400" s="28">
        <f>'I Disease Parameters'!$E$6/(1000*365)</f>
        <v>4.8197260273972601E-5</v>
      </c>
      <c r="E1400" s="28">
        <f>'I Disease Parameters'!$E$7/(1000*365)</f>
        <v>2.0024657534246577E-5</v>
      </c>
      <c r="F1400" s="27">
        <f>(1-'I Disease Parameters'!$E$8)/'I Disease Parameters'!$E$10</f>
        <v>0.188</v>
      </c>
      <c r="G1400" s="27">
        <f>'I Disease Parameters'!$E$8/'I Disease Parameters'!$E$11</f>
        <v>1.2E-2</v>
      </c>
      <c r="H1400" s="27">
        <f>1/'I Disease Parameters'!$E$12</f>
        <v>0.05</v>
      </c>
      <c r="I1400" s="27">
        <f>'I Disease Parameters'!$E$9/'I Disease Parameters'!$E$15</f>
        <v>0</v>
      </c>
      <c r="J1400" s="83">
        <f t="shared" si="614"/>
        <v>7.7001263440561267</v>
      </c>
      <c r="K1400" s="60">
        <f t="shared" si="615"/>
        <v>0.77001263449643809</v>
      </c>
      <c r="L1400" s="30">
        <f t="shared" si="616"/>
        <v>0.46717576064062738</v>
      </c>
      <c r="M1400" s="27">
        <f>J1400/'I Disease Parameters'!$E$12</f>
        <v>0.38500631720280631</v>
      </c>
      <c r="N1400" s="27">
        <f>K1400/SQRT('I Disease Parameters'!$E$13*'I Disease Parameters'!$E$13)</f>
        <v>4.5294860852731655E-2</v>
      </c>
      <c r="O1400" s="27">
        <f>L1400/'I Disease Parameters'!$E$13</f>
        <v>2.7480927096507492E-2</v>
      </c>
      <c r="P1400" s="27">
        <f>(1-L1400)/'I Disease Parameters'!$E$14</f>
        <v>2.2201009973307193E-2</v>
      </c>
      <c r="Q1400" s="19" t="str">
        <f t="shared" si="592"/>
        <v/>
      </c>
      <c r="R1400" s="17" t="str">
        <f t="shared" si="593"/>
        <v/>
      </c>
      <c r="S1400" s="17" t="str">
        <f t="shared" si="594"/>
        <v/>
      </c>
      <c r="T1400" s="17" t="str">
        <f t="shared" si="595"/>
        <v/>
      </c>
      <c r="U1400" s="17" t="str">
        <f t="shared" si="596"/>
        <v/>
      </c>
      <c r="V1400" s="17" t="str">
        <f t="shared" si="597"/>
        <v/>
      </c>
      <c r="W1400" s="17" t="str">
        <f t="shared" si="598"/>
        <v/>
      </c>
      <c r="X1400" s="18" t="str">
        <f t="shared" si="589"/>
        <v/>
      </c>
      <c r="Y1400" s="17" t="str">
        <f t="shared" si="599"/>
        <v/>
      </c>
      <c r="Z1400" s="17" t="str">
        <f t="shared" si="600"/>
        <v/>
      </c>
      <c r="AA1400" s="17" t="str">
        <f t="shared" si="601"/>
        <v/>
      </c>
      <c r="AB1400" s="17" t="str">
        <f t="shared" si="602"/>
        <v/>
      </c>
      <c r="AC1400" s="17" t="str">
        <f t="shared" si="603"/>
        <v/>
      </c>
      <c r="AD1400" s="18" t="str">
        <f t="shared" si="604"/>
        <v/>
      </c>
      <c r="AE1400" s="19" t="str">
        <f t="shared" si="605"/>
        <v/>
      </c>
      <c r="AF1400" s="17" t="str">
        <f t="shared" si="606"/>
        <v/>
      </c>
      <c r="AG1400" s="17" t="str">
        <f t="shared" si="607"/>
        <v/>
      </c>
      <c r="AH1400" s="18" t="str">
        <f t="shared" si="608"/>
        <v/>
      </c>
      <c r="AI1400" s="73"/>
      <c r="AJ1400" s="74"/>
      <c r="AK1400" s="74"/>
      <c r="AL1400" s="73"/>
      <c r="AM1400" s="74"/>
      <c r="AN1400" s="74">
        <f t="shared" si="609"/>
        <v>2012</v>
      </c>
      <c r="AO1400" s="19" t="str">
        <f t="shared" ca="1" si="610"/>
        <v>-</v>
      </c>
      <c r="AP1400" s="17" t="str">
        <f ca="1">IF($C1400&gt;=TODAY(),"-",100*(AO1400-MIN(Fit_Error_Deaths))/(MAX(Fit_Error_Deaths)-MIN(Fit_Error_Deaths)))</f>
        <v>-</v>
      </c>
      <c r="AQ1400" s="17" t="str">
        <f t="shared" ca="1" si="611"/>
        <v>-</v>
      </c>
      <c r="AR1400" s="17" t="str">
        <f ca="1">IF($C1400&gt;=TODAY(),"-",100*(AQ1400-MIN(Fit_Error_LocalTransmission))/(MAX(Fit_Error_LocalTransmission)-MIN(Fit_Error_LocalTransmission)))</f>
        <v>-</v>
      </c>
      <c r="AS1400" s="17" t="str">
        <f t="shared" ca="1" si="612"/>
        <v>-</v>
      </c>
      <c r="AT1400" s="67" t="str">
        <f t="shared" ca="1" si="613"/>
        <v>-</v>
      </c>
    </row>
    <row r="1401" spans="1:46" s="1" customFormat="1" ht="12" x14ac:dyDescent="0.35">
      <c r="A1401" s="87"/>
      <c r="B1401" s="40" t="str">
        <f t="shared" si="590"/>
        <v/>
      </c>
      <c r="C1401" s="41" t="str">
        <f t="shared" si="591"/>
        <v/>
      </c>
      <c r="D1401" s="28">
        <f>'I Disease Parameters'!$E$6/(1000*365)</f>
        <v>4.8197260273972601E-5</v>
      </c>
      <c r="E1401" s="28">
        <f>'I Disease Parameters'!$E$7/(1000*365)</f>
        <v>2.0024657534246577E-5</v>
      </c>
      <c r="F1401" s="27">
        <f>(1-'I Disease Parameters'!$E$8)/'I Disease Parameters'!$E$10</f>
        <v>0.188</v>
      </c>
      <c r="G1401" s="27">
        <f>'I Disease Parameters'!$E$8/'I Disease Parameters'!$E$11</f>
        <v>1.2E-2</v>
      </c>
      <c r="H1401" s="27">
        <f>1/'I Disease Parameters'!$E$12</f>
        <v>0.05</v>
      </c>
      <c r="I1401" s="27">
        <f>'I Disease Parameters'!$E$9/'I Disease Parameters'!$E$15</f>
        <v>0</v>
      </c>
      <c r="J1401" s="83">
        <f t="shared" si="614"/>
        <v>7.7001263440561267</v>
      </c>
      <c r="K1401" s="60">
        <f t="shared" si="615"/>
        <v>0.77001263449643809</v>
      </c>
      <c r="L1401" s="30">
        <f t="shared" si="616"/>
        <v>0.46717576064062738</v>
      </c>
      <c r="M1401" s="27">
        <f>J1401/'I Disease Parameters'!$E$12</f>
        <v>0.38500631720280631</v>
      </c>
      <c r="N1401" s="27">
        <f>K1401/SQRT('I Disease Parameters'!$E$13*'I Disease Parameters'!$E$13)</f>
        <v>4.5294860852731655E-2</v>
      </c>
      <c r="O1401" s="27">
        <f>L1401/'I Disease Parameters'!$E$13</f>
        <v>2.7480927096507492E-2</v>
      </c>
      <c r="P1401" s="27">
        <f>(1-L1401)/'I Disease Parameters'!$E$14</f>
        <v>2.2201009973307193E-2</v>
      </c>
      <c r="Q1401" s="19" t="str">
        <f t="shared" si="592"/>
        <v/>
      </c>
      <c r="R1401" s="17" t="str">
        <f t="shared" si="593"/>
        <v/>
      </c>
      <c r="S1401" s="17" t="str">
        <f t="shared" si="594"/>
        <v/>
      </c>
      <c r="T1401" s="17" t="str">
        <f t="shared" si="595"/>
        <v/>
      </c>
      <c r="U1401" s="17" t="str">
        <f t="shared" si="596"/>
        <v/>
      </c>
      <c r="V1401" s="17" t="str">
        <f t="shared" si="597"/>
        <v/>
      </c>
      <c r="W1401" s="17" t="str">
        <f t="shared" si="598"/>
        <v/>
      </c>
      <c r="X1401" s="18" t="str">
        <f t="shared" si="589"/>
        <v/>
      </c>
      <c r="Y1401" s="17" t="str">
        <f t="shared" si="599"/>
        <v/>
      </c>
      <c r="Z1401" s="17" t="str">
        <f t="shared" si="600"/>
        <v/>
      </c>
      <c r="AA1401" s="17" t="str">
        <f t="shared" si="601"/>
        <v/>
      </c>
      <c r="AB1401" s="17" t="str">
        <f t="shared" si="602"/>
        <v/>
      </c>
      <c r="AC1401" s="17" t="str">
        <f t="shared" si="603"/>
        <v/>
      </c>
      <c r="AD1401" s="18" t="str">
        <f t="shared" si="604"/>
        <v/>
      </c>
      <c r="AE1401" s="19" t="str">
        <f t="shared" si="605"/>
        <v/>
      </c>
      <c r="AF1401" s="17" t="str">
        <f t="shared" si="606"/>
        <v/>
      </c>
      <c r="AG1401" s="17" t="str">
        <f t="shared" si="607"/>
        <v/>
      </c>
      <c r="AH1401" s="18" t="str">
        <f t="shared" si="608"/>
        <v/>
      </c>
      <c r="AI1401" s="73"/>
      <c r="AJ1401" s="74"/>
      <c r="AK1401" s="74"/>
      <c r="AL1401" s="73"/>
      <c r="AM1401" s="74"/>
      <c r="AN1401" s="74">
        <f t="shared" si="609"/>
        <v>2012</v>
      </c>
      <c r="AO1401" s="19" t="str">
        <f t="shared" ca="1" si="610"/>
        <v>-</v>
      </c>
      <c r="AP1401" s="17" t="str">
        <f ca="1">IF($C1401&gt;=TODAY(),"-",100*(AO1401-MIN(Fit_Error_Deaths))/(MAX(Fit_Error_Deaths)-MIN(Fit_Error_Deaths)))</f>
        <v>-</v>
      </c>
      <c r="AQ1401" s="17" t="str">
        <f t="shared" ca="1" si="611"/>
        <v>-</v>
      </c>
      <c r="AR1401" s="17" t="str">
        <f ca="1">IF($C1401&gt;=TODAY(),"-",100*(AQ1401-MIN(Fit_Error_LocalTransmission))/(MAX(Fit_Error_LocalTransmission)-MIN(Fit_Error_LocalTransmission)))</f>
        <v>-</v>
      </c>
      <c r="AS1401" s="17" t="str">
        <f t="shared" ca="1" si="612"/>
        <v>-</v>
      </c>
      <c r="AT1401" s="67" t="str">
        <f t="shared" ca="1" si="613"/>
        <v>-</v>
      </c>
    </row>
    <row r="1402" spans="1:46" s="1" customFormat="1" ht="12" x14ac:dyDescent="0.35">
      <c r="A1402" s="87"/>
      <c r="B1402" s="40" t="str">
        <f t="shared" si="590"/>
        <v/>
      </c>
      <c r="C1402" s="41" t="str">
        <f t="shared" si="591"/>
        <v/>
      </c>
      <c r="D1402" s="28">
        <f>'I Disease Parameters'!$E$6/(1000*365)</f>
        <v>4.8197260273972601E-5</v>
      </c>
      <c r="E1402" s="28">
        <f>'I Disease Parameters'!$E$7/(1000*365)</f>
        <v>2.0024657534246577E-5</v>
      </c>
      <c r="F1402" s="27">
        <f>(1-'I Disease Parameters'!$E$8)/'I Disease Parameters'!$E$10</f>
        <v>0.188</v>
      </c>
      <c r="G1402" s="27">
        <f>'I Disease Parameters'!$E$8/'I Disease Parameters'!$E$11</f>
        <v>1.2E-2</v>
      </c>
      <c r="H1402" s="27">
        <f>1/'I Disease Parameters'!$E$12</f>
        <v>0.05</v>
      </c>
      <c r="I1402" s="27">
        <f>'I Disease Parameters'!$E$9/'I Disease Parameters'!$E$15</f>
        <v>0</v>
      </c>
      <c r="J1402" s="83">
        <f t="shared" si="614"/>
        <v>7.7001263440561267</v>
      </c>
      <c r="K1402" s="60">
        <f t="shared" si="615"/>
        <v>0.77001263449643809</v>
      </c>
      <c r="L1402" s="30">
        <f t="shared" si="616"/>
        <v>0.46717576064062738</v>
      </c>
      <c r="M1402" s="27">
        <f>J1402/'I Disease Parameters'!$E$12</f>
        <v>0.38500631720280631</v>
      </c>
      <c r="N1402" s="27">
        <f>K1402/SQRT('I Disease Parameters'!$E$13*'I Disease Parameters'!$E$13)</f>
        <v>4.5294860852731655E-2</v>
      </c>
      <c r="O1402" s="27">
        <f>L1402/'I Disease Parameters'!$E$13</f>
        <v>2.7480927096507492E-2</v>
      </c>
      <c r="P1402" s="27">
        <f>(1-L1402)/'I Disease Parameters'!$E$14</f>
        <v>2.2201009973307193E-2</v>
      </c>
      <c r="Q1402" s="19" t="str">
        <f t="shared" si="592"/>
        <v/>
      </c>
      <c r="R1402" s="17" t="str">
        <f t="shared" si="593"/>
        <v/>
      </c>
      <c r="S1402" s="17" t="str">
        <f t="shared" si="594"/>
        <v/>
      </c>
      <c r="T1402" s="17" t="str">
        <f t="shared" si="595"/>
        <v/>
      </c>
      <c r="U1402" s="17" t="str">
        <f t="shared" si="596"/>
        <v/>
      </c>
      <c r="V1402" s="17" t="str">
        <f t="shared" si="597"/>
        <v/>
      </c>
      <c r="W1402" s="17" t="str">
        <f t="shared" si="598"/>
        <v/>
      </c>
      <c r="X1402" s="18" t="str">
        <f t="shared" si="589"/>
        <v/>
      </c>
      <c r="Y1402" s="17" t="str">
        <f t="shared" si="599"/>
        <v/>
      </c>
      <c r="Z1402" s="17" t="str">
        <f t="shared" si="600"/>
        <v/>
      </c>
      <c r="AA1402" s="17" t="str">
        <f t="shared" si="601"/>
        <v/>
      </c>
      <c r="AB1402" s="17" t="str">
        <f t="shared" si="602"/>
        <v/>
      </c>
      <c r="AC1402" s="17" t="str">
        <f t="shared" si="603"/>
        <v/>
      </c>
      <c r="AD1402" s="18" t="str">
        <f t="shared" si="604"/>
        <v/>
      </c>
      <c r="AE1402" s="19" t="str">
        <f t="shared" si="605"/>
        <v/>
      </c>
      <c r="AF1402" s="17" t="str">
        <f t="shared" si="606"/>
        <v/>
      </c>
      <c r="AG1402" s="17" t="str">
        <f t="shared" si="607"/>
        <v/>
      </c>
      <c r="AH1402" s="18" t="str">
        <f t="shared" si="608"/>
        <v/>
      </c>
      <c r="AI1402" s="73"/>
      <c r="AJ1402" s="74"/>
      <c r="AK1402" s="74"/>
      <c r="AL1402" s="73"/>
      <c r="AM1402" s="74"/>
      <c r="AN1402" s="74">
        <f t="shared" si="609"/>
        <v>2012</v>
      </c>
      <c r="AO1402" s="19" t="str">
        <f t="shared" ca="1" si="610"/>
        <v>-</v>
      </c>
      <c r="AP1402" s="17" t="str">
        <f ca="1">IF($C1402&gt;=TODAY(),"-",100*(AO1402-MIN(Fit_Error_Deaths))/(MAX(Fit_Error_Deaths)-MIN(Fit_Error_Deaths)))</f>
        <v>-</v>
      </c>
      <c r="AQ1402" s="17" t="str">
        <f t="shared" ca="1" si="611"/>
        <v>-</v>
      </c>
      <c r="AR1402" s="17" t="str">
        <f ca="1">IF($C1402&gt;=TODAY(),"-",100*(AQ1402-MIN(Fit_Error_LocalTransmission))/(MAX(Fit_Error_LocalTransmission)-MIN(Fit_Error_LocalTransmission)))</f>
        <v>-</v>
      </c>
      <c r="AS1402" s="17" t="str">
        <f t="shared" ca="1" si="612"/>
        <v>-</v>
      </c>
      <c r="AT1402" s="67" t="str">
        <f t="shared" ca="1" si="613"/>
        <v>-</v>
      </c>
    </row>
    <row r="1403" spans="1:46" s="1" customFormat="1" ht="12" x14ac:dyDescent="0.35">
      <c r="A1403" s="87"/>
      <c r="B1403" s="40" t="str">
        <f t="shared" si="590"/>
        <v/>
      </c>
      <c r="C1403" s="41" t="str">
        <f t="shared" si="591"/>
        <v/>
      </c>
      <c r="D1403" s="28">
        <f>'I Disease Parameters'!$E$6/(1000*365)</f>
        <v>4.8197260273972601E-5</v>
      </c>
      <c r="E1403" s="28">
        <f>'I Disease Parameters'!$E$7/(1000*365)</f>
        <v>2.0024657534246577E-5</v>
      </c>
      <c r="F1403" s="27">
        <f>(1-'I Disease Parameters'!$E$8)/'I Disease Parameters'!$E$10</f>
        <v>0.188</v>
      </c>
      <c r="G1403" s="27">
        <f>'I Disease Parameters'!$E$8/'I Disease Parameters'!$E$11</f>
        <v>1.2E-2</v>
      </c>
      <c r="H1403" s="27">
        <f>1/'I Disease Parameters'!$E$12</f>
        <v>0.05</v>
      </c>
      <c r="I1403" s="27">
        <f>'I Disease Parameters'!$E$9/'I Disease Parameters'!$E$15</f>
        <v>0</v>
      </c>
      <c r="J1403" s="83">
        <f t="shared" si="614"/>
        <v>7.7001263440561267</v>
      </c>
      <c r="K1403" s="60">
        <f t="shared" si="615"/>
        <v>0.77001263449643809</v>
      </c>
      <c r="L1403" s="30">
        <f t="shared" si="616"/>
        <v>0.46717576064062738</v>
      </c>
      <c r="M1403" s="27">
        <f>J1403/'I Disease Parameters'!$E$12</f>
        <v>0.38500631720280631</v>
      </c>
      <c r="N1403" s="27">
        <f>K1403/SQRT('I Disease Parameters'!$E$13*'I Disease Parameters'!$E$13)</f>
        <v>4.5294860852731655E-2</v>
      </c>
      <c r="O1403" s="27">
        <f>L1403/'I Disease Parameters'!$E$13</f>
        <v>2.7480927096507492E-2</v>
      </c>
      <c r="P1403" s="27">
        <f>(1-L1403)/'I Disease Parameters'!$E$14</f>
        <v>2.2201009973307193E-2</v>
      </c>
      <c r="Q1403" s="19" t="str">
        <f t="shared" si="592"/>
        <v/>
      </c>
      <c r="R1403" s="17" t="str">
        <f t="shared" si="593"/>
        <v/>
      </c>
      <c r="S1403" s="17" t="str">
        <f t="shared" si="594"/>
        <v/>
      </c>
      <c r="T1403" s="17" t="str">
        <f t="shared" si="595"/>
        <v/>
      </c>
      <c r="U1403" s="17" t="str">
        <f t="shared" si="596"/>
        <v/>
      </c>
      <c r="V1403" s="17" t="str">
        <f t="shared" si="597"/>
        <v/>
      </c>
      <c r="W1403" s="17" t="str">
        <f t="shared" si="598"/>
        <v/>
      </c>
      <c r="X1403" s="18" t="str">
        <f t="shared" si="589"/>
        <v/>
      </c>
      <c r="Y1403" s="17" t="str">
        <f t="shared" si="599"/>
        <v/>
      </c>
      <c r="Z1403" s="17" t="str">
        <f t="shared" si="600"/>
        <v/>
      </c>
      <c r="AA1403" s="17" t="str">
        <f t="shared" si="601"/>
        <v/>
      </c>
      <c r="AB1403" s="17" t="str">
        <f t="shared" si="602"/>
        <v/>
      </c>
      <c r="AC1403" s="17" t="str">
        <f t="shared" si="603"/>
        <v/>
      </c>
      <c r="AD1403" s="18" t="str">
        <f t="shared" si="604"/>
        <v/>
      </c>
      <c r="AE1403" s="19" t="str">
        <f t="shared" si="605"/>
        <v/>
      </c>
      <c r="AF1403" s="17" t="str">
        <f t="shared" si="606"/>
        <v/>
      </c>
      <c r="AG1403" s="17" t="str">
        <f t="shared" si="607"/>
        <v/>
      </c>
      <c r="AH1403" s="18" t="str">
        <f t="shared" si="608"/>
        <v/>
      </c>
      <c r="AI1403" s="73"/>
      <c r="AJ1403" s="74"/>
      <c r="AK1403" s="74"/>
      <c r="AL1403" s="73"/>
      <c r="AM1403" s="74"/>
      <c r="AN1403" s="74">
        <f t="shared" si="609"/>
        <v>2012</v>
      </c>
      <c r="AO1403" s="19" t="str">
        <f t="shared" ca="1" si="610"/>
        <v>-</v>
      </c>
      <c r="AP1403" s="17" t="str">
        <f ca="1">IF($C1403&gt;=TODAY(),"-",100*(AO1403-MIN(Fit_Error_Deaths))/(MAX(Fit_Error_Deaths)-MIN(Fit_Error_Deaths)))</f>
        <v>-</v>
      </c>
      <c r="AQ1403" s="17" t="str">
        <f t="shared" ca="1" si="611"/>
        <v>-</v>
      </c>
      <c r="AR1403" s="17" t="str">
        <f ca="1">IF($C1403&gt;=TODAY(),"-",100*(AQ1403-MIN(Fit_Error_LocalTransmission))/(MAX(Fit_Error_LocalTransmission)-MIN(Fit_Error_LocalTransmission)))</f>
        <v>-</v>
      </c>
      <c r="AS1403" s="17" t="str">
        <f t="shared" ca="1" si="612"/>
        <v>-</v>
      </c>
      <c r="AT1403" s="67" t="str">
        <f t="shared" ca="1" si="613"/>
        <v>-</v>
      </c>
    </row>
    <row r="1404" spans="1:46" s="1" customFormat="1" ht="12" x14ac:dyDescent="0.35">
      <c r="A1404" s="87"/>
      <c r="B1404" s="40" t="str">
        <f t="shared" si="590"/>
        <v/>
      </c>
      <c r="C1404" s="41" t="str">
        <f t="shared" si="591"/>
        <v/>
      </c>
      <c r="D1404" s="28">
        <f>'I Disease Parameters'!$E$6/(1000*365)</f>
        <v>4.8197260273972601E-5</v>
      </c>
      <c r="E1404" s="28">
        <f>'I Disease Parameters'!$E$7/(1000*365)</f>
        <v>2.0024657534246577E-5</v>
      </c>
      <c r="F1404" s="27">
        <f>(1-'I Disease Parameters'!$E$8)/'I Disease Parameters'!$E$10</f>
        <v>0.188</v>
      </c>
      <c r="G1404" s="27">
        <f>'I Disease Parameters'!$E$8/'I Disease Parameters'!$E$11</f>
        <v>1.2E-2</v>
      </c>
      <c r="H1404" s="27">
        <f>1/'I Disease Parameters'!$E$12</f>
        <v>0.05</v>
      </c>
      <c r="I1404" s="27">
        <f>'I Disease Parameters'!$E$9/'I Disease Parameters'!$E$15</f>
        <v>0</v>
      </c>
      <c r="J1404" s="83">
        <f t="shared" si="614"/>
        <v>7.7001263440561267</v>
      </c>
      <c r="K1404" s="60">
        <f t="shared" si="615"/>
        <v>0.77001263449643809</v>
      </c>
      <c r="L1404" s="30">
        <f t="shared" si="616"/>
        <v>0.46717576064062738</v>
      </c>
      <c r="M1404" s="27">
        <f>J1404/'I Disease Parameters'!$E$12</f>
        <v>0.38500631720280631</v>
      </c>
      <c r="N1404" s="27">
        <f>K1404/SQRT('I Disease Parameters'!$E$13*'I Disease Parameters'!$E$13)</f>
        <v>4.5294860852731655E-2</v>
      </c>
      <c r="O1404" s="27">
        <f>L1404/'I Disease Parameters'!$E$13</f>
        <v>2.7480927096507492E-2</v>
      </c>
      <c r="P1404" s="27">
        <f>(1-L1404)/'I Disease Parameters'!$E$14</f>
        <v>2.2201009973307193E-2</v>
      </c>
      <c r="Q1404" s="19" t="str">
        <f t="shared" si="592"/>
        <v/>
      </c>
      <c r="R1404" s="17" t="str">
        <f t="shared" si="593"/>
        <v/>
      </c>
      <c r="S1404" s="17" t="str">
        <f t="shared" si="594"/>
        <v/>
      </c>
      <c r="T1404" s="17" t="str">
        <f t="shared" si="595"/>
        <v/>
      </c>
      <c r="U1404" s="17" t="str">
        <f t="shared" si="596"/>
        <v/>
      </c>
      <c r="V1404" s="17" t="str">
        <f t="shared" si="597"/>
        <v/>
      </c>
      <c r="W1404" s="17" t="str">
        <f t="shared" si="598"/>
        <v/>
      </c>
      <c r="X1404" s="18" t="str">
        <f t="shared" si="589"/>
        <v/>
      </c>
      <c r="Y1404" s="17" t="str">
        <f t="shared" si="599"/>
        <v/>
      </c>
      <c r="Z1404" s="17" t="str">
        <f t="shared" si="600"/>
        <v/>
      </c>
      <c r="AA1404" s="17" t="str">
        <f t="shared" si="601"/>
        <v/>
      </c>
      <c r="AB1404" s="17" t="str">
        <f t="shared" si="602"/>
        <v/>
      </c>
      <c r="AC1404" s="17" t="str">
        <f t="shared" si="603"/>
        <v/>
      </c>
      <c r="AD1404" s="18" t="str">
        <f t="shared" si="604"/>
        <v/>
      </c>
      <c r="AE1404" s="19" t="str">
        <f t="shared" si="605"/>
        <v/>
      </c>
      <c r="AF1404" s="17" t="str">
        <f t="shared" si="606"/>
        <v/>
      </c>
      <c r="AG1404" s="17" t="str">
        <f t="shared" si="607"/>
        <v/>
      </c>
      <c r="AH1404" s="18" t="str">
        <f t="shared" si="608"/>
        <v/>
      </c>
      <c r="AI1404" s="73"/>
      <c r="AJ1404" s="74"/>
      <c r="AK1404" s="74"/>
      <c r="AL1404" s="73"/>
      <c r="AM1404" s="74"/>
      <c r="AN1404" s="74">
        <f t="shared" si="609"/>
        <v>2012</v>
      </c>
      <c r="AO1404" s="19" t="str">
        <f t="shared" ca="1" si="610"/>
        <v>-</v>
      </c>
      <c r="AP1404" s="17" t="str">
        <f ca="1">IF($C1404&gt;=TODAY(),"-",100*(AO1404-MIN(Fit_Error_Deaths))/(MAX(Fit_Error_Deaths)-MIN(Fit_Error_Deaths)))</f>
        <v>-</v>
      </c>
      <c r="AQ1404" s="17" t="str">
        <f t="shared" ca="1" si="611"/>
        <v>-</v>
      </c>
      <c r="AR1404" s="17" t="str">
        <f ca="1">IF($C1404&gt;=TODAY(),"-",100*(AQ1404-MIN(Fit_Error_LocalTransmission))/(MAX(Fit_Error_LocalTransmission)-MIN(Fit_Error_LocalTransmission)))</f>
        <v>-</v>
      </c>
      <c r="AS1404" s="17" t="str">
        <f t="shared" ca="1" si="612"/>
        <v>-</v>
      </c>
      <c r="AT1404" s="67" t="str">
        <f t="shared" ca="1" si="613"/>
        <v>-</v>
      </c>
    </row>
    <row r="1405" spans="1:46" s="1" customFormat="1" ht="12" x14ac:dyDescent="0.35">
      <c r="A1405" s="87"/>
      <c r="B1405" s="40" t="str">
        <f t="shared" si="590"/>
        <v/>
      </c>
      <c r="C1405" s="41" t="str">
        <f t="shared" si="591"/>
        <v/>
      </c>
      <c r="D1405" s="28">
        <f>'I Disease Parameters'!$E$6/(1000*365)</f>
        <v>4.8197260273972601E-5</v>
      </c>
      <c r="E1405" s="28">
        <f>'I Disease Parameters'!$E$7/(1000*365)</f>
        <v>2.0024657534246577E-5</v>
      </c>
      <c r="F1405" s="27">
        <f>(1-'I Disease Parameters'!$E$8)/'I Disease Parameters'!$E$10</f>
        <v>0.188</v>
      </c>
      <c r="G1405" s="27">
        <f>'I Disease Parameters'!$E$8/'I Disease Parameters'!$E$11</f>
        <v>1.2E-2</v>
      </c>
      <c r="H1405" s="27">
        <f>1/'I Disease Parameters'!$E$12</f>
        <v>0.05</v>
      </c>
      <c r="I1405" s="27">
        <f>'I Disease Parameters'!$E$9/'I Disease Parameters'!$E$15</f>
        <v>0</v>
      </c>
      <c r="J1405" s="83">
        <f t="shared" si="614"/>
        <v>7.7001263440561267</v>
      </c>
      <c r="K1405" s="60">
        <f t="shared" si="615"/>
        <v>0.77001263449643809</v>
      </c>
      <c r="L1405" s="30">
        <f t="shared" si="616"/>
        <v>0.46717576064062738</v>
      </c>
      <c r="M1405" s="27">
        <f>J1405/'I Disease Parameters'!$E$12</f>
        <v>0.38500631720280631</v>
      </c>
      <c r="N1405" s="27">
        <f>K1405/SQRT('I Disease Parameters'!$E$13*'I Disease Parameters'!$E$13)</f>
        <v>4.5294860852731655E-2</v>
      </c>
      <c r="O1405" s="27">
        <f>L1405/'I Disease Parameters'!$E$13</f>
        <v>2.7480927096507492E-2</v>
      </c>
      <c r="P1405" s="27">
        <f>(1-L1405)/'I Disease Parameters'!$E$14</f>
        <v>2.2201009973307193E-2</v>
      </c>
      <c r="Q1405" s="19" t="str">
        <f t="shared" si="592"/>
        <v/>
      </c>
      <c r="R1405" s="17" t="str">
        <f t="shared" si="593"/>
        <v/>
      </c>
      <c r="S1405" s="17" t="str">
        <f t="shared" si="594"/>
        <v/>
      </c>
      <c r="T1405" s="17" t="str">
        <f t="shared" si="595"/>
        <v/>
      </c>
      <c r="U1405" s="17" t="str">
        <f t="shared" si="596"/>
        <v/>
      </c>
      <c r="V1405" s="17" t="str">
        <f t="shared" si="597"/>
        <v/>
      </c>
      <c r="W1405" s="17" t="str">
        <f t="shared" si="598"/>
        <v/>
      </c>
      <c r="X1405" s="18" t="str">
        <f t="shared" si="589"/>
        <v/>
      </c>
      <c r="Y1405" s="17" t="str">
        <f t="shared" si="599"/>
        <v/>
      </c>
      <c r="Z1405" s="17" t="str">
        <f t="shared" si="600"/>
        <v/>
      </c>
      <c r="AA1405" s="17" t="str">
        <f t="shared" si="601"/>
        <v/>
      </c>
      <c r="AB1405" s="17" t="str">
        <f t="shared" si="602"/>
        <v/>
      </c>
      <c r="AC1405" s="17" t="str">
        <f t="shared" si="603"/>
        <v/>
      </c>
      <c r="AD1405" s="18" t="str">
        <f t="shared" si="604"/>
        <v/>
      </c>
      <c r="AE1405" s="19" t="str">
        <f t="shared" si="605"/>
        <v/>
      </c>
      <c r="AF1405" s="17" t="str">
        <f t="shared" si="606"/>
        <v/>
      </c>
      <c r="AG1405" s="17" t="str">
        <f t="shared" si="607"/>
        <v/>
      </c>
      <c r="AH1405" s="18" t="str">
        <f t="shared" si="608"/>
        <v/>
      </c>
      <c r="AI1405" s="73"/>
      <c r="AJ1405" s="74"/>
      <c r="AK1405" s="74"/>
      <c r="AL1405" s="73"/>
      <c r="AM1405" s="74"/>
      <c r="AN1405" s="74">
        <f t="shared" si="609"/>
        <v>2012</v>
      </c>
      <c r="AO1405" s="19" t="str">
        <f t="shared" ca="1" si="610"/>
        <v>-</v>
      </c>
      <c r="AP1405" s="17" t="str">
        <f ca="1">IF($C1405&gt;=TODAY(),"-",100*(AO1405-MIN(Fit_Error_Deaths))/(MAX(Fit_Error_Deaths)-MIN(Fit_Error_Deaths)))</f>
        <v>-</v>
      </c>
      <c r="AQ1405" s="17" t="str">
        <f t="shared" ca="1" si="611"/>
        <v>-</v>
      </c>
      <c r="AR1405" s="17" t="str">
        <f ca="1">IF($C1405&gt;=TODAY(),"-",100*(AQ1405-MIN(Fit_Error_LocalTransmission))/(MAX(Fit_Error_LocalTransmission)-MIN(Fit_Error_LocalTransmission)))</f>
        <v>-</v>
      </c>
      <c r="AS1405" s="17" t="str">
        <f t="shared" ca="1" si="612"/>
        <v>-</v>
      </c>
      <c r="AT1405" s="67" t="str">
        <f t="shared" ca="1" si="613"/>
        <v>-</v>
      </c>
    </row>
    <row r="1406" spans="1:46" s="1" customFormat="1" ht="12" x14ac:dyDescent="0.35">
      <c r="A1406" s="87"/>
      <c r="B1406" s="40" t="str">
        <f t="shared" si="590"/>
        <v/>
      </c>
      <c r="C1406" s="41" t="str">
        <f t="shared" si="591"/>
        <v/>
      </c>
      <c r="D1406" s="28">
        <f>'I Disease Parameters'!$E$6/(1000*365)</f>
        <v>4.8197260273972601E-5</v>
      </c>
      <c r="E1406" s="28">
        <f>'I Disease Parameters'!$E$7/(1000*365)</f>
        <v>2.0024657534246577E-5</v>
      </c>
      <c r="F1406" s="27">
        <f>(1-'I Disease Parameters'!$E$8)/'I Disease Parameters'!$E$10</f>
        <v>0.188</v>
      </c>
      <c r="G1406" s="27">
        <f>'I Disease Parameters'!$E$8/'I Disease Parameters'!$E$11</f>
        <v>1.2E-2</v>
      </c>
      <c r="H1406" s="27">
        <f>1/'I Disease Parameters'!$E$12</f>
        <v>0.05</v>
      </c>
      <c r="I1406" s="27">
        <f>'I Disease Parameters'!$E$9/'I Disease Parameters'!$E$15</f>
        <v>0</v>
      </c>
      <c r="J1406" s="83">
        <f t="shared" si="614"/>
        <v>7.7001263440561267</v>
      </c>
      <c r="K1406" s="60">
        <f t="shared" si="615"/>
        <v>0.77001263449643809</v>
      </c>
      <c r="L1406" s="30">
        <f t="shared" si="616"/>
        <v>0.46717576064062738</v>
      </c>
      <c r="M1406" s="27">
        <f>J1406/'I Disease Parameters'!$E$12</f>
        <v>0.38500631720280631</v>
      </c>
      <c r="N1406" s="27">
        <f>K1406/SQRT('I Disease Parameters'!$E$13*'I Disease Parameters'!$E$13)</f>
        <v>4.5294860852731655E-2</v>
      </c>
      <c r="O1406" s="27">
        <f>L1406/'I Disease Parameters'!$E$13</f>
        <v>2.7480927096507492E-2</v>
      </c>
      <c r="P1406" s="27">
        <f>(1-L1406)/'I Disease Parameters'!$E$14</f>
        <v>2.2201009973307193E-2</v>
      </c>
      <c r="Q1406" s="19" t="str">
        <f t="shared" si="592"/>
        <v/>
      </c>
      <c r="R1406" s="17" t="str">
        <f t="shared" si="593"/>
        <v/>
      </c>
      <c r="S1406" s="17" t="str">
        <f t="shared" si="594"/>
        <v/>
      </c>
      <c r="T1406" s="17" t="str">
        <f t="shared" si="595"/>
        <v/>
      </c>
      <c r="U1406" s="17" t="str">
        <f t="shared" si="596"/>
        <v/>
      </c>
      <c r="V1406" s="17" t="str">
        <f t="shared" si="597"/>
        <v/>
      </c>
      <c r="W1406" s="17" t="str">
        <f t="shared" si="598"/>
        <v/>
      </c>
      <c r="X1406" s="18" t="str">
        <f t="shared" si="589"/>
        <v/>
      </c>
      <c r="Y1406" s="17" t="str">
        <f t="shared" si="599"/>
        <v/>
      </c>
      <c r="Z1406" s="17" t="str">
        <f t="shared" si="600"/>
        <v/>
      </c>
      <c r="AA1406" s="17" t="str">
        <f t="shared" si="601"/>
        <v/>
      </c>
      <c r="AB1406" s="17" t="str">
        <f t="shared" si="602"/>
        <v/>
      </c>
      <c r="AC1406" s="17" t="str">
        <f t="shared" si="603"/>
        <v/>
      </c>
      <c r="AD1406" s="18" t="str">
        <f t="shared" si="604"/>
        <v/>
      </c>
      <c r="AE1406" s="19" t="str">
        <f t="shared" si="605"/>
        <v/>
      </c>
      <c r="AF1406" s="17" t="str">
        <f t="shared" si="606"/>
        <v/>
      </c>
      <c r="AG1406" s="17" t="str">
        <f t="shared" si="607"/>
        <v/>
      </c>
      <c r="AH1406" s="18" t="str">
        <f t="shared" si="608"/>
        <v/>
      </c>
      <c r="AI1406" s="73"/>
      <c r="AJ1406" s="74"/>
      <c r="AK1406" s="74"/>
      <c r="AL1406" s="73"/>
      <c r="AM1406" s="74"/>
      <c r="AN1406" s="74">
        <f t="shared" si="609"/>
        <v>2012</v>
      </c>
      <c r="AO1406" s="19" t="str">
        <f t="shared" ca="1" si="610"/>
        <v>-</v>
      </c>
      <c r="AP1406" s="17" t="str">
        <f ca="1">IF($C1406&gt;=TODAY(),"-",100*(AO1406-MIN(Fit_Error_Deaths))/(MAX(Fit_Error_Deaths)-MIN(Fit_Error_Deaths)))</f>
        <v>-</v>
      </c>
      <c r="AQ1406" s="17" t="str">
        <f t="shared" ca="1" si="611"/>
        <v>-</v>
      </c>
      <c r="AR1406" s="17" t="str">
        <f ca="1">IF($C1406&gt;=TODAY(),"-",100*(AQ1406-MIN(Fit_Error_LocalTransmission))/(MAX(Fit_Error_LocalTransmission)-MIN(Fit_Error_LocalTransmission)))</f>
        <v>-</v>
      </c>
      <c r="AS1406" s="17" t="str">
        <f t="shared" ca="1" si="612"/>
        <v>-</v>
      </c>
      <c r="AT1406" s="67" t="str">
        <f t="shared" ca="1" si="613"/>
        <v>-</v>
      </c>
    </row>
    <row r="1407" spans="1:46" s="1" customFormat="1" ht="12" x14ac:dyDescent="0.35">
      <c r="A1407" s="87"/>
      <c r="B1407" s="40" t="str">
        <f t="shared" si="590"/>
        <v/>
      </c>
      <c r="C1407" s="41" t="str">
        <f t="shared" si="591"/>
        <v/>
      </c>
      <c r="D1407" s="28">
        <f>'I Disease Parameters'!$E$6/(1000*365)</f>
        <v>4.8197260273972601E-5</v>
      </c>
      <c r="E1407" s="28">
        <f>'I Disease Parameters'!$E$7/(1000*365)</f>
        <v>2.0024657534246577E-5</v>
      </c>
      <c r="F1407" s="27">
        <f>(1-'I Disease Parameters'!$E$8)/'I Disease Parameters'!$E$10</f>
        <v>0.188</v>
      </c>
      <c r="G1407" s="27">
        <f>'I Disease Parameters'!$E$8/'I Disease Parameters'!$E$11</f>
        <v>1.2E-2</v>
      </c>
      <c r="H1407" s="27">
        <f>1/'I Disease Parameters'!$E$12</f>
        <v>0.05</v>
      </c>
      <c r="I1407" s="27">
        <f>'I Disease Parameters'!$E$9/'I Disease Parameters'!$E$15</f>
        <v>0</v>
      </c>
      <c r="J1407" s="83">
        <f t="shared" si="614"/>
        <v>7.7001263440561267</v>
      </c>
      <c r="K1407" s="60">
        <f t="shared" si="615"/>
        <v>0.77001263449643809</v>
      </c>
      <c r="L1407" s="30">
        <f t="shared" si="616"/>
        <v>0.46717576064062738</v>
      </c>
      <c r="M1407" s="27">
        <f>J1407/'I Disease Parameters'!$E$12</f>
        <v>0.38500631720280631</v>
      </c>
      <c r="N1407" s="27">
        <f>K1407/SQRT('I Disease Parameters'!$E$13*'I Disease Parameters'!$E$13)</f>
        <v>4.5294860852731655E-2</v>
      </c>
      <c r="O1407" s="27">
        <f>L1407/'I Disease Parameters'!$E$13</f>
        <v>2.7480927096507492E-2</v>
      </c>
      <c r="P1407" s="27">
        <f>(1-L1407)/'I Disease Parameters'!$E$14</f>
        <v>2.2201009973307193E-2</v>
      </c>
      <c r="Q1407" s="19" t="str">
        <f t="shared" si="592"/>
        <v/>
      </c>
      <c r="R1407" s="17" t="str">
        <f t="shared" si="593"/>
        <v/>
      </c>
      <c r="S1407" s="17" t="str">
        <f t="shared" si="594"/>
        <v/>
      </c>
      <c r="T1407" s="17" t="str">
        <f t="shared" si="595"/>
        <v/>
      </c>
      <c r="U1407" s="17" t="str">
        <f t="shared" si="596"/>
        <v/>
      </c>
      <c r="V1407" s="17" t="str">
        <f t="shared" si="597"/>
        <v/>
      </c>
      <c r="W1407" s="17" t="str">
        <f t="shared" si="598"/>
        <v/>
      </c>
      <c r="X1407" s="18" t="str">
        <f t="shared" si="589"/>
        <v/>
      </c>
      <c r="Y1407" s="17" t="str">
        <f t="shared" si="599"/>
        <v/>
      </c>
      <c r="Z1407" s="17" t="str">
        <f t="shared" si="600"/>
        <v/>
      </c>
      <c r="AA1407" s="17" t="str">
        <f t="shared" si="601"/>
        <v/>
      </c>
      <c r="AB1407" s="17" t="str">
        <f t="shared" si="602"/>
        <v/>
      </c>
      <c r="AC1407" s="17" t="str">
        <f t="shared" si="603"/>
        <v/>
      </c>
      <c r="AD1407" s="18" t="str">
        <f t="shared" si="604"/>
        <v/>
      </c>
      <c r="AE1407" s="19" t="str">
        <f t="shared" si="605"/>
        <v/>
      </c>
      <c r="AF1407" s="17" t="str">
        <f t="shared" si="606"/>
        <v/>
      </c>
      <c r="AG1407" s="17" t="str">
        <f t="shared" si="607"/>
        <v/>
      </c>
      <c r="AH1407" s="18" t="str">
        <f t="shared" si="608"/>
        <v/>
      </c>
      <c r="AI1407" s="73"/>
      <c r="AJ1407" s="74"/>
      <c r="AK1407" s="74"/>
      <c r="AL1407" s="73"/>
      <c r="AM1407" s="74"/>
      <c r="AN1407" s="74">
        <f t="shared" si="609"/>
        <v>2012</v>
      </c>
      <c r="AO1407" s="19" t="str">
        <f t="shared" ca="1" si="610"/>
        <v>-</v>
      </c>
      <c r="AP1407" s="17" t="str">
        <f ca="1">IF($C1407&gt;=TODAY(),"-",100*(AO1407-MIN(Fit_Error_Deaths))/(MAX(Fit_Error_Deaths)-MIN(Fit_Error_Deaths)))</f>
        <v>-</v>
      </c>
      <c r="AQ1407" s="17" t="str">
        <f t="shared" ca="1" si="611"/>
        <v>-</v>
      </c>
      <c r="AR1407" s="17" t="str">
        <f ca="1">IF($C1407&gt;=TODAY(),"-",100*(AQ1407-MIN(Fit_Error_LocalTransmission))/(MAX(Fit_Error_LocalTransmission)-MIN(Fit_Error_LocalTransmission)))</f>
        <v>-</v>
      </c>
      <c r="AS1407" s="17" t="str">
        <f t="shared" ca="1" si="612"/>
        <v>-</v>
      </c>
      <c r="AT1407" s="67" t="str">
        <f t="shared" ca="1" si="613"/>
        <v>-</v>
      </c>
    </row>
    <row r="1408" spans="1:46" s="1" customFormat="1" ht="12" x14ac:dyDescent="0.35">
      <c r="A1408" s="87"/>
      <c r="B1408" s="40" t="str">
        <f t="shared" si="590"/>
        <v/>
      </c>
      <c r="C1408" s="41" t="str">
        <f t="shared" si="591"/>
        <v/>
      </c>
      <c r="D1408" s="28">
        <f>'I Disease Parameters'!$E$6/(1000*365)</f>
        <v>4.8197260273972601E-5</v>
      </c>
      <c r="E1408" s="28">
        <f>'I Disease Parameters'!$E$7/(1000*365)</f>
        <v>2.0024657534246577E-5</v>
      </c>
      <c r="F1408" s="27">
        <f>(1-'I Disease Parameters'!$E$8)/'I Disease Parameters'!$E$10</f>
        <v>0.188</v>
      </c>
      <c r="G1408" s="27">
        <f>'I Disease Parameters'!$E$8/'I Disease Parameters'!$E$11</f>
        <v>1.2E-2</v>
      </c>
      <c r="H1408" s="27">
        <f>1/'I Disease Parameters'!$E$12</f>
        <v>0.05</v>
      </c>
      <c r="I1408" s="27">
        <f>'I Disease Parameters'!$E$9/'I Disease Parameters'!$E$15</f>
        <v>0</v>
      </c>
      <c r="J1408" s="83">
        <f t="shared" si="614"/>
        <v>7.7001263440561267</v>
      </c>
      <c r="K1408" s="60">
        <f t="shared" si="615"/>
        <v>0.77001263449643809</v>
      </c>
      <c r="L1408" s="30">
        <f t="shared" si="616"/>
        <v>0.46717576064062738</v>
      </c>
      <c r="M1408" s="27">
        <f>J1408/'I Disease Parameters'!$E$12</f>
        <v>0.38500631720280631</v>
      </c>
      <c r="N1408" s="27">
        <f>K1408/SQRT('I Disease Parameters'!$E$13*'I Disease Parameters'!$E$13)</f>
        <v>4.5294860852731655E-2</v>
      </c>
      <c r="O1408" s="27">
        <f>L1408/'I Disease Parameters'!$E$13</f>
        <v>2.7480927096507492E-2</v>
      </c>
      <c r="P1408" s="27">
        <f>(1-L1408)/'I Disease Parameters'!$E$14</f>
        <v>2.2201009973307193E-2</v>
      </c>
      <c r="Q1408" s="19" t="str">
        <f t="shared" si="592"/>
        <v/>
      </c>
      <c r="R1408" s="17" t="str">
        <f t="shared" si="593"/>
        <v/>
      </c>
      <c r="S1408" s="17" t="str">
        <f t="shared" si="594"/>
        <v/>
      </c>
      <c r="T1408" s="17" t="str">
        <f t="shared" si="595"/>
        <v/>
      </c>
      <c r="U1408" s="17" t="str">
        <f t="shared" si="596"/>
        <v/>
      </c>
      <c r="V1408" s="17" t="str">
        <f t="shared" si="597"/>
        <v/>
      </c>
      <c r="W1408" s="17" t="str">
        <f t="shared" si="598"/>
        <v/>
      </c>
      <c r="X1408" s="18" t="str">
        <f t="shared" si="589"/>
        <v/>
      </c>
      <c r="Y1408" s="17" t="str">
        <f t="shared" si="599"/>
        <v/>
      </c>
      <c r="Z1408" s="17" t="str">
        <f t="shared" si="600"/>
        <v/>
      </c>
      <c r="AA1408" s="17" t="str">
        <f t="shared" si="601"/>
        <v/>
      </c>
      <c r="AB1408" s="17" t="str">
        <f t="shared" si="602"/>
        <v/>
      </c>
      <c r="AC1408" s="17" t="str">
        <f t="shared" si="603"/>
        <v/>
      </c>
      <c r="AD1408" s="18" t="str">
        <f t="shared" si="604"/>
        <v/>
      </c>
      <c r="AE1408" s="19" t="str">
        <f t="shared" si="605"/>
        <v/>
      </c>
      <c r="AF1408" s="17" t="str">
        <f t="shared" si="606"/>
        <v/>
      </c>
      <c r="AG1408" s="17" t="str">
        <f t="shared" si="607"/>
        <v/>
      </c>
      <c r="AH1408" s="18" t="str">
        <f t="shared" si="608"/>
        <v/>
      </c>
      <c r="AI1408" s="73"/>
      <c r="AJ1408" s="74"/>
      <c r="AK1408" s="74"/>
      <c r="AL1408" s="73"/>
      <c r="AM1408" s="74"/>
      <c r="AN1408" s="74">
        <f t="shared" si="609"/>
        <v>2012</v>
      </c>
      <c r="AO1408" s="19" t="str">
        <f t="shared" ca="1" si="610"/>
        <v>-</v>
      </c>
      <c r="AP1408" s="17" t="str">
        <f ca="1">IF($C1408&gt;=TODAY(),"-",100*(AO1408-MIN(Fit_Error_Deaths))/(MAX(Fit_Error_Deaths)-MIN(Fit_Error_Deaths)))</f>
        <v>-</v>
      </c>
      <c r="AQ1408" s="17" t="str">
        <f t="shared" ca="1" si="611"/>
        <v>-</v>
      </c>
      <c r="AR1408" s="17" t="str">
        <f ca="1">IF($C1408&gt;=TODAY(),"-",100*(AQ1408-MIN(Fit_Error_LocalTransmission))/(MAX(Fit_Error_LocalTransmission)-MIN(Fit_Error_LocalTransmission)))</f>
        <v>-</v>
      </c>
      <c r="AS1408" s="17" t="str">
        <f t="shared" ca="1" si="612"/>
        <v>-</v>
      </c>
      <c r="AT1408" s="67" t="str">
        <f t="shared" ca="1" si="613"/>
        <v>-</v>
      </c>
    </row>
    <row r="1409" spans="1:46" s="1" customFormat="1" ht="12" x14ac:dyDescent="0.35">
      <c r="A1409" s="87"/>
      <c r="B1409" s="40" t="str">
        <f t="shared" si="590"/>
        <v/>
      </c>
      <c r="C1409" s="41" t="str">
        <f t="shared" si="591"/>
        <v/>
      </c>
      <c r="D1409" s="28">
        <f>'I Disease Parameters'!$E$6/(1000*365)</f>
        <v>4.8197260273972601E-5</v>
      </c>
      <c r="E1409" s="28">
        <f>'I Disease Parameters'!$E$7/(1000*365)</f>
        <v>2.0024657534246577E-5</v>
      </c>
      <c r="F1409" s="27">
        <f>(1-'I Disease Parameters'!$E$8)/'I Disease Parameters'!$E$10</f>
        <v>0.188</v>
      </c>
      <c r="G1409" s="27">
        <f>'I Disease Parameters'!$E$8/'I Disease Parameters'!$E$11</f>
        <v>1.2E-2</v>
      </c>
      <c r="H1409" s="27">
        <f>1/'I Disease Parameters'!$E$12</f>
        <v>0.05</v>
      </c>
      <c r="I1409" s="27">
        <f>'I Disease Parameters'!$E$9/'I Disease Parameters'!$E$15</f>
        <v>0</v>
      </c>
      <c r="J1409" s="83">
        <f t="shared" si="614"/>
        <v>7.7001263440561267</v>
      </c>
      <c r="K1409" s="60">
        <f t="shared" si="615"/>
        <v>0.77001263449643809</v>
      </c>
      <c r="L1409" s="30">
        <f t="shared" si="616"/>
        <v>0.46717576064062738</v>
      </c>
      <c r="M1409" s="27">
        <f>J1409/'I Disease Parameters'!$E$12</f>
        <v>0.38500631720280631</v>
      </c>
      <c r="N1409" s="27">
        <f>K1409/SQRT('I Disease Parameters'!$E$13*'I Disease Parameters'!$E$13)</f>
        <v>4.5294860852731655E-2</v>
      </c>
      <c r="O1409" s="27">
        <f>L1409/'I Disease Parameters'!$E$13</f>
        <v>2.7480927096507492E-2</v>
      </c>
      <c r="P1409" s="27">
        <f>(1-L1409)/'I Disease Parameters'!$E$14</f>
        <v>2.2201009973307193E-2</v>
      </c>
      <c r="Q1409" s="19" t="str">
        <f t="shared" si="592"/>
        <v/>
      </c>
      <c r="R1409" s="17" t="str">
        <f t="shared" si="593"/>
        <v/>
      </c>
      <c r="S1409" s="17" t="str">
        <f t="shared" si="594"/>
        <v/>
      </c>
      <c r="T1409" s="17" t="str">
        <f t="shared" si="595"/>
        <v/>
      </c>
      <c r="U1409" s="17" t="str">
        <f t="shared" si="596"/>
        <v/>
      </c>
      <c r="V1409" s="17" t="str">
        <f t="shared" si="597"/>
        <v/>
      </c>
      <c r="W1409" s="17" t="str">
        <f t="shared" si="598"/>
        <v/>
      </c>
      <c r="X1409" s="18" t="str">
        <f t="shared" si="589"/>
        <v/>
      </c>
      <c r="Y1409" s="17" t="str">
        <f t="shared" si="599"/>
        <v/>
      </c>
      <c r="Z1409" s="17" t="str">
        <f t="shared" si="600"/>
        <v/>
      </c>
      <c r="AA1409" s="17" t="str">
        <f t="shared" si="601"/>
        <v/>
      </c>
      <c r="AB1409" s="17" t="str">
        <f t="shared" si="602"/>
        <v/>
      </c>
      <c r="AC1409" s="17" t="str">
        <f t="shared" si="603"/>
        <v/>
      </c>
      <c r="AD1409" s="18" t="str">
        <f t="shared" si="604"/>
        <v/>
      </c>
      <c r="AE1409" s="19" t="str">
        <f t="shared" si="605"/>
        <v/>
      </c>
      <c r="AF1409" s="17" t="str">
        <f t="shared" si="606"/>
        <v/>
      </c>
      <c r="AG1409" s="17" t="str">
        <f t="shared" si="607"/>
        <v/>
      </c>
      <c r="AH1409" s="18" t="str">
        <f t="shared" si="608"/>
        <v/>
      </c>
      <c r="AI1409" s="73"/>
      <c r="AJ1409" s="74"/>
      <c r="AK1409" s="74"/>
      <c r="AL1409" s="73"/>
      <c r="AM1409" s="74"/>
      <c r="AN1409" s="74">
        <f t="shared" si="609"/>
        <v>2012</v>
      </c>
      <c r="AO1409" s="19" t="str">
        <f t="shared" ca="1" si="610"/>
        <v>-</v>
      </c>
      <c r="AP1409" s="17" t="str">
        <f ca="1">IF($C1409&gt;=TODAY(),"-",100*(AO1409-MIN(Fit_Error_Deaths))/(MAX(Fit_Error_Deaths)-MIN(Fit_Error_Deaths)))</f>
        <v>-</v>
      </c>
      <c r="AQ1409" s="17" t="str">
        <f t="shared" ca="1" si="611"/>
        <v>-</v>
      </c>
      <c r="AR1409" s="17" t="str">
        <f ca="1">IF($C1409&gt;=TODAY(),"-",100*(AQ1409-MIN(Fit_Error_LocalTransmission))/(MAX(Fit_Error_LocalTransmission)-MIN(Fit_Error_LocalTransmission)))</f>
        <v>-</v>
      </c>
      <c r="AS1409" s="17" t="str">
        <f t="shared" ca="1" si="612"/>
        <v>-</v>
      </c>
      <c r="AT1409" s="67" t="str">
        <f t="shared" ca="1" si="613"/>
        <v>-</v>
      </c>
    </row>
    <row r="1410" spans="1:46" s="1" customFormat="1" ht="12" x14ac:dyDescent="0.35">
      <c r="A1410" s="87"/>
      <c r="B1410" s="40" t="str">
        <f t="shared" si="590"/>
        <v/>
      </c>
      <c r="C1410" s="41" t="str">
        <f t="shared" si="591"/>
        <v/>
      </c>
      <c r="D1410" s="28">
        <f>'I Disease Parameters'!$E$6/(1000*365)</f>
        <v>4.8197260273972601E-5</v>
      </c>
      <c r="E1410" s="28">
        <f>'I Disease Parameters'!$E$7/(1000*365)</f>
        <v>2.0024657534246577E-5</v>
      </c>
      <c r="F1410" s="27">
        <f>(1-'I Disease Parameters'!$E$8)/'I Disease Parameters'!$E$10</f>
        <v>0.188</v>
      </c>
      <c r="G1410" s="27">
        <f>'I Disease Parameters'!$E$8/'I Disease Parameters'!$E$11</f>
        <v>1.2E-2</v>
      </c>
      <c r="H1410" s="27">
        <f>1/'I Disease Parameters'!$E$12</f>
        <v>0.05</v>
      </c>
      <c r="I1410" s="27">
        <f>'I Disease Parameters'!$E$9/'I Disease Parameters'!$E$15</f>
        <v>0</v>
      </c>
      <c r="J1410" s="83">
        <f t="shared" si="614"/>
        <v>7.7001263440561267</v>
      </c>
      <c r="K1410" s="60">
        <f t="shared" si="615"/>
        <v>0.77001263449643809</v>
      </c>
      <c r="L1410" s="30">
        <f t="shared" si="616"/>
        <v>0.46717576064062738</v>
      </c>
      <c r="M1410" s="27">
        <f>J1410/'I Disease Parameters'!$E$12</f>
        <v>0.38500631720280631</v>
      </c>
      <c r="N1410" s="27">
        <f>K1410/SQRT('I Disease Parameters'!$E$13*'I Disease Parameters'!$E$13)</f>
        <v>4.5294860852731655E-2</v>
      </c>
      <c r="O1410" s="27">
        <f>L1410/'I Disease Parameters'!$E$13</f>
        <v>2.7480927096507492E-2</v>
      </c>
      <c r="P1410" s="27">
        <f>(1-L1410)/'I Disease Parameters'!$E$14</f>
        <v>2.2201009973307193E-2</v>
      </c>
      <c r="Q1410" s="19" t="str">
        <f t="shared" si="592"/>
        <v/>
      </c>
      <c r="R1410" s="17" t="str">
        <f t="shared" si="593"/>
        <v/>
      </c>
      <c r="S1410" s="17" t="str">
        <f t="shared" si="594"/>
        <v/>
      </c>
      <c r="T1410" s="17" t="str">
        <f t="shared" si="595"/>
        <v/>
      </c>
      <c r="U1410" s="17" t="str">
        <f t="shared" si="596"/>
        <v/>
      </c>
      <c r="V1410" s="17" t="str">
        <f t="shared" si="597"/>
        <v/>
      </c>
      <c r="W1410" s="17" t="str">
        <f t="shared" si="598"/>
        <v/>
      </c>
      <c r="X1410" s="18" t="str">
        <f t="shared" si="589"/>
        <v/>
      </c>
      <c r="Y1410" s="17" t="str">
        <f t="shared" si="599"/>
        <v/>
      </c>
      <c r="Z1410" s="17" t="str">
        <f t="shared" si="600"/>
        <v/>
      </c>
      <c r="AA1410" s="17" t="str">
        <f t="shared" si="601"/>
        <v/>
      </c>
      <c r="AB1410" s="17" t="str">
        <f t="shared" si="602"/>
        <v/>
      </c>
      <c r="AC1410" s="17" t="str">
        <f t="shared" si="603"/>
        <v/>
      </c>
      <c r="AD1410" s="18" t="str">
        <f t="shared" si="604"/>
        <v/>
      </c>
      <c r="AE1410" s="19" t="str">
        <f t="shared" si="605"/>
        <v/>
      </c>
      <c r="AF1410" s="17" t="str">
        <f t="shared" si="606"/>
        <v/>
      </c>
      <c r="AG1410" s="17" t="str">
        <f t="shared" si="607"/>
        <v/>
      </c>
      <c r="AH1410" s="18" t="str">
        <f t="shared" si="608"/>
        <v/>
      </c>
      <c r="AI1410" s="73"/>
      <c r="AJ1410" s="74"/>
      <c r="AK1410" s="74"/>
      <c r="AL1410" s="73"/>
      <c r="AM1410" s="74"/>
      <c r="AN1410" s="74">
        <f t="shared" si="609"/>
        <v>2012</v>
      </c>
      <c r="AO1410" s="19" t="str">
        <f t="shared" ca="1" si="610"/>
        <v>-</v>
      </c>
      <c r="AP1410" s="17" t="str">
        <f ca="1">IF($C1410&gt;=TODAY(),"-",100*(AO1410-MIN(Fit_Error_Deaths))/(MAX(Fit_Error_Deaths)-MIN(Fit_Error_Deaths)))</f>
        <v>-</v>
      </c>
      <c r="AQ1410" s="17" t="str">
        <f t="shared" ca="1" si="611"/>
        <v>-</v>
      </c>
      <c r="AR1410" s="17" t="str">
        <f ca="1">IF($C1410&gt;=TODAY(),"-",100*(AQ1410-MIN(Fit_Error_LocalTransmission))/(MAX(Fit_Error_LocalTransmission)-MIN(Fit_Error_LocalTransmission)))</f>
        <v>-</v>
      </c>
      <c r="AS1410" s="17" t="str">
        <f t="shared" ca="1" si="612"/>
        <v>-</v>
      </c>
      <c r="AT1410" s="67" t="str">
        <f t="shared" ca="1" si="613"/>
        <v>-</v>
      </c>
    </row>
    <row r="1411" spans="1:46" s="1" customFormat="1" ht="12" x14ac:dyDescent="0.35">
      <c r="A1411" s="87"/>
      <c r="B1411" s="40" t="str">
        <f t="shared" si="590"/>
        <v/>
      </c>
      <c r="C1411" s="41" t="str">
        <f t="shared" si="591"/>
        <v/>
      </c>
      <c r="D1411" s="28">
        <f>'I Disease Parameters'!$E$6/(1000*365)</f>
        <v>4.8197260273972601E-5</v>
      </c>
      <c r="E1411" s="28">
        <f>'I Disease Parameters'!$E$7/(1000*365)</f>
        <v>2.0024657534246577E-5</v>
      </c>
      <c r="F1411" s="27">
        <f>(1-'I Disease Parameters'!$E$8)/'I Disease Parameters'!$E$10</f>
        <v>0.188</v>
      </c>
      <c r="G1411" s="27">
        <f>'I Disease Parameters'!$E$8/'I Disease Parameters'!$E$11</f>
        <v>1.2E-2</v>
      </c>
      <c r="H1411" s="27">
        <f>1/'I Disease Parameters'!$E$12</f>
        <v>0.05</v>
      </c>
      <c r="I1411" s="27">
        <f>'I Disease Parameters'!$E$9/'I Disease Parameters'!$E$15</f>
        <v>0</v>
      </c>
      <c r="J1411" s="83">
        <f t="shared" si="614"/>
        <v>7.7001263440561267</v>
      </c>
      <c r="K1411" s="60">
        <f t="shared" si="615"/>
        <v>0.77001263449643809</v>
      </c>
      <c r="L1411" s="30">
        <f t="shared" si="616"/>
        <v>0.46717576064062738</v>
      </c>
      <c r="M1411" s="27">
        <f>J1411/'I Disease Parameters'!$E$12</f>
        <v>0.38500631720280631</v>
      </c>
      <c r="N1411" s="27">
        <f>K1411/SQRT('I Disease Parameters'!$E$13*'I Disease Parameters'!$E$13)</f>
        <v>4.5294860852731655E-2</v>
      </c>
      <c r="O1411" s="27">
        <f>L1411/'I Disease Parameters'!$E$13</f>
        <v>2.7480927096507492E-2</v>
      </c>
      <c r="P1411" s="27">
        <f>(1-L1411)/'I Disease Parameters'!$E$14</f>
        <v>2.2201009973307193E-2</v>
      </c>
      <c r="Q1411" s="19" t="str">
        <f t="shared" si="592"/>
        <v/>
      </c>
      <c r="R1411" s="17" t="str">
        <f t="shared" si="593"/>
        <v/>
      </c>
      <c r="S1411" s="17" t="str">
        <f t="shared" si="594"/>
        <v/>
      </c>
      <c r="T1411" s="17" t="str">
        <f t="shared" si="595"/>
        <v/>
      </c>
      <c r="U1411" s="17" t="str">
        <f t="shared" si="596"/>
        <v/>
      </c>
      <c r="V1411" s="17" t="str">
        <f t="shared" si="597"/>
        <v/>
      </c>
      <c r="W1411" s="17" t="str">
        <f t="shared" si="598"/>
        <v/>
      </c>
      <c r="X1411" s="18" t="str">
        <f t="shared" si="589"/>
        <v/>
      </c>
      <c r="Y1411" s="17" t="str">
        <f t="shared" si="599"/>
        <v/>
      </c>
      <c r="Z1411" s="17" t="str">
        <f t="shared" si="600"/>
        <v/>
      </c>
      <c r="AA1411" s="17" t="str">
        <f t="shared" si="601"/>
        <v/>
      </c>
      <c r="AB1411" s="17" t="str">
        <f t="shared" si="602"/>
        <v/>
      </c>
      <c r="AC1411" s="17" t="str">
        <f t="shared" si="603"/>
        <v/>
      </c>
      <c r="AD1411" s="18" t="str">
        <f t="shared" si="604"/>
        <v/>
      </c>
      <c r="AE1411" s="19" t="str">
        <f t="shared" si="605"/>
        <v/>
      </c>
      <c r="AF1411" s="17" t="str">
        <f t="shared" si="606"/>
        <v/>
      </c>
      <c r="AG1411" s="17" t="str">
        <f t="shared" si="607"/>
        <v/>
      </c>
      <c r="AH1411" s="18" t="str">
        <f t="shared" si="608"/>
        <v/>
      </c>
      <c r="AI1411" s="73"/>
      <c r="AJ1411" s="74"/>
      <c r="AK1411" s="74"/>
      <c r="AL1411" s="73"/>
      <c r="AM1411" s="74"/>
      <c r="AN1411" s="74">
        <f t="shared" si="609"/>
        <v>2012</v>
      </c>
      <c r="AO1411" s="19" t="str">
        <f t="shared" ca="1" si="610"/>
        <v>-</v>
      </c>
      <c r="AP1411" s="17" t="str">
        <f ca="1">IF($C1411&gt;=TODAY(),"-",100*(AO1411-MIN(Fit_Error_Deaths))/(MAX(Fit_Error_Deaths)-MIN(Fit_Error_Deaths)))</f>
        <v>-</v>
      </c>
      <c r="AQ1411" s="17" t="str">
        <f t="shared" ca="1" si="611"/>
        <v>-</v>
      </c>
      <c r="AR1411" s="17" t="str">
        <f ca="1">IF($C1411&gt;=TODAY(),"-",100*(AQ1411-MIN(Fit_Error_LocalTransmission))/(MAX(Fit_Error_LocalTransmission)-MIN(Fit_Error_LocalTransmission)))</f>
        <v>-</v>
      </c>
      <c r="AS1411" s="17" t="str">
        <f t="shared" ca="1" si="612"/>
        <v>-</v>
      </c>
      <c r="AT1411" s="67" t="str">
        <f t="shared" ca="1" si="613"/>
        <v>-</v>
      </c>
    </row>
    <row r="1412" spans="1:46" s="1" customFormat="1" ht="12" x14ac:dyDescent="0.35">
      <c r="A1412" s="87"/>
      <c r="B1412" s="40" t="str">
        <f t="shared" si="590"/>
        <v/>
      </c>
      <c r="C1412" s="41" t="str">
        <f t="shared" si="591"/>
        <v/>
      </c>
      <c r="D1412" s="28">
        <f>'I Disease Parameters'!$E$6/(1000*365)</f>
        <v>4.8197260273972601E-5</v>
      </c>
      <c r="E1412" s="28">
        <f>'I Disease Parameters'!$E$7/(1000*365)</f>
        <v>2.0024657534246577E-5</v>
      </c>
      <c r="F1412" s="27">
        <f>(1-'I Disease Parameters'!$E$8)/'I Disease Parameters'!$E$10</f>
        <v>0.188</v>
      </c>
      <c r="G1412" s="27">
        <f>'I Disease Parameters'!$E$8/'I Disease Parameters'!$E$11</f>
        <v>1.2E-2</v>
      </c>
      <c r="H1412" s="27">
        <f>1/'I Disease Parameters'!$E$12</f>
        <v>0.05</v>
      </c>
      <c r="I1412" s="27">
        <f>'I Disease Parameters'!$E$9/'I Disease Parameters'!$E$15</f>
        <v>0</v>
      </c>
      <c r="J1412" s="83">
        <f t="shared" si="614"/>
        <v>7.7001263440561267</v>
      </c>
      <c r="K1412" s="60">
        <f t="shared" si="615"/>
        <v>0.77001263449643809</v>
      </c>
      <c r="L1412" s="30">
        <f t="shared" si="616"/>
        <v>0.46717576064062738</v>
      </c>
      <c r="M1412" s="27">
        <f>J1412/'I Disease Parameters'!$E$12</f>
        <v>0.38500631720280631</v>
      </c>
      <c r="N1412" s="27">
        <f>K1412/SQRT('I Disease Parameters'!$E$13*'I Disease Parameters'!$E$13)</f>
        <v>4.5294860852731655E-2</v>
      </c>
      <c r="O1412" s="27">
        <f>L1412/'I Disease Parameters'!$E$13</f>
        <v>2.7480927096507492E-2</v>
      </c>
      <c r="P1412" s="27">
        <f>(1-L1412)/'I Disease Parameters'!$E$14</f>
        <v>2.2201009973307193E-2</v>
      </c>
      <c r="Q1412" s="19" t="str">
        <f t="shared" si="592"/>
        <v/>
      </c>
      <c r="R1412" s="17" t="str">
        <f t="shared" si="593"/>
        <v/>
      </c>
      <c r="S1412" s="17" t="str">
        <f t="shared" si="594"/>
        <v/>
      </c>
      <c r="T1412" s="17" t="str">
        <f t="shared" si="595"/>
        <v/>
      </c>
      <c r="U1412" s="17" t="str">
        <f t="shared" si="596"/>
        <v/>
      </c>
      <c r="V1412" s="17" t="str">
        <f t="shared" si="597"/>
        <v/>
      </c>
      <c r="W1412" s="17" t="str">
        <f t="shared" si="598"/>
        <v/>
      </c>
      <c r="X1412" s="18" t="str">
        <f t="shared" ref="X1412:X1475" si="617">IF($B1412&gt;$C$1,"",MAX(View_T_C))</f>
        <v/>
      </c>
      <c r="Y1412" s="17" t="str">
        <f t="shared" si="599"/>
        <v/>
      </c>
      <c r="Z1412" s="17" t="str">
        <f t="shared" si="600"/>
        <v/>
      </c>
      <c r="AA1412" s="17" t="str">
        <f t="shared" si="601"/>
        <v/>
      </c>
      <c r="AB1412" s="17" t="str">
        <f t="shared" si="602"/>
        <v/>
      </c>
      <c r="AC1412" s="17" t="str">
        <f t="shared" si="603"/>
        <v/>
      </c>
      <c r="AD1412" s="18" t="str">
        <f t="shared" si="604"/>
        <v/>
      </c>
      <c r="AE1412" s="19" t="str">
        <f t="shared" si="605"/>
        <v/>
      </c>
      <c r="AF1412" s="17" t="str">
        <f t="shared" si="606"/>
        <v/>
      </c>
      <c r="AG1412" s="17" t="str">
        <f t="shared" si="607"/>
        <v/>
      </c>
      <c r="AH1412" s="18" t="str">
        <f t="shared" si="608"/>
        <v/>
      </c>
      <c r="AI1412" s="73"/>
      <c r="AJ1412" s="74"/>
      <c r="AK1412" s="74"/>
      <c r="AL1412" s="73"/>
      <c r="AM1412" s="74"/>
      <c r="AN1412" s="74">
        <f t="shared" si="609"/>
        <v>2012</v>
      </c>
      <c r="AO1412" s="19" t="str">
        <f t="shared" ca="1" si="610"/>
        <v>-</v>
      </c>
      <c r="AP1412" s="17" t="str">
        <f ca="1">IF($C1412&gt;=TODAY(),"-",100*(AO1412-MIN(Fit_Error_Deaths))/(MAX(Fit_Error_Deaths)-MIN(Fit_Error_Deaths)))</f>
        <v>-</v>
      </c>
      <c r="AQ1412" s="17" t="str">
        <f t="shared" ca="1" si="611"/>
        <v>-</v>
      </c>
      <c r="AR1412" s="17" t="str">
        <f ca="1">IF($C1412&gt;=TODAY(),"-",100*(AQ1412-MIN(Fit_Error_LocalTransmission))/(MAX(Fit_Error_LocalTransmission)-MIN(Fit_Error_LocalTransmission)))</f>
        <v>-</v>
      </c>
      <c r="AS1412" s="17" t="str">
        <f t="shared" ca="1" si="612"/>
        <v>-</v>
      </c>
      <c r="AT1412" s="67" t="str">
        <f t="shared" ca="1" si="613"/>
        <v>-</v>
      </c>
    </row>
    <row r="1413" spans="1:46" s="1" customFormat="1" ht="12" x14ac:dyDescent="0.35">
      <c r="A1413" s="87"/>
      <c r="B1413" s="40" t="str">
        <f t="shared" ref="B1413:B1476" si="618">IF($B1412&gt;=$C$1,"",B1412+1)</f>
        <v/>
      </c>
      <c r="C1413" s="41" t="str">
        <f t="shared" ref="C1413:C1476" si="619">IF($B1413&gt;$C$1,"",C1412+1)</f>
        <v/>
      </c>
      <c r="D1413" s="28">
        <f>'I Disease Parameters'!$E$6/(1000*365)</f>
        <v>4.8197260273972601E-5</v>
      </c>
      <c r="E1413" s="28">
        <f>'I Disease Parameters'!$E$7/(1000*365)</f>
        <v>2.0024657534246577E-5</v>
      </c>
      <c r="F1413" s="27">
        <f>(1-'I Disease Parameters'!$E$8)/'I Disease Parameters'!$E$10</f>
        <v>0.188</v>
      </c>
      <c r="G1413" s="27">
        <f>'I Disease Parameters'!$E$8/'I Disease Parameters'!$E$11</f>
        <v>1.2E-2</v>
      </c>
      <c r="H1413" s="27">
        <f>1/'I Disease Parameters'!$E$12</f>
        <v>0.05</v>
      </c>
      <c r="I1413" s="27">
        <f>'I Disease Parameters'!$E$9/'I Disease Parameters'!$E$15</f>
        <v>0</v>
      </c>
      <c r="J1413" s="83">
        <f t="shared" si="614"/>
        <v>7.7001263440561267</v>
      </c>
      <c r="K1413" s="60">
        <f t="shared" si="615"/>
        <v>0.77001263449643809</v>
      </c>
      <c r="L1413" s="30">
        <f t="shared" si="616"/>
        <v>0.46717576064062738</v>
      </c>
      <c r="M1413" s="27">
        <f>J1413/'I Disease Parameters'!$E$12</f>
        <v>0.38500631720280631</v>
      </c>
      <c r="N1413" s="27">
        <f>K1413/SQRT('I Disease Parameters'!$E$13*'I Disease Parameters'!$E$13)</f>
        <v>4.5294860852731655E-2</v>
      </c>
      <c r="O1413" s="27">
        <f>L1413/'I Disease Parameters'!$E$13</f>
        <v>2.7480927096507492E-2</v>
      </c>
      <c r="P1413" s="27">
        <f>(1-L1413)/'I Disease Parameters'!$E$14</f>
        <v>2.2201009973307193E-2</v>
      </c>
      <c r="Q1413" s="19" t="str">
        <f t="shared" ref="Q1413:Q1476" si="620">IF($B1413&gt;$C$1,"",Q1412+p_0*$W1412+p_9*$U1412-p_1*$Q1412-p_2*$Q1412*($S1412/$W1412)-p_3*$Q1412*($T1412/$W1412))</f>
        <v/>
      </c>
      <c r="R1413" s="17" t="str">
        <f t="shared" ref="R1413:R1476" si="621">IF($B1413&gt;$C$1,"",R1412+p_2*$Q1412*($S1412/$W1412)+p_3*$Q1412*($T1412/$W1412) - p_1*$R1412- p_4*$R1412 - p_5*$R1412+AI1412)</f>
        <v/>
      </c>
      <c r="S1413" s="17" t="str">
        <f t="shared" ref="S1413:S1476" si="622">IF($B1413&gt;$C$1,"",S1412+p_4*$R1412-p_1*$S1412-p_6*$S1412+AJ1412)</f>
        <v/>
      </c>
      <c r="T1413" s="17" t="str">
        <f t="shared" ref="T1413:T1476" si="623">IF($B1413&gt;$C$1,"",T1412+p_5*$R1412-p_1*$T1412-p_7*$T1412-p_8*$T1412+AK1412)</f>
        <v/>
      </c>
      <c r="U1413" s="17" t="str">
        <f t="shared" ref="U1413:U1476" si="624">IF($B1413&gt;$C$1,"",U1412+p_7*$T1412+p_6*$S1412-p_1*$U1412-p_9*$U1412)</f>
        <v/>
      </c>
      <c r="V1413" s="17" t="str">
        <f t="shared" ref="V1413:V1476" si="625">IF($B1413&gt;$C$1,"",V1412+p_8*$T1412)</f>
        <v/>
      </c>
      <c r="W1413" s="17" t="str">
        <f t="shared" ref="W1413:W1476" si="626">IF($B1413&gt;$C$1,"",SUM($Q1413:$U1413))</f>
        <v/>
      </c>
      <c r="X1413" s="18" t="str">
        <f t="shared" si="617"/>
        <v/>
      </c>
      <c r="Y1413" s="17" t="str">
        <f t="shared" ref="Y1413:Y1476" si="627">IF($B1413&gt;$C$1,"",Q1413-Q1412)</f>
        <v/>
      </c>
      <c r="Z1413" s="17" t="str">
        <f t="shared" ref="Z1413:Z1476" si="628">IF($B1413&gt;$C$1,"",R1413-R1412)</f>
        <v/>
      </c>
      <c r="AA1413" s="17" t="str">
        <f t="shared" ref="AA1413:AA1476" si="629">IF($B1413&gt;$C$1,"",S1413-S1412)</f>
        <v/>
      </c>
      <c r="AB1413" s="17" t="str">
        <f t="shared" ref="AB1413:AB1476" si="630">IF($B1413&gt;$C$1,"",T1413-T1412)</f>
        <v/>
      </c>
      <c r="AC1413" s="17" t="str">
        <f t="shared" ref="AC1413:AC1476" si="631">IF($B1413&gt;$C$1,"",U1413-U1412)</f>
        <v/>
      </c>
      <c r="AD1413" s="18" t="str">
        <f t="shared" ref="AD1413:AD1476" si="632">IF($B1413&gt;$C$1,"",V1413-V1412)</f>
        <v/>
      </c>
      <c r="AE1413" s="19" t="str">
        <f t="shared" ref="AE1413:AE1476" si="633">IF($B1413&gt;$C$1,"",p_2*$Q1412*($S1412/$W1412)+p_3*$Q1412*($T1412/$W1412))</f>
        <v/>
      </c>
      <c r="AF1413" s="17" t="str">
        <f t="shared" ref="AF1413:AF1476" si="634">IF($B1413&gt;$C$1,"",p_4*$R1412)</f>
        <v/>
      </c>
      <c r="AG1413" s="17" t="str">
        <f t="shared" ref="AG1413:AG1476" si="635">IF($B1413&gt;$C$1,"",p_5*$R1412)</f>
        <v/>
      </c>
      <c r="AH1413" s="18" t="str">
        <f t="shared" si="608"/>
        <v/>
      </c>
      <c r="AI1413" s="73"/>
      <c r="AJ1413" s="74"/>
      <c r="AK1413" s="74"/>
      <c r="AL1413" s="73"/>
      <c r="AM1413" s="74"/>
      <c r="AN1413" s="74">
        <f t="shared" si="609"/>
        <v>2012</v>
      </c>
      <c r="AO1413" s="19" t="str">
        <f t="shared" ca="1" si="610"/>
        <v>-</v>
      </c>
      <c r="AP1413" s="17" t="str">
        <f ca="1">IF($C1413&gt;=TODAY(),"-",100*(AO1413-MIN(Fit_Error_Deaths))/(MAX(Fit_Error_Deaths)-MIN(Fit_Error_Deaths)))</f>
        <v>-</v>
      </c>
      <c r="AQ1413" s="17" t="str">
        <f t="shared" ca="1" si="611"/>
        <v>-</v>
      </c>
      <c r="AR1413" s="17" t="str">
        <f ca="1">IF($C1413&gt;=TODAY(),"-",100*(AQ1413-MIN(Fit_Error_LocalTransmission))/(MAX(Fit_Error_LocalTransmission)-MIN(Fit_Error_LocalTransmission)))</f>
        <v>-</v>
      </c>
      <c r="AS1413" s="17" t="str">
        <f t="shared" ca="1" si="612"/>
        <v>-</v>
      </c>
      <c r="AT1413" s="67" t="str">
        <f t="shared" ca="1" si="613"/>
        <v>-</v>
      </c>
    </row>
    <row r="1414" spans="1:46" s="1" customFormat="1" ht="12" x14ac:dyDescent="0.35">
      <c r="A1414" s="87"/>
      <c r="B1414" s="40" t="str">
        <f t="shared" si="618"/>
        <v/>
      </c>
      <c r="C1414" s="41" t="str">
        <f t="shared" si="619"/>
        <v/>
      </c>
      <c r="D1414" s="28">
        <f>'I Disease Parameters'!$E$6/(1000*365)</f>
        <v>4.8197260273972601E-5</v>
      </c>
      <c r="E1414" s="28">
        <f>'I Disease Parameters'!$E$7/(1000*365)</f>
        <v>2.0024657534246577E-5</v>
      </c>
      <c r="F1414" s="27">
        <f>(1-'I Disease Parameters'!$E$8)/'I Disease Parameters'!$E$10</f>
        <v>0.188</v>
      </c>
      <c r="G1414" s="27">
        <f>'I Disease Parameters'!$E$8/'I Disease Parameters'!$E$11</f>
        <v>1.2E-2</v>
      </c>
      <c r="H1414" s="27">
        <f>1/'I Disease Parameters'!$E$12</f>
        <v>0.05</v>
      </c>
      <c r="I1414" s="27">
        <f>'I Disease Parameters'!$E$9/'I Disease Parameters'!$E$15</f>
        <v>0</v>
      </c>
      <c r="J1414" s="83">
        <f t="shared" si="614"/>
        <v>7.7001263440561267</v>
      </c>
      <c r="K1414" s="60">
        <f t="shared" si="615"/>
        <v>0.77001263449643809</v>
      </c>
      <c r="L1414" s="30">
        <f t="shared" si="616"/>
        <v>0.46717576064062738</v>
      </c>
      <c r="M1414" s="27">
        <f>J1414/'I Disease Parameters'!$E$12</f>
        <v>0.38500631720280631</v>
      </c>
      <c r="N1414" s="27">
        <f>K1414/SQRT('I Disease Parameters'!$E$13*'I Disease Parameters'!$E$13)</f>
        <v>4.5294860852731655E-2</v>
      </c>
      <c r="O1414" s="27">
        <f>L1414/'I Disease Parameters'!$E$13</f>
        <v>2.7480927096507492E-2</v>
      </c>
      <c r="P1414" s="27">
        <f>(1-L1414)/'I Disease Parameters'!$E$14</f>
        <v>2.2201009973307193E-2</v>
      </c>
      <c r="Q1414" s="19" t="str">
        <f t="shared" si="620"/>
        <v/>
      </c>
      <c r="R1414" s="17" t="str">
        <f t="shared" si="621"/>
        <v/>
      </c>
      <c r="S1414" s="17" t="str">
        <f t="shared" si="622"/>
        <v/>
      </c>
      <c r="T1414" s="17" t="str">
        <f t="shared" si="623"/>
        <v/>
      </c>
      <c r="U1414" s="17" t="str">
        <f t="shared" si="624"/>
        <v/>
      </c>
      <c r="V1414" s="17" t="str">
        <f t="shared" si="625"/>
        <v/>
      </c>
      <c r="W1414" s="17" t="str">
        <f t="shared" si="626"/>
        <v/>
      </c>
      <c r="X1414" s="18" t="str">
        <f t="shared" si="617"/>
        <v/>
      </c>
      <c r="Y1414" s="17" t="str">
        <f t="shared" si="627"/>
        <v/>
      </c>
      <c r="Z1414" s="17" t="str">
        <f t="shared" si="628"/>
        <v/>
      </c>
      <c r="AA1414" s="17" t="str">
        <f t="shared" si="629"/>
        <v/>
      </c>
      <c r="AB1414" s="17" t="str">
        <f t="shared" si="630"/>
        <v/>
      </c>
      <c r="AC1414" s="17" t="str">
        <f t="shared" si="631"/>
        <v/>
      </c>
      <c r="AD1414" s="18" t="str">
        <f t="shared" si="632"/>
        <v/>
      </c>
      <c r="AE1414" s="19" t="str">
        <f t="shared" si="633"/>
        <v/>
      </c>
      <c r="AF1414" s="17" t="str">
        <f t="shared" si="634"/>
        <v/>
      </c>
      <c r="AG1414" s="17" t="str">
        <f t="shared" si="635"/>
        <v/>
      </c>
      <c r="AH1414" s="18" t="str">
        <f t="shared" ref="AH1414:AH1477" si="636">IF($B1414&gt;$C$1,"",AG1414+AF1414)</f>
        <v/>
      </c>
      <c r="AI1414" s="73"/>
      <c r="AJ1414" s="74"/>
      <c r="AK1414" s="74"/>
      <c r="AL1414" s="73"/>
      <c r="AM1414" s="74"/>
      <c r="AN1414" s="74">
        <f t="shared" ref="AN1414:AN1477" si="637">AM1414+AN1413</f>
        <v>2012</v>
      </c>
      <c r="AO1414" s="19" t="str">
        <f t="shared" ref="AO1414:AO1477" ca="1" si="638">IF($C1414&gt;=TODAY(),"-",(AL1414-AD1414)^2)</f>
        <v>-</v>
      </c>
      <c r="AP1414" s="17" t="str">
        <f ca="1">IF($C1414&gt;=TODAY(),"-",100*(AO1414-MIN(Fit_Error_Deaths))/(MAX(Fit_Error_Deaths)-MIN(Fit_Error_Deaths)))</f>
        <v>-</v>
      </c>
      <c r="AQ1414" s="17" t="str">
        <f t="shared" ref="AQ1414:AQ1477" ca="1" si="639">IF($C1414&gt;=TODAY(),"-",(AM1414-AH1414)^2)</f>
        <v>-</v>
      </c>
      <c r="AR1414" s="17" t="str">
        <f ca="1">IF($C1414&gt;=TODAY(),"-",100*(AQ1414-MIN(Fit_Error_LocalTransmission))/(MAX(Fit_Error_LocalTransmission)-MIN(Fit_Error_LocalTransmission)))</f>
        <v>-</v>
      </c>
      <c r="AS1414" s="17" t="str">
        <f t="shared" ref="AS1414:AS1477" ca="1" si="640">IF($C1414&gt;=TODAY(),"-",AP1414*$AO$2+AR1414*$AQ$2)</f>
        <v>-</v>
      </c>
      <c r="AT1414" s="67" t="str">
        <f t="shared" ref="AT1414:AT1477" ca="1" si="641">IF($C1414&gt;=TODAY(),"-",($AT$2)^((TODAY()-C1414-1)))</f>
        <v>-</v>
      </c>
    </row>
    <row r="1415" spans="1:46" s="1" customFormat="1" ht="12" x14ac:dyDescent="0.35">
      <c r="A1415" s="87"/>
      <c r="B1415" s="40" t="str">
        <f t="shared" si="618"/>
        <v/>
      </c>
      <c r="C1415" s="41" t="str">
        <f t="shared" si="619"/>
        <v/>
      </c>
      <c r="D1415" s="28">
        <f>'I Disease Parameters'!$E$6/(1000*365)</f>
        <v>4.8197260273972601E-5</v>
      </c>
      <c r="E1415" s="28">
        <f>'I Disease Parameters'!$E$7/(1000*365)</f>
        <v>2.0024657534246577E-5</v>
      </c>
      <c r="F1415" s="27">
        <f>(1-'I Disease Parameters'!$E$8)/'I Disease Parameters'!$E$10</f>
        <v>0.188</v>
      </c>
      <c r="G1415" s="27">
        <f>'I Disease Parameters'!$E$8/'I Disease Parameters'!$E$11</f>
        <v>1.2E-2</v>
      </c>
      <c r="H1415" s="27">
        <f>1/'I Disease Parameters'!$E$12</f>
        <v>0.05</v>
      </c>
      <c r="I1415" s="27">
        <f>'I Disease Parameters'!$E$9/'I Disease Parameters'!$E$15</f>
        <v>0</v>
      </c>
      <c r="J1415" s="83">
        <f t="shared" ref="J1415:J1478" si="642">J1414</f>
        <v>7.7001263440561267</v>
      </c>
      <c r="K1415" s="60">
        <f t="shared" ref="K1415:K1478" si="643">K1414</f>
        <v>0.77001263449643809</v>
      </c>
      <c r="L1415" s="30">
        <f t="shared" ref="L1415:L1478" si="644">L1414</f>
        <v>0.46717576064062738</v>
      </c>
      <c r="M1415" s="27">
        <f>J1415/'I Disease Parameters'!$E$12</f>
        <v>0.38500631720280631</v>
      </c>
      <c r="N1415" s="27">
        <f>K1415/SQRT('I Disease Parameters'!$E$13*'I Disease Parameters'!$E$13)</f>
        <v>4.5294860852731655E-2</v>
      </c>
      <c r="O1415" s="27">
        <f>L1415/'I Disease Parameters'!$E$13</f>
        <v>2.7480927096507492E-2</v>
      </c>
      <c r="P1415" s="27">
        <f>(1-L1415)/'I Disease Parameters'!$E$14</f>
        <v>2.2201009973307193E-2</v>
      </c>
      <c r="Q1415" s="19" t="str">
        <f t="shared" si="620"/>
        <v/>
      </c>
      <c r="R1415" s="17" t="str">
        <f t="shared" si="621"/>
        <v/>
      </c>
      <c r="S1415" s="17" t="str">
        <f t="shared" si="622"/>
        <v/>
      </c>
      <c r="T1415" s="17" t="str">
        <f t="shared" si="623"/>
        <v/>
      </c>
      <c r="U1415" s="17" t="str">
        <f t="shared" si="624"/>
        <v/>
      </c>
      <c r="V1415" s="17" t="str">
        <f t="shared" si="625"/>
        <v/>
      </c>
      <c r="W1415" s="17" t="str">
        <f t="shared" si="626"/>
        <v/>
      </c>
      <c r="X1415" s="18" t="str">
        <f t="shared" si="617"/>
        <v/>
      </c>
      <c r="Y1415" s="17" t="str">
        <f t="shared" si="627"/>
        <v/>
      </c>
      <c r="Z1415" s="17" t="str">
        <f t="shared" si="628"/>
        <v/>
      </c>
      <c r="AA1415" s="17" t="str">
        <f t="shared" si="629"/>
        <v/>
      </c>
      <c r="AB1415" s="17" t="str">
        <f t="shared" si="630"/>
        <v/>
      </c>
      <c r="AC1415" s="17" t="str">
        <f t="shared" si="631"/>
        <v/>
      </c>
      <c r="AD1415" s="18" t="str">
        <f t="shared" si="632"/>
        <v/>
      </c>
      <c r="AE1415" s="19" t="str">
        <f t="shared" si="633"/>
        <v/>
      </c>
      <c r="AF1415" s="17" t="str">
        <f t="shared" si="634"/>
        <v/>
      </c>
      <c r="AG1415" s="17" t="str">
        <f t="shared" si="635"/>
        <v/>
      </c>
      <c r="AH1415" s="18" t="str">
        <f t="shared" si="636"/>
        <v/>
      </c>
      <c r="AI1415" s="73"/>
      <c r="AJ1415" s="74"/>
      <c r="AK1415" s="74"/>
      <c r="AL1415" s="73"/>
      <c r="AM1415" s="74"/>
      <c r="AN1415" s="74">
        <f t="shared" si="637"/>
        <v>2012</v>
      </c>
      <c r="AO1415" s="19" t="str">
        <f t="shared" ca="1" si="638"/>
        <v>-</v>
      </c>
      <c r="AP1415" s="17" t="str">
        <f ca="1">IF($C1415&gt;=TODAY(),"-",100*(AO1415-MIN(Fit_Error_Deaths))/(MAX(Fit_Error_Deaths)-MIN(Fit_Error_Deaths)))</f>
        <v>-</v>
      </c>
      <c r="AQ1415" s="17" t="str">
        <f t="shared" ca="1" si="639"/>
        <v>-</v>
      </c>
      <c r="AR1415" s="17" t="str">
        <f ca="1">IF($C1415&gt;=TODAY(),"-",100*(AQ1415-MIN(Fit_Error_LocalTransmission))/(MAX(Fit_Error_LocalTransmission)-MIN(Fit_Error_LocalTransmission)))</f>
        <v>-</v>
      </c>
      <c r="AS1415" s="17" t="str">
        <f t="shared" ca="1" si="640"/>
        <v>-</v>
      </c>
      <c r="AT1415" s="67" t="str">
        <f t="shared" ca="1" si="641"/>
        <v>-</v>
      </c>
    </row>
    <row r="1416" spans="1:46" s="1" customFormat="1" ht="12" x14ac:dyDescent="0.35">
      <c r="A1416" s="87"/>
      <c r="B1416" s="40" t="str">
        <f t="shared" si="618"/>
        <v/>
      </c>
      <c r="C1416" s="41" t="str">
        <f t="shared" si="619"/>
        <v/>
      </c>
      <c r="D1416" s="28">
        <f>'I Disease Parameters'!$E$6/(1000*365)</f>
        <v>4.8197260273972601E-5</v>
      </c>
      <c r="E1416" s="28">
        <f>'I Disease Parameters'!$E$7/(1000*365)</f>
        <v>2.0024657534246577E-5</v>
      </c>
      <c r="F1416" s="27">
        <f>(1-'I Disease Parameters'!$E$8)/'I Disease Parameters'!$E$10</f>
        <v>0.188</v>
      </c>
      <c r="G1416" s="27">
        <f>'I Disease Parameters'!$E$8/'I Disease Parameters'!$E$11</f>
        <v>1.2E-2</v>
      </c>
      <c r="H1416" s="27">
        <f>1/'I Disease Parameters'!$E$12</f>
        <v>0.05</v>
      </c>
      <c r="I1416" s="27">
        <f>'I Disease Parameters'!$E$9/'I Disease Parameters'!$E$15</f>
        <v>0</v>
      </c>
      <c r="J1416" s="83">
        <f t="shared" si="642"/>
        <v>7.7001263440561267</v>
      </c>
      <c r="K1416" s="60">
        <f t="shared" si="643"/>
        <v>0.77001263449643809</v>
      </c>
      <c r="L1416" s="30">
        <f t="shared" si="644"/>
        <v>0.46717576064062738</v>
      </c>
      <c r="M1416" s="27">
        <f>J1416/'I Disease Parameters'!$E$12</f>
        <v>0.38500631720280631</v>
      </c>
      <c r="N1416" s="27">
        <f>K1416/SQRT('I Disease Parameters'!$E$13*'I Disease Parameters'!$E$13)</f>
        <v>4.5294860852731655E-2</v>
      </c>
      <c r="O1416" s="27">
        <f>L1416/'I Disease Parameters'!$E$13</f>
        <v>2.7480927096507492E-2</v>
      </c>
      <c r="P1416" s="27">
        <f>(1-L1416)/'I Disease Parameters'!$E$14</f>
        <v>2.2201009973307193E-2</v>
      </c>
      <c r="Q1416" s="19" t="str">
        <f t="shared" si="620"/>
        <v/>
      </c>
      <c r="R1416" s="17" t="str">
        <f t="shared" si="621"/>
        <v/>
      </c>
      <c r="S1416" s="17" t="str">
        <f t="shared" si="622"/>
        <v/>
      </c>
      <c r="T1416" s="17" t="str">
        <f t="shared" si="623"/>
        <v/>
      </c>
      <c r="U1416" s="17" t="str">
        <f t="shared" si="624"/>
        <v/>
      </c>
      <c r="V1416" s="17" t="str">
        <f t="shared" si="625"/>
        <v/>
      </c>
      <c r="W1416" s="17" t="str">
        <f t="shared" si="626"/>
        <v/>
      </c>
      <c r="X1416" s="18" t="str">
        <f t="shared" si="617"/>
        <v/>
      </c>
      <c r="Y1416" s="17" t="str">
        <f t="shared" si="627"/>
        <v/>
      </c>
      <c r="Z1416" s="17" t="str">
        <f t="shared" si="628"/>
        <v/>
      </c>
      <c r="AA1416" s="17" t="str">
        <f t="shared" si="629"/>
        <v/>
      </c>
      <c r="AB1416" s="17" t="str">
        <f t="shared" si="630"/>
        <v/>
      </c>
      <c r="AC1416" s="17" t="str">
        <f t="shared" si="631"/>
        <v/>
      </c>
      <c r="AD1416" s="18" t="str">
        <f t="shared" si="632"/>
        <v/>
      </c>
      <c r="AE1416" s="19" t="str">
        <f t="shared" si="633"/>
        <v/>
      </c>
      <c r="AF1416" s="17" t="str">
        <f t="shared" si="634"/>
        <v/>
      </c>
      <c r="AG1416" s="17" t="str">
        <f t="shared" si="635"/>
        <v/>
      </c>
      <c r="AH1416" s="18" t="str">
        <f t="shared" si="636"/>
        <v/>
      </c>
      <c r="AI1416" s="73"/>
      <c r="AJ1416" s="74"/>
      <c r="AK1416" s="74"/>
      <c r="AL1416" s="73"/>
      <c r="AM1416" s="74"/>
      <c r="AN1416" s="74">
        <f t="shared" si="637"/>
        <v>2012</v>
      </c>
      <c r="AO1416" s="19" t="str">
        <f t="shared" ca="1" si="638"/>
        <v>-</v>
      </c>
      <c r="AP1416" s="17" t="str">
        <f ca="1">IF($C1416&gt;=TODAY(),"-",100*(AO1416-MIN(Fit_Error_Deaths))/(MAX(Fit_Error_Deaths)-MIN(Fit_Error_Deaths)))</f>
        <v>-</v>
      </c>
      <c r="AQ1416" s="17" t="str">
        <f t="shared" ca="1" si="639"/>
        <v>-</v>
      </c>
      <c r="AR1416" s="17" t="str">
        <f ca="1">IF($C1416&gt;=TODAY(),"-",100*(AQ1416-MIN(Fit_Error_LocalTransmission))/(MAX(Fit_Error_LocalTransmission)-MIN(Fit_Error_LocalTransmission)))</f>
        <v>-</v>
      </c>
      <c r="AS1416" s="17" t="str">
        <f t="shared" ca="1" si="640"/>
        <v>-</v>
      </c>
      <c r="AT1416" s="67" t="str">
        <f t="shared" ca="1" si="641"/>
        <v>-</v>
      </c>
    </row>
    <row r="1417" spans="1:46" s="1" customFormat="1" ht="12" x14ac:dyDescent="0.35">
      <c r="A1417" s="87"/>
      <c r="B1417" s="40" t="str">
        <f t="shared" si="618"/>
        <v/>
      </c>
      <c r="C1417" s="41" t="str">
        <f t="shared" si="619"/>
        <v/>
      </c>
      <c r="D1417" s="28">
        <f>'I Disease Parameters'!$E$6/(1000*365)</f>
        <v>4.8197260273972601E-5</v>
      </c>
      <c r="E1417" s="28">
        <f>'I Disease Parameters'!$E$7/(1000*365)</f>
        <v>2.0024657534246577E-5</v>
      </c>
      <c r="F1417" s="27">
        <f>(1-'I Disease Parameters'!$E$8)/'I Disease Parameters'!$E$10</f>
        <v>0.188</v>
      </c>
      <c r="G1417" s="27">
        <f>'I Disease Parameters'!$E$8/'I Disease Parameters'!$E$11</f>
        <v>1.2E-2</v>
      </c>
      <c r="H1417" s="27">
        <f>1/'I Disease Parameters'!$E$12</f>
        <v>0.05</v>
      </c>
      <c r="I1417" s="27">
        <f>'I Disease Parameters'!$E$9/'I Disease Parameters'!$E$15</f>
        <v>0</v>
      </c>
      <c r="J1417" s="83">
        <f t="shared" si="642"/>
        <v>7.7001263440561267</v>
      </c>
      <c r="K1417" s="60">
        <f t="shared" si="643"/>
        <v>0.77001263449643809</v>
      </c>
      <c r="L1417" s="30">
        <f t="shared" si="644"/>
        <v>0.46717576064062738</v>
      </c>
      <c r="M1417" s="27">
        <f>J1417/'I Disease Parameters'!$E$12</f>
        <v>0.38500631720280631</v>
      </c>
      <c r="N1417" s="27">
        <f>K1417/SQRT('I Disease Parameters'!$E$13*'I Disease Parameters'!$E$13)</f>
        <v>4.5294860852731655E-2</v>
      </c>
      <c r="O1417" s="27">
        <f>L1417/'I Disease Parameters'!$E$13</f>
        <v>2.7480927096507492E-2</v>
      </c>
      <c r="P1417" s="27">
        <f>(1-L1417)/'I Disease Parameters'!$E$14</f>
        <v>2.2201009973307193E-2</v>
      </c>
      <c r="Q1417" s="19" t="str">
        <f t="shared" si="620"/>
        <v/>
      </c>
      <c r="R1417" s="17" t="str">
        <f t="shared" si="621"/>
        <v/>
      </c>
      <c r="S1417" s="17" t="str">
        <f t="shared" si="622"/>
        <v/>
      </c>
      <c r="T1417" s="17" t="str">
        <f t="shared" si="623"/>
        <v/>
      </c>
      <c r="U1417" s="17" t="str">
        <f t="shared" si="624"/>
        <v/>
      </c>
      <c r="V1417" s="17" t="str">
        <f t="shared" si="625"/>
        <v/>
      </c>
      <c r="W1417" s="17" t="str">
        <f t="shared" si="626"/>
        <v/>
      </c>
      <c r="X1417" s="18" t="str">
        <f t="shared" si="617"/>
        <v/>
      </c>
      <c r="Y1417" s="17" t="str">
        <f t="shared" si="627"/>
        <v/>
      </c>
      <c r="Z1417" s="17" t="str">
        <f t="shared" si="628"/>
        <v/>
      </c>
      <c r="AA1417" s="17" t="str">
        <f t="shared" si="629"/>
        <v/>
      </c>
      <c r="AB1417" s="17" t="str">
        <f t="shared" si="630"/>
        <v/>
      </c>
      <c r="AC1417" s="17" t="str">
        <f t="shared" si="631"/>
        <v/>
      </c>
      <c r="AD1417" s="18" t="str">
        <f t="shared" si="632"/>
        <v/>
      </c>
      <c r="AE1417" s="19" t="str">
        <f t="shared" si="633"/>
        <v/>
      </c>
      <c r="AF1417" s="17" t="str">
        <f t="shared" si="634"/>
        <v/>
      </c>
      <c r="AG1417" s="17" t="str">
        <f t="shared" si="635"/>
        <v/>
      </c>
      <c r="AH1417" s="18" t="str">
        <f t="shared" si="636"/>
        <v/>
      </c>
      <c r="AI1417" s="73"/>
      <c r="AJ1417" s="74"/>
      <c r="AK1417" s="74"/>
      <c r="AL1417" s="73"/>
      <c r="AM1417" s="74"/>
      <c r="AN1417" s="74">
        <f t="shared" si="637"/>
        <v>2012</v>
      </c>
      <c r="AO1417" s="19" t="str">
        <f t="shared" ca="1" si="638"/>
        <v>-</v>
      </c>
      <c r="AP1417" s="17" t="str">
        <f ca="1">IF($C1417&gt;=TODAY(),"-",100*(AO1417-MIN(Fit_Error_Deaths))/(MAX(Fit_Error_Deaths)-MIN(Fit_Error_Deaths)))</f>
        <v>-</v>
      </c>
      <c r="AQ1417" s="17" t="str">
        <f t="shared" ca="1" si="639"/>
        <v>-</v>
      </c>
      <c r="AR1417" s="17" t="str">
        <f ca="1">IF($C1417&gt;=TODAY(),"-",100*(AQ1417-MIN(Fit_Error_LocalTransmission))/(MAX(Fit_Error_LocalTransmission)-MIN(Fit_Error_LocalTransmission)))</f>
        <v>-</v>
      </c>
      <c r="AS1417" s="17" t="str">
        <f t="shared" ca="1" si="640"/>
        <v>-</v>
      </c>
      <c r="AT1417" s="67" t="str">
        <f t="shared" ca="1" si="641"/>
        <v>-</v>
      </c>
    </row>
    <row r="1418" spans="1:46" s="1" customFormat="1" ht="12" x14ac:dyDescent="0.35">
      <c r="A1418" s="87"/>
      <c r="B1418" s="40" t="str">
        <f t="shared" si="618"/>
        <v/>
      </c>
      <c r="C1418" s="41" t="str">
        <f t="shared" si="619"/>
        <v/>
      </c>
      <c r="D1418" s="28">
        <f>'I Disease Parameters'!$E$6/(1000*365)</f>
        <v>4.8197260273972601E-5</v>
      </c>
      <c r="E1418" s="28">
        <f>'I Disease Parameters'!$E$7/(1000*365)</f>
        <v>2.0024657534246577E-5</v>
      </c>
      <c r="F1418" s="27">
        <f>(1-'I Disease Parameters'!$E$8)/'I Disease Parameters'!$E$10</f>
        <v>0.188</v>
      </c>
      <c r="G1418" s="27">
        <f>'I Disease Parameters'!$E$8/'I Disease Parameters'!$E$11</f>
        <v>1.2E-2</v>
      </c>
      <c r="H1418" s="27">
        <f>1/'I Disease Parameters'!$E$12</f>
        <v>0.05</v>
      </c>
      <c r="I1418" s="27">
        <f>'I Disease Parameters'!$E$9/'I Disease Parameters'!$E$15</f>
        <v>0</v>
      </c>
      <c r="J1418" s="83">
        <f t="shared" si="642"/>
        <v>7.7001263440561267</v>
      </c>
      <c r="K1418" s="60">
        <f t="shared" si="643"/>
        <v>0.77001263449643809</v>
      </c>
      <c r="L1418" s="30">
        <f t="shared" si="644"/>
        <v>0.46717576064062738</v>
      </c>
      <c r="M1418" s="27">
        <f>J1418/'I Disease Parameters'!$E$12</f>
        <v>0.38500631720280631</v>
      </c>
      <c r="N1418" s="27">
        <f>K1418/SQRT('I Disease Parameters'!$E$13*'I Disease Parameters'!$E$13)</f>
        <v>4.5294860852731655E-2</v>
      </c>
      <c r="O1418" s="27">
        <f>L1418/'I Disease Parameters'!$E$13</f>
        <v>2.7480927096507492E-2</v>
      </c>
      <c r="P1418" s="27">
        <f>(1-L1418)/'I Disease Parameters'!$E$14</f>
        <v>2.2201009973307193E-2</v>
      </c>
      <c r="Q1418" s="19" t="str">
        <f t="shared" si="620"/>
        <v/>
      </c>
      <c r="R1418" s="17" t="str">
        <f t="shared" si="621"/>
        <v/>
      </c>
      <c r="S1418" s="17" t="str">
        <f t="shared" si="622"/>
        <v/>
      </c>
      <c r="T1418" s="17" t="str">
        <f t="shared" si="623"/>
        <v/>
      </c>
      <c r="U1418" s="17" t="str">
        <f t="shared" si="624"/>
        <v/>
      </c>
      <c r="V1418" s="17" t="str">
        <f t="shared" si="625"/>
        <v/>
      </c>
      <c r="W1418" s="17" t="str">
        <f t="shared" si="626"/>
        <v/>
      </c>
      <c r="X1418" s="18" t="str">
        <f t="shared" si="617"/>
        <v/>
      </c>
      <c r="Y1418" s="17" t="str">
        <f t="shared" si="627"/>
        <v/>
      </c>
      <c r="Z1418" s="17" t="str">
        <f t="shared" si="628"/>
        <v/>
      </c>
      <c r="AA1418" s="17" t="str">
        <f t="shared" si="629"/>
        <v/>
      </c>
      <c r="AB1418" s="17" t="str">
        <f t="shared" si="630"/>
        <v/>
      </c>
      <c r="AC1418" s="17" t="str">
        <f t="shared" si="631"/>
        <v/>
      </c>
      <c r="AD1418" s="18" t="str">
        <f t="shared" si="632"/>
        <v/>
      </c>
      <c r="AE1418" s="19" t="str">
        <f t="shared" si="633"/>
        <v/>
      </c>
      <c r="AF1418" s="17" t="str">
        <f t="shared" si="634"/>
        <v/>
      </c>
      <c r="AG1418" s="17" t="str">
        <f t="shared" si="635"/>
        <v/>
      </c>
      <c r="AH1418" s="18" t="str">
        <f t="shared" si="636"/>
        <v/>
      </c>
      <c r="AI1418" s="73"/>
      <c r="AJ1418" s="74"/>
      <c r="AK1418" s="74"/>
      <c r="AL1418" s="73"/>
      <c r="AM1418" s="74"/>
      <c r="AN1418" s="74">
        <f t="shared" si="637"/>
        <v>2012</v>
      </c>
      <c r="AO1418" s="19" t="str">
        <f t="shared" ca="1" si="638"/>
        <v>-</v>
      </c>
      <c r="AP1418" s="17" t="str">
        <f ca="1">IF($C1418&gt;=TODAY(),"-",100*(AO1418-MIN(Fit_Error_Deaths))/(MAX(Fit_Error_Deaths)-MIN(Fit_Error_Deaths)))</f>
        <v>-</v>
      </c>
      <c r="AQ1418" s="17" t="str">
        <f t="shared" ca="1" si="639"/>
        <v>-</v>
      </c>
      <c r="AR1418" s="17" t="str">
        <f ca="1">IF($C1418&gt;=TODAY(),"-",100*(AQ1418-MIN(Fit_Error_LocalTransmission))/(MAX(Fit_Error_LocalTransmission)-MIN(Fit_Error_LocalTransmission)))</f>
        <v>-</v>
      </c>
      <c r="AS1418" s="17" t="str">
        <f t="shared" ca="1" si="640"/>
        <v>-</v>
      </c>
      <c r="AT1418" s="67" t="str">
        <f t="shared" ca="1" si="641"/>
        <v>-</v>
      </c>
    </row>
    <row r="1419" spans="1:46" s="1" customFormat="1" ht="12" x14ac:dyDescent="0.35">
      <c r="A1419" s="87"/>
      <c r="B1419" s="40" t="str">
        <f t="shared" si="618"/>
        <v/>
      </c>
      <c r="C1419" s="41" t="str">
        <f t="shared" si="619"/>
        <v/>
      </c>
      <c r="D1419" s="28">
        <f>'I Disease Parameters'!$E$6/(1000*365)</f>
        <v>4.8197260273972601E-5</v>
      </c>
      <c r="E1419" s="28">
        <f>'I Disease Parameters'!$E$7/(1000*365)</f>
        <v>2.0024657534246577E-5</v>
      </c>
      <c r="F1419" s="27">
        <f>(1-'I Disease Parameters'!$E$8)/'I Disease Parameters'!$E$10</f>
        <v>0.188</v>
      </c>
      <c r="G1419" s="27">
        <f>'I Disease Parameters'!$E$8/'I Disease Parameters'!$E$11</f>
        <v>1.2E-2</v>
      </c>
      <c r="H1419" s="27">
        <f>1/'I Disease Parameters'!$E$12</f>
        <v>0.05</v>
      </c>
      <c r="I1419" s="27">
        <f>'I Disease Parameters'!$E$9/'I Disease Parameters'!$E$15</f>
        <v>0</v>
      </c>
      <c r="J1419" s="83">
        <f t="shared" si="642"/>
        <v>7.7001263440561267</v>
      </c>
      <c r="K1419" s="60">
        <f t="shared" si="643"/>
        <v>0.77001263449643809</v>
      </c>
      <c r="L1419" s="30">
        <f t="shared" si="644"/>
        <v>0.46717576064062738</v>
      </c>
      <c r="M1419" s="27">
        <f>J1419/'I Disease Parameters'!$E$12</f>
        <v>0.38500631720280631</v>
      </c>
      <c r="N1419" s="27">
        <f>K1419/SQRT('I Disease Parameters'!$E$13*'I Disease Parameters'!$E$13)</f>
        <v>4.5294860852731655E-2</v>
      </c>
      <c r="O1419" s="27">
        <f>L1419/'I Disease Parameters'!$E$13</f>
        <v>2.7480927096507492E-2</v>
      </c>
      <c r="P1419" s="27">
        <f>(1-L1419)/'I Disease Parameters'!$E$14</f>
        <v>2.2201009973307193E-2</v>
      </c>
      <c r="Q1419" s="19" t="str">
        <f t="shared" si="620"/>
        <v/>
      </c>
      <c r="R1419" s="17" t="str">
        <f t="shared" si="621"/>
        <v/>
      </c>
      <c r="S1419" s="17" t="str">
        <f t="shared" si="622"/>
        <v/>
      </c>
      <c r="T1419" s="17" t="str">
        <f t="shared" si="623"/>
        <v/>
      </c>
      <c r="U1419" s="17" t="str">
        <f t="shared" si="624"/>
        <v/>
      </c>
      <c r="V1419" s="17" t="str">
        <f t="shared" si="625"/>
        <v/>
      </c>
      <c r="W1419" s="17" t="str">
        <f t="shared" si="626"/>
        <v/>
      </c>
      <c r="X1419" s="18" t="str">
        <f t="shared" si="617"/>
        <v/>
      </c>
      <c r="Y1419" s="17" t="str">
        <f t="shared" si="627"/>
        <v/>
      </c>
      <c r="Z1419" s="17" t="str">
        <f t="shared" si="628"/>
        <v/>
      </c>
      <c r="AA1419" s="17" t="str">
        <f t="shared" si="629"/>
        <v/>
      </c>
      <c r="AB1419" s="17" t="str">
        <f t="shared" si="630"/>
        <v/>
      </c>
      <c r="AC1419" s="17" t="str">
        <f t="shared" si="631"/>
        <v/>
      </c>
      <c r="AD1419" s="18" t="str">
        <f t="shared" si="632"/>
        <v/>
      </c>
      <c r="AE1419" s="19" t="str">
        <f t="shared" si="633"/>
        <v/>
      </c>
      <c r="AF1419" s="17" t="str">
        <f t="shared" si="634"/>
        <v/>
      </c>
      <c r="AG1419" s="17" t="str">
        <f t="shared" si="635"/>
        <v/>
      </c>
      <c r="AH1419" s="18" t="str">
        <f t="shared" si="636"/>
        <v/>
      </c>
      <c r="AI1419" s="73"/>
      <c r="AJ1419" s="74"/>
      <c r="AK1419" s="74"/>
      <c r="AL1419" s="73"/>
      <c r="AM1419" s="74"/>
      <c r="AN1419" s="74">
        <f t="shared" si="637"/>
        <v>2012</v>
      </c>
      <c r="AO1419" s="19" t="str">
        <f t="shared" ca="1" si="638"/>
        <v>-</v>
      </c>
      <c r="AP1419" s="17" t="str">
        <f ca="1">IF($C1419&gt;=TODAY(),"-",100*(AO1419-MIN(Fit_Error_Deaths))/(MAX(Fit_Error_Deaths)-MIN(Fit_Error_Deaths)))</f>
        <v>-</v>
      </c>
      <c r="AQ1419" s="17" t="str">
        <f t="shared" ca="1" si="639"/>
        <v>-</v>
      </c>
      <c r="AR1419" s="17" t="str">
        <f ca="1">IF($C1419&gt;=TODAY(),"-",100*(AQ1419-MIN(Fit_Error_LocalTransmission))/(MAX(Fit_Error_LocalTransmission)-MIN(Fit_Error_LocalTransmission)))</f>
        <v>-</v>
      </c>
      <c r="AS1419" s="17" t="str">
        <f t="shared" ca="1" si="640"/>
        <v>-</v>
      </c>
      <c r="AT1419" s="67" t="str">
        <f t="shared" ca="1" si="641"/>
        <v>-</v>
      </c>
    </row>
    <row r="1420" spans="1:46" s="1" customFormat="1" ht="12" x14ac:dyDescent="0.35">
      <c r="A1420" s="87"/>
      <c r="B1420" s="40" t="str">
        <f t="shared" si="618"/>
        <v/>
      </c>
      <c r="C1420" s="41" t="str">
        <f t="shared" si="619"/>
        <v/>
      </c>
      <c r="D1420" s="28">
        <f>'I Disease Parameters'!$E$6/(1000*365)</f>
        <v>4.8197260273972601E-5</v>
      </c>
      <c r="E1420" s="28">
        <f>'I Disease Parameters'!$E$7/(1000*365)</f>
        <v>2.0024657534246577E-5</v>
      </c>
      <c r="F1420" s="27">
        <f>(1-'I Disease Parameters'!$E$8)/'I Disease Parameters'!$E$10</f>
        <v>0.188</v>
      </c>
      <c r="G1420" s="27">
        <f>'I Disease Parameters'!$E$8/'I Disease Parameters'!$E$11</f>
        <v>1.2E-2</v>
      </c>
      <c r="H1420" s="27">
        <f>1/'I Disease Parameters'!$E$12</f>
        <v>0.05</v>
      </c>
      <c r="I1420" s="27">
        <f>'I Disease Parameters'!$E$9/'I Disease Parameters'!$E$15</f>
        <v>0</v>
      </c>
      <c r="J1420" s="83">
        <f t="shared" si="642"/>
        <v>7.7001263440561267</v>
      </c>
      <c r="K1420" s="60">
        <f t="shared" si="643"/>
        <v>0.77001263449643809</v>
      </c>
      <c r="L1420" s="30">
        <f t="shared" si="644"/>
        <v>0.46717576064062738</v>
      </c>
      <c r="M1420" s="27">
        <f>J1420/'I Disease Parameters'!$E$12</f>
        <v>0.38500631720280631</v>
      </c>
      <c r="N1420" s="27">
        <f>K1420/SQRT('I Disease Parameters'!$E$13*'I Disease Parameters'!$E$13)</f>
        <v>4.5294860852731655E-2</v>
      </c>
      <c r="O1420" s="27">
        <f>L1420/'I Disease Parameters'!$E$13</f>
        <v>2.7480927096507492E-2</v>
      </c>
      <c r="P1420" s="27">
        <f>(1-L1420)/'I Disease Parameters'!$E$14</f>
        <v>2.2201009973307193E-2</v>
      </c>
      <c r="Q1420" s="19" t="str">
        <f t="shared" si="620"/>
        <v/>
      </c>
      <c r="R1420" s="17" t="str">
        <f t="shared" si="621"/>
        <v/>
      </c>
      <c r="S1420" s="17" t="str">
        <f t="shared" si="622"/>
        <v/>
      </c>
      <c r="T1420" s="17" t="str">
        <f t="shared" si="623"/>
        <v/>
      </c>
      <c r="U1420" s="17" t="str">
        <f t="shared" si="624"/>
        <v/>
      </c>
      <c r="V1420" s="17" t="str">
        <f t="shared" si="625"/>
        <v/>
      </c>
      <c r="W1420" s="17" t="str">
        <f t="shared" si="626"/>
        <v/>
      </c>
      <c r="X1420" s="18" t="str">
        <f t="shared" si="617"/>
        <v/>
      </c>
      <c r="Y1420" s="17" t="str">
        <f t="shared" si="627"/>
        <v/>
      </c>
      <c r="Z1420" s="17" t="str">
        <f t="shared" si="628"/>
        <v/>
      </c>
      <c r="AA1420" s="17" t="str">
        <f t="shared" si="629"/>
        <v/>
      </c>
      <c r="AB1420" s="17" t="str">
        <f t="shared" si="630"/>
        <v/>
      </c>
      <c r="AC1420" s="17" t="str">
        <f t="shared" si="631"/>
        <v/>
      </c>
      <c r="AD1420" s="18" t="str">
        <f t="shared" si="632"/>
        <v/>
      </c>
      <c r="AE1420" s="19" t="str">
        <f t="shared" si="633"/>
        <v/>
      </c>
      <c r="AF1420" s="17" t="str">
        <f t="shared" si="634"/>
        <v/>
      </c>
      <c r="AG1420" s="17" t="str">
        <f t="shared" si="635"/>
        <v/>
      </c>
      <c r="AH1420" s="18" t="str">
        <f t="shared" si="636"/>
        <v/>
      </c>
      <c r="AI1420" s="73"/>
      <c r="AJ1420" s="74"/>
      <c r="AK1420" s="74"/>
      <c r="AL1420" s="73"/>
      <c r="AM1420" s="74"/>
      <c r="AN1420" s="74">
        <f t="shared" si="637"/>
        <v>2012</v>
      </c>
      <c r="AO1420" s="19" t="str">
        <f t="shared" ca="1" si="638"/>
        <v>-</v>
      </c>
      <c r="AP1420" s="17" t="str">
        <f ca="1">IF($C1420&gt;=TODAY(),"-",100*(AO1420-MIN(Fit_Error_Deaths))/(MAX(Fit_Error_Deaths)-MIN(Fit_Error_Deaths)))</f>
        <v>-</v>
      </c>
      <c r="AQ1420" s="17" t="str">
        <f t="shared" ca="1" si="639"/>
        <v>-</v>
      </c>
      <c r="AR1420" s="17" t="str">
        <f ca="1">IF($C1420&gt;=TODAY(),"-",100*(AQ1420-MIN(Fit_Error_LocalTransmission))/(MAX(Fit_Error_LocalTransmission)-MIN(Fit_Error_LocalTransmission)))</f>
        <v>-</v>
      </c>
      <c r="AS1420" s="17" t="str">
        <f t="shared" ca="1" si="640"/>
        <v>-</v>
      </c>
      <c r="AT1420" s="67" t="str">
        <f t="shared" ca="1" si="641"/>
        <v>-</v>
      </c>
    </row>
    <row r="1421" spans="1:46" s="1" customFormat="1" ht="12" x14ac:dyDescent="0.35">
      <c r="A1421" s="87"/>
      <c r="B1421" s="40" t="str">
        <f t="shared" si="618"/>
        <v/>
      </c>
      <c r="C1421" s="41" t="str">
        <f t="shared" si="619"/>
        <v/>
      </c>
      <c r="D1421" s="28">
        <f>'I Disease Parameters'!$E$6/(1000*365)</f>
        <v>4.8197260273972601E-5</v>
      </c>
      <c r="E1421" s="28">
        <f>'I Disease Parameters'!$E$7/(1000*365)</f>
        <v>2.0024657534246577E-5</v>
      </c>
      <c r="F1421" s="27">
        <f>(1-'I Disease Parameters'!$E$8)/'I Disease Parameters'!$E$10</f>
        <v>0.188</v>
      </c>
      <c r="G1421" s="27">
        <f>'I Disease Parameters'!$E$8/'I Disease Parameters'!$E$11</f>
        <v>1.2E-2</v>
      </c>
      <c r="H1421" s="27">
        <f>1/'I Disease Parameters'!$E$12</f>
        <v>0.05</v>
      </c>
      <c r="I1421" s="27">
        <f>'I Disease Parameters'!$E$9/'I Disease Parameters'!$E$15</f>
        <v>0</v>
      </c>
      <c r="J1421" s="83">
        <f t="shared" si="642"/>
        <v>7.7001263440561267</v>
      </c>
      <c r="K1421" s="60">
        <f t="shared" si="643"/>
        <v>0.77001263449643809</v>
      </c>
      <c r="L1421" s="30">
        <f t="shared" si="644"/>
        <v>0.46717576064062738</v>
      </c>
      <c r="M1421" s="27">
        <f>J1421/'I Disease Parameters'!$E$12</f>
        <v>0.38500631720280631</v>
      </c>
      <c r="N1421" s="27">
        <f>K1421/SQRT('I Disease Parameters'!$E$13*'I Disease Parameters'!$E$13)</f>
        <v>4.5294860852731655E-2</v>
      </c>
      <c r="O1421" s="27">
        <f>L1421/'I Disease Parameters'!$E$13</f>
        <v>2.7480927096507492E-2</v>
      </c>
      <c r="P1421" s="27">
        <f>(1-L1421)/'I Disease Parameters'!$E$14</f>
        <v>2.2201009973307193E-2</v>
      </c>
      <c r="Q1421" s="19" t="str">
        <f t="shared" si="620"/>
        <v/>
      </c>
      <c r="R1421" s="17" t="str">
        <f t="shared" si="621"/>
        <v/>
      </c>
      <c r="S1421" s="17" t="str">
        <f t="shared" si="622"/>
        <v/>
      </c>
      <c r="T1421" s="17" t="str">
        <f t="shared" si="623"/>
        <v/>
      </c>
      <c r="U1421" s="17" t="str">
        <f t="shared" si="624"/>
        <v/>
      </c>
      <c r="V1421" s="17" t="str">
        <f t="shared" si="625"/>
        <v/>
      </c>
      <c r="W1421" s="17" t="str">
        <f t="shared" si="626"/>
        <v/>
      </c>
      <c r="X1421" s="18" t="str">
        <f t="shared" si="617"/>
        <v/>
      </c>
      <c r="Y1421" s="17" t="str">
        <f t="shared" si="627"/>
        <v/>
      </c>
      <c r="Z1421" s="17" t="str">
        <f t="shared" si="628"/>
        <v/>
      </c>
      <c r="AA1421" s="17" t="str">
        <f t="shared" si="629"/>
        <v/>
      </c>
      <c r="AB1421" s="17" t="str">
        <f t="shared" si="630"/>
        <v/>
      </c>
      <c r="AC1421" s="17" t="str">
        <f t="shared" si="631"/>
        <v/>
      </c>
      <c r="AD1421" s="18" t="str">
        <f t="shared" si="632"/>
        <v/>
      </c>
      <c r="AE1421" s="19" t="str">
        <f t="shared" si="633"/>
        <v/>
      </c>
      <c r="AF1421" s="17" t="str">
        <f t="shared" si="634"/>
        <v/>
      </c>
      <c r="AG1421" s="17" t="str">
        <f t="shared" si="635"/>
        <v/>
      </c>
      <c r="AH1421" s="18" t="str">
        <f t="shared" si="636"/>
        <v/>
      </c>
      <c r="AI1421" s="73"/>
      <c r="AJ1421" s="74"/>
      <c r="AK1421" s="74"/>
      <c r="AL1421" s="73"/>
      <c r="AM1421" s="74"/>
      <c r="AN1421" s="74">
        <f t="shared" si="637"/>
        <v>2012</v>
      </c>
      <c r="AO1421" s="19" t="str">
        <f t="shared" ca="1" si="638"/>
        <v>-</v>
      </c>
      <c r="AP1421" s="17" t="str">
        <f ca="1">IF($C1421&gt;=TODAY(),"-",100*(AO1421-MIN(Fit_Error_Deaths))/(MAX(Fit_Error_Deaths)-MIN(Fit_Error_Deaths)))</f>
        <v>-</v>
      </c>
      <c r="AQ1421" s="17" t="str">
        <f t="shared" ca="1" si="639"/>
        <v>-</v>
      </c>
      <c r="AR1421" s="17" t="str">
        <f ca="1">IF($C1421&gt;=TODAY(),"-",100*(AQ1421-MIN(Fit_Error_LocalTransmission))/(MAX(Fit_Error_LocalTransmission)-MIN(Fit_Error_LocalTransmission)))</f>
        <v>-</v>
      </c>
      <c r="AS1421" s="17" t="str">
        <f t="shared" ca="1" si="640"/>
        <v>-</v>
      </c>
      <c r="AT1421" s="67" t="str">
        <f t="shared" ca="1" si="641"/>
        <v>-</v>
      </c>
    </row>
    <row r="1422" spans="1:46" s="1" customFormat="1" ht="12" x14ac:dyDescent="0.35">
      <c r="A1422" s="87"/>
      <c r="B1422" s="40" t="str">
        <f t="shared" si="618"/>
        <v/>
      </c>
      <c r="C1422" s="41" t="str">
        <f t="shared" si="619"/>
        <v/>
      </c>
      <c r="D1422" s="28">
        <f>'I Disease Parameters'!$E$6/(1000*365)</f>
        <v>4.8197260273972601E-5</v>
      </c>
      <c r="E1422" s="28">
        <f>'I Disease Parameters'!$E$7/(1000*365)</f>
        <v>2.0024657534246577E-5</v>
      </c>
      <c r="F1422" s="27">
        <f>(1-'I Disease Parameters'!$E$8)/'I Disease Parameters'!$E$10</f>
        <v>0.188</v>
      </c>
      <c r="G1422" s="27">
        <f>'I Disease Parameters'!$E$8/'I Disease Parameters'!$E$11</f>
        <v>1.2E-2</v>
      </c>
      <c r="H1422" s="27">
        <f>1/'I Disease Parameters'!$E$12</f>
        <v>0.05</v>
      </c>
      <c r="I1422" s="27">
        <f>'I Disease Parameters'!$E$9/'I Disease Parameters'!$E$15</f>
        <v>0</v>
      </c>
      <c r="J1422" s="83">
        <f t="shared" si="642"/>
        <v>7.7001263440561267</v>
      </c>
      <c r="K1422" s="60">
        <f t="shared" si="643"/>
        <v>0.77001263449643809</v>
      </c>
      <c r="L1422" s="30">
        <f t="shared" si="644"/>
        <v>0.46717576064062738</v>
      </c>
      <c r="M1422" s="27">
        <f>J1422/'I Disease Parameters'!$E$12</f>
        <v>0.38500631720280631</v>
      </c>
      <c r="N1422" s="27">
        <f>K1422/SQRT('I Disease Parameters'!$E$13*'I Disease Parameters'!$E$13)</f>
        <v>4.5294860852731655E-2</v>
      </c>
      <c r="O1422" s="27">
        <f>L1422/'I Disease Parameters'!$E$13</f>
        <v>2.7480927096507492E-2</v>
      </c>
      <c r="P1422" s="27">
        <f>(1-L1422)/'I Disease Parameters'!$E$14</f>
        <v>2.2201009973307193E-2</v>
      </c>
      <c r="Q1422" s="19" t="str">
        <f t="shared" si="620"/>
        <v/>
      </c>
      <c r="R1422" s="17" t="str">
        <f t="shared" si="621"/>
        <v/>
      </c>
      <c r="S1422" s="17" t="str">
        <f t="shared" si="622"/>
        <v/>
      </c>
      <c r="T1422" s="17" t="str">
        <f t="shared" si="623"/>
        <v/>
      </c>
      <c r="U1422" s="17" t="str">
        <f t="shared" si="624"/>
        <v/>
      </c>
      <c r="V1422" s="17" t="str">
        <f t="shared" si="625"/>
        <v/>
      </c>
      <c r="W1422" s="17" t="str">
        <f t="shared" si="626"/>
        <v/>
      </c>
      <c r="X1422" s="18" t="str">
        <f t="shared" si="617"/>
        <v/>
      </c>
      <c r="Y1422" s="17" t="str">
        <f t="shared" si="627"/>
        <v/>
      </c>
      <c r="Z1422" s="17" t="str">
        <f t="shared" si="628"/>
        <v/>
      </c>
      <c r="AA1422" s="17" t="str">
        <f t="shared" si="629"/>
        <v/>
      </c>
      <c r="AB1422" s="17" t="str">
        <f t="shared" si="630"/>
        <v/>
      </c>
      <c r="AC1422" s="17" t="str">
        <f t="shared" si="631"/>
        <v/>
      </c>
      <c r="AD1422" s="18" t="str">
        <f t="shared" si="632"/>
        <v/>
      </c>
      <c r="AE1422" s="19" t="str">
        <f t="shared" si="633"/>
        <v/>
      </c>
      <c r="AF1422" s="17" t="str">
        <f t="shared" si="634"/>
        <v/>
      </c>
      <c r="AG1422" s="17" t="str">
        <f t="shared" si="635"/>
        <v/>
      </c>
      <c r="AH1422" s="18" t="str">
        <f t="shared" si="636"/>
        <v/>
      </c>
      <c r="AI1422" s="73"/>
      <c r="AJ1422" s="74"/>
      <c r="AK1422" s="74"/>
      <c r="AL1422" s="73"/>
      <c r="AM1422" s="74"/>
      <c r="AN1422" s="74">
        <f t="shared" si="637"/>
        <v>2012</v>
      </c>
      <c r="AO1422" s="19" t="str">
        <f t="shared" ca="1" si="638"/>
        <v>-</v>
      </c>
      <c r="AP1422" s="17" t="str">
        <f ca="1">IF($C1422&gt;=TODAY(),"-",100*(AO1422-MIN(Fit_Error_Deaths))/(MAX(Fit_Error_Deaths)-MIN(Fit_Error_Deaths)))</f>
        <v>-</v>
      </c>
      <c r="AQ1422" s="17" t="str">
        <f t="shared" ca="1" si="639"/>
        <v>-</v>
      </c>
      <c r="AR1422" s="17" t="str">
        <f ca="1">IF($C1422&gt;=TODAY(),"-",100*(AQ1422-MIN(Fit_Error_LocalTransmission))/(MAX(Fit_Error_LocalTransmission)-MIN(Fit_Error_LocalTransmission)))</f>
        <v>-</v>
      </c>
      <c r="AS1422" s="17" t="str">
        <f t="shared" ca="1" si="640"/>
        <v>-</v>
      </c>
      <c r="AT1422" s="67" t="str">
        <f t="shared" ca="1" si="641"/>
        <v>-</v>
      </c>
    </row>
    <row r="1423" spans="1:46" s="1" customFormat="1" ht="12" x14ac:dyDescent="0.35">
      <c r="A1423" s="87"/>
      <c r="B1423" s="40" t="str">
        <f t="shared" si="618"/>
        <v/>
      </c>
      <c r="C1423" s="41" t="str">
        <f t="shared" si="619"/>
        <v/>
      </c>
      <c r="D1423" s="28">
        <f>'I Disease Parameters'!$E$6/(1000*365)</f>
        <v>4.8197260273972601E-5</v>
      </c>
      <c r="E1423" s="28">
        <f>'I Disease Parameters'!$E$7/(1000*365)</f>
        <v>2.0024657534246577E-5</v>
      </c>
      <c r="F1423" s="27">
        <f>(1-'I Disease Parameters'!$E$8)/'I Disease Parameters'!$E$10</f>
        <v>0.188</v>
      </c>
      <c r="G1423" s="27">
        <f>'I Disease Parameters'!$E$8/'I Disease Parameters'!$E$11</f>
        <v>1.2E-2</v>
      </c>
      <c r="H1423" s="27">
        <f>1/'I Disease Parameters'!$E$12</f>
        <v>0.05</v>
      </c>
      <c r="I1423" s="27">
        <f>'I Disease Parameters'!$E$9/'I Disease Parameters'!$E$15</f>
        <v>0</v>
      </c>
      <c r="J1423" s="83">
        <f t="shared" si="642"/>
        <v>7.7001263440561267</v>
      </c>
      <c r="K1423" s="60">
        <f t="shared" si="643"/>
        <v>0.77001263449643809</v>
      </c>
      <c r="L1423" s="30">
        <f t="shared" si="644"/>
        <v>0.46717576064062738</v>
      </c>
      <c r="M1423" s="27">
        <f>J1423/'I Disease Parameters'!$E$12</f>
        <v>0.38500631720280631</v>
      </c>
      <c r="N1423" s="27">
        <f>K1423/SQRT('I Disease Parameters'!$E$13*'I Disease Parameters'!$E$13)</f>
        <v>4.5294860852731655E-2</v>
      </c>
      <c r="O1423" s="27">
        <f>L1423/'I Disease Parameters'!$E$13</f>
        <v>2.7480927096507492E-2</v>
      </c>
      <c r="P1423" s="27">
        <f>(1-L1423)/'I Disease Parameters'!$E$14</f>
        <v>2.2201009973307193E-2</v>
      </c>
      <c r="Q1423" s="19" t="str">
        <f t="shared" si="620"/>
        <v/>
      </c>
      <c r="R1423" s="17" t="str">
        <f t="shared" si="621"/>
        <v/>
      </c>
      <c r="S1423" s="17" t="str">
        <f t="shared" si="622"/>
        <v/>
      </c>
      <c r="T1423" s="17" t="str">
        <f t="shared" si="623"/>
        <v/>
      </c>
      <c r="U1423" s="17" t="str">
        <f t="shared" si="624"/>
        <v/>
      </c>
      <c r="V1423" s="17" t="str">
        <f t="shared" si="625"/>
        <v/>
      </c>
      <c r="W1423" s="17" t="str">
        <f t="shared" si="626"/>
        <v/>
      </c>
      <c r="X1423" s="18" t="str">
        <f t="shared" si="617"/>
        <v/>
      </c>
      <c r="Y1423" s="17" t="str">
        <f t="shared" si="627"/>
        <v/>
      </c>
      <c r="Z1423" s="17" t="str">
        <f t="shared" si="628"/>
        <v/>
      </c>
      <c r="AA1423" s="17" t="str">
        <f t="shared" si="629"/>
        <v/>
      </c>
      <c r="AB1423" s="17" t="str">
        <f t="shared" si="630"/>
        <v/>
      </c>
      <c r="AC1423" s="17" t="str">
        <f t="shared" si="631"/>
        <v/>
      </c>
      <c r="AD1423" s="18" t="str">
        <f t="shared" si="632"/>
        <v/>
      </c>
      <c r="AE1423" s="19" t="str">
        <f t="shared" si="633"/>
        <v/>
      </c>
      <c r="AF1423" s="17" t="str">
        <f t="shared" si="634"/>
        <v/>
      </c>
      <c r="AG1423" s="17" t="str">
        <f t="shared" si="635"/>
        <v/>
      </c>
      <c r="AH1423" s="18" t="str">
        <f t="shared" si="636"/>
        <v/>
      </c>
      <c r="AI1423" s="73"/>
      <c r="AJ1423" s="74"/>
      <c r="AK1423" s="74"/>
      <c r="AL1423" s="73"/>
      <c r="AM1423" s="74"/>
      <c r="AN1423" s="74">
        <f t="shared" si="637"/>
        <v>2012</v>
      </c>
      <c r="AO1423" s="19" t="str">
        <f t="shared" ca="1" si="638"/>
        <v>-</v>
      </c>
      <c r="AP1423" s="17" t="str">
        <f ca="1">IF($C1423&gt;=TODAY(),"-",100*(AO1423-MIN(Fit_Error_Deaths))/(MAX(Fit_Error_Deaths)-MIN(Fit_Error_Deaths)))</f>
        <v>-</v>
      </c>
      <c r="AQ1423" s="17" t="str">
        <f t="shared" ca="1" si="639"/>
        <v>-</v>
      </c>
      <c r="AR1423" s="17" t="str">
        <f ca="1">IF($C1423&gt;=TODAY(),"-",100*(AQ1423-MIN(Fit_Error_LocalTransmission))/(MAX(Fit_Error_LocalTransmission)-MIN(Fit_Error_LocalTransmission)))</f>
        <v>-</v>
      </c>
      <c r="AS1423" s="17" t="str">
        <f t="shared" ca="1" si="640"/>
        <v>-</v>
      </c>
      <c r="AT1423" s="67" t="str">
        <f t="shared" ca="1" si="641"/>
        <v>-</v>
      </c>
    </row>
    <row r="1424" spans="1:46" s="1" customFormat="1" ht="12" x14ac:dyDescent="0.35">
      <c r="A1424" s="87"/>
      <c r="B1424" s="40" t="str">
        <f t="shared" si="618"/>
        <v/>
      </c>
      <c r="C1424" s="41" t="str">
        <f t="shared" si="619"/>
        <v/>
      </c>
      <c r="D1424" s="28">
        <f>'I Disease Parameters'!$E$6/(1000*365)</f>
        <v>4.8197260273972601E-5</v>
      </c>
      <c r="E1424" s="28">
        <f>'I Disease Parameters'!$E$7/(1000*365)</f>
        <v>2.0024657534246577E-5</v>
      </c>
      <c r="F1424" s="27">
        <f>(1-'I Disease Parameters'!$E$8)/'I Disease Parameters'!$E$10</f>
        <v>0.188</v>
      </c>
      <c r="G1424" s="27">
        <f>'I Disease Parameters'!$E$8/'I Disease Parameters'!$E$11</f>
        <v>1.2E-2</v>
      </c>
      <c r="H1424" s="27">
        <f>1/'I Disease Parameters'!$E$12</f>
        <v>0.05</v>
      </c>
      <c r="I1424" s="27">
        <f>'I Disease Parameters'!$E$9/'I Disease Parameters'!$E$15</f>
        <v>0</v>
      </c>
      <c r="J1424" s="83">
        <f t="shared" si="642"/>
        <v>7.7001263440561267</v>
      </c>
      <c r="K1424" s="60">
        <f t="shared" si="643"/>
        <v>0.77001263449643809</v>
      </c>
      <c r="L1424" s="30">
        <f t="shared" si="644"/>
        <v>0.46717576064062738</v>
      </c>
      <c r="M1424" s="27">
        <f>J1424/'I Disease Parameters'!$E$12</f>
        <v>0.38500631720280631</v>
      </c>
      <c r="N1424" s="27">
        <f>K1424/SQRT('I Disease Parameters'!$E$13*'I Disease Parameters'!$E$13)</f>
        <v>4.5294860852731655E-2</v>
      </c>
      <c r="O1424" s="27">
        <f>L1424/'I Disease Parameters'!$E$13</f>
        <v>2.7480927096507492E-2</v>
      </c>
      <c r="P1424" s="27">
        <f>(1-L1424)/'I Disease Parameters'!$E$14</f>
        <v>2.2201009973307193E-2</v>
      </c>
      <c r="Q1424" s="19" t="str">
        <f t="shared" si="620"/>
        <v/>
      </c>
      <c r="R1424" s="17" t="str">
        <f t="shared" si="621"/>
        <v/>
      </c>
      <c r="S1424" s="17" t="str">
        <f t="shared" si="622"/>
        <v/>
      </c>
      <c r="T1424" s="17" t="str">
        <f t="shared" si="623"/>
        <v/>
      </c>
      <c r="U1424" s="17" t="str">
        <f t="shared" si="624"/>
        <v/>
      </c>
      <c r="V1424" s="17" t="str">
        <f t="shared" si="625"/>
        <v/>
      </c>
      <c r="W1424" s="17" t="str">
        <f t="shared" si="626"/>
        <v/>
      </c>
      <c r="X1424" s="18" t="str">
        <f t="shared" si="617"/>
        <v/>
      </c>
      <c r="Y1424" s="17" t="str">
        <f t="shared" si="627"/>
        <v/>
      </c>
      <c r="Z1424" s="17" t="str">
        <f t="shared" si="628"/>
        <v/>
      </c>
      <c r="AA1424" s="17" t="str">
        <f t="shared" si="629"/>
        <v/>
      </c>
      <c r="AB1424" s="17" t="str">
        <f t="shared" si="630"/>
        <v/>
      </c>
      <c r="AC1424" s="17" t="str">
        <f t="shared" si="631"/>
        <v/>
      </c>
      <c r="AD1424" s="18" t="str">
        <f t="shared" si="632"/>
        <v/>
      </c>
      <c r="AE1424" s="19" t="str">
        <f t="shared" si="633"/>
        <v/>
      </c>
      <c r="AF1424" s="17" t="str">
        <f t="shared" si="634"/>
        <v/>
      </c>
      <c r="AG1424" s="17" t="str">
        <f t="shared" si="635"/>
        <v/>
      </c>
      <c r="AH1424" s="18" t="str">
        <f t="shared" si="636"/>
        <v/>
      </c>
      <c r="AI1424" s="73"/>
      <c r="AJ1424" s="74"/>
      <c r="AK1424" s="74"/>
      <c r="AL1424" s="73"/>
      <c r="AM1424" s="74"/>
      <c r="AN1424" s="74">
        <f t="shared" si="637"/>
        <v>2012</v>
      </c>
      <c r="AO1424" s="19" t="str">
        <f t="shared" ca="1" si="638"/>
        <v>-</v>
      </c>
      <c r="AP1424" s="17" t="str">
        <f ca="1">IF($C1424&gt;=TODAY(),"-",100*(AO1424-MIN(Fit_Error_Deaths))/(MAX(Fit_Error_Deaths)-MIN(Fit_Error_Deaths)))</f>
        <v>-</v>
      </c>
      <c r="AQ1424" s="17" t="str">
        <f t="shared" ca="1" si="639"/>
        <v>-</v>
      </c>
      <c r="AR1424" s="17" t="str">
        <f ca="1">IF($C1424&gt;=TODAY(),"-",100*(AQ1424-MIN(Fit_Error_LocalTransmission))/(MAX(Fit_Error_LocalTransmission)-MIN(Fit_Error_LocalTransmission)))</f>
        <v>-</v>
      </c>
      <c r="AS1424" s="17" t="str">
        <f t="shared" ca="1" si="640"/>
        <v>-</v>
      </c>
      <c r="AT1424" s="67" t="str">
        <f t="shared" ca="1" si="641"/>
        <v>-</v>
      </c>
    </row>
    <row r="1425" spans="1:46" s="1" customFormat="1" ht="12" x14ac:dyDescent="0.35">
      <c r="A1425" s="87"/>
      <c r="B1425" s="40" t="str">
        <f t="shared" si="618"/>
        <v/>
      </c>
      <c r="C1425" s="41" t="str">
        <f t="shared" si="619"/>
        <v/>
      </c>
      <c r="D1425" s="28">
        <f>'I Disease Parameters'!$E$6/(1000*365)</f>
        <v>4.8197260273972601E-5</v>
      </c>
      <c r="E1425" s="28">
        <f>'I Disease Parameters'!$E$7/(1000*365)</f>
        <v>2.0024657534246577E-5</v>
      </c>
      <c r="F1425" s="27">
        <f>(1-'I Disease Parameters'!$E$8)/'I Disease Parameters'!$E$10</f>
        <v>0.188</v>
      </c>
      <c r="G1425" s="27">
        <f>'I Disease Parameters'!$E$8/'I Disease Parameters'!$E$11</f>
        <v>1.2E-2</v>
      </c>
      <c r="H1425" s="27">
        <f>1/'I Disease Parameters'!$E$12</f>
        <v>0.05</v>
      </c>
      <c r="I1425" s="27">
        <f>'I Disease Parameters'!$E$9/'I Disease Parameters'!$E$15</f>
        <v>0</v>
      </c>
      <c r="J1425" s="83">
        <f t="shared" si="642"/>
        <v>7.7001263440561267</v>
      </c>
      <c r="K1425" s="60">
        <f t="shared" si="643"/>
        <v>0.77001263449643809</v>
      </c>
      <c r="L1425" s="30">
        <f t="shared" si="644"/>
        <v>0.46717576064062738</v>
      </c>
      <c r="M1425" s="27">
        <f>J1425/'I Disease Parameters'!$E$12</f>
        <v>0.38500631720280631</v>
      </c>
      <c r="N1425" s="27">
        <f>K1425/SQRT('I Disease Parameters'!$E$13*'I Disease Parameters'!$E$13)</f>
        <v>4.5294860852731655E-2</v>
      </c>
      <c r="O1425" s="27">
        <f>L1425/'I Disease Parameters'!$E$13</f>
        <v>2.7480927096507492E-2</v>
      </c>
      <c r="P1425" s="27">
        <f>(1-L1425)/'I Disease Parameters'!$E$14</f>
        <v>2.2201009973307193E-2</v>
      </c>
      <c r="Q1425" s="19" t="str">
        <f t="shared" si="620"/>
        <v/>
      </c>
      <c r="R1425" s="17" t="str">
        <f t="shared" si="621"/>
        <v/>
      </c>
      <c r="S1425" s="17" t="str">
        <f t="shared" si="622"/>
        <v/>
      </c>
      <c r="T1425" s="17" t="str">
        <f t="shared" si="623"/>
        <v/>
      </c>
      <c r="U1425" s="17" t="str">
        <f t="shared" si="624"/>
        <v/>
      </c>
      <c r="V1425" s="17" t="str">
        <f t="shared" si="625"/>
        <v/>
      </c>
      <c r="W1425" s="17" t="str">
        <f t="shared" si="626"/>
        <v/>
      </c>
      <c r="X1425" s="18" t="str">
        <f t="shared" si="617"/>
        <v/>
      </c>
      <c r="Y1425" s="17" t="str">
        <f t="shared" si="627"/>
        <v/>
      </c>
      <c r="Z1425" s="17" t="str">
        <f t="shared" si="628"/>
        <v/>
      </c>
      <c r="AA1425" s="17" t="str">
        <f t="shared" si="629"/>
        <v/>
      </c>
      <c r="AB1425" s="17" t="str">
        <f t="shared" si="630"/>
        <v/>
      </c>
      <c r="AC1425" s="17" t="str">
        <f t="shared" si="631"/>
        <v/>
      </c>
      <c r="AD1425" s="18" t="str">
        <f t="shared" si="632"/>
        <v/>
      </c>
      <c r="AE1425" s="19" t="str">
        <f t="shared" si="633"/>
        <v/>
      </c>
      <c r="AF1425" s="17" t="str">
        <f t="shared" si="634"/>
        <v/>
      </c>
      <c r="AG1425" s="17" t="str">
        <f t="shared" si="635"/>
        <v/>
      </c>
      <c r="AH1425" s="18" t="str">
        <f t="shared" si="636"/>
        <v/>
      </c>
      <c r="AI1425" s="73"/>
      <c r="AJ1425" s="74"/>
      <c r="AK1425" s="74"/>
      <c r="AL1425" s="73"/>
      <c r="AM1425" s="74"/>
      <c r="AN1425" s="74">
        <f t="shared" si="637"/>
        <v>2012</v>
      </c>
      <c r="AO1425" s="19" t="str">
        <f t="shared" ca="1" si="638"/>
        <v>-</v>
      </c>
      <c r="AP1425" s="17" t="str">
        <f ca="1">IF($C1425&gt;=TODAY(),"-",100*(AO1425-MIN(Fit_Error_Deaths))/(MAX(Fit_Error_Deaths)-MIN(Fit_Error_Deaths)))</f>
        <v>-</v>
      </c>
      <c r="AQ1425" s="17" t="str">
        <f t="shared" ca="1" si="639"/>
        <v>-</v>
      </c>
      <c r="AR1425" s="17" t="str">
        <f ca="1">IF($C1425&gt;=TODAY(),"-",100*(AQ1425-MIN(Fit_Error_LocalTransmission))/(MAX(Fit_Error_LocalTransmission)-MIN(Fit_Error_LocalTransmission)))</f>
        <v>-</v>
      </c>
      <c r="AS1425" s="17" t="str">
        <f t="shared" ca="1" si="640"/>
        <v>-</v>
      </c>
      <c r="AT1425" s="67" t="str">
        <f t="shared" ca="1" si="641"/>
        <v>-</v>
      </c>
    </row>
    <row r="1426" spans="1:46" s="1" customFormat="1" ht="12" x14ac:dyDescent="0.35">
      <c r="A1426" s="87"/>
      <c r="B1426" s="40" t="str">
        <f t="shared" si="618"/>
        <v/>
      </c>
      <c r="C1426" s="41" t="str">
        <f t="shared" si="619"/>
        <v/>
      </c>
      <c r="D1426" s="28">
        <f>'I Disease Parameters'!$E$6/(1000*365)</f>
        <v>4.8197260273972601E-5</v>
      </c>
      <c r="E1426" s="28">
        <f>'I Disease Parameters'!$E$7/(1000*365)</f>
        <v>2.0024657534246577E-5</v>
      </c>
      <c r="F1426" s="27">
        <f>(1-'I Disease Parameters'!$E$8)/'I Disease Parameters'!$E$10</f>
        <v>0.188</v>
      </c>
      <c r="G1426" s="27">
        <f>'I Disease Parameters'!$E$8/'I Disease Parameters'!$E$11</f>
        <v>1.2E-2</v>
      </c>
      <c r="H1426" s="27">
        <f>1/'I Disease Parameters'!$E$12</f>
        <v>0.05</v>
      </c>
      <c r="I1426" s="27">
        <f>'I Disease Parameters'!$E$9/'I Disease Parameters'!$E$15</f>
        <v>0</v>
      </c>
      <c r="J1426" s="83">
        <f t="shared" si="642"/>
        <v>7.7001263440561267</v>
      </c>
      <c r="K1426" s="60">
        <f t="shared" si="643"/>
        <v>0.77001263449643809</v>
      </c>
      <c r="L1426" s="30">
        <f t="shared" si="644"/>
        <v>0.46717576064062738</v>
      </c>
      <c r="M1426" s="27">
        <f>J1426/'I Disease Parameters'!$E$12</f>
        <v>0.38500631720280631</v>
      </c>
      <c r="N1426" s="27">
        <f>K1426/SQRT('I Disease Parameters'!$E$13*'I Disease Parameters'!$E$13)</f>
        <v>4.5294860852731655E-2</v>
      </c>
      <c r="O1426" s="27">
        <f>L1426/'I Disease Parameters'!$E$13</f>
        <v>2.7480927096507492E-2</v>
      </c>
      <c r="P1426" s="27">
        <f>(1-L1426)/'I Disease Parameters'!$E$14</f>
        <v>2.2201009973307193E-2</v>
      </c>
      <c r="Q1426" s="19" t="str">
        <f t="shared" si="620"/>
        <v/>
      </c>
      <c r="R1426" s="17" t="str">
        <f t="shared" si="621"/>
        <v/>
      </c>
      <c r="S1426" s="17" t="str">
        <f t="shared" si="622"/>
        <v/>
      </c>
      <c r="T1426" s="17" t="str">
        <f t="shared" si="623"/>
        <v/>
      </c>
      <c r="U1426" s="17" t="str">
        <f t="shared" si="624"/>
        <v/>
      </c>
      <c r="V1426" s="17" t="str">
        <f t="shared" si="625"/>
        <v/>
      </c>
      <c r="W1426" s="17" t="str">
        <f t="shared" si="626"/>
        <v/>
      </c>
      <c r="X1426" s="18" t="str">
        <f t="shared" si="617"/>
        <v/>
      </c>
      <c r="Y1426" s="17" t="str">
        <f t="shared" si="627"/>
        <v/>
      </c>
      <c r="Z1426" s="17" t="str">
        <f t="shared" si="628"/>
        <v/>
      </c>
      <c r="AA1426" s="17" t="str">
        <f t="shared" si="629"/>
        <v/>
      </c>
      <c r="AB1426" s="17" t="str">
        <f t="shared" si="630"/>
        <v/>
      </c>
      <c r="AC1426" s="17" t="str">
        <f t="shared" si="631"/>
        <v/>
      </c>
      <c r="AD1426" s="18" t="str">
        <f t="shared" si="632"/>
        <v/>
      </c>
      <c r="AE1426" s="19" t="str">
        <f t="shared" si="633"/>
        <v/>
      </c>
      <c r="AF1426" s="17" t="str">
        <f t="shared" si="634"/>
        <v/>
      </c>
      <c r="AG1426" s="17" t="str">
        <f t="shared" si="635"/>
        <v/>
      </c>
      <c r="AH1426" s="18" t="str">
        <f t="shared" si="636"/>
        <v/>
      </c>
      <c r="AI1426" s="73"/>
      <c r="AJ1426" s="74"/>
      <c r="AK1426" s="74"/>
      <c r="AL1426" s="73"/>
      <c r="AM1426" s="74"/>
      <c r="AN1426" s="74">
        <f t="shared" si="637"/>
        <v>2012</v>
      </c>
      <c r="AO1426" s="19" t="str">
        <f t="shared" ca="1" si="638"/>
        <v>-</v>
      </c>
      <c r="AP1426" s="17" t="str">
        <f ca="1">IF($C1426&gt;=TODAY(),"-",100*(AO1426-MIN(Fit_Error_Deaths))/(MAX(Fit_Error_Deaths)-MIN(Fit_Error_Deaths)))</f>
        <v>-</v>
      </c>
      <c r="AQ1426" s="17" t="str">
        <f t="shared" ca="1" si="639"/>
        <v>-</v>
      </c>
      <c r="AR1426" s="17" t="str">
        <f ca="1">IF($C1426&gt;=TODAY(),"-",100*(AQ1426-MIN(Fit_Error_LocalTransmission))/(MAX(Fit_Error_LocalTransmission)-MIN(Fit_Error_LocalTransmission)))</f>
        <v>-</v>
      </c>
      <c r="AS1426" s="17" t="str">
        <f t="shared" ca="1" si="640"/>
        <v>-</v>
      </c>
      <c r="AT1426" s="67" t="str">
        <f t="shared" ca="1" si="641"/>
        <v>-</v>
      </c>
    </row>
    <row r="1427" spans="1:46" s="1" customFormat="1" ht="12" x14ac:dyDescent="0.35">
      <c r="A1427" s="87"/>
      <c r="B1427" s="40" t="str">
        <f t="shared" si="618"/>
        <v/>
      </c>
      <c r="C1427" s="41" t="str">
        <f t="shared" si="619"/>
        <v/>
      </c>
      <c r="D1427" s="28">
        <f>'I Disease Parameters'!$E$6/(1000*365)</f>
        <v>4.8197260273972601E-5</v>
      </c>
      <c r="E1427" s="28">
        <f>'I Disease Parameters'!$E$7/(1000*365)</f>
        <v>2.0024657534246577E-5</v>
      </c>
      <c r="F1427" s="27">
        <f>(1-'I Disease Parameters'!$E$8)/'I Disease Parameters'!$E$10</f>
        <v>0.188</v>
      </c>
      <c r="G1427" s="27">
        <f>'I Disease Parameters'!$E$8/'I Disease Parameters'!$E$11</f>
        <v>1.2E-2</v>
      </c>
      <c r="H1427" s="27">
        <f>1/'I Disease Parameters'!$E$12</f>
        <v>0.05</v>
      </c>
      <c r="I1427" s="27">
        <f>'I Disease Parameters'!$E$9/'I Disease Parameters'!$E$15</f>
        <v>0</v>
      </c>
      <c r="J1427" s="83">
        <f t="shared" si="642"/>
        <v>7.7001263440561267</v>
      </c>
      <c r="K1427" s="60">
        <f t="shared" si="643"/>
        <v>0.77001263449643809</v>
      </c>
      <c r="L1427" s="30">
        <f t="shared" si="644"/>
        <v>0.46717576064062738</v>
      </c>
      <c r="M1427" s="27">
        <f>J1427/'I Disease Parameters'!$E$12</f>
        <v>0.38500631720280631</v>
      </c>
      <c r="N1427" s="27">
        <f>K1427/SQRT('I Disease Parameters'!$E$13*'I Disease Parameters'!$E$13)</f>
        <v>4.5294860852731655E-2</v>
      </c>
      <c r="O1427" s="27">
        <f>L1427/'I Disease Parameters'!$E$13</f>
        <v>2.7480927096507492E-2</v>
      </c>
      <c r="P1427" s="27">
        <f>(1-L1427)/'I Disease Parameters'!$E$14</f>
        <v>2.2201009973307193E-2</v>
      </c>
      <c r="Q1427" s="19" t="str">
        <f t="shared" si="620"/>
        <v/>
      </c>
      <c r="R1427" s="17" t="str">
        <f t="shared" si="621"/>
        <v/>
      </c>
      <c r="S1427" s="17" t="str">
        <f t="shared" si="622"/>
        <v/>
      </c>
      <c r="T1427" s="17" t="str">
        <f t="shared" si="623"/>
        <v/>
      </c>
      <c r="U1427" s="17" t="str">
        <f t="shared" si="624"/>
        <v/>
      </c>
      <c r="V1427" s="17" t="str">
        <f t="shared" si="625"/>
        <v/>
      </c>
      <c r="W1427" s="17" t="str">
        <f t="shared" si="626"/>
        <v/>
      </c>
      <c r="X1427" s="18" t="str">
        <f t="shared" si="617"/>
        <v/>
      </c>
      <c r="Y1427" s="17" t="str">
        <f t="shared" si="627"/>
        <v/>
      </c>
      <c r="Z1427" s="17" t="str">
        <f t="shared" si="628"/>
        <v/>
      </c>
      <c r="AA1427" s="17" t="str">
        <f t="shared" si="629"/>
        <v/>
      </c>
      <c r="AB1427" s="17" t="str">
        <f t="shared" si="630"/>
        <v/>
      </c>
      <c r="AC1427" s="17" t="str">
        <f t="shared" si="631"/>
        <v/>
      </c>
      <c r="AD1427" s="18" t="str">
        <f t="shared" si="632"/>
        <v/>
      </c>
      <c r="AE1427" s="19" t="str">
        <f t="shared" si="633"/>
        <v/>
      </c>
      <c r="AF1427" s="17" t="str">
        <f t="shared" si="634"/>
        <v/>
      </c>
      <c r="AG1427" s="17" t="str">
        <f t="shared" si="635"/>
        <v/>
      </c>
      <c r="AH1427" s="18" t="str">
        <f t="shared" si="636"/>
        <v/>
      </c>
      <c r="AI1427" s="73"/>
      <c r="AJ1427" s="74"/>
      <c r="AK1427" s="74"/>
      <c r="AL1427" s="73"/>
      <c r="AM1427" s="74"/>
      <c r="AN1427" s="74">
        <f t="shared" si="637"/>
        <v>2012</v>
      </c>
      <c r="AO1427" s="19" t="str">
        <f t="shared" ca="1" si="638"/>
        <v>-</v>
      </c>
      <c r="AP1427" s="17" t="str">
        <f ca="1">IF($C1427&gt;=TODAY(),"-",100*(AO1427-MIN(Fit_Error_Deaths))/(MAX(Fit_Error_Deaths)-MIN(Fit_Error_Deaths)))</f>
        <v>-</v>
      </c>
      <c r="AQ1427" s="17" t="str">
        <f t="shared" ca="1" si="639"/>
        <v>-</v>
      </c>
      <c r="AR1427" s="17" t="str">
        <f ca="1">IF($C1427&gt;=TODAY(),"-",100*(AQ1427-MIN(Fit_Error_LocalTransmission))/(MAX(Fit_Error_LocalTransmission)-MIN(Fit_Error_LocalTransmission)))</f>
        <v>-</v>
      </c>
      <c r="AS1427" s="17" t="str">
        <f t="shared" ca="1" si="640"/>
        <v>-</v>
      </c>
      <c r="AT1427" s="67" t="str">
        <f t="shared" ca="1" si="641"/>
        <v>-</v>
      </c>
    </row>
    <row r="1428" spans="1:46" s="1" customFormat="1" ht="12" x14ac:dyDescent="0.35">
      <c r="A1428" s="87"/>
      <c r="B1428" s="40" t="str">
        <f t="shared" si="618"/>
        <v/>
      </c>
      <c r="C1428" s="41" t="str">
        <f t="shared" si="619"/>
        <v/>
      </c>
      <c r="D1428" s="28">
        <f>'I Disease Parameters'!$E$6/(1000*365)</f>
        <v>4.8197260273972601E-5</v>
      </c>
      <c r="E1428" s="28">
        <f>'I Disease Parameters'!$E$7/(1000*365)</f>
        <v>2.0024657534246577E-5</v>
      </c>
      <c r="F1428" s="27">
        <f>(1-'I Disease Parameters'!$E$8)/'I Disease Parameters'!$E$10</f>
        <v>0.188</v>
      </c>
      <c r="G1428" s="27">
        <f>'I Disease Parameters'!$E$8/'I Disease Parameters'!$E$11</f>
        <v>1.2E-2</v>
      </c>
      <c r="H1428" s="27">
        <f>1/'I Disease Parameters'!$E$12</f>
        <v>0.05</v>
      </c>
      <c r="I1428" s="27">
        <f>'I Disease Parameters'!$E$9/'I Disease Parameters'!$E$15</f>
        <v>0</v>
      </c>
      <c r="J1428" s="83">
        <f t="shared" si="642"/>
        <v>7.7001263440561267</v>
      </c>
      <c r="K1428" s="60">
        <f t="shared" si="643"/>
        <v>0.77001263449643809</v>
      </c>
      <c r="L1428" s="30">
        <f t="shared" si="644"/>
        <v>0.46717576064062738</v>
      </c>
      <c r="M1428" s="27">
        <f>J1428/'I Disease Parameters'!$E$12</f>
        <v>0.38500631720280631</v>
      </c>
      <c r="N1428" s="27">
        <f>K1428/SQRT('I Disease Parameters'!$E$13*'I Disease Parameters'!$E$13)</f>
        <v>4.5294860852731655E-2</v>
      </c>
      <c r="O1428" s="27">
        <f>L1428/'I Disease Parameters'!$E$13</f>
        <v>2.7480927096507492E-2</v>
      </c>
      <c r="P1428" s="27">
        <f>(1-L1428)/'I Disease Parameters'!$E$14</f>
        <v>2.2201009973307193E-2</v>
      </c>
      <c r="Q1428" s="19" t="str">
        <f t="shared" si="620"/>
        <v/>
      </c>
      <c r="R1428" s="17" t="str">
        <f t="shared" si="621"/>
        <v/>
      </c>
      <c r="S1428" s="17" t="str">
        <f t="shared" si="622"/>
        <v/>
      </c>
      <c r="T1428" s="17" t="str">
        <f t="shared" si="623"/>
        <v/>
      </c>
      <c r="U1428" s="17" t="str">
        <f t="shared" si="624"/>
        <v/>
      </c>
      <c r="V1428" s="17" t="str">
        <f t="shared" si="625"/>
        <v/>
      </c>
      <c r="W1428" s="17" t="str">
        <f t="shared" si="626"/>
        <v/>
      </c>
      <c r="X1428" s="18" t="str">
        <f t="shared" si="617"/>
        <v/>
      </c>
      <c r="Y1428" s="17" t="str">
        <f t="shared" si="627"/>
        <v/>
      </c>
      <c r="Z1428" s="17" t="str">
        <f t="shared" si="628"/>
        <v/>
      </c>
      <c r="AA1428" s="17" t="str">
        <f t="shared" si="629"/>
        <v/>
      </c>
      <c r="AB1428" s="17" t="str">
        <f t="shared" si="630"/>
        <v/>
      </c>
      <c r="AC1428" s="17" t="str">
        <f t="shared" si="631"/>
        <v/>
      </c>
      <c r="AD1428" s="18" t="str">
        <f t="shared" si="632"/>
        <v/>
      </c>
      <c r="AE1428" s="19" t="str">
        <f t="shared" si="633"/>
        <v/>
      </c>
      <c r="AF1428" s="17" t="str">
        <f t="shared" si="634"/>
        <v/>
      </c>
      <c r="AG1428" s="17" t="str">
        <f t="shared" si="635"/>
        <v/>
      </c>
      <c r="AH1428" s="18" t="str">
        <f t="shared" si="636"/>
        <v/>
      </c>
      <c r="AI1428" s="73"/>
      <c r="AJ1428" s="74"/>
      <c r="AK1428" s="74"/>
      <c r="AL1428" s="73"/>
      <c r="AM1428" s="74"/>
      <c r="AN1428" s="74">
        <f t="shared" si="637"/>
        <v>2012</v>
      </c>
      <c r="AO1428" s="19" t="str">
        <f t="shared" ca="1" si="638"/>
        <v>-</v>
      </c>
      <c r="AP1428" s="17" t="str">
        <f ca="1">IF($C1428&gt;=TODAY(),"-",100*(AO1428-MIN(Fit_Error_Deaths))/(MAX(Fit_Error_Deaths)-MIN(Fit_Error_Deaths)))</f>
        <v>-</v>
      </c>
      <c r="AQ1428" s="17" t="str">
        <f t="shared" ca="1" si="639"/>
        <v>-</v>
      </c>
      <c r="AR1428" s="17" t="str">
        <f ca="1">IF($C1428&gt;=TODAY(),"-",100*(AQ1428-MIN(Fit_Error_LocalTransmission))/(MAX(Fit_Error_LocalTransmission)-MIN(Fit_Error_LocalTransmission)))</f>
        <v>-</v>
      </c>
      <c r="AS1428" s="17" t="str">
        <f t="shared" ca="1" si="640"/>
        <v>-</v>
      </c>
      <c r="AT1428" s="67" t="str">
        <f t="shared" ca="1" si="641"/>
        <v>-</v>
      </c>
    </row>
    <row r="1429" spans="1:46" s="1" customFormat="1" ht="12" x14ac:dyDescent="0.35">
      <c r="A1429" s="87"/>
      <c r="B1429" s="40" t="str">
        <f t="shared" si="618"/>
        <v/>
      </c>
      <c r="C1429" s="41" t="str">
        <f t="shared" si="619"/>
        <v/>
      </c>
      <c r="D1429" s="28">
        <f>'I Disease Parameters'!$E$6/(1000*365)</f>
        <v>4.8197260273972601E-5</v>
      </c>
      <c r="E1429" s="28">
        <f>'I Disease Parameters'!$E$7/(1000*365)</f>
        <v>2.0024657534246577E-5</v>
      </c>
      <c r="F1429" s="27">
        <f>(1-'I Disease Parameters'!$E$8)/'I Disease Parameters'!$E$10</f>
        <v>0.188</v>
      </c>
      <c r="G1429" s="27">
        <f>'I Disease Parameters'!$E$8/'I Disease Parameters'!$E$11</f>
        <v>1.2E-2</v>
      </c>
      <c r="H1429" s="27">
        <f>1/'I Disease Parameters'!$E$12</f>
        <v>0.05</v>
      </c>
      <c r="I1429" s="27">
        <f>'I Disease Parameters'!$E$9/'I Disease Parameters'!$E$15</f>
        <v>0</v>
      </c>
      <c r="J1429" s="83">
        <f t="shared" si="642"/>
        <v>7.7001263440561267</v>
      </c>
      <c r="K1429" s="60">
        <f t="shared" si="643"/>
        <v>0.77001263449643809</v>
      </c>
      <c r="L1429" s="30">
        <f t="shared" si="644"/>
        <v>0.46717576064062738</v>
      </c>
      <c r="M1429" s="27">
        <f>J1429/'I Disease Parameters'!$E$12</f>
        <v>0.38500631720280631</v>
      </c>
      <c r="N1429" s="27">
        <f>K1429/SQRT('I Disease Parameters'!$E$13*'I Disease Parameters'!$E$13)</f>
        <v>4.5294860852731655E-2</v>
      </c>
      <c r="O1429" s="27">
        <f>L1429/'I Disease Parameters'!$E$13</f>
        <v>2.7480927096507492E-2</v>
      </c>
      <c r="P1429" s="27">
        <f>(1-L1429)/'I Disease Parameters'!$E$14</f>
        <v>2.2201009973307193E-2</v>
      </c>
      <c r="Q1429" s="19" t="str">
        <f t="shared" si="620"/>
        <v/>
      </c>
      <c r="R1429" s="17" t="str">
        <f t="shared" si="621"/>
        <v/>
      </c>
      <c r="S1429" s="17" t="str">
        <f t="shared" si="622"/>
        <v/>
      </c>
      <c r="T1429" s="17" t="str">
        <f t="shared" si="623"/>
        <v/>
      </c>
      <c r="U1429" s="17" t="str">
        <f t="shared" si="624"/>
        <v/>
      </c>
      <c r="V1429" s="17" t="str">
        <f t="shared" si="625"/>
        <v/>
      </c>
      <c r="W1429" s="17" t="str">
        <f t="shared" si="626"/>
        <v/>
      </c>
      <c r="X1429" s="18" t="str">
        <f t="shared" si="617"/>
        <v/>
      </c>
      <c r="Y1429" s="17" t="str">
        <f t="shared" si="627"/>
        <v/>
      </c>
      <c r="Z1429" s="17" t="str">
        <f t="shared" si="628"/>
        <v/>
      </c>
      <c r="AA1429" s="17" t="str">
        <f t="shared" si="629"/>
        <v/>
      </c>
      <c r="AB1429" s="17" t="str">
        <f t="shared" si="630"/>
        <v/>
      </c>
      <c r="AC1429" s="17" t="str">
        <f t="shared" si="631"/>
        <v/>
      </c>
      <c r="AD1429" s="18" t="str">
        <f t="shared" si="632"/>
        <v/>
      </c>
      <c r="AE1429" s="19" t="str">
        <f t="shared" si="633"/>
        <v/>
      </c>
      <c r="AF1429" s="17" t="str">
        <f t="shared" si="634"/>
        <v/>
      </c>
      <c r="AG1429" s="17" t="str">
        <f t="shared" si="635"/>
        <v/>
      </c>
      <c r="AH1429" s="18" t="str">
        <f t="shared" si="636"/>
        <v/>
      </c>
      <c r="AI1429" s="73"/>
      <c r="AJ1429" s="74"/>
      <c r="AK1429" s="74"/>
      <c r="AL1429" s="73"/>
      <c r="AM1429" s="74"/>
      <c r="AN1429" s="74">
        <f t="shared" si="637"/>
        <v>2012</v>
      </c>
      <c r="AO1429" s="19" t="str">
        <f t="shared" ca="1" si="638"/>
        <v>-</v>
      </c>
      <c r="AP1429" s="17" t="str">
        <f ca="1">IF($C1429&gt;=TODAY(),"-",100*(AO1429-MIN(Fit_Error_Deaths))/(MAX(Fit_Error_Deaths)-MIN(Fit_Error_Deaths)))</f>
        <v>-</v>
      </c>
      <c r="AQ1429" s="17" t="str">
        <f t="shared" ca="1" si="639"/>
        <v>-</v>
      </c>
      <c r="AR1429" s="17" t="str">
        <f ca="1">IF($C1429&gt;=TODAY(),"-",100*(AQ1429-MIN(Fit_Error_LocalTransmission))/(MAX(Fit_Error_LocalTransmission)-MIN(Fit_Error_LocalTransmission)))</f>
        <v>-</v>
      </c>
      <c r="AS1429" s="17" t="str">
        <f t="shared" ca="1" si="640"/>
        <v>-</v>
      </c>
      <c r="AT1429" s="67" t="str">
        <f t="shared" ca="1" si="641"/>
        <v>-</v>
      </c>
    </row>
    <row r="1430" spans="1:46" s="1" customFormat="1" ht="12" x14ac:dyDescent="0.35">
      <c r="A1430" s="87"/>
      <c r="B1430" s="40" t="str">
        <f t="shared" si="618"/>
        <v/>
      </c>
      <c r="C1430" s="41" t="str">
        <f t="shared" si="619"/>
        <v/>
      </c>
      <c r="D1430" s="28">
        <f>'I Disease Parameters'!$E$6/(1000*365)</f>
        <v>4.8197260273972601E-5</v>
      </c>
      <c r="E1430" s="28">
        <f>'I Disease Parameters'!$E$7/(1000*365)</f>
        <v>2.0024657534246577E-5</v>
      </c>
      <c r="F1430" s="27">
        <f>(1-'I Disease Parameters'!$E$8)/'I Disease Parameters'!$E$10</f>
        <v>0.188</v>
      </c>
      <c r="G1430" s="27">
        <f>'I Disease Parameters'!$E$8/'I Disease Parameters'!$E$11</f>
        <v>1.2E-2</v>
      </c>
      <c r="H1430" s="27">
        <f>1/'I Disease Parameters'!$E$12</f>
        <v>0.05</v>
      </c>
      <c r="I1430" s="27">
        <f>'I Disease Parameters'!$E$9/'I Disease Parameters'!$E$15</f>
        <v>0</v>
      </c>
      <c r="J1430" s="83">
        <f t="shared" si="642"/>
        <v>7.7001263440561267</v>
      </c>
      <c r="K1430" s="60">
        <f t="shared" si="643"/>
        <v>0.77001263449643809</v>
      </c>
      <c r="L1430" s="30">
        <f t="shared" si="644"/>
        <v>0.46717576064062738</v>
      </c>
      <c r="M1430" s="27">
        <f>J1430/'I Disease Parameters'!$E$12</f>
        <v>0.38500631720280631</v>
      </c>
      <c r="N1430" s="27">
        <f>K1430/SQRT('I Disease Parameters'!$E$13*'I Disease Parameters'!$E$13)</f>
        <v>4.5294860852731655E-2</v>
      </c>
      <c r="O1430" s="27">
        <f>L1430/'I Disease Parameters'!$E$13</f>
        <v>2.7480927096507492E-2</v>
      </c>
      <c r="P1430" s="27">
        <f>(1-L1430)/'I Disease Parameters'!$E$14</f>
        <v>2.2201009973307193E-2</v>
      </c>
      <c r="Q1430" s="19" t="str">
        <f t="shared" si="620"/>
        <v/>
      </c>
      <c r="R1430" s="17" t="str">
        <f t="shared" si="621"/>
        <v/>
      </c>
      <c r="S1430" s="17" t="str">
        <f t="shared" si="622"/>
        <v/>
      </c>
      <c r="T1430" s="17" t="str">
        <f t="shared" si="623"/>
        <v/>
      </c>
      <c r="U1430" s="17" t="str">
        <f t="shared" si="624"/>
        <v/>
      </c>
      <c r="V1430" s="17" t="str">
        <f t="shared" si="625"/>
        <v/>
      </c>
      <c r="W1430" s="17" t="str">
        <f t="shared" si="626"/>
        <v/>
      </c>
      <c r="X1430" s="18" t="str">
        <f t="shared" si="617"/>
        <v/>
      </c>
      <c r="Y1430" s="17" t="str">
        <f t="shared" si="627"/>
        <v/>
      </c>
      <c r="Z1430" s="17" t="str">
        <f t="shared" si="628"/>
        <v/>
      </c>
      <c r="AA1430" s="17" t="str">
        <f t="shared" si="629"/>
        <v/>
      </c>
      <c r="AB1430" s="17" t="str">
        <f t="shared" si="630"/>
        <v/>
      </c>
      <c r="AC1430" s="17" t="str">
        <f t="shared" si="631"/>
        <v/>
      </c>
      <c r="AD1430" s="18" t="str">
        <f t="shared" si="632"/>
        <v/>
      </c>
      <c r="AE1430" s="19" t="str">
        <f t="shared" si="633"/>
        <v/>
      </c>
      <c r="AF1430" s="17" t="str">
        <f t="shared" si="634"/>
        <v/>
      </c>
      <c r="AG1430" s="17" t="str">
        <f t="shared" si="635"/>
        <v/>
      </c>
      <c r="AH1430" s="18" t="str">
        <f t="shared" si="636"/>
        <v/>
      </c>
      <c r="AI1430" s="73"/>
      <c r="AJ1430" s="74"/>
      <c r="AK1430" s="74"/>
      <c r="AL1430" s="73"/>
      <c r="AM1430" s="74"/>
      <c r="AN1430" s="74">
        <f t="shared" si="637"/>
        <v>2012</v>
      </c>
      <c r="AO1430" s="19" t="str">
        <f t="shared" ca="1" si="638"/>
        <v>-</v>
      </c>
      <c r="AP1430" s="17" t="str">
        <f ca="1">IF($C1430&gt;=TODAY(),"-",100*(AO1430-MIN(Fit_Error_Deaths))/(MAX(Fit_Error_Deaths)-MIN(Fit_Error_Deaths)))</f>
        <v>-</v>
      </c>
      <c r="AQ1430" s="17" t="str">
        <f t="shared" ca="1" si="639"/>
        <v>-</v>
      </c>
      <c r="AR1430" s="17" t="str">
        <f ca="1">IF($C1430&gt;=TODAY(),"-",100*(AQ1430-MIN(Fit_Error_LocalTransmission))/(MAX(Fit_Error_LocalTransmission)-MIN(Fit_Error_LocalTransmission)))</f>
        <v>-</v>
      </c>
      <c r="AS1430" s="17" t="str">
        <f t="shared" ca="1" si="640"/>
        <v>-</v>
      </c>
      <c r="AT1430" s="67" t="str">
        <f t="shared" ca="1" si="641"/>
        <v>-</v>
      </c>
    </row>
    <row r="1431" spans="1:46" s="1" customFormat="1" ht="12" x14ac:dyDescent="0.35">
      <c r="A1431" s="87"/>
      <c r="B1431" s="40" t="str">
        <f t="shared" si="618"/>
        <v/>
      </c>
      <c r="C1431" s="41" t="str">
        <f t="shared" si="619"/>
        <v/>
      </c>
      <c r="D1431" s="28">
        <f>'I Disease Parameters'!$E$6/(1000*365)</f>
        <v>4.8197260273972601E-5</v>
      </c>
      <c r="E1431" s="28">
        <f>'I Disease Parameters'!$E$7/(1000*365)</f>
        <v>2.0024657534246577E-5</v>
      </c>
      <c r="F1431" s="27">
        <f>(1-'I Disease Parameters'!$E$8)/'I Disease Parameters'!$E$10</f>
        <v>0.188</v>
      </c>
      <c r="G1431" s="27">
        <f>'I Disease Parameters'!$E$8/'I Disease Parameters'!$E$11</f>
        <v>1.2E-2</v>
      </c>
      <c r="H1431" s="27">
        <f>1/'I Disease Parameters'!$E$12</f>
        <v>0.05</v>
      </c>
      <c r="I1431" s="27">
        <f>'I Disease Parameters'!$E$9/'I Disease Parameters'!$E$15</f>
        <v>0</v>
      </c>
      <c r="J1431" s="83">
        <f t="shared" si="642"/>
        <v>7.7001263440561267</v>
      </c>
      <c r="K1431" s="60">
        <f t="shared" si="643"/>
        <v>0.77001263449643809</v>
      </c>
      <c r="L1431" s="30">
        <f t="shared" si="644"/>
        <v>0.46717576064062738</v>
      </c>
      <c r="M1431" s="27">
        <f>J1431/'I Disease Parameters'!$E$12</f>
        <v>0.38500631720280631</v>
      </c>
      <c r="N1431" s="27">
        <f>K1431/SQRT('I Disease Parameters'!$E$13*'I Disease Parameters'!$E$13)</f>
        <v>4.5294860852731655E-2</v>
      </c>
      <c r="O1431" s="27">
        <f>L1431/'I Disease Parameters'!$E$13</f>
        <v>2.7480927096507492E-2</v>
      </c>
      <c r="P1431" s="27">
        <f>(1-L1431)/'I Disease Parameters'!$E$14</f>
        <v>2.2201009973307193E-2</v>
      </c>
      <c r="Q1431" s="19" t="str">
        <f t="shared" si="620"/>
        <v/>
      </c>
      <c r="R1431" s="17" t="str">
        <f t="shared" si="621"/>
        <v/>
      </c>
      <c r="S1431" s="17" t="str">
        <f t="shared" si="622"/>
        <v/>
      </c>
      <c r="T1431" s="17" t="str">
        <f t="shared" si="623"/>
        <v/>
      </c>
      <c r="U1431" s="17" t="str">
        <f t="shared" si="624"/>
        <v/>
      </c>
      <c r="V1431" s="17" t="str">
        <f t="shared" si="625"/>
        <v/>
      </c>
      <c r="W1431" s="17" t="str">
        <f t="shared" si="626"/>
        <v/>
      </c>
      <c r="X1431" s="18" t="str">
        <f t="shared" si="617"/>
        <v/>
      </c>
      <c r="Y1431" s="17" t="str">
        <f t="shared" si="627"/>
        <v/>
      </c>
      <c r="Z1431" s="17" t="str">
        <f t="shared" si="628"/>
        <v/>
      </c>
      <c r="AA1431" s="17" t="str">
        <f t="shared" si="629"/>
        <v/>
      </c>
      <c r="AB1431" s="17" t="str">
        <f t="shared" si="630"/>
        <v/>
      </c>
      <c r="AC1431" s="17" t="str">
        <f t="shared" si="631"/>
        <v/>
      </c>
      <c r="AD1431" s="18" t="str">
        <f t="shared" si="632"/>
        <v/>
      </c>
      <c r="AE1431" s="19" t="str">
        <f t="shared" si="633"/>
        <v/>
      </c>
      <c r="AF1431" s="17" t="str">
        <f t="shared" si="634"/>
        <v/>
      </c>
      <c r="AG1431" s="17" t="str">
        <f t="shared" si="635"/>
        <v/>
      </c>
      <c r="AH1431" s="18" t="str">
        <f t="shared" si="636"/>
        <v/>
      </c>
      <c r="AI1431" s="73"/>
      <c r="AJ1431" s="74"/>
      <c r="AK1431" s="74"/>
      <c r="AL1431" s="73"/>
      <c r="AM1431" s="74"/>
      <c r="AN1431" s="74">
        <f t="shared" si="637"/>
        <v>2012</v>
      </c>
      <c r="AO1431" s="19" t="str">
        <f t="shared" ca="1" si="638"/>
        <v>-</v>
      </c>
      <c r="AP1431" s="17" t="str">
        <f ca="1">IF($C1431&gt;=TODAY(),"-",100*(AO1431-MIN(Fit_Error_Deaths))/(MAX(Fit_Error_Deaths)-MIN(Fit_Error_Deaths)))</f>
        <v>-</v>
      </c>
      <c r="AQ1431" s="17" t="str">
        <f t="shared" ca="1" si="639"/>
        <v>-</v>
      </c>
      <c r="AR1431" s="17" t="str">
        <f ca="1">IF($C1431&gt;=TODAY(),"-",100*(AQ1431-MIN(Fit_Error_LocalTransmission))/(MAX(Fit_Error_LocalTransmission)-MIN(Fit_Error_LocalTransmission)))</f>
        <v>-</v>
      </c>
      <c r="AS1431" s="17" t="str">
        <f t="shared" ca="1" si="640"/>
        <v>-</v>
      </c>
      <c r="AT1431" s="67" t="str">
        <f t="shared" ca="1" si="641"/>
        <v>-</v>
      </c>
    </row>
    <row r="1432" spans="1:46" s="1" customFormat="1" ht="12" x14ac:dyDescent="0.35">
      <c r="A1432" s="87"/>
      <c r="B1432" s="40" t="str">
        <f t="shared" si="618"/>
        <v/>
      </c>
      <c r="C1432" s="41" t="str">
        <f t="shared" si="619"/>
        <v/>
      </c>
      <c r="D1432" s="28">
        <f>'I Disease Parameters'!$E$6/(1000*365)</f>
        <v>4.8197260273972601E-5</v>
      </c>
      <c r="E1432" s="28">
        <f>'I Disease Parameters'!$E$7/(1000*365)</f>
        <v>2.0024657534246577E-5</v>
      </c>
      <c r="F1432" s="27">
        <f>(1-'I Disease Parameters'!$E$8)/'I Disease Parameters'!$E$10</f>
        <v>0.188</v>
      </c>
      <c r="G1432" s="27">
        <f>'I Disease Parameters'!$E$8/'I Disease Parameters'!$E$11</f>
        <v>1.2E-2</v>
      </c>
      <c r="H1432" s="27">
        <f>1/'I Disease Parameters'!$E$12</f>
        <v>0.05</v>
      </c>
      <c r="I1432" s="27">
        <f>'I Disease Parameters'!$E$9/'I Disease Parameters'!$E$15</f>
        <v>0</v>
      </c>
      <c r="J1432" s="83">
        <f t="shared" si="642"/>
        <v>7.7001263440561267</v>
      </c>
      <c r="K1432" s="60">
        <f t="shared" si="643"/>
        <v>0.77001263449643809</v>
      </c>
      <c r="L1432" s="30">
        <f t="shared" si="644"/>
        <v>0.46717576064062738</v>
      </c>
      <c r="M1432" s="27">
        <f>J1432/'I Disease Parameters'!$E$12</f>
        <v>0.38500631720280631</v>
      </c>
      <c r="N1432" s="27">
        <f>K1432/SQRT('I Disease Parameters'!$E$13*'I Disease Parameters'!$E$13)</f>
        <v>4.5294860852731655E-2</v>
      </c>
      <c r="O1432" s="27">
        <f>L1432/'I Disease Parameters'!$E$13</f>
        <v>2.7480927096507492E-2</v>
      </c>
      <c r="P1432" s="27">
        <f>(1-L1432)/'I Disease Parameters'!$E$14</f>
        <v>2.2201009973307193E-2</v>
      </c>
      <c r="Q1432" s="19" t="str">
        <f t="shared" si="620"/>
        <v/>
      </c>
      <c r="R1432" s="17" t="str">
        <f t="shared" si="621"/>
        <v/>
      </c>
      <c r="S1432" s="17" t="str">
        <f t="shared" si="622"/>
        <v/>
      </c>
      <c r="T1432" s="17" t="str">
        <f t="shared" si="623"/>
        <v/>
      </c>
      <c r="U1432" s="17" t="str">
        <f t="shared" si="624"/>
        <v/>
      </c>
      <c r="V1432" s="17" t="str">
        <f t="shared" si="625"/>
        <v/>
      </c>
      <c r="W1432" s="17" t="str">
        <f t="shared" si="626"/>
        <v/>
      </c>
      <c r="X1432" s="18" t="str">
        <f t="shared" si="617"/>
        <v/>
      </c>
      <c r="Y1432" s="17" t="str">
        <f t="shared" si="627"/>
        <v/>
      </c>
      <c r="Z1432" s="17" t="str">
        <f t="shared" si="628"/>
        <v/>
      </c>
      <c r="AA1432" s="17" t="str">
        <f t="shared" si="629"/>
        <v/>
      </c>
      <c r="AB1432" s="17" t="str">
        <f t="shared" si="630"/>
        <v/>
      </c>
      <c r="AC1432" s="17" t="str">
        <f t="shared" si="631"/>
        <v/>
      </c>
      <c r="AD1432" s="18" t="str">
        <f t="shared" si="632"/>
        <v/>
      </c>
      <c r="AE1432" s="19" t="str">
        <f t="shared" si="633"/>
        <v/>
      </c>
      <c r="AF1432" s="17" t="str">
        <f t="shared" si="634"/>
        <v/>
      </c>
      <c r="AG1432" s="17" t="str">
        <f t="shared" si="635"/>
        <v/>
      </c>
      <c r="AH1432" s="18" t="str">
        <f t="shared" si="636"/>
        <v/>
      </c>
      <c r="AI1432" s="73"/>
      <c r="AJ1432" s="74"/>
      <c r="AK1432" s="74"/>
      <c r="AL1432" s="73"/>
      <c r="AM1432" s="74"/>
      <c r="AN1432" s="74">
        <f t="shared" si="637"/>
        <v>2012</v>
      </c>
      <c r="AO1432" s="19" t="str">
        <f t="shared" ca="1" si="638"/>
        <v>-</v>
      </c>
      <c r="AP1432" s="17" t="str">
        <f ca="1">IF($C1432&gt;=TODAY(),"-",100*(AO1432-MIN(Fit_Error_Deaths))/(MAX(Fit_Error_Deaths)-MIN(Fit_Error_Deaths)))</f>
        <v>-</v>
      </c>
      <c r="AQ1432" s="17" t="str">
        <f t="shared" ca="1" si="639"/>
        <v>-</v>
      </c>
      <c r="AR1432" s="17" t="str">
        <f ca="1">IF($C1432&gt;=TODAY(),"-",100*(AQ1432-MIN(Fit_Error_LocalTransmission))/(MAX(Fit_Error_LocalTransmission)-MIN(Fit_Error_LocalTransmission)))</f>
        <v>-</v>
      </c>
      <c r="AS1432" s="17" t="str">
        <f t="shared" ca="1" si="640"/>
        <v>-</v>
      </c>
      <c r="AT1432" s="67" t="str">
        <f t="shared" ca="1" si="641"/>
        <v>-</v>
      </c>
    </row>
    <row r="1433" spans="1:46" s="1" customFormat="1" ht="12" x14ac:dyDescent="0.35">
      <c r="A1433" s="87"/>
      <c r="B1433" s="40" t="str">
        <f t="shared" si="618"/>
        <v/>
      </c>
      <c r="C1433" s="41" t="str">
        <f t="shared" si="619"/>
        <v/>
      </c>
      <c r="D1433" s="28">
        <f>'I Disease Parameters'!$E$6/(1000*365)</f>
        <v>4.8197260273972601E-5</v>
      </c>
      <c r="E1433" s="28">
        <f>'I Disease Parameters'!$E$7/(1000*365)</f>
        <v>2.0024657534246577E-5</v>
      </c>
      <c r="F1433" s="27">
        <f>(1-'I Disease Parameters'!$E$8)/'I Disease Parameters'!$E$10</f>
        <v>0.188</v>
      </c>
      <c r="G1433" s="27">
        <f>'I Disease Parameters'!$E$8/'I Disease Parameters'!$E$11</f>
        <v>1.2E-2</v>
      </c>
      <c r="H1433" s="27">
        <f>1/'I Disease Parameters'!$E$12</f>
        <v>0.05</v>
      </c>
      <c r="I1433" s="27">
        <f>'I Disease Parameters'!$E$9/'I Disease Parameters'!$E$15</f>
        <v>0</v>
      </c>
      <c r="J1433" s="83">
        <f t="shared" si="642"/>
        <v>7.7001263440561267</v>
      </c>
      <c r="K1433" s="60">
        <f t="shared" si="643"/>
        <v>0.77001263449643809</v>
      </c>
      <c r="L1433" s="30">
        <f t="shared" si="644"/>
        <v>0.46717576064062738</v>
      </c>
      <c r="M1433" s="27">
        <f>J1433/'I Disease Parameters'!$E$12</f>
        <v>0.38500631720280631</v>
      </c>
      <c r="N1433" s="27">
        <f>K1433/SQRT('I Disease Parameters'!$E$13*'I Disease Parameters'!$E$13)</f>
        <v>4.5294860852731655E-2</v>
      </c>
      <c r="O1433" s="27">
        <f>L1433/'I Disease Parameters'!$E$13</f>
        <v>2.7480927096507492E-2</v>
      </c>
      <c r="P1433" s="27">
        <f>(1-L1433)/'I Disease Parameters'!$E$14</f>
        <v>2.2201009973307193E-2</v>
      </c>
      <c r="Q1433" s="19" t="str">
        <f t="shared" si="620"/>
        <v/>
      </c>
      <c r="R1433" s="17" t="str">
        <f t="shared" si="621"/>
        <v/>
      </c>
      <c r="S1433" s="17" t="str">
        <f t="shared" si="622"/>
        <v/>
      </c>
      <c r="T1433" s="17" t="str">
        <f t="shared" si="623"/>
        <v/>
      </c>
      <c r="U1433" s="17" t="str">
        <f t="shared" si="624"/>
        <v/>
      </c>
      <c r="V1433" s="17" t="str">
        <f t="shared" si="625"/>
        <v/>
      </c>
      <c r="W1433" s="17" t="str">
        <f t="shared" si="626"/>
        <v/>
      </c>
      <c r="X1433" s="18" t="str">
        <f t="shared" si="617"/>
        <v/>
      </c>
      <c r="Y1433" s="17" t="str">
        <f t="shared" si="627"/>
        <v/>
      </c>
      <c r="Z1433" s="17" t="str">
        <f t="shared" si="628"/>
        <v/>
      </c>
      <c r="AA1433" s="17" t="str">
        <f t="shared" si="629"/>
        <v/>
      </c>
      <c r="AB1433" s="17" t="str">
        <f t="shared" si="630"/>
        <v/>
      </c>
      <c r="AC1433" s="17" t="str">
        <f t="shared" si="631"/>
        <v/>
      </c>
      <c r="AD1433" s="18" t="str">
        <f t="shared" si="632"/>
        <v/>
      </c>
      <c r="AE1433" s="19" t="str">
        <f t="shared" si="633"/>
        <v/>
      </c>
      <c r="AF1433" s="17" t="str">
        <f t="shared" si="634"/>
        <v/>
      </c>
      <c r="AG1433" s="17" t="str">
        <f t="shared" si="635"/>
        <v/>
      </c>
      <c r="AH1433" s="18" t="str">
        <f t="shared" si="636"/>
        <v/>
      </c>
      <c r="AI1433" s="73"/>
      <c r="AJ1433" s="74"/>
      <c r="AK1433" s="74"/>
      <c r="AL1433" s="73"/>
      <c r="AM1433" s="74"/>
      <c r="AN1433" s="74">
        <f t="shared" si="637"/>
        <v>2012</v>
      </c>
      <c r="AO1433" s="19" t="str">
        <f t="shared" ca="1" si="638"/>
        <v>-</v>
      </c>
      <c r="AP1433" s="17" t="str">
        <f ca="1">IF($C1433&gt;=TODAY(),"-",100*(AO1433-MIN(Fit_Error_Deaths))/(MAX(Fit_Error_Deaths)-MIN(Fit_Error_Deaths)))</f>
        <v>-</v>
      </c>
      <c r="AQ1433" s="17" t="str">
        <f t="shared" ca="1" si="639"/>
        <v>-</v>
      </c>
      <c r="AR1433" s="17" t="str">
        <f ca="1">IF($C1433&gt;=TODAY(),"-",100*(AQ1433-MIN(Fit_Error_LocalTransmission))/(MAX(Fit_Error_LocalTransmission)-MIN(Fit_Error_LocalTransmission)))</f>
        <v>-</v>
      </c>
      <c r="AS1433" s="17" t="str">
        <f t="shared" ca="1" si="640"/>
        <v>-</v>
      </c>
      <c r="AT1433" s="67" t="str">
        <f t="shared" ca="1" si="641"/>
        <v>-</v>
      </c>
    </row>
    <row r="1434" spans="1:46" s="1" customFormat="1" ht="12" x14ac:dyDescent="0.35">
      <c r="A1434" s="87"/>
      <c r="B1434" s="40" t="str">
        <f t="shared" si="618"/>
        <v/>
      </c>
      <c r="C1434" s="41" t="str">
        <f t="shared" si="619"/>
        <v/>
      </c>
      <c r="D1434" s="28">
        <f>'I Disease Parameters'!$E$6/(1000*365)</f>
        <v>4.8197260273972601E-5</v>
      </c>
      <c r="E1434" s="28">
        <f>'I Disease Parameters'!$E$7/(1000*365)</f>
        <v>2.0024657534246577E-5</v>
      </c>
      <c r="F1434" s="27">
        <f>(1-'I Disease Parameters'!$E$8)/'I Disease Parameters'!$E$10</f>
        <v>0.188</v>
      </c>
      <c r="G1434" s="27">
        <f>'I Disease Parameters'!$E$8/'I Disease Parameters'!$E$11</f>
        <v>1.2E-2</v>
      </c>
      <c r="H1434" s="27">
        <f>1/'I Disease Parameters'!$E$12</f>
        <v>0.05</v>
      </c>
      <c r="I1434" s="27">
        <f>'I Disease Parameters'!$E$9/'I Disease Parameters'!$E$15</f>
        <v>0</v>
      </c>
      <c r="J1434" s="83">
        <f t="shared" si="642"/>
        <v>7.7001263440561267</v>
      </c>
      <c r="K1434" s="60">
        <f t="shared" si="643"/>
        <v>0.77001263449643809</v>
      </c>
      <c r="L1434" s="30">
        <f t="shared" si="644"/>
        <v>0.46717576064062738</v>
      </c>
      <c r="M1434" s="27">
        <f>J1434/'I Disease Parameters'!$E$12</f>
        <v>0.38500631720280631</v>
      </c>
      <c r="N1434" s="27">
        <f>K1434/SQRT('I Disease Parameters'!$E$13*'I Disease Parameters'!$E$13)</f>
        <v>4.5294860852731655E-2</v>
      </c>
      <c r="O1434" s="27">
        <f>L1434/'I Disease Parameters'!$E$13</f>
        <v>2.7480927096507492E-2</v>
      </c>
      <c r="P1434" s="27">
        <f>(1-L1434)/'I Disease Parameters'!$E$14</f>
        <v>2.2201009973307193E-2</v>
      </c>
      <c r="Q1434" s="19" t="str">
        <f t="shared" si="620"/>
        <v/>
      </c>
      <c r="R1434" s="17" t="str">
        <f t="shared" si="621"/>
        <v/>
      </c>
      <c r="S1434" s="17" t="str">
        <f t="shared" si="622"/>
        <v/>
      </c>
      <c r="T1434" s="17" t="str">
        <f t="shared" si="623"/>
        <v/>
      </c>
      <c r="U1434" s="17" t="str">
        <f t="shared" si="624"/>
        <v/>
      </c>
      <c r="V1434" s="17" t="str">
        <f t="shared" si="625"/>
        <v/>
      </c>
      <c r="W1434" s="17" t="str">
        <f t="shared" si="626"/>
        <v/>
      </c>
      <c r="X1434" s="18" t="str">
        <f t="shared" si="617"/>
        <v/>
      </c>
      <c r="Y1434" s="17" t="str">
        <f t="shared" si="627"/>
        <v/>
      </c>
      <c r="Z1434" s="17" t="str">
        <f t="shared" si="628"/>
        <v/>
      </c>
      <c r="AA1434" s="17" t="str">
        <f t="shared" si="629"/>
        <v/>
      </c>
      <c r="AB1434" s="17" t="str">
        <f t="shared" si="630"/>
        <v/>
      </c>
      <c r="AC1434" s="17" t="str">
        <f t="shared" si="631"/>
        <v/>
      </c>
      <c r="AD1434" s="18" t="str">
        <f t="shared" si="632"/>
        <v/>
      </c>
      <c r="AE1434" s="19" t="str">
        <f t="shared" si="633"/>
        <v/>
      </c>
      <c r="AF1434" s="17" t="str">
        <f t="shared" si="634"/>
        <v/>
      </c>
      <c r="AG1434" s="17" t="str">
        <f t="shared" si="635"/>
        <v/>
      </c>
      <c r="AH1434" s="18" t="str">
        <f t="shared" si="636"/>
        <v/>
      </c>
      <c r="AI1434" s="73"/>
      <c r="AJ1434" s="74"/>
      <c r="AK1434" s="74"/>
      <c r="AL1434" s="73"/>
      <c r="AM1434" s="74"/>
      <c r="AN1434" s="74">
        <f t="shared" si="637"/>
        <v>2012</v>
      </c>
      <c r="AO1434" s="19" t="str">
        <f t="shared" ca="1" si="638"/>
        <v>-</v>
      </c>
      <c r="AP1434" s="17" t="str">
        <f ca="1">IF($C1434&gt;=TODAY(),"-",100*(AO1434-MIN(Fit_Error_Deaths))/(MAX(Fit_Error_Deaths)-MIN(Fit_Error_Deaths)))</f>
        <v>-</v>
      </c>
      <c r="AQ1434" s="17" t="str">
        <f t="shared" ca="1" si="639"/>
        <v>-</v>
      </c>
      <c r="AR1434" s="17" t="str">
        <f ca="1">IF($C1434&gt;=TODAY(),"-",100*(AQ1434-MIN(Fit_Error_LocalTransmission))/(MAX(Fit_Error_LocalTransmission)-MIN(Fit_Error_LocalTransmission)))</f>
        <v>-</v>
      </c>
      <c r="AS1434" s="17" t="str">
        <f t="shared" ca="1" si="640"/>
        <v>-</v>
      </c>
      <c r="AT1434" s="67" t="str">
        <f t="shared" ca="1" si="641"/>
        <v>-</v>
      </c>
    </row>
    <row r="1435" spans="1:46" s="1" customFormat="1" ht="12" x14ac:dyDescent="0.35">
      <c r="A1435" s="87"/>
      <c r="B1435" s="40" t="str">
        <f t="shared" si="618"/>
        <v/>
      </c>
      <c r="C1435" s="41" t="str">
        <f t="shared" si="619"/>
        <v/>
      </c>
      <c r="D1435" s="28">
        <f>'I Disease Parameters'!$E$6/(1000*365)</f>
        <v>4.8197260273972601E-5</v>
      </c>
      <c r="E1435" s="28">
        <f>'I Disease Parameters'!$E$7/(1000*365)</f>
        <v>2.0024657534246577E-5</v>
      </c>
      <c r="F1435" s="27">
        <f>(1-'I Disease Parameters'!$E$8)/'I Disease Parameters'!$E$10</f>
        <v>0.188</v>
      </c>
      <c r="G1435" s="27">
        <f>'I Disease Parameters'!$E$8/'I Disease Parameters'!$E$11</f>
        <v>1.2E-2</v>
      </c>
      <c r="H1435" s="27">
        <f>1/'I Disease Parameters'!$E$12</f>
        <v>0.05</v>
      </c>
      <c r="I1435" s="27">
        <f>'I Disease Parameters'!$E$9/'I Disease Parameters'!$E$15</f>
        <v>0</v>
      </c>
      <c r="J1435" s="83">
        <f t="shared" si="642"/>
        <v>7.7001263440561267</v>
      </c>
      <c r="K1435" s="60">
        <f t="shared" si="643"/>
        <v>0.77001263449643809</v>
      </c>
      <c r="L1435" s="30">
        <f t="shared" si="644"/>
        <v>0.46717576064062738</v>
      </c>
      <c r="M1435" s="27">
        <f>J1435/'I Disease Parameters'!$E$12</f>
        <v>0.38500631720280631</v>
      </c>
      <c r="N1435" s="27">
        <f>K1435/SQRT('I Disease Parameters'!$E$13*'I Disease Parameters'!$E$13)</f>
        <v>4.5294860852731655E-2</v>
      </c>
      <c r="O1435" s="27">
        <f>L1435/'I Disease Parameters'!$E$13</f>
        <v>2.7480927096507492E-2</v>
      </c>
      <c r="P1435" s="27">
        <f>(1-L1435)/'I Disease Parameters'!$E$14</f>
        <v>2.2201009973307193E-2</v>
      </c>
      <c r="Q1435" s="19" t="str">
        <f t="shared" si="620"/>
        <v/>
      </c>
      <c r="R1435" s="17" t="str">
        <f t="shared" si="621"/>
        <v/>
      </c>
      <c r="S1435" s="17" t="str">
        <f t="shared" si="622"/>
        <v/>
      </c>
      <c r="T1435" s="17" t="str">
        <f t="shared" si="623"/>
        <v/>
      </c>
      <c r="U1435" s="17" t="str">
        <f t="shared" si="624"/>
        <v/>
      </c>
      <c r="V1435" s="17" t="str">
        <f t="shared" si="625"/>
        <v/>
      </c>
      <c r="W1435" s="17" t="str">
        <f t="shared" si="626"/>
        <v/>
      </c>
      <c r="X1435" s="18" t="str">
        <f t="shared" si="617"/>
        <v/>
      </c>
      <c r="Y1435" s="17" t="str">
        <f t="shared" si="627"/>
        <v/>
      </c>
      <c r="Z1435" s="17" t="str">
        <f t="shared" si="628"/>
        <v/>
      </c>
      <c r="AA1435" s="17" t="str">
        <f t="shared" si="629"/>
        <v/>
      </c>
      <c r="AB1435" s="17" t="str">
        <f t="shared" si="630"/>
        <v/>
      </c>
      <c r="AC1435" s="17" t="str">
        <f t="shared" si="631"/>
        <v/>
      </c>
      <c r="AD1435" s="18" t="str">
        <f t="shared" si="632"/>
        <v/>
      </c>
      <c r="AE1435" s="19" t="str">
        <f t="shared" si="633"/>
        <v/>
      </c>
      <c r="AF1435" s="17" t="str">
        <f t="shared" si="634"/>
        <v/>
      </c>
      <c r="AG1435" s="17" t="str">
        <f t="shared" si="635"/>
        <v/>
      </c>
      <c r="AH1435" s="18" t="str">
        <f t="shared" si="636"/>
        <v/>
      </c>
      <c r="AI1435" s="73"/>
      <c r="AJ1435" s="74"/>
      <c r="AK1435" s="74"/>
      <c r="AL1435" s="73"/>
      <c r="AM1435" s="74"/>
      <c r="AN1435" s="74">
        <f t="shared" si="637"/>
        <v>2012</v>
      </c>
      <c r="AO1435" s="19" t="str">
        <f t="shared" ca="1" si="638"/>
        <v>-</v>
      </c>
      <c r="AP1435" s="17" t="str">
        <f ca="1">IF($C1435&gt;=TODAY(),"-",100*(AO1435-MIN(Fit_Error_Deaths))/(MAX(Fit_Error_Deaths)-MIN(Fit_Error_Deaths)))</f>
        <v>-</v>
      </c>
      <c r="AQ1435" s="17" t="str">
        <f t="shared" ca="1" si="639"/>
        <v>-</v>
      </c>
      <c r="AR1435" s="17" t="str">
        <f ca="1">IF($C1435&gt;=TODAY(),"-",100*(AQ1435-MIN(Fit_Error_LocalTransmission))/(MAX(Fit_Error_LocalTransmission)-MIN(Fit_Error_LocalTransmission)))</f>
        <v>-</v>
      </c>
      <c r="AS1435" s="17" t="str">
        <f t="shared" ca="1" si="640"/>
        <v>-</v>
      </c>
      <c r="AT1435" s="67" t="str">
        <f t="shared" ca="1" si="641"/>
        <v>-</v>
      </c>
    </row>
    <row r="1436" spans="1:46" s="1" customFormat="1" ht="12" x14ac:dyDescent="0.35">
      <c r="A1436" s="87"/>
      <c r="B1436" s="40" t="str">
        <f t="shared" si="618"/>
        <v/>
      </c>
      <c r="C1436" s="41" t="str">
        <f t="shared" si="619"/>
        <v/>
      </c>
      <c r="D1436" s="28">
        <f>'I Disease Parameters'!$E$6/(1000*365)</f>
        <v>4.8197260273972601E-5</v>
      </c>
      <c r="E1436" s="28">
        <f>'I Disease Parameters'!$E$7/(1000*365)</f>
        <v>2.0024657534246577E-5</v>
      </c>
      <c r="F1436" s="27">
        <f>(1-'I Disease Parameters'!$E$8)/'I Disease Parameters'!$E$10</f>
        <v>0.188</v>
      </c>
      <c r="G1436" s="27">
        <f>'I Disease Parameters'!$E$8/'I Disease Parameters'!$E$11</f>
        <v>1.2E-2</v>
      </c>
      <c r="H1436" s="27">
        <f>1/'I Disease Parameters'!$E$12</f>
        <v>0.05</v>
      </c>
      <c r="I1436" s="27">
        <f>'I Disease Parameters'!$E$9/'I Disease Parameters'!$E$15</f>
        <v>0</v>
      </c>
      <c r="J1436" s="83">
        <f t="shared" si="642"/>
        <v>7.7001263440561267</v>
      </c>
      <c r="K1436" s="60">
        <f t="shared" si="643"/>
        <v>0.77001263449643809</v>
      </c>
      <c r="L1436" s="30">
        <f t="shared" si="644"/>
        <v>0.46717576064062738</v>
      </c>
      <c r="M1436" s="27">
        <f>J1436/'I Disease Parameters'!$E$12</f>
        <v>0.38500631720280631</v>
      </c>
      <c r="N1436" s="27">
        <f>K1436/SQRT('I Disease Parameters'!$E$13*'I Disease Parameters'!$E$13)</f>
        <v>4.5294860852731655E-2</v>
      </c>
      <c r="O1436" s="27">
        <f>L1436/'I Disease Parameters'!$E$13</f>
        <v>2.7480927096507492E-2</v>
      </c>
      <c r="P1436" s="27">
        <f>(1-L1436)/'I Disease Parameters'!$E$14</f>
        <v>2.2201009973307193E-2</v>
      </c>
      <c r="Q1436" s="19" t="str">
        <f t="shared" si="620"/>
        <v/>
      </c>
      <c r="R1436" s="17" t="str">
        <f t="shared" si="621"/>
        <v/>
      </c>
      <c r="S1436" s="17" t="str">
        <f t="shared" si="622"/>
        <v/>
      </c>
      <c r="T1436" s="17" t="str">
        <f t="shared" si="623"/>
        <v/>
      </c>
      <c r="U1436" s="17" t="str">
        <f t="shared" si="624"/>
        <v/>
      </c>
      <c r="V1436" s="17" t="str">
        <f t="shared" si="625"/>
        <v/>
      </c>
      <c r="W1436" s="17" t="str">
        <f t="shared" si="626"/>
        <v/>
      </c>
      <c r="X1436" s="18" t="str">
        <f t="shared" si="617"/>
        <v/>
      </c>
      <c r="Y1436" s="17" t="str">
        <f t="shared" si="627"/>
        <v/>
      </c>
      <c r="Z1436" s="17" t="str">
        <f t="shared" si="628"/>
        <v/>
      </c>
      <c r="AA1436" s="17" t="str">
        <f t="shared" si="629"/>
        <v/>
      </c>
      <c r="AB1436" s="17" t="str">
        <f t="shared" si="630"/>
        <v/>
      </c>
      <c r="AC1436" s="17" t="str">
        <f t="shared" si="631"/>
        <v/>
      </c>
      <c r="AD1436" s="18" t="str">
        <f t="shared" si="632"/>
        <v/>
      </c>
      <c r="AE1436" s="19" t="str">
        <f t="shared" si="633"/>
        <v/>
      </c>
      <c r="AF1436" s="17" t="str">
        <f t="shared" si="634"/>
        <v/>
      </c>
      <c r="AG1436" s="17" t="str">
        <f t="shared" si="635"/>
        <v/>
      </c>
      <c r="AH1436" s="18" t="str">
        <f t="shared" si="636"/>
        <v/>
      </c>
      <c r="AI1436" s="73"/>
      <c r="AJ1436" s="74"/>
      <c r="AK1436" s="74"/>
      <c r="AL1436" s="73"/>
      <c r="AM1436" s="74"/>
      <c r="AN1436" s="74">
        <f t="shared" si="637"/>
        <v>2012</v>
      </c>
      <c r="AO1436" s="19" t="str">
        <f t="shared" ca="1" si="638"/>
        <v>-</v>
      </c>
      <c r="AP1436" s="17" t="str">
        <f ca="1">IF($C1436&gt;=TODAY(),"-",100*(AO1436-MIN(Fit_Error_Deaths))/(MAX(Fit_Error_Deaths)-MIN(Fit_Error_Deaths)))</f>
        <v>-</v>
      </c>
      <c r="AQ1436" s="17" t="str">
        <f t="shared" ca="1" si="639"/>
        <v>-</v>
      </c>
      <c r="AR1436" s="17" t="str">
        <f ca="1">IF($C1436&gt;=TODAY(),"-",100*(AQ1436-MIN(Fit_Error_LocalTransmission))/(MAX(Fit_Error_LocalTransmission)-MIN(Fit_Error_LocalTransmission)))</f>
        <v>-</v>
      </c>
      <c r="AS1436" s="17" t="str">
        <f t="shared" ca="1" si="640"/>
        <v>-</v>
      </c>
      <c r="AT1436" s="67" t="str">
        <f t="shared" ca="1" si="641"/>
        <v>-</v>
      </c>
    </row>
    <row r="1437" spans="1:46" s="1" customFormat="1" ht="12" x14ac:dyDescent="0.35">
      <c r="A1437" s="87"/>
      <c r="B1437" s="40" t="str">
        <f t="shared" si="618"/>
        <v/>
      </c>
      <c r="C1437" s="41" t="str">
        <f t="shared" si="619"/>
        <v/>
      </c>
      <c r="D1437" s="28">
        <f>'I Disease Parameters'!$E$6/(1000*365)</f>
        <v>4.8197260273972601E-5</v>
      </c>
      <c r="E1437" s="28">
        <f>'I Disease Parameters'!$E$7/(1000*365)</f>
        <v>2.0024657534246577E-5</v>
      </c>
      <c r="F1437" s="27">
        <f>(1-'I Disease Parameters'!$E$8)/'I Disease Parameters'!$E$10</f>
        <v>0.188</v>
      </c>
      <c r="G1437" s="27">
        <f>'I Disease Parameters'!$E$8/'I Disease Parameters'!$E$11</f>
        <v>1.2E-2</v>
      </c>
      <c r="H1437" s="27">
        <f>1/'I Disease Parameters'!$E$12</f>
        <v>0.05</v>
      </c>
      <c r="I1437" s="27">
        <f>'I Disease Parameters'!$E$9/'I Disease Parameters'!$E$15</f>
        <v>0</v>
      </c>
      <c r="J1437" s="83">
        <f t="shared" si="642"/>
        <v>7.7001263440561267</v>
      </c>
      <c r="K1437" s="60">
        <f t="shared" si="643"/>
        <v>0.77001263449643809</v>
      </c>
      <c r="L1437" s="30">
        <f t="shared" si="644"/>
        <v>0.46717576064062738</v>
      </c>
      <c r="M1437" s="27">
        <f>J1437/'I Disease Parameters'!$E$12</f>
        <v>0.38500631720280631</v>
      </c>
      <c r="N1437" s="27">
        <f>K1437/SQRT('I Disease Parameters'!$E$13*'I Disease Parameters'!$E$13)</f>
        <v>4.5294860852731655E-2</v>
      </c>
      <c r="O1437" s="27">
        <f>L1437/'I Disease Parameters'!$E$13</f>
        <v>2.7480927096507492E-2</v>
      </c>
      <c r="P1437" s="27">
        <f>(1-L1437)/'I Disease Parameters'!$E$14</f>
        <v>2.2201009973307193E-2</v>
      </c>
      <c r="Q1437" s="19" t="str">
        <f t="shared" si="620"/>
        <v/>
      </c>
      <c r="R1437" s="17" t="str">
        <f t="shared" si="621"/>
        <v/>
      </c>
      <c r="S1437" s="17" t="str">
        <f t="shared" si="622"/>
        <v/>
      </c>
      <c r="T1437" s="17" t="str">
        <f t="shared" si="623"/>
        <v/>
      </c>
      <c r="U1437" s="17" t="str">
        <f t="shared" si="624"/>
        <v/>
      </c>
      <c r="V1437" s="17" t="str">
        <f t="shared" si="625"/>
        <v/>
      </c>
      <c r="W1437" s="17" t="str">
        <f t="shared" si="626"/>
        <v/>
      </c>
      <c r="X1437" s="18" t="str">
        <f t="shared" si="617"/>
        <v/>
      </c>
      <c r="Y1437" s="17" t="str">
        <f t="shared" si="627"/>
        <v/>
      </c>
      <c r="Z1437" s="17" t="str">
        <f t="shared" si="628"/>
        <v/>
      </c>
      <c r="AA1437" s="17" t="str">
        <f t="shared" si="629"/>
        <v/>
      </c>
      <c r="AB1437" s="17" t="str">
        <f t="shared" si="630"/>
        <v/>
      </c>
      <c r="AC1437" s="17" t="str">
        <f t="shared" si="631"/>
        <v/>
      </c>
      <c r="AD1437" s="18" t="str">
        <f t="shared" si="632"/>
        <v/>
      </c>
      <c r="AE1437" s="19" t="str">
        <f t="shared" si="633"/>
        <v/>
      </c>
      <c r="AF1437" s="17" t="str">
        <f t="shared" si="634"/>
        <v/>
      </c>
      <c r="AG1437" s="17" t="str">
        <f t="shared" si="635"/>
        <v/>
      </c>
      <c r="AH1437" s="18" t="str">
        <f t="shared" si="636"/>
        <v/>
      </c>
      <c r="AI1437" s="73"/>
      <c r="AJ1437" s="74"/>
      <c r="AK1437" s="74"/>
      <c r="AL1437" s="73"/>
      <c r="AM1437" s="74"/>
      <c r="AN1437" s="74">
        <f t="shared" si="637"/>
        <v>2012</v>
      </c>
      <c r="AO1437" s="19" t="str">
        <f t="shared" ca="1" si="638"/>
        <v>-</v>
      </c>
      <c r="AP1437" s="17" t="str">
        <f ca="1">IF($C1437&gt;=TODAY(),"-",100*(AO1437-MIN(Fit_Error_Deaths))/(MAX(Fit_Error_Deaths)-MIN(Fit_Error_Deaths)))</f>
        <v>-</v>
      </c>
      <c r="AQ1437" s="17" t="str">
        <f t="shared" ca="1" si="639"/>
        <v>-</v>
      </c>
      <c r="AR1437" s="17" t="str">
        <f ca="1">IF($C1437&gt;=TODAY(),"-",100*(AQ1437-MIN(Fit_Error_LocalTransmission))/(MAX(Fit_Error_LocalTransmission)-MIN(Fit_Error_LocalTransmission)))</f>
        <v>-</v>
      </c>
      <c r="AS1437" s="17" t="str">
        <f t="shared" ca="1" si="640"/>
        <v>-</v>
      </c>
      <c r="AT1437" s="67" t="str">
        <f t="shared" ca="1" si="641"/>
        <v>-</v>
      </c>
    </row>
    <row r="1438" spans="1:46" s="1" customFormat="1" ht="12" x14ac:dyDescent="0.35">
      <c r="A1438" s="87"/>
      <c r="B1438" s="40" t="str">
        <f t="shared" si="618"/>
        <v/>
      </c>
      <c r="C1438" s="41" t="str">
        <f t="shared" si="619"/>
        <v/>
      </c>
      <c r="D1438" s="28">
        <f>'I Disease Parameters'!$E$6/(1000*365)</f>
        <v>4.8197260273972601E-5</v>
      </c>
      <c r="E1438" s="28">
        <f>'I Disease Parameters'!$E$7/(1000*365)</f>
        <v>2.0024657534246577E-5</v>
      </c>
      <c r="F1438" s="27">
        <f>(1-'I Disease Parameters'!$E$8)/'I Disease Parameters'!$E$10</f>
        <v>0.188</v>
      </c>
      <c r="G1438" s="27">
        <f>'I Disease Parameters'!$E$8/'I Disease Parameters'!$E$11</f>
        <v>1.2E-2</v>
      </c>
      <c r="H1438" s="27">
        <f>1/'I Disease Parameters'!$E$12</f>
        <v>0.05</v>
      </c>
      <c r="I1438" s="27">
        <f>'I Disease Parameters'!$E$9/'I Disease Parameters'!$E$15</f>
        <v>0</v>
      </c>
      <c r="J1438" s="83">
        <f t="shared" si="642"/>
        <v>7.7001263440561267</v>
      </c>
      <c r="K1438" s="60">
        <f t="shared" si="643"/>
        <v>0.77001263449643809</v>
      </c>
      <c r="L1438" s="30">
        <f t="shared" si="644"/>
        <v>0.46717576064062738</v>
      </c>
      <c r="M1438" s="27">
        <f>J1438/'I Disease Parameters'!$E$12</f>
        <v>0.38500631720280631</v>
      </c>
      <c r="N1438" s="27">
        <f>K1438/SQRT('I Disease Parameters'!$E$13*'I Disease Parameters'!$E$13)</f>
        <v>4.5294860852731655E-2</v>
      </c>
      <c r="O1438" s="27">
        <f>L1438/'I Disease Parameters'!$E$13</f>
        <v>2.7480927096507492E-2</v>
      </c>
      <c r="P1438" s="27">
        <f>(1-L1438)/'I Disease Parameters'!$E$14</f>
        <v>2.2201009973307193E-2</v>
      </c>
      <c r="Q1438" s="19" t="str">
        <f t="shared" si="620"/>
        <v/>
      </c>
      <c r="R1438" s="17" t="str">
        <f t="shared" si="621"/>
        <v/>
      </c>
      <c r="S1438" s="17" t="str">
        <f t="shared" si="622"/>
        <v/>
      </c>
      <c r="T1438" s="17" t="str">
        <f t="shared" si="623"/>
        <v/>
      </c>
      <c r="U1438" s="17" t="str">
        <f t="shared" si="624"/>
        <v/>
      </c>
      <c r="V1438" s="17" t="str">
        <f t="shared" si="625"/>
        <v/>
      </c>
      <c r="W1438" s="17" t="str">
        <f t="shared" si="626"/>
        <v/>
      </c>
      <c r="X1438" s="18" t="str">
        <f t="shared" si="617"/>
        <v/>
      </c>
      <c r="Y1438" s="17" t="str">
        <f t="shared" si="627"/>
        <v/>
      </c>
      <c r="Z1438" s="17" t="str">
        <f t="shared" si="628"/>
        <v/>
      </c>
      <c r="AA1438" s="17" t="str">
        <f t="shared" si="629"/>
        <v/>
      </c>
      <c r="AB1438" s="17" t="str">
        <f t="shared" si="630"/>
        <v/>
      </c>
      <c r="AC1438" s="17" t="str">
        <f t="shared" si="631"/>
        <v/>
      </c>
      <c r="AD1438" s="18" t="str">
        <f t="shared" si="632"/>
        <v/>
      </c>
      <c r="AE1438" s="19" t="str">
        <f t="shared" si="633"/>
        <v/>
      </c>
      <c r="AF1438" s="17" t="str">
        <f t="shared" si="634"/>
        <v/>
      </c>
      <c r="AG1438" s="17" t="str">
        <f t="shared" si="635"/>
        <v/>
      </c>
      <c r="AH1438" s="18" t="str">
        <f t="shared" si="636"/>
        <v/>
      </c>
      <c r="AI1438" s="73"/>
      <c r="AJ1438" s="74"/>
      <c r="AK1438" s="74"/>
      <c r="AL1438" s="73"/>
      <c r="AM1438" s="74"/>
      <c r="AN1438" s="74">
        <f t="shared" si="637"/>
        <v>2012</v>
      </c>
      <c r="AO1438" s="19" t="str">
        <f t="shared" ca="1" si="638"/>
        <v>-</v>
      </c>
      <c r="AP1438" s="17" t="str">
        <f ca="1">IF($C1438&gt;=TODAY(),"-",100*(AO1438-MIN(Fit_Error_Deaths))/(MAX(Fit_Error_Deaths)-MIN(Fit_Error_Deaths)))</f>
        <v>-</v>
      </c>
      <c r="AQ1438" s="17" t="str">
        <f t="shared" ca="1" si="639"/>
        <v>-</v>
      </c>
      <c r="AR1438" s="17" t="str">
        <f ca="1">IF($C1438&gt;=TODAY(),"-",100*(AQ1438-MIN(Fit_Error_LocalTransmission))/(MAX(Fit_Error_LocalTransmission)-MIN(Fit_Error_LocalTransmission)))</f>
        <v>-</v>
      </c>
      <c r="AS1438" s="17" t="str">
        <f t="shared" ca="1" si="640"/>
        <v>-</v>
      </c>
      <c r="AT1438" s="67" t="str">
        <f t="shared" ca="1" si="641"/>
        <v>-</v>
      </c>
    </row>
    <row r="1439" spans="1:46" s="1" customFormat="1" ht="12" x14ac:dyDescent="0.35">
      <c r="A1439" s="87"/>
      <c r="B1439" s="40" t="str">
        <f t="shared" si="618"/>
        <v/>
      </c>
      <c r="C1439" s="41" t="str">
        <f t="shared" si="619"/>
        <v/>
      </c>
      <c r="D1439" s="28">
        <f>'I Disease Parameters'!$E$6/(1000*365)</f>
        <v>4.8197260273972601E-5</v>
      </c>
      <c r="E1439" s="28">
        <f>'I Disease Parameters'!$E$7/(1000*365)</f>
        <v>2.0024657534246577E-5</v>
      </c>
      <c r="F1439" s="27">
        <f>(1-'I Disease Parameters'!$E$8)/'I Disease Parameters'!$E$10</f>
        <v>0.188</v>
      </c>
      <c r="G1439" s="27">
        <f>'I Disease Parameters'!$E$8/'I Disease Parameters'!$E$11</f>
        <v>1.2E-2</v>
      </c>
      <c r="H1439" s="27">
        <f>1/'I Disease Parameters'!$E$12</f>
        <v>0.05</v>
      </c>
      <c r="I1439" s="27">
        <f>'I Disease Parameters'!$E$9/'I Disease Parameters'!$E$15</f>
        <v>0</v>
      </c>
      <c r="J1439" s="83">
        <f t="shared" si="642"/>
        <v>7.7001263440561267</v>
      </c>
      <c r="K1439" s="60">
        <f t="shared" si="643"/>
        <v>0.77001263449643809</v>
      </c>
      <c r="L1439" s="30">
        <f t="shared" si="644"/>
        <v>0.46717576064062738</v>
      </c>
      <c r="M1439" s="27">
        <f>J1439/'I Disease Parameters'!$E$12</f>
        <v>0.38500631720280631</v>
      </c>
      <c r="N1439" s="27">
        <f>K1439/SQRT('I Disease Parameters'!$E$13*'I Disease Parameters'!$E$13)</f>
        <v>4.5294860852731655E-2</v>
      </c>
      <c r="O1439" s="27">
        <f>L1439/'I Disease Parameters'!$E$13</f>
        <v>2.7480927096507492E-2</v>
      </c>
      <c r="P1439" s="27">
        <f>(1-L1439)/'I Disease Parameters'!$E$14</f>
        <v>2.2201009973307193E-2</v>
      </c>
      <c r="Q1439" s="19" t="str">
        <f t="shared" si="620"/>
        <v/>
      </c>
      <c r="R1439" s="17" t="str">
        <f t="shared" si="621"/>
        <v/>
      </c>
      <c r="S1439" s="17" t="str">
        <f t="shared" si="622"/>
        <v/>
      </c>
      <c r="T1439" s="17" t="str">
        <f t="shared" si="623"/>
        <v/>
      </c>
      <c r="U1439" s="17" t="str">
        <f t="shared" si="624"/>
        <v/>
      </c>
      <c r="V1439" s="17" t="str">
        <f t="shared" si="625"/>
        <v/>
      </c>
      <c r="W1439" s="17" t="str">
        <f t="shared" si="626"/>
        <v/>
      </c>
      <c r="X1439" s="18" t="str">
        <f t="shared" si="617"/>
        <v/>
      </c>
      <c r="Y1439" s="17" t="str">
        <f t="shared" si="627"/>
        <v/>
      </c>
      <c r="Z1439" s="17" t="str">
        <f t="shared" si="628"/>
        <v/>
      </c>
      <c r="AA1439" s="17" t="str">
        <f t="shared" si="629"/>
        <v/>
      </c>
      <c r="AB1439" s="17" t="str">
        <f t="shared" si="630"/>
        <v/>
      </c>
      <c r="AC1439" s="17" t="str">
        <f t="shared" si="631"/>
        <v/>
      </c>
      <c r="AD1439" s="18" t="str">
        <f t="shared" si="632"/>
        <v/>
      </c>
      <c r="AE1439" s="19" t="str">
        <f t="shared" si="633"/>
        <v/>
      </c>
      <c r="AF1439" s="17" t="str">
        <f t="shared" si="634"/>
        <v/>
      </c>
      <c r="AG1439" s="17" t="str">
        <f t="shared" si="635"/>
        <v/>
      </c>
      <c r="AH1439" s="18" t="str">
        <f t="shared" si="636"/>
        <v/>
      </c>
      <c r="AI1439" s="73"/>
      <c r="AJ1439" s="74"/>
      <c r="AK1439" s="74"/>
      <c r="AL1439" s="73"/>
      <c r="AM1439" s="74"/>
      <c r="AN1439" s="74">
        <f t="shared" si="637"/>
        <v>2012</v>
      </c>
      <c r="AO1439" s="19" t="str">
        <f t="shared" ca="1" si="638"/>
        <v>-</v>
      </c>
      <c r="AP1439" s="17" t="str">
        <f ca="1">IF($C1439&gt;=TODAY(),"-",100*(AO1439-MIN(Fit_Error_Deaths))/(MAX(Fit_Error_Deaths)-MIN(Fit_Error_Deaths)))</f>
        <v>-</v>
      </c>
      <c r="AQ1439" s="17" t="str">
        <f t="shared" ca="1" si="639"/>
        <v>-</v>
      </c>
      <c r="AR1439" s="17" t="str">
        <f ca="1">IF($C1439&gt;=TODAY(),"-",100*(AQ1439-MIN(Fit_Error_LocalTransmission))/(MAX(Fit_Error_LocalTransmission)-MIN(Fit_Error_LocalTransmission)))</f>
        <v>-</v>
      </c>
      <c r="AS1439" s="17" t="str">
        <f t="shared" ca="1" si="640"/>
        <v>-</v>
      </c>
      <c r="AT1439" s="67" t="str">
        <f t="shared" ca="1" si="641"/>
        <v>-</v>
      </c>
    </row>
    <row r="1440" spans="1:46" s="1" customFormat="1" ht="12" x14ac:dyDescent="0.35">
      <c r="A1440" s="87"/>
      <c r="B1440" s="40" t="str">
        <f t="shared" si="618"/>
        <v/>
      </c>
      <c r="C1440" s="41" t="str">
        <f t="shared" si="619"/>
        <v/>
      </c>
      <c r="D1440" s="28">
        <f>'I Disease Parameters'!$E$6/(1000*365)</f>
        <v>4.8197260273972601E-5</v>
      </c>
      <c r="E1440" s="28">
        <f>'I Disease Parameters'!$E$7/(1000*365)</f>
        <v>2.0024657534246577E-5</v>
      </c>
      <c r="F1440" s="27">
        <f>(1-'I Disease Parameters'!$E$8)/'I Disease Parameters'!$E$10</f>
        <v>0.188</v>
      </c>
      <c r="G1440" s="27">
        <f>'I Disease Parameters'!$E$8/'I Disease Parameters'!$E$11</f>
        <v>1.2E-2</v>
      </c>
      <c r="H1440" s="27">
        <f>1/'I Disease Parameters'!$E$12</f>
        <v>0.05</v>
      </c>
      <c r="I1440" s="27">
        <f>'I Disease Parameters'!$E$9/'I Disease Parameters'!$E$15</f>
        <v>0</v>
      </c>
      <c r="J1440" s="83">
        <f t="shared" si="642"/>
        <v>7.7001263440561267</v>
      </c>
      <c r="K1440" s="60">
        <f t="shared" si="643"/>
        <v>0.77001263449643809</v>
      </c>
      <c r="L1440" s="30">
        <f t="shared" si="644"/>
        <v>0.46717576064062738</v>
      </c>
      <c r="M1440" s="27">
        <f>J1440/'I Disease Parameters'!$E$12</f>
        <v>0.38500631720280631</v>
      </c>
      <c r="N1440" s="27">
        <f>K1440/SQRT('I Disease Parameters'!$E$13*'I Disease Parameters'!$E$13)</f>
        <v>4.5294860852731655E-2</v>
      </c>
      <c r="O1440" s="27">
        <f>L1440/'I Disease Parameters'!$E$13</f>
        <v>2.7480927096507492E-2</v>
      </c>
      <c r="P1440" s="27">
        <f>(1-L1440)/'I Disease Parameters'!$E$14</f>
        <v>2.2201009973307193E-2</v>
      </c>
      <c r="Q1440" s="19" t="str">
        <f t="shared" si="620"/>
        <v/>
      </c>
      <c r="R1440" s="17" t="str">
        <f t="shared" si="621"/>
        <v/>
      </c>
      <c r="S1440" s="17" t="str">
        <f t="shared" si="622"/>
        <v/>
      </c>
      <c r="T1440" s="17" t="str">
        <f t="shared" si="623"/>
        <v/>
      </c>
      <c r="U1440" s="17" t="str">
        <f t="shared" si="624"/>
        <v/>
      </c>
      <c r="V1440" s="17" t="str">
        <f t="shared" si="625"/>
        <v/>
      </c>
      <c r="W1440" s="17" t="str">
        <f t="shared" si="626"/>
        <v/>
      </c>
      <c r="X1440" s="18" t="str">
        <f t="shared" si="617"/>
        <v/>
      </c>
      <c r="Y1440" s="17" t="str">
        <f t="shared" si="627"/>
        <v/>
      </c>
      <c r="Z1440" s="17" t="str">
        <f t="shared" si="628"/>
        <v/>
      </c>
      <c r="AA1440" s="17" t="str">
        <f t="shared" si="629"/>
        <v/>
      </c>
      <c r="AB1440" s="17" t="str">
        <f t="shared" si="630"/>
        <v/>
      </c>
      <c r="AC1440" s="17" t="str">
        <f t="shared" si="631"/>
        <v/>
      </c>
      <c r="AD1440" s="18" t="str">
        <f t="shared" si="632"/>
        <v/>
      </c>
      <c r="AE1440" s="19" t="str">
        <f t="shared" si="633"/>
        <v/>
      </c>
      <c r="AF1440" s="17" t="str">
        <f t="shared" si="634"/>
        <v/>
      </c>
      <c r="AG1440" s="17" t="str">
        <f t="shared" si="635"/>
        <v/>
      </c>
      <c r="AH1440" s="18" t="str">
        <f t="shared" si="636"/>
        <v/>
      </c>
      <c r="AI1440" s="73"/>
      <c r="AJ1440" s="74"/>
      <c r="AK1440" s="74"/>
      <c r="AL1440" s="73"/>
      <c r="AM1440" s="74"/>
      <c r="AN1440" s="74">
        <f t="shared" si="637"/>
        <v>2012</v>
      </c>
      <c r="AO1440" s="19" t="str">
        <f t="shared" ca="1" si="638"/>
        <v>-</v>
      </c>
      <c r="AP1440" s="17" t="str">
        <f ca="1">IF($C1440&gt;=TODAY(),"-",100*(AO1440-MIN(Fit_Error_Deaths))/(MAX(Fit_Error_Deaths)-MIN(Fit_Error_Deaths)))</f>
        <v>-</v>
      </c>
      <c r="AQ1440" s="17" t="str">
        <f t="shared" ca="1" si="639"/>
        <v>-</v>
      </c>
      <c r="AR1440" s="17" t="str">
        <f ca="1">IF($C1440&gt;=TODAY(),"-",100*(AQ1440-MIN(Fit_Error_LocalTransmission))/(MAX(Fit_Error_LocalTransmission)-MIN(Fit_Error_LocalTransmission)))</f>
        <v>-</v>
      </c>
      <c r="AS1440" s="17" t="str">
        <f t="shared" ca="1" si="640"/>
        <v>-</v>
      </c>
      <c r="AT1440" s="67" t="str">
        <f t="shared" ca="1" si="641"/>
        <v>-</v>
      </c>
    </row>
    <row r="1441" spans="1:46" s="1" customFormat="1" ht="12" x14ac:dyDescent="0.35">
      <c r="A1441" s="87"/>
      <c r="B1441" s="40" t="str">
        <f t="shared" si="618"/>
        <v/>
      </c>
      <c r="C1441" s="41" t="str">
        <f t="shared" si="619"/>
        <v/>
      </c>
      <c r="D1441" s="28">
        <f>'I Disease Parameters'!$E$6/(1000*365)</f>
        <v>4.8197260273972601E-5</v>
      </c>
      <c r="E1441" s="28">
        <f>'I Disease Parameters'!$E$7/(1000*365)</f>
        <v>2.0024657534246577E-5</v>
      </c>
      <c r="F1441" s="27">
        <f>(1-'I Disease Parameters'!$E$8)/'I Disease Parameters'!$E$10</f>
        <v>0.188</v>
      </c>
      <c r="G1441" s="27">
        <f>'I Disease Parameters'!$E$8/'I Disease Parameters'!$E$11</f>
        <v>1.2E-2</v>
      </c>
      <c r="H1441" s="27">
        <f>1/'I Disease Parameters'!$E$12</f>
        <v>0.05</v>
      </c>
      <c r="I1441" s="27">
        <f>'I Disease Parameters'!$E$9/'I Disease Parameters'!$E$15</f>
        <v>0</v>
      </c>
      <c r="J1441" s="83">
        <f t="shared" si="642"/>
        <v>7.7001263440561267</v>
      </c>
      <c r="K1441" s="60">
        <f t="shared" si="643"/>
        <v>0.77001263449643809</v>
      </c>
      <c r="L1441" s="30">
        <f t="shared" si="644"/>
        <v>0.46717576064062738</v>
      </c>
      <c r="M1441" s="27">
        <f>J1441/'I Disease Parameters'!$E$12</f>
        <v>0.38500631720280631</v>
      </c>
      <c r="N1441" s="27">
        <f>K1441/SQRT('I Disease Parameters'!$E$13*'I Disease Parameters'!$E$13)</f>
        <v>4.5294860852731655E-2</v>
      </c>
      <c r="O1441" s="27">
        <f>L1441/'I Disease Parameters'!$E$13</f>
        <v>2.7480927096507492E-2</v>
      </c>
      <c r="P1441" s="27">
        <f>(1-L1441)/'I Disease Parameters'!$E$14</f>
        <v>2.2201009973307193E-2</v>
      </c>
      <c r="Q1441" s="19" t="str">
        <f t="shared" si="620"/>
        <v/>
      </c>
      <c r="R1441" s="17" t="str">
        <f t="shared" si="621"/>
        <v/>
      </c>
      <c r="S1441" s="17" t="str">
        <f t="shared" si="622"/>
        <v/>
      </c>
      <c r="T1441" s="17" t="str">
        <f t="shared" si="623"/>
        <v/>
      </c>
      <c r="U1441" s="17" t="str">
        <f t="shared" si="624"/>
        <v/>
      </c>
      <c r="V1441" s="17" t="str">
        <f t="shared" si="625"/>
        <v/>
      </c>
      <c r="W1441" s="17" t="str">
        <f t="shared" si="626"/>
        <v/>
      </c>
      <c r="X1441" s="18" t="str">
        <f t="shared" si="617"/>
        <v/>
      </c>
      <c r="Y1441" s="17" t="str">
        <f t="shared" si="627"/>
        <v/>
      </c>
      <c r="Z1441" s="17" t="str">
        <f t="shared" si="628"/>
        <v/>
      </c>
      <c r="AA1441" s="17" t="str">
        <f t="shared" si="629"/>
        <v/>
      </c>
      <c r="AB1441" s="17" t="str">
        <f t="shared" si="630"/>
        <v/>
      </c>
      <c r="AC1441" s="17" t="str">
        <f t="shared" si="631"/>
        <v/>
      </c>
      <c r="AD1441" s="18" t="str">
        <f t="shared" si="632"/>
        <v/>
      </c>
      <c r="AE1441" s="19" t="str">
        <f t="shared" si="633"/>
        <v/>
      </c>
      <c r="AF1441" s="17" t="str">
        <f t="shared" si="634"/>
        <v/>
      </c>
      <c r="AG1441" s="17" t="str">
        <f t="shared" si="635"/>
        <v/>
      </c>
      <c r="AH1441" s="18" t="str">
        <f t="shared" si="636"/>
        <v/>
      </c>
      <c r="AI1441" s="73"/>
      <c r="AJ1441" s="74"/>
      <c r="AK1441" s="74"/>
      <c r="AL1441" s="73"/>
      <c r="AM1441" s="74"/>
      <c r="AN1441" s="74">
        <f t="shared" si="637"/>
        <v>2012</v>
      </c>
      <c r="AO1441" s="19" t="str">
        <f t="shared" ca="1" si="638"/>
        <v>-</v>
      </c>
      <c r="AP1441" s="17" t="str">
        <f ca="1">IF($C1441&gt;=TODAY(),"-",100*(AO1441-MIN(Fit_Error_Deaths))/(MAX(Fit_Error_Deaths)-MIN(Fit_Error_Deaths)))</f>
        <v>-</v>
      </c>
      <c r="AQ1441" s="17" t="str">
        <f t="shared" ca="1" si="639"/>
        <v>-</v>
      </c>
      <c r="AR1441" s="17" t="str">
        <f ca="1">IF($C1441&gt;=TODAY(),"-",100*(AQ1441-MIN(Fit_Error_LocalTransmission))/(MAX(Fit_Error_LocalTransmission)-MIN(Fit_Error_LocalTransmission)))</f>
        <v>-</v>
      </c>
      <c r="AS1441" s="17" t="str">
        <f t="shared" ca="1" si="640"/>
        <v>-</v>
      </c>
      <c r="AT1441" s="67" t="str">
        <f t="shared" ca="1" si="641"/>
        <v>-</v>
      </c>
    </row>
    <row r="1442" spans="1:46" s="1" customFormat="1" ht="12" x14ac:dyDescent="0.35">
      <c r="A1442" s="87"/>
      <c r="B1442" s="40" t="str">
        <f t="shared" si="618"/>
        <v/>
      </c>
      <c r="C1442" s="41" t="str">
        <f t="shared" si="619"/>
        <v/>
      </c>
      <c r="D1442" s="28">
        <f>'I Disease Parameters'!$E$6/(1000*365)</f>
        <v>4.8197260273972601E-5</v>
      </c>
      <c r="E1442" s="28">
        <f>'I Disease Parameters'!$E$7/(1000*365)</f>
        <v>2.0024657534246577E-5</v>
      </c>
      <c r="F1442" s="27">
        <f>(1-'I Disease Parameters'!$E$8)/'I Disease Parameters'!$E$10</f>
        <v>0.188</v>
      </c>
      <c r="G1442" s="27">
        <f>'I Disease Parameters'!$E$8/'I Disease Parameters'!$E$11</f>
        <v>1.2E-2</v>
      </c>
      <c r="H1442" s="27">
        <f>1/'I Disease Parameters'!$E$12</f>
        <v>0.05</v>
      </c>
      <c r="I1442" s="27">
        <f>'I Disease Parameters'!$E$9/'I Disease Parameters'!$E$15</f>
        <v>0</v>
      </c>
      <c r="J1442" s="83">
        <f t="shared" si="642"/>
        <v>7.7001263440561267</v>
      </c>
      <c r="K1442" s="60">
        <f t="shared" si="643"/>
        <v>0.77001263449643809</v>
      </c>
      <c r="L1442" s="30">
        <f t="shared" si="644"/>
        <v>0.46717576064062738</v>
      </c>
      <c r="M1442" s="27">
        <f>J1442/'I Disease Parameters'!$E$12</f>
        <v>0.38500631720280631</v>
      </c>
      <c r="N1442" s="27">
        <f>K1442/SQRT('I Disease Parameters'!$E$13*'I Disease Parameters'!$E$13)</f>
        <v>4.5294860852731655E-2</v>
      </c>
      <c r="O1442" s="27">
        <f>L1442/'I Disease Parameters'!$E$13</f>
        <v>2.7480927096507492E-2</v>
      </c>
      <c r="P1442" s="27">
        <f>(1-L1442)/'I Disease Parameters'!$E$14</f>
        <v>2.2201009973307193E-2</v>
      </c>
      <c r="Q1442" s="19" t="str">
        <f t="shared" si="620"/>
        <v/>
      </c>
      <c r="R1442" s="17" t="str">
        <f t="shared" si="621"/>
        <v/>
      </c>
      <c r="S1442" s="17" t="str">
        <f t="shared" si="622"/>
        <v/>
      </c>
      <c r="T1442" s="17" t="str">
        <f t="shared" si="623"/>
        <v/>
      </c>
      <c r="U1442" s="17" t="str">
        <f t="shared" si="624"/>
        <v/>
      </c>
      <c r="V1442" s="17" t="str">
        <f t="shared" si="625"/>
        <v/>
      </c>
      <c r="W1442" s="17" t="str">
        <f t="shared" si="626"/>
        <v/>
      </c>
      <c r="X1442" s="18" t="str">
        <f t="shared" si="617"/>
        <v/>
      </c>
      <c r="Y1442" s="17" t="str">
        <f t="shared" si="627"/>
        <v/>
      </c>
      <c r="Z1442" s="17" t="str">
        <f t="shared" si="628"/>
        <v/>
      </c>
      <c r="AA1442" s="17" t="str">
        <f t="shared" si="629"/>
        <v/>
      </c>
      <c r="AB1442" s="17" t="str">
        <f t="shared" si="630"/>
        <v/>
      </c>
      <c r="AC1442" s="17" t="str">
        <f t="shared" si="631"/>
        <v/>
      </c>
      <c r="AD1442" s="18" t="str">
        <f t="shared" si="632"/>
        <v/>
      </c>
      <c r="AE1442" s="19" t="str">
        <f t="shared" si="633"/>
        <v/>
      </c>
      <c r="AF1442" s="17" t="str">
        <f t="shared" si="634"/>
        <v/>
      </c>
      <c r="AG1442" s="17" t="str">
        <f t="shared" si="635"/>
        <v/>
      </c>
      <c r="AH1442" s="18" t="str">
        <f t="shared" si="636"/>
        <v/>
      </c>
      <c r="AI1442" s="73"/>
      <c r="AJ1442" s="74"/>
      <c r="AK1442" s="74"/>
      <c r="AL1442" s="73"/>
      <c r="AM1442" s="74"/>
      <c r="AN1442" s="74">
        <f t="shared" si="637"/>
        <v>2012</v>
      </c>
      <c r="AO1442" s="19" t="str">
        <f t="shared" ca="1" si="638"/>
        <v>-</v>
      </c>
      <c r="AP1442" s="17" t="str">
        <f ca="1">IF($C1442&gt;=TODAY(),"-",100*(AO1442-MIN(Fit_Error_Deaths))/(MAX(Fit_Error_Deaths)-MIN(Fit_Error_Deaths)))</f>
        <v>-</v>
      </c>
      <c r="AQ1442" s="17" t="str">
        <f t="shared" ca="1" si="639"/>
        <v>-</v>
      </c>
      <c r="AR1442" s="17" t="str">
        <f ca="1">IF($C1442&gt;=TODAY(),"-",100*(AQ1442-MIN(Fit_Error_LocalTransmission))/(MAX(Fit_Error_LocalTransmission)-MIN(Fit_Error_LocalTransmission)))</f>
        <v>-</v>
      </c>
      <c r="AS1442" s="17" t="str">
        <f t="shared" ca="1" si="640"/>
        <v>-</v>
      </c>
      <c r="AT1442" s="67" t="str">
        <f t="shared" ca="1" si="641"/>
        <v>-</v>
      </c>
    </row>
    <row r="1443" spans="1:46" s="1" customFormat="1" ht="12" x14ac:dyDescent="0.35">
      <c r="A1443" s="87"/>
      <c r="B1443" s="40" t="str">
        <f t="shared" si="618"/>
        <v/>
      </c>
      <c r="C1443" s="41" t="str">
        <f t="shared" si="619"/>
        <v/>
      </c>
      <c r="D1443" s="28">
        <f>'I Disease Parameters'!$E$6/(1000*365)</f>
        <v>4.8197260273972601E-5</v>
      </c>
      <c r="E1443" s="28">
        <f>'I Disease Parameters'!$E$7/(1000*365)</f>
        <v>2.0024657534246577E-5</v>
      </c>
      <c r="F1443" s="27">
        <f>(1-'I Disease Parameters'!$E$8)/'I Disease Parameters'!$E$10</f>
        <v>0.188</v>
      </c>
      <c r="G1443" s="27">
        <f>'I Disease Parameters'!$E$8/'I Disease Parameters'!$E$11</f>
        <v>1.2E-2</v>
      </c>
      <c r="H1443" s="27">
        <f>1/'I Disease Parameters'!$E$12</f>
        <v>0.05</v>
      </c>
      <c r="I1443" s="27">
        <f>'I Disease Parameters'!$E$9/'I Disease Parameters'!$E$15</f>
        <v>0</v>
      </c>
      <c r="J1443" s="83">
        <f t="shared" si="642"/>
        <v>7.7001263440561267</v>
      </c>
      <c r="K1443" s="60">
        <f t="shared" si="643"/>
        <v>0.77001263449643809</v>
      </c>
      <c r="L1443" s="30">
        <f t="shared" si="644"/>
        <v>0.46717576064062738</v>
      </c>
      <c r="M1443" s="27">
        <f>J1443/'I Disease Parameters'!$E$12</f>
        <v>0.38500631720280631</v>
      </c>
      <c r="N1443" s="27">
        <f>K1443/SQRT('I Disease Parameters'!$E$13*'I Disease Parameters'!$E$13)</f>
        <v>4.5294860852731655E-2</v>
      </c>
      <c r="O1443" s="27">
        <f>L1443/'I Disease Parameters'!$E$13</f>
        <v>2.7480927096507492E-2</v>
      </c>
      <c r="P1443" s="27">
        <f>(1-L1443)/'I Disease Parameters'!$E$14</f>
        <v>2.2201009973307193E-2</v>
      </c>
      <c r="Q1443" s="19" t="str">
        <f t="shared" si="620"/>
        <v/>
      </c>
      <c r="R1443" s="17" t="str">
        <f t="shared" si="621"/>
        <v/>
      </c>
      <c r="S1443" s="17" t="str">
        <f t="shared" si="622"/>
        <v/>
      </c>
      <c r="T1443" s="17" t="str">
        <f t="shared" si="623"/>
        <v/>
      </c>
      <c r="U1443" s="17" t="str">
        <f t="shared" si="624"/>
        <v/>
      </c>
      <c r="V1443" s="17" t="str">
        <f t="shared" si="625"/>
        <v/>
      </c>
      <c r="W1443" s="17" t="str">
        <f t="shared" si="626"/>
        <v/>
      </c>
      <c r="X1443" s="18" t="str">
        <f t="shared" si="617"/>
        <v/>
      </c>
      <c r="Y1443" s="17" t="str">
        <f t="shared" si="627"/>
        <v/>
      </c>
      <c r="Z1443" s="17" t="str">
        <f t="shared" si="628"/>
        <v/>
      </c>
      <c r="AA1443" s="17" t="str">
        <f t="shared" si="629"/>
        <v/>
      </c>
      <c r="AB1443" s="17" t="str">
        <f t="shared" si="630"/>
        <v/>
      </c>
      <c r="AC1443" s="17" t="str">
        <f t="shared" si="631"/>
        <v/>
      </c>
      <c r="AD1443" s="18" t="str">
        <f t="shared" si="632"/>
        <v/>
      </c>
      <c r="AE1443" s="19" t="str">
        <f t="shared" si="633"/>
        <v/>
      </c>
      <c r="AF1443" s="17" t="str">
        <f t="shared" si="634"/>
        <v/>
      </c>
      <c r="AG1443" s="17" t="str">
        <f t="shared" si="635"/>
        <v/>
      </c>
      <c r="AH1443" s="18" t="str">
        <f t="shared" si="636"/>
        <v/>
      </c>
      <c r="AI1443" s="73"/>
      <c r="AJ1443" s="74"/>
      <c r="AK1443" s="74"/>
      <c r="AL1443" s="73"/>
      <c r="AM1443" s="74"/>
      <c r="AN1443" s="74">
        <f t="shared" si="637"/>
        <v>2012</v>
      </c>
      <c r="AO1443" s="19" t="str">
        <f t="shared" ca="1" si="638"/>
        <v>-</v>
      </c>
      <c r="AP1443" s="17" t="str">
        <f ca="1">IF($C1443&gt;=TODAY(),"-",100*(AO1443-MIN(Fit_Error_Deaths))/(MAX(Fit_Error_Deaths)-MIN(Fit_Error_Deaths)))</f>
        <v>-</v>
      </c>
      <c r="AQ1443" s="17" t="str">
        <f t="shared" ca="1" si="639"/>
        <v>-</v>
      </c>
      <c r="AR1443" s="17" t="str">
        <f ca="1">IF($C1443&gt;=TODAY(),"-",100*(AQ1443-MIN(Fit_Error_LocalTransmission))/(MAX(Fit_Error_LocalTransmission)-MIN(Fit_Error_LocalTransmission)))</f>
        <v>-</v>
      </c>
      <c r="AS1443" s="17" t="str">
        <f t="shared" ca="1" si="640"/>
        <v>-</v>
      </c>
      <c r="AT1443" s="67" t="str">
        <f t="shared" ca="1" si="641"/>
        <v>-</v>
      </c>
    </row>
    <row r="1444" spans="1:46" s="1" customFormat="1" ht="12" x14ac:dyDescent="0.35">
      <c r="A1444" s="87"/>
      <c r="B1444" s="40" t="str">
        <f t="shared" si="618"/>
        <v/>
      </c>
      <c r="C1444" s="41" t="str">
        <f t="shared" si="619"/>
        <v/>
      </c>
      <c r="D1444" s="28">
        <f>'I Disease Parameters'!$E$6/(1000*365)</f>
        <v>4.8197260273972601E-5</v>
      </c>
      <c r="E1444" s="28">
        <f>'I Disease Parameters'!$E$7/(1000*365)</f>
        <v>2.0024657534246577E-5</v>
      </c>
      <c r="F1444" s="27">
        <f>(1-'I Disease Parameters'!$E$8)/'I Disease Parameters'!$E$10</f>
        <v>0.188</v>
      </c>
      <c r="G1444" s="27">
        <f>'I Disease Parameters'!$E$8/'I Disease Parameters'!$E$11</f>
        <v>1.2E-2</v>
      </c>
      <c r="H1444" s="27">
        <f>1/'I Disease Parameters'!$E$12</f>
        <v>0.05</v>
      </c>
      <c r="I1444" s="27">
        <f>'I Disease Parameters'!$E$9/'I Disease Parameters'!$E$15</f>
        <v>0</v>
      </c>
      <c r="J1444" s="83">
        <f t="shared" si="642"/>
        <v>7.7001263440561267</v>
      </c>
      <c r="K1444" s="60">
        <f t="shared" si="643"/>
        <v>0.77001263449643809</v>
      </c>
      <c r="L1444" s="30">
        <f t="shared" si="644"/>
        <v>0.46717576064062738</v>
      </c>
      <c r="M1444" s="27">
        <f>J1444/'I Disease Parameters'!$E$12</f>
        <v>0.38500631720280631</v>
      </c>
      <c r="N1444" s="27">
        <f>K1444/SQRT('I Disease Parameters'!$E$13*'I Disease Parameters'!$E$13)</f>
        <v>4.5294860852731655E-2</v>
      </c>
      <c r="O1444" s="27">
        <f>L1444/'I Disease Parameters'!$E$13</f>
        <v>2.7480927096507492E-2</v>
      </c>
      <c r="P1444" s="27">
        <f>(1-L1444)/'I Disease Parameters'!$E$14</f>
        <v>2.2201009973307193E-2</v>
      </c>
      <c r="Q1444" s="19" t="str">
        <f t="shared" si="620"/>
        <v/>
      </c>
      <c r="R1444" s="17" t="str">
        <f t="shared" si="621"/>
        <v/>
      </c>
      <c r="S1444" s="17" t="str">
        <f t="shared" si="622"/>
        <v/>
      </c>
      <c r="T1444" s="17" t="str">
        <f t="shared" si="623"/>
        <v/>
      </c>
      <c r="U1444" s="17" t="str">
        <f t="shared" si="624"/>
        <v/>
      </c>
      <c r="V1444" s="17" t="str">
        <f t="shared" si="625"/>
        <v/>
      </c>
      <c r="W1444" s="17" t="str">
        <f t="shared" si="626"/>
        <v/>
      </c>
      <c r="X1444" s="18" t="str">
        <f t="shared" si="617"/>
        <v/>
      </c>
      <c r="Y1444" s="17" t="str">
        <f t="shared" si="627"/>
        <v/>
      </c>
      <c r="Z1444" s="17" t="str">
        <f t="shared" si="628"/>
        <v/>
      </c>
      <c r="AA1444" s="17" t="str">
        <f t="shared" si="629"/>
        <v/>
      </c>
      <c r="AB1444" s="17" t="str">
        <f t="shared" si="630"/>
        <v/>
      </c>
      <c r="AC1444" s="17" t="str">
        <f t="shared" si="631"/>
        <v/>
      </c>
      <c r="AD1444" s="18" t="str">
        <f t="shared" si="632"/>
        <v/>
      </c>
      <c r="AE1444" s="19" t="str">
        <f t="shared" si="633"/>
        <v/>
      </c>
      <c r="AF1444" s="17" t="str">
        <f t="shared" si="634"/>
        <v/>
      </c>
      <c r="AG1444" s="17" t="str">
        <f t="shared" si="635"/>
        <v/>
      </c>
      <c r="AH1444" s="18" t="str">
        <f t="shared" si="636"/>
        <v/>
      </c>
      <c r="AI1444" s="73"/>
      <c r="AJ1444" s="74"/>
      <c r="AK1444" s="74"/>
      <c r="AL1444" s="73"/>
      <c r="AM1444" s="74"/>
      <c r="AN1444" s="74">
        <f t="shared" si="637"/>
        <v>2012</v>
      </c>
      <c r="AO1444" s="19" t="str">
        <f t="shared" ca="1" si="638"/>
        <v>-</v>
      </c>
      <c r="AP1444" s="17" t="str">
        <f ca="1">IF($C1444&gt;=TODAY(),"-",100*(AO1444-MIN(Fit_Error_Deaths))/(MAX(Fit_Error_Deaths)-MIN(Fit_Error_Deaths)))</f>
        <v>-</v>
      </c>
      <c r="AQ1444" s="17" t="str">
        <f t="shared" ca="1" si="639"/>
        <v>-</v>
      </c>
      <c r="AR1444" s="17" t="str">
        <f ca="1">IF($C1444&gt;=TODAY(),"-",100*(AQ1444-MIN(Fit_Error_LocalTransmission))/(MAX(Fit_Error_LocalTransmission)-MIN(Fit_Error_LocalTransmission)))</f>
        <v>-</v>
      </c>
      <c r="AS1444" s="17" t="str">
        <f t="shared" ca="1" si="640"/>
        <v>-</v>
      </c>
      <c r="AT1444" s="67" t="str">
        <f t="shared" ca="1" si="641"/>
        <v>-</v>
      </c>
    </row>
    <row r="1445" spans="1:46" s="1" customFormat="1" ht="12" x14ac:dyDescent="0.35">
      <c r="A1445" s="87"/>
      <c r="B1445" s="40" t="str">
        <f t="shared" si="618"/>
        <v/>
      </c>
      <c r="C1445" s="41" t="str">
        <f t="shared" si="619"/>
        <v/>
      </c>
      <c r="D1445" s="28">
        <f>'I Disease Parameters'!$E$6/(1000*365)</f>
        <v>4.8197260273972601E-5</v>
      </c>
      <c r="E1445" s="28">
        <f>'I Disease Parameters'!$E$7/(1000*365)</f>
        <v>2.0024657534246577E-5</v>
      </c>
      <c r="F1445" s="27">
        <f>(1-'I Disease Parameters'!$E$8)/'I Disease Parameters'!$E$10</f>
        <v>0.188</v>
      </c>
      <c r="G1445" s="27">
        <f>'I Disease Parameters'!$E$8/'I Disease Parameters'!$E$11</f>
        <v>1.2E-2</v>
      </c>
      <c r="H1445" s="27">
        <f>1/'I Disease Parameters'!$E$12</f>
        <v>0.05</v>
      </c>
      <c r="I1445" s="27">
        <f>'I Disease Parameters'!$E$9/'I Disease Parameters'!$E$15</f>
        <v>0</v>
      </c>
      <c r="J1445" s="83">
        <f t="shared" si="642"/>
        <v>7.7001263440561267</v>
      </c>
      <c r="K1445" s="60">
        <f t="shared" si="643"/>
        <v>0.77001263449643809</v>
      </c>
      <c r="L1445" s="30">
        <f t="shared" si="644"/>
        <v>0.46717576064062738</v>
      </c>
      <c r="M1445" s="27">
        <f>J1445/'I Disease Parameters'!$E$12</f>
        <v>0.38500631720280631</v>
      </c>
      <c r="N1445" s="27">
        <f>K1445/SQRT('I Disease Parameters'!$E$13*'I Disease Parameters'!$E$13)</f>
        <v>4.5294860852731655E-2</v>
      </c>
      <c r="O1445" s="27">
        <f>L1445/'I Disease Parameters'!$E$13</f>
        <v>2.7480927096507492E-2</v>
      </c>
      <c r="P1445" s="27">
        <f>(1-L1445)/'I Disease Parameters'!$E$14</f>
        <v>2.2201009973307193E-2</v>
      </c>
      <c r="Q1445" s="19" t="str">
        <f t="shared" si="620"/>
        <v/>
      </c>
      <c r="R1445" s="17" t="str">
        <f t="shared" si="621"/>
        <v/>
      </c>
      <c r="S1445" s="17" t="str">
        <f t="shared" si="622"/>
        <v/>
      </c>
      <c r="T1445" s="17" t="str">
        <f t="shared" si="623"/>
        <v/>
      </c>
      <c r="U1445" s="17" t="str">
        <f t="shared" si="624"/>
        <v/>
      </c>
      <c r="V1445" s="17" t="str">
        <f t="shared" si="625"/>
        <v/>
      </c>
      <c r="W1445" s="17" t="str">
        <f t="shared" si="626"/>
        <v/>
      </c>
      <c r="X1445" s="18" t="str">
        <f t="shared" si="617"/>
        <v/>
      </c>
      <c r="Y1445" s="17" t="str">
        <f t="shared" si="627"/>
        <v/>
      </c>
      <c r="Z1445" s="17" t="str">
        <f t="shared" si="628"/>
        <v/>
      </c>
      <c r="AA1445" s="17" t="str">
        <f t="shared" si="629"/>
        <v/>
      </c>
      <c r="AB1445" s="17" t="str">
        <f t="shared" si="630"/>
        <v/>
      </c>
      <c r="AC1445" s="17" t="str">
        <f t="shared" si="631"/>
        <v/>
      </c>
      <c r="AD1445" s="18" t="str">
        <f t="shared" si="632"/>
        <v/>
      </c>
      <c r="AE1445" s="19" t="str">
        <f t="shared" si="633"/>
        <v/>
      </c>
      <c r="AF1445" s="17" t="str">
        <f t="shared" si="634"/>
        <v/>
      </c>
      <c r="AG1445" s="17" t="str">
        <f t="shared" si="635"/>
        <v/>
      </c>
      <c r="AH1445" s="18" t="str">
        <f t="shared" si="636"/>
        <v/>
      </c>
      <c r="AI1445" s="73"/>
      <c r="AJ1445" s="74"/>
      <c r="AK1445" s="74"/>
      <c r="AL1445" s="73"/>
      <c r="AM1445" s="74"/>
      <c r="AN1445" s="74">
        <f t="shared" si="637"/>
        <v>2012</v>
      </c>
      <c r="AO1445" s="19" t="str">
        <f t="shared" ca="1" si="638"/>
        <v>-</v>
      </c>
      <c r="AP1445" s="17" t="str">
        <f ca="1">IF($C1445&gt;=TODAY(),"-",100*(AO1445-MIN(Fit_Error_Deaths))/(MAX(Fit_Error_Deaths)-MIN(Fit_Error_Deaths)))</f>
        <v>-</v>
      </c>
      <c r="AQ1445" s="17" t="str">
        <f t="shared" ca="1" si="639"/>
        <v>-</v>
      </c>
      <c r="AR1445" s="17" t="str">
        <f ca="1">IF($C1445&gt;=TODAY(),"-",100*(AQ1445-MIN(Fit_Error_LocalTransmission))/(MAX(Fit_Error_LocalTransmission)-MIN(Fit_Error_LocalTransmission)))</f>
        <v>-</v>
      </c>
      <c r="AS1445" s="17" t="str">
        <f t="shared" ca="1" si="640"/>
        <v>-</v>
      </c>
      <c r="AT1445" s="67" t="str">
        <f t="shared" ca="1" si="641"/>
        <v>-</v>
      </c>
    </row>
    <row r="1446" spans="1:46" s="1" customFormat="1" ht="12" x14ac:dyDescent="0.35">
      <c r="A1446" s="87"/>
      <c r="B1446" s="40" t="str">
        <f t="shared" si="618"/>
        <v/>
      </c>
      <c r="C1446" s="41" t="str">
        <f t="shared" si="619"/>
        <v/>
      </c>
      <c r="D1446" s="28">
        <f>'I Disease Parameters'!$E$6/(1000*365)</f>
        <v>4.8197260273972601E-5</v>
      </c>
      <c r="E1446" s="28">
        <f>'I Disease Parameters'!$E$7/(1000*365)</f>
        <v>2.0024657534246577E-5</v>
      </c>
      <c r="F1446" s="27">
        <f>(1-'I Disease Parameters'!$E$8)/'I Disease Parameters'!$E$10</f>
        <v>0.188</v>
      </c>
      <c r="G1446" s="27">
        <f>'I Disease Parameters'!$E$8/'I Disease Parameters'!$E$11</f>
        <v>1.2E-2</v>
      </c>
      <c r="H1446" s="27">
        <f>1/'I Disease Parameters'!$E$12</f>
        <v>0.05</v>
      </c>
      <c r="I1446" s="27">
        <f>'I Disease Parameters'!$E$9/'I Disease Parameters'!$E$15</f>
        <v>0</v>
      </c>
      <c r="J1446" s="83">
        <f t="shared" si="642"/>
        <v>7.7001263440561267</v>
      </c>
      <c r="K1446" s="60">
        <f t="shared" si="643"/>
        <v>0.77001263449643809</v>
      </c>
      <c r="L1446" s="30">
        <f t="shared" si="644"/>
        <v>0.46717576064062738</v>
      </c>
      <c r="M1446" s="27">
        <f>J1446/'I Disease Parameters'!$E$12</f>
        <v>0.38500631720280631</v>
      </c>
      <c r="N1446" s="27">
        <f>K1446/SQRT('I Disease Parameters'!$E$13*'I Disease Parameters'!$E$13)</f>
        <v>4.5294860852731655E-2</v>
      </c>
      <c r="O1446" s="27">
        <f>L1446/'I Disease Parameters'!$E$13</f>
        <v>2.7480927096507492E-2</v>
      </c>
      <c r="P1446" s="27">
        <f>(1-L1446)/'I Disease Parameters'!$E$14</f>
        <v>2.2201009973307193E-2</v>
      </c>
      <c r="Q1446" s="19" t="str">
        <f t="shared" si="620"/>
        <v/>
      </c>
      <c r="R1446" s="17" t="str">
        <f t="shared" si="621"/>
        <v/>
      </c>
      <c r="S1446" s="17" t="str">
        <f t="shared" si="622"/>
        <v/>
      </c>
      <c r="T1446" s="17" t="str">
        <f t="shared" si="623"/>
        <v/>
      </c>
      <c r="U1446" s="17" t="str">
        <f t="shared" si="624"/>
        <v/>
      </c>
      <c r="V1446" s="17" t="str">
        <f t="shared" si="625"/>
        <v/>
      </c>
      <c r="W1446" s="17" t="str">
        <f t="shared" si="626"/>
        <v/>
      </c>
      <c r="X1446" s="18" t="str">
        <f t="shared" si="617"/>
        <v/>
      </c>
      <c r="Y1446" s="17" t="str">
        <f t="shared" si="627"/>
        <v/>
      </c>
      <c r="Z1446" s="17" t="str">
        <f t="shared" si="628"/>
        <v/>
      </c>
      <c r="AA1446" s="17" t="str">
        <f t="shared" si="629"/>
        <v/>
      </c>
      <c r="AB1446" s="17" t="str">
        <f t="shared" si="630"/>
        <v/>
      </c>
      <c r="AC1446" s="17" t="str">
        <f t="shared" si="631"/>
        <v/>
      </c>
      <c r="AD1446" s="18" t="str">
        <f t="shared" si="632"/>
        <v/>
      </c>
      <c r="AE1446" s="19" t="str">
        <f t="shared" si="633"/>
        <v/>
      </c>
      <c r="AF1446" s="17" t="str">
        <f t="shared" si="634"/>
        <v/>
      </c>
      <c r="AG1446" s="17" t="str">
        <f t="shared" si="635"/>
        <v/>
      </c>
      <c r="AH1446" s="18" t="str">
        <f t="shared" si="636"/>
        <v/>
      </c>
      <c r="AI1446" s="73"/>
      <c r="AJ1446" s="74"/>
      <c r="AK1446" s="74"/>
      <c r="AL1446" s="73"/>
      <c r="AM1446" s="74"/>
      <c r="AN1446" s="74">
        <f t="shared" si="637"/>
        <v>2012</v>
      </c>
      <c r="AO1446" s="19" t="str">
        <f t="shared" ca="1" si="638"/>
        <v>-</v>
      </c>
      <c r="AP1446" s="17" t="str">
        <f ca="1">IF($C1446&gt;=TODAY(),"-",100*(AO1446-MIN(Fit_Error_Deaths))/(MAX(Fit_Error_Deaths)-MIN(Fit_Error_Deaths)))</f>
        <v>-</v>
      </c>
      <c r="AQ1446" s="17" t="str">
        <f t="shared" ca="1" si="639"/>
        <v>-</v>
      </c>
      <c r="AR1446" s="17" t="str">
        <f ca="1">IF($C1446&gt;=TODAY(),"-",100*(AQ1446-MIN(Fit_Error_LocalTransmission))/(MAX(Fit_Error_LocalTransmission)-MIN(Fit_Error_LocalTransmission)))</f>
        <v>-</v>
      </c>
      <c r="AS1446" s="17" t="str">
        <f t="shared" ca="1" si="640"/>
        <v>-</v>
      </c>
      <c r="AT1446" s="67" t="str">
        <f t="shared" ca="1" si="641"/>
        <v>-</v>
      </c>
    </row>
    <row r="1447" spans="1:46" s="1" customFormat="1" ht="12" x14ac:dyDescent="0.35">
      <c r="A1447" s="87"/>
      <c r="B1447" s="40" t="str">
        <f t="shared" si="618"/>
        <v/>
      </c>
      <c r="C1447" s="41" t="str">
        <f t="shared" si="619"/>
        <v/>
      </c>
      <c r="D1447" s="28">
        <f>'I Disease Parameters'!$E$6/(1000*365)</f>
        <v>4.8197260273972601E-5</v>
      </c>
      <c r="E1447" s="28">
        <f>'I Disease Parameters'!$E$7/(1000*365)</f>
        <v>2.0024657534246577E-5</v>
      </c>
      <c r="F1447" s="27">
        <f>(1-'I Disease Parameters'!$E$8)/'I Disease Parameters'!$E$10</f>
        <v>0.188</v>
      </c>
      <c r="G1447" s="27">
        <f>'I Disease Parameters'!$E$8/'I Disease Parameters'!$E$11</f>
        <v>1.2E-2</v>
      </c>
      <c r="H1447" s="27">
        <f>1/'I Disease Parameters'!$E$12</f>
        <v>0.05</v>
      </c>
      <c r="I1447" s="27">
        <f>'I Disease Parameters'!$E$9/'I Disease Parameters'!$E$15</f>
        <v>0</v>
      </c>
      <c r="J1447" s="83">
        <f t="shared" si="642"/>
        <v>7.7001263440561267</v>
      </c>
      <c r="K1447" s="60">
        <f t="shared" si="643"/>
        <v>0.77001263449643809</v>
      </c>
      <c r="L1447" s="30">
        <f t="shared" si="644"/>
        <v>0.46717576064062738</v>
      </c>
      <c r="M1447" s="27">
        <f>J1447/'I Disease Parameters'!$E$12</f>
        <v>0.38500631720280631</v>
      </c>
      <c r="N1447" s="27">
        <f>K1447/SQRT('I Disease Parameters'!$E$13*'I Disease Parameters'!$E$13)</f>
        <v>4.5294860852731655E-2</v>
      </c>
      <c r="O1447" s="27">
        <f>L1447/'I Disease Parameters'!$E$13</f>
        <v>2.7480927096507492E-2</v>
      </c>
      <c r="P1447" s="27">
        <f>(1-L1447)/'I Disease Parameters'!$E$14</f>
        <v>2.2201009973307193E-2</v>
      </c>
      <c r="Q1447" s="19" t="str">
        <f t="shared" si="620"/>
        <v/>
      </c>
      <c r="R1447" s="17" t="str">
        <f t="shared" si="621"/>
        <v/>
      </c>
      <c r="S1447" s="17" t="str">
        <f t="shared" si="622"/>
        <v/>
      </c>
      <c r="T1447" s="17" t="str">
        <f t="shared" si="623"/>
        <v/>
      </c>
      <c r="U1447" s="17" t="str">
        <f t="shared" si="624"/>
        <v/>
      </c>
      <c r="V1447" s="17" t="str">
        <f t="shared" si="625"/>
        <v/>
      </c>
      <c r="W1447" s="17" t="str">
        <f t="shared" si="626"/>
        <v/>
      </c>
      <c r="X1447" s="18" t="str">
        <f t="shared" si="617"/>
        <v/>
      </c>
      <c r="Y1447" s="17" t="str">
        <f t="shared" si="627"/>
        <v/>
      </c>
      <c r="Z1447" s="17" t="str">
        <f t="shared" si="628"/>
        <v/>
      </c>
      <c r="AA1447" s="17" t="str">
        <f t="shared" si="629"/>
        <v/>
      </c>
      <c r="AB1447" s="17" t="str">
        <f t="shared" si="630"/>
        <v/>
      </c>
      <c r="AC1447" s="17" t="str">
        <f t="shared" si="631"/>
        <v/>
      </c>
      <c r="AD1447" s="18" t="str">
        <f t="shared" si="632"/>
        <v/>
      </c>
      <c r="AE1447" s="19" t="str">
        <f t="shared" si="633"/>
        <v/>
      </c>
      <c r="AF1447" s="17" t="str">
        <f t="shared" si="634"/>
        <v/>
      </c>
      <c r="AG1447" s="17" t="str">
        <f t="shared" si="635"/>
        <v/>
      </c>
      <c r="AH1447" s="18" t="str">
        <f t="shared" si="636"/>
        <v/>
      </c>
      <c r="AI1447" s="73"/>
      <c r="AJ1447" s="74"/>
      <c r="AK1447" s="74"/>
      <c r="AL1447" s="73"/>
      <c r="AM1447" s="74"/>
      <c r="AN1447" s="74">
        <f t="shared" si="637"/>
        <v>2012</v>
      </c>
      <c r="AO1447" s="19" t="str">
        <f t="shared" ca="1" si="638"/>
        <v>-</v>
      </c>
      <c r="AP1447" s="17" t="str">
        <f ca="1">IF($C1447&gt;=TODAY(),"-",100*(AO1447-MIN(Fit_Error_Deaths))/(MAX(Fit_Error_Deaths)-MIN(Fit_Error_Deaths)))</f>
        <v>-</v>
      </c>
      <c r="AQ1447" s="17" t="str">
        <f t="shared" ca="1" si="639"/>
        <v>-</v>
      </c>
      <c r="AR1447" s="17" t="str">
        <f ca="1">IF($C1447&gt;=TODAY(),"-",100*(AQ1447-MIN(Fit_Error_LocalTransmission))/(MAX(Fit_Error_LocalTransmission)-MIN(Fit_Error_LocalTransmission)))</f>
        <v>-</v>
      </c>
      <c r="AS1447" s="17" t="str">
        <f t="shared" ca="1" si="640"/>
        <v>-</v>
      </c>
      <c r="AT1447" s="67" t="str">
        <f t="shared" ca="1" si="641"/>
        <v>-</v>
      </c>
    </row>
    <row r="1448" spans="1:46" s="1" customFormat="1" ht="12" x14ac:dyDescent="0.35">
      <c r="A1448" s="87"/>
      <c r="B1448" s="40" t="str">
        <f t="shared" si="618"/>
        <v/>
      </c>
      <c r="C1448" s="41" t="str">
        <f t="shared" si="619"/>
        <v/>
      </c>
      <c r="D1448" s="28">
        <f>'I Disease Parameters'!$E$6/(1000*365)</f>
        <v>4.8197260273972601E-5</v>
      </c>
      <c r="E1448" s="28">
        <f>'I Disease Parameters'!$E$7/(1000*365)</f>
        <v>2.0024657534246577E-5</v>
      </c>
      <c r="F1448" s="27">
        <f>(1-'I Disease Parameters'!$E$8)/'I Disease Parameters'!$E$10</f>
        <v>0.188</v>
      </c>
      <c r="G1448" s="27">
        <f>'I Disease Parameters'!$E$8/'I Disease Parameters'!$E$11</f>
        <v>1.2E-2</v>
      </c>
      <c r="H1448" s="27">
        <f>1/'I Disease Parameters'!$E$12</f>
        <v>0.05</v>
      </c>
      <c r="I1448" s="27">
        <f>'I Disease Parameters'!$E$9/'I Disease Parameters'!$E$15</f>
        <v>0</v>
      </c>
      <c r="J1448" s="83">
        <f t="shared" si="642"/>
        <v>7.7001263440561267</v>
      </c>
      <c r="K1448" s="60">
        <f t="shared" si="643"/>
        <v>0.77001263449643809</v>
      </c>
      <c r="L1448" s="30">
        <f t="shared" si="644"/>
        <v>0.46717576064062738</v>
      </c>
      <c r="M1448" s="27">
        <f>J1448/'I Disease Parameters'!$E$12</f>
        <v>0.38500631720280631</v>
      </c>
      <c r="N1448" s="27">
        <f>K1448/SQRT('I Disease Parameters'!$E$13*'I Disease Parameters'!$E$13)</f>
        <v>4.5294860852731655E-2</v>
      </c>
      <c r="O1448" s="27">
        <f>L1448/'I Disease Parameters'!$E$13</f>
        <v>2.7480927096507492E-2</v>
      </c>
      <c r="P1448" s="27">
        <f>(1-L1448)/'I Disease Parameters'!$E$14</f>
        <v>2.2201009973307193E-2</v>
      </c>
      <c r="Q1448" s="19" t="str">
        <f t="shared" si="620"/>
        <v/>
      </c>
      <c r="R1448" s="17" t="str">
        <f t="shared" si="621"/>
        <v/>
      </c>
      <c r="S1448" s="17" t="str">
        <f t="shared" si="622"/>
        <v/>
      </c>
      <c r="T1448" s="17" t="str">
        <f t="shared" si="623"/>
        <v/>
      </c>
      <c r="U1448" s="17" t="str">
        <f t="shared" si="624"/>
        <v/>
      </c>
      <c r="V1448" s="17" t="str">
        <f t="shared" si="625"/>
        <v/>
      </c>
      <c r="W1448" s="17" t="str">
        <f t="shared" si="626"/>
        <v/>
      </c>
      <c r="X1448" s="18" t="str">
        <f t="shared" si="617"/>
        <v/>
      </c>
      <c r="Y1448" s="17" t="str">
        <f t="shared" si="627"/>
        <v/>
      </c>
      <c r="Z1448" s="17" t="str">
        <f t="shared" si="628"/>
        <v/>
      </c>
      <c r="AA1448" s="17" t="str">
        <f t="shared" si="629"/>
        <v/>
      </c>
      <c r="AB1448" s="17" t="str">
        <f t="shared" si="630"/>
        <v/>
      </c>
      <c r="AC1448" s="17" t="str">
        <f t="shared" si="631"/>
        <v/>
      </c>
      <c r="AD1448" s="18" t="str">
        <f t="shared" si="632"/>
        <v/>
      </c>
      <c r="AE1448" s="19" t="str">
        <f t="shared" si="633"/>
        <v/>
      </c>
      <c r="AF1448" s="17" t="str">
        <f t="shared" si="634"/>
        <v/>
      </c>
      <c r="AG1448" s="17" t="str">
        <f t="shared" si="635"/>
        <v/>
      </c>
      <c r="AH1448" s="18" t="str">
        <f t="shared" si="636"/>
        <v/>
      </c>
      <c r="AI1448" s="73"/>
      <c r="AJ1448" s="74"/>
      <c r="AK1448" s="74"/>
      <c r="AL1448" s="73"/>
      <c r="AM1448" s="74"/>
      <c r="AN1448" s="74">
        <f t="shared" si="637"/>
        <v>2012</v>
      </c>
      <c r="AO1448" s="19" t="str">
        <f t="shared" ca="1" si="638"/>
        <v>-</v>
      </c>
      <c r="AP1448" s="17" t="str">
        <f ca="1">IF($C1448&gt;=TODAY(),"-",100*(AO1448-MIN(Fit_Error_Deaths))/(MAX(Fit_Error_Deaths)-MIN(Fit_Error_Deaths)))</f>
        <v>-</v>
      </c>
      <c r="AQ1448" s="17" t="str">
        <f t="shared" ca="1" si="639"/>
        <v>-</v>
      </c>
      <c r="AR1448" s="17" t="str">
        <f ca="1">IF($C1448&gt;=TODAY(),"-",100*(AQ1448-MIN(Fit_Error_LocalTransmission))/(MAX(Fit_Error_LocalTransmission)-MIN(Fit_Error_LocalTransmission)))</f>
        <v>-</v>
      </c>
      <c r="AS1448" s="17" t="str">
        <f t="shared" ca="1" si="640"/>
        <v>-</v>
      </c>
      <c r="AT1448" s="67" t="str">
        <f t="shared" ca="1" si="641"/>
        <v>-</v>
      </c>
    </row>
    <row r="1449" spans="1:46" s="1" customFormat="1" ht="12" x14ac:dyDescent="0.35">
      <c r="A1449" s="87"/>
      <c r="B1449" s="40" t="str">
        <f t="shared" si="618"/>
        <v/>
      </c>
      <c r="C1449" s="41" t="str">
        <f t="shared" si="619"/>
        <v/>
      </c>
      <c r="D1449" s="28">
        <f>'I Disease Parameters'!$E$6/(1000*365)</f>
        <v>4.8197260273972601E-5</v>
      </c>
      <c r="E1449" s="28">
        <f>'I Disease Parameters'!$E$7/(1000*365)</f>
        <v>2.0024657534246577E-5</v>
      </c>
      <c r="F1449" s="27">
        <f>(1-'I Disease Parameters'!$E$8)/'I Disease Parameters'!$E$10</f>
        <v>0.188</v>
      </c>
      <c r="G1449" s="27">
        <f>'I Disease Parameters'!$E$8/'I Disease Parameters'!$E$11</f>
        <v>1.2E-2</v>
      </c>
      <c r="H1449" s="27">
        <f>1/'I Disease Parameters'!$E$12</f>
        <v>0.05</v>
      </c>
      <c r="I1449" s="27">
        <f>'I Disease Parameters'!$E$9/'I Disease Parameters'!$E$15</f>
        <v>0</v>
      </c>
      <c r="J1449" s="83">
        <f t="shared" si="642"/>
        <v>7.7001263440561267</v>
      </c>
      <c r="K1449" s="60">
        <f t="shared" si="643"/>
        <v>0.77001263449643809</v>
      </c>
      <c r="L1449" s="30">
        <f t="shared" si="644"/>
        <v>0.46717576064062738</v>
      </c>
      <c r="M1449" s="27">
        <f>J1449/'I Disease Parameters'!$E$12</f>
        <v>0.38500631720280631</v>
      </c>
      <c r="N1449" s="27">
        <f>K1449/SQRT('I Disease Parameters'!$E$13*'I Disease Parameters'!$E$13)</f>
        <v>4.5294860852731655E-2</v>
      </c>
      <c r="O1449" s="27">
        <f>L1449/'I Disease Parameters'!$E$13</f>
        <v>2.7480927096507492E-2</v>
      </c>
      <c r="P1449" s="27">
        <f>(1-L1449)/'I Disease Parameters'!$E$14</f>
        <v>2.2201009973307193E-2</v>
      </c>
      <c r="Q1449" s="19" t="str">
        <f t="shared" si="620"/>
        <v/>
      </c>
      <c r="R1449" s="17" t="str">
        <f t="shared" si="621"/>
        <v/>
      </c>
      <c r="S1449" s="17" t="str">
        <f t="shared" si="622"/>
        <v/>
      </c>
      <c r="T1449" s="17" t="str">
        <f t="shared" si="623"/>
        <v/>
      </c>
      <c r="U1449" s="17" t="str">
        <f t="shared" si="624"/>
        <v/>
      </c>
      <c r="V1449" s="17" t="str">
        <f t="shared" si="625"/>
        <v/>
      </c>
      <c r="W1449" s="17" t="str">
        <f t="shared" si="626"/>
        <v/>
      </c>
      <c r="X1449" s="18" t="str">
        <f t="shared" si="617"/>
        <v/>
      </c>
      <c r="Y1449" s="17" t="str">
        <f t="shared" si="627"/>
        <v/>
      </c>
      <c r="Z1449" s="17" t="str">
        <f t="shared" si="628"/>
        <v/>
      </c>
      <c r="AA1449" s="17" t="str">
        <f t="shared" si="629"/>
        <v/>
      </c>
      <c r="AB1449" s="17" t="str">
        <f t="shared" si="630"/>
        <v/>
      </c>
      <c r="AC1449" s="17" t="str">
        <f t="shared" si="631"/>
        <v/>
      </c>
      <c r="AD1449" s="18" t="str">
        <f t="shared" si="632"/>
        <v/>
      </c>
      <c r="AE1449" s="19" t="str">
        <f t="shared" si="633"/>
        <v/>
      </c>
      <c r="AF1449" s="17" t="str">
        <f t="shared" si="634"/>
        <v/>
      </c>
      <c r="AG1449" s="17" t="str">
        <f t="shared" si="635"/>
        <v/>
      </c>
      <c r="AH1449" s="18" t="str">
        <f t="shared" si="636"/>
        <v/>
      </c>
      <c r="AI1449" s="73"/>
      <c r="AJ1449" s="74"/>
      <c r="AK1449" s="74"/>
      <c r="AL1449" s="73"/>
      <c r="AM1449" s="74"/>
      <c r="AN1449" s="74">
        <f t="shared" si="637"/>
        <v>2012</v>
      </c>
      <c r="AO1449" s="19" t="str">
        <f t="shared" ca="1" si="638"/>
        <v>-</v>
      </c>
      <c r="AP1449" s="17" t="str">
        <f ca="1">IF($C1449&gt;=TODAY(),"-",100*(AO1449-MIN(Fit_Error_Deaths))/(MAX(Fit_Error_Deaths)-MIN(Fit_Error_Deaths)))</f>
        <v>-</v>
      </c>
      <c r="AQ1449" s="17" t="str">
        <f t="shared" ca="1" si="639"/>
        <v>-</v>
      </c>
      <c r="AR1449" s="17" t="str">
        <f ca="1">IF($C1449&gt;=TODAY(),"-",100*(AQ1449-MIN(Fit_Error_LocalTransmission))/(MAX(Fit_Error_LocalTransmission)-MIN(Fit_Error_LocalTransmission)))</f>
        <v>-</v>
      </c>
      <c r="AS1449" s="17" t="str">
        <f t="shared" ca="1" si="640"/>
        <v>-</v>
      </c>
      <c r="AT1449" s="67" t="str">
        <f t="shared" ca="1" si="641"/>
        <v>-</v>
      </c>
    </row>
    <row r="1450" spans="1:46" s="1" customFormat="1" ht="12" x14ac:dyDescent="0.35">
      <c r="A1450" s="87"/>
      <c r="B1450" s="40" t="str">
        <f t="shared" si="618"/>
        <v/>
      </c>
      <c r="C1450" s="41" t="str">
        <f t="shared" si="619"/>
        <v/>
      </c>
      <c r="D1450" s="28">
        <f>'I Disease Parameters'!$E$6/(1000*365)</f>
        <v>4.8197260273972601E-5</v>
      </c>
      <c r="E1450" s="28">
        <f>'I Disease Parameters'!$E$7/(1000*365)</f>
        <v>2.0024657534246577E-5</v>
      </c>
      <c r="F1450" s="27">
        <f>(1-'I Disease Parameters'!$E$8)/'I Disease Parameters'!$E$10</f>
        <v>0.188</v>
      </c>
      <c r="G1450" s="27">
        <f>'I Disease Parameters'!$E$8/'I Disease Parameters'!$E$11</f>
        <v>1.2E-2</v>
      </c>
      <c r="H1450" s="27">
        <f>1/'I Disease Parameters'!$E$12</f>
        <v>0.05</v>
      </c>
      <c r="I1450" s="27">
        <f>'I Disease Parameters'!$E$9/'I Disease Parameters'!$E$15</f>
        <v>0</v>
      </c>
      <c r="J1450" s="83">
        <f t="shared" si="642"/>
        <v>7.7001263440561267</v>
      </c>
      <c r="K1450" s="60">
        <f t="shared" si="643"/>
        <v>0.77001263449643809</v>
      </c>
      <c r="L1450" s="30">
        <f t="shared" si="644"/>
        <v>0.46717576064062738</v>
      </c>
      <c r="M1450" s="27">
        <f>J1450/'I Disease Parameters'!$E$12</f>
        <v>0.38500631720280631</v>
      </c>
      <c r="N1450" s="27">
        <f>K1450/SQRT('I Disease Parameters'!$E$13*'I Disease Parameters'!$E$13)</f>
        <v>4.5294860852731655E-2</v>
      </c>
      <c r="O1450" s="27">
        <f>L1450/'I Disease Parameters'!$E$13</f>
        <v>2.7480927096507492E-2</v>
      </c>
      <c r="P1450" s="27">
        <f>(1-L1450)/'I Disease Parameters'!$E$14</f>
        <v>2.2201009973307193E-2</v>
      </c>
      <c r="Q1450" s="19" t="str">
        <f t="shared" si="620"/>
        <v/>
      </c>
      <c r="R1450" s="17" t="str">
        <f t="shared" si="621"/>
        <v/>
      </c>
      <c r="S1450" s="17" t="str">
        <f t="shared" si="622"/>
        <v/>
      </c>
      <c r="T1450" s="17" t="str">
        <f t="shared" si="623"/>
        <v/>
      </c>
      <c r="U1450" s="17" t="str">
        <f t="shared" si="624"/>
        <v/>
      </c>
      <c r="V1450" s="17" t="str">
        <f t="shared" si="625"/>
        <v/>
      </c>
      <c r="W1450" s="17" t="str">
        <f t="shared" si="626"/>
        <v/>
      </c>
      <c r="X1450" s="18" t="str">
        <f t="shared" si="617"/>
        <v/>
      </c>
      <c r="Y1450" s="17" t="str">
        <f t="shared" si="627"/>
        <v/>
      </c>
      <c r="Z1450" s="17" t="str">
        <f t="shared" si="628"/>
        <v/>
      </c>
      <c r="AA1450" s="17" t="str">
        <f t="shared" si="629"/>
        <v/>
      </c>
      <c r="AB1450" s="17" t="str">
        <f t="shared" si="630"/>
        <v/>
      </c>
      <c r="AC1450" s="17" t="str">
        <f t="shared" si="631"/>
        <v/>
      </c>
      <c r="AD1450" s="18" t="str">
        <f t="shared" si="632"/>
        <v/>
      </c>
      <c r="AE1450" s="19" t="str">
        <f t="shared" si="633"/>
        <v/>
      </c>
      <c r="AF1450" s="17" t="str">
        <f t="shared" si="634"/>
        <v/>
      </c>
      <c r="AG1450" s="17" t="str">
        <f t="shared" si="635"/>
        <v/>
      </c>
      <c r="AH1450" s="18" t="str">
        <f t="shared" si="636"/>
        <v/>
      </c>
      <c r="AI1450" s="73"/>
      <c r="AJ1450" s="74"/>
      <c r="AK1450" s="74"/>
      <c r="AL1450" s="73"/>
      <c r="AM1450" s="74"/>
      <c r="AN1450" s="74">
        <f t="shared" si="637"/>
        <v>2012</v>
      </c>
      <c r="AO1450" s="19" t="str">
        <f t="shared" ca="1" si="638"/>
        <v>-</v>
      </c>
      <c r="AP1450" s="17" t="str">
        <f ca="1">IF($C1450&gt;=TODAY(),"-",100*(AO1450-MIN(Fit_Error_Deaths))/(MAX(Fit_Error_Deaths)-MIN(Fit_Error_Deaths)))</f>
        <v>-</v>
      </c>
      <c r="AQ1450" s="17" t="str">
        <f t="shared" ca="1" si="639"/>
        <v>-</v>
      </c>
      <c r="AR1450" s="17" t="str">
        <f ca="1">IF($C1450&gt;=TODAY(),"-",100*(AQ1450-MIN(Fit_Error_LocalTransmission))/(MAX(Fit_Error_LocalTransmission)-MIN(Fit_Error_LocalTransmission)))</f>
        <v>-</v>
      </c>
      <c r="AS1450" s="17" t="str">
        <f t="shared" ca="1" si="640"/>
        <v>-</v>
      </c>
      <c r="AT1450" s="67" t="str">
        <f t="shared" ca="1" si="641"/>
        <v>-</v>
      </c>
    </row>
    <row r="1451" spans="1:46" s="1" customFormat="1" ht="12" x14ac:dyDescent="0.35">
      <c r="A1451" s="87"/>
      <c r="B1451" s="40" t="str">
        <f t="shared" si="618"/>
        <v/>
      </c>
      <c r="C1451" s="41" t="str">
        <f t="shared" si="619"/>
        <v/>
      </c>
      <c r="D1451" s="28">
        <f>'I Disease Parameters'!$E$6/(1000*365)</f>
        <v>4.8197260273972601E-5</v>
      </c>
      <c r="E1451" s="28">
        <f>'I Disease Parameters'!$E$7/(1000*365)</f>
        <v>2.0024657534246577E-5</v>
      </c>
      <c r="F1451" s="27">
        <f>(1-'I Disease Parameters'!$E$8)/'I Disease Parameters'!$E$10</f>
        <v>0.188</v>
      </c>
      <c r="G1451" s="27">
        <f>'I Disease Parameters'!$E$8/'I Disease Parameters'!$E$11</f>
        <v>1.2E-2</v>
      </c>
      <c r="H1451" s="27">
        <f>1/'I Disease Parameters'!$E$12</f>
        <v>0.05</v>
      </c>
      <c r="I1451" s="27">
        <f>'I Disease Parameters'!$E$9/'I Disease Parameters'!$E$15</f>
        <v>0</v>
      </c>
      <c r="J1451" s="83">
        <f t="shared" si="642"/>
        <v>7.7001263440561267</v>
      </c>
      <c r="K1451" s="60">
        <f t="shared" si="643"/>
        <v>0.77001263449643809</v>
      </c>
      <c r="L1451" s="30">
        <f t="shared" si="644"/>
        <v>0.46717576064062738</v>
      </c>
      <c r="M1451" s="27">
        <f>J1451/'I Disease Parameters'!$E$12</f>
        <v>0.38500631720280631</v>
      </c>
      <c r="N1451" s="27">
        <f>K1451/SQRT('I Disease Parameters'!$E$13*'I Disease Parameters'!$E$13)</f>
        <v>4.5294860852731655E-2</v>
      </c>
      <c r="O1451" s="27">
        <f>L1451/'I Disease Parameters'!$E$13</f>
        <v>2.7480927096507492E-2</v>
      </c>
      <c r="P1451" s="27">
        <f>(1-L1451)/'I Disease Parameters'!$E$14</f>
        <v>2.2201009973307193E-2</v>
      </c>
      <c r="Q1451" s="19" t="str">
        <f t="shared" si="620"/>
        <v/>
      </c>
      <c r="R1451" s="17" t="str">
        <f t="shared" si="621"/>
        <v/>
      </c>
      <c r="S1451" s="17" t="str">
        <f t="shared" si="622"/>
        <v/>
      </c>
      <c r="T1451" s="17" t="str">
        <f t="shared" si="623"/>
        <v/>
      </c>
      <c r="U1451" s="17" t="str">
        <f t="shared" si="624"/>
        <v/>
      </c>
      <c r="V1451" s="17" t="str">
        <f t="shared" si="625"/>
        <v/>
      </c>
      <c r="W1451" s="17" t="str">
        <f t="shared" si="626"/>
        <v/>
      </c>
      <c r="X1451" s="18" t="str">
        <f t="shared" si="617"/>
        <v/>
      </c>
      <c r="Y1451" s="17" t="str">
        <f t="shared" si="627"/>
        <v/>
      </c>
      <c r="Z1451" s="17" t="str">
        <f t="shared" si="628"/>
        <v/>
      </c>
      <c r="AA1451" s="17" t="str">
        <f t="shared" si="629"/>
        <v/>
      </c>
      <c r="AB1451" s="17" t="str">
        <f t="shared" si="630"/>
        <v/>
      </c>
      <c r="AC1451" s="17" t="str">
        <f t="shared" si="631"/>
        <v/>
      </c>
      <c r="AD1451" s="18" t="str">
        <f t="shared" si="632"/>
        <v/>
      </c>
      <c r="AE1451" s="19" t="str">
        <f t="shared" si="633"/>
        <v/>
      </c>
      <c r="AF1451" s="17" t="str">
        <f t="shared" si="634"/>
        <v/>
      </c>
      <c r="AG1451" s="17" t="str">
        <f t="shared" si="635"/>
        <v/>
      </c>
      <c r="AH1451" s="18" t="str">
        <f t="shared" si="636"/>
        <v/>
      </c>
      <c r="AI1451" s="73"/>
      <c r="AJ1451" s="74"/>
      <c r="AK1451" s="74"/>
      <c r="AL1451" s="73"/>
      <c r="AM1451" s="74"/>
      <c r="AN1451" s="74">
        <f t="shared" si="637"/>
        <v>2012</v>
      </c>
      <c r="AO1451" s="19" t="str">
        <f t="shared" ca="1" si="638"/>
        <v>-</v>
      </c>
      <c r="AP1451" s="17" t="str">
        <f ca="1">IF($C1451&gt;=TODAY(),"-",100*(AO1451-MIN(Fit_Error_Deaths))/(MAX(Fit_Error_Deaths)-MIN(Fit_Error_Deaths)))</f>
        <v>-</v>
      </c>
      <c r="AQ1451" s="17" t="str">
        <f t="shared" ca="1" si="639"/>
        <v>-</v>
      </c>
      <c r="AR1451" s="17" t="str">
        <f ca="1">IF($C1451&gt;=TODAY(),"-",100*(AQ1451-MIN(Fit_Error_LocalTransmission))/(MAX(Fit_Error_LocalTransmission)-MIN(Fit_Error_LocalTransmission)))</f>
        <v>-</v>
      </c>
      <c r="AS1451" s="17" t="str">
        <f t="shared" ca="1" si="640"/>
        <v>-</v>
      </c>
      <c r="AT1451" s="67" t="str">
        <f t="shared" ca="1" si="641"/>
        <v>-</v>
      </c>
    </row>
    <row r="1452" spans="1:46" s="1" customFormat="1" ht="12" x14ac:dyDescent="0.35">
      <c r="A1452" s="87"/>
      <c r="B1452" s="40" t="str">
        <f t="shared" si="618"/>
        <v/>
      </c>
      <c r="C1452" s="41" t="str">
        <f t="shared" si="619"/>
        <v/>
      </c>
      <c r="D1452" s="28">
        <f>'I Disease Parameters'!$E$6/(1000*365)</f>
        <v>4.8197260273972601E-5</v>
      </c>
      <c r="E1452" s="28">
        <f>'I Disease Parameters'!$E$7/(1000*365)</f>
        <v>2.0024657534246577E-5</v>
      </c>
      <c r="F1452" s="27">
        <f>(1-'I Disease Parameters'!$E$8)/'I Disease Parameters'!$E$10</f>
        <v>0.188</v>
      </c>
      <c r="G1452" s="27">
        <f>'I Disease Parameters'!$E$8/'I Disease Parameters'!$E$11</f>
        <v>1.2E-2</v>
      </c>
      <c r="H1452" s="27">
        <f>1/'I Disease Parameters'!$E$12</f>
        <v>0.05</v>
      </c>
      <c r="I1452" s="27">
        <f>'I Disease Parameters'!$E$9/'I Disease Parameters'!$E$15</f>
        <v>0</v>
      </c>
      <c r="J1452" s="83">
        <f t="shared" si="642"/>
        <v>7.7001263440561267</v>
      </c>
      <c r="K1452" s="60">
        <f t="shared" si="643"/>
        <v>0.77001263449643809</v>
      </c>
      <c r="L1452" s="30">
        <f t="shared" si="644"/>
        <v>0.46717576064062738</v>
      </c>
      <c r="M1452" s="27">
        <f>J1452/'I Disease Parameters'!$E$12</f>
        <v>0.38500631720280631</v>
      </c>
      <c r="N1452" s="27">
        <f>K1452/SQRT('I Disease Parameters'!$E$13*'I Disease Parameters'!$E$13)</f>
        <v>4.5294860852731655E-2</v>
      </c>
      <c r="O1452" s="27">
        <f>L1452/'I Disease Parameters'!$E$13</f>
        <v>2.7480927096507492E-2</v>
      </c>
      <c r="P1452" s="27">
        <f>(1-L1452)/'I Disease Parameters'!$E$14</f>
        <v>2.2201009973307193E-2</v>
      </c>
      <c r="Q1452" s="19" t="str">
        <f t="shared" si="620"/>
        <v/>
      </c>
      <c r="R1452" s="17" t="str">
        <f t="shared" si="621"/>
        <v/>
      </c>
      <c r="S1452" s="17" t="str">
        <f t="shared" si="622"/>
        <v/>
      </c>
      <c r="T1452" s="17" t="str">
        <f t="shared" si="623"/>
        <v/>
      </c>
      <c r="U1452" s="17" t="str">
        <f t="shared" si="624"/>
        <v/>
      </c>
      <c r="V1452" s="17" t="str">
        <f t="shared" si="625"/>
        <v/>
      </c>
      <c r="W1452" s="17" t="str">
        <f t="shared" si="626"/>
        <v/>
      </c>
      <c r="X1452" s="18" t="str">
        <f t="shared" si="617"/>
        <v/>
      </c>
      <c r="Y1452" s="17" t="str">
        <f t="shared" si="627"/>
        <v/>
      </c>
      <c r="Z1452" s="17" t="str">
        <f t="shared" si="628"/>
        <v/>
      </c>
      <c r="AA1452" s="17" t="str">
        <f t="shared" si="629"/>
        <v/>
      </c>
      <c r="AB1452" s="17" t="str">
        <f t="shared" si="630"/>
        <v/>
      </c>
      <c r="AC1452" s="17" t="str">
        <f t="shared" si="631"/>
        <v/>
      </c>
      <c r="AD1452" s="18" t="str">
        <f t="shared" si="632"/>
        <v/>
      </c>
      <c r="AE1452" s="19" t="str">
        <f t="shared" si="633"/>
        <v/>
      </c>
      <c r="AF1452" s="17" t="str">
        <f t="shared" si="634"/>
        <v/>
      </c>
      <c r="AG1452" s="17" t="str">
        <f t="shared" si="635"/>
        <v/>
      </c>
      <c r="AH1452" s="18" t="str">
        <f t="shared" si="636"/>
        <v/>
      </c>
      <c r="AI1452" s="73"/>
      <c r="AJ1452" s="74"/>
      <c r="AK1452" s="74"/>
      <c r="AL1452" s="73"/>
      <c r="AM1452" s="74"/>
      <c r="AN1452" s="74">
        <f t="shared" si="637"/>
        <v>2012</v>
      </c>
      <c r="AO1452" s="19" t="str">
        <f t="shared" ca="1" si="638"/>
        <v>-</v>
      </c>
      <c r="AP1452" s="17" t="str">
        <f ca="1">IF($C1452&gt;=TODAY(),"-",100*(AO1452-MIN(Fit_Error_Deaths))/(MAX(Fit_Error_Deaths)-MIN(Fit_Error_Deaths)))</f>
        <v>-</v>
      </c>
      <c r="AQ1452" s="17" t="str">
        <f t="shared" ca="1" si="639"/>
        <v>-</v>
      </c>
      <c r="AR1452" s="17" t="str">
        <f ca="1">IF($C1452&gt;=TODAY(),"-",100*(AQ1452-MIN(Fit_Error_LocalTransmission))/(MAX(Fit_Error_LocalTransmission)-MIN(Fit_Error_LocalTransmission)))</f>
        <v>-</v>
      </c>
      <c r="AS1452" s="17" t="str">
        <f t="shared" ca="1" si="640"/>
        <v>-</v>
      </c>
      <c r="AT1452" s="67" t="str">
        <f t="shared" ca="1" si="641"/>
        <v>-</v>
      </c>
    </row>
    <row r="1453" spans="1:46" s="1" customFormat="1" ht="12" x14ac:dyDescent="0.35">
      <c r="A1453" s="87"/>
      <c r="B1453" s="40" t="str">
        <f t="shared" si="618"/>
        <v/>
      </c>
      <c r="C1453" s="41" t="str">
        <f t="shared" si="619"/>
        <v/>
      </c>
      <c r="D1453" s="28">
        <f>'I Disease Parameters'!$E$6/(1000*365)</f>
        <v>4.8197260273972601E-5</v>
      </c>
      <c r="E1453" s="28">
        <f>'I Disease Parameters'!$E$7/(1000*365)</f>
        <v>2.0024657534246577E-5</v>
      </c>
      <c r="F1453" s="27">
        <f>(1-'I Disease Parameters'!$E$8)/'I Disease Parameters'!$E$10</f>
        <v>0.188</v>
      </c>
      <c r="G1453" s="27">
        <f>'I Disease Parameters'!$E$8/'I Disease Parameters'!$E$11</f>
        <v>1.2E-2</v>
      </c>
      <c r="H1453" s="27">
        <f>1/'I Disease Parameters'!$E$12</f>
        <v>0.05</v>
      </c>
      <c r="I1453" s="27">
        <f>'I Disease Parameters'!$E$9/'I Disease Parameters'!$E$15</f>
        <v>0</v>
      </c>
      <c r="J1453" s="83">
        <f t="shared" si="642"/>
        <v>7.7001263440561267</v>
      </c>
      <c r="K1453" s="60">
        <f t="shared" si="643"/>
        <v>0.77001263449643809</v>
      </c>
      <c r="L1453" s="30">
        <f t="shared" si="644"/>
        <v>0.46717576064062738</v>
      </c>
      <c r="M1453" s="27">
        <f>J1453/'I Disease Parameters'!$E$12</f>
        <v>0.38500631720280631</v>
      </c>
      <c r="N1453" s="27">
        <f>K1453/SQRT('I Disease Parameters'!$E$13*'I Disease Parameters'!$E$13)</f>
        <v>4.5294860852731655E-2</v>
      </c>
      <c r="O1453" s="27">
        <f>L1453/'I Disease Parameters'!$E$13</f>
        <v>2.7480927096507492E-2</v>
      </c>
      <c r="P1453" s="27">
        <f>(1-L1453)/'I Disease Parameters'!$E$14</f>
        <v>2.2201009973307193E-2</v>
      </c>
      <c r="Q1453" s="19" t="str">
        <f t="shared" si="620"/>
        <v/>
      </c>
      <c r="R1453" s="17" t="str">
        <f t="shared" si="621"/>
        <v/>
      </c>
      <c r="S1453" s="17" t="str">
        <f t="shared" si="622"/>
        <v/>
      </c>
      <c r="T1453" s="17" t="str">
        <f t="shared" si="623"/>
        <v/>
      </c>
      <c r="U1453" s="17" t="str">
        <f t="shared" si="624"/>
        <v/>
      </c>
      <c r="V1453" s="17" t="str">
        <f t="shared" si="625"/>
        <v/>
      </c>
      <c r="W1453" s="17" t="str">
        <f t="shared" si="626"/>
        <v/>
      </c>
      <c r="X1453" s="18" t="str">
        <f t="shared" si="617"/>
        <v/>
      </c>
      <c r="Y1453" s="17" t="str">
        <f t="shared" si="627"/>
        <v/>
      </c>
      <c r="Z1453" s="17" t="str">
        <f t="shared" si="628"/>
        <v/>
      </c>
      <c r="AA1453" s="17" t="str">
        <f t="shared" si="629"/>
        <v/>
      </c>
      <c r="AB1453" s="17" t="str">
        <f t="shared" si="630"/>
        <v/>
      </c>
      <c r="AC1453" s="17" t="str">
        <f t="shared" si="631"/>
        <v/>
      </c>
      <c r="AD1453" s="18" t="str">
        <f t="shared" si="632"/>
        <v/>
      </c>
      <c r="AE1453" s="19" t="str">
        <f t="shared" si="633"/>
        <v/>
      </c>
      <c r="AF1453" s="17" t="str">
        <f t="shared" si="634"/>
        <v/>
      </c>
      <c r="AG1453" s="17" t="str">
        <f t="shared" si="635"/>
        <v/>
      </c>
      <c r="AH1453" s="18" t="str">
        <f t="shared" si="636"/>
        <v/>
      </c>
      <c r="AI1453" s="73"/>
      <c r="AJ1453" s="74"/>
      <c r="AK1453" s="74"/>
      <c r="AL1453" s="73"/>
      <c r="AM1453" s="74"/>
      <c r="AN1453" s="74">
        <f t="shared" si="637"/>
        <v>2012</v>
      </c>
      <c r="AO1453" s="19" t="str">
        <f t="shared" ca="1" si="638"/>
        <v>-</v>
      </c>
      <c r="AP1453" s="17" t="str">
        <f ca="1">IF($C1453&gt;=TODAY(),"-",100*(AO1453-MIN(Fit_Error_Deaths))/(MAX(Fit_Error_Deaths)-MIN(Fit_Error_Deaths)))</f>
        <v>-</v>
      </c>
      <c r="AQ1453" s="17" t="str">
        <f t="shared" ca="1" si="639"/>
        <v>-</v>
      </c>
      <c r="AR1453" s="17" t="str">
        <f ca="1">IF($C1453&gt;=TODAY(),"-",100*(AQ1453-MIN(Fit_Error_LocalTransmission))/(MAX(Fit_Error_LocalTransmission)-MIN(Fit_Error_LocalTransmission)))</f>
        <v>-</v>
      </c>
      <c r="AS1453" s="17" t="str">
        <f t="shared" ca="1" si="640"/>
        <v>-</v>
      </c>
      <c r="AT1453" s="67" t="str">
        <f t="shared" ca="1" si="641"/>
        <v>-</v>
      </c>
    </row>
    <row r="1454" spans="1:46" s="1" customFormat="1" ht="12" x14ac:dyDescent="0.35">
      <c r="A1454" s="87"/>
      <c r="B1454" s="40" t="str">
        <f t="shared" si="618"/>
        <v/>
      </c>
      <c r="C1454" s="41" t="str">
        <f t="shared" si="619"/>
        <v/>
      </c>
      <c r="D1454" s="28">
        <f>'I Disease Parameters'!$E$6/(1000*365)</f>
        <v>4.8197260273972601E-5</v>
      </c>
      <c r="E1454" s="28">
        <f>'I Disease Parameters'!$E$7/(1000*365)</f>
        <v>2.0024657534246577E-5</v>
      </c>
      <c r="F1454" s="27">
        <f>(1-'I Disease Parameters'!$E$8)/'I Disease Parameters'!$E$10</f>
        <v>0.188</v>
      </c>
      <c r="G1454" s="27">
        <f>'I Disease Parameters'!$E$8/'I Disease Parameters'!$E$11</f>
        <v>1.2E-2</v>
      </c>
      <c r="H1454" s="27">
        <f>1/'I Disease Parameters'!$E$12</f>
        <v>0.05</v>
      </c>
      <c r="I1454" s="27">
        <f>'I Disease Parameters'!$E$9/'I Disease Parameters'!$E$15</f>
        <v>0</v>
      </c>
      <c r="J1454" s="83">
        <f t="shared" si="642"/>
        <v>7.7001263440561267</v>
      </c>
      <c r="K1454" s="60">
        <f t="shared" si="643"/>
        <v>0.77001263449643809</v>
      </c>
      <c r="L1454" s="30">
        <f t="shared" si="644"/>
        <v>0.46717576064062738</v>
      </c>
      <c r="M1454" s="27">
        <f>J1454/'I Disease Parameters'!$E$12</f>
        <v>0.38500631720280631</v>
      </c>
      <c r="N1454" s="27">
        <f>K1454/SQRT('I Disease Parameters'!$E$13*'I Disease Parameters'!$E$13)</f>
        <v>4.5294860852731655E-2</v>
      </c>
      <c r="O1454" s="27">
        <f>L1454/'I Disease Parameters'!$E$13</f>
        <v>2.7480927096507492E-2</v>
      </c>
      <c r="P1454" s="27">
        <f>(1-L1454)/'I Disease Parameters'!$E$14</f>
        <v>2.2201009973307193E-2</v>
      </c>
      <c r="Q1454" s="19" t="str">
        <f t="shared" si="620"/>
        <v/>
      </c>
      <c r="R1454" s="17" t="str">
        <f t="shared" si="621"/>
        <v/>
      </c>
      <c r="S1454" s="17" t="str">
        <f t="shared" si="622"/>
        <v/>
      </c>
      <c r="T1454" s="17" t="str">
        <f t="shared" si="623"/>
        <v/>
      </c>
      <c r="U1454" s="17" t="str">
        <f t="shared" si="624"/>
        <v/>
      </c>
      <c r="V1454" s="17" t="str">
        <f t="shared" si="625"/>
        <v/>
      </c>
      <c r="W1454" s="17" t="str">
        <f t="shared" si="626"/>
        <v/>
      </c>
      <c r="X1454" s="18" t="str">
        <f t="shared" si="617"/>
        <v/>
      </c>
      <c r="Y1454" s="17" t="str">
        <f t="shared" si="627"/>
        <v/>
      </c>
      <c r="Z1454" s="17" t="str">
        <f t="shared" si="628"/>
        <v/>
      </c>
      <c r="AA1454" s="17" t="str">
        <f t="shared" si="629"/>
        <v/>
      </c>
      <c r="AB1454" s="17" t="str">
        <f t="shared" si="630"/>
        <v/>
      </c>
      <c r="AC1454" s="17" t="str">
        <f t="shared" si="631"/>
        <v/>
      </c>
      <c r="AD1454" s="18" t="str">
        <f t="shared" si="632"/>
        <v/>
      </c>
      <c r="AE1454" s="19" t="str">
        <f t="shared" si="633"/>
        <v/>
      </c>
      <c r="AF1454" s="17" t="str">
        <f t="shared" si="634"/>
        <v/>
      </c>
      <c r="AG1454" s="17" t="str">
        <f t="shared" si="635"/>
        <v/>
      </c>
      <c r="AH1454" s="18" t="str">
        <f t="shared" si="636"/>
        <v/>
      </c>
      <c r="AI1454" s="73"/>
      <c r="AJ1454" s="74"/>
      <c r="AK1454" s="74"/>
      <c r="AL1454" s="73"/>
      <c r="AM1454" s="74"/>
      <c r="AN1454" s="74">
        <f t="shared" si="637"/>
        <v>2012</v>
      </c>
      <c r="AO1454" s="19" t="str">
        <f t="shared" ca="1" si="638"/>
        <v>-</v>
      </c>
      <c r="AP1454" s="17" t="str">
        <f ca="1">IF($C1454&gt;=TODAY(),"-",100*(AO1454-MIN(Fit_Error_Deaths))/(MAX(Fit_Error_Deaths)-MIN(Fit_Error_Deaths)))</f>
        <v>-</v>
      </c>
      <c r="AQ1454" s="17" t="str">
        <f t="shared" ca="1" si="639"/>
        <v>-</v>
      </c>
      <c r="AR1454" s="17" t="str">
        <f ca="1">IF($C1454&gt;=TODAY(),"-",100*(AQ1454-MIN(Fit_Error_LocalTransmission))/(MAX(Fit_Error_LocalTransmission)-MIN(Fit_Error_LocalTransmission)))</f>
        <v>-</v>
      </c>
      <c r="AS1454" s="17" t="str">
        <f t="shared" ca="1" si="640"/>
        <v>-</v>
      </c>
      <c r="AT1454" s="67" t="str">
        <f t="shared" ca="1" si="641"/>
        <v>-</v>
      </c>
    </row>
    <row r="1455" spans="1:46" s="1" customFormat="1" ht="12" x14ac:dyDescent="0.35">
      <c r="A1455" s="87"/>
      <c r="B1455" s="40" t="str">
        <f t="shared" si="618"/>
        <v/>
      </c>
      <c r="C1455" s="41" t="str">
        <f t="shared" si="619"/>
        <v/>
      </c>
      <c r="D1455" s="28">
        <f>'I Disease Parameters'!$E$6/(1000*365)</f>
        <v>4.8197260273972601E-5</v>
      </c>
      <c r="E1455" s="28">
        <f>'I Disease Parameters'!$E$7/(1000*365)</f>
        <v>2.0024657534246577E-5</v>
      </c>
      <c r="F1455" s="27">
        <f>(1-'I Disease Parameters'!$E$8)/'I Disease Parameters'!$E$10</f>
        <v>0.188</v>
      </c>
      <c r="G1455" s="27">
        <f>'I Disease Parameters'!$E$8/'I Disease Parameters'!$E$11</f>
        <v>1.2E-2</v>
      </c>
      <c r="H1455" s="27">
        <f>1/'I Disease Parameters'!$E$12</f>
        <v>0.05</v>
      </c>
      <c r="I1455" s="27">
        <f>'I Disease Parameters'!$E$9/'I Disease Parameters'!$E$15</f>
        <v>0</v>
      </c>
      <c r="J1455" s="83">
        <f t="shared" si="642"/>
        <v>7.7001263440561267</v>
      </c>
      <c r="K1455" s="60">
        <f t="shared" si="643"/>
        <v>0.77001263449643809</v>
      </c>
      <c r="L1455" s="30">
        <f t="shared" si="644"/>
        <v>0.46717576064062738</v>
      </c>
      <c r="M1455" s="27">
        <f>J1455/'I Disease Parameters'!$E$12</f>
        <v>0.38500631720280631</v>
      </c>
      <c r="N1455" s="27">
        <f>K1455/SQRT('I Disease Parameters'!$E$13*'I Disease Parameters'!$E$13)</f>
        <v>4.5294860852731655E-2</v>
      </c>
      <c r="O1455" s="27">
        <f>L1455/'I Disease Parameters'!$E$13</f>
        <v>2.7480927096507492E-2</v>
      </c>
      <c r="P1455" s="27">
        <f>(1-L1455)/'I Disease Parameters'!$E$14</f>
        <v>2.2201009973307193E-2</v>
      </c>
      <c r="Q1455" s="19" t="str">
        <f t="shared" si="620"/>
        <v/>
      </c>
      <c r="R1455" s="17" t="str">
        <f t="shared" si="621"/>
        <v/>
      </c>
      <c r="S1455" s="17" t="str">
        <f t="shared" si="622"/>
        <v/>
      </c>
      <c r="T1455" s="17" t="str">
        <f t="shared" si="623"/>
        <v/>
      </c>
      <c r="U1455" s="17" t="str">
        <f t="shared" si="624"/>
        <v/>
      </c>
      <c r="V1455" s="17" t="str">
        <f t="shared" si="625"/>
        <v/>
      </c>
      <c r="W1455" s="17" t="str">
        <f t="shared" si="626"/>
        <v/>
      </c>
      <c r="X1455" s="18" t="str">
        <f t="shared" si="617"/>
        <v/>
      </c>
      <c r="Y1455" s="17" t="str">
        <f t="shared" si="627"/>
        <v/>
      </c>
      <c r="Z1455" s="17" t="str">
        <f t="shared" si="628"/>
        <v/>
      </c>
      <c r="AA1455" s="17" t="str">
        <f t="shared" si="629"/>
        <v/>
      </c>
      <c r="AB1455" s="17" t="str">
        <f t="shared" si="630"/>
        <v/>
      </c>
      <c r="AC1455" s="17" t="str">
        <f t="shared" si="631"/>
        <v/>
      </c>
      <c r="AD1455" s="18" t="str">
        <f t="shared" si="632"/>
        <v/>
      </c>
      <c r="AE1455" s="19" t="str">
        <f t="shared" si="633"/>
        <v/>
      </c>
      <c r="AF1455" s="17" t="str">
        <f t="shared" si="634"/>
        <v/>
      </c>
      <c r="AG1455" s="17" t="str">
        <f t="shared" si="635"/>
        <v/>
      </c>
      <c r="AH1455" s="18" t="str">
        <f t="shared" si="636"/>
        <v/>
      </c>
      <c r="AI1455" s="73"/>
      <c r="AJ1455" s="74"/>
      <c r="AK1455" s="74"/>
      <c r="AL1455" s="73"/>
      <c r="AM1455" s="74"/>
      <c r="AN1455" s="74">
        <f t="shared" si="637"/>
        <v>2012</v>
      </c>
      <c r="AO1455" s="19" t="str">
        <f t="shared" ca="1" si="638"/>
        <v>-</v>
      </c>
      <c r="AP1455" s="17" t="str">
        <f ca="1">IF($C1455&gt;=TODAY(),"-",100*(AO1455-MIN(Fit_Error_Deaths))/(MAX(Fit_Error_Deaths)-MIN(Fit_Error_Deaths)))</f>
        <v>-</v>
      </c>
      <c r="AQ1455" s="17" t="str">
        <f t="shared" ca="1" si="639"/>
        <v>-</v>
      </c>
      <c r="AR1455" s="17" t="str">
        <f ca="1">IF($C1455&gt;=TODAY(),"-",100*(AQ1455-MIN(Fit_Error_LocalTransmission))/(MAX(Fit_Error_LocalTransmission)-MIN(Fit_Error_LocalTransmission)))</f>
        <v>-</v>
      </c>
      <c r="AS1455" s="17" t="str">
        <f t="shared" ca="1" si="640"/>
        <v>-</v>
      </c>
      <c r="AT1455" s="67" t="str">
        <f t="shared" ca="1" si="641"/>
        <v>-</v>
      </c>
    </row>
    <row r="1456" spans="1:46" s="1" customFormat="1" ht="12" x14ac:dyDescent="0.35">
      <c r="A1456" s="87"/>
      <c r="B1456" s="40" t="str">
        <f t="shared" si="618"/>
        <v/>
      </c>
      <c r="C1456" s="41" t="str">
        <f t="shared" si="619"/>
        <v/>
      </c>
      <c r="D1456" s="28">
        <f>'I Disease Parameters'!$E$6/(1000*365)</f>
        <v>4.8197260273972601E-5</v>
      </c>
      <c r="E1456" s="28">
        <f>'I Disease Parameters'!$E$7/(1000*365)</f>
        <v>2.0024657534246577E-5</v>
      </c>
      <c r="F1456" s="27">
        <f>(1-'I Disease Parameters'!$E$8)/'I Disease Parameters'!$E$10</f>
        <v>0.188</v>
      </c>
      <c r="G1456" s="27">
        <f>'I Disease Parameters'!$E$8/'I Disease Parameters'!$E$11</f>
        <v>1.2E-2</v>
      </c>
      <c r="H1456" s="27">
        <f>1/'I Disease Parameters'!$E$12</f>
        <v>0.05</v>
      </c>
      <c r="I1456" s="27">
        <f>'I Disease Parameters'!$E$9/'I Disease Parameters'!$E$15</f>
        <v>0</v>
      </c>
      <c r="J1456" s="83">
        <f t="shared" si="642"/>
        <v>7.7001263440561267</v>
      </c>
      <c r="K1456" s="60">
        <f t="shared" si="643"/>
        <v>0.77001263449643809</v>
      </c>
      <c r="L1456" s="30">
        <f t="shared" si="644"/>
        <v>0.46717576064062738</v>
      </c>
      <c r="M1456" s="27">
        <f>J1456/'I Disease Parameters'!$E$12</f>
        <v>0.38500631720280631</v>
      </c>
      <c r="N1456" s="27">
        <f>K1456/SQRT('I Disease Parameters'!$E$13*'I Disease Parameters'!$E$13)</f>
        <v>4.5294860852731655E-2</v>
      </c>
      <c r="O1456" s="27">
        <f>L1456/'I Disease Parameters'!$E$13</f>
        <v>2.7480927096507492E-2</v>
      </c>
      <c r="P1456" s="27">
        <f>(1-L1456)/'I Disease Parameters'!$E$14</f>
        <v>2.2201009973307193E-2</v>
      </c>
      <c r="Q1456" s="19" t="str">
        <f t="shared" si="620"/>
        <v/>
      </c>
      <c r="R1456" s="17" t="str">
        <f t="shared" si="621"/>
        <v/>
      </c>
      <c r="S1456" s="17" t="str">
        <f t="shared" si="622"/>
        <v/>
      </c>
      <c r="T1456" s="17" t="str">
        <f t="shared" si="623"/>
        <v/>
      </c>
      <c r="U1456" s="17" t="str">
        <f t="shared" si="624"/>
        <v/>
      </c>
      <c r="V1456" s="17" t="str">
        <f t="shared" si="625"/>
        <v/>
      </c>
      <c r="W1456" s="17" t="str">
        <f t="shared" si="626"/>
        <v/>
      </c>
      <c r="X1456" s="18" t="str">
        <f t="shared" si="617"/>
        <v/>
      </c>
      <c r="Y1456" s="17" t="str">
        <f t="shared" si="627"/>
        <v/>
      </c>
      <c r="Z1456" s="17" t="str">
        <f t="shared" si="628"/>
        <v/>
      </c>
      <c r="AA1456" s="17" t="str">
        <f t="shared" si="629"/>
        <v/>
      </c>
      <c r="AB1456" s="17" t="str">
        <f t="shared" si="630"/>
        <v/>
      </c>
      <c r="AC1456" s="17" t="str">
        <f t="shared" si="631"/>
        <v/>
      </c>
      <c r="AD1456" s="18" t="str">
        <f t="shared" si="632"/>
        <v/>
      </c>
      <c r="AE1456" s="19" t="str">
        <f t="shared" si="633"/>
        <v/>
      </c>
      <c r="AF1456" s="17" t="str">
        <f t="shared" si="634"/>
        <v/>
      </c>
      <c r="AG1456" s="17" t="str">
        <f t="shared" si="635"/>
        <v/>
      </c>
      <c r="AH1456" s="18" t="str">
        <f t="shared" si="636"/>
        <v/>
      </c>
      <c r="AI1456" s="73"/>
      <c r="AJ1456" s="74"/>
      <c r="AK1456" s="74"/>
      <c r="AL1456" s="73"/>
      <c r="AM1456" s="74"/>
      <c r="AN1456" s="74">
        <f t="shared" si="637"/>
        <v>2012</v>
      </c>
      <c r="AO1456" s="19" t="str">
        <f t="shared" ca="1" si="638"/>
        <v>-</v>
      </c>
      <c r="AP1456" s="17" t="str">
        <f ca="1">IF($C1456&gt;=TODAY(),"-",100*(AO1456-MIN(Fit_Error_Deaths))/(MAX(Fit_Error_Deaths)-MIN(Fit_Error_Deaths)))</f>
        <v>-</v>
      </c>
      <c r="AQ1456" s="17" t="str">
        <f t="shared" ca="1" si="639"/>
        <v>-</v>
      </c>
      <c r="AR1456" s="17" t="str">
        <f ca="1">IF($C1456&gt;=TODAY(),"-",100*(AQ1456-MIN(Fit_Error_LocalTransmission))/(MAX(Fit_Error_LocalTransmission)-MIN(Fit_Error_LocalTransmission)))</f>
        <v>-</v>
      </c>
      <c r="AS1456" s="17" t="str">
        <f t="shared" ca="1" si="640"/>
        <v>-</v>
      </c>
      <c r="AT1456" s="67" t="str">
        <f t="shared" ca="1" si="641"/>
        <v>-</v>
      </c>
    </row>
    <row r="1457" spans="1:46" s="1" customFormat="1" ht="12" x14ac:dyDescent="0.35">
      <c r="A1457" s="87"/>
      <c r="B1457" s="40" t="str">
        <f t="shared" si="618"/>
        <v/>
      </c>
      <c r="C1457" s="41" t="str">
        <f t="shared" si="619"/>
        <v/>
      </c>
      <c r="D1457" s="28">
        <f>'I Disease Parameters'!$E$6/(1000*365)</f>
        <v>4.8197260273972601E-5</v>
      </c>
      <c r="E1457" s="28">
        <f>'I Disease Parameters'!$E$7/(1000*365)</f>
        <v>2.0024657534246577E-5</v>
      </c>
      <c r="F1457" s="27">
        <f>(1-'I Disease Parameters'!$E$8)/'I Disease Parameters'!$E$10</f>
        <v>0.188</v>
      </c>
      <c r="G1457" s="27">
        <f>'I Disease Parameters'!$E$8/'I Disease Parameters'!$E$11</f>
        <v>1.2E-2</v>
      </c>
      <c r="H1457" s="27">
        <f>1/'I Disease Parameters'!$E$12</f>
        <v>0.05</v>
      </c>
      <c r="I1457" s="27">
        <f>'I Disease Parameters'!$E$9/'I Disease Parameters'!$E$15</f>
        <v>0</v>
      </c>
      <c r="J1457" s="83">
        <f t="shared" si="642"/>
        <v>7.7001263440561267</v>
      </c>
      <c r="K1457" s="60">
        <f t="shared" si="643"/>
        <v>0.77001263449643809</v>
      </c>
      <c r="L1457" s="30">
        <f t="shared" si="644"/>
        <v>0.46717576064062738</v>
      </c>
      <c r="M1457" s="27">
        <f>J1457/'I Disease Parameters'!$E$12</f>
        <v>0.38500631720280631</v>
      </c>
      <c r="N1457" s="27">
        <f>K1457/SQRT('I Disease Parameters'!$E$13*'I Disease Parameters'!$E$13)</f>
        <v>4.5294860852731655E-2</v>
      </c>
      <c r="O1457" s="27">
        <f>L1457/'I Disease Parameters'!$E$13</f>
        <v>2.7480927096507492E-2</v>
      </c>
      <c r="P1457" s="27">
        <f>(1-L1457)/'I Disease Parameters'!$E$14</f>
        <v>2.2201009973307193E-2</v>
      </c>
      <c r="Q1457" s="19" t="str">
        <f t="shared" si="620"/>
        <v/>
      </c>
      <c r="R1457" s="17" t="str">
        <f t="shared" si="621"/>
        <v/>
      </c>
      <c r="S1457" s="17" t="str">
        <f t="shared" si="622"/>
        <v/>
      </c>
      <c r="T1457" s="17" t="str">
        <f t="shared" si="623"/>
        <v/>
      </c>
      <c r="U1457" s="17" t="str">
        <f t="shared" si="624"/>
        <v/>
      </c>
      <c r="V1457" s="17" t="str">
        <f t="shared" si="625"/>
        <v/>
      </c>
      <c r="W1457" s="17" t="str">
        <f t="shared" si="626"/>
        <v/>
      </c>
      <c r="X1457" s="18" t="str">
        <f t="shared" si="617"/>
        <v/>
      </c>
      <c r="Y1457" s="17" t="str">
        <f t="shared" si="627"/>
        <v/>
      </c>
      <c r="Z1457" s="17" t="str">
        <f t="shared" si="628"/>
        <v/>
      </c>
      <c r="AA1457" s="17" t="str">
        <f t="shared" si="629"/>
        <v/>
      </c>
      <c r="AB1457" s="17" t="str">
        <f t="shared" si="630"/>
        <v/>
      </c>
      <c r="AC1457" s="17" t="str">
        <f t="shared" si="631"/>
        <v/>
      </c>
      <c r="AD1457" s="18" t="str">
        <f t="shared" si="632"/>
        <v/>
      </c>
      <c r="AE1457" s="19" t="str">
        <f t="shared" si="633"/>
        <v/>
      </c>
      <c r="AF1457" s="17" t="str">
        <f t="shared" si="634"/>
        <v/>
      </c>
      <c r="AG1457" s="17" t="str">
        <f t="shared" si="635"/>
        <v/>
      </c>
      <c r="AH1457" s="18" t="str">
        <f t="shared" si="636"/>
        <v/>
      </c>
      <c r="AI1457" s="73"/>
      <c r="AJ1457" s="74"/>
      <c r="AK1457" s="74"/>
      <c r="AL1457" s="73"/>
      <c r="AM1457" s="74"/>
      <c r="AN1457" s="74">
        <f t="shared" si="637"/>
        <v>2012</v>
      </c>
      <c r="AO1457" s="19" t="str">
        <f t="shared" ca="1" si="638"/>
        <v>-</v>
      </c>
      <c r="AP1457" s="17" t="str">
        <f ca="1">IF($C1457&gt;=TODAY(),"-",100*(AO1457-MIN(Fit_Error_Deaths))/(MAX(Fit_Error_Deaths)-MIN(Fit_Error_Deaths)))</f>
        <v>-</v>
      </c>
      <c r="AQ1457" s="17" t="str">
        <f t="shared" ca="1" si="639"/>
        <v>-</v>
      </c>
      <c r="AR1457" s="17" t="str">
        <f ca="1">IF($C1457&gt;=TODAY(),"-",100*(AQ1457-MIN(Fit_Error_LocalTransmission))/(MAX(Fit_Error_LocalTransmission)-MIN(Fit_Error_LocalTransmission)))</f>
        <v>-</v>
      </c>
      <c r="AS1457" s="17" t="str">
        <f t="shared" ca="1" si="640"/>
        <v>-</v>
      </c>
      <c r="AT1457" s="67" t="str">
        <f t="shared" ca="1" si="641"/>
        <v>-</v>
      </c>
    </row>
    <row r="1458" spans="1:46" s="1" customFormat="1" ht="12" x14ac:dyDescent="0.35">
      <c r="A1458" s="87"/>
      <c r="B1458" s="40" t="str">
        <f t="shared" si="618"/>
        <v/>
      </c>
      <c r="C1458" s="41" t="str">
        <f t="shared" si="619"/>
        <v/>
      </c>
      <c r="D1458" s="28">
        <f>'I Disease Parameters'!$E$6/(1000*365)</f>
        <v>4.8197260273972601E-5</v>
      </c>
      <c r="E1458" s="28">
        <f>'I Disease Parameters'!$E$7/(1000*365)</f>
        <v>2.0024657534246577E-5</v>
      </c>
      <c r="F1458" s="27">
        <f>(1-'I Disease Parameters'!$E$8)/'I Disease Parameters'!$E$10</f>
        <v>0.188</v>
      </c>
      <c r="G1458" s="27">
        <f>'I Disease Parameters'!$E$8/'I Disease Parameters'!$E$11</f>
        <v>1.2E-2</v>
      </c>
      <c r="H1458" s="27">
        <f>1/'I Disease Parameters'!$E$12</f>
        <v>0.05</v>
      </c>
      <c r="I1458" s="27">
        <f>'I Disease Parameters'!$E$9/'I Disease Parameters'!$E$15</f>
        <v>0</v>
      </c>
      <c r="J1458" s="83">
        <f t="shared" si="642"/>
        <v>7.7001263440561267</v>
      </c>
      <c r="K1458" s="60">
        <f t="shared" si="643"/>
        <v>0.77001263449643809</v>
      </c>
      <c r="L1458" s="30">
        <f t="shared" si="644"/>
        <v>0.46717576064062738</v>
      </c>
      <c r="M1458" s="27">
        <f>J1458/'I Disease Parameters'!$E$12</f>
        <v>0.38500631720280631</v>
      </c>
      <c r="N1458" s="27">
        <f>K1458/SQRT('I Disease Parameters'!$E$13*'I Disease Parameters'!$E$13)</f>
        <v>4.5294860852731655E-2</v>
      </c>
      <c r="O1458" s="27">
        <f>L1458/'I Disease Parameters'!$E$13</f>
        <v>2.7480927096507492E-2</v>
      </c>
      <c r="P1458" s="27">
        <f>(1-L1458)/'I Disease Parameters'!$E$14</f>
        <v>2.2201009973307193E-2</v>
      </c>
      <c r="Q1458" s="19" t="str">
        <f t="shared" si="620"/>
        <v/>
      </c>
      <c r="R1458" s="17" t="str">
        <f t="shared" si="621"/>
        <v/>
      </c>
      <c r="S1458" s="17" t="str">
        <f t="shared" si="622"/>
        <v/>
      </c>
      <c r="T1458" s="17" t="str">
        <f t="shared" si="623"/>
        <v/>
      </c>
      <c r="U1458" s="17" t="str">
        <f t="shared" si="624"/>
        <v/>
      </c>
      <c r="V1458" s="17" t="str">
        <f t="shared" si="625"/>
        <v/>
      </c>
      <c r="W1458" s="17" t="str">
        <f t="shared" si="626"/>
        <v/>
      </c>
      <c r="X1458" s="18" t="str">
        <f t="shared" si="617"/>
        <v/>
      </c>
      <c r="Y1458" s="17" t="str">
        <f t="shared" si="627"/>
        <v/>
      </c>
      <c r="Z1458" s="17" t="str">
        <f t="shared" si="628"/>
        <v/>
      </c>
      <c r="AA1458" s="17" t="str">
        <f t="shared" si="629"/>
        <v/>
      </c>
      <c r="AB1458" s="17" t="str">
        <f t="shared" si="630"/>
        <v/>
      </c>
      <c r="AC1458" s="17" t="str">
        <f t="shared" si="631"/>
        <v/>
      </c>
      <c r="AD1458" s="18" t="str">
        <f t="shared" si="632"/>
        <v/>
      </c>
      <c r="AE1458" s="19" t="str">
        <f t="shared" si="633"/>
        <v/>
      </c>
      <c r="AF1458" s="17" t="str">
        <f t="shared" si="634"/>
        <v/>
      </c>
      <c r="AG1458" s="17" t="str">
        <f t="shared" si="635"/>
        <v/>
      </c>
      <c r="AH1458" s="18" t="str">
        <f t="shared" si="636"/>
        <v/>
      </c>
      <c r="AI1458" s="73"/>
      <c r="AJ1458" s="74"/>
      <c r="AK1458" s="74"/>
      <c r="AL1458" s="73"/>
      <c r="AM1458" s="74"/>
      <c r="AN1458" s="74">
        <f t="shared" si="637"/>
        <v>2012</v>
      </c>
      <c r="AO1458" s="19" t="str">
        <f t="shared" ca="1" si="638"/>
        <v>-</v>
      </c>
      <c r="AP1458" s="17" t="str">
        <f ca="1">IF($C1458&gt;=TODAY(),"-",100*(AO1458-MIN(Fit_Error_Deaths))/(MAX(Fit_Error_Deaths)-MIN(Fit_Error_Deaths)))</f>
        <v>-</v>
      </c>
      <c r="AQ1458" s="17" t="str">
        <f t="shared" ca="1" si="639"/>
        <v>-</v>
      </c>
      <c r="AR1458" s="17" t="str">
        <f ca="1">IF($C1458&gt;=TODAY(),"-",100*(AQ1458-MIN(Fit_Error_LocalTransmission))/(MAX(Fit_Error_LocalTransmission)-MIN(Fit_Error_LocalTransmission)))</f>
        <v>-</v>
      </c>
      <c r="AS1458" s="17" t="str">
        <f t="shared" ca="1" si="640"/>
        <v>-</v>
      </c>
      <c r="AT1458" s="67" t="str">
        <f t="shared" ca="1" si="641"/>
        <v>-</v>
      </c>
    </row>
    <row r="1459" spans="1:46" s="1" customFormat="1" ht="12" x14ac:dyDescent="0.35">
      <c r="A1459" s="87"/>
      <c r="B1459" s="40" t="str">
        <f t="shared" si="618"/>
        <v/>
      </c>
      <c r="C1459" s="41" t="str">
        <f t="shared" si="619"/>
        <v/>
      </c>
      <c r="D1459" s="28">
        <f>'I Disease Parameters'!$E$6/(1000*365)</f>
        <v>4.8197260273972601E-5</v>
      </c>
      <c r="E1459" s="28">
        <f>'I Disease Parameters'!$E$7/(1000*365)</f>
        <v>2.0024657534246577E-5</v>
      </c>
      <c r="F1459" s="27">
        <f>(1-'I Disease Parameters'!$E$8)/'I Disease Parameters'!$E$10</f>
        <v>0.188</v>
      </c>
      <c r="G1459" s="27">
        <f>'I Disease Parameters'!$E$8/'I Disease Parameters'!$E$11</f>
        <v>1.2E-2</v>
      </c>
      <c r="H1459" s="27">
        <f>1/'I Disease Parameters'!$E$12</f>
        <v>0.05</v>
      </c>
      <c r="I1459" s="27">
        <f>'I Disease Parameters'!$E$9/'I Disease Parameters'!$E$15</f>
        <v>0</v>
      </c>
      <c r="J1459" s="83">
        <f t="shared" si="642"/>
        <v>7.7001263440561267</v>
      </c>
      <c r="K1459" s="60">
        <f t="shared" si="643"/>
        <v>0.77001263449643809</v>
      </c>
      <c r="L1459" s="30">
        <f t="shared" si="644"/>
        <v>0.46717576064062738</v>
      </c>
      <c r="M1459" s="27">
        <f>J1459/'I Disease Parameters'!$E$12</f>
        <v>0.38500631720280631</v>
      </c>
      <c r="N1459" s="27">
        <f>K1459/SQRT('I Disease Parameters'!$E$13*'I Disease Parameters'!$E$13)</f>
        <v>4.5294860852731655E-2</v>
      </c>
      <c r="O1459" s="27">
        <f>L1459/'I Disease Parameters'!$E$13</f>
        <v>2.7480927096507492E-2</v>
      </c>
      <c r="P1459" s="27">
        <f>(1-L1459)/'I Disease Parameters'!$E$14</f>
        <v>2.2201009973307193E-2</v>
      </c>
      <c r="Q1459" s="19" t="str">
        <f t="shared" si="620"/>
        <v/>
      </c>
      <c r="R1459" s="17" t="str">
        <f t="shared" si="621"/>
        <v/>
      </c>
      <c r="S1459" s="17" t="str">
        <f t="shared" si="622"/>
        <v/>
      </c>
      <c r="T1459" s="17" t="str">
        <f t="shared" si="623"/>
        <v/>
      </c>
      <c r="U1459" s="17" t="str">
        <f t="shared" si="624"/>
        <v/>
      </c>
      <c r="V1459" s="17" t="str">
        <f t="shared" si="625"/>
        <v/>
      </c>
      <c r="W1459" s="17" t="str">
        <f t="shared" si="626"/>
        <v/>
      </c>
      <c r="X1459" s="18" t="str">
        <f t="shared" si="617"/>
        <v/>
      </c>
      <c r="Y1459" s="17" t="str">
        <f t="shared" si="627"/>
        <v/>
      </c>
      <c r="Z1459" s="17" t="str">
        <f t="shared" si="628"/>
        <v/>
      </c>
      <c r="AA1459" s="17" t="str">
        <f t="shared" si="629"/>
        <v/>
      </c>
      <c r="AB1459" s="17" t="str">
        <f t="shared" si="630"/>
        <v/>
      </c>
      <c r="AC1459" s="17" t="str">
        <f t="shared" si="631"/>
        <v/>
      </c>
      <c r="AD1459" s="18" t="str">
        <f t="shared" si="632"/>
        <v/>
      </c>
      <c r="AE1459" s="19" t="str">
        <f t="shared" si="633"/>
        <v/>
      </c>
      <c r="AF1459" s="17" t="str">
        <f t="shared" si="634"/>
        <v/>
      </c>
      <c r="AG1459" s="17" t="str">
        <f t="shared" si="635"/>
        <v/>
      </c>
      <c r="AH1459" s="18" t="str">
        <f t="shared" si="636"/>
        <v/>
      </c>
      <c r="AI1459" s="73"/>
      <c r="AJ1459" s="74"/>
      <c r="AK1459" s="74"/>
      <c r="AL1459" s="73"/>
      <c r="AM1459" s="74"/>
      <c r="AN1459" s="74">
        <f t="shared" si="637"/>
        <v>2012</v>
      </c>
      <c r="AO1459" s="19" t="str">
        <f t="shared" ca="1" si="638"/>
        <v>-</v>
      </c>
      <c r="AP1459" s="17" t="str">
        <f ca="1">IF($C1459&gt;=TODAY(),"-",100*(AO1459-MIN(Fit_Error_Deaths))/(MAX(Fit_Error_Deaths)-MIN(Fit_Error_Deaths)))</f>
        <v>-</v>
      </c>
      <c r="AQ1459" s="17" t="str">
        <f t="shared" ca="1" si="639"/>
        <v>-</v>
      </c>
      <c r="AR1459" s="17" t="str">
        <f ca="1">IF($C1459&gt;=TODAY(),"-",100*(AQ1459-MIN(Fit_Error_LocalTransmission))/(MAX(Fit_Error_LocalTransmission)-MIN(Fit_Error_LocalTransmission)))</f>
        <v>-</v>
      </c>
      <c r="AS1459" s="17" t="str">
        <f t="shared" ca="1" si="640"/>
        <v>-</v>
      </c>
      <c r="AT1459" s="67" t="str">
        <f t="shared" ca="1" si="641"/>
        <v>-</v>
      </c>
    </row>
    <row r="1460" spans="1:46" s="1" customFormat="1" ht="12" x14ac:dyDescent="0.35">
      <c r="A1460" s="87"/>
      <c r="B1460" s="40" t="str">
        <f t="shared" si="618"/>
        <v/>
      </c>
      <c r="C1460" s="41" t="str">
        <f t="shared" si="619"/>
        <v/>
      </c>
      <c r="D1460" s="28">
        <f>'I Disease Parameters'!$E$6/(1000*365)</f>
        <v>4.8197260273972601E-5</v>
      </c>
      <c r="E1460" s="28">
        <f>'I Disease Parameters'!$E$7/(1000*365)</f>
        <v>2.0024657534246577E-5</v>
      </c>
      <c r="F1460" s="27">
        <f>(1-'I Disease Parameters'!$E$8)/'I Disease Parameters'!$E$10</f>
        <v>0.188</v>
      </c>
      <c r="G1460" s="27">
        <f>'I Disease Parameters'!$E$8/'I Disease Parameters'!$E$11</f>
        <v>1.2E-2</v>
      </c>
      <c r="H1460" s="27">
        <f>1/'I Disease Parameters'!$E$12</f>
        <v>0.05</v>
      </c>
      <c r="I1460" s="27">
        <f>'I Disease Parameters'!$E$9/'I Disease Parameters'!$E$15</f>
        <v>0</v>
      </c>
      <c r="J1460" s="83">
        <f t="shared" si="642"/>
        <v>7.7001263440561267</v>
      </c>
      <c r="K1460" s="60">
        <f t="shared" si="643"/>
        <v>0.77001263449643809</v>
      </c>
      <c r="L1460" s="30">
        <f t="shared" si="644"/>
        <v>0.46717576064062738</v>
      </c>
      <c r="M1460" s="27">
        <f>J1460/'I Disease Parameters'!$E$12</f>
        <v>0.38500631720280631</v>
      </c>
      <c r="N1460" s="27">
        <f>K1460/SQRT('I Disease Parameters'!$E$13*'I Disease Parameters'!$E$13)</f>
        <v>4.5294860852731655E-2</v>
      </c>
      <c r="O1460" s="27">
        <f>L1460/'I Disease Parameters'!$E$13</f>
        <v>2.7480927096507492E-2</v>
      </c>
      <c r="P1460" s="27">
        <f>(1-L1460)/'I Disease Parameters'!$E$14</f>
        <v>2.2201009973307193E-2</v>
      </c>
      <c r="Q1460" s="19" t="str">
        <f t="shared" si="620"/>
        <v/>
      </c>
      <c r="R1460" s="17" t="str">
        <f t="shared" si="621"/>
        <v/>
      </c>
      <c r="S1460" s="17" t="str">
        <f t="shared" si="622"/>
        <v/>
      </c>
      <c r="T1460" s="17" t="str">
        <f t="shared" si="623"/>
        <v/>
      </c>
      <c r="U1460" s="17" t="str">
        <f t="shared" si="624"/>
        <v/>
      </c>
      <c r="V1460" s="17" t="str">
        <f t="shared" si="625"/>
        <v/>
      </c>
      <c r="W1460" s="17" t="str">
        <f t="shared" si="626"/>
        <v/>
      </c>
      <c r="X1460" s="18" t="str">
        <f t="shared" si="617"/>
        <v/>
      </c>
      <c r="Y1460" s="17" t="str">
        <f t="shared" si="627"/>
        <v/>
      </c>
      <c r="Z1460" s="17" t="str">
        <f t="shared" si="628"/>
        <v/>
      </c>
      <c r="AA1460" s="17" t="str">
        <f t="shared" si="629"/>
        <v/>
      </c>
      <c r="AB1460" s="17" t="str">
        <f t="shared" si="630"/>
        <v/>
      </c>
      <c r="AC1460" s="17" t="str">
        <f t="shared" si="631"/>
        <v/>
      </c>
      <c r="AD1460" s="18" t="str">
        <f t="shared" si="632"/>
        <v/>
      </c>
      <c r="AE1460" s="19" t="str">
        <f t="shared" si="633"/>
        <v/>
      </c>
      <c r="AF1460" s="17" t="str">
        <f t="shared" si="634"/>
        <v/>
      </c>
      <c r="AG1460" s="17" t="str">
        <f t="shared" si="635"/>
        <v/>
      </c>
      <c r="AH1460" s="18" t="str">
        <f t="shared" si="636"/>
        <v/>
      </c>
      <c r="AI1460" s="73"/>
      <c r="AJ1460" s="74"/>
      <c r="AK1460" s="74"/>
      <c r="AL1460" s="73"/>
      <c r="AM1460" s="74"/>
      <c r="AN1460" s="74">
        <f t="shared" si="637"/>
        <v>2012</v>
      </c>
      <c r="AO1460" s="19" t="str">
        <f t="shared" ca="1" si="638"/>
        <v>-</v>
      </c>
      <c r="AP1460" s="17" t="str">
        <f ca="1">IF($C1460&gt;=TODAY(),"-",100*(AO1460-MIN(Fit_Error_Deaths))/(MAX(Fit_Error_Deaths)-MIN(Fit_Error_Deaths)))</f>
        <v>-</v>
      </c>
      <c r="AQ1460" s="17" t="str">
        <f t="shared" ca="1" si="639"/>
        <v>-</v>
      </c>
      <c r="AR1460" s="17" t="str">
        <f ca="1">IF($C1460&gt;=TODAY(),"-",100*(AQ1460-MIN(Fit_Error_LocalTransmission))/(MAX(Fit_Error_LocalTransmission)-MIN(Fit_Error_LocalTransmission)))</f>
        <v>-</v>
      </c>
      <c r="AS1460" s="17" t="str">
        <f t="shared" ca="1" si="640"/>
        <v>-</v>
      </c>
      <c r="AT1460" s="67" t="str">
        <f t="shared" ca="1" si="641"/>
        <v>-</v>
      </c>
    </row>
    <row r="1461" spans="1:46" s="1" customFormat="1" ht="12" x14ac:dyDescent="0.35">
      <c r="A1461" s="87"/>
      <c r="B1461" s="40" t="str">
        <f t="shared" si="618"/>
        <v/>
      </c>
      <c r="C1461" s="41" t="str">
        <f t="shared" si="619"/>
        <v/>
      </c>
      <c r="D1461" s="28">
        <f>'I Disease Parameters'!$E$6/(1000*365)</f>
        <v>4.8197260273972601E-5</v>
      </c>
      <c r="E1461" s="28">
        <f>'I Disease Parameters'!$E$7/(1000*365)</f>
        <v>2.0024657534246577E-5</v>
      </c>
      <c r="F1461" s="27">
        <f>(1-'I Disease Parameters'!$E$8)/'I Disease Parameters'!$E$10</f>
        <v>0.188</v>
      </c>
      <c r="G1461" s="27">
        <f>'I Disease Parameters'!$E$8/'I Disease Parameters'!$E$11</f>
        <v>1.2E-2</v>
      </c>
      <c r="H1461" s="27">
        <f>1/'I Disease Parameters'!$E$12</f>
        <v>0.05</v>
      </c>
      <c r="I1461" s="27">
        <f>'I Disease Parameters'!$E$9/'I Disease Parameters'!$E$15</f>
        <v>0</v>
      </c>
      <c r="J1461" s="83">
        <f t="shared" si="642"/>
        <v>7.7001263440561267</v>
      </c>
      <c r="K1461" s="60">
        <f t="shared" si="643"/>
        <v>0.77001263449643809</v>
      </c>
      <c r="L1461" s="30">
        <f t="shared" si="644"/>
        <v>0.46717576064062738</v>
      </c>
      <c r="M1461" s="27">
        <f>J1461/'I Disease Parameters'!$E$12</f>
        <v>0.38500631720280631</v>
      </c>
      <c r="N1461" s="27">
        <f>K1461/SQRT('I Disease Parameters'!$E$13*'I Disease Parameters'!$E$13)</f>
        <v>4.5294860852731655E-2</v>
      </c>
      <c r="O1461" s="27">
        <f>L1461/'I Disease Parameters'!$E$13</f>
        <v>2.7480927096507492E-2</v>
      </c>
      <c r="P1461" s="27">
        <f>(1-L1461)/'I Disease Parameters'!$E$14</f>
        <v>2.2201009973307193E-2</v>
      </c>
      <c r="Q1461" s="19" t="str">
        <f t="shared" si="620"/>
        <v/>
      </c>
      <c r="R1461" s="17" t="str">
        <f t="shared" si="621"/>
        <v/>
      </c>
      <c r="S1461" s="17" t="str">
        <f t="shared" si="622"/>
        <v/>
      </c>
      <c r="T1461" s="17" t="str">
        <f t="shared" si="623"/>
        <v/>
      </c>
      <c r="U1461" s="17" t="str">
        <f t="shared" si="624"/>
        <v/>
      </c>
      <c r="V1461" s="17" t="str">
        <f t="shared" si="625"/>
        <v/>
      </c>
      <c r="W1461" s="17" t="str">
        <f t="shared" si="626"/>
        <v/>
      </c>
      <c r="X1461" s="18" t="str">
        <f t="shared" si="617"/>
        <v/>
      </c>
      <c r="Y1461" s="17" t="str">
        <f t="shared" si="627"/>
        <v/>
      </c>
      <c r="Z1461" s="17" t="str">
        <f t="shared" si="628"/>
        <v/>
      </c>
      <c r="AA1461" s="17" t="str">
        <f t="shared" si="629"/>
        <v/>
      </c>
      <c r="AB1461" s="17" t="str">
        <f t="shared" si="630"/>
        <v/>
      </c>
      <c r="AC1461" s="17" t="str">
        <f t="shared" si="631"/>
        <v/>
      </c>
      <c r="AD1461" s="18" t="str">
        <f t="shared" si="632"/>
        <v/>
      </c>
      <c r="AE1461" s="19" t="str">
        <f t="shared" si="633"/>
        <v/>
      </c>
      <c r="AF1461" s="17" t="str">
        <f t="shared" si="634"/>
        <v/>
      </c>
      <c r="AG1461" s="17" t="str">
        <f t="shared" si="635"/>
        <v/>
      </c>
      <c r="AH1461" s="18" t="str">
        <f t="shared" si="636"/>
        <v/>
      </c>
      <c r="AI1461" s="73"/>
      <c r="AJ1461" s="74"/>
      <c r="AK1461" s="74"/>
      <c r="AL1461" s="73"/>
      <c r="AM1461" s="74"/>
      <c r="AN1461" s="74">
        <f t="shared" si="637"/>
        <v>2012</v>
      </c>
      <c r="AO1461" s="19" t="str">
        <f t="shared" ca="1" si="638"/>
        <v>-</v>
      </c>
      <c r="AP1461" s="17" t="str">
        <f ca="1">IF($C1461&gt;=TODAY(),"-",100*(AO1461-MIN(Fit_Error_Deaths))/(MAX(Fit_Error_Deaths)-MIN(Fit_Error_Deaths)))</f>
        <v>-</v>
      </c>
      <c r="AQ1461" s="17" t="str">
        <f t="shared" ca="1" si="639"/>
        <v>-</v>
      </c>
      <c r="AR1461" s="17" t="str">
        <f ca="1">IF($C1461&gt;=TODAY(),"-",100*(AQ1461-MIN(Fit_Error_LocalTransmission))/(MAX(Fit_Error_LocalTransmission)-MIN(Fit_Error_LocalTransmission)))</f>
        <v>-</v>
      </c>
      <c r="AS1461" s="17" t="str">
        <f t="shared" ca="1" si="640"/>
        <v>-</v>
      </c>
      <c r="AT1461" s="67" t="str">
        <f t="shared" ca="1" si="641"/>
        <v>-</v>
      </c>
    </row>
    <row r="1462" spans="1:46" s="1" customFormat="1" ht="12" x14ac:dyDescent="0.35">
      <c r="A1462" s="87"/>
      <c r="B1462" s="40" t="str">
        <f t="shared" si="618"/>
        <v/>
      </c>
      <c r="C1462" s="41" t="str">
        <f t="shared" si="619"/>
        <v/>
      </c>
      <c r="D1462" s="28">
        <f>'I Disease Parameters'!$E$6/(1000*365)</f>
        <v>4.8197260273972601E-5</v>
      </c>
      <c r="E1462" s="28">
        <f>'I Disease Parameters'!$E$7/(1000*365)</f>
        <v>2.0024657534246577E-5</v>
      </c>
      <c r="F1462" s="27">
        <f>(1-'I Disease Parameters'!$E$8)/'I Disease Parameters'!$E$10</f>
        <v>0.188</v>
      </c>
      <c r="G1462" s="27">
        <f>'I Disease Parameters'!$E$8/'I Disease Parameters'!$E$11</f>
        <v>1.2E-2</v>
      </c>
      <c r="H1462" s="27">
        <f>1/'I Disease Parameters'!$E$12</f>
        <v>0.05</v>
      </c>
      <c r="I1462" s="27">
        <f>'I Disease Parameters'!$E$9/'I Disease Parameters'!$E$15</f>
        <v>0</v>
      </c>
      <c r="J1462" s="83">
        <f t="shared" si="642"/>
        <v>7.7001263440561267</v>
      </c>
      <c r="K1462" s="60">
        <f t="shared" si="643"/>
        <v>0.77001263449643809</v>
      </c>
      <c r="L1462" s="30">
        <f t="shared" si="644"/>
        <v>0.46717576064062738</v>
      </c>
      <c r="M1462" s="27">
        <f>J1462/'I Disease Parameters'!$E$12</f>
        <v>0.38500631720280631</v>
      </c>
      <c r="N1462" s="27">
        <f>K1462/SQRT('I Disease Parameters'!$E$13*'I Disease Parameters'!$E$13)</f>
        <v>4.5294860852731655E-2</v>
      </c>
      <c r="O1462" s="27">
        <f>L1462/'I Disease Parameters'!$E$13</f>
        <v>2.7480927096507492E-2</v>
      </c>
      <c r="P1462" s="27">
        <f>(1-L1462)/'I Disease Parameters'!$E$14</f>
        <v>2.2201009973307193E-2</v>
      </c>
      <c r="Q1462" s="19" t="str">
        <f t="shared" si="620"/>
        <v/>
      </c>
      <c r="R1462" s="17" t="str">
        <f t="shared" si="621"/>
        <v/>
      </c>
      <c r="S1462" s="17" t="str">
        <f t="shared" si="622"/>
        <v/>
      </c>
      <c r="T1462" s="17" t="str">
        <f t="shared" si="623"/>
        <v/>
      </c>
      <c r="U1462" s="17" t="str">
        <f t="shared" si="624"/>
        <v/>
      </c>
      <c r="V1462" s="17" t="str">
        <f t="shared" si="625"/>
        <v/>
      </c>
      <c r="W1462" s="17" t="str">
        <f t="shared" si="626"/>
        <v/>
      </c>
      <c r="X1462" s="18" t="str">
        <f t="shared" si="617"/>
        <v/>
      </c>
      <c r="Y1462" s="17" t="str">
        <f t="shared" si="627"/>
        <v/>
      </c>
      <c r="Z1462" s="17" t="str">
        <f t="shared" si="628"/>
        <v/>
      </c>
      <c r="AA1462" s="17" t="str">
        <f t="shared" si="629"/>
        <v/>
      </c>
      <c r="AB1462" s="17" t="str">
        <f t="shared" si="630"/>
        <v/>
      </c>
      <c r="AC1462" s="17" t="str">
        <f t="shared" si="631"/>
        <v/>
      </c>
      <c r="AD1462" s="18" t="str">
        <f t="shared" si="632"/>
        <v/>
      </c>
      <c r="AE1462" s="19" t="str">
        <f t="shared" si="633"/>
        <v/>
      </c>
      <c r="AF1462" s="17" t="str">
        <f t="shared" si="634"/>
        <v/>
      </c>
      <c r="AG1462" s="17" t="str">
        <f t="shared" si="635"/>
        <v/>
      </c>
      <c r="AH1462" s="18" t="str">
        <f t="shared" si="636"/>
        <v/>
      </c>
      <c r="AI1462" s="73"/>
      <c r="AJ1462" s="74"/>
      <c r="AK1462" s="74"/>
      <c r="AL1462" s="73"/>
      <c r="AM1462" s="74"/>
      <c r="AN1462" s="74">
        <f t="shared" si="637"/>
        <v>2012</v>
      </c>
      <c r="AO1462" s="19" t="str">
        <f t="shared" ca="1" si="638"/>
        <v>-</v>
      </c>
      <c r="AP1462" s="17" t="str">
        <f ca="1">IF($C1462&gt;=TODAY(),"-",100*(AO1462-MIN(Fit_Error_Deaths))/(MAX(Fit_Error_Deaths)-MIN(Fit_Error_Deaths)))</f>
        <v>-</v>
      </c>
      <c r="AQ1462" s="17" t="str">
        <f t="shared" ca="1" si="639"/>
        <v>-</v>
      </c>
      <c r="AR1462" s="17" t="str">
        <f ca="1">IF($C1462&gt;=TODAY(),"-",100*(AQ1462-MIN(Fit_Error_LocalTransmission))/(MAX(Fit_Error_LocalTransmission)-MIN(Fit_Error_LocalTransmission)))</f>
        <v>-</v>
      </c>
      <c r="AS1462" s="17" t="str">
        <f t="shared" ca="1" si="640"/>
        <v>-</v>
      </c>
      <c r="AT1462" s="67" t="str">
        <f t="shared" ca="1" si="641"/>
        <v>-</v>
      </c>
    </row>
    <row r="1463" spans="1:46" s="1" customFormat="1" ht="12" x14ac:dyDescent="0.35">
      <c r="A1463" s="87"/>
      <c r="B1463" s="40" t="str">
        <f t="shared" si="618"/>
        <v/>
      </c>
      <c r="C1463" s="41" t="str">
        <f t="shared" si="619"/>
        <v/>
      </c>
      <c r="D1463" s="28">
        <f>'I Disease Parameters'!$E$6/(1000*365)</f>
        <v>4.8197260273972601E-5</v>
      </c>
      <c r="E1463" s="28">
        <f>'I Disease Parameters'!$E$7/(1000*365)</f>
        <v>2.0024657534246577E-5</v>
      </c>
      <c r="F1463" s="27">
        <f>(1-'I Disease Parameters'!$E$8)/'I Disease Parameters'!$E$10</f>
        <v>0.188</v>
      </c>
      <c r="G1463" s="27">
        <f>'I Disease Parameters'!$E$8/'I Disease Parameters'!$E$11</f>
        <v>1.2E-2</v>
      </c>
      <c r="H1463" s="27">
        <f>1/'I Disease Parameters'!$E$12</f>
        <v>0.05</v>
      </c>
      <c r="I1463" s="27">
        <f>'I Disease Parameters'!$E$9/'I Disease Parameters'!$E$15</f>
        <v>0</v>
      </c>
      <c r="J1463" s="83">
        <f t="shared" si="642"/>
        <v>7.7001263440561267</v>
      </c>
      <c r="K1463" s="60">
        <f t="shared" si="643"/>
        <v>0.77001263449643809</v>
      </c>
      <c r="L1463" s="30">
        <f t="shared" si="644"/>
        <v>0.46717576064062738</v>
      </c>
      <c r="M1463" s="27">
        <f>J1463/'I Disease Parameters'!$E$12</f>
        <v>0.38500631720280631</v>
      </c>
      <c r="N1463" s="27">
        <f>K1463/SQRT('I Disease Parameters'!$E$13*'I Disease Parameters'!$E$13)</f>
        <v>4.5294860852731655E-2</v>
      </c>
      <c r="O1463" s="27">
        <f>L1463/'I Disease Parameters'!$E$13</f>
        <v>2.7480927096507492E-2</v>
      </c>
      <c r="P1463" s="27">
        <f>(1-L1463)/'I Disease Parameters'!$E$14</f>
        <v>2.2201009973307193E-2</v>
      </c>
      <c r="Q1463" s="19" t="str">
        <f t="shared" si="620"/>
        <v/>
      </c>
      <c r="R1463" s="17" t="str">
        <f t="shared" si="621"/>
        <v/>
      </c>
      <c r="S1463" s="17" t="str">
        <f t="shared" si="622"/>
        <v/>
      </c>
      <c r="T1463" s="17" t="str">
        <f t="shared" si="623"/>
        <v/>
      </c>
      <c r="U1463" s="17" t="str">
        <f t="shared" si="624"/>
        <v/>
      </c>
      <c r="V1463" s="17" t="str">
        <f t="shared" si="625"/>
        <v/>
      </c>
      <c r="W1463" s="17" t="str">
        <f t="shared" si="626"/>
        <v/>
      </c>
      <c r="X1463" s="18" t="str">
        <f t="shared" si="617"/>
        <v/>
      </c>
      <c r="Y1463" s="17" t="str">
        <f t="shared" si="627"/>
        <v/>
      </c>
      <c r="Z1463" s="17" t="str">
        <f t="shared" si="628"/>
        <v/>
      </c>
      <c r="AA1463" s="17" t="str">
        <f t="shared" si="629"/>
        <v/>
      </c>
      <c r="AB1463" s="17" t="str">
        <f t="shared" si="630"/>
        <v/>
      </c>
      <c r="AC1463" s="17" t="str">
        <f t="shared" si="631"/>
        <v/>
      </c>
      <c r="AD1463" s="18" t="str">
        <f t="shared" si="632"/>
        <v/>
      </c>
      <c r="AE1463" s="19" t="str">
        <f t="shared" si="633"/>
        <v/>
      </c>
      <c r="AF1463" s="17" t="str">
        <f t="shared" si="634"/>
        <v/>
      </c>
      <c r="AG1463" s="17" t="str">
        <f t="shared" si="635"/>
        <v/>
      </c>
      <c r="AH1463" s="18" t="str">
        <f t="shared" si="636"/>
        <v/>
      </c>
      <c r="AI1463" s="73"/>
      <c r="AJ1463" s="74"/>
      <c r="AK1463" s="74"/>
      <c r="AL1463" s="73"/>
      <c r="AM1463" s="74"/>
      <c r="AN1463" s="74">
        <f t="shared" si="637"/>
        <v>2012</v>
      </c>
      <c r="AO1463" s="19" t="str">
        <f t="shared" ca="1" si="638"/>
        <v>-</v>
      </c>
      <c r="AP1463" s="17" t="str">
        <f ca="1">IF($C1463&gt;=TODAY(),"-",100*(AO1463-MIN(Fit_Error_Deaths))/(MAX(Fit_Error_Deaths)-MIN(Fit_Error_Deaths)))</f>
        <v>-</v>
      </c>
      <c r="AQ1463" s="17" t="str">
        <f t="shared" ca="1" si="639"/>
        <v>-</v>
      </c>
      <c r="AR1463" s="17" t="str">
        <f ca="1">IF($C1463&gt;=TODAY(),"-",100*(AQ1463-MIN(Fit_Error_LocalTransmission))/(MAX(Fit_Error_LocalTransmission)-MIN(Fit_Error_LocalTransmission)))</f>
        <v>-</v>
      </c>
      <c r="AS1463" s="17" t="str">
        <f t="shared" ca="1" si="640"/>
        <v>-</v>
      </c>
      <c r="AT1463" s="67" t="str">
        <f t="shared" ca="1" si="641"/>
        <v>-</v>
      </c>
    </row>
    <row r="1464" spans="1:46" s="1" customFormat="1" ht="12" x14ac:dyDescent="0.35">
      <c r="A1464" s="87"/>
      <c r="B1464" s="40" t="str">
        <f t="shared" si="618"/>
        <v/>
      </c>
      <c r="C1464" s="41" t="str">
        <f t="shared" si="619"/>
        <v/>
      </c>
      <c r="D1464" s="28">
        <f>'I Disease Parameters'!$E$6/(1000*365)</f>
        <v>4.8197260273972601E-5</v>
      </c>
      <c r="E1464" s="28">
        <f>'I Disease Parameters'!$E$7/(1000*365)</f>
        <v>2.0024657534246577E-5</v>
      </c>
      <c r="F1464" s="27">
        <f>(1-'I Disease Parameters'!$E$8)/'I Disease Parameters'!$E$10</f>
        <v>0.188</v>
      </c>
      <c r="G1464" s="27">
        <f>'I Disease Parameters'!$E$8/'I Disease Parameters'!$E$11</f>
        <v>1.2E-2</v>
      </c>
      <c r="H1464" s="27">
        <f>1/'I Disease Parameters'!$E$12</f>
        <v>0.05</v>
      </c>
      <c r="I1464" s="27">
        <f>'I Disease Parameters'!$E$9/'I Disease Parameters'!$E$15</f>
        <v>0</v>
      </c>
      <c r="J1464" s="83">
        <f t="shared" si="642"/>
        <v>7.7001263440561267</v>
      </c>
      <c r="K1464" s="60">
        <f t="shared" si="643"/>
        <v>0.77001263449643809</v>
      </c>
      <c r="L1464" s="30">
        <f t="shared" si="644"/>
        <v>0.46717576064062738</v>
      </c>
      <c r="M1464" s="27">
        <f>J1464/'I Disease Parameters'!$E$12</f>
        <v>0.38500631720280631</v>
      </c>
      <c r="N1464" s="27">
        <f>K1464/SQRT('I Disease Parameters'!$E$13*'I Disease Parameters'!$E$13)</f>
        <v>4.5294860852731655E-2</v>
      </c>
      <c r="O1464" s="27">
        <f>L1464/'I Disease Parameters'!$E$13</f>
        <v>2.7480927096507492E-2</v>
      </c>
      <c r="P1464" s="27">
        <f>(1-L1464)/'I Disease Parameters'!$E$14</f>
        <v>2.2201009973307193E-2</v>
      </c>
      <c r="Q1464" s="19" t="str">
        <f t="shared" si="620"/>
        <v/>
      </c>
      <c r="R1464" s="17" t="str">
        <f t="shared" si="621"/>
        <v/>
      </c>
      <c r="S1464" s="17" t="str">
        <f t="shared" si="622"/>
        <v/>
      </c>
      <c r="T1464" s="17" t="str">
        <f t="shared" si="623"/>
        <v/>
      </c>
      <c r="U1464" s="17" t="str">
        <f t="shared" si="624"/>
        <v/>
      </c>
      <c r="V1464" s="17" t="str">
        <f t="shared" si="625"/>
        <v/>
      </c>
      <c r="W1464" s="17" t="str">
        <f t="shared" si="626"/>
        <v/>
      </c>
      <c r="X1464" s="18" t="str">
        <f t="shared" si="617"/>
        <v/>
      </c>
      <c r="Y1464" s="17" t="str">
        <f t="shared" si="627"/>
        <v/>
      </c>
      <c r="Z1464" s="17" t="str">
        <f t="shared" si="628"/>
        <v/>
      </c>
      <c r="AA1464" s="17" t="str">
        <f t="shared" si="629"/>
        <v/>
      </c>
      <c r="AB1464" s="17" t="str">
        <f t="shared" si="630"/>
        <v/>
      </c>
      <c r="AC1464" s="17" t="str">
        <f t="shared" si="631"/>
        <v/>
      </c>
      <c r="AD1464" s="18" t="str">
        <f t="shared" si="632"/>
        <v/>
      </c>
      <c r="AE1464" s="19" t="str">
        <f t="shared" si="633"/>
        <v/>
      </c>
      <c r="AF1464" s="17" t="str">
        <f t="shared" si="634"/>
        <v/>
      </c>
      <c r="AG1464" s="17" t="str">
        <f t="shared" si="635"/>
        <v/>
      </c>
      <c r="AH1464" s="18" t="str">
        <f t="shared" si="636"/>
        <v/>
      </c>
      <c r="AI1464" s="73"/>
      <c r="AJ1464" s="74"/>
      <c r="AK1464" s="74"/>
      <c r="AL1464" s="73"/>
      <c r="AM1464" s="74"/>
      <c r="AN1464" s="74">
        <f t="shared" si="637"/>
        <v>2012</v>
      </c>
      <c r="AO1464" s="19" t="str">
        <f t="shared" ca="1" si="638"/>
        <v>-</v>
      </c>
      <c r="AP1464" s="17" t="str">
        <f ca="1">IF($C1464&gt;=TODAY(),"-",100*(AO1464-MIN(Fit_Error_Deaths))/(MAX(Fit_Error_Deaths)-MIN(Fit_Error_Deaths)))</f>
        <v>-</v>
      </c>
      <c r="AQ1464" s="17" t="str">
        <f t="shared" ca="1" si="639"/>
        <v>-</v>
      </c>
      <c r="AR1464" s="17" t="str">
        <f ca="1">IF($C1464&gt;=TODAY(),"-",100*(AQ1464-MIN(Fit_Error_LocalTransmission))/(MAX(Fit_Error_LocalTransmission)-MIN(Fit_Error_LocalTransmission)))</f>
        <v>-</v>
      </c>
      <c r="AS1464" s="17" t="str">
        <f t="shared" ca="1" si="640"/>
        <v>-</v>
      </c>
      <c r="AT1464" s="67" t="str">
        <f t="shared" ca="1" si="641"/>
        <v>-</v>
      </c>
    </row>
    <row r="1465" spans="1:46" s="1" customFormat="1" ht="12" x14ac:dyDescent="0.35">
      <c r="A1465" s="87"/>
      <c r="B1465" s="40" t="str">
        <f t="shared" si="618"/>
        <v/>
      </c>
      <c r="C1465" s="41" t="str">
        <f t="shared" si="619"/>
        <v/>
      </c>
      <c r="D1465" s="28">
        <f>'I Disease Parameters'!$E$6/(1000*365)</f>
        <v>4.8197260273972601E-5</v>
      </c>
      <c r="E1465" s="28">
        <f>'I Disease Parameters'!$E$7/(1000*365)</f>
        <v>2.0024657534246577E-5</v>
      </c>
      <c r="F1465" s="27">
        <f>(1-'I Disease Parameters'!$E$8)/'I Disease Parameters'!$E$10</f>
        <v>0.188</v>
      </c>
      <c r="G1465" s="27">
        <f>'I Disease Parameters'!$E$8/'I Disease Parameters'!$E$11</f>
        <v>1.2E-2</v>
      </c>
      <c r="H1465" s="27">
        <f>1/'I Disease Parameters'!$E$12</f>
        <v>0.05</v>
      </c>
      <c r="I1465" s="27">
        <f>'I Disease Parameters'!$E$9/'I Disease Parameters'!$E$15</f>
        <v>0</v>
      </c>
      <c r="J1465" s="83">
        <f t="shared" si="642"/>
        <v>7.7001263440561267</v>
      </c>
      <c r="K1465" s="60">
        <f t="shared" si="643"/>
        <v>0.77001263449643809</v>
      </c>
      <c r="L1465" s="30">
        <f t="shared" si="644"/>
        <v>0.46717576064062738</v>
      </c>
      <c r="M1465" s="27">
        <f>J1465/'I Disease Parameters'!$E$12</f>
        <v>0.38500631720280631</v>
      </c>
      <c r="N1465" s="27">
        <f>K1465/SQRT('I Disease Parameters'!$E$13*'I Disease Parameters'!$E$13)</f>
        <v>4.5294860852731655E-2</v>
      </c>
      <c r="O1465" s="27">
        <f>L1465/'I Disease Parameters'!$E$13</f>
        <v>2.7480927096507492E-2</v>
      </c>
      <c r="P1465" s="27">
        <f>(1-L1465)/'I Disease Parameters'!$E$14</f>
        <v>2.2201009973307193E-2</v>
      </c>
      <c r="Q1465" s="19" t="str">
        <f t="shared" si="620"/>
        <v/>
      </c>
      <c r="R1465" s="17" t="str">
        <f t="shared" si="621"/>
        <v/>
      </c>
      <c r="S1465" s="17" t="str">
        <f t="shared" si="622"/>
        <v/>
      </c>
      <c r="T1465" s="17" t="str">
        <f t="shared" si="623"/>
        <v/>
      </c>
      <c r="U1465" s="17" t="str">
        <f t="shared" si="624"/>
        <v/>
      </c>
      <c r="V1465" s="17" t="str">
        <f t="shared" si="625"/>
        <v/>
      </c>
      <c r="W1465" s="17" t="str">
        <f t="shared" si="626"/>
        <v/>
      </c>
      <c r="X1465" s="18" t="str">
        <f t="shared" si="617"/>
        <v/>
      </c>
      <c r="Y1465" s="17" t="str">
        <f t="shared" si="627"/>
        <v/>
      </c>
      <c r="Z1465" s="17" t="str">
        <f t="shared" si="628"/>
        <v/>
      </c>
      <c r="AA1465" s="17" t="str">
        <f t="shared" si="629"/>
        <v/>
      </c>
      <c r="AB1465" s="17" t="str">
        <f t="shared" si="630"/>
        <v/>
      </c>
      <c r="AC1465" s="17" t="str">
        <f t="shared" si="631"/>
        <v/>
      </c>
      <c r="AD1465" s="18" t="str">
        <f t="shared" si="632"/>
        <v/>
      </c>
      <c r="AE1465" s="19" t="str">
        <f t="shared" si="633"/>
        <v/>
      </c>
      <c r="AF1465" s="17" t="str">
        <f t="shared" si="634"/>
        <v/>
      </c>
      <c r="AG1465" s="17" t="str">
        <f t="shared" si="635"/>
        <v/>
      </c>
      <c r="AH1465" s="18" t="str">
        <f t="shared" si="636"/>
        <v/>
      </c>
      <c r="AI1465" s="73"/>
      <c r="AJ1465" s="74"/>
      <c r="AK1465" s="74"/>
      <c r="AL1465" s="73"/>
      <c r="AM1465" s="74"/>
      <c r="AN1465" s="74">
        <f t="shared" si="637"/>
        <v>2012</v>
      </c>
      <c r="AO1465" s="19" t="str">
        <f t="shared" ca="1" si="638"/>
        <v>-</v>
      </c>
      <c r="AP1465" s="17" t="str">
        <f ca="1">IF($C1465&gt;=TODAY(),"-",100*(AO1465-MIN(Fit_Error_Deaths))/(MAX(Fit_Error_Deaths)-MIN(Fit_Error_Deaths)))</f>
        <v>-</v>
      </c>
      <c r="AQ1465" s="17" t="str">
        <f t="shared" ca="1" si="639"/>
        <v>-</v>
      </c>
      <c r="AR1465" s="17" t="str">
        <f ca="1">IF($C1465&gt;=TODAY(),"-",100*(AQ1465-MIN(Fit_Error_LocalTransmission))/(MAX(Fit_Error_LocalTransmission)-MIN(Fit_Error_LocalTransmission)))</f>
        <v>-</v>
      </c>
      <c r="AS1465" s="17" t="str">
        <f t="shared" ca="1" si="640"/>
        <v>-</v>
      </c>
      <c r="AT1465" s="67" t="str">
        <f t="shared" ca="1" si="641"/>
        <v>-</v>
      </c>
    </row>
    <row r="1466" spans="1:46" s="1" customFormat="1" ht="12" x14ac:dyDescent="0.35">
      <c r="A1466" s="87"/>
      <c r="B1466" s="40" t="str">
        <f t="shared" si="618"/>
        <v/>
      </c>
      <c r="C1466" s="41" t="str">
        <f t="shared" si="619"/>
        <v/>
      </c>
      <c r="D1466" s="28">
        <f>'I Disease Parameters'!$E$6/(1000*365)</f>
        <v>4.8197260273972601E-5</v>
      </c>
      <c r="E1466" s="28">
        <f>'I Disease Parameters'!$E$7/(1000*365)</f>
        <v>2.0024657534246577E-5</v>
      </c>
      <c r="F1466" s="27">
        <f>(1-'I Disease Parameters'!$E$8)/'I Disease Parameters'!$E$10</f>
        <v>0.188</v>
      </c>
      <c r="G1466" s="27">
        <f>'I Disease Parameters'!$E$8/'I Disease Parameters'!$E$11</f>
        <v>1.2E-2</v>
      </c>
      <c r="H1466" s="27">
        <f>1/'I Disease Parameters'!$E$12</f>
        <v>0.05</v>
      </c>
      <c r="I1466" s="27">
        <f>'I Disease Parameters'!$E$9/'I Disease Parameters'!$E$15</f>
        <v>0</v>
      </c>
      <c r="J1466" s="83">
        <f t="shared" si="642"/>
        <v>7.7001263440561267</v>
      </c>
      <c r="K1466" s="60">
        <f t="shared" si="643"/>
        <v>0.77001263449643809</v>
      </c>
      <c r="L1466" s="30">
        <f t="shared" si="644"/>
        <v>0.46717576064062738</v>
      </c>
      <c r="M1466" s="27">
        <f>J1466/'I Disease Parameters'!$E$12</f>
        <v>0.38500631720280631</v>
      </c>
      <c r="N1466" s="27">
        <f>K1466/SQRT('I Disease Parameters'!$E$13*'I Disease Parameters'!$E$13)</f>
        <v>4.5294860852731655E-2</v>
      </c>
      <c r="O1466" s="27">
        <f>L1466/'I Disease Parameters'!$E$13</f>
        <v>2.7480927096507492E-2</v>
      </c>
      <c r="P1466" s="27">
        <f>(1-L1466)/'I Disease Parameters'!$E$14</f>
        <v>2.2201009973307193E-2</v>
      </c>
      <c r="Q1466" s="19" t="str">
        <f t="shared" si="620"/>
        <v/>
      </c>
      <c r="R1466" s="17" t="str">
        <f t="shared" si="621"/>
        <v/>
      </c>
      <c r="S1466" s="17" t="str">
        <f t="shared" si="622"/>
        <v/>
      </c>
      <c r="T1466" s="17" t="str">
        <f t="shared" si="623"/>
        <v/>
      </c>
      <c r="U1466" s="17" t="str">
        <f t="shared" si="624"/>
        <v/>
      </c>
      <c r="V1466" s="17" t="str">
        <f t="shared" si="625"/>
        <v/>
      </c>
      <c r="W1466" s="17" t="str">
        <f t="shared" si="626"/>
        <v/>
      </c>
      <c r="X1466" s="18" t="str">
        <f t="shared" si="617"/>
        <v/>
      </c>
      <c r="Y1466" s="17" t="str">
        <f t="shared" si="627"/>
        <v/>
      </c>
      <c r="Z1466" s="17" t="str">
        <f t="shared" si="628"/>
        <v/>
      </c>
      <c r="AA1466" s="17" t="str">
        <f t="shared" si="629"/>
        <v/>
      </c>
      <c r="AB1466" s="17" t="str">
        <f t="shared" si="630"/>
        <v/>
      </c>
      <c r="AC1466" s="17" t="str">
        <f t="shared" si="631"/>
        <v/>
      </c>
      <c r="AD1466" s="18" t="str">
        <f t="shared" si="632"/>
        <v/>
      </c>
      <c r="AE1466" s="19" t="str">
        <f t="shared" si="633"/>
        <v/>
      </c>
      <c r="AF1466" s="17" t="str">
        <f t="shared" si="634"/>
        <v/>
      </c>
      <c r="AG1466" s="17" t="str">
        <f t="shared" si="635"/>
        <v/>
      </c>
      <c r="AH1466" s="18" t="str">
        <f t="shared" si="636"/>
        <v/>
      </c>
      <c r="AI1466" s="73"/>
      <c r="AJ1466" s="74"/>
      <c r="AK1466" s="74"/>
      <c r="AL1466" s="73"/>
      <c r="AM1466" s="74"/>
      <c r="AN1466" s="74">
        <f t="shared" si="637"/>
        <v>2012</v>
      </c>
      <c r="AO1466" s="19" t="str">
        <f t="shared" ca="1" si="638"/>
        <v>-</v>
      </c>
      <c r="AP1466" s="17" t="str">
        <f ca="1">IF($C1466&gt;=TODAY(),"-",100*(AO1466-MIN(Fit_Error_Deaths))/(MAX(Fit_Error_Deaths)-MIN(Fit_Error_Deaths)))</f>
        <v>-</v>
      </c>
      <c r="AQ1466" s="17" t="str">
        <f t="shared" ca="1" si="639"/>
        <v>-</v>
      </c>
      <c r="AR1466" s="17" t="str">
        <f ca="1">IF($C1466&gt;=TODAY(),"-",100*(AQ1466-MIN(Fit_Error_LocalTransmission))/(MAX(Fit_Error_LocalTransmission)-MIN(Fit_Error_LocalTransmission)))</f>
        <v>-</v>
      </c>
      <c r="AS1466" s="17" t="str">
        <f t="shared" ca="1" si="640"/>
        <v>-</v>
      </c>
      <c r="AT1466" s="67" t="str">
        <f t="shared" ca="1" si="641"/>
        <v>-</v>
      </c>
    </row>
    <row r="1467" spans="1:46" s="1" customFormat="1" ht="12" x14ac:dyDescent="0.35">
      <c r="A1467" s="87"/>
      <c r="B1467" s="40" t="str">
        <f t="shared" si="618"/>
        <v/>
      </c>
      <c r="C1467" s="41" t="str">
        <f t="shared" si="619"/>
        <v/>
      </c>
      <c r="D1467" s="28">
        <f>'I Disease Parameters'!$E$6/(1000*365)</f>
        <v>4.8197260273972601E-5</v>
      </c>
      <c r="E1467" s="28">
        <f>'I Disease Parameters'!$E$7/(1000*365)</f>
        <v>2.0024657534246577E-5</v>
      </c>
      <c r="F1467" s="27">
        <f>(1-'I Disease Parameters'!$E$8)/'I Disease Parameters'!$E$10</f>
        <v>0.188</v>
      </c>
      <c r="G1467" s="27">
        <f>'I Disease Parameters'!$E$8/'I Disease Parameters'!$E$11</f>
        <v>1.2E-2</v>
      </c>
      <c r="H1467" s="27">
        <f>1/'I Disease Parameters'!$E$12</f>
        <v>0.05</v>
      </c>
      <c r="I1467" s="27">
        <f>'I Disease Parameters'!$E$9/'I Disease Parameters'!$E$15</f>
        <v>0</v>
      </c>
      <c r="J1467" s="83">
        <f t="shared" si="642"/>
        <v>7.7001263440561267</v>
      </c>
      <c r="K1467" s="60">
        <f t="shared" si="643"/>
        <v>0.77001263449643809</v>
      </c>
      <c r="L1467" s="30">
        <f t="shared" si="644"/>
        <v>0.46717576064062738</v>
      </c>
      <c r="M1467" s="27">
        <f>J1467/'I Disease Parameters'!$E$12</f>
        <v>0.38500631720280631</v>
      </c>
      <c r="N1467" s="27">
        <f>K1467/SQRT('I Disease Parameters'!$E$13*'I Disease Parameters'!$E$13)</f>
        <v>4.5294860852731655E-2</v>
      </c>
      <c r="O1467" s="27">
        <f>L1467/'I Disease Parameters'!$E$13</f>
        <v>2.7480927096507492E-2</v>
      </c>
      <c r="P1467" s="27">
        <f>(1-L1467)/'I Disease Parameters'!$E$14</f>
        <v>2.2201009973307193E-2</v>
      </c>
      <c r="Q1467" s="19" t="str">
        <f t="shared" si="620"/>
        <v/>
      </c>
      <c r="R1467" s="17" t="str">
        <f t="shared" si="621"/>
        <v/>
      </c>
      <c r="S1467" s="17" t="str">
        <f t="shared" si="622"/>
        <v/>
      </c>
      <c r="T1467" s="17" t="str">
        <f t="shared" si="623"/>
        <v/>
      </c>
      <c r="U1467" s="17" t="str">
        <f t="shared" si="624"/>
        <v/>
      </c>
      <c r="V1467" s="17" t="str">
        <f t="shared" si="625"/>
        <v/>
      </c>
      <c r="W1467" s="17" t="str">
        <f t="shared" si="626"/>
        <v/>
      </c>
      <c r="X1467" s="18" t="str">
        <f t="shared" si="617"/>
        <v/>
      </c>
      <c r="Y1467" s="17" t="str">
        <f t="shared" si="627"/>
        <v/>
      </c>
      <c r="Z1467" s="17" t="str">
        <f t="shared" si="628"/>
        <v/>
      </c>
      <c r="AA1467" s="17" t="str">
        <f t="shared" si="629"/>
        <v/>
      </c>
      <c r="AB1467" s="17" t="str">
        <f t="shared" si="630"/>
        <v/>
      </c>
      <c r="AC1467" s="17" t="str">
        <f t="shared" si="631"/>
        <v/>
      </c>
      <c r="AD1467" s="18" t="str">
        <f t="shared" si="632"/>
        <v/>
      </c>
      <c r="AE1467" s="19" t="str">
        <f t="shared" si="633"/>
        <v/>
      </c>
      <c r="AF1467" s="17" t="str">
        <f t="shared" si="634"/>
        <v/>
      </c>
      <c r="AG1467" s="17" t="str">
        <f t="shared" si="635"/>
        <v/>
      </c>
      <c r="AH1467" s="18" t="str">
        <f t="shared" si="636"/>
        <v/>
      </c>
      <c r="AI1467" s="73"/>
      <c r="AJ1467" s="74"/>
      <c r="AK1467" s="74"/>
      <c r="AL1467" s="73"/>
      <c r="AM1467" s="74"/>
      <c r="AN1467" s="74">
        <f t="shared" si="637"/>
        <v>2012</v>
      </c>
      <c r="AO1467" s="19" t="str">
        <f t="shared" ca="1" si="638"/>
        <v>-</v>
      </c>
      <c r="AP1467" s="17" t="str">
        <f ca="1">IF($C1467&gt;=TODAY(),"-",100*(AO1467-MIN(Fit_Error_Deaths))/(MAX(Fit_Error_Deaths)-MIN(Fit_Error_Deaths)))</f>
        <v>-</v>
      </c>
      <c r="AQ1467" s="17" t="str">
        <f t="shared" ca="1" si="639"/>
        <v>-</v>
      </c>
      <c r="AR1467" s="17" t="str">
        <f ca="1">IF($C1467&gt;=TODAY(),"-",100*(AQ1467-MIN(Fit_Error_LocalTransmission))/(MAX(Fit_Error_LocalTransmission)-MIN(Fit_Error_LocalTransmission)))</f>
        <v>-</v>
      </c>
      <c r="AS1467" s="17" t="str">
        <f t="shared" ca="1" si="640"/>
        <v>-</v>
      </c>
      <c r="AT1467" s="67" t="str">
        <f t="shared" ca="1" si="641"/>
        <v>-</v>
      </c>
    </row>
    <row r="1468" spans="1:46" s="1" customFormat="1" ht="12" x14ac:dyDescent="0.35">
      <c r="A1468" s="87"/>
      <c r="B1468" s="40" t="str">
        <f t="shared" si="618"/>
        <v/>
      </c>
      <c r="C1468" s="41" t="str">
        <f t="shared" si="619"/>
        <v/>
      </c>
      <c r="D1468" s="28">
        <f>'I Disease Parameters'!$E$6/(1000*365)</f>
        <v>4.8197260273972601E-5</v>
      </c>
      <c r="E1468" s="28">
        <f>'I Disease Parameters'!$E$7/(1000*365)</f>
        <v>2.0024657534246577E-5</v>
      </c>
      <c r="F1468" s="27">
        <f>(1-'I Disease Parameters'!$E$8)/'I Disease Parameters'!$E$10</f>
        <v>0.188</v>
      </c>
      <c r="G1468" s="27">
        <f>'I Disease Parameters'!$E$8/'I Disease Parameters'!$E$11</f>
        <v>1.2E-2</v>
      </c>
      <c r="H1468" s="27">
        <f>1/'I Disease Parameters'!$E$12</f>
        <v>0.05</v>
      </c>
      <c r="I1468" s="27">
        <f>'I Disease Parameters'!$E$9/'I Disease Parameters'!$E$15</f>
        <v>0</v>
      </c>
      <c r="J1468" s="83">
        <f t="shared" si="642"/>
        <v>7.7001263440561267</v>
      </c>
      <c r="K1468" s="60">
        <f t="shared" si="643"/>
        <v>0.77001263449643809</v>
      </c>
      <c r="L1468" s="30">
        <f t="shared" si="644"/>
        <v>0.46717576064062738</v>
      </c>
      <c r="M1468" s="27">
        <f>J1468/'I Disease Parameters'!$E$12</f>
        <v>0.38500631720280631</v>
      </c>
      <c r="N1468" s="27">
        <f>K1468/SQRT('I Disease Parameters'!$E$13*'I Disease Parameters'!$E$13)</f>
        <v>4.5294860852731655E-2</v>
      </c>
      <c r="O1468" s="27">
        <f>L1468/'I Disease Parameters'!$E$13</f>
        <v>2.7480927096507492E-2</v>
      </c>
      <c r="P1468" s="27">
        <f>(1-L1468)/'I Disease Parameters'!$E$14</f>
        <v>2.2201009973307193E-2</v>
      </c>
      <c r="Q1468" s="19" t="str">
        <f t="shared" si="620"/>
        <v/>
      </c>
      <c r="R1468" s="17" t="str">
        <f t="shared" si="621"/>
        <v/>
      </c>
      <c r="S1468" s="17" t="str">
        <f t="shared" si="622"/>
        <v/>
      </c>
      <c r="T1468" s="17" t="str">
        <f t="shared" si="623"/>
        <v/>
      </c>
      <c r="U1468" s="17" t="str">
        <f t="shared" si="624"/>
        <v/>
      </c>
      <c r="V1468" s="17" t="str">
        <f t="shared" si="625"/>
        <v/>
      </c>
      <c r="W1468" s="17" t="str">
        <f t="shared" si="626"/>
        <v/>
      </c>
      <c r="X1468" s="18" t="str">
        <f t="shared" si="617"/>
        <v/>
      </c>
      <c r="Y1468" s="17" t="str">
        <f t="shared" si="627"/>
        <v/>
      </c>
      <c r="Z1468" s="17" t="str">
        <f t="shared" si="628"/>
        <v/>
      </c>
      <c r="AA1468" s="17" t="str">
        <f t="shared" si="629"/>
        <v/>
      </c>
      <c r="AB1468" s="17" t="str">
        <f t="shared" si="630"/>
        <v/>
      </c>
      <c r="AC1468" s="17" t="str">
        <f t="shared" si="631"/>
        <v/>
      </c>
      <c r="AD1468" s="18" t="str">
        <f t="shared" si="632"/>
        <v/>
      </c>
      <c r="AE1468" s="19" t="str">
        <f t="shared" si="633"/>
        <v/>
      </c>
      <c r="AF1468" s="17" t="str">
        <f t="shared" si="634"/>
        <v/>
      </c>
      <c r="AG1468" s="17" t="str">
        <f t="shared" si="635"/>
        <v/>
      </c>
      <c r="AH1468" s="18" t="str">
        <f t="shared" si="636"/>
        <v/>
      </c>
      <c r="AI1468" s="73"/>
      <c r="AJ1468" s="74"/>
      <c r="AK1468" s="74"/>
      <c r="AL1468" s="73"/>
      <c r="AM1468" s="74"/>
      <c r="AN1468" s="74">
        <f t="shared" si="637"/>
        <v>2012</v>
      </c>
      <c r="AO1468" s="19" t="str">
        <f t="shared" ca="1" si="638"/>
        <v>-</v>
      </c>
      <c r="AP1468" s="17" t="str">
        <f ca="1">IF($C1468&gt;=TODAY(),"-",100*(AO1468-MIN(Fit_Error_Deaths))/(MAX(Fit_Error_Deaths)-MIN(Fit_Error_Deaths)))</f>
        <v>-</v>
      </c>
      <c r="AQ1468" s="17" t="str">
        <f t="shared" ca="1" si="639"/>
        <v>-</v>
      </c>
      <c r="AR1468" s="17" t="str">
        <f ca="1">IF($C1468&gt;=TODAY(),"-",100*(AQ1468-MIN(Fit_Error_LocalTransmission))/(MAX(Fit_Error_LocalTransmission)-MIN(Fit_Error_LocalTransmission)))</f>
        <v>-</v>
      </c>
      <c r="AS1468" s="17" t="str">
        <f t="shared" ca="1" si="640"/>
        <v>-</v>
      </c>
      <c r="AT1468" s="67" t="str">
        <f t="shared" ca="1" si="641"/>
        <v>-</v>
      </c>
    </row>
    <row r="1469" spans="1:46" s="1" customFormat="1" ht="12" x14ac:dyDescent="0.35">
      <c r="A1469" s="87"/>
      <c r="B1469" s="40" t="str">
        <f t="shared" si="618"/>
        <v/>
      </c>
      <c r="C1469" s="41" t="str">
        <f t="shared" si="619"/>
        <v/>
      </c>
      <c r="D1469" s="28">
        <f>'I Disease Parameters'!$E$6/(1000*365)</f>
        <v>4.8197260273972601E-5</v>
      </c>
      <c r="E1469" s="28">
        <f>'I Disease Parameters'!$E$7/(1000*365)</f>
        <v>2.0024657534246577E-5</v>
      </c>
      <c r="F1469" s="27">
        <f>(1-'I Disease Parameters'!$E$8)/'I Disease Parameters'!$E$10</f>
        <v>0.188</v>
      </c>
      <c r="G1469" s="27">
        <f>'I Disease Parameters'!$E$8/'I Disease Parameters'!$E$11</f>
        <v>1.2E-2</v>
      </c>
      <c r="H1469" s="27">
        <f>1/'I Disease Parameters'!$E$12</f>
        <v>0.05</v>
      </c>
      <c r="I1469" s="27">
        <f>'I Disease Parameters'!$E$9/'I Disease Parameters'!$E$15</f>
        <v>0</v>
      </c>
      <c r="J1469" s="83">
        <f t="shared" si="642"/>
        <v>7.7001263440561267</v>
      </c>
      <c r="K1469" s="60">
        <f t="shared" si="643"/>
        <v>0.77001263449643809</v>
      </c>
      <c r="L1469" s="30">
        <f t="shared" si="644"/>
        <v>0.46717576064062738</v>
      </c>
      <c r="M1469" s="27">
        <f>J1469/'I Disease Parameters'!$E$12</f>
        <v>0.38500631720280631</v>
      </c>
      <c r="N1469" s="27">
        <f>K1469/SQRT('I Disease Parameters'!$E$13*'I Disease Parameters'!$E$13)</f>
        <v>4.5294860852731655E-2</v>
      </c>
      <c r="O1469" s="27">
        <f>L1469/'I Disease Parameters'!$E$13</f>
        <v>2.7480927096507492E-2</v>
      </c>
      <c r="P1469" s="27">
        <f>(1-L1469)/'I Disease Parameters'!$E$14</f>
        <v>2.2201009973307193E-2</v>
      </c>
      <c r="Q1469" s="19" t="str">
        <f t="shared" si="620"/>
        <v/>
      </c>
      <c r="R1469" s="17" t="str">
        <f t="shared" si="621"/>
        <v/>
      </c>
      <c r="S1469" s="17" t="str">
        <f t="shared" si="622"/>
        <v/>
      </c>
      <c r="T1469" s="17" t="str">
        <f t="shared" si="623"/>
        <v/>
      </c>
      <c r="U1469" s="17" t="str">
        <f t="shared" si="624"/>
        <v/>
      </c>
      <c r="V1469" s="17" t="str">
        <f t="shared" si="625"/>
        <v/>
      </c>
      <c r="W1469" s="17" t="str">
        <f t="shared" si="626"/>
        <v/>
      </c>
      <c r="X1469" s="18" t="str">
        <f t="shared" si="617"/>
        <v/>
      </c>
      <c r="Y1469" s="17" t="str">
        <f t="shared" si="627"/>
        <v/>
      </c>
      <c r="Z1469" s="17" t="str">
        <f t="shared" si="628"/>
        <v/>
      </c>
      <c r="AA1469" s="17" t="str">
        <f t="shared" si="629"/>
        <v/>
      </c>
      <c r="AB1469" s="17" t="str">
        <f t="shared" si="630"/>
        <v/>
      </c>
      <c r="AC1469" s="17" t="str">
        <f t="shared" si="631"/>
        <v/>
      </c>
      <c r="AD1469" s="18" t="str">
        <f t="shared" si="632"/>
        <v/>
      </c>
      <c r="AE1469" s="19" t="str">
        <f t="shared" si="633"/>
        <v/>
      </c>
      <c r="AF1469" s="17" t="str">
        <f t="shared" si="634"/>
        <v/>
      </c>
      <c r="AG1469" s="17" t="str">
        <f t="shared" si="635"/>
        <v/>
      </c>
      <c r="AH1469" s="18" t="str">
        <f t="shared" si="636"/>
        <v/>
      </c>
      <c r="AI1469" s="73"/>
      <c r="AJ1469" s="74"/>
      <c r="AK1469" s="74"/>
      <c r="AL1469" s="73"/>
      <c r="AM1469" s="74"/>
      <c r="AN1469" s="74">
        <f t="shared" si="637"/>
        <v>2012</v>
      </c>
      <c r="AO1469" s="19" t="str">
        <f t="shared" ca="1" si="638"/>
        <v>-</v>
      </c>
      <c r="AP1469" s="17" t="str">
        <f ca="1">IF($C1469&gt;=TODAY(),"-",100*(AO1469-MIN(Fit_Error_Deaths))/(MAX(Fit_Error_Deaths)-MIN(Fit_Error_Deaths)))</f>
        <v>-</v>
      </c>
      <c r="AQ1469" s="17" t="str">
        <f t="shared" ca="1" si="639"/>
        <v>-</v>
      </c>
      <c r="AR1469" s="17" t="str">
        <f ca="1">IF($C1469&gt;=TODAY(),"-",100*(AQ1469-MIN(Fit_Error_LocalTransmission))/(MAX(Fit_Error_LocalTransmission)-MIN(Fit_Error_LocalTransmission)))</f>
        <v>-</v>
      </c>
      <c r="AS1469" s="17" t="str">
        <f t="shared" ca="1" si="640"/>
        <v>-</v>
      </c>
      <c r="AT1469" s="67" t="str">
        <f t="shared" ca="1" si="641"/>
        <v>-</v>
      </c>
    </row>
    <row r="1470" spans="1:46" s="1" customFormat="1" ht="12" x14ac:dyDescent="0.35">
      <c r="A1470" s="87"/>
      <c r="B1470" s="40" t="str">
        <f t="shared" si="618"/>
        <v/>
      </c>
      <c r="C1470" s="41" t="str">
        <f t="shared" si="619"/>
        <v/>
      </c>
      <c r="D1470" s="28">
        <f>'I Disease Parameters'!$E$6/(1000*365)</f>
        <v>4.8197260273972601E-5</v>
      </c>
      <c r="E1470" s="28">
        <f>'I Disease Parameters'!$E$7/(1000*365)</f>
        <v>2.0024657534246577E-5</v>
      </c>
      <c r="F1470" s="27">
        <f>(1-'I Disease Parameters'!$E$8)/'I Disease Parameters'!$E$10</f>
        <v>0.188</v>
      </c>
      <c r="G1470" s="27">
        <f>'I Disease Parameters'!$E$8/'I Disease Parameters'!$E$11</f>
        <v>1.2E-2</v>
      </c>
      <c r="H1470" s="27">
        <f>1/'I Disease Parameters'!$E$12</f>
        <v>0.05</v>
      </c>
      <c r="I1470" s="27">
        <f>'I Disease Parameters'!$E$9/'I Disease Parameters'!$E$15</f>
        <v>0</v>
      </c>
      <c r="J1470" s="83">
        <f t="shared" si="642"/>
        <v>7.7001263440561267</v>
      </c>
      <c r="K1470" s="60">
        <f t="shared" si="643"/>
        <v>0.77001263449643809</v>
      </c>
      <c r="L1470" s="30">
        <f t="shared" si="644"/>
        <v>0.46717576064062738</v>
      </c>
      <c r="M1470" s="27">
        <f>J1470/'I Disease Parameters'!$E$12</f>
        <v>0.38500631720280631</v>
      </c>
      <c r="N1470" s="27">
        <f>K1470/SQRT('I Disease Parameters'!$E$13*'I Disease Parameters'!$E$13)</f>
        <v>4.5294860852731655E-2</v>
      </c>
      <c r="O1470" s="27">
        <f>L1470/'I Disease Parameters'!$E$13</f>
        <v>2.7480927096507492E-2</v>
      </c>
      <c r="P1470" s="27">
        <f>(1-L1470)/'I Disease Parameters'!$E$14</f>
        <v>2.2201009973307193E-2</v>
      </c>
      <c r="Q1470" s="19" t="str">
        <f t="shared" si="620"/>
        <v/>
      </c>
      <c r="R1470" s="17" t="str">
        <f t="shared" si="621"/>
        <v/>
      </c>
      <c r="S1470" s="17" t="str">
        <f t="shared" si="622"/>
        <v/>
      </c>
      <c r="T1470" s="17" t="str">
        <f t="shared" si="623"/>
        <v/>
      </c>
      <c r="U1470" s="17" t="str">
        <f t="shared" si="624"/>
        <v/>
      </c>
      <c r="V1470" s="17" t="str">
        <f t="shared" si="625"/>
        <v/>
      </c>
      <c r="W1470" s="17" t="str">
        <f t="shared" si="626"/>
        <v/>
      </c>
      <c r="X1470" s="18" t="str">
        <f t="shared" si="617"/>
        <v/>
      </c>
      <c r="Y1470" s="17" t="str">
        <f t="shared" si="627"/>
        <v/>
      </c>
      <c r="Z1470" s="17" t="str">
        <f t="shared" si="628"/>
        <v/>
      </c>
      <c r="AA1470" s="17" t="str">
        <f t="shared" si="629"/>
        <v/>
      </c>
      <c r="AB1470" s="17" t="str">
        <f t="shared" si="630"/>
        <v/>
      </c>
      <c r="AC1470" s="17" t="str">
        <f t="shared" si="631"/>
        <v/>
      </c>
      <c r="AD1470" s="18" t="str">
        <f t="shared" si="632"/>
        <v/>
      </c>
      <c r="AE1470" s="19" t="str">
        <f t="shared" si="633"/>
        <v/>
      </c>
      <c r="AF1470" s="17" t="str">
        <f t="shared" si="634"/>
        <v/>
      </c>
      <c r="AG1470" s="17" t="str">
        <f t="shared" si="635"/>
        <v/>
      </c>
      <c r="AH1470" s="18" t="str">
        <f t="shared" si="636"/>
        <v/>
      </c>
      <c r="AI1470" s="73"/>
      <c r="AJ1470" s="74"/>
      <c r="AK1470" s="74"/>
      <c r="AL1470" s="73"/>
      <c r="AM1470" s="74"/>
      <c r="AN1470" s="74">
        <f t="shared" si="637"/>
        <v>2012</v>
      </c>
      <c r="AO1470" s="19" t="str">
        <f t="shared" ca="1" si="638"/>
        <v>-</v>
      </c>
      <c r="AP1470" s="17" t="str">
        <f ca="1">IF($C1470&gt;=TODAY(),"-",100*(AO1470-MIN(Fit_Error_Deaths))/(MAX(Fit_Error_Deaths)-MIN(Fit_Error_Deaths)))</f>
        <v>-</v>
      </c>
      <c r="AQ1470" s="17" t="str">
        <f t="shared" ca="1" si="639"/>
        <v>-</v>
      </c>
      <c r="AR1470" s="17" t="str">
        <f ca="1">IF($C1470&gt;=TODAY(),"-",100*(AQ1470-MIN(Fit_Error_LocalTransmission))/(MAX(Fit_Error_LocalTransmission)-MIN(Fit_Error_LocalTransmission)))</f>
        <v>-</v>
      </c>
      <c r="AS1470" s="17" t="str">
        <f t="shared" ca="1" si="640"/>
        <v>-</v>
      </c>
      <c r="AT1470" s="67" t="str">
        <f t="shared" ca="1" si="641"/>
        <v>-</v>
      </c>
    </row>
    <row r="1471" spans="1:46" s="1" customFormat="1" ht="12" x14ac:dyDescent="0.35">
      <c r="A1471" s="87"/>
      <c r="B1471" s="40" t="str">
        <f t="shared" si="618"/>
        <v/>
      </c>
      <c r="C1471" s="41" t="str">
        <f t="shared" si="619"/>
        <v/>
      </c>
      <c r="D1471" s="28">
        <f>'I Disease Parameters'!$E$6/(1000*365)</f>
        <v>4.8197260273972601E-5</v>
      </c>
      <c r="E1471" s="28">
        <f>'I Disease Parameters'!$E$7/(1000*365)</f>
        <v>2.0024657534246577E-5</v>
      </c>
      <c r="F1471" s="27">
        <f>(1-'I Disease Parameters'!$E$8)/'I Disease Parameters'!$E$10</f>
        <v>0.188</v>
      </c>
      <c r="G1471" s="27">
        <f>'I Disease Parameters'!$E$8/'I Disease Parameters'!$E$11</f>
        <v>1.2E-2</v>
      </c>
      <c r="H1471" s="27">
        <f>1/'I Disease Parameters'!$E$12</f>
        <v>0.05</v>
      </c>
      <c r="I1471" s="27">
        <f>'I Disease Parameters'!$E$9/'I Disease Parameters'!$E$15</f>
        <v>0</v>
      </c>
      <c r="J1471" s="83">
        <f t="shared" si="642"/>
        <v>7.7001263440561267</v>
      </c>
      <c r="K1471" s="60">
        <f t="shared" si="643"/>
        <v>0.77001263449643809</v>
      </c>
      <c r="L1471" s="30">
        <f t="shared" si="644"/>
        <v>0.46717576064062738</v>
      </c>
      <c r="M1471" s="27">
        <f>J1471/'I Disease Parameters'!$E$12</f>
        <v>0.38500631720280631</v>
      </c>
      <c r="N1471" s="27">
        <f>K1471/SQRT('I Disease Parameters'!$E$13*'I Disease Parameters'!$E$13)</f>
        <v>4.5294860852731655E-2</v>
      </c>
      <c r="O1471" s="27">
        <f>L1471/'I Disease Parameters'!$E$13</f>
        <v>2.7480927096507492E-2</v>
      </c>
      <c r="P1471" s="27">
        <f>(1-L1471)/'I Disease Parameters'!$E$14</f>
        <v>2.2201009973307193E-2</v>
      </c>
      <c r="Q1471" s="19" t="str">
        <f t="shared" si="620"/>
        <v/>
      </c>
      <c r="R1471" s="17" t="str">
        <f t="shared" si="621"/>
        <v/>
      </c>
      <c r="S1471" s="17" t="str">
        <f t="shared" si="622"/>
        <v/>
      </c>
      <c r="T1471" s="17" t="str">
        <f t="shared" si="623"/>
        <v/>
      </c>
      <c r="U1471" s="17" t="str">
        <f t="shared" si="624"/>
        <v/>
      </c>
      <c r="V1471" s="17" t="str">
        <f t="shared" si="625"/>
        <v/>
      </c>
      <c r="W1471" s="17" t="str">
        <f t="shared" si="626"/>
        <v/>
      </c>
      <c r="X1471" s="18" t="str">
        <f t="shared" si="617"/>
        <v/>
      </c>
      <c r="Y1471" s="17" t="str">
        <f t="shared" si="627"/>
        <v/>
      </c>
      <c r="Z1471" s="17" t="str">
        <f t="shared" si="628"/>
        <v/>
      </c>
      <c r="AA1471" s="17" t="str">
        <f t="shared" si="629"/>
        <v/>
      </c>
      <c r="AB1471" s="17" t="str">
        <f t="shared" si="630"/>
        <v/>
      </c>
      <c r="AC1471" s="17" t="str">
        <f t="shared" si="631"/>
        <v/>
      </c>
      <c r="AD1471" s="18" t="str">
        <f t="shared" si="632"/>
        <v/>
      </c>
      <c r="AE1471" s="19" t="str">
        <f t="shared" si="633"/>
        <v/>
      </c>
      <c r="AF1471" s="17" t="str">
        <f t="shared" si="634"/>
        <v/>
      </c>
      <c r="AG1471" s="17" t="str">
        <f t="shared" si="635"/>
        <v/>
      </c>
      <c r="AH1471" s="18" t="str">
        <f t="shared" si="636"/>
        <v/>
      </c>
      <c r="AI1471" s="73"/>
      <c r="AJ1471" s="74"/>
      <c r="AK1471" s="74"/>
      <c r="AL1471" s="73"/>
      <c r="AM1471" s="74"/>
      <c r="AN1471" s="74">
        <f t="shared" si="637"/>
        <v>2012</v>
      </c>
      <c r="AO1471" s="19" t="str">
        <f t="shared" ca="1" si="638"/>
        <v>-</v>
      </c>
      <c r="AP1471" s="17" t="str">
        <f ca="1">IF($C1471&gt;=TODAY(),"-",100*(AO1471-MIN(Fit_Error_Deaths))/(MAX(Fit_Error_Deaths)-MIN(Fit_Error_Deaths)))</f>
        <v>-</v>
      </c>
      <c r="AQ1471" s="17" t="str">
        <f t="shared" ca="1" si="639"/>
        <v>-</v>
      </c>
      <c r="AR1471" s="17" t="str">
        <f ca="1">IF($C1471&gt;=TODAY(),"-",100*(AQ1471-MIN(Fit_Error_LocalTransmission))/(MAX(Fit_Error_LocalTransmission)-MIN(Fit_Error_LocalTransmission)))</f>
        <v>-</v>
      </c>
      <c r="AS1471" s="17" t="str">
        <f t="shared" ca="1" si="640"/>
        <v>-</v>
      </c>
      <c r="AT1471" s="67" t="str">
        <f t="shared" ca="1" si="641"/>
        <v>-</v>
      </c>
    </row>
    <row r="1472" spans="1:46" s="1" customFormat="1" ht="12" x14ac:dyDescent="0.35">
      <c r="A1472" s="87"/>
      <c r="B1472" s="40" t="str">
        <f t="shared" si="618"/>
        <v/>
      </c>
      <c r="C1472" s="41" t="str">
        <f t="shared" si="619"/>
        <v/>
      </c>
      <c r="D1472" s="28">
        <f>'I Disease Parameters'!$E$6/(1000*365)</f>
        <v>4.8197260273972601E-5</v>
      </c>
      <c r="E1472" s="28">
        <f>'I Disease Parameters'!$E$7/(1000*365)</f>
        <v>2.0024657534246577E-5</v>
      </c>
      <c r="F1472" s="27">
        <f>(1-'I Disease Parameters'!$E$8)/'I Disease Parameters'!$E$10</f>
        <v>0.188</v>
      </c>
      <c r="G1472" s="27">
        <f>'I Disease Parameters'!$E$8/'I Disease Parameters'!$E$11</f>
        <v>1.2E-2</v>
      </c>
      <c r="H1472" s="27">
        <f>1/'I Disease Parameters'!$E$12</f>
        <v>0.05</v>
      </c>
      <c r="I1472" s="27">
        <f>'I Disease Parameters'!$E$9/'I Disease Parameters'!$E$15</f>
        <v>0</v>
      </c>
      <c r="J1472" s="83">
        <f t="shared" si="642"/>
        <v>7.7001263440561267</v>
      </c>
      <c r="K1472" s="60">
        <f t="shared" si="643"/>
        <v>0.77001263449643809</v>
      </c>
      <c r="L1472" s="30">
        <f t="shared" si="644"/>
        <v>0.46717576064062738</v>
      </c>
      <c r="M1472" s="27">
        <f>J1472/'I Disease Parameters'!$E$12</f>
        <v>0.38500631720280631</v>
      </c>
      <c r="N1472" s="27">
        <f>K1472/SQRT('I Disease Parameters'!$E$13*'I Disease Parameters'!$E$13)</f>
        <v>4.5294860852731655E-2</v>
      </c>
      <c r="O1472" s="27">
        <f>L1472/'I Disease Parameters'!$E$13</f>
        <v>2.7480927096507492E-2</v>
      </c>
      <c r="P1472" s="27">
        <f>(1-L1472)/'I Disease Parameters'!$E$14</f>
        <v>2.2201009973307193E-2</v>
      </c>
      <c r="Q1472" s="19" t="str">
        <f t="shared" si="620"/>
        <v/>
      </c>
      <c r="R1472" s="17" t="str">
        <f t="shared" si="621"/>
        <v/>
      </c>
      <c r="S1472" s="17" t="str">
        <f t="shared" si="622"/>
        <v/>
      </c>
      <c r="T1472" s="17" t="str">
        <f t="shared" si="623"/>
        <v/>
      </c>
      <c r="U1472" s="17" t="str">
        <f t="shared" si="624"/>
        <v/>
      </c>
      <c r="V1472" s="17" t="str">
        <f t="shared" si="625"/>
        <v/>
      </c>
      <c r="W1472" s="17" t="str">
        <f t="shared" si="626"/>
        <v/>
      </c>
      <c r="X1472" s="18" t="str">
        <f t="shared" si="617"/>
        <v/>
      </c>
      <c r="Y1472" s="17" t="str">
        <f t="shared" si="627"/>
        <v/>
      </c>
      <c r="Z1472" s="17" t="str">
        <f t="shared" si="628"/>
        <v/>
      </c>
      <c r="AA1472" s="17" t="str">
        <f t="shared" si="629"/>
        <v/>
      </c>
      <c r="AB1472" s="17" t="str">
        <f t="shared" si="630"/>
        <v/>
      </c>
      <c r="AC1472" s="17" t="str">
        <f t="shared" si="631"/>
        <v/>
      </c>
      <c r="AD1472" s="18" t="str">
        <f t="shared" si="632"/>
        <v/>
      </c>
      <c r="AE1472" s="19" t="str">
        <f t="shared" si="633"/>
        <v/>
      </c>
      <c r="AF1472" s="17" t="str">
        <f t="shared" si="634"/>
        <v/>
      </c>
      <c r="AG1472" s="17" t="str">
        <f t="shared" si="635"/>
        <v/>
      </c>
      <c r="AH1472" s="18" t="str">
        <f t="shared" si="636"/>
        <v/>
      </c>
      <c r="AI1472" s="73"/>
      <c r="AJ1472" s="74"/>
      <c r="AK1472" s="74"/>
      <c r="AL1472" s="73"/>
      <c r="AM1472" s="74"/>
      <c r="AN1472" s="74">
        <f t="shared" si="637"/>
        <v>2012</v>
      </c>
      <c r="AO1472" s="19" t="str">
        <f t="shared" ca="1" si="638"/>
        <v>-</v>
      </c>
      <c r="AP1472" s="17" t="str">
        <f ca="1">IF($C1472&gt;=TODAY(),"-",100*(AO1472-MIN(Fit_Error_Deaths))/(MAX(Fit_Error_Deaths)-MIN(Fit_Error_Deaths)))</f>
        <v>-</v>
      </c>
      <c r="AQ1472" s="17" t="str">
        <f t="shared" ca="1" si="639"/>
        <v>-</v>
      </c>
      <c r="AR1472" s="17" t="str">
        <f ca="1">IF($C1472&gt;=TODAY(),"-",100*(AQ1472-MIN(Fit_Error_LocalTransmission))/(MAX(Fit_Error_LocalTransmission)-MIN(Fit_Error_LocalTransmission)))</f>
        <v>-</v>
      </c>
      <c r="AS1472" s="17" t="str">
        <f t="shared" ca="1" si="640"/>
        <v>-</v>
      </c>
      <c r="AT1472" s="67" t="str">
        <f t="shared" ca="1" si="641"/>
        <v>-</v>
      </c>
    </row>
    <row r="1473" spans="1:46" s="1" customFormat="1" ht="12" x14ac:dyDescent="0.35">
      <c r="A1473" s="87"/>
      <c r="B1473" s="40" t="str">
        <f t="shared" si="618"/>
        <v/>
      </c>
      <c r="C1473" s="41" t="str">
        <f t="shared" si="619"/>
        <v/>
      </c>
      <c r="D1473" s="28">
        <f>'I Disease Parameters'!$E$6/(1000*365)</f>
        <v>4.8197260273972601E-5</v>
      </c>
      <c r="E1473" s="28">
        <f>'I Disease Parameters'!$E$7/(1000*365)</f>
        <v>2.0024657534246577E-5</v>
      </c>
      <c r="F1473" s="27">
        <f>(1-'I Disease Parameters'!$E$8)/'I Disease Parameters'!$E$10</f>
        <v>0.188</v>
      </c>
      <c r="G1473" s="27">
        <f>'I Disease Parameters'!$E$8/'I Disease Parameters'!$E$11</f>
        <v>1.2E-2</v>
      </c>
      <c r="H1473" s="27">
        <f>1/'I Disease Parameters'!$E$12</f>
        <v>0.05</v>
      </c>
      <c r="I1473" s="27">
        <f>'I Disease Parameters'!$E$9/'I Disease Parameters'!$E$15</f>
        <v>0</v>
      </c>
      <c r="J1473" s="83">
        <f t="shared" si="642"/>
        <v>7.7001263440561267</v>
      </c>
      <c r="K1473" s="60">
        <f t="shared" si="643"/>
        <v>0.77001263449643809</v>
      </c>
      <c r="L1473" s="30">
        <f t="shared" si="644"/>
        <v>0.46717576064062738</v>
      </c>
      <c r="M1473" s="27">
        <f>J1473/'I Disease Parameters'!$E$12</f>
        <v>0.38500631720280631</v>
      </c>
      <c r="N1473" s="27">
        <f>K1473/SQRT('I Disease Parameters'!$E$13*'I Disease Parameters'!$E$13)</f>
        <v>4.5294860852731655E-2</v>
      </c>
      <c r="O1473" s="27">
        <f>L1473/'I Disease Parameters'!$E$13</f>
        <v>2.7480927096507492E-2</v>
      </c>
      <c r="P1473" s="27">
        <f>(1-L1473)/'I Disease Parameters'!$E$14</f>
        <v>2.2201009973307193E-2</v>
      </c>
      <c r="Q1473" s="19" t="str">
        <f t="shared" si="620"/>
        <v/>
      </c>
      <c r="R1473" s="17" t="str">
        <f t="shared" si="621"/>
        <v/>
      </c>
      <c r="S1473" s="17" t="str">
        <f t="shared" si="622"/>
        <v/>
      </c>
      <c r="T1473" s="17" t="str">
        <f t="shared" si="623"/>
        <v/>
      </c>
      <c r="U1473" s="17" t="str">
        <f t="shared" si="624"/>
        <v/>
      </c>
      <c r="V1473" s="17" t="str">
        <f t="shared" si="625"/>
        <v/>
      </c>
      <c r="W1473" s="17" t="str">
        <f t="shared" si="626"/>
        <v/>
      </c>
      <c r="X1473" s="18" t="str">
        <f t="shared" si="617"/>
        <v/>
      </c>
      <c r="Y1473" s="17" t="str">
        <f t="shared" si="627"/>
        <v/>
      </c>
      <c r="Z1473" s="17" t="str">
        <f t="shared" si="628"/>
        <v/>
      </c>
      <c r="AA1473" s="17" t="str">
        <f t="shared" si="629"/>
        <v/>
      </c>
      <c r="AB1473" s="17" t="str">
        <f t="shared" si="630"/>
        <v/>
      </c>
      <c r="AC1473" s="17" t="str">
        <f t="shared" si="631"/>
        <v/>
      </c>
      <c r="AD1473" s="18" t="str">
        <f t="shared" si="632"/>
        <v/>
      </c>
      <c r="AE1473" s="19" t="str">
        <f t="shared" si="633"/>
        <v/>
      </c>
      <c r="AF1473" s="17" t="str">
        <f t="shared" si="634"/>
        <v/>
      </c>
      <c r="AG1473" s="17" t="str">
        <f t="shared" si="635"/>
        <v/>
      </c>
      <c r="AH1473" s="18" t="str">
        <f t="shared" si="636"/>
        <v/>
      </c>
      <c r="AI1473" s="73"/>
      <c r="AJ1473" s="74"/>
      <c r="AK1473" s="74"/>
      <c r="AL1473" s="73"/>
      <c r="AM1473" s="74"/>
      <c r="AN1473" s="74">
        <f t="shared" si="637"/>
        <v>2012</v>
      </c>
      <c r="AO1473" s="19" t="str">
        <f t="shared" ca="1" si="638"/>
        <v>-</v>
      </c>
      <c r="AP1473" s="17" t="str">
        <f ca="1">IF($C1473&gt;=TODAY(),"-",100*(AO1473-MIN(Fit_Error_Deaths))/(MAX(Fit_Error_Deaths)-MIN(Fit_Error_Deaths)))</f>
        <v>-</v>
      </c>
      <c r="AQ1473" s="17" t="str">
        <f t="shared" ca="1" si="639"/>
        <v>-</v>
      </c>
      <c r="AR1473" s="17" t="str">
        <f ca="1">IF($C1473&gt;=TODAY(),"-",100*(AQ1473-MIN(Fit_Error_LocalTransmission))/(MAX(Fit_Error_LocalTransmission)-MIN(Fit_Error_LocalTransmission)))</f>
        <v>-</v>
      </c>
      <c r="AS1473" s="17" t="str">
        <f t="shared" ca="1" si="640"/>
        <v>-</v>
      </c>
      <c r="AT1473" s="67" t="str">
        <f t="shared" ca="1" si="641"/>
        <v>-</v>
      </c>
    </row>
    <row r="1474" spans="1:46" s="1" customFormat="1" ht="12" x14ac:dyDescent="0.35">
      <c r="A1474" s="87"/>
      <c r="B1474" s="40" t="str">
        <f t="shared" si="618"/>
        <v/>
      </c>
      <c r="C1474" s="41" t="str">
        <f t="shared" si="619"/>
        <v/>
      </c>
      <c r="D1474" s="28">
        <f>'I Disease Parameters'!$E$6/(1000*365)</f>
        <v>4.8197260273972601E-5</v>
      </c>
      <c r="E1474" s="28">
        <f>'I Disease Parameters'!$E$7/(1000*365)</f>
        <v>2.0024657534246577E-5</v>
      </c>
      <c r="F1474" s="27">
        <f>(1-'I Disease Parameters'!$E$8)/'I Disease Parameters'!$E$10</f>
        <v>0.188</v>
      </c>
      <c r="G1474" s="27">
        <f>'I Disease Parameters'!$E$8/'I Disease Parameters'!$E$11</f>
        <v>1.2E-2</v>
      </c>
      <c r="H1474" s="27">
        <f>1/'I Disease Parameters'!$E$12</f>
        <v>0.05</v>
      </c>
      <c r="I1474" s="27">
        <f>'I Disease Parameters'!$E$9/'I Disease Parameters'!$E$15</f>
        <v>0</v>
      </c>
      <c r="J1474" s="83">
        <f t="shared" si="642"/>
        <v>7.7001263440561267</v>
      </c>
      <c r="K1474" s="60">
        <f t="shared" si="643"/>
        <v>0.77001263449643809</v>
      </c>
      <c r="L1474" s="30">
        <f t="shared" si="644"/>
        <v>0.46717576064062738</v>
      </c>
      <c r="M1474" s="27">
        <f>J1474/'I Disease Parameters'!$E$12</f>
        <v>0.38500631720280631</v>
      </c>
      <c r="N1474" s="27">
        <f>K1474/SQRT('I Disease Parameters'!$E$13*'I Disease Parameters'!$E$13)</f>
        <v>4.5294860852731655E-2</v>
      </c>
      <c r="O1474" s="27">
        <f>L1474/'I Disease Parameters'!$E$13</f>
        <v>2.7480927096507492E-2</v>
      </c>
      <c r="P1474" s="27">
        <f>(1-L1474)/'I Disease Parameters'!$E$14</f>
        <v>2.2201009973307193E-2</v>
      </c>
      <c r="Q1474" s="19" t="str">
        <f t="shared" si="620"/>
        <v/>
      </c>
      <c r="R1474" s="17" t="str">
        <f t="shared" si="621"/>
        <v/>
      </c>
      <c r="S1474" s="17" t="str">
        <f t="shared" si="622"/>
        <v/>
      </c>
      <c r="T1474" s="17" t="str">
        <f t="shared" si="623"/>
        <v/>
      </c>
      <c r="U1474" s="17" t="str">
        <f t="shared" si="624"/>
        <v/>
      </c>
      <c r="V1474" s="17" t="str">
        <f t="shared" si="625"/>
        <v/>
      </c>
      <c r="W1474" s="17" t="str">
        <f t="shared" si="626"/>
        <v/>
      </c>
      <c r="X1474" s="18" t="str">
        <f t="shared" si="617"/>
        <v/>
      </c>
      <c r="Y1474" s="17" t="str">
        <f t="shared" si="627"/>
        <v/>
      </c>
      <c r="Z1474" s="17" t="str">
        <f t="shared" si="628"/>
        <v/>
      </c>
      <c r="AA1474" s="17" t="str">
        <f t="shared" si="629"/>
        <v/>
      </c>
      <c r="AB1474" s="17" t="str">
        <f t="shared" si="630"/>
        <v/>
      </c>
      <c r="AC1474" s="17" t="str">
        <f t="shared" si="631"/>
        <v/>
      </c>
      <c r="AD1474" s="18" t="str">
        <f t="shared" si="632"/>
        <v/>
      </c>
      <c r="AE1474" s="19" t="str">
        <f t="shared" si="633"/>
        <v/>
      </c>
      <c r="AF1474" s="17" t="str">
        <f t="shared" si="634"/>
        <v/>
      </c>
      <c r="AG1474" s="17" t="str">
        <f t="shared" si="635"/>
        <v/>
      </c>
      <c r="AH1474" s="18" t="str">
        <f t="shared" si="636"/>
        <v/>
      </c>
      <c r="AI1474" s="73"/>
      <c r="AJ1474" s="74"/>
      <c r="AK1474" s="74"/>
      <c r="AL1474" s="73"/>
      <c r="AM1474" s="74"/>
      <c r="AN1474" s="74">
        <f t="shared" si="637"/>
        <v>2012</v>
      </c>
      <c r="AO1474" s="19" t="str">
        <f t="shared" ca="1" si="638"/>
        <v>-</v>
      </c>
      <c r="AP1474" s="17" t="str">
        <f ca="1">IF($C1474&gt;=TODAY(),"-",100*(AO1474-MIN(Fit_Error_Deaths))/(MAX(Fit_Error_Deaths)-MIN(Fit_Error_Deaths)))</f>
        <v>-</v>
      </c>
      <c r="AQ1474" s="17" t="str">
        <f t="shared" ca="1" si="639"/>
        <v>-</v>
      </c>
      <c r="AR1474" s="17" t="str">
        <f ca="1">IF($C1474&gt;=TODAY(),"-",100*(AQ1474-MIN(Fit_Error_LocalTransmission))/(MAX(Fit_Error_LocalTransmission)-MIN(Fit_Error_LocalTransmission)))</f>
        <v>-</v>
      </c>
      <c r="AS1474" s="17" t="str">
        <f t="shared" ca="1" si="640"/>
        <v>-</v>
      </c>
      <c r="AT1474" s="67" t="str">
        <f t="shared" ca="1" si="641"/>
        <v>-</v>
      </c>
    </row>
    <row r="1475" spans="1:46" s="1" customFormat="1" ht="12" x14ac:dyDescent="0.35">
      <c r="A1475" s="87"/>
      <c r="B1475" s="40" t="str">
        <f t="shared" si="618"/>
        <v/>
      </c>
      <c r="C1475" s="41" t="str">
        <f t="shared" si="619"/>
        <v/>
      </c>
      <c r="D1475" s="28">
        <f>'I Disease Parameters'!$E$6/(1000*365)</f>
        <v>4.8197260273972601E-5</v>
      </c>
      <c r="E1475" s="28">
        <f>'I Disease Parameters'!$E$7/(1000*365)</f>
        <v>2.0024657534246577E-5</v>
      </c>
      <c r="F1475" s="27">
        <f>(1-'I Disease Parameters'!$E$8)/'I Disease Parameters'!$E$10</f>
        <v>0.188</v>
      </c>
      <c r="G1475" s="27">
        <f>'I Disease Parameters'!$E$8/'I Disease Parameters'!$E$11</f>
        <v>1.2E-2</v>
      </c>
      <c r="H1475" s="27">
        <f>1/'I Disease Parameters'!$E$12</f>
        <v>0.05</v>
      </c>
      <c r="I1475" s="27">
        <f>'I Disease Parameters'!$E$9/'I Disease Parameters'!$E$15</f>
        <v>0</v>
      </c>
      <c r="J1475" s="83">
        <f t="shared" si="642"/>
        <v>7.7001263440561267</v>
      </c>
      <c r="K1475" s="60">
        <f t="shared" si="643"/>
        <v>0.77001263449643809</v>
      </c>
      <c r="L1475" s="30">
        <f t="shared" si="644"/>
        <v>0.46717576064062738</v>
      </c>
      <c r="M1475" s="27">
        <f>J1475/'I Disease Parameters'!$E$12</f>
        <v>0.38500631720280631</v>
      </c>
      <c r="N1475" s="27">
        <f>K1475/SQRT('I Disease Parameters'!$E$13*'I Disease Parameters'!$E$13)</f>
        <v>4.5294860852731655E-2</v>
      </c>
      <c r="O1475" s="27">
        <f>L1475/'I Disease Parameters'!$E$13</f>
        <v>2.7480927096507492E-2</v>
      </c>
      <c r="P1475" s="27">
        <f>(1-L1475)/'I Disease Parameters'!$E$14</f>
        <v>2.2201009973307193E-2</v>
      </c>
      <c r="Q1475" s="19" t="str">
        <f t="shared" si="620"/>
        <v/>
      </c>
      <c r="R1475" s="17" t="str">
        <f t="shared" si="621"/>
        <v/>
      </c>
      <c r="S1475" s="17" t="str">
        <f t="shared" si="622"/>
        <v/>
      </c>
      <c r="T1475" s="17" t="str">
        <f t="shared" si="623"/>
        <v/>
      </c>
      <c r="U1475" s="17" t="str">
        <f t="shared" si="624"/>
        <v/>
      </c>
      <c r="V1475" s="17" t="str">
        <f t="shared" si="625"/>
        <v/>
      </c>
      <c r="W1475" s="17" t="str">
        <f t="shared" si="626"/>
        <v/>
      </c>
      <c r="X1475" s="18" t="str">
        <f t="shared" si="617"/>
        <v/>
      </c>
      <c r="Y1475" s="17" t="str">
        <f t="shared" si="627"/>
        <v/>
      </c>
      <c r="Z1475" s="17" t="str">
        <f t="shared" si="628"/>
        <v/>
      </c>
      <c r="AA1475" s="17" t="str">
        <f t="shared" si="629"/>
        <v/>
      </c>
      <c r="AB1475" s="17" t="str">
        <f t="shared" si="630"/>
        <v/>
      </c>
      <c r="AC1475" s="17" t="str">
        <f t="shared" si="631"/>
        <v/>
      </c>
      <c r="AD1475" s="18" t="str">
        <f t="shared" si="632"/>
        <v/>
      </c>
      <c r="AE1475" s="19" t="str">
        <f t="shared" si="633"/>
        <v/>
      </c>
      <c r="AF1475" s="17" t="str">
        <f t="shared" si="634"/>
        <v/>
      </c>
      <c r="AG1475" s="17" t="str">
        <f t="shared" si="635"/>
        <v/>
      </c>
      <c r="AH1475" s="18" t="str">
        <f t="shared" si="636"/>
        <v/>
      </c>
      <c r="AI1475" s="73"/>
      <c r="AJ1475" s="74"/>
      <c r="AK1475" s="74"/>
      <c r="AL1475" s="73"/>
      <c r="AM1475" s="74"/>
      <c r="AN1475" s="74">
        <f t="shared" si="637"/>
        <v>2012</v>
      </c>
      <c r="AO1475" s="19" t="str">
        <f t="shared" ca="1" si="638"/>
        <v>-</v>
      </c>
      <c r="AP1475" s="17" t="str">
        <f ca="1">IF($C1475&gt;=TODAY(),"-",100*(AO1475-MIN(Fit_Error_Deaths))/(MAX(Fit_Error_Deaths)-MIN(Fit_Error_Deaths)))</f>
        <v>-</v>
      </c>
      <c r="AQ1475" s="17" t="str">
        <f t="shared" ca="1" si="639"/>
        <v>-</v>
      </c>
      <c r="AR1475" s="17" t="str">
        <f ca="1">IF($C1475&gt;=TODAY(),"-",100*(AQ1475-MIN(Fit_Error_LocalTransmission))/(MAX(Fit_Error_LocalTransmission)-MIN(Fit_Error_LocalTransmission)))</f>
        <v>-</v>
      </c>
      <c r="AS1475" s="17" t="str">
        <f t="shared" ca="1" si="640"/>
        <v>-</v>
      </c>
      <c r="AT1475" s="67" t="str">
        <f t="shared" ca="1" si="641"/>
        <v>-</v>
      </c>
    </row>
    <row r="1476" spans="1:46" s="1" customFormat="1" ht="12" x14ac:dyDescent="0.35">
      <c r="A1476" s="87"/>
      <c r="B1476" s="40" t="str">
        <f t="shared" si="618"/>
        <v/>
      </c>
      <c r="C1476" s="41" t="str">
        <f t="shared" si="619"/>
        <v/>
      </c>
      <c r="D1476" s="28">
        <f>'I Disease Parameters'!$E$6/(1000*365)</f>
        <v>4.8197260273972601E-5</v>
      </c>
      <c r="E1476" s="28">
        <f>'I Disease Parameters'!$E$7/(1000*365)</f>
        <v>2.0024657534246577E-5</v>
      </c>
      <c r="F1476" s="27">
        <f>(1-'I Disease Parameters'!$E$8)/'I Disease Parameters'!$E$10</f>
        <v>0.188</v>
      </c>
      <c r="G1476" s="27">
        <f>'I Disease Parameters'!$E$8/'I Disease Parameters'!$E$11</f>
        <v>1.2E-2</v>
      </c>
      <c r="H1476" s="27">
        <f>1/'I Disease Parameters'!$E$12</f>
        <v>0.05</v>
      </c>
      <c r="I1476" s="27">
        <f>'I Disease Parameters'!$E$9/'I Disease Parameters'!$E$15</f>
        <v>0</v>
      </c>
      <c r="J1476" s="83">
        <f t="shared" si="642"/>
        <v>7.7001263440561267</v>
      </c>
      <c r="K1476" s="60">
        <f t="shared" si="643"/>
        <v>0.77001263449643809</v>
      </c>
      <c r="L1476" s="30">
        <f t="shared" si="644"/>
        <v>0.46717576064062738</v>
      </c>
      <c r="M1476" s="27">
        <f>J1476/'I Disease Parameters'!$E$12</f>
        <v>0.38500631720280631</v>
      </c>
      <c r="N1476" s="27">
        <f>K1476/SQRT('I Disease Parameters'!$E$13*'I Disease Parameters'!$E$13)</f>
        <v>4.5294860852731655E-2</v>
      </c>
      <c r="O1476" s="27">
        <f>L1476/'I Disease Parameters'!$E$13</f>
        <v>2.7480927096507492E-2</v>
      </c>
      <c r="P1476" s="27">
        <f>(1-L1476)/'I Disease Parameters'!$E$14</f>
        <v>2.2201009973307193E-2</v>
      </c>
      <c r="Q1476" s="19" t="str">
        <f t="shared" si="620"/>
        <v/>
      </c>
      <c r="R1476" s="17" t="str">
        <f t="shared" si="621"/>
        <v/>
      </c>
      <c r="S1476" s="17" t="str">
        <f t="shared" si="622"/>
        <v/>
      </c>
      <c r="T1476" s="17" t="str">
        <f t="shared" si="623"/>
        <v/>
      </c>
      <c r="U1476" s="17" t="str">
        <f t="shared" si="624"/>
        <v/>
      </c>
      <c r="V1476" s="17" t="str">
        <f t="shared" si="625"/>
        <v/>
      </c>
      <c r="W1476" s="17" t="str">
        <f t="shared" si="626"/>
        <v/>
      </c>
      <c r="X1476" s="18" t="str">
        <f t="shared" ref="X1476:X1539" si="645">IF($B1476&gt;$C$1,"",MAX(View_T_C))</f>
        <v/>
      </c>
      <c r="Y1476" s="17" t="str">
        <f t="shared" si="627"/>
        <v/>
      </c>
      <c r="Z1476" s="17" t="str">
        <f t="shared" si="628"/>
        <v/>
      </c>
      <c r="AA1476" s="17" t="str">
        <f t="shared" si="629"/>
        <v/>
      </c>
      <c r="AB1476" s="17" t="str">
        <f t="shared" si="630"/>
        <v/>
      </c>
      <c r="AC1476" s="17" t="str">
        <f t="shared" si="631"/>
        <v/>
      </c>
      <c r="AD1476" s="18" t="str">
        <f t="shared" si="632"/>
        <v/>
      </c>
      <c r="AE1476" s="19" t="str">
        <f t="shared" si="633"/>
        <v/>
      </c>
      <c r="AF1476" s="17" t="str">
        <f t="shared" si="634"/>
        <v/>
      </c>
      <c r="AG1476" s="17" t="str">
        <f t="shared" si="635"/>
        <v/>
      </c>
      <c r="AH1476" s="18" t="str">
        <f t="shared" si="636"/>
        <v/>
      </c>
      <c r="AI1476" s="73"/>
      <c r="AJ1476" s="74"/>
      <c r="AK1476" s="74"/>
      <c r="AL1476" s="73"/>
      <c r="AM1476" s="74"/>
      <c r="AN1476" s="74">
        <f t="shared" si="637"/>
        <v>2012</v>
      </c>
      <c r="AO1476" s="19" t="str">
        <f t="shared" ca="1" si="638"/>
        <v>-</v>
      </c>
      <c r="AP1476" s="17" t="str">
        <f ca="1">IF($C1476&gt;=TODAY(),"-",100*(AO1476-MIN(Fit_Error_Deaths))/(MAX(Fit_Error_Deaths)-MIN(Fit_Error_Deaths)))</f>
        <v>-</v>
      </c>
      <c r="AQ1476" s="17" t="str">
        <f t="shared" ca="1" si="639"/>
        <v>-</v>
      </c>
      <c r="AR1476" s="17" t="str">
        <f ca="1">IF($C1476&gt;=TODAY(),"-",100*(AQ1476-MIN(Fit_Error_LocalTransmission))/(MAX(Fit_Error_LocalTransmission)-MIN(Fit_Error_LocalTransmission)))</f>
        <v>-</v>
      </c>
      <c r="AS1476" s="17" t="str">
        <f t="shared" ca="1" si="640"/>
        <v>-</v>
      </c>
      <c r="AT1476" s="67" t="str">
        <f t="shared" ca="1" si="641"/>
        <v>-</v>
      </c>
    </row>
    <row r="1477" spans="1:46" s="1" customFormat="1" ht="12" x14ac:dyDescent="0.35">
      <c r="A1477" s="87"/>
      <c r="B1477" s="40" t="str">
        <f t="shared" ref="B1477:B1540" si="646">IF($B1476&gt;=$C$1,"",B1476+1)</f>
        <v/>
      </c>
      <c r="C1477" s="41" t="str">
        <f t="shared" ref="C1477:C1540" si="647">IF($B1477&gt;$C$1,"",C1476+1)</f>
        <v/>
      </c>
      <c r="D1477" s="28">
        <f>'I Disease Parameters'!$E$6/(1000*365)</f>
        <v>4.8197260273972601E-5</v>
      </c>
      <c r="E1477" s="28">
        <f>'I Disease Parameters'!$E$7/(1000*365)</f>
        <v>2.0024657534246577E-5</v>
      </c>
      <c r="F1477" s="27">
        <f>(1-'I Disease Parameters'!$E$8)/'I Disease Parameters'!$E$10</f>
        <v>0.188</v>
      </c>
      <c r="G1477" s="27">
        <f>'I Disease Parameters'!$E$8/'I Disease Parameters'!$E$11</f>
        <v>1.2E-2</v>
      </c>
      <c r="H1477" s="27">
        <f>1/'I Disease Parameters'!$E$12</f>
        <v>0.05</v>
      </c>
      <c r="I1477" s="27">
        <f>'I Disease Parameters'!$E$9/'I Disease Parameters'!$E$15</f>
        <v>0</v>
      </c>
      <c r="J1477" s="83">
        <f t="shared" si="642"/>
        <v>7.7001263440561267</v>
      </c>
      <c r="K1477" s="60">
        <f t="shared" si="643"/>
        <v>0.77001263449643809</v>
      </c>
      <c r="L1477" s="30">
        <f t="shared" si="644"/>
        <v>0.46717576064062738</v>
      </c>
      <c r="M1477" s="27">
        <f>J1477/'I Disease Parameters'!$E$12</f>
        <v>0.38500631720280631</v>
      </c>
      <c r="N1477" s="27">
        <f>K1477/SQRT('I Disease Parameters'!$E$13*'I Disease Parameters'!$E$13)</f>
        <v>4.5294860852731655E-2</v>
      </c>
      <c r="O1477" s="27">
        <f>L1477/'I Disease Parameters'!$E$13</f>
        <v>2.7480927096507492E-2</v>
      </c>
      <c r="P1477" s="27">
        <f>(1-L1477)/'I Disease Parameters'!$E$14</f>
        <v>2.2201009973307193E-2</v>
      </c>
      <c r="Q1477" s="19" t="str">
        <f t="shared" ref="Q1477:Q1540" si="648">IF($B1477&gt;$C$1,"",Q1476+p_0*$W1476+p_9*$U1476-p_1*$Q1476-p_2*$Q1476*($S1476/$W1476)-p_3*$Q1476*($T1476/$W1476))</f>
        <v/>
      </c>
      <c r="R1477" s="17" t="str">
        <f t="shared" ref="R1477:R1540" si="649">IF($B1477&gt;$C$1,"",R1476+p_2*$Q1476*($S1476/$W1476)+p_3*$Q1476*($T1476/$W1476) - p_1*$R1476- p_4*$R1476 - p_5*$R1476+AI1476)</f>
        <v/>
      </c>
      <c r="S1477" s="17" t="str">
        <f t="shared" ref="S1477:S1540" si="650">IF($B1477&gt;$C$1,"",S1476+p_4*$R1476-p_1*$S1476-p_6*$S1476+AJ1476)</f>
        <v/>
      </c>
      <c r="T1477" s="17" t="str">
        <f t="shared" ref="T1477:T1540" si="651">IF($B1477&gt;$C$1,"",T1476+p_5*$R1476-p_1*$T1476-p_7*$T1476-p_8*$T1476+AK1476)</f>
        <v/>
      </c>
      <c r="U1477" s="17" t="str">
        <f t="shared" ref="U1477:U1540" si="652">IF($B1477&gt;$C$1,"",U1476+p_7*$T1476+p_6*$S1476-p_1*$U1476-p_9*$U1476)</f>
        <v/>
      </c>
      <c r="V1477" s="17" t="str">
        <f t="shared" ref="V1477:V1540" si="653">IF($B1477&gt;$C$1,"",V1476+p_8*$T1476)</f>
        <v/>
      </c>
      <c r="W1477" s="17" t="str">
        <f t="shared" ref="W1477:W1540" si="654">IF($B1477&gt;$C$1,"",SUM($Q1477:$U1477))</f>
        <v/>
      </c>
      <c r="X1477" s="18" t="str">
        <f t="shared" si="645"/>
        <v/>
      </c>
      <c r="Y1477" s="17" t="str">
        <f t="shared" ref="Y1477:Y1540" si="655">IF($B1477&gt;$C$1,"",Q1477-Q1476)</f>
        <v/>
      </c>
      <c r="Z1477" s="17" t="str">
        <f t="shared" ref="Z1477:Z1540" si="656">IF($B1477&gt;$C$1,"",R1477-R1476)</f>
        <v/>
      </c>
      <c r="AA1477" s="17" t="str">
        <f t="shared" ref="AA1477:AA1540" si="657">IF($B1477&gt;$C$1,"",S1477-S1476)</f>
        <v/>
      </c>
      <c r="AB1477" s="17" t="str">
        <f t="shared" ref="AB1477:AB1540" si="658">IF($B1477&gt;$C$1,"",T1477-T1476)</f>
        <v/>
      </c>
      <c r="AC1477" s="17" t="str">
        <f t="shared" ref="AC1477:AC1540" si="659">IF($B1477&gt;$C$1,"",U1477-U1476)</f>
        <v/>
      </c>
      <c r="AD1477" s="18" t="str">
        <f t="shared" ref="AD1477:AD1540" si="660">IF($B1477&gt;$C$1,"",V1477-V1476)</f>
        <v/>
      </c>
      <c r="AE1477" s="19" t="str">
        <f t="shared" ref="AE1477:AE1540" si="661">IF($B1477&gt;$C$1,"",p_2*$Q1476*($S1476/$W1476)+p_3*$Q1476*($T1476/$W1476))</f>
        <v/>
      </c>
      <c r="AF1477" s="17" t="str">
        <f t="shared" ref="AF1477:AF1540" si="662">IF($B1477&gt;$C$1,"",p_4*$R1476)</f>
        <v/>
      </c>
      <c r="AG1477" s="17" t="str">
        <f t="shared" ref="AG1477:AG1540" si="663">IF($B1477&gt;$C$1,"",p_5*$R1476)</f>
        <v/>
      </c>
      <c r="AH1477" s="18" t="str">
        <f t="shared" si="636"/>
        <v/>
      </c>
      <c r="AI1477" s="73"/>
      <c r="AJ1477" s="74"/>
      <c r="AK1477" s="74"/>
      <c r="AL1477" s="73"/>
      <c r="AM1477" s="74"/>
      <c r="AN1477" s="74">
        <f t="shared" si="637"/>
        <v>2012</v>
      </c>
      <c r="AO1477" s="19" t="str">
        <f t="shared" ca="1" si="638"/>
        <v>-</v>
      </c>
      <c r="AP1477" s="17" t="str">
        <f ca="1">IF($C1477&gt;=TODAY(),"-",100*(AO1477-MIN(Fit_Error_Deaths))/(MAX(Fit_Error_Deaths)-MIN(Fit_Error_Deaths)))</f>
        <v>-</v>
      </c>
      <c r="AQ1477" s="17" t="str">
        <f t="shared" ca="1" si="639"/>
        <v>-</v>
      </c>
      <c r="AR1477" s="17" t="str">
        <f ca="1">IF($C1477&gt;=TODAY(),"-",100*(AQ1477-MIN(Fit_Error_LocalTransmission))/(MAX(Fit_Error_LocalTransmission)-MIN(Fit_Error_LocalTransmission)))</f>
        <v>-</v>
      </c>
      <c r="AS1477" s="17" t="str">
        <f t="shared" ca="1" si="640"/>
        <v>-</v>
      </c>
      <c r="AT1477" s="67" t="str">
        <f t="shared" ca="1" si="641"/>
        <v>-</v>
      </c>
    </row>
    <row r="1478" spans="1:46" s="1" customFormat="1" ht="12" x14ac:dyDescent="0.35">
      <c r="A1478" s="87"/>
      <c r="B1478" s="40" t="str">
        <f t="shared" si="646"/>
        <v/>
      </c>
      <c r="C1478" s="41" t="str">
        <f t="shared" si="647"/>
        <v/>
      </c>
      <c r="D1478" s="28">
        <f>'I Disease Parameters'!$E$6/(1000*365)</f>
        <v>4.8197260273972601E-5</v>
      </c>
      <c r="E1478" s="28">
        <f>'I Disease Parameters'!$E$7/(1000*365)</f>
        <v>2.0024657534246577E-5</v>
      </c>
      <c r="F1478" s="27">
        <f>(1-'I Disease Parameters'!$E$8)/'I Disease Parameters'!$E$10</f>
        <v>0.188</v>
      </c>
      <c r="G1478" s="27">
        <f>'I Disease Parameters'!$E$8/'I Disease Parameters'!$E$11</f>
        <v>1.2E-2</v>
      </c>
      <c r="H1478" s="27">
        <f>1/'I Disease Parameters'!$E$12</f>
        <v>0.05</v>
      </c>
      <c r="I1478" s="27">
        <f>'I Disease Parameters'!$E$9/'I Disease Parameters'!$E$15</f>
        <v>0</v>
      </c>
      <c r="J1478" s="83">
        <f t="shared" si="642"/>
        <v>7.7001263440561267</v>
      </c>
      <c r="K1478" s="60">
        <f t="shared" si="643"/>
        <v>0.77001263449643809</v>
      </c>
      <c r="L1478" s="30">
        <f t="shared" si="644"/>
        <v>0.46717576064062738</v>
      </c>
      <c r="M1478" s="27">
        <f>J1478/'I Disease Parameters'!$E$12</f>
        <v>0.38500631720280631</v>
      </c>
      <c r="N1478" s="27">
        <f>K1478/SQRT('I Disease Parameters'!$E$13*'I Disease Parameters'!$E$13)</f>
        <v>4.5294860852731655E-2</v>
      </c>
      <c r="O1478" s="27">
        <f>L1478/'I Disease Parameters'!$E$13</f>
        <v>2.7480927096507492E-2</v>
      </c>
      <c r="P1478" s="27">
        <f>(1-L1478)/'I Disease Parameters'!$E$14</f>
        <v>2.2201009973307193E-2</v>
      </c>
      <c r="Q1478" s="19" t="str">
        <f t="shared" si="648"/>
        <v/>
      </c>
      <c r="R1478" s="17" t="str">
        <f t="shared" si="649"/>
        <v/>
      </c>
      <c r="S1478" s="17" t="str">
        <f t="shared" si="650"/>
        <v/>
      </c>
      <c r="T1478" s="17" t="str">
        <f t="shared" si="651"/>
        <v/>
      </c>
      <c r="U1478" s="17" t="str">
        <f t="shared" si="652"/>
        <v/>
      </c>
      <c r="V1478" s="17" t="str">
        <f t="shared" si="653"/>
        <v/>
      </c>
      <c r="W1478" s="17" t="str">
        <f t="shared" si="654"/>
        <v/>
      </c>
      <c r="X1478" s="18" t="str">
        <f t="shared" si="645"/>
        <v/>
      </c>
      <c r="Y1478" s="17" t="str">
        <f t="shared" si="655"/>
        <v/>
      </c>
      <c r="Z1478" s="17" t="str">
        <f t="shared" si="656"/>
        <v/>
      </c>
      <c r="AA1478" s="17" t="str">
        <f t="shared" si="657"/>
        <v/>
      </c>
      <c r="AB1478" s="17" t="str">
        <f t="shared" si="658"/>
        <v/>
      </c>
      <c r="AC1478" s="17" t="str">
        <f t="shared" si="659"/>
        <v/>
      </c>
      <c r="AD1478" s="18" t="str">
        <f t="shared" si="660"/>
        <v/>
      </c>
      <c r="AE1478" s="19" t="str">
        <f t="shared" si="661"/>
        <v/>
      </c>
      <c r="AF1478" s="17" t="str">
        <f t="shared" si="662"/>
        <v/>
      </c>
      <c r="AG1478" s="17" t="str">
        <f t="shared" si="663"/>
        <v/>
      </c>
      <c r="AH1478" s="18" t="str">
        <f t="shared" ref="AH1478:AH1541" si="664">IF($B1478&gt;$C$1,"",AG1478+AF1478)</f>
        <v/>
      </c>
      <c r="AI1478" s="73"/>
      <c r="AJ1478" s="74"/>
      <c r="AK1478" s="74"/>
      <c r="AL1478" s="73"/>
      <c r="AM1478" s="74"/>
      <c r="AN1478" s="74">
        <f t="shared" ref="AN1478:AN1541" si="665">AM1478+AN1477</f>
        <v>2012</v>
      </c>
      <c r="AO1478" s="19" t="str">
        <f t="shared" ref="AO1478:AO1541" ca="1" si="666">IF($C1478&gt;=TODAY(),"-",(AL1478-AD1478)^2)</f>
        <v>-</v>
      </c>
      <c r="AP1478" s="17" t="str">
        <f ca="1">IF($C1478&gt;=TODAY(),"-",100*(AO1478-MIN(Fit_Error_Deaths))/(MAX(Fit_Error_Deaths)-MIN(Fit_Error_Deaths)))</f>
        <v>-</v>
      </c>
      <c r="AQ1478" s="17" t="str">
        <f t="shared" ref="AQ1478:AQ1541" ca="1" si="667">IF($C1478&gt;=TODAY(),"-",(AM1478-AH1478)^2)</f>
        <v>-</v>
      </c>
      <c r="AR1478" s="17" t="str">
        <f ca="1">IF($C1478&gt;=TODAY(),"-",100*(AQ1478-MIN(Fit_Error_LocalTransmission))/(MAX(Fit_Error_LocalTransmission)-MIN(Fit_Error_LocalTransmission)))</f>
        <v>-</v>
      </c>
      <c r="AS1478" s="17" t="str">
        <f t="shared" ref="AS1478:AS1541" ca="1" si="668">IF($C1478&gt;=TODAY(),"-",AP1478*$AO$2+AR1478*$AQ$2)</f>
        <v>-</v>
      </c>
      <c r="AT1478" s="67" t="str">
        <f t="shared" ref="AT1478:AT1541" ca="1" si="669">IF($C1478&gt;=TODAY(),"-",($AT$2)^((TODAY()-C1478-1)))</f>
        <v>-</v>
      </c>
    </row>
    <row r="1479" spans="1:46" s="1" customFormat="1" ht="12" x14ac:dyDescent="0.35">
      <c r="A1479" s="87"/>
      <c r="B1479" s="40" t="str">
        <f t="shared" si="646"/>
        <v/>
      </c>
      <c r="C1479" s="41" t="str">
        <f t="shared" si="647"/>
        <v/>
      </c>
      <c r="D1479" s="28">
        <f>'I Disease Parameters'!$E$6/(1000*365)</f>
        <v>4.8197260273972601E-5</v>
      </c>
      <c r="E1479" s="28">
        <f>'I Disease Parameters'!$E$7/(1000*365)</f>
        <v>2.0024657534246577E-5</v>
      </c>
      <c r="F1479" s="27">
        <f>(1-'I Disease Parameters'!$E$8)/'I Disease Parameters'!$E$10</f>
        <v>0.188</v>
      </c>
      <c r="G1479" s="27">
        <f>'I Disease Parameters'!$E$8/'I Disease Parameters'!$E$11</f>
        <v>1.2E-2</v>
      </c>
      <c r="H1479" s="27">
        <f>1/'I Disease Parameters'!$E$12</f>
        <v>0.05</v>
      </c>
      <c r="I1479" s="27">
        <f>'I Disease Parameters'!$E$9/'I Disease Parameters'!$E$15</f>
        <v>0</v>
      </c>
      <c r="J1479" s="83">
        <f t="shared" ref="J1479:J1542" si="670">J1478</f>
        <v>7.7001263440561267</v>
      </c>
      <c r="K1479" s="60">
        <f t="shared" ref="K1479:K1542" si="671">K1478</f>
        <v>0.77001263449643809</v>
      </c>
      <c r="L1479" s="30">
        <f t="shared" ref="L1479:L1542" si="672">L1478</f>
        <v>0.46717576064062738</v>
      </c>
      <c r="M1479" s="27">
        <f>J1479/'I Disease Parameters'!$E$12</f>
        <v>0.38500631720280631</v>
      </c>
      <c r="N1479" s="27">
        <f>K1479/SQRT('I Disease Parameters'!$E$13*'I Disease Parameters'!$E$13)</f>
        <v>4.5294860852731655E-2</v>
      </c>
      <c r="O1479" s="27">
        <f>L1479/'I Disease Parameters'!$E$13</f>
        <v>2.7480927096507492E-2</v>
      </c>
      <c r="P1479" s="27">
        <f>(1-L1479)/'I Disease Parameters'!$E$14</f>
        <v>2.2201009973307193E-2</v>
      </c>
      <c r="Q1479" s="19" t="str">
        <f t="shared" si="648"/>
        <v/>
      </c>
      <c r="R1479" s="17" t="str">
        <f t="shared" si="649"/>
        <v/>
      </c>
      <c r="S1479" s="17" t="str">
        <f t="shared" si="650"/>
        <v/>
      </c>
      <c r="T1479" s="17" t="str">
        <f t="shared" si="651"/>
        <v/>
      </c>
      <c r="U1479" s="17" t="str">
        <f t="shared" si="652"/>
        <v/>
      </c>
      <c r="V1479" s="17" t="str">
        <f t="shared" si="653"/>
        <v/>
      </c>
      <c r="W1479" s="17" t="str">
        <f t="shared" si="654"/>
        <v/>
      </c>
      <c r="X1479" s="18" t="str">
        <f t="shared" si="645"/>
        <v/>
      </c>
      <c r="Y1479" s="17" t="str">
        <f t="shared" si="655"/>
        <v/>
      </c>
      <c r="Z1479" s="17" t="str">
        <f t="shared" si="656"/>
        <v/>
      </c>
      <c r="AA1479" s="17" t="str">
        <f t="shared" si="657"/>
        <v/>
      </c>
      <c r="AB1479" s="17" t="str">
        <f t="shared" si="658"/>
        <v/>
      </c>
      <c r="AC1479" s="17" t="str">
        <f t="shared" si="659"/>
        <v/>
      </c>
      <c r="AD1479" s="18" t="str">
        <f t="shared" si="660"/>
        <v/>
      </c>
      <c r="AE1479" s="19" t="str">
        <f t="shared" si="661"/>
        <v/>
      </c>
      <c r="AF1479" s="17" t="str">
        <f t="shared" si="662"/>
        <v/>
      </c>
      <c r="AG1479" s="17" t="str">
        <f t="shared" si="663"/>
        <v/>
      </c>
      <c r="AH1479" s="18" t="str">
        <f t="shared" si="664"/>
        <v/>
      </c>
      <c r="AI1479" s="73"/>
      <c r="AJ1479" s="74"/>
      <c r="AK1479" s="74"/>
      <c r="AL1479" s="73"/>
      <c r="AM1479" s="74"/>
      <c r="AN1479" s="74">
        <f t="shared" si="665"/>
        <v>2012</v>
      </c>
      <c r="AO1479" s="19" t="str">
        <f t="shared" ca="1" si="666"/>
        <v>-</v>
      </c>
      <c r="AP1479" s="17" t="str">
        <f ca="1">IF($C1479&gt;=TODAY(),"-",100*(AO1479-MIN(Fit_Error_Deaths))/(MAX(Fit_Error_Deaths)-MIN(Fit_Error_Deaths)))</f>
        <v>-</v>
      </c>
      <c r="AQ1479" s="17" t="str">
        <f t="shared" ca="1" si="667"/>
        <v>-</v>
      </c>
      <c r="AR1479" s="17" t="str">
        <f ca="1">IF($C1479&gt;=TODAY(),"-",100*(AQ1479-MIN(Fit_Error_LocalTransmission))/(MAX(Fit_Error_LocalTransmission)-MIN(Fit_Error_LocalTransmission)))</f>
        <v>-</v>
      </c>
      <c r="AS1479" s="17" t="str">
        <f t="shared" ca="1" si="668"/>
        <v>-</v>
      </c>
      <c r="AT1479" s="67" t="str">
        <f t="shared" ca="1" si="669"/>
        <v>-</v>
      </c>
    </row>
    <row r="1480" spans="1:46" s="1" customFormat="1" ht="12" x14ac:dyDescent="0.35">
      <c r="A1480" s="87"/>
      <c r="B1480" s="40" t="str">
        <f t="shared" si="646"/>
        <v/>
      </c>
      <c r="C1480" s="41" t="str">
        <f t="shared" si="647"/>
        <v/>
      </c>
      <c r="D1480" s="28">
        <f>'I Disease Parameters'!$E$6/(1000*365)</f>
        <v>4.8197260273972601E-5</v>
      </c>
      <c r="E1480" s="28">
        <f>'I Disease Parameters'!$E$7/(1000*365)</f>
        <v>2.0024657534246577E-5</v>
      </c>
      <c r="F1480" s="27">
        <f>(1-'I Disease Parameters'!$E$8)/'I Disease Parameters'!$E$10</f>
        <v>0.188</v>
      </c>
      <c r="G1480" s="27">
        <f>'I Disease Parameters'!$E$8/'I Disease Parameters'!$E$11</f>
        <v>1.2E-2</v>
      </c>
      <c r="H1480" s="27">
        <f>1/'I Disease Parameters'!$E$12</f>
        <v>0.05</v>
      </c>
      <c r="I1480" s="27">
        <f>'I Disease Parameters'!$E$9/'I Disease Parameters'!$E$15</f>
        <v>0</v>
      </c>
      <c r="J1480" s="83">
        <f t="shared" si="670"/>
        <v>7.7001263440561267</v>
      </c>
      <c r="K1480" s="60">
        <f t="shared" si="671"/>
        <v>0.77001263449643809</v>
      </c>
      <c r="L1480" s="30">
        <f t="shared" si="672"/>
        <v>0.46717576064062738</v>
      </c>
      <c r="M1480" s="27">
        <f>J1480/'I Disease Parameters'!$E$12</f>
        <v>0.38500631720280631</v>
      </c>
      <c r="N1480" s="27">
        <f>K1480/SQRT('I Disease Parameters'!$E$13*'I Disease Parameters'!$E$13)</f>
        <v>4.5294860852731655E-2</v>
      </c>
      <c r="O1480" s="27">
        <f>L1480/'I Disease Parameters'!$E$13</f>
        <v>2.7480927096507492E-2</v>
      </c>
      <c r="P1480" s="27">
        <f>(1-L1480)/'I Disease Parameters'!$E$14</f>
        <v>2.2201009973307193E-2</v>
      </c>
      <c r="Q1480" s="19" t="str">
        <f t="shared" si="648"/>
        <v/>
      </c>
      <c r="R1480" s="17" t="str">
        <f t="shared" si="649"/>
        <v/>
      </c>
      <c r="S1480" s="17" t="str">
        <f t="shared" si="650"/>
        <v/>
      </c>
      <c r="T1480" s="17" t="str">
        <f t="shared" si="651"/>
        <v/>
      </c>
      <c r="U1480" s="17" t="str">
        <f t="shared" si="652"/>
        <v/>
      </c>
      <c r="V1480" s="17" t="str">
        <f t="shared" si="653"/>
        <v/>
      </c>
      <c r="W1480" s="17" t="str">
        <f t="shared" si="654"/>
        <v/>
      </c>
      <c r="X1480" s="18" t="str">
        <f t="shared" si="645"/>
        <v/>
      </c>
      <c r="Y1480" s="17" t="str">
        <f t="shared" si="655"/>
        <v/>
      </c>
      <c r="Z1480" s="17" t="str">
        <f t="shared" si="656"/>
        <v/>
      </c>
      <c r="AA1480" s="17" t="str">
        <f t="shared" si="657"/>
        <v/>
      </c>
      <c r="AB1480" s="17" t="str">
        <f t="shared" si="658"/>
        <v/>
      </c>
      <c r="AC1480" s="17" t="str">
        <f t="shared" si="659"/>
        <v/>
      </c>
      <c r="AD1480" s="18" t="str">
        <f t="shared" si="660"/>
        <v/>
      </c>
      <c r="AE1480" s="19" t="str">
        <f t="shared" si="661"/>
        <v/>
      </c>
      <c r="AF1480" s="17" t="str">
        <f t="shared" si="662"/>
        <v/>
      </c>
      <c r="AG1480" s="17" t="str">
        <f t="shared" si="663"/>
        <v/>
      </c>
      <c r="AH1480" s="18" t="str">
        <f t="shared" si="664"/>
        <v/>
      </c>
      <c r="AI1480" s="73"/>
      <c r="AJ1480" s="74"/>
      <c r="AK1480" s="74"/>
      <c r="AL1480" s="73"/>
      <c r="AM1480" s="74"/>
      <c r="AN1480" s="74">
        <f t="shared" si="665"/>
        <v>2012</v>
      </c>
      <c r="AO1480" s="19" t="str">
        <f t="shared" ca="1" si="666"/>
        <v>-</v>
      </c>
      <c r="AP1480" s="17" t="str">
        <f ca="1">IF($C1480&gt;=TODAY(),"-",100*(AO1480-MIN(Fit_Error_Deaths))/(MAX(Fit_Error_Deaths)-MIN(Fit_Error_Deaths)))</f>
        <v>-</v>
      </c>
      <c r="AQ1480" s="17" t="str">
        <f t="shared" ca="1" si="667"/>
        <v>-</v>
      </c>
      <c r="AR1480" s="17" t="str">
        <f ca="1">IF($C1480&gt;=TODAY(),"-",100*(AQ1480-MIN(Fit_Error_LocalTransmission))/(MAX(Fit_Error_LocalTransmission)-MIN(Fit_Error_LocalTransmission)))</f>
        <v>-</v>
      </c>
      <c r="AS1480" s="17" t="str">
        <f t="shared" ca="1" si="668"/>
        <v>-</v>
      </c>
      <c r="AT1480" s="67" t="str">
        <f t="shared" ca="1" si="669"/>
        <v>-</v>
      </c>
    </row>
    <row r="1481" spans="1:46" s="1" customFormat="1" ht="12" x14ac:dyDescent="0.35">
      <c r="A1481" s="87"/>
      <c r="B1481" s="40" t="str">
        <f t="shared" si="646"/>
        <v/>
      </c>
      <c r="C1481" s="41" t="str">
        <f t="shared" si="647"/>
        <v/>
      </c>
      <c r="D1481" s="28">
        <f>'I Disease Parameters'!$E$6/(1000*365)</f>
        <v>4.8197260273972601E-5</v>
      </c>
      <c r="E1481" s="28">
        <f>'I Disease Parameters'!$E$7/(1000*365)</f>
        <v>2.0024657534246577E-5</v>
      </c>
      <c r="F1481" s="27">
        <f>(1-'I Disease Parameters'!$E$8)/'I Disease Parameters'!$E$10</f>
        <v>0.188</v>
      </c>
      <c r="G1481" s="27">
        <f>'I Disease Parameters'!$E$8/'I Disease Parameters'!$E$11</f>
        <v>1.2E-2</v>
      </c>
      <c r="H1481" s="27">
        <f>1/'I Disease Parameters'!$E$12</f>
        <v>0.05</v>
      </c>
      <c r="I1481" s="27">
        <f>'I Disease Parameters'!$E$9/'I Disease Parameters'!$E$15</f>
        <v>0</v>
      </c>
      <c r="J1481" s="83">
        <f t="shared" si="670"/>
        <v>7.7001263440561267</v>
      </c>
      <c r="K1481" s="60">
        <f t="shared" si="671"/>
        <v>0.77001263449643809</v>
      </c>
      <c r="L1481" s="30">
        <f t="shared" si="672"/>
        <v>0.46717576064062738</v>
      </c>
      <c r="M1481" s="27">
        <f>J1481/'I Disease Parameters'!$E$12</f>
        <v>0.38500631720280631</v>
      </c>
      <c r="N1481" s="27">
        <f>K1481/SQRT('I Disease Parameters'!$E$13*'I Disease Parameters'!$E$13)</f>
        <v>4.5294860852731655E-2</v>
      </c>
      <c r="O1481" s="27">
        <f>L1481/'I Disease Parameters'!$E$13</f>
        <v>2.7480927096507492E-2</v>
      </c>
      <c r="P1481" s="27">
        <f>(1-L1481)/'I Disease Parameters'!$E$14</f>
        <v>2.2201009973307193E-2</v>
      </c>
      <c r="Q1481" s="19" t="str">
        <f t="shared" si="648"/>
        <v/>
      </c>
      <c r="R1481" s="17" t="str">
        <f t="shared" si="649"/>
        <v/>
      </c>
      <c r="S1481" s="17" t="str">
        <f t="shared" si="650"/>
        <v/>
      </c>
      <c r="T1481" s="17" t="str">
        <f t="shared" si="651"/>
        <v/>
      </c>
      <c r="U1481" s="17" t="str">
        <f t="shared" si="652"/>
        <v/>
      </c>
      <c r="V1481" s="17" t="str">
        <f t="shared" si="653"/>
        <v/>
      </c>
      <c r="W1481" s="17" t="str">
        <f t="shared" si="654"/>
        <v/>
      </c>
      <c r="X1481" s="18" t="str">
        <f t="shared" si="645"/>
        <v/>
      </c>
      <c r="Y1481" s="17" t="str">
        <f t="shared" si="655"/>
        <v/>
      </c>
      <c r="Z1481" s="17" t="str">
        <f t="shared" si="656"/>
        <v/>
      </c>
      <c r="AA1481" s="17" t="str">
        <f t="shared" si="657"/>
        <v/>
      </c>
      <c r="AB1481" s="17" t="str">
        <f t="shared" si="658"/>
        <v/>
      </c>
      <c r="AC1481" s="17" t="str">
        <f t="shared" si="659"/>
        <v/>
      </c>
      <c r="AD1481" s="18" t="str">
        <f t="shared" si="660"/>
        <v/>
      </c>
      <c r="AE1481" s="19" t="str">
        <f t="shared" si="661"/>
        <v/>
      </c>
      <c r="AF1481" s="17" t="str">
        <f t="shared" si="662"/>
        <v/>
      </c>
      <c r="AG1481" s="17" t="str">
        <f t="shared" si="663"/>
        <v/>
      </c>
      <c r="AH1481" s="18" t="str">
        <f t="shared" si="664"/>
        <v/>
      </c>
      <c r="AI1481" s="73"/>
      <c r="AJ1481" s="74"/>
      <c r="AK1481" s="74"/>
      <c r="AL1481" s="73"/>
      <c r="AM1481" s="74"/>
      <c r="AN1481" s="74">
        <f t="shared" si="665"/>
        <v>2012</v>
      </c>
      <c r="AO1481" s="19" t="str">
        <f t="shared" ca="1" si="666"/>
        <v>-</v>
      </c>
      <c r="AP1481" s="17" t="str">
        <f ca="1">IF($C1481&gt;=TODAY(),"-",100*(AO1481-MIN(Fit_Error_Deaths))/(MAX(Fit_Error_Deaths)-MIN(Fit_Error_Deaths)))</f>
        <v>-</v>
      </c>
      <c r="AQ1481" s="17" t="str">
        <f t="shared" ca="1" si="667"/>
        <v>-</v>
      </c>
      <c r="AR1481" s="17" t="str">
        <f ca="1">IF($C1481&gt;=TODAY(),"-",100*(AQ1481-MIN(Fit_Error_LocalTransmission))/(MAX(Fit_Error_LocalTransmission)-MIN(Fit_Error_LocalTransmission)))</f>
        <v>-</v>
      </c>
      <c r="AS1481" s="17" t="str">
        <f t="shared" ca="1" si="668"/>
        <v>-</v>
      </c>
      <c r="AT1481" s="67" t="str">
        <f t="shared" ca="1" si="669"/>
        <v>-</v>
      </c>
    </row>
    <row r="1482" spans="1:46" s="1" customFormat="1" ht="12" x14ac:dyDescent="0.35">
      <c r="A1482" s="87"/>
      <c r="B1482" s="40" t="str">
        <f t="shared" si="646"/>
        <v/>
      </c>
      <c r="C1482" s="41" t="str">
        <f t="shared" si="647"/>
        <v/>
      </c>
      <c r="D1482" s="28">
        <f>'I Disease Parameters'!$E$6/(1000*365)</f>
        <v>4.8197260273972601E-5</v>
      </c>
      <c r="E1482" s="28">
        <f>'I Disease Parameters'!$E$7/(1000*365)</f>
        <v>2.0024657534246577E-5</v>
      </c>
      <c r="F1482" s="27">
        <f>(1-'I Disease Parameters'!$E$8)/'I Disease Parameters'!$E$10</f>
        <v>0.188</v>
      </c>
      <c r="G1482" s="27">
        <f>'I Disease Parameters'!$E$8/'I Disease Parameters'!$E$11</f>
        <v>1.2E-2</v>
      </c>
      <c r="H1482" s="27">
        <f>1/'I Disease Parameters'!$E$12</f>
        <v>0.05</v>
      </c>
      <c r="I1482" s="27">
        <f>'I Disease Parameters'!$E$9/'I Disease Parameters'!$E$15</f>
        <v>0</v>
      </c>
      <c r="J1482" s="83">
        <f t="shared" si="670"/>
        <v>7.7001263440561267</v>
      </c>
      <c r="K1482" s="60">
        <f t="shared" si="671"/>
        <v>0.77001263449643809</v>
      </c>
      <c r="L1482" s="30">
        <f t="shared" si="672"/>
        <v>0.46717576064062738</v>
      </c>
      <c r="M1482" s="27">
        <f>J1482/'I Disease Parameters'!$E$12</f>
        <v>0.38500631720280631</v>
      </c>
      <c r="N1482" s="27">
        <f>K1482/SQRT('I Disease Parameters'!$E$13*'I Disease Parameters'!$E$13)</f>
        <v>4.5294860852731655E-2</v>
      </c>
      <c r="O1482" s="27">
        <f>L1482/'I Disease Parameters'!$E$13</f>
        <v>2.7480927096507492E-2</v>
      </c>
      <c r="P1482" s="27">
        <f>(1-L1482)/'I Disease Parameters'!$E$14</f>
        <v>2.2201009973307193E-2</v>
      </c>
      <c r="Q1482" s="19" t="str">
        <f t="shared" si="648"/>
        <v/>
      </c>
      <c r="R1482" s="17" t="str">
        <f t="shared" si="649"/>
        <v/>
      </c>
      <c r="S1482" s="17" t="str">
        <f t="shared" si="650"/>
        <v/>
      </c>
      <c r="T1482" s="17" t="str">
        <f t="shared" si="651"/>
        <v/>
      </c>
      <c r="U1482" s="17" t="str">
        <f t="shared" si="652"/>
        <v/>
      </c>
      <c r="V1482" s="17" t="str">
        <f t="shared" si="653"/>
        <v/>
      </c>
      <c r="W1482" s="17" t="str">
        <f t="shared" si="654"/>
        <v/>
      </c>
      <c r="X1482" s="18" t="str">
        <f t="shared" si="645"/>
        <v/>
      </c>
      <c r="Y1482" s="17" t="str">
        <f t="shared" si="655"/>
        <v/>
      </c>
      <c r="Z1482" s="17" t="str">
        <f t="shared" si="656"/>
        <v/>
      </c>
      <c r="AA1482" s="17" t="str">
        <f t="shared" si="657"/>
        <v/>
      </c>
      <c r="AB1482" s="17" t="str">
        <f t="shared" si="658"/>
        <v/>
      </c>
      <c r="AC1482" s="17" t="str">
        <f t="shared" si="659"/>
        <v/>
      </c>
      <c r="AD1482" s="18" t="str">
        <f t="shared" si="660"/>
        <v/>
      </c>
      <c r="AE1482" s="19" t="str">
        <f t="shared" si="661"/>
        <v/>
      </c>
      <c r="AF1482" s="17" t="str">
        <f t="shared" si="662"/>
        <v/>
      </c>
      <c r="AG1482" s="17" t="str">
        <f t="shared" si="663"/>
        <v/>
      </c>
      <c r="AH1482" s="18" t="str">
        <f t="shared" si="664"/>
        <v/>
      </c>
      <c r="AI1482" s="73"/>
      <c r="AJ1482" s="74"/>
      <c r="AK1482" s="74"/>
      <c r="AL1482" s="73"/>
      <c r="AM1482" s="74"/>
      <c r="AN1482" s="74">
        <f t="shared" si="665"/>
        <v>2012</v>
      </c>
      <c r="AO1482" s="19" t="str">
        <f t="shared" ca="1" si="666"/>
        <v>-</v>
      </c>
      <c r="AP1482" s="17" t="str">
        <f ca="1">IF($C1482&gt;=TODAY(),"-",100*(AO1482-MIN(Fit_Error_Deaths))/(MAX(Fit_Error_Deaths)-MIN(Fit_Error_Deaths)))</f>
        <v>-</v>
      </c>
      <c r="AQ1482" s="17" t="str">
        <f t="shared" ca="1" si="667"/>
        <v>-</v>
      </c>
      <c r="AR1482" s="17" t="str">
        <f ca="1">IF($C1482&gt;=TODAY(),"-",100*(AQ1482-MIN(Fit_Error_LocalTransmission))/(MAX(Fit_Error_LocalTransmission)-MIN(Fit_Error_LocalTransmission)))</f>
        <v>-</v>
      </c>
      <c r="AS1482" s="17" t="str">
        <f t="shared" ca="1" si="668"/>
        <v>-</v>
      </c>
      <c r="AT1482" s="67" t="str">
        <f t="shared" ca="1" si="669"/>
        <v>-</v>
      </c>
    </row>
    <row r="1483" spans="1:46" s="1" customFormat="1" ht="12" x14ac:dyDescent="0.35">
      <c r="A1483" s="87"/>
      <c r="B1483" s="40" t="str">
        <f t="shared" si="646"/>
        <v/>
      </c>
      <c r="C1483" s="41" t="str">
        <f t="shared" si="647"/>
        <v/>
      </c>
      <c r="D1483" s="28">
        <f>'I Disease Parameters'!$E$6/(1000*365)</f>
        <v>4.8197260273972601E-5</v>
      </c>
      <c r="E1483" s="28">
        <f>'I Disease Parameters'!$E$7/(1000*365)</f>
        <v>2.0024657534246577E-5</v>
      </c>
      <c r="F1483" s="27">
        <f>(1-'I Disease Parameters'!$E$8)/'I Disease Parameters'!$E$10</f>
        <v>0.188</v>
      </c>
      <c r="G1483" s="27">
        <f>'I Disease Parameters'!$E$8/'I Disease Parameters'!$E$11</f>
        <v>1.2E-2</v>
      </c>
      <c r="H1483" s="27">
        <f>1/'I Disease Parameters'!$E$12</f>
        <v>0.05</v>
      </c>
      <c r="I1483" s="27">
        <f>'I Disease Parameters'!$E$9/'I Disease Parameters'!$E$15</f>
        <v>0</v>
      </c>
      <c r="J1483" s="83">
        <f t="shared" si="670"/>
        <v>7.7001263440561267</v>
      </c>
      <c r="K1483" s="60">
        <f t="shared" si="671"/>
        <v>0.77001263449643809</v>
      </c>
      <c r="L1483" s="30">
        <f t="shared" si="672"/>
        <v>0.46717576064062738</v>
      </c>
      <c r="M1483" s="27">
        <f>J1483/'I Disease Parameters'!$E$12</f>
        <v>0.38500631720280631</v>
      </c>
      <c r="N1483" s="27">
        <f>K1483/SQRT('I Disease Parameters'!$E$13*'I Disease Parameters'!$E$13)</f>
        <v>4.5294860852731655E-2</v>
      </c>
      <c r="O1483" s="27">
        <f>L1483/'I Disease Parameters'!$E$13</f>
        <v>2.7480927096507492E-2</v>
      </c>
      <c r="P1483" s="27">
        <f>(1-L1483)/'I Disease Parameters'!$E$14</f>
        <v>2.2201009973307193E-2</v>
      </c>
      <c r="Q1483" s="19" t="str">
        <f t="shared" si="648"/>
        <v/>
      </c>
      <c r="R1483" s="17" t="str">
        <f t="shared" si="649"/>
        <v/>
      </c>
      <c r="S1483" s="17" t="str">
        <f t="shared" si="650"/>
        <v/>
      </c>
      <c r="T1483" s="17" t="str">
        <f t="shared" si="651"/>
        <v/>
      </c>
      <c r="U1483" s="17" t="str">
        <f t="shared" si="652"/>
        <v/>
      </c>
      <c r="V1483" s="17" t="str">
        <f t="shared" si="653"/>
        <v/>
      </c>
      <c r="W1483" s="17" t="str">
        <f t="shared" si="654"/>
        <v/>
      </c>
      <c r="X1483" s="18" t="str">
        <f t="shared" si="645"/>
        <v/>
      </c>
      <c r="Y1483" s="17" t="str">
        <f t="shared" si="655"/>
        <v/>
      </c>
      <c r="Z1483" s="17" t="str">
        <f t="shared" si="656"/>
        <v/>
      </c>
      <c r="AA1483" s="17" t="str">
        <f t="shared" si="657"/>
        <v/>
      </c>
      <c r="AB1483" s="17" t="str">
        <f t="shared" si="658"/>
        <v/>
      </c>
      <c r="AC1483" s="17" t="str">
        <f t="shared" si="659"/>
        <v/>
      </c>
      <c r="AD1483" s="18" t="str">
        <f t="shared" si="660"/>
        <v/>
      </c>
      <c r="AE1483" s="19" t="str">
        <f t="shared" si="661"/>
        <v/>
      </c>
      <c r="AF1483" s="17" t="str">
        <f t="shared" si="662"/>
        <v/>
      </c>
      <c r="AG1483" s="17" t="str">
        <f t="shared" si="663"/>
        <v/>
      </c>
      <c r="AH1483" s="18" t="str">
        <f t="shared" si="664"/>
        <v/>
      </c>
      <c r="AI1483" s="73"/>
      <c r="AJ1483" s="74"/>
      <c r="AK1483" s="74"/>
      <c r="AL1483" s="73"/>
      <c r="AM1483" s="74"/>
      <c r="AN1483" s="74">
        <f t="shared" si="665"/>
        <v>2012</v>
      </c>
      <c r="AO1483" s="19" t="str">
        <f t="shared" ca="1" si="666"/>
        <v>-</v>
      </c>
      <c r="AP1483" s="17" t="str">
        <f ca="1">IF($C1483&gt;=TODAY(),"-",100*(AO1483-MIN(Fit_Error_Deaths))/(MAX(Fit_Error_Deaths)-MIN(Fit_Error_Deaths)))</f>
        <v>-</v>
      </c>
      <c r="AQ1483" s="17" t="str">
        <f t="shared" ca="1" si="667"/>
        <v>-</v>
      </c>
      <c r="AR1483" s="17" t="str">
        <f ca="1">IF($C1483&gt;=TODAY(),"-",100*(AQ1483-MIN(Fit_Error_LocalTransmission))/(MAX(Fit_Error_LocalTransmission)-MIN(Fit_Error_LocalTransmission)))</f>
        <v>-</v>
      </c>
      <c r="AS1483" s="17" t="str">
        <f t="shared" ca="1" si="668"/>
        <v>-</v>
      </c>
      <c r="AT1483" s="67" t="str">
        <f t="shared" ca="1" si="669"/>
        <v>-</v>
      </c>
    </row>
    <row r="1484" spans="1:46" s="1" customFormat="1" ht="12" x14ac:dyDescent="0.35">
      <c r="A1484" s="87"/>
      <c r="B1484" s="40" t="str">
        <f t="shared" si="646"/>
        <v/>
      </c>
      <c r="C1484" s="41" t="str">
        <f t="shared" si="647"/>
        <v/>
      </c>
      <c r="D1484" s="28">
        <f>'I Disease Parameters'!$E$6/(1000*365)</f>
        <v>4.8197260273972601E-5</v>
      </c>
      <c r="E1484" s="28">
        <f>'I Disease Parameters'!$E$7/(1000*365)</f>
        <v>2.0024657534246577E-5</v>
      </c>
      <c r="F1484" s="27">
        <f>(1-'I Disease Parameters'!$E$8)/'I Disease Parameters'!$E$10</f>
        <v>0.188</v>
      </c>
      <c r="G1484" s="27">
        <f>'I Disease Parameters'!$E$8/'I Disease Parameters'!$E$11</f>
        <v>1.2E-2</v>
      </c>
      <c r="H1484" s="27">
        <f>1/'I Disease Parameters'!$E$12</f>
        <v>0.05</v>
      </c>
      <c r="I1484" s="27">
        <f>'I Disease Parameters'!$E$9/'I Disease Parameters'!$E$15</f>
        <v>0</v>
      </c>
      <c r="J1484" s="83">
        <f t="shared" si="670"/>
        <v>7.7001263440561267</v>
      </c>
      <c r="K1484" s="60">
        <f t="shared" si="671"/>
        <v>0.77001263449643809</v>
      </c>
      <c r="L1484" s="30">
        <f t="shared" si="672"/>
        <v>0.46717576064062738</v>
      </c>
      <c r="M1484" s="27">
        <f>J1484/'I Disease Parameters'!$E$12</f>
        <v>0.38500631720280631</v>
      </c>
      <c r="N1484" s="27">
        <f>K1484/SQRT('I Disease Parameters'!$E$13*'I Disease Parameters'!$E$13)</f>
        <v>4.5294860852731655E-2</v>
      </c>
      <c r="O1484" s="27">
        <f>L1484/'I Disease Parameters'!$E$13</f>
        <v>2.7480927096507492E-2</v>
      </c>
      <c r="P1484" s="27">
        <f>(1-L1484)/'I Disease Parameters'!$E$14</f>
        <v>2.2201009973307193E-2</v>
      </c>
      <c r="Q1484" s="19" t="str">
        <f t="shared" si="648"/>
        <v/>
      </c>
      <c r="R1484" s="17" t="str">
        <f t="shared" si="649"/>
        <v/>
      </c>
      <c r="S1484" s="17" t="str">
        <f t="shared" si="650"/>
        <v/>
      </c>
      <c r="T1484" s="17" t="str">
        <f t="shared" si="651"/>
        <v/>
      </c>
      <c r="U1484" s="17" t="str">
        <f t="shared" si="652"/>
        <v/>
      </c>
      <c r="V1484" s="17" t="str">
        <f t="shared" si="653"/>
        <v/>
      </c>
      <c r="W1484" s="17" t="str">
        <f t="shared" si="654"/>
        <v/>
      </c>
      <c r="X1484" s="18" t="str">
        <f t="shared" si="645"/>
        <v/>
      </c>
      <c r="Y1484" s="17" t="str">
        <f t="shared" si="655"/>
        <v/>
      </c>
      <c r="Z1484" s="17" t="str">
        <f t="shared" si="656"/>
        <v/>
      </c>
      <c r="AA1484" s="17" t="str">
        <f t="shared" si="657"/>
        <v/>
      </c>
      <c r="AB1484" s="17" t="str">
        <f t="shared" si="658"/>
        <v/>
      </c>
      <c r="AC1484" s="17" t="str">
        <f t="shared" si="659"/>
        <v/>
      </c>
      <c r="AD1484" s="18" t="str">
        <f t="shared" si="660"/>
        <v/>
      </c>
      <c r="AE1484" s="19" t="str">
        <f t="shared" si="661"/>
        <v/>
      </c>
      <c r="AF1484" s="17" t="str">
        <f t="shared" si="662"/>
        <v/>
      </c>
      <c r="AG1484" s="17" t="str">
        <f t="shared" si="663"/>
        <v/>
      </c>
      <c r="AH1484" s="18" t="str">
        <f t="shared" si="664"/>
        <v/>
      </c>
      <c r="AI1484" s="73"/>
      <c r="AJ1484" s="74"/>
      <c r="AK1484" s="74"/>
      <c r="AL1484" s="73"/>
      <c r="AM1484" s="74"/>
      <c r="AN1484" s="74">
        <f t="shared" si="665"/>
        <v>2012</v>
      </c>
      <c r="AO1484" s="19" t="str">
        <f t="shared" ca="1" si="666"/>
        <v>-</v>
      </c>
      <c r="AP1484" s="17" t="str">
        <f ca="1">IF($C1484&gt;=TODAY(),"-",100*(AO1484-MIN(Fit_Error_Deaths))/(MAX(Fit_Error_Deaths)-MIN(Fit_Error_Deaths)))</f>
        <v>-</v>
      </c>
      <c r="AQ1484" s="17" t="str">
        <f t="shared" ca="1" si="667"/>
        <v>-</v>
      </c>
      <c r="AR1484" s="17" t="str">
        <f ca="1">IF($C1484&gt;=TODAY(),"-",100*(AQ1484-MIN(Fit_Error_LocalTransmission))/(MAX(Fit_Error_LocalTransmission)-MIN(Fit_Error_LocalTransmission)))</f>
        <v>-</v>
      </c>
      <c r="AS1484" s="17" t="str">
        <f t="shared" ca="1" si="668"/>
        <v>-</v>
      </c>
      <c r="AT1484" s="67" t="str">
        <f t="shared" ca="1" si="669"/>
        <v>-</v>
      </c>
    </row>
    <row r="1485" spans="1:46" s="1" customFormat="1" ht="12" x14ac:dyDescent="0.35">
      <c r="A1485" s="87"/>
      <c r="B1485" s="40" t="str">
        <f t="shared" si="646"/>
        <v/>
      </c>
      <c r="C1485" s="41" t="str">
        <f t="shared" si="647"/>
        <v/>
      </c>
      <c r="D1485" s="28">
        <f>'I Disease Parameters'!$E$6/(1000*365)</f>
        <v>4.8197260273972601E-5</v>
      </c>
      <c r="E1485" s="28">
        <f>'I Disease Parameters'!$E$7/(1000*365)</f>
        <v>2.0024657534246577E-5</v>
      </c>
      <c r="F1485" s="27">
        <f>(1-'I Disease Parameters'!$E$8)/'I Disease Parameters'!$E$10</f>
        <v>0.188</v>
      </c>
      <c r="G1485" s="27">
        <f>'I Disease Parameters'!$E$8/'I Disease Parameters'!$E$11</f>
        <v>1.2E-2</v>
      </c>
      <c r="H1485" s="27">
        <f>1/'I Disease Parameters'!$E$12</f>
        <v>0.05</v>
      </c>
      <c r="I1485" s="27">
        <f>'I Disease Parameters'!$E$9/'I Disease Parameters'!$E$15</f>
        <v>0</v>
      </c>
      <c r="J1485" s="83">
        <f t="shared" si="670"/>
        <v>7.7001263440561267</v>
      </c>
      <c r="K1485" s="60">
        <f t="shared" si="671"/>
        <v>0.77001263449643809</v>
      </c>
      <c r="L1485" s="30">
        <f t="shared" si="672"/>
        <v>0.46717576064062738</v>
      </c>
      <c r="M1485" s="27">
        <f>J1485/'I Disease Parameters'!$E$12</f>
        <v>0.38500631720280631</v>
      </c>
      <c r="N1485" s="27">
        <f>K1485/SQRT('I Disease Parameters'!$E$13*'I Disease Parameters'!$E$13)</f>
        <v>4.5294860852731655E-2</v>
      </c>
      <c r="O1485" s="27">
        <f>L1485/'I Disease Parameters'!$E$13</f>
        <v>2.7480927096507492E-2</v>
      </c>
      <c r="P1485" s="27">
        <f>(1-L1485)/'I Disease Parameters'!$E$14</f>
        <v>2.2201009973307193E-2</v>
      </c>
      <c r="Q1485" s="19" t="str">
        <f t="shared" si="648"/>
        <v/>
      </c>
      <c r="R1485" s="17" t="str">
        <f t="shared" si="649"/>
        <v/>
      </c>
      <c r="S1485" s="17" t="str">
        <f t="shared" si="650"/>
        <v/>
      </c>
      <c r="T1485" s="17" t="str">
        <f t="shared" si="651"/>
        <v/>
      </c>
      <c r="U1485" s="17" t="str">
        <f t="shared" si="652"/>
        <v/>
      </c>
      <c r="V1485" s="17" t="str">
        <f t="shared" si="653"/>
        <v/>
      </c>
      <c r="W1485" s="17" t="str">
        <f t="shared" si="654"/>
        <v/>
      </c>
      <c r="X1485" s="18" t="str">
        <f t="shared" si="645"/>
        <v/>
      </c>
      <c r="Y1485" s="17" t="str">
        <f t="shared" si="655"/>
        <v/>
      </c>
      <c r="Z1485" s="17" t="str">
        <f t="shared" si="656"/>
        <v/>
      </c>
      <c r="AA1485" s="17" t="str">
        <f t="shared" si="657"/>
        <v/>
      </c>
      <c r="AB1485" s="17" t="str">
        <f t="shared" si="658"/>
        <v/>
      </c>
      <c r="AC1485" s="17" t="str">
        <f t="shared" si="659"/>
        <v/>
      </c>
      <c r="AD1485" s="18" t="str">
        <f t="shared" si="660"/>
        <v/>
      </c>
      <c r="AE1485" s="19" t="str">
        <f t="shared" si="661"/>
        <v/>
      </c>
      <c r="AF1485" s="17" t="str">
        <f t="shared" si="662"/>
        <v/>
      </c>
      <c r="AG1485" s="17" t="str">
        <f t="shared" si="663"/>
        <v/>
      </c>
      <c r="AH1485" s="18" t="str">
        <f t="shared" si="664"/>
        <v/>
      </c>
      <c r="AI1485" s="73"/>
      <c r="AJ1485" s="74"/>
      <c r="AK1485" s="74"/>
      <c r="AL1485" s="73"/>
      <c r="AM1485" s="74"/>
      <c r="AN1485" s="74">
        <f t="shared" si="665"/>
        <v>2012</v>
      </c>
      <c r="AO1485" s="19" t="str">
        <f t="shared" ca="1" si="666"/>
        <v>-</v>
      </c>
      <c r="AP1485" s="17" t="str">
        <f ca="1">IF($C1485&gt;=TODAY(),"-",100*(AO1485-MIN(Fit_Error_Deaths))/(MAX(Fit_Error_Deaths)-MIN(Fit_Error_Deaths)))</f>
        <v>-</v>
      </c>
      <c r="AQ1485" s="17" t="str">
        <f t="shared" ca="1" si="667"/>
        <v>-</v>
      </c>
      <c r="AR1485" s="17" t="str">
        <f ca="1">IF($C1485&gt;=TODAY(),"-",100*(AQ1485-MIN(Fit_Error_LocalTransmission))/(MAX(Fit_Error_LocalTransmission)-MIN(Fit_Error_LocalTransmission)))</f>
        <v>-</v>
      </c>
      <c r="AS1485" s="17" t="str">
        <f t="shared" ca="1" si="668"/>
        <v>-</v>
      </c>
      <c r="AT1485" s="67" t="str">
        <f t="shared" ca="1" si="669"/>
        <v>-</v>
      </c>
    </row>
    <row r="1486" spans="1:46" s="1" customFormat="1" ht="12" x14ac:dyDescent="0.35">
      <c r="A1486" s="87"/>
      <c r="B1486" s="40" t="str">
        <f t="shared" si="646"/>
        <v/>
      </c>
      <c r="C1486" s="41" t="str">
        <f t="shared" si="647"/>
        <v/>
      </c>
      <c r="D1486" s="28">
        <f>'I Disease Parameters'!$E$6/(1000*365)</f>
        <v>4.8197260273972601E-5</v>
      </c>
      <c r="E1486" s="28">
        <f>'I Disease Parameters'!$E$7/(1000*365)</f>
        <v>2.0024657534246577E-5</v>
      </c>
      <c r="F1486" s="27">
        <f>(1-'I Disease Parameters'!$E$8)/'I Disease Parameters'!$E$10</f>
        <v>0.188</v>
      </c>
      <c r="G1486" s="27">
        <f>'I Disease Parameters'!$E$8/'I Disease Parameters'!$E$11</f>
        <v>1.2E-2</v>
      </c>
      <c r="H1486" s="27">
        <f>1/'I Disease Parameters'!$E$12</f>
        <v>0.05</v>
      </c>
      <c r="I1486" s="27">
        <f>'I Disease Parameters'!$E$9/'I Disease Parameters'!$E$15</f>
        <v>0</v>
      </c>
      <c r="J1486" s="83">
        <f t="shared" si="670"/>
        <v>7.7001263440561267</v>
      </c>
      <c r="K1486" s="60">
        <f t="shared" si="671"/>
        <v>0.77001263449643809</v>
      </c>
      <c r="L1486" s="30">
        <f t="shared" si="672"/>
        <v>0.46717576064062738</v>
      </c>
      <c r="M1486" s="27">
        <f>J1486/'I Disease Parameters'!$E$12</f>
        <v>0.38500631720280631</v>
      </c>
      <c r="N1486" s="27">
        <f>K1486/SQRT('I Disease Parameters'!$E$13*'I Disease Parameters'!$E$13)</f>
        <v>4.5294860852731655E-2</v>
      </c>
      <c r="O1486" s="27">
        <f>L1486/'I Disease Parameters'!$E$13</f>
        <v>2.7480927096507492E-2</v>
      </c>
      <c r="P1486" s="27">
        <f>(1-L1486)/'I Disease Parameters'!$E$14</f>
        <v>2.2201009973307193E-2</v>
      </c>
      <c r="Q1486" s="19" t="str">
        <f t="shared" si="648"/>
        <v/>
      </c>
      <c r="R1486" s="17" t="str">
        <f t="shared" si="649"/>
        <v/>
      </c>
      <c r="S1486" s="17" t="str">
        <f t="shared" si="650"/>
        <v/>
      </c>
      <c r="T1486" s="17" t="str">
        <f t="shared" si="651"/>
        <v/>
      </c>
      <c r="U1486" s="17" t="str">
        <f t="shared" si="652"/>
        <v/>
      </c>
      <c r="V1486" s="17" t="str">
        <f t="shared" si="653"/>
        <v/>
      </c>
      <c r="W1486" s="17" t="str">
        <f t="shared" si="654"/>
        <v/>
      </c>
      <c r="X1486" s="18" t="str">
        <f t="shared" si="645"/>
        <v/>
      </c>
      <c r="Y1486" s="17" t="str">
        <f t="shared" si="655"/>
        <v/>
      </c>
      <c r="Z1486" s="17" t="str">
        <f t="shared" si="656"/>
        <v/>
      </c>
      <c r="AA1486" s="17" t="str">
        <f t="shared" si="657"/>
        <v/>
      </c>
      <c r="AB1486" s="17" t="str">
        <f t="shared" si="658"/>
        <v/>
      </c>
      <c r="AC1486" s="17" t="str">
        <f t="shared" si="659"/>
        <v/>
      </c>
      <c r="AD1486" s="18" t="str">
        <f t="shared" si="660"/>
        <v/>
      </c>
      <c r="AE1486" s="19" t="str">
        <f t="shared" si="661"/>
        <v/>
      </c>
      <c r="AF1486" s="17" t="str">
        <f t="shared" si="662"/>
        <v/>
      </c>
      <c r="AG1486" s="17" t="str">
        <f t="shared" si="663"/>
        <v/>
      </c>
      <c r="AH1486" s="18" t="str">
        <f t="shared" si="664"/>
        <v/>
      </c>
      <c r="AI1486" s="73"/>
      <c r="AJ1486" s="74"/>
      <c r="AK1486" s="74"/>
      <c r="AL1486" s="73"/>
      <c r="AM1486" s="74"/>
      <c r="AN1486" s="74">
        <f t="shared" si="665"/>
        <v>2012</v>
      </c>
      <c r="AO1486" s="19" t="str">
        <f t="shared" ca="1" si="666"/>
        <v>-</v>
      </c>
      <c r="AP1486" s="17" t="str">
        <f ca="1">IF($C1486&gt;=TODAY(),"-",100*(AO1486-MIN(Fit_Error_Deaths))/(MAX(Fit_Error_Deaths)-MIN(Fit_Error_Deaths)))</f>
        <v>-</v>
      </c>
      <c r="AQ1486" s="17" t="str">
        <f t="shared" ca="1" si="667"/>
        <v>-</v>
      </c>
      <c r="AR1486" s="17" t="str">
        <f ca="1">IF($C1486&gt;=TODAY(),"-",100*(AQ1486-MIN(Fit_Error_LocalTransmission))/(MAX(Fit_Error_LocalTransmission)-MIN(Fit_Error_LocalTransmission)))</f>
        <v>-</v>
      </c>
      <c r="AS1486" s="17" t="str">
        <f t="shared" ca="1" si="668"/>
        <v>-</v>
      </c>
      <c r="AT1486" s="67" t="str">
        <f t="shared" ca="1" si="669"/>
        <v>-</v>
      </c>
    </row>
    <row r="1487" spans="1:46" s="1" customFormat="1" ht="12" x14ac:dyDescent="0.35">
      <c r="A1487" s="87"/>
      <c r="B1487" s="40" t="str">
        <f t="shared" si="646"/>
        <v/>
      </c>
      <c r="C1487" s="41" t="str">
        <f t="shared" si="647"/>
        <v/>
      </c>
      <c r="D1487" s="28">
        <f>'I Disease Parameters'!$E$6/(1000*365)</f>
        <v>4.8197260273972601E-5</v>
      </c>
      <c r="E1487" s="28">
        <f>'I Disease Parameters'!$E$7/(1000*365)</f>
        <v>2.0024657534246577E-5</v>
      </c>
      <c r="F1487" s="27">
        <f>(1-'I Disease Parameters'!$E$8)/'I Disease Parameters'!$E$10</f>
        <v>0.188</v>
      </c>
      <c r="G1487" s="27">
        <f>'I Disease Parameters'!$E$8/'I Disease Parameters'!$E$11</f>
        <v>1.2E-2</v>
      </c>
      <c r="H1487" s="27">
        <f>1/'I Disease Parameters'!$E$12</f>
        <v>0.05</v>
      </c>
      <c r="I1487" s="27">
        <f>'I Disease Parameters'!$E$9/'I Disease Parameters'!$E$15</f>
        <v>0</v>
      </c>
      <c r="J1487" s="83">
        <f t="shared" si="670"/>
        <v>7.7001263440561267</v>
      </c>
      <c r="K1487" s="60">
        <f t="shared" si="671"/>
        <v>0.77001263449643809</v>
      </c>
      <c r="L1487" s="30">
        <f t="shared" si="672"/>
        <v>0.46717576064062738</v>
      </c>
      <c r="M1487" s="27">
        <f>J1487/'I Disease Parameters'!$E$12</f>
        <v>0.38500631720280631</v>
      </c>
      <c r="N1487" s="27">
        <f>K1487/SQRT('I Disease Parameters'!$E$13*'I Disease Parameters'!$E$13)</f>
        <v>4.5294860852731655E-2</v>
      </c>
      <c r="O1487" s="27">
        <f>L1487/'I Disease Parameters'!$E$13</f>
        <v>2.7480927096507492E-2</v>
      </c>
      <c r="P1487" s="27">
        <f>(1-L1487)/'I Disease Parameters'!$E$14</f>
        <v>2.2201009973307193E-2</v>
      </c>
      <c r="Q1487" s="19" t="str">
        <f t="shared" si="648"/>
        <v/>
      </c>
      <c r="R1487" s="17" t="str">
        <f t="shared" si="649"/>
        <v/>
      </c>
      <c r="S1487" s="17" t="str">
        <f t="shared" si="650"/>
        <v/>
      </c>
      <c r="T1487" s="17" t="str">
        <f t="shared" si="651"/>
        <v/>
      </c>
      <c r="U1487" s="17" t="str">
        <f t="shared" si="652"/>
        <v/>
      </c>
      <c r="V1487" s="17" t="str">
        <f t="shared" si="653"/>
        <v/>
      </c>
      <c r="W1487" s="17" t="str">
        <f t="shared" si="654"/>
        <v/>
      </c>
      <c r="X1487" s="18" t="str">
        <f t="shared" si="645"/>
        <v/>
      </c>
      <c r="Y1487" s="17" t="str">
        <f t="shared" si="655"/>
        <v/>
      </c>
      <c r="Z1487" s="17" t="str">
        <f t="shared" si="656"/>
        <v/>
      </c>
      <c r="AA1487" s="17" t="str">
        <f t="shared" si="657"/>
        <v/>
      </c>
      <c r="AB1487" s="17" t="str">
        <f t="shared" si="658"/>
        <v/>
      </c>
      <c r="AC1487" s="17" t="str">
        <f t="shared" si="659"/>
        <v/>
      </c>
      <c r="AD1487" s="18" t="str">
        <f t="shared" si="660"/>
        <v/>
      </c>
      <c r="AE1487" s="19" t="str">
        <f t="shared" si="661"/>
        <v/>
      </c>
      <c r="AF1487" s="17" t="str">
        <f t="shared" si="662"/>
        <v/>
      </c>
      <c r="AG1487" s="17" t="str">
        <f t="shared" si="663"/>
        <v/>
      </c>
      <c r="AH1487" s="18" t="str">
        <f t="shared" si="664"/>
        <v/>
      </c>
      <c r="AI1487" s="73"/>
      <c r="AJ1487" s="74"/>
      <c r="AK1487" s="74"/>
      <c r="AL1487" s="73"/>
      <c r="AM1487" s="74"/>
      <c r="AN1487" s="74">
        <f t="shared" si="665"/>
        <v>2012</v>
      </c>
      <c r="AO1487" s="19" t="str">
        <f t="shared" ca="1" si="666"/>
        <v>-</v>
      </c>
      <c r="AP1487" s="17" t="str">
        <f ca="1">IF($C1487&gt;=TODAY(),"-",100*(AO1487-MIN(Fit_Error_Deaths))/(MAX(Fit_Error_Deaths)-MIN(Fit_Error_Deaths)))</f>
        <v>-</v>
      </c>
      <c r="AQ1487" s="17" t="str">
        <f t="shared" ca="1" si="667"/>
        <v>-</v>
      </c>
      <c r="AR1487" s="17" t="str">
        <f ca="1">IF($C1487&gt;=TODAY(),"-",100*(AQ1487-MIN(Fit_Error_LocalTransmission))/(MAX(Fit_Error_LocalTransmission)-MIN(Fit_Error_LocalTransmission)))</f>
        <v>-</v>
      </c>
      <c r="AS1487" s="17" t="str">
        <f t="shared" ca="1" si="668"/>
        <v>-</v>
      </c>
      <c r="AT1487" s="67" t="str">
        <f t="shared" ca="1" si="669"/>
        <v>-</v>
      </c>
    </row>
    <row r="1488" spans="1:46" s="1" customFormat="1" ht="12" x14ac:dyDescent="0.35">
      <c r="A1488" s="87"/>
      <c r="B1488" s="40" t="str">
        <f t="shared" si="646"/>
        <v/>
      </c>
      <c r="C1488" s="41" t="str">
        <f t="shared" si="647"/>
        <v/>
      </c>
      <c r="D1488" s="28">
        <f>'I Disease Parameters'!$E$6/(1000*365)</f>
        <v>4.8197260273972601E-5</v>
      </c>
      <c r="E1488" s="28">
        <f>'I Disease Parameters'!$E$7/(1000*365)</f>
        <v>2.0024657534246577E-5</v>
      </c>
      <c r="F1488" s="27">
        <f>(1-'I Disease Parameters'!$E$8)/'I Disease Parameters'!$E$10</f>
        <v>0.188</v>
      </c>
      <c r="G1488" s="27">
        <f>'I Disease Parameters'!$E$8/'I Disease Parameters'!$E$11</f>
        <v>1.2E-2</v>
      </c>
      <c r="H1488" s="27">
        <f>1/'I Disease Parameters'!$E$12</f>
        <v>0.05</v>
      </c>
      <c r="I1488" s="27">
        <f>'I Disease Parameters'!$E$9/'I Disease Parameters'!$E$15</f>
        <v>0</v>
      </c>
      <c r="J1488" s="83">
        <f t="shared" si="670"/>
        <v>7.7001263440561267</v>
      </c>
      <c r="K1488" s="60">
        <f t="shared" si="671"/>
        <v>0.77001263449643809</v>
      </c>
      <c r="L1488" s="30">
        <f t="shared" si="672"/>
        <v>0.46717576064062738</v>
      </c>
      <c r="M1488" s="27">
        <f>J1488/'I Disease Parameters'!$E$12</f>
        <v>0.38500631720280631</v>
      </c>
      <c r="N1488" s="27">
        <f>K1488/SQRT('I Disease Parameters'!$E$13*'I Disease Parameters'!$E$13)</f>
        <v>4.5294860852731655E-2</v>
      </c>
      <c r="O1488" s="27">
        <f>L1488/'I Disease Parameters'!$E$13</f>
        <v>2.7480927096507492E-2</v>
      </c>
      <c r="P1488" s="27">
        <f>(1-L1488)/'I Disease Parameters'!$E$14</f>
        <v>2.2201009973307193E-2</v>
      </c>
      <c r="Q1488" s="19" t="str">
        <f t="shared" si="648"/>
        <v/>
      </c>
      <c r="R1488" s="17" t="str">
        <f t="shared" si="649"/>
        <v/>
      </c>
      <c r="S1488" s="17" t="str">
        <f t="shared" si="650"/>
        <v/>
      </c>
      <c r="T1488" s="17" t="str">
        <f t="shared" si="651"/>
        <v/>
      </c>
      <c r="U1488" s="17" t="str">
        <f t="shared" si="652"/>
        <v/>
      </c>
      <c r="V1488" s="17" t="str">
        <f t="shared" si="653"/>
        <v/>
      </c>
      <c r="W1488" s="17" t="str">
        <f t="shared" si="654"/>
        <v/>
      </c>
      <c r="X1488" s="18" t="str">
        <f t="shared" si="645"/>
        <v/>
      </c>
      <c r="Y1488" s="17" t="str">
        <f t="shared" si="655"/>
        <v/>
      </c>
      <c r="Z1488" s="17" t="str">
        <f t="shared" si="656"/>
        <v/>
      </c>
      <c r="AA1488" s="17" t="str">
        <f t="shared" si="657"/>
        <v/>
      </c>
      <c r="AB1488" s="17" t="str">
        <f t="shared" si="658"/>
        <v/>
      </c>
      <c r="AC1488" s="17" t="str">
        <f t="shared" si="659"/>
        <v/>
      </c>
      <c r="AD1488" s="18" t="str">
        <f t="shared" si="660"/>
        <v/>
      </c>
      <c r="AE1488" s="19" t="str">
        <f t="shared" si="661"/>
        <v/>
      </c>
      <c r="AF1488" s="17" t="str">
        <f t="shared" si="662"/>
        <v/>
      </c>
      <c r="AG1488" s="17" t="str">
        <f t="shared" si="663"/>
        <v/>
      </c>
      <c r="AH1488" s="18" t="str">
        <f t="shared" si="664"/>
        <v/>
      </c>
      <c r="AI1488" s="73"/>
      <c r="AJ1488" s="74"/>
      <c r="AK1488" s="74"/>
      <c r="AL1488" s="73"/>
      <c r="AM1488" s="74"/>
      <c r="AN1488" s="74">
        <f t="shared" si="665"/>
        <v>2012</v>
      </c>
      <c r="AO1488" s="19" t="str">
        <f t="shared" ca="1" si="666"/>
        <v>-</v>
      </c>
      <c r="AP1488" s="17" t="str">
        <f ca="1">IF($C1488&gt;=TODAY(),"-",100*(AO1488-MIN(Fit_Error_Deaths))/(MAX(Fit_Error_Deaths)-MIN(Fit_Error_Deaths)))</f>
        <v>-</v>
      </c>
      <c r="AQ1488" s="17" t="str">
        <f t="shared" ca="1" si="667"/>
        <v>-</v>
      </c>
      <c r="AR1488" s="17" t="str">
        <f ca="1">IF($C1488&gt;=TODAY(),"-",100*(AQ1488-MIN(Fit_Error_LocalTransmission))/(MAX(Fit_Error_LocalTransmission)-MIN(Fit_Error_LocalTransmission)))</f>
        <v>-</v>
      </c>
      <c r="AS1488" s="17" t="str">
        <f t="shared" ca="1" si="668"/>
        <v>-</v>
      </c>
      <c r="AT1488" s="67" t="str">
        <f t="shared" ca="1" si="669"/>
        <v>-</v>
      </c>
    </row>
    <row r="1489" spans="1:46" s="1" customFormat="1" ht="12" x14ac:dyDescent="0.35">
      <c r="A1489" s="87"/>
      <c r="B1489" s="40" t="str">
        <f t="shared" si="646"/>
        <v/>
      </c>
      <c r="C1489" s="41" t="str">
        <f t="shared" si="647"/>
        <v/>
      </c>
      <c r="D1489" s="28">
        <f>'I Disease Parameters'!$E$6/(1000*365)</f>
        <v>4.8197260273972601E-5</v>
      </c>
      <c r="E1489" s="28">
        <f>'I Disease Parameters'!$E$7/(1000*365)</f>
        <v>2.0024657534246577E-5</v>
      </c>
      <c r="F1489" s="27">
        <f>(1-'I Disease Parameters'!$E$8)/'I Disease Parameters'!$E$10</f>
        <v>0.188</v>
      </c>
      <c r="G1489" s="27">
        <f>'I Disease Parameters'!$E$8/'I Disease Parameters'!$E$11</f>
        <v>1.2E-2</v>
      </c>
      <c r="H1489" s="27">
        <f>1/'I Disease Parameters'!$E$12</f>
        <v>0.05</v>
      </c>
      <c r="I1489" s="27">
        <f>'I Disease Parameters'!$E$9/'I Disease Parameters'!$E$15</f>
        <v>0</v>
      </c>
      <c r="J1489" s="83">
        <f t="shared" si="670"/>
        <v>7.7001263440561267</v>
      </c>
      <c r="K1489" s="60">
        <f t="shared" si="671"/>
        <v>0.77001263449643809</v>
      </c>
      <c r="L1489" s="30">
        <f t="shared" si="672"/>
        <v>0.46717576064062738</v>
      </c>
      <c r="M1489" s="27">
        <f>J1489/'I Disease Parameters'!$E$12</f>
        <v>0.38500631720280631</v>
      </c>
      <c r="N1489" s="27">
        <f>K1489/SQRT('I Disease Parameters'!$E$13*'I Disease Parameters'!$E$13)</f>
        <v>4.5294860852731655E-2</v>
      </c>
      <c r="O1489" s="27">
        <f>L1489/'I Disease Parameters'!$E$13</f>
        <v>2.7480927096507492E-2</v>
      </c>
      <c r="P1489" s="27">
        <f>(1-L1489)/'I Disease Parameters'!$E$14</f>
        <v>2.2201009973307193E-2</v>
      </c>
      <c r="Q1489" s="19" t="str">
        <f t="shared" si="648"/>
        <v/>
      </c>
      <c r="R1489" s="17" t="str">
        <f t="shared" si="649"/>
        <v/>
      </c>
      <c r="S1489" s="17" t="str">
        <f t="shared" si="650"/>
        <v/>
      </c>
      <c r="T1489" s="17" t="str">
        <f t="shared" si="651"/>
        <v/>
      </c>
      <c r="U1489" s="17" t="str">
        <f t="shared" si="652"/>
        <v/>
      </c>
      <c r="V1489" s="17" t="str">
        <f t="shared" si="653"/>
        <v/>
      </c>
      <c r="W1489" s="17" t="str">
        <f t="shared" si="654"/>
        <v/>
      </c>
      <c r="X1489" s="18" t="str">
        <f t="shared" si="645"/>
        <v/>
      </c>
      <c r="Y1489" s="17" t="str">
        <f t="shared" si="655"/>
        <v/>
      </c>
      <c r="Z1489" s="17" t="str">
        <f t="shared" si="656"/>
        <v/>
      </c>
      <c r="AA1489" s="17" t="str">
        <f t="shared" si="657"/>
        <v/>
      </c>
      <c r="AB1489" s="17" t="str">
        <f t="shared" si="658"/>
        <v/>
      </c>
      <c r="AC1489" s="17" t="str">
        <f t="shared" si="659"/>
        <v/>
      </c>
      <c r="AD1489" s="18" t="str">
        <f t="shared" si="660"/>
        <v/>
      </c>
      <c r="AE1489" s="19" t="str">
        <f t="shared" si="661"/>
        <v/>
      </c>
      <c r="AF1489" s="17" t="str">
        <f t="shared" si="662"/>
        <v/>
      </c>
      <c r="AG1489" s="17" t="str">
        <f t="shared" si="663"/>
        <v/>
      </c>
      <c r="AH1489" s="18" t="str">
        <f t="shared" si="664"/>
        <v/>
      </c>
      <c r="AI1489" s="73"/>
      <c r="AJ1489" s="74"/>
      <c r="AK1489" s="74"/>
      <c r="AL1489" s="73"/>
      <c r="AM1489" s="74"/>
      <c r="AN1489" s="74">
        <f t="shared" si="665"/>
        <v>2012</v>
      </c>
      <c r="AO1489" s="19" t="str">
        <f t="shared" ca="1" si="666"/>
        <v>-</v>
      </c>
      <c r="AP1489" s="17" t="str">
        <f ca="1">IF($C1489&gt;=TODAY(),"-",100*(AO1489-MIN(Fit_Error_Deaths))/(MAX(Fit_Error_Deaths)-MIN(Fit_Error_Deaths)))</f>
        <v>-</v>
      </c>
      <c r="AQ1489" s="17" t="str">
        <f t="shared" ca="1" si="667"/>
        <v>-</v>
      </c>
      <c r="AR1489" s="17" t="str">
        <f ca="1">IF($C1489&gt;=TODAY(),"-",100*(AQ1489-MIN(Fit_Error_LocalTransmission))/(MAX(Fit_Error_LocalTransmission)-MIN(Fit_Error_LocalTransmission)))</f>
        <v>-</v>
      </c>
      <c r="AS1489" s="17" t="str">
        <f t="shared" ca="1" si="668"/>
        <v>-</v>
      </c>
      <c r="AT1489" s="67" t="str">
        <f t="shared" ca="1" si="669"/>
        <v>-</v>
      </c>
    </row>
    <row r="1490" spans="1:46" s="1" customFormat="1" ht="12" x14ac:dyDescent="0.35">
      <c r="A1490" s="87"/>
      <c r="B1490" s="40" t="str">
        <f t="shared" si="646"/>
        <v/>
      </c>
      <c r="C1490" s="41" t="str">
        <f t="shared" si="647"/>
        <v/>
      </c>
      <c r="D1490" s="28">
        <f>'I Disease Parameters'!$E$6/(1000*365)</f>
        <v>4.8197260273972601E-5</v>
      </c>
      <c r="E1490" s="28">
        <f>'I Disease Parameters'!$E$7/(1000*365)</f>
        <v>2.0024657534246577E-5</v>
      </c>
      <c r="F1490" s="27">
        <f>(1-'I Disease Parameters'!$E$8)/'I Disease Parameters'!$E$10</f>
        <v>0.188</v>
      </c>
      <c r="G1490" s="27">
        <f>'I Disease Parameters'!$E$8/'I Disease Parameters'!$E$11</f>
        <v>1.2E-2</v>
      </c>
      <c r="H1490" s="27">
        <f>1/'I Disease Parameters'!$E$12</f>
        <v>0.05</v>
      </c>
      <c r="I1490" s="27">
        <f>'I Disease Parameters'!$E$9/'I Disease Parameters'!$E$15</f>
        <v>0</v>
      </c>
      <c r="J1490" s="83">
        <f t="shared" si="670"/>
        <v>7.7001263440561267</v>
      </c>
      <c r="K1490" s="60">
        <f t="shared" si="671"/>
        <v>0.77001263449643809</v>
      </c>
      <c r="L1490" s="30">
        <f t="shared" si="672"/>
        <v>0.46717576064062738</v>
      </c>
      <c r="M1490" s="27">
        <f>J1490/'I Disease Parameters'!$E$12</f>
        <v>0.38500631720280631</v>
      </c>
      <c r="N1490" s="27">
        <f>K1490/SQRT('I Disease Parameters'!$E$13*'I Disease Parameters'!$E$13)</f>
        <v>4.5294860852731655E-2</v>
      </c>
      <c r="O1490" s="27">
        <f>L1490/'I Disease Parameters'!$E$13</f>
        <v>2.7480927096507492E-2</v>
      </c>
      <c r="P1490" s="27">
        <f>(1-L1490)/'I Disease Parameters'!$E$14</f>
        <v>2.2201009973307193E-2</v>
      </c>
      <c r="Q1490" s="19" t="str">
        <f t="shared" si="648"/>
        <v/>
      </c>
      <c r="R1490" s="17" t="str">
        <f t="shared" si="649"/>
        <v/>
      </c>
      <c r="S1490" s="17" t="str">
        <f t="shared" si="650"/>
        <v/>
      </c>
      <c r="T1490" s="17" t="str">
        <f t="shared" si="651"/>
        <v/>
      </c>
      <c r="U1490" s="17" t="str">
        <f t="shared" si="652"/>
        <v/>
      </c>
      <c r="V1490" s="17" t="str">
        <f t="shared" si="653"/>
        <v/>
      </c>
      <c r="W1490" s="17" t="str">
        <f t="shared" si="654"/>
        <v/>
      </c>
      <c r="X1490" s="18" t="str">
        <f t="shared" si="645"/>
        <v/>
      </c>
      <c r="Y1490" s="17" t="str">
        <f t="shared" si="655"/>
        <v/>
      </c>
      <c r="Z1490" s="17" t="str">
        <f t="shared" si="656"/>
        <v/>
      </c>
      <c r="AA1490" s="17" t="str">
        <f t="shared" si="657"/>
        <v/>
      </c>
      <c r="AB1490" s="17" t="str">
        <f t="shared" si="658"/>
        <v/>
      </c>
      <c r="AC1490" s="17" t="str">
        <f t="shared" si="659"/>
        <v/>
      </c>
      <c r="AD1490" s="18" t="str">
        <f t="shared" si="660"/>
        <v/>
      </c>
      <c r="AE1490" s="19" t="str">
        <f t="shared" si="661"/>
        <v/>
      </c>
      <c r="AF1490" s="17" t="str">
        <f t="shared" si="662"/>
        <v/>
      </c>
      <c r="AG1490" s="17" t="str">
        <f t="shared" si="663"/>
        <v/>
      </c>
      <c r="AH1490" s="18" t="str">
        <f t="shared" si="664"/>
        <v/>
      </c>
      <c r="AI1490" s="73"/>
      <c r="AJ1490" s="74"/>
      <c r="AK1490" s="74"/>
      <c r="AL1490" s="73"/>
      <c r="AM1490" s="74"/>
      <c r="AN1490" s="74">
        <f t="shared" si="665"/>
        <v>2012</v>
      </c>
      <c r="AO1490" s="19" t="str">
        <f t="shared" ca="1" si="666"/>
        <v>-</v>
      </c>
      <c r="AP1490" s="17" t="str">
        <f ca="1">IF($C1490&gt;=TODAY(),"-",100*(AO1490-MIN(Fit_Error_Deaths))/(MAX(Fit_Error_Deaths)-MIN(Fit_Error_Deaths)))</f>
        <v>-</v>
      </c>
      <c r="AQ1490" s="17" t="str">
        <f t="shared" ca="1" si="667"/>
        <v>-</v>
      </c>
      <c r="AR1490" s="17" t="str">
        <f ca="1">IF($C1490&gt;=TODAY(),"-",100*(AQ1490-MIN(Fit_Error_LocalTransmission))/(MAX(Fit_Error_LocalTransmission)-MIN(Fit_Error_LocalTransmission)))</f>
        <v>-</v>
      </c>
      <c r="AS1490" s="17" t="str">
        <f t="shared" ca="1" si="668"/>
        <v>-</v>
      </c>
      <c r="AT1490" s="67" t="str">
        <f t="shared" ca="1" si="669"/>
        <v>-</v>
      </c>
    </row>
    <row r="1491" spans="1:46" s="1" customFormat="1" ht="12" x14ac:dyDescent="0.35">
      <c r="A1491" s="87"/>
      <c r="B1491" s="40" t="str">
        <f t="shared" si="646"/>
        <v/>
      </c>
      <c r="C1491" s="41" t="str">
        <f t="shared" si="647"/>
        <v/>
      </c>
      <c r="D1491" s="28">
        <f>'I Disease Parameters'!$E$6/(1000*365)</f>
        <v>4.8197260273972601E-5</v>
      </c>
      <c r="E1491" s="28">
        <f>'I Disease Parameters'!$E$7/(1000*365)</f>
        <v>2.0024657534246577E-5</v>
      </c>
      <c r="F1491" s="27">
        <f>(1-'I Disease Parameters'!$E$8)/'I Disease Parameters'!$E$10</f>
        <v>0.188</v>
      </c>
      <c r="G1491" s="27">
        <f>'I Disease Parameters'!$E$8/'I Disease Parameters'!$E$11</f>
        <v>1.2E-2</v>
      </c>
      <c r="H1491" s="27">
        <f>1/'I Disease Parameters'!$E$12</f>
        <v>0.05</v>
      </c>
      <c r="I1491" s="27">
        <f>'I Disease Parameters'!$E$9/'I Disease Parameters'!$E$15</f>
        <v>0</v>
      </c>
      <c r="J1491" s="83">
        <f t="shared" si="670"/>
        <v>7.7001263440561267</v>
      </c>
      <c r="K1491" s="60">
        <f t="shared" si="671"/>
        <v>0.77001263449643809</v>
      </c>
      <c r="L1491" s="30">
        <f t="shared" si="672"/>
        <v>0.46717576064062738</v>
      </c>
      <c r="M1491" s="27">
        <f>J1491/'I Disease Parameters'!$E$12</f>
        <v>0.38500631720280631</v>
      </c>
      <c r="N1491" s="27">
        <f>K1491/SQRT('I Disease Parameters'!$E$13*'I Disease Parameters'!$E$13)</f>
        <v>4.5294860852731655E-2</v>
      </c>
      <c r="O1491" s="27">
        <f>L1491/'I Disease Parameters'!$E$13</f>
        <v>2.7480927096507492E-2</v>
      </c>
      <c r="P1491" s="27">
        <f>(1-L1491)/'I Disease Parameters'!$E$14</f>
        <v>2.2201009973307193E-2</v>
      </c>
      <c r="Q1491" s="19" t="str">
        <f t="shared" si="648"/>
        <v/>
      </c>
      <c r="R1491" s="17" t="str">
        <f t="shared" si="649"/>
        <v/>
      </c>
      <c r="S1491" s="17" t="str">
        <f t="shared" si="650"/>
        <v/>
      </c>
      <c r="T1491" s="17" t="str">
        <f t="shared" si="651"/>
        <v/>
      </c>
      <c r="U1491" s="17" t="str">
        <f t="shared" si="652"/>
        <v/>
      </c>
      <c r="V1491" s="17" t="str">
        <f t="shared" si="653"/>
        <v/>
      </c>
      <c r="W1491" s="17" t="str">
        <f t="shared" si="654"/>
        <v/>
      </c>
      <c r="X1491" s="18" t="str">
        <f t="shared" si="645"/>
        <v/>
      </c>
      <c r="Y1491" s="17" t="str">
        <f t="shared" si="655"/>
        <v/>
      </c>
      <c r="Z1491" s="17" t="str">
        <f t="shared" si="656"/>
        <v/>
      </c>
      <c r="AA1491" s="17" t="str">
        <f t="shared" si="657"/>
        <v/>
      </c>
      <c r="AB1491" s="17" t="str">
        <f t="shared" si="658"/>
        <v/>
      </c>
      <c r="AC1491" s="17" t="str">
        <f t="shared" si="659"/>
        <v/>
      </c>
      <c r="AD1491" s="18" t="str">
        <f t="shared" si="660"/>
        <v/>
      </c>
      <c r="AE1491" s="19" t="str">
        <f t="shared" si="661"/>
        <v/>
      </c>
      <c r="AF1491" s="17" t="str">
        <f t="shared" si="662"/>
        <v/>
      </c>
      <c r="AG1491" s="17" t="str">
        <f t="shared" si="663"/>
        <v/>
      </c>
      <c r="AH1491" s="18" t="str">
        <f t="shared" si="664"/>
        <v/>
      </c>
      <c r="AI1491" s="73"/>
      <c r="AJ1491" s="74"/>
      <c r="AK1491" s="74"/>
      <c r="AL1491" s="73"/>
      <c r="AM1491" s="74"/>
      <c r="AN1491" s="74">
        <f t="shared" si="665"/>
        <v>2012</v>
      </c>
      <c r="AO1491" s="19" t="str">
        <f t="shared" ca="1" si="666"/>
        <v>-</v>
      </c>
      <c r="AP1491" s="17" t="str">
        <f ca="1">IF($C1491&gt;=TODAY(),"-",100*(AO1491-MIN(Fit_Error_Deaths))/(MAX(Fit_Error_Deaths)-MIN(Fit_Error_Deaths)))</f>
        <v>-</v>
      </c>
      <c r="AQ1491" s="17" t="str">
        <f t="shared" ca="1" si="667"/>
        <v>-</v>
      </c>
      <c r="AR1491" s="17" t="str">
        <f ca="1">IF($C1491&gt;=TODAY(),"-",100*(AQ1491-MIN(Fit_Error_LocalTransmission))/(MAX(Fit_Error_LocalTransmission)-MIN(Fit_Error_LocalTransmission)))</f>
        <v>-</v>
      </c>
      <c r="AS1491" s="17" t="str">
        <f t="shared" ca="1" si="668"/>
        <v>-</v>
      </c>
      <c r="AT1491" s="67" t="str">
        <f t="shared" ca="1" si="669"/>
        <v>-</v>
      </c>
    </row>
    <row r="1492" spans="1:46" s="1" customFormat="1" ht="12" x14ac:dyDescent="0.35">
      <c r="A1492" s="87"/>
      <c r="B1492" s="40" t="str">
        <f t="shared" si="646"/>
        <v/>
      </c>
      <c r="C1492" s="41" t="str">
        <f t="shared" si="647"/>
        <v/>
      </c>
      <c r="D1492" s="28">
        <f>'I Disease Parameters'!$E$6/(1000*365)</f>
        <v>4.8197260273972601E-5</v>
      </c>
      <c r="E1492" s="28">
        <f>'I Disease Parameters'!$E$7/(1000*365)</f>
        <v>2.0024657534246577E-5</v>
      </c>
      <c r="F1492" s="27">
        <f>(1-'I Disease Parameters'!$E$8)/'I Disease Parameters'!$E$10</f>
        <v>0.188</v>
      </c>
      <c r="G1492" s="27">
        <f>'I Disease Parameters'!$E$8/'I Disease Parameters'!$E$11</f>
        <v>1.2E-2</v>
      </c>
      <c r="H1492" s="27">
        <f>1/'I Disease Parameters'!$E$12</f>
        <v>0.05</v>
      </c>
      <c r="I1492" s="27">
        <f>'I Disease Parameters'!$E$9/'I Disease Parameters'!$E$15</f>
        <v>0</v>
      </c>
      <c r="J1492" s="83">
        <f t="shared" si="670"/>
        <v>7.7001263440561267</v>
      </c>
      <c r="K1492" s="60">
        <f t="shared" si="671"/>
        <v>0.77001263449643809</v>
      </c>
      <c r="L1492" s="30">
        <f t="shared" si="672"/>
        <v>0.46717576064062738</v>
      </c>
      <c r="M1492" s="27">
        <f>J1492/'I Disease Parameters'!$E$12</f>
        <v>0.38500631720280631</v>
      </c>
      <c r="N1492" s="27">
        <f>K1492/SQRT('I Disease Parameters'!$E$13*'I Disease Parameters'!$E$13)</f>
        <v>4.5294860852731655E-2</v>
      </c>
      <c r="O1492" s="27">
        <f>L1492/'I Disease Parameters'!$E$13</f>
        <v>2.7480927096507492E-2</v>
      </c>
      <c r="P1492" s="27">
        <f>(1-L1492)/'I Disease Parameters'!$E$14</f>
        <v>2.2201009973307193E-2</v>
      </c>
      <c r="Q1492" s="19" t="str">
        <f t="shared" si="648"/>
        <v/>
      </c>
      <c r="R1492" s="17" t="str">
        <f t="shared" si="649"/>
        <v/>
      </c>
      <c r="S1492" s="17" t="str">
        <f t="shared" si="650"/>
        <v/>
      </c>
      <c r="T1492" s="17" t="str">
        <f t="shared" si="651"/>
        <v/>
      </c>
      <c r="U1492" s="17" t="str">
        <f t="shared" si="652"/>
        <v/>
      </c>
      <c r="V1492" s="17" t="str">
        <f t="shared" si="653"/>
        <v/>
      </c>
      <c r="W1492" s="17" t="str">
        <f t="shared" si="654"/>
        <v/>
      </c>
      <c r="X1492" s="18" t="str">
        <f t="shared" si="645"/>
        <v/>
      </c>
      <c r="Y1492" s="17" t="str">
        <f t="shared" si="655"/>
        <v/>
      </c>
      <c r="Z1492" s="17" t="str">
        <f t="shared" si="656"/>
        <v/>
      </c>
      <c r="AA1492" s="17" t="str">
        <f t="shared" si="657"/>
        <v/>
      </c>
      <c r="AB1492" s="17" t="str">
        <f t="shared" si="658"/>
        <v/>
      </c>
      <c r="AC1492" s="17" t="str">
        <f t="shared" si="659"/>
        <v/>
      </c>
      <c r="AD1492" s="18" t="str">
        <f t="shared" si="660"/>
        <v/>
      </c>
      <c r="AE1492" s="19" t="str">
        <f t="shared" si="661"/>
        <v/>
      </c>
      <c r="AF1492" s="17" t="str">
        <f t="shared" si="662"/>
        <v/>
      </c>
      <c r="AG1492" s="17" t="str">
        <f t="shared" si="663"/>
        <v/>
      </c>
      <c r="AH1492" s="18" t="str">
        <f t="shared" si="664"/>
        <v/>
      </c>
      <c r="AI1492" s="73"/>
      <c r="AJ1492" s="74"/>
      <c r="AK1492" s="74"/>
      <c r="AL1492" s="73"/>
      <c r="AM1492" s="74"/>
      <c r="AN1492" s="74">
        <f t="shared" si="665"/>
        <v>2012</v>
      </c>
      <c r="AO1492" s="19" t="str">
        <f t="shared" ca="1" si="666"/>
        <v>-</v>
      </c>
      <c r="AP1492" s="17" t="str">
        <f ca="1">IF($C1492&gt;=TODAY(),"-",100*(AO1492-MIN(Fit_Error_Deaths))/(MAX(Fit_Error_Deaths)-MIN(Fit_Error_Deaths)))</f>
        <v>-</v>
      </c>
      <c r="AQ1492" s="17" t="str">
        <f t="shared" ca="1" si="667"/>
        <v>-</v>
      </c>
      <c r="AR1492" s="17" t="str">
        <f ca="1">IF($C1492&gt;=TODAY(),"-",100*(AQ1492-MIN(Fit_Error_LocalTransmission))/(MAX(Fit_Error_LocalTransmission)-MIN(Fit_Error_LocalTransmission)))</f>
        <v>-</v>
      </c>
      <c r="AS1492" s="17" t="str">
        <f t="shared" ca="1" si="668"/>
        <v>-</v>
      </c>
      <c r="AT1492" s="67" t="str">
        <f t="shared" ca="1" si="669"/>
        <v>-</v>
      </c>
    </row>
    <row r="1493" spans="1:46" s="1" customFormat="1" ht="12" x14ac:dyDescent="0.35">
      <c r="A1493" s="87"/>
      <c r="B1493" s="40" t="str">
        <f t="shared" si="646"/>
        <v/>
      </c>
      <c r="C1493" s="41" t="str">
        <f t="shared" si="647"/>
        <v/>
      </c>
      <c r="D1493" s="28">
        <f>'I Disease Parameters'!$E$6/(1000*365)</f>
        <v>4.8197260273972601E-5</v>
      </c>
      <c r="E1493" s="28">
        <f>'I Disease Parameters'!$E$7/(1000*365)</f>
        <v>2.0024657534246577E-5</v>
      </c>
      <c r="F1493" s="27">
        <f>(1-'I Disease Parameters'!$E$8)/'I Disease Parameters'!$E$10</f>
        <v>0.188</v>
      </c>
      <c r="G1493" s="27">
        <f>'I Disease Parameters'!$E$8/'I Disease Parameters'!$E$11</f>
        <v>1.2E-2</v>
      </c>
      <c r="H1493" s="27">
        <f>1/'I Disease Parameters'!$E$12</f>
        <v>0.05</v>
      </c>
      <c r="I1493" s="27">
        <f>'I Disease Parameters'!$E$9/'I Disease Parameters'!$E$15</f>
        <v>0</v>
      </c>
      <c r="J1493" s="83">
        <f t="shared" si="670"/>
        <v>7.7001263440561267</v>
      </c>
      <c r="K1493" s="60">
        <f t="shared" si="671"/>
        <v>0.77001263449643809</v>
      </c>
      <c r="L1493" s="30">
        <f t="shared" si="672"/>
        <v>0.46717576064062738</v>
      </c>
      <c r="M1493" s="27">
        <f>J1493/'I Disease Parameters'!$E$12</f>
        <v>0.38500631720280631</v>
      </c>
      <c r="N1493" s="27">
        <f>K1493/SQRT('I Disease Parameters'!$E$13*'I Disease Parameters'!$E$13)</f>
        <v>4.5294860852731655E-2</v>
      </c>
      <c r="O1493" s="27">
        <f>L1493/'I Disease Parameters'!$E$13</f>
        <v>2.7480927096507492E-2</v>
      </c>
      <c r="P1493" s="27">
        <f>(1-L1493)/'I Disease Parameters'!$E$14</f>
        <v>2.2201009973307193E-2</v>
      </c>
      <c r="Q1493" s="19" t="str">
        <f t="shared" si="648"/>
        <v/>
      </c>
      <c r="R1493" s="17" t="str">
        <f t="shared" si="649"/>
        <v/>
      </c>
      <c r="S1493" s="17" t="str">
        <f t="shared" si="650"/>
        <v/>
      </c>
      <c r="T1493" s="17" t="str">
        <f t="shared" si="651"/>
        <v/>
      </c>
      <c r="U1493" s="17" t="str">
        <f t="shared" si="652"/>
        <v/>
      </c>
      <c r="V1493" s="17" t="str">
        <f t="shared" si="653"/>
        <v/>
      </c>
      <c r="W1493" s="17" t="str">
        <f t="shared" si="654"/>
        <v/>
      </c>
      <c r="X1493" s="18" t="str">
        <f t="shared" si="645"/>
        <v/>
      </c>
      <c r="Y1493" s="17" t="str">
        <f t="shared" si="655"/>
        <v/>
      </c>
      <c r="Z1493" s="17" t="str">
        <f t="shared" si="656"/>
        <v/>
      </c>
      <c r="AA1493" s="17" t="str">
        <f t="shared" si="657"/>
        <v/>
      </c>
      <c r="AB1493" s="17" t="str">
        <f t="shared" si="658"/>
        <v/>
      </c>
      <c r="AC1493" s="17" t="str">
        <f t="shared" si="659"/>
        <v/>
      </c>
      <c r="AD1493" s="18" t="str">
        <f t="shared" si="660"/>
        <v/>
      </c>
      <c r="AE1493" s="19" t="str">
        <f t="shared" si="661"/>
        <v/>
      </c>
      <c r="AF1493" s="17" t="str">
        <f t="shared" si="662"/>
        <v/>
      </c>
      <c r="AG1493" s="17" t="str">
        <f t="shared" si="663"/>
        <v/>
      </c>
      <c r="AH1493" s="18" t="str">
        <f t="shared" si="664"/>
        <v/>
      </c>
      <c r="AI1493" s="73"/>
      <c r="AJ1493" s="74"/>
      <c r="AK1493" s="74"/>
      <c r="AL1493" s="73"/>
      <c r="AM1493" s="74"/>
      <c r="AN1493" s="74">
        <f t="shared" si="665"/>
        <v>2012</v>
      </c>
      <c r="AO1493" s="19" t="str">
        <f t="shared" ca="1" si="666"/>
        <v>-</v>
      </c>
      <c r="AP1493" s="17" t="str">
        <f ca="1">IF($C1493&gt;=TODAY(),"-",100*(AO1493-MIN(Fit_Error_Deaths))/(MAX(Fit_Error_Deaths)-MIN(Fit_Error_Deaths)))</f>
        <v>-</v>
      </c>
      <c r="AQ1493" s="17" t="str">
        <f t="shared" ca="1" si="667"/>
        <v>-</v>
      </c>
      <c r="AR1493" s="17" t="str">
        <f ca="1">IF($C1493&gt;=TODAY(),"-",100*(AQ1493-MIN(Fit_Error_LocalTransmission))/(MAX(Fit_Error_LocalTransmission)-MIN(Fit_Error_LocalTransmission)))</f>
        <v>-</v>
      </c>
      <c r="AS1493" s="17" t="str">
        <f t="shared" ca="1" si="668"/>
        <v>-</v>
      </c>
      <c r="AT1493" s="67" t="str">
        <f t="shared" ca="1" si="669"/>
        <v>-</v>
      </c>
    </row>
    <row r="1494" spans="1:46" s="1" customFormat="1" ht="12" x14ac:dyDescent="0.35">
      <c r="A1494" s="87"/>
      <c r="B1494" s="40" t="str">
        <f t="shared" si="646"/>
        <v/>
      </c>
      <c r="C1494" s="41" t="str">
        <f t="shared" si="647"/>
        <v/>
      </c>
      <c r="D1494" s="28">
        <f>'I Disease Parameters'!$E$6/(1000*365)</f>
        <v>4.8197260273972601E-5</v>
      </c>
      <c r="E1494" s="28">
        <f>'I Disease Parameters'!$E$7/(1000*365)</f>
        <v>2.0024657534246577E-5</v>
      </c>
      <c r="F1494" s="27">
        <f>(1-'I Disease Parameters'!$E$8)/'I Disease Parameters'!$E$10</f>
        <v>0.188</v>
      </c>
      <c r="G1494" s="27">
        <f>'I Disease Parameters'!$E$8/'I Disease Parameters'!$E$11</f>
        <v>1.2E-2</v>
      </c>
      <c r="H1494" s="27">
        <f>1/'I Disease Parameters'!$E$12</f>
        <v>0.05</v>
      </c>
      <c r="I1494" s="27">
        <f>'I Disease Parameters'!$E$9/'I Disease Parameters'!$E$15</f>
        <v>0</v>
      </c>
      <c r="J1494" s="83">
        <f t="shared" si="670"/>
        <v>7.7001263440561267</v>
      </c>
      <c r="K1494" s="60">
        <f t="shared" si="671"/>
        <v>0.77001263449643809</v>
      </c>
      <c r="L1494" s="30">
        <f t="shared" si="672"/>
        <v>0.46717576064062738</v>
      </c>
      <c r="M1494" s="27">
        <f>J1494/'I Disease Parameters'!$E$12</f>
        <v>0.38500631720280631</v>
      </c>
      <c r="N1494" s="27">
        <f>K1494/SQRT('I Disease Parameters'!$E$13*'I Disease Parameters'!$E$13)</f>
        <v>4.5294860852731655E-2</v>
      </c>
      <c r="O1494" s="27">
        <f>L1494/'I Disease Parameters'!$E$13</f>
        <v>2.7480927096507492E-2</v>
      </c>
      <c r="P1494" s="27">
        <f>(1-L1494)/'I Disease Parameters'!$E$14</f>
        <v>2.2201009973307193E-2</v>
      </c>
      <c r="Q1494" s="19" t="str">
        <f t="shared" si="648"/>
        <v/>
      </c>
      <c r="R1494" s="17" t="str">
        <f t="shared" si="649"/>
        <v/>
      </c>
      <c r="S1494" s="17" t="str">
        <f t="shared" si="650"/>
        <v/>
      </c>
      <c r="T1494" s="17" t="str">
        <f t="shared" si="651"/>
        <v/>
      </c>
      <c r="U1494" s="17" t="str">
        <f t="shared" si="652"/>
        <v/>
      </c>
      <c r="V1494" s="17" t="str">
        <f t="shared" si="653"/>
        <v/>
      </c>
      <c r="W1494" s="17" t="str">
        <f t="shared" si="654"/>
        <v/>
      </c>
      <c r="X1494" s="18" t="str">
        <f t="shared" si="645"/>
        <v/>
      </c>
      <c r="Y1494" s="17" t="str">
        <f t="shared" si="655"/>
        <v/>
      </c>
      <c r="Z1494" s="17" t="str">
        <f t="shared" si="656"/>
        <v/>
      </c>
      <c r="AA1494" s="17" t="str">
        <f t="shared" si="657"/>
        <v/>
      </c>
      <c r="AB1494" s="17" t="str">
        <f t="shared" si="658"/>
        <v/>
      </c>
      <c r="AC1494" s="17" t="str">
        <f t="shared" si="659"/>
        <v/>
      </c>
      <c r="AD1494" s="18" t="str">
        <f t="shared" si="660"/>
        <v/>
      </c>
      <c r="AE1494" s="19" t="str">
        <f t="shared" si="661"/>
        <v/>
      </c>
      <c r="AF1494" s="17" t="str">
        <f t="shared" si="662"/>
        <v/>
      </c>
      <c r="AG1494" s="17" t="str">
        <f t="shared" si="663"/>
        <v/>
      </c>
      <c r="AH1494" s="18" t="str">
        <f t="shared" si="664"/>
        <v/>
      </c>
      <c r="AI1494" s="73"/>
      <c r="AJ1494" s="74"/>
      <c r="AK1494" s="74"/>
      <c r="AL1494" s="73"/>
      <c r="AM1494" s="74"/>
      <c r="AN1494" s="74">
        <f t="shared" si="665"/>
        <v>2012</v>
      </c>
      <c r="AO1494" s="19" t="str">
        <f t="shared" ca="1" si="666"/>
        <v>-</v>
      </c>
      <c r="AP1494" s="17" t="str">
        <f ca="1">IF($C1494&gt;=TODAY(),"-",100*(AO1494-MIN(Fit_Error_Deaths))/(MAX(Fit_Error_Deaths)-MIN(Fit_Error_Deaths)))</f>
        <v>-</v>
      </c>
      <c r="AQ1494" s="17" t="str">
        <f t="shared" ca="1" si="667"/>
        <v>-</v>
      </c>
      <c r="AR1494" s="17" t="str">
        <f ca="1">IF($C1494&gt;=TODAY(),"-",100*(AQ1494-MIN(Fit_Error_LocalTransmission))/(MAX(Fit_Error_LocalTransmission)-MIN(Fit_Error_LocalTransmission)))</f>
        <v>-</v>
      </c>
      <c r="AS1494" s="17" t="str">
        <f t="shared" ca="1" si="668"/>
        <v>-</v>
      </c>
      <c r="AT1494" s="67" t="str">
        <f t="shared" ca="1" si="669"/>
        <v>-</v>
      </c>
    </row>
    <row r="1495" spans="1:46" s="1" customFormat="1" ht="12" x14ac:dyDescent="0.35">
      <c r="A1495" s="87"/>
      <c r="B1495" s="40" t="str">
        <f t="shared" si="646"/>
        <v/>
      </c>
      <c r="C1495" s="41" t="str">
        <f t="shared" si="647"/>
        <v/>
      </c>
      <c r="D1495" s="28">
        <f>'I Disease Parameters'!$E$6/(1000*365)</f>
        <v>4.8197260273972601E-5</v>
      </c>
      <c r="E1495" s="28">
        <f>'I Disease Parameters'!$E$7/(1000*365)</f>
        <v>2.0024657534246577E-5</v>
      </c>
      <c r="F1495" s="27">
        <f>(1-'I Disease Parameters'!$E$8)/'I Disease Parameters'!$E$10</f>
        <v>0.188</v>
      </c>
      <c r="G1495" s="27">
        <f>'I Disease Parameters'!$E$8/'I Disease Parameters'!$E$11</f>
        <v>1.2E-2</v>
      </c>
      <c r="H1495" s="27">
        <f>1/'I Disease Parameters'!$E$12</f>
        <v>0.05</v>
      </c>
      <c r="I1495" s="27">
        <f>'I Disease Parameters'!$E$9/'I Disease Parameters'!$E$15</f>
        <v>0</v>
      </c>
      <c r="J1495" s="83">
        <f t="shared" si="670"/>
        <v>7.7001263440561267</v>
      </c>
      <c r="K1495" s="60">
        <f t="shared" si="671"/>
        <v>0.77001263449643809</v>
      </c>
      <c r="L1495" s="30">
        <f t="shared" si="672"/>
        <v>0.46717576064062738</v>
      </c>
      <c r="M1495" s="27">
        <f>J1495/'I Disease Parameters'!$E$12</f>
        <v>0.38500631720280631</v>
      </c>
      <c r="N1495" s="27">
        <f>K1495/SQRT('I Disease Parameters'!$E$13*'I Disease Parameters'!$E$13)</f>
        <v>4.5294860852731655E-2</v>
      </c>
      <c r="O1495" s="27">
        <f>L1495/'I Disease Parameters'!$E$13</f>
        <v>2.7480927096507492E-2</v>
      </c>
      <c r="P1495" s="27">
        <f>(1-L1495)/'I Disease Parameters'!$E$14</f>
        <v>2.2201009973307193E-2</v>
      </c>
      <c r="Q1495" s="19" t="str">
        <f t="shared" si="648"/>
        <v/>
      </c>
      <c r="R1495" s="17" t="str">
        <f t="shared" si="649"/>
        <v/>
      </c>
      <c r="S1495" s="17" t="str">
        <f t="shared" si="650"/>
        <v/>
      </c>
      <c r="T1495" s="17" t="str">
        <f t="shared" si="651"/>
        <v/>
      </c>
      <c r="U1495" s="17" t="str">
        <f t="shared" si="652"/>
        <v/>
      </c>
      <c r="V1495" s="17" t="str">
        <f t="shared" si="653"/>
        <v/>
      </c>
      <c r="W1495" s="17" t="str">
        <f t="shared" si="654"/>
        <v/>
      </c>
      <c r="X1495" s="18" t="str">
        <f t="shared" si="645"/>
        <v/>
      </c>
      <c r="Y1495" s="17" t="str">
        <f t="shared" si="655"/>
        <v/>
      </c>
      <c r="Z1495" s="17" t="str">
        <f t="shared" si="656"/>
        <v/>
      </c>
      <c r="AA1495" s="17" t="str">
        <f t="shared" si="657"/>
        <v/>
      </c>
      <c r="AB1495" s="17" t="str">
        <f t="shared" si="658"/>
        <v/>
      </c>
      <c r="AC1495" s="17" t="str">
        <f t="shared" si="659"/>
        <v/>
      </c>
      <c r="AD1495" s="18" t="str">
        <f t="shared" si="660"/>
        <v/>
      </c>
      <c r="AE1495" s="19" t="str">
        <f t="shared" si="661"/>
        <v/>
      </c>
      <c r="AF1495" s="17" t="str">
        <f t="shared" si="662"/>
        <v/>
      </c>
      <c r="AG1495" s="17" t="str">
        <f t="shared" si="663"/>
        <v/>
      </c>
      <c r="AH1495" s="18" t="str">
        <f t="shared" si="664"/>
        <v/>
      </c>
      <c r="AI1495" s="73"/>
      <c r="AJ1495" s="74"/>
      <c r="AK1495" s="74"/>
      <c r="AL1495" s="73"/>
      <c r="AM1495" s="74"/>
      <c r="AN1495" s="74">
        <f t="shared" si="665"/>
        <v>2012</v>
      </c>
      <c r="AO1495" s="19" t="str">
        <f t="shared" ca="1" si="666"/>
        <v>-</v>
      </c>
      <c r="AP1495" s="17" t="str">
        <f ca="1">IF($C1495&gt;=TODAY(),"-",100*(AO1495-MIN(Fit_Error_Deaths))/(MAX(Fit_Error_Deaths)-MIN(Fit_Error_Deaths)))</f>
        <v>-</v>
      </c>
      <c r="AQ1495" s="17" t="str">
        <f t="shared" ca="1" si="667"/>
        <v>-</v>
      </c>
      <c r="AR1495" s="17" t="str">
        <f ca="1">IF($C1495&gt;=TODAY(),"-",100*(AQ1495-MIN(Fit_Error_LocalTransmission))/(MAX(Fit_Error_LocalTransmission)-MIN(Fit_Error_LocalTransmission)))</f>
        <v>-</v>
      </c>
      <c r="AS1495" s="17" t="str">
        <f t="shared" ca="1" si="668"/>
        <v>-</v>
      </c>
      <c r="AT1495" s="67" t="str">
        <f t="shared" ca="1" si="669"/>
        <v>-</v>
      </c>
    </row>
    <row r="1496" spans="1:46" s="1" customFormat="1" ht="12" x14ac:dyDescent="0.35">
      <c r="A1496" s="87"/>
      <c r="B1496" s="40" t="str">
        <f t="shared" si="646"/>
        <v/>
      </c>
      <c r="C1496" s="41" t="str">
        <f t="shared" si="647"/>
        <v/>
      </c>
      <c r="D1496" s="28">
        <f>'I Disease Parameters'!$E$6/(1000*365)</f>
        <v>4.8197260273972601E-5</v>
      </c>
      <c r="E1496" s="28">
        <f>'I Disease Parameters'!$E$7/(1000*365)</f>
        <v>2.0024657534246577E-5</v>
      </c>
      <c r="F1496" s="27">
        <f>(1-'I Disease Parameters'!$E$8)/'I Disease Parameters'!$E$10</f>
        <v>0.188</v>
      </c>
      <c r="G1496" s="27">
        <f>'I Disease Parameters'!$E$8/'I Disease Parameters'!$E$11</f>
        <v>1.2E-2</v>
      </c>
      <c r="H1496" s="27">
        <f>1/'I Disease Parameters'!$E$12</f>
        <v>0.05</v>
      </c>
      <c r="I1496" s="27">
        <f>'I Disease Parameters'!$E$9/'I Disease Parameters'!$E$15</f>
        <v>0</v>
      </c>
      <c r="J1496" s="83">
        <f t="shared" si="670"/>
        <v>7.7001263440561267</v>
      </c>
      <c r="K1496" s="60">
        <f t="shared" si="671"/>
        <v>0.77001263449643809</v>
      </c>
      <c r="L1496" s="30">
        <f t="shared" si="672"/>
        <v>0.46717576064062738</v>
      </c>
      <c r="M1496" s="27">
        <f>J1496/'I Disease Parameters'!$E$12</f>
        <v>0.38500631720280631</v>
      </c>
      <c r="N1496" s="27">
        <f>K1496/SQRT('I Disease Parameters'!$E$13*'I Disease Parameters'!$E$13)</f>
        <v>4.5294860852731655E-2</v>
      </c>
      <c r="O1496" s="27">
        <f>L1496/'I Disease Parameters'!$E$13</f>
        <v>2.7480927096507492E-2</v>
      </c>
      <c r="P1496" s="27">
        <f>(1-L1496)/'I Disease Parameters'!$E$14</f>
        <v>2.2201009973307193E-2</v>
      </c>
      <c r="Q1496" s="19" t="str">
        <f t="shared" si="648"/>
        <v/>
      </c>
      <c r="R1496" s="17" t="str">
        <f t="shared" si="649"/>
        <v/>
      </c>
      <c r="S1496" s="17" t="str">
        <f t="shared" si="650"/>
        <v/>
      </c>
      <c r="T1496" s="17" t="str">
        <f t="shared" si="651"/>
        <v/>
      </c>
      <c r="U1496" s="17" t="str">
        <f t="shared" si="652"/>
        <v/>
      </c>
      <c r="V1496" s="17" t="str">
        <f t="shared" si="653"/>
        <v/>
      </c>
      <c r="W1496" s="17" t="str">
        <f t="shared" si="654"/>
        <v/>
      </c>
      <c r="X1496" s="18" t="str">
        <f t="shared" si="645"/>
        <v/>
      </c>
      <c r="Y1496" s="17" t="str">
        <f t="shared" si="655"/>
        <v/>
      </c>
      <c r="Z1496" s="17" t="str">
        <f t="shared" si="656"/>
        <v/>
      </c>
      <c r="AA1496" s="17" t="str">
        <f t="shared" si="657"/>
        <v/>
      </c>
      <c r="AB1496" s="17" t="str">
        <f t="shared" si="658"/>
        <v/>
      </c>
      <c r="AC1496" s="17" t="str">
        <f t="shared" si="659"/>
        <v/>
      </c>
      <c r="AD1496" s="18" t="str">
        <f t="shared" si="660"/>
        <v/>
      </c>
      <c r="AE1496" s="19" t="str">
        <f t="shared" si="661"/>
        <v/>
      </c>
      <c r="AF1496" s="17" t="str">
        <f t="shared" si="662"/>
        <v/>
      </c>
      <c r="AG1496" s="17" t="str">
        <f t="shared" si="663"/>
        <v/>
      </c>
      <c r="AH1496" s="18" t="str">
        <f t="shared" si="664"/>
        <v/>
      </c>
      <c r="AI1496" s="73"/>
      <c r="AJ1496" s="74"/>
      <c r="AK1496" s="74"/>
      <c r="AL1496" s="73"/>
      <c r="AM1496" s="74"/>
      <c r="AN1496" s="74">
        <f t="shared" si="665"/>
        <v>2012</v>
      </c>
      <c r="AO1496" s="19" t="str">
        <f t="shared" ca="1" si="666"/>
        <v>-</v>
      </c>
      <c r="AP1496" s="17" t="str">
        <f ca="1">IF($C1496&gt;=TODAY(),"-",100*(AO1496-MIN(Fit_Error_Deaths))/(MAX(Fit_Error_Deaths)-MIN(Fit_Error_Deaths)))</f>
        <v>-</v>
      </c>
      <c r="AQ1496" s="17" t="str">
        <f t="shared" ca="1" si="667"/>
        <v>-</v>
      </c>
      <c r="AR1496" s="17" t="str">
        <f ca="1">IF($C1496&gt;=TODAY(),"-",100*(AQ1496-MIN(Fit_Error_LocalTransmission))/(MAX(Fit_Error_LocalTransmission)-MIN(Fit_Error_LocalTransmission)))</f>
        <v>-</v>
      </c>
      <c r="AS1496" s="17" t="str">
        <f t="shared" ca="1" si="668"/>
        <v>-</v>
      </c>
      <c r="AT1496" s="67" t="str">
        <f t="shared" ca="1" si="669"/>
        <v>-</v>
      </c>
    </row>
    <row r="1497" spans="1:46" s="1" customFormat="1" ht="12" x14ac:dyDescent="0.35">
      <c r="A1497" s="87"/>
      <c r="B1497" s="40" t="str">
        <f t="shared" si="646"/>
        <v/>
      </c>
      <c r="C1497" s="41" t="str">
        <f t="shared" si="647"/>
        <v/>
      </c>
      <c r="D1497" s="28">
        <f>'I Disease Parameters'!$E$6/(1000*365)</f>
        <v>4.8197260273972601E-5</v>
      </c>
      <c r="E1497" s="28">
        <f>'I Disease Parameters'!$E$7/(1000*365)</f>
        <v>2.0024657534246577E-5</v>
      </c>
      <c r="F1497" s="27">
        <f>(1-'I Disease Parameters'!$E$8)/'I Disease Parameters'!$E$10</f>
        <v>0.188</v>
      </c>
      <c r="G1497" s="27">
        <f>'I Disease Parameters'!$E$8/'I Disease Parameters'!$E$11</f>
        <v>1.2E-2</v>
      </c>
      <c r="H1497" s="27">
        <f>1/'I Disease Parameters'!$E$12</f>
        <v>0.05</v>
      </c>
      <c r="I1497" s="27">
        <f>'I Disease Parameters'!$E$9/'I Disease Parameters'!$E$15</f>
        <v>0</v>
      </c>
      <c r="J1497" s="83">
        <f t="shared" si="670"/>
        <v>7.7001263440561267</v>
      </c>
      <c r="K1497" s="60">
        <f t="shared" si="671"/>
        <v>0.77001263449643809</v>
      </c>
      <c r="L1497" s="30">
        <f t="shared" si="672"/>
        <v>0.46717576064062738</v>
      </c>
      <c r="M1497" s="27">
        <f>J1497/'I Disease Parameters'!$E$12</f>
        <v>0.38500631720280631</v>
      </c>
      <c r="N1497" s="27">
        <f>K1497/SQRT('I Disease Parameters'!$E$13*'I Disease Parameters'!$E$13)</f>
        <v>4.5294860852731655E-2</v>
      </c>
      <c r="O1497" s="27">
        <f>L1497/'I Disease Parameters'!$E$13</f>
        <v>2.7480927096507492E-2</v>
      </c>
      <c r="P1497" s="27">
        <f>(1-L1497)/'I Disease Parameters'!$E$14</f>
        <v>2.2201009973307193E-2</v>
      </c>
      <c r="Q1497" s="19" t="str">
        <f t="shared" si="648"/>
        <v/>
      </c>
      <c r="R1497" s="17" t="str">
        <f t="shared" si="649"/>
        <v/>
      </c>
      <c r="S1497" s="17" t="str">
        <f t="shared" si="650"/>
        <v/>
      </c>
      <c r="T1497" s="17" t="str">
        <f t="shared" si="651"/>
        <v/>
      </c>
      <c r="U1497" s="17" t="str">
        <f t="shared" si="652"/>
        <v/>
      </c>
      <c r="V1497" s="17" t="str">
        <f t="shared" si="653"/>
        <v/>
      </c>
      <c r="W1497" s="17" t="str">
        <f t="shared" si="654"/>
        <v/>
      </c>
      <c r="X1497" s="18" t="str">
        <f t="shared" si="645"/>
        <v/>
      </c>
      <c r="Y1497" s="17" t="str">
        <f t="shared" si="655"/>
        <v/>
      </c>
      <c r="Z1497" s="17" t="str">
        <f t="shared" si="656"/>
        <v/>
      </c>
      <c r="AA1497" s="17" t="str">
        <f t="shared" si="657"/>
        <v/>
      </c>
      <c r="AB1497" s="17" t="str">
        <f t="shared" si="658"/>
        <v/>
      </c>
      <c r="AC1497" s="17" t="str">
        <f t="shared" si="659"/>
        <v/>
      </c>
      <c r="AD1497" s="18" t="str">
        <f t="shared" si="660"/>
        <v/>
      </c>
      <c r="AE1497" s="19" t="str">
        <f t="shared" si="661"/>
        <v/>
      </c>
      <c r="AF1497" s="17" t="str">
        <f t="shared" si="662"/>
        <v/>
      </c>
      <c r="AG1497" s="17" t="str">
        <f t="shared" si="663"/>
        <v/>
      </c>
      <c r="AH1497" s="18" t="str">
        <f t="shared" si="664"/>
        <v/>
      </c>
      <c r="AI1497" s="73"/>
      <c r="AJ1497" s="74"/>
      <c r="AK1497" s="74"/>
      <c r="AL1497" s="73"/>
      <c r="AM1497" s="74"/>
      <c r="AN1497" s="74">
        <f t="shared" si="665"/>
        <v>2012</v>
      </c>
      <c r="AO1497" s="19" t="str">
        <f t="shared" ca="1" si="666"/>
        <v>-</v>
      </c>
      <c r="AP1497" s="17" t="str">
        <f ca="1">IF($C1497&gt;=TODAY(),"-",100*(AO1497-MIN(Fit_Error_Deaths))/(MAX(Fit_Error_Deaths)-MIN(Fit_Error_Deaths)))</f>
        <v>-</v>
      </c>
      <c r="AQ1497" s="17" t="str">
        <f t="shared" ca="1" si="667"/>
        <v>-</v>
      </c>
      <c r="AR1497" s="17" t="str">
        <f ca="1">IF($C1497&gt;=TODAY(),"-",100*(AQ1497-MIN(Fit_Error_LocalTransmission))/(MAX(Fit_Error_LocalTransmission)-MIN(Fit_Error_LocalTransmission)))</f>
        <v>-</v>
      </c>
      <c r="AS1497" s="17" t="str">
        <f t="shared" ca="1" si="668"/>
        <v>-</v>
      </c>
      <c r="AT1497" s="67" t="str">
        <f t="shared" ca="1" si="669"/>
        <v>-</v>
      </c>
    </row>
    <row r="1498" spans="1:46" s="1" customFormat="1" ht="12" x14ac:dyDescent="0.35">
      <c r="A1498" s="87"/>
      <c r="B1498" s="40" t="str">
        <f t="shared" si="646"/>
        <v/>
      </c>
      <c r="C1498" s="41" t="str">
        <f t="shared" si="647"/>
        <v/>
      </c>
      <c r="D1498" s="28">
        <f>'I Disease Parameters'!$E$6/(1000*365)</f>
        <v>4.8197260273972601E-5</v>
      </c>
      <c r="E1498" s="28">
        <f>'I Disease Parameters'!$E$7/(1000*365)</f>
        <v>2.0024657534246577E-5</v>
      </c>
      <c r="F1498" s="27">
        <f>(1-'I Disease Parameters'!$E$8)/'I Disease Parameters'!$E$10</f>
        <v>0.188</v>
      </c>
      <c r="G1498" s="27">
        <f>'I Disease Parameters'!$E$8/'I Disease Parameters'!$E$11</f>
        <v>1.2E-2</v>
      </c>
      <c r="H1498" s="27">
        <f>1/'I Disease Parameters'!$E$12</f>
        <v>0.05</v>
      </c>
      <c r="I1498" s="27">
        <f>'I Disease Parameters'!$E$9/'I Disease Parameters'!$E$15</f>
        <v>0</v>
      </c>
      <c r="J1498" s="83">
        <f t="shared" si="670"/>
        <v>7.7001263440561267</v>
      </c>
      <c r="K1498" s="60">
        <f t="shared" si="671"/>
        <v>0.77001263449643809</v>
      </c>
      <c r="L1498" s="30">
        <f t="shared" si="672"/>
        <v>0.46717576064062738</v>
      </c>
      <c r="M1498" s="27">
        <f>J1498/'I Disease Parameters'!$E$12</f>
        <v>0.38500631720280631</v>
      </c>
      <c r="N1498" s="27">
        <f>K1498/SQRT('I Disease Parameters'!$E$13*'I Disease Parameters'!$E$13)</f>
        <v>4.5294860852731655E-2</v>
      </c>
      <c r="O1498" s="27">
        <f>L1498/'I Disease Parameters'!$E$13</f>
        <v>2.7480927096507492E-2</v>
      </c>
      <c r="P1498" s="27">
        <f>(1-L1498)/'I Disease Parameters'!$E$14</f>
        <v>2.2201009973307193E-2</v>
      </c>
      <c r="Q1498" s="19" t="str">
        <f t="shared" si="648"/>
        <v/>
      </c>
      <c r="R1498" s="17" t="str">
        <f t="shared" si="649"/>
        <v/>
      </c>
      <c r="S1498" s="17" t="str">
        <f t="shared" si="650"/>
        <v/>
      </c>
      <c r="T1498" s="17" t="str">
        <f t="shared" si="651"/>
        <v/>
      </c>
      <c r="U1498" s="17" t="str">
        <f t="shared" si="652"/>
        <v/>
      </c>
      <c r="V1498" s="17" t="str">
        <f t="shared" si="653"/>
        <v/>
      </c>
      <c r="W1498" s="17" t="str">
        <f t="shared" si="654"/>
        <v/>
      </c>
      <c r="X1498" s="18" t="str">
        <f t="shared" si="645"/>
        <v/>
      </c>
      <c r="Y1498" s="17" t="str">
        <f t="shared" si="655"/>
        <v/>
      </c>
      <c r="Z1498" s="17" t="str">
        <f t="shared" si="656"/>
        <v/>
      </c>
      <c r="AA1498" s="17" t="str">
        <f t="shared" si="657"/>
        <v/>
      </c>
      <c r="AB1498" s="17" t="str">
        <f t="shared" si="658"/>
        <v/>
      </c>
      <c r="AC1498" s="17" t="str">
        <f t="shared" si="659"/>
        <v/>
      </c>
      <c r="AD1498" s="18" t="str">
        <f t="shared" si="660"/>
        <v/>
      </c>
      <c r="AE1498" s="19" t="str">
        <f t="shared" si="661"/>
        <v/>
      </c>
      <c r="AF1498" s="17" t="str">
        <f t="shared" si="662"/>
        <v/>
      </c>
      <c r="AG1498" s="17" t="str">
        <f t="shared" si="663"/>
        <v/>
      </c>
      <c r="AH1498" s="18" t="str">
        <f t="shared" si="664"/>
        <v/>
      </c>
      <c r="AI1498" s="73"/>
      <c r="AJ1498" s="74"/>
      <c r="AK1498" s="74"/>
      <c r="AL1498" s="73"/>
      <c r="AM1498" s="74"/>
      <c r="AN1498" s="74">
        <f t="shared" si="665"/>
        <v>2012</v>
      </c>
      <c r="AO1498" s="19" t="str">
        <f t="shared" ca="1" si="666"/>
        <v>-</v>
      </c>
      <c r="AP1498" s="17" t="str">
        <f ca="1">IF($C1498&gt;=TODAY(),"-",100*(AO1498-MIN(Fit_Error_Deaths))/(MAX(Fit_Error_Deaths)-MIN(Fit_Error_Deaths)))</f>
        <v>-</v>
      </c>
      <c r="AQ1498" s="17" t="str">
        <f t="shared" ca="1" si="667"/>
        <v>-</v>
      </c>
      <c r="AR1498" s="17" t="str">
        <f ca="1">IF($C1498&gt;=TODAY(),"-",100*(AQ1498-MIN(Fit_Error_LocalTransmission))/(MAX(Fit_Error_LocalTransmission)-MIN(Fit_Error_LocalTransmission)))</f>
        <v>-</v>
      </c>
      <c r="AS1498" s="17" t="str">
        <f t="shared" ca="1" si="668"/>
        <v>-</v>
      </c>
      <c r="AT1498" s="67" t="str">
        <f t="shared" ca="1" si="669"/>
        <v>-</v>
      </c>
    </row>
    <row r="1499" spans="1:46" s="1" customFormat="1" ht="12" x14ac:dyDescent="0.35">
      <c r="A1499" s="87"/>
      <c r="B1499" s="40" t="str">
        <f t="shared" si="646"/>
        <v/>
      </c>
      <c r="C1499" s="41" t="str">
        <f t="shared" si="647"/>
        <v/>
      </c>
      <c r="D1499" s="28">
        <f>'I Disease Parameters'!$E$6/(1000*365)</f>
        <v>4.8197260273972601E-5</v>
      </c>
      <c r="E1499" s="28">
        <f>'I Disease Parameters'!$E$7/(1000*365)</f>
        <v>2.0024657534246577E-5</v>
      </c>
      <c r="F1499" s="27">
        <f>(1-'I Disease Parameters'!$E$8)/'I Disease Parameters'!$E$10</f>
        <v>0.188</v>
      </c>
      <c r="G1499" s="27">
        <f>'I Disease Parameters'!$E$8/'I Disease Parameters'!$E$11</f>
        <v>1.2E-2</v>
      </c>
      <c r="H1499" s="27">
        <f>1/'I Disease Parameters'!$E$12</f>
        <v>0.05</v>
      </c>
      <c r="I1499" s="27">
        <f>'I Disease Parameters'!$E$9/'I Disease Parameters'!$E$15</f>
        <v>0</v>
      </c>
      <c r="J1499" s="83">
        <f t="shared" si="670"/>
        <v>7.7001263440561267</v>
      </c>
      <c r="K1499" s="60">
        <f t="shared" si="671"/>
        <v>0.77001263449643809</v>
      </c>
      <c r="L1499" s="30">
        <f t="shared" si="672"/>
        <v>0.46717576064062738</v>
      </c>
      <c r="M1499" s="27">
        <f>J1499/'I Disease Parameters'!$E$12</f>
        <v>0.38500631720280631</v>
      </c>
      <c r="N1499" s="27">
        <f>K1499/SQRT('I Disease Parameters'!$E$13*'I Disease Parameters'!$E$13)</f>
        <v>4.5294860852731655E-2</v>
      </c>
      <c r="O1499" s="27">
        <f>L1499/'I Disease Parameters'!$E$13</f>
        <v>2.7480927096507492E-2</v>
      </c>
      <c r="P1499" s="27">
        <f>(1-L1499)/'I Disease Parameters'!$E$14</f>
        <v>2.2201009973307193E-2</v>
      </c>
      <c r="Q1499" s="19" t="str">
        <f t="shared" si="648"/>
        <v/>
      </c>
      <c r="R1499" s="17" t="str">
        <f t="shared" si="649"/>
        <v/>
      </c>
      <c r="S1499" s="17" t="str">
        <f t="shared" si="650"/>
        <v/>
      </c>
      <c r="T1499" s="17" t="str">
        <f t="shared" si="651"/>
        <v/>
      </c>
      <c r="U1499" s="17" t="str">
        <f t="shared" si="652"/>
        <v/>
      </c>
      <c r="V1499" s="17" t="str">
        <f t="shared" si="653"/>
        <v/>
      </c>
      <c r="W1499" s="17" t="str">
        <f t="shared" si="654"/>
        <v/>
      </c>
      <c r="X1499" s="18" t="str">
        <f t="shared" si="645"/>
        <v/>
      </c>
      <c r="Y1499" s="17" t="str">
        <f t="shared" si="655"/>
        <v/>
      </c>
      <c r="Z1499" s="17" t="str">
        <f t="shared" si="656"/>
        <v/>
      </c>
      <c r="AA1499" s="17" t="str">
        <f t="shared" si="657"/>
        <v/>
      </c>
      <c r="AB1499" s="17" t="str">
        <f t="shared" si="658"/>
        <v/>
      </c>
      <c r="AC1499" s="17" t="str">
        <f t="shared" si="659"/>
        <v/>
      </c>
      <c r="AD1499" s="18" t="str">
        <f t="shared" si="660"/>
        <v/>
      </c>
      <c r="AE1499" s="19" t="str">
        <f t="shared" si="661"/>
        <v/>
      </c>
      <c r="AF1499" s="17" t="str">
        <f t="shared" si="662"/>
        <v/>
      </c>
      <c r="AG1499" s="17" t="str">
        <f t="shared" si="663"/>
        <v/>
      </c>
      <c r="AH1499" s="18" t="str">
        <f t="shared" si="664"/>
        <v/>
      </c>
      <c r="AI1499" s="73"/>
      <c r="AJ1499" s="74"/>
      <c r="AK1499" s="74"/>
      <c r="AL1499" s="73"/>
      <c r="AM1499" s="74"/>
      <c r="AN1499" s="74">
        <f t="shared" si="665"/>
        <v>2012</v>
      </c>
      <c r="AO1499" s="19" t="str">
        <f t="shared" ca="1" si="666"/>
        <v>-</v>
      </c>
      <c r="AP1499" s="17" t="str">
        <f ca="1">IF($C1499&gt;=TODAY(),"-",100*(AO1499-MIN(Fit_Error_Deaths))/(MAX(Fit_Error_Deaths)-MIN(Fit_Error_Deaths)))</f>
        <v>-</v>
      </c>
      <c r="AQ1499" s="17" t="str">
        <f t="shared" ca="1" si="667"/>
        <v>-</v>
      </c>
      <c r="AR1499" s="17" t="str">
        <f ca="1">IF($C1499&gt;=TODAY(),"-",100*(AQ1499-MIN(Fit_Error_LocalTransmission))/(MAX(Fit_Error_LocalTransmission)-MIN(Fit_Error_LocalTransmission)))</f>
        <v>-</v>
      </c>
      <c r="AS1499" s="17" t="str">
        <f t="shared" ca="1" si="668"/>
        <v>-</v>
      </c>
      <c r="AT1499" s="67" t="str">
        <f t="shared" ca="1" si="669"/>
        <v>-</v>
      </c>
    </row>
    <row r="1500" spans="1:46" s="1" customFormat="1" ht="12" x14ac:dyDescent="0.35">
      <c r="A1500" s="87"/>
      <c r="B1500" s="40" t="str">
        <f t="shared" si="646"/>
        <v/>
      </c>
      <c r="C1500" s="41" t="str">
        <f t="shared" si="647"/>
        <v/>
      </c>
      <c r="D1500" s="28">
        <f>'I Disease Parameters'!$E$6/(1000*365)</f>
        <v>4.8197260273972601E-5</v>
      </c>
      <c r="E1500" s="28">
        <f>'I Disease Parameters'!$E$7/(1000*365)</f>
        <v>2.0024657534246577E-5</v>
      </c>
      <c r="F1500" s="27">
        <f>(1-'I Disease Parameters'!$E$8)/'I Disease Parameters'!$E$10</f>
        <v>0.188</v>
      </c>
      <c r="G1500" s="27">
        <f>'I Disease Parameters'!$E$8/'I Disease Parameters'!$E$11</f>
        <v>1.2E-2</v>
      </c>
      <c r="H1500" s="27">
        <f>1/'I Disease Parameters'!$E$12</f>
        <v>0.05</v>
      </c>
      <c r="I1500" s="27">
        <f>'I Disease Parameters'!$E$9/'I Disease Parameters'!$E$15</f>
        <v>0</v>
      </c>
      <c r="J1500" s="83">
        <f t="shared" si="670"/>
        <v>7.7001263440561267</v>
      </c>
      <c r="K1500" s="60">
        <f t="shared" si="671"/>
        <v>0.77001263449643809</v>
      </c>
      <c r="L1500" s="30">
        <f t="shared" si="672"/>
        <v>0.46717576064062738</v>
      </c>
      <c r="M1500" s="27">
        <f>J1500/'I Disease Parameters'!$E$12</f>
        <v>0.38500631720280631</v>
      </c>
      <c r="N1500" s="27">
        <f>K1500/SQRT('I Disease Parameters'!$E$13*'I Disease Parameters'!$E$13)</f>
        <v>4.5294860852731655E-2</v>
      </c>
      <c r="O1500" s="27">
        <f>L1500/'I Disease Parameters'!$E$13</f>
        <v>2.7480927096507492E-2</v>
      </c>
      <c r="P1500" s="27">
        <f>(1-L1500)/'I Disease Parameters'!$E$14</f>
        <v>2.2201009973307193E-2</v>
      </c>
      <c r="Q1500" s="19" t="str">
        <f t="shared" si="648"/>
        <v/>
      </c>
      <c r="R1500" s="17" t="str">
        <f t="shared" si="649"/>
        <v/>
      </c>
      <c r="S1500" s="17" t="str">
        <f t="shared" si="650"/>
        <v/>
      </c>
      <c r="T1500" s="17" t="str">
        <f t="shared" si="651"/>
        <v/>
      </c>
      <c r="U1500" s="17" t="str">
        <f t="shared" si="652"/>
        <v/>
      </c>
      <c r="V1500" s="17" t="str">
        <f t="shared" si="653"/>
        <v/>
      </c>
      <c r="W1500" s="17" t="str">
        <f t="shared" si="654"/>
        <v/>
      </c>
      <c r="X1500" s="18" t="str">
        <f t="shared" si="645"/>
        <v/>
      </c>
      <c r="Y1500" s="17" t="str">
        <f t="shared" si="655"/>
        <v/>
      </c>
      <c r="Z1500" s="17" t="str">
        <f t="shared" si="656"/>
        <v/>
      </c>
      <c r="AA1500" s="17" t="str">
        <f t="shared" si="657"/>
        <v/>
      </c>
      <c r="AB1500" s="17" t="str">
        <f t="shared" si="658"/>
        <v/>
      </c>
      <c r="AC1500" s="17" t="str">
        <f t="shared" si="659"/>
        <v/>
      </c>
      <c r="AD1500" s="18" t="str">
        <f t="shared" si="660"/>
        <v/>
      </c>
      <c r="AE1500" s="19" t="str">
        <f t="shared" si="661"/>
        <v/>
      </c>
      <c r="AF1500" s="17" t="str">
        <f t="shared" si="662"/>
        <v/>
      </c>
      <c r="AG1500" s="17" t="str">
        <f t="shared" si="663"/>
        <v/>
      </c>
      <c r="AH1500" s="18" t="str">
        <f t="shared" si="664"/>
        <v/>
      </c>
      <c r="AI1500" s="73"/>
      <c r="AJ1500" s="74"/>
      <c r="AK1500" s="74"/>
      <c r="AL1500" s="73"/>
      <c r="AM1500" s="74"/>
      <c r="AN1500" s="74">
        <f t="shared" si="665"/>
        <v>2012</v>
      </c>
      <c r="AO1500" s="19" t="str">
        <f t="shared" ca="1" si="666"/>
        <v>-</v>
      </c>
      <c r="AP1500" s="17" t="str">
        <f ca="1">IF($C1500&gt;=TODAY(),"-",100*(AO1500-MIN(Fit_Error_Deaths))/(MAX(Fit_Error_Deaths)-MIN(Fit_Error_Deaths)))</f>
        <v>-</v>
      </c>
      <c r="AQ1500" s="17" t="str">
        <f t="shared" ca="1" si="667"/>
        <v>-</v>
      </c>
      <c r="AR1500" s="17" t="str">
        <f ca="1">IF($C1500&gt;=TODAY(),"-",100*(AQ1500-MIN(Fit_Error_LocalTransmission))/(MAX(Fit_Error_LocalTransmission)-MIN(Fit_Error_LocalTransmission)))</f>
        <v>-</v>
      </c>
      <c r="AS1500" s="17" t="str">
        <f t="shared" ca="1" si="668"/>
        <v>-</v>
      </c>
      <c r="AT1500" s="67" t="str">
        <f t="shared" ca="1" si="669"/>
        <v>-</v>
      </c>
    </row>
    <row r="1501" spans="1:46" s="1" customFormat="1" ht="12" x14ac:dyDescent="0.35">
      <c r="A1501" s="87"/>
      <c r="B1501" s="40" t="str">
        <f t="shared" si="646"/>
        <v/>
      </c>
      <c r="C1501" s="41" t="str">
        <f t="shared" si="647"/>
        <v/>
      </c>
      <c r="D1501" s="28">
        <f>'I Disease Parameters'!$E$6/(1000*365)</f>
        <v>4.8197260273972601E-5</v>
      </c>
      <c r="E1501" s="28">
        <f>'I Disease Parameters'!$E$7/(1000*365)</f>
        <v>2.0024657534246577E-5</v>
      </c>
      <c r="F1501" s="27">
        <f>(1-'I Disease Parameters'!$E$8)/'I Disease Parameters'!$E$10</f>
        <v>0.188</v>
      </c>
      <c r="G1501" s="27">
        <f>'I Disease Parameters'!$E$8/'I Disease Parameters'!$E$11</f>
        <v>1.2E-2</v>
      </c>
      <c r="H1501" s="27">
        <f>1/'I Disease Parameters'!$E$12</f>
        <v>0.05</v>
      </c>
      <c r="I1501" s="27">
        <f>'I Disease Parameters'!$E$9/'I Disease Parameters'!$E$15</f>
        <v>0</v>
      </c>
      <c r="J1501" s="83">
        <f t="shared" si="670"/>
        <v>7.7001263440561267</v>
      </c>
      <c r="K1501" s="60">
        <f t="shared" si="671"/>
        <v>0.77001263449643809</v>
      </c>
      <c r="L1501" s="30">
        <f t="shared" si="672"/>
        <v>0.46717576064062738</v>
      </c>
      <c r="M1501" s="27">
        <f>J1501/'I Disease Parameters'!$E$12</f>
        <v>0.38500631720280631</v>
      </c>
      <c r="N1501" s="27">
        <f>K1501/SQRT('I Disease Parameters'!$E$13*'I Disease Parameters'!$E$13)</f>
        <v>4.5294860852731655E-2</v>
      </c>
      <c r="O1501" s="27">
        <f>L1501/'I Disease Parameters'!$E$13</f>
        <v>2.7480927096507492E-2</v>
      </c>
      <c r="P1501" s="27">
        <f>(1-L1501)/'I Disease Parameters'!$E$14</f>
        <v>2.2201009973307193E-2</v>
      </c>
      <c r="Q1501" s="19" t="str">
        <f t="shared" si="648"/>
        <v/>
      </c>
      <c r="R1501" s="17" t="str">
        <f t="shared" si="649"/>
        <v/>
      </c>
      <c r="S1501" s="17" t="str">
        <f t="shared" si="650"/>
        <v/>
      </c>
      <c r="T1501" s="17" t="str">
        <f t="shared" si="651"/>
        <v/>
      </c>
      <c r="U1501" s="17" t="str">
        <f t="shared" si="652"/>
        <v/>
      </c>
      <c r="V1501" s="17" t="str">
        <f t="shared" si="653"/>
        <v/>
      </c>
      <c r="W1501" s="17" t="str">
        <f t="shared" si="654"/>
        <v/>
      </c>
      <c r="X1501" s="18" t="str">
        <f t="shared" si="645"/>
        <v/>
      </c>
      <c r="Y1501" s="17" t="str">
        <f t="shared" si="655"/>
        <v/>
      </c>
      <c r="Z1501" s="17" t="str">
        <f t="shared" si="656"/>
        <v/>
      </c>
      <c r="AA1501" s="17" t="str">
        <f t="shared" si="657"/>
        <v/>
      </c>
      <c r="AB1501" s="17" t="str">
        <f t="shared" si="658"/>
        <v/>
      </c>
      <c r="AC1501" s="17" t="str">
        <f t="shared" si="659"/>
        <v/>
      </c>
      <c r="AD1501" s="18" t="str">
        <f t="shared" si="660"/>
        <v/>
      </c>
      <c r="AE1501" s="19" t="str">
        <f t="shared" si="661"/>
        <v/>
      </c>
      <c r="AF1501" s="17" t="str">
        <f t="shared" si="662"/>
        <v/>
      </c>
      <c r="AG1501" s="17" t="str">
        <f t="shared" si="663"/>
        <v/>
      </c>
      <c r="AH1501" s="18" t="str">
        <f t="shared" si="664"/>
        <v/>
      </c>
      <c r="AI1501" s="73"/>
      <c r="AJ1501" s="74"/>
      <c r="AK1501" s="74"/>
      <c r="AL1501" s="73"/>
      <c r="AM1501" s="74"/>
      <c r="AN1501" s="74">
        <f t="shared" si="665"/>
        <v>2012</v>
      </c>
      <c r="AO1501" s="19" t="str">
        <f t="shared" ca="1" si="666"/>
        <v>-</v>
      </c>
      <c r="AP1501" s="17" t="str">
        <f ca="1">IF($C1501&gt;=TODAY(),"-",100*(AO1501-MIN(Fit_Error_Deaths))/(MAX(Fit_Error_Deaths)-MIN(Fit_Error_Deaths)))</f>
        <v>-</v>
      </c>
      <c r="AQ1501" s="17" t="str">
        <f t="shared" ca="1" si="667"/>
        <v>-</v>
      </c>
      <c r="AR1501" s="17" t="str">
        <f ca="1">IF($C1501&gt;=TODAY(),"-",100*(AQ1501-MIN(Fit_Error_LocalTransmission))/(MAX(Fit_Error_LocalTransmission)-MIN(Fit_Error_LocalTransmission)))</f>
        <v>-</v>
      </c>
      <c r="AS1501" s="17" t="str">
        <f t="shared" ca="1" si="668"/>
        <v>-</v>
      </c>
      <c r="AT1501" s="67" t="str">
        <f t="shared" ca="1" si="669"/>
        <v>-</v>
      </c>
    </row>
    <row r="1502" spans="1:46" s="1" customFormat="1" ht="12" x14ac:dyDescent="0.35">
      <c r="A1502" s="87"/>
      <c r="B1502" s="40" t="str">
        <f t="shared" si="646"/>
        <v/>
      </c>
      <c r="C1502" s="41" t="str">
        <f t="shared" si="647"/>
        <v/>
      </c>
      <c r="D1502" s="28">
        <f>'I Disease Parameters'!$E$6/(1000*365)</f>
        <v>4.8197260273972601E-5</v>
      </c>
      <c r="E1502" s="28">
        <f>'I Disease Parameters'!$E$7/(1000*365)</f>
        <v>2.0024657534246577E-5</v>
      </c>
      <c r="F1502" s="27">
        <f>(1-'I Disease Parameters'!$E$8)/'I Disease Parameters'!$E$10</f>
        <v>0.188</v>
      </c>
      <c r="G1502" s="27">
        <f>'I Disease Parameters'!$E$8/'I Disease Parameters'!$E$11</f>
        <v>1.2E-2</v>
      </c>
      <c r="H1502" s="27">
        <f>1/'I Disease Parameters'!$E$12</f>
        <v>0.05</v>
      </c>
      <c r="I1502" s="27">
        <f>'I Disease Parameters'!$E$9/'I Disease Parameters'!$E$15</f>
        <v>0</v>
      </c>
      <c r="J1502" s="83">
        <f t="shared" si="670"/>
        <v>7.7001263440561267</v>
      </c>
      <c r="K1502" s="60">
        <f t="shared" si="671"/>
        <v>0.77001263449643809</v>
      </c>
      <c r="L1502" s="30">
        <f t="shared" si="672"/>
        <v>0.46717576064062738</v>
      </c>
      <c r="M1502" s="27">
        <f>J1502/'I Disease Parameters'!$E$12</f>
        <v>0.38500631720280631</v>
      </c>
      <c r="N1502" s="27">
        <f>K1502/SQRT('I Disease Parameters'!$E$13*'I Disease Parameters'!$E$13)</f>
        <v>4.5294860852731655E-2</v>
      </c>
      <c r="O1502" s="27">
        <f>L1502/'I Disease Parameters'!$E$13</f>
        <v>2.7480927096507492E-2</v>
      </c>
      <c r="P1502" s="27">
        <f>(1-L1502)/'I Disease Parameters'!$E$14</f>
        <v>2.2201009973307193E-2</v>
      </c>
      <c r="Q1502" s="19" t="str">
        <f t="shared" si="648"/>
        <v/>
      </c>
      <c r="R1502" s="17" t="str">
        <f t="shared" si="649"/>
        <v/>
      </c>
      <c r="S1502" s="17" t="str">
        <f t="shared" si="650"/>
        <v/>
      </c>
      <c r="T1502" s="17" t="str">
        <f t="shared" si="651"/>
        <v/>
      </c>
      <c r="U1502" s="17" t="str">
        <f t="shared" si="652"/>
        <v/>
      </c>
      <c r="V1502" s="17" t="str">
        <f t="shared" si="653"/>
        <v/>
      </c>
      <c r="W1502" s="17" t="str">
        <f t="shared" si="654"/>
        <v/>
      </c>
      <c r="X1502" s="18" t="str">
        <f t="shared" si="645"/>
        <v/>
      </c>
      <c r="Y1502" s="17" t="str">
        <f t="shared" si="655"/>
        <v/>
      </c>
      <c r="Z1502" s="17" t="str">
        <f t="shared" si="656"/>
        <v/>
      </c>
      <c r="AA1502" s="17" t="str">
        <f t="shared" si="657"/>
        <v/>
      </c>
      <c r="AB1502" s="17" t="str">
        <f t="shared" si="658"/>
        <v/>
      </c>
      <c r="AC1502" s="17" t="str">
        <f t="shared" si="659"/>
        <v/>
      </c>
      <c r="AD1502" s="18" t="str">
        <f t="shared" si="660"/>
        <v/>
      </c>
      <c r="AE1502" s="19" t="str">
        <f t="shared" si="661"/>
        <v/>
      </c>
      <c r="AF1502" s="17" t="str">
        <f t="shared" si="662"/>
        <v/>
      </c>
      <c r="AG1502" s="17" t="str">
        <f t="shared" si="663"/>
        <v/>
      </c>
      <c r="AH1502" s="18" t="str">
        <f t="shared" si="664"/>
        <v/>
      </c>
      <c r="AI1502" s="73"/>
      <c r="AJ1502" s="74"/>
      <c r="AK1502" s="74"/>
      <c r="AL1502" s="73"/>
      <c r="AM1502" s="74"/>
      <c r="AN1502" s="74">
        <f t="shared" si="665"/>
        <v>2012</v>
      </c>
      <c r="AO1502" s="19" t="str">
        <f t="shared" ca="1" si="666"/>
        <v>-</v>
      </c>
      <c r="AP1502" s="17" t="str">
        <f ca="1">IF($C1502&gt;=TODAY(),"-",100*(AO1502-MIN(Fit_Error_Deaths))/(MAX(Fit_Error_Deaths)-MIN(Fit_Error_Deaths)))</f>
        <v>-</v>
      </c>
      <c r="AQ1502" s="17" t="str">
        <f t="shared" ca="1" si="667"/>
        <v>-</v>
      </c>
      <c r="AR1502" s="17" t="str">
        <f ca="1">IF($C1502&gt;=TODAY(),"-",100*(AQ1502-MIN(Fit_Error_LocalTransmission))/(MAX(Fit_Error_LocalTransmission)-MIN(Fit_Error_LocalTransmission)))</f>
        <v>-</v>
      </c>
      <c r="AS1502" s="17" t="str">
        <f t="shared" ca="1" si="668"/>
        <v>-</v>
      </c>
      <c r="AT1502" s="67" t="str">
        <f t="shared" ca="1" si="669"/>
        <v>-</v>
      </c>
    </row>
    <row r="1503" spans="1:46" s="1" customFormat="1" ht="12" x14ac:dyDescent="0.35">
      <c r="A1503" s="87"/>
      <c r="B1503" s="40" t="str">
        <f t="shared" si="646"/>
        <v/>
      </c>
      <c r="C1503" s="41" t="str">
        <f t="shared" si="647"/>
        <v/>
      </c>
      <c r="D1503" s="28">
        <f>'I Disease Parameters'!$E$6/(1000*365)</f>
        <v>4.8197260273972601E-5</v>
      </c>
      <c r="E1503" s="28">
        <f>'I Disease Parameters'!$E$7/(1000*365)</f>
        <v>2.0024657534246577E-5</v>
      </c>
      <c r="F1503" s="27">
        <f>(1-'I Disease Parameters'!$E$8)/'I Disease Parameters'!$E$10</f>
        <v>0.188</v>
      </c>
      <c r="G1503" s="27">
        <f>'I Disease Parameters'!$E$8/'I Disease Parameters'!$E$11</f>
        <v>1.2E-2</v>
      </c>
      <c r="H1503" s="27">
        <f>1/'I Disease Parameters'!$E$12</f>
        <v>0.05</v>
      </c>
      <c r="I1503" s="27">
        <f>'I Disease Parameters'!$E$9/'I Disease Parameters'!$E$15</f>
        <v>0</v>
      </c>
      <c r="J1503" s="83">
        <f t="shared" si="670"/>
        <v>7.7001263440561267</v>
      </c>
      <c r="K1503" s="60">
        <f t="shared" si="671"/>
        <v>0.77001263449643809</v>
      </c>
      <c r="L1503" s="30">
        <f t="shared" si="672"/>
        <v>0.46717576064062738</v>
      </c>
      <c r="M1503" s="27">
        <f>J1503/'I Disease Parameters'!$E$12</f>
        <v>0.38500631720280631</v>
      </c>
      <c r="N1503" s="27">
        <f>K1503/SQRT('I Disease Parameters'!$E$13*'I Disease Parameters'!$E$13)</f>
        <v>4.5294860852731655E-2</v>
      </c>
      <c r="O1503" s="27">
        <f>L1503/'I Disease Parameters'!$E$13</f>
        <v>2.7480927096507492E-2</v>
      </c>
      <c r="P1503" s="27">
        <f>(1-L1503)/'I Disease Parameters'!$E$14</f>
        <v>2.2201009973307193E-2</v>
      </c>
      <c r="Q1503" s="19" t="str">
        <f t="shared" si="648"/>
        <v/>
      </c>
      <c r="R1503" s="17" t="str">
        <f t="shared" si="649"/>
        <v/>
      </c>
      <c r="S1503" s="17" t="str">
        <f t="shared" si="650"/>
        <v/>
      </c>
      <c r="T1503" s="17" t="str">
        <f t="shared" si="651"/>
        <v/>
      </c>
      <c r="U1503" s="17" t="str">
        <f t="shared" si="652"/>
        <v/>
      </c>
      <c r="V1503" s="17" t="str">
        <f t="shared" si="653"/>
        <v/>
      </c>
      <c r="W1503" s="17" t="str">
        <f t="shared" si="654"/>
        <v/>
      </c>
      <c r="X1503" s="18" t="str">
        <f t="shared" si="645"/>
        <v/>
      </c>
      <c r="Y1503" s="17" t="str">
        <f t="shared" si="655"/>
        <v/>
      </c>
      <c r="Z1503" s="17" t="str">
        <f t="shared" si="656"/>
        <v/>
      </c>
      <c r="AA1503" s="17" t="str">
        <f t="shared" si="657"/>
        <v/>
      </c>
      <c r="AB1503" s="17" t="str">
        <f t="shared" si="658"/>
        <v/>
      </c>
      <c r="AC1503" s="17" t="str">
        <f t="shared" si="659"/>
        <v/>
      </c>
      <c r="AD1503" s="18" t="str">
        <f t="shared" si="660"/>
        <v/>
      </c>
      <c r="AE1503" s="19" t="str">
        <f t="shared" si="661"/>
        <v/>
      </c>
      <c r="AF1503" s="17" t="str">
        <f t="shared" si="662"/>
        <v/>
      </c>
      <c r="AG1503" s="17" t="str">
        <f t="shared" si="663"/>
        <v/>
      </c>
      <c r="AH1503" s="18" t="str">
        <f t="shared" si="664"/>
        <v/>
      </c>
      <c r="AI1503" s="73"/>
      <c r="AJ1503" s="74"/>
      <c r="AK1503" s="74"/>
      <c r="AL1503" s="73"/>
      <c r="AM1503" s="74"/>
      <c r="AN1503" s="74">
        <f t="shared" si="665"/>
        <v>2012</v>
      </c>
      <c r="AO1503" s="19" t="str">
        <f t="shared" ca="1" si="666"/>
        <v>-</v>
      </c>
      <c r="AP1503" s="17" t="str">
        <f ca="1">IF($C1503&gt;=TODAY(),"-",100*(AO1503-MIN(Fit_Error_Deaths))/(MAX(Fit_Error_Deaths)-MIN(Fit_Error_Deaths)))</f>
        <v>-</v>
      </c>
      <c r="AQ1503" s="17" t="str">
        <f t="shared" ca="1" si="667"/>
        <v>-</v>
      </c>
      <c r="AR1503" s="17" t="str">
        <f ca="1">IF($C1503&gt;=TODAY(),"-",100*(AQ1503-MIN(Fit_Error_LocalTransmission))/(MAX(Fit_Error_LocalTransmission)-MIN(Fit_Error_LocalTransmission)))</f>
        <v>-</v>
      </c>
      <c r="AS1503" s="17" t="str">
        <f t="shared" ca="1" si="668"/>
        <v>-</v>
      </c>
      <c r="AT1503" s="67" t="str">
        <f t="shared" ca="1" si="669"/>
        <v>-</v>
      </c>
    </row>
    <row r="1504" spans="1:46" s="1" customFormat="1" ht="12" x14ac:dyDescent="0.35">
      <c r="A1504" s="87"/>
      <c r="B1504" s="40" t="str">
        <f t="shared" si="646"/>
        <v/>
      </c>
      <c r="C1504" s="41" t="str">
        <f t="shared" si="647"/>
        <v/>
      </c>
      <c r="D1504" s="28">
        <f>'I Disease Parameters'!$E$6/(1000*365)</f>
        <v>4.8197260273972601E-5</v>
      </c>
      <c r="E1504" s="28">
        <f>'I Disease Parameters'!$E$7/(1000*365)</f>
        <v>2.0024657534246577E-5</v>
      </c>
      <c r="F1504" s="27">
        <f>(1-'I Disease Parameters'!$E$8)/'I Disease Parameters'!$E$10</f>
        <v>0.188</v>
      </c>
      <c r="G1504" s="27">
        <f>'I Disease Parameters'!$E$8/'I Disease Parameters'!$E$11</f>
        <v>1.2E-2</v>
      </c>
      <c r="H1504" s="27">
        <f>1/'I Disease Parameters'!$E$12</f>
        <v>0.05</v>
      </c>
      <c r="I1504" s="27">
        <f>'I Disease Parameters'!$E$9/'I Disease Parameters'!$E$15</f>
        <v>0</v>
      </c>
      <c r="J1504" s="83">
        <f t="shared" si="670"/>
        <v>7.7001263440561267</v>
      </c>
      <c r="K1504" s="60">
        <f t="shared" si="671"/>
        <v>0.77001263449643809</v>
      </c>
      <c r="L1504" s="30">
        <f t="shared" si="672"/>
        <v>0.46717576064062738</v>
      </c>
      <c r="M1504" s="27">
        <f>J1504/'I Disease Parameters'!$E$12</f>
        <v>0.38500631720280631</v>
      </c>
      <c r="N1504" s="27">
        <f>K1504/SQRT('I Disease Parameters'!$E$13*'I Disease Parameters'!$E$13)</f>
        <v>4.5294860852731655E-2</v>
      </c>
      <c r="O1504" s="27">
        <f>L1504/'I Disease Parameters'!$E$13</f>
        <v>2.7480927096507492E-2</v>
      </c>
      <c r="P1504" s="27">
        <f>(1-L1504)/'I Disease Parameters'!$E$14</f>
        <v>2.2201009973307193E-2</v>
      </c>
      <c r="Q1504" s="19" t="str">
        <f t="shared" si="648"/>
        <v/>
      </c>
      <c r="R1504" s="17" t="str">
        <f t="shared" si="649"/>
        <v/>
      </c>
      <c r="S1504" s="17" t="str">
        <f t="shared" si="650"/>
        <v/>
      </c>
      <c r="T1504" s="17" t="str">
        <f t="shared" si="651"/>
        <v/>
      </c>
      <c r="U1504" s="17" t="str">
        <f t="shared" si="652"/>
        <v/>
      </c>
      <c r="V1504" s="17" t="str">
        <f t="shared" si="653"/>
        <v/>
      </c>
      <c r="W1504" s="17" t="str">
        <f t="shared" si="654"/>
        <v/>
      </c>
      <c r="X1504" s="18" t="str">
        <f t="shared" si="645"/>
        <v/>
      </c>
      <c r="Y1504" s="17" t="str">
        <f t="shared" si="655"/>
        <v/>
      </c>
      <c r="Z1504" s="17" t="str">
        <f t="shared" si="656"/>
        <v/>
      </c>
      <c r="AA1504" s="17" t="str">
        <f t="shared" si="657"/>
        <v/>
      </c>
      <c r="AB1504" s="17" t="str">
        <f t="shared" si="658"/>
        <v/>
      </c>
      <c r="AC1504" s="17" t="str">
        <f t="shared" si="659"/>
        <v/>
      </c>
      <c r="AD1504" s="18" t="str">
        <f t="shared" si="660"/>
        <v/>
      </c>
      <c r="AE1504" s="19" t="str">
        <f t="shared" si="661"/>
        <v/>
      </c>
      <c r="AF1504" s="17" t="str">
        <f t="shared" si="662"/>
        <v/>
      </c>
      <c r="AG1504" s="17" t="str">
        <f t="shared" si="663"/>
        <v/>
      </c>
      <c r="AH1504" s="18" t="str">
        <f t="shared" si="664"/>
        <v/>
      </c>
      <c r="AI1504" s="73"/>
      <c r="AJ1504" s="74"/>
      <c r="AK1504" s="74"/>
      <c r="AL1504" s="73"/>
      <c r="AM1504" s="74"/>
      <c r="AN1504" s="74">
        <f t="shared" si="665"/>
        <v>2012</v>
      </c>
      <c r="AO1504" s="19" t="str">
        <f t="shared" ca="1" si="666"/>
        <v>-</v>
      </c>
      <c r="AP1504" s="17" t="str">
        <f ca="1">IF($C1504&gt;=TODAY(),"-",100*(AO1504-MIN(Fit_Error_Deaths))/(MAX(Fit_Error_Deaths)-MIN(Fit_Error_Deaths)))</f>
        <v>-</v>
      </c>
      <c r="AQ1504" s="17" t="str">
        <f t="shared" ca="1" si="667"/>
        <v>-</v>
      </c>
      <c r="AR1504" s="17" t="str">
        <f ca="1">IF($C1504&gt;=TODAY(),"-",100*(AQ1504-MIN(Fit_Error_LocalTransmission))/(MAX(Fit_Error_LocalTransmission)-MIN(Fit_Error_LocalTransmission)))</f>
        <v>-</v>
      </c>
      <c r="AS1504" s="17" t="str">
        <f t="shared" ca="1" si="668"/>
        <v>-</v>
      </c>
      <c r="AT1504" s="67" t="str">
        <f t="shared" ca="1" si="669"/>
        <v>-</v>
      </c>
    </row>
    <row r="1505" spans="1:46" s="1" customFormat="1" ht="12" x14ac:dyDescent="0.35">
      <c r="A1505" s="87"/>
      <c r="B1505" s="40" t="str">
        <f t="shared" si="646"/>
        <v/>
      </c>
      <c r="C1505" s="41" t="str">
        <f t="shared" si="647"/>
        <v/>
      </c>
      <c r="D1505" s="28">
        <f>'I Disease Parameters'!$E$6/(1000*365)</f>
        <v>4.8197260273972601E-5</v>
      </c>
      <c r="E1505" s="28">
        <f>'I Disease Parameters'!$E$7/(1000*365)</f>
        <v>2.0024657534246577E-5</v>
      </c>
      <c r="F1505" s="27">
        <f>(1-'I Disease Parameters'!$E$8)/'I Disease Parameters'!$E$10</f>
        <v>0.188</v>
      </c>
      <c r="G1505" s="27">
        <f>'I Disease Parameters'!$E$8/'I Disease Parameters'!$E$11</f>
        <v>1.2E-2</v>
      </c>
      <c r="H1505" s="27">
        <f>1/'I Disease Parameters'!$E$12</f>
        <v>0.05</v>
      </c>
      <c r="I1505" s="27">
        <f>'I Disease Parameters'!$E$9/'I Disease Parameters'!$E$15</f>
        <v>0</v>
      </c>
      <c r="J1505" s="83">
        <f t="shared" si="670"/>
        <v>7.7001263440561267</v>
      </c>
      <c r="K1505" s="60">
        <f t="shared" si="671"/>
        <v>0.77001263449643809</v>
      </c>
      <c r="L1505" s="30">
        <f t="shared" si="672"/>
        <v>0.46717576064062738</v>
      </c>
      <c r="M1505" s="27">
        <f>J1505/'I Disease Parameters'!$E$12</f>
        <v>0.38500631720280631</v>
      </c>
      <c r="N1505" s="27">
        <f>K1505/SQRT('I Disease Parameters'!$E$13*'I Disease Parameters'!$E$13)</f>
        <v>4.5294860852731655E-2</v>
      </c>
      <c r="O1505" s="27">
        <f>L1505/'I Disease Parameters'!$E$13</f>
        <v>2.7480927096507492E-2</v>
      </c>
      <c r="P1505" s="27">
        <f>(1-L1505)/'I Disease Parameters'!$E$14</f>
        <v>2.2201009973307193E-2</v>
      </c>
      <c r="Q1505" s="19" t="str">
        <f t="shared" si="648"/>
        <v/>
      </c>
      <c r="R1505" s="17" t="str">
        <f t="shared" si="649"/>
        <v/>
      </c>
      <c r="S1505" s="17" t="str">
        <f t="shared" si="650"/>
        <v/>
      </c>
      <c r="T1505" s="17" t="str">
        <f t="shared" si="651"/>
        <v/>
      </c>
      <c r="U1505" s="17" t="str">
        <f t="shared" si="652"/>
        <v/>
      </c>
      <c r="V1505" s="17" t="str">
        <f t="shared" si="653"/>
        <v/>
      </c>
      <c r="W1505" s="17" t="str">
        <f t="shared" si="654"/>
        <v/>
      </c>
      <c r="X1505" s="18" t="str">
        <f t="shared" si="645"/>
        <v/>
      </c>
      <c r="Y1505" s="17" t="str">
        <f t="shared" si="655"/>
        <v/>
      </c>
      <c r="Z1505" s="17" t="str">
        <f t="shared" si="656"/>
        <v/>
      </c>
      <c r="AA1505" s="17" t="str">
        <f t="shared" si="657"/>
        <v/>
      </c>
      <c r="AB1505" s="17" t="str">
        <f t="shared" si="658"/>
        <v/>
      </c>
      <c r="AC1505" s="17" t="str">
        <f t="shared" si="659"/>
        <v/>
      </c>
      <c r="AD1505" s="18" t="str">
        <f t="shared" si="660"/>
        <v/>
      </c>
      <c r="AE1505" s="19" t="str">
        <f t="shared" si="661"/>
        <v/>
      </c>
      <c r="AF1505" s="17" t="str">
        <f t="shared" si="662"/>
        <v/>
      </c>
      <c r="AG1505" s="17" t="str">
        <f t="shared" si="663"/>
        <v/>
      </c>
      <c r="AH1505" s="18" t="str">
        <f t="shared" si="664"/>
        <v/>
      </c>
      <c r="AI1505" s="73"/>
      <c r="AJ1505" s="74"/>
      <c r="AK1505" s="74"/>
      <c r="AL1505" s="73"/>
      <c r="AM1505" s="74"/>
      <c r="AN1505" s="74">
        <f t="shared" si="665"/>
        <v>2012</v>
      </c>
      <c r="AO1505" s="19" t="str">
        <f t="shared" ca="1" si="666"/>
        <v>-</v>
      </c>
      <c r="AP1505" s="17" t="str">
        <f ca="1">IF($C1505&gt;=TODAY(),"-",100*(AO1505-MIN(Fit_Error_Deaths))/(MAX(Fit_Error_Deaths)-MIN(Fit_Error_Deaths)))</f>
        <v>-</v>
      </c>
      <c r="AQ1505" s="17" t="str">
        <f t="shared" ca="1" si="667"/>
        <v>-</v>
      </c>
      <c r="AR1505" s="17" t="str">
        <f ca="1">IF($C1505&gt;=TODAY(),"-",100*(AQ1505-MIN(Fit_Error_LocalTransmission))/(MAX(Fit_Error_LocalTransmission)-MIN(Fit_Error_LocalTransmission)))</f>
        <v>-</v>
      </c>
      <c r="AS1505" s="17" t="str">
        <f t="shared" ca="1" si="668"/>
        <v>-</v>
      </c>
      <c r="AT1505" s="67" t="str">
        <f t="shared" ca="1" si="669"/>
        <v>-</v>
      </c>
    </row>
    <row r="1506" spans="1:46" s="1" customFormat="1" ht="12" x14ac:dyDescent="0.35">
      <c r="A1506" s="87"/>
      <c r="B1506" s="40" t="str">
        <f t="shared" si="646"/>
        <v/>
      </c>
      <c r="C1506" s="41" t="str">
        <f t="shared" si="647"/>
        <v/>
      </c>
      <c r="D1506" s="28">
        <f>'I Disease Parameters'!$E$6/(1000*365)</f>
        <v>4.8197260273972601E-5</v>
      </c>
      <c r="E1506" s="28">
        <f>'I Disease Parameters'!$E$7/(1000*365)</f>
        <v>2.0024657534246577E-5</v>
      </c>
      <c r="F1506" s="27">
        <f>(1-'I Disease Parameters'!$E$8)/'I Disease Parameters'!$E$10</f>
        <v>0.188</v>
      </c>
      <c r="G1506" s="27">
        <f>'I Disease Parameters'!$E$8/'I Disease Parameters'!$E$11</f>
        <v>1.2E-2</v>
      </c>
      <c r="H1506" s="27">
        <f>1/'I Disease Parameters'!$E$12</f>
        <v>0.05</v>
      </c>
      <c r="I1506" s="27">
        <f>'I Disease Parameters'!$E$9/'I Disease Parameters'!$E$15</f>
        <v>0</v>
      </c>
      <c r="J1506" s="83">
        <f t="shared" si="670"/>
        <v>7.7001263440561267</v>
      </c>
      <c r="K1506" s="60">
        <f t="shared" si="671"/>
        <v>0.77001263449643809</v>
      </c>
      <c r="L1506" s="30">
        <f t="shared" si="672"/>
        <v>0.46717576064062738</v>
      </c>
      <c r="M1506" s="27">
        <f>J1506/'I Disease Parameters'!$E$12</f>
        <v>0.38500631720280631</v>
      </c>
      <c r="N1506" s="27">
        <f>K1506/SQRT('I Disease Parameters'!$E$13*'I Disease Parameters'!$E$13)</f>
        <v>4.5294860852731655E-2</v>
      </c>
      <c r="O1506" s="27">
        <f>L1506/'I Disease Parameters'!$E$13</f>
        <v>2.7480927096507492E-2</v>
      </c>
      <c r="P1506" s="27">
        <f>(1-L1506)/'I Disease Parameters'!$E$14</f>
        <v>2.2201009973307193E-2</v>
      </c>
      <c r="Q1506" s="19" t="str">
        <f t="shared" si="648"/>
        <v/>
      </c>
      <c r="R1506" s="17" t="str">
        <f t="shared" si="649"/>
        <v/>
      </c>
      <c r="S1506" s="17" t="str">
        <f t="shared" si="650"/>
        <v/>
      </c>
      <c r="T1506" s="17" t="str">
        <f t="shared" si="651"/>
        <v/>
      </c>
      <c r="U1506" s="17" t="str">
        <f t="shared" si="652"/>
        <v/>
      </c>
      <c r="V1506" s="17" t="str">
        <f t="shared" si="653"/>
        <v/>
      </c>
      <c r="W1506" s="17" t="str">
        <f t="shared" si="654"/>
        <v/>
      </c>
      <c r="X1506" s="18" t="str">
        <f t="shared" si="645"/>
        <v/>
      </c>
      <c r="Y1506" s="17" t="str">
        <f t="shared" si="655"/>
        <v/>
      </c>
      <c r="Z1506" s="17" t="str">
        <f t="shared" si="656"/>
        <v/>
      </c>
      <c r="AA1506" s="17" t="str">
        <f t="shared" si="657"/>
        <v/>
      </c>
      <c r="AB1506" s="17" t="str">
        <f t="shared" si="658"/>
        <v/>
      </c>
      <c r="AC1506" s="17" t="str">
        <f t="shared" si="659"/>
        <v/>
      </c>
      <c r="AD1506" s="18" t="str">
        <f t="shared" si="660"/>
        <v/>
      </c>
      <c r="AE1506" s="19" t="str">
        <f t="shared" si="661"/>
        <v/>
      </c>
      <c r="AF1506" s="17" t="str">
        <f t="shared" si="662"/>
        <v/>
      </c>
      <c r="AG1506" s="17" t="str">
        <f t="shared" si="663"/>
        <v/>
      </c>
      <c r="AH1506" s="18" t="str">
        <f t="shared" si="664"/>
        <v/>
      </c>
      <c r="AI1506" s="73"/>
      <c r="AJ1506" s="74"/>
      <c r="AK1506" s="74"/>
      <c r="AL1506" s="73"/>
      <c r="AM1506" s="74"/>
      <c r="AN1506" s="74">
        <f t="shared" si="665"/>
        <v>2012</v>
      </c>
      <c r="AO1506" s="19" t="str">
        <f t="shared" ca="1" si="666"/>
        <v>-</v>
      </c>
      <c r="AP1506" s="17" t="str">
        <f ca="1">IF($C1506&gt;=TODAY(),"-",100*(AO1506-MIN(Fit_Error_Deaths))/(MAX(Fit_Error_Deaths)-MIN(Fit_Error_Deaths)))</f>
        <v>-</v>
      </c>
      <c r="AQ1506" s="17" t="str">
        <f t="shared" ca="1" si="667"/>
        <v>-</v>
      </c>
      <c r="AR1506" s="17" t="str">
        <f ca="1">IF($C1506&gt;=TODAY(),"-",100*(AQ1506-MIN(Fit_Error_LocalTransmission))/(MAX(Fit_Error_LocalTransmission)-MIN(Fit_Error_LocalTransmission)))</f>
        <v>-</v>
      </c>
      <c r="AS1506" s="17" t="str">
        <f t="shared" ca="1" si="668"/>
        <v>-</v>
      </c>
      <c r="AT1506" s="67" t="str">
        <f t="shared" ca="1" si="669"/>
        <v>-</v>
      </c>
    </row>
    <row r="1507" spans="1:46" s="1" customFormat="1" ht="12" x14ac:dyDescent="0.35">
      <c r="A1507" s="87"/>
      <c r="B1507" s="40" t="str">
        <f t="shared" si="646"/>
        <v/>
      </c>
      <c r="C1507" s="41" t="str">
        <f t="shared" si="647"/>
        <v/>
      </c>
      <c r="D1507" s="28">
        <f>'I Disease Parameters'!$E$6/(1000*365)</f>
        <v>4.8197260273972601E-5</v>
      </c>
      <c r="E1507" s="28">
        <f>'I Disease Parameters'!$E$7/(1000*365)</f>
        <v>2.0024657534246577E-5</v>
      </c>
      <c r="F1507" s="27">
        <f>(1-'I Disease Parameters'!$E$8)/'I Disease Parameters'!$E$10</f>
        <v>0.188</v>
      </c>
      <c r="G1507" s="27">
        <f>'I Disease Parameters'!$E$8/'I Disease Parameters'!$E$11</f>
        <v>1.2E-2</v>
      </c>
      <c r="H1507" s="27">
        <f>1/'I Disease Parameters'!$E$12</f>
        <v>0.05</v>
      </c>
      <c r="I1507" s="27">
        <f>'I Disease Parameters'!$E$9/'I Disease Parameters'!$E$15</f>
        <v>0</v>
      </c>
      <c r="J1507" s="83">
        <f t="shared" si="670"/>
        <v>7.7001263440561267</v>
      </c>
      <c r="K1507" s="60">
        <f t="shared" si="671"/>
        <v>0.77001263449643809</v>
      </c>
      <c r="L1507" s="30">
        <f t="shared" si="672"/>
        <v>0.46717576064062738</v>
      </c>
      <c r="M1507" s="27">
        <f>J1507/'I Disease Parameters'!$E$12</f>
        <v>0.38500631720280631</v>
      </c>
      <c r="N1507" s="27">
        <f>K1507/SQRT('I Disease Parameters'!$E$13*'I Disease Parameters'!$E$13)</f>
        <v>4.5294860852731655E-2</v>
      </c>
      <c r="O1507" s="27">
        <f>L1507/'I Disease Parameters'!$E$13</f>
        <v>2.7480927096507492E-2</v>
      </c>
      <c r="P1507" s="27">
        <f>(1-L1507)/'I Disease Parameters'!$E$14</f>
        <v>2.2201009973307193E-2</v>
      </c>
      <c r="Q1507" s="19" t="str">
        <f t="shared" si="648"/>
        <v/>
      </c>
      <c r="R1507" s="17" t="str">
        <f t="shared" si="649"/>
        <v/>
      </c>
      <c r="S1507" s="17" t="str">
        <f t="shared" si="650"/>
        <v/>
      </c>
      <c r="T1507" s="17" t="str">
        <f t="shared" si="651"/>
        <v/>
      </c>
      <c r="U1507" s="17" t="str">
        <f t="shared" si="652"/>
        <v/>
      </c>
      <c r="V1507" s="17" t="str">
        <f t="shared" si="653"/>
        <v/>
      </c>
      <c r="W1507" s="17" t="str">
        <f t="shared" si="654"/>
        <v/>
      </c>
      <c r="X1507" s="18" t="str">
        <f t="shared" si="645"/>
        <v/>
      </c>
      <c r="Y1507" s="17" t="str">
        <f t="shared" si="655"/>
        <v/>
      </c>
      <c r="Z1507" s="17" t="str">
        <f t="shared" si="656"/>
        <v/>
      </c>
      <c r="AA1507" s="17" t="str">
        <f t="shared" si="657"/>
        <v/>
      </c>
      <c r="AB1507" s="17" t="str">
        <f t="shared" si="658"/>
        <v/>
      </c>
      <c r="AC1507" s="17" t="str">
        <f t="shared" si="659"/>
        <v/>
      </c>
      <c r="AD1507" s="18" t="str">
        <f t="shared" si="660"/>
        <v/>
      </c>
      <c r="AE1507" s="19" t="str">
        <f t="shared" si="661"/>
        <v/>
      </c>
      <c r="AF1507" s="17" t="str">
        <f t="shared" si="662"/>
        <v/>
      </c>
      <c r="AG1507" s="17" t="str">
        <f t="shared" si="663"/>
        <v/>
      </c>
      <c r="AH1507" s="18" t="str">
        <f t="shared" si="664"/>
        <v/>
      </c>
      <c r="AI1507" s="73"/>
      <c r="AJ1507" s="74"/>
      <c r="AK1507" s="74"/>
      <c r="AL1507" s="73"/>
      <c r="AM1507" s="74"/>
      <c r="AN1507" s="74">
        <f t="shared" si="665"/>
        <v>2012</v>
      </c>
      <c r="AO1507" s="19" t="str">
        <f t="shared" ca="1" si="666"/>
        <v>-</v>
      </c>
      <c r="AP1507" s="17" t="str">
        <f ca="1">IF($C1507&gt;=TODAY(),"-",100*(AO1507-MIN(Fit_Error_Deaths))/(MAX(Fit_Error_Deaths)-MIN(Fit_Error_Deaths)))</f>
        <v>-</v>
      </c>
      <c r="AQ1507" s="17" t="str">
        <f t="shared" ca="1" si="667"/>
        <v>-</v>
      </c>
      <c r="AR1507" s="17" t="str">
        <f ca="1">IF($C1507&gt;=TODAY(),"-",100*(AQ1507-MIN(Fit_Error_LocalTransmission))/(MAX(Fit_Error_LocalTransmission)-MIN(Fit_Error_LocalTransmission)))</f>
        <v>-</v>
      </c>
      <c r="AS1507" s="17" t="str">
        <f t="shared" ca="1" si="668"/>
        <v>-</v>
      </c>
      <c r="AT1507" s="67" t="str">
        <f t="shared" ca="1" si="669"/>
        <v>-</v>
      </c>
    </row>
    <row r="1508" spans="1:46" s="1" customFormat="1" ht="12" x14ac:dyDescent="0.35">
      <c r="A1508" s="87"/>
      <c r="B1508" s="40" t="str">
        <f t="shared" si="646"/>
        <v/>
      </c>
      <c r="C1508" s="41" t="str">
        <f t="shared" si="647"/>
        <v/>
      </c>
      <c r="D1508" s="28">
        <f>'I Disease Parameters'!$E$6/(1000*365)</f>
        <v>4.8197260273972601E-5</v>
      </c>
      <c r="E1508" s="28">
        <f>'I Disease Parameters'!$E$7/(1000*365)</f>
        <v>2.0024657534246577E-5</v>
      </c>
      <c r="F1508" s="27">
        <f>(1-'I Disease Parameters'!$E$8)/'I Disease Parameters'!$E$10</f>
        <v>0.188</v>
      </c>
      <c r="G1508" s="27">
        <f>'I Disease Parameters'!$E$8/'I Disease Parameters'!$E$11</f>
        <v>1.2E-2</v>
      </c>
      <c r="H1508" s="27">
        <f>1/'I Disease Parameters'!$E$12</f>
        <v>0.05</v>
      </c>
      <c r="I1508" s="27">
        <f>'I Disease Parameters'!$E$9/'I Disease Parameters'!$E$15</f>
        <v>0</v>
      </c>
      <c r="J1508" s="83">
        <f t="shared" si="670"/>
        <v>7.7001263440561267</v>
      </c>
      <c r="K1508" s="60">
        <f t="shared" si="671"/>
        <v>0.77001263449643809</v>
      </c>
      <c r="L1508" s="30">
        <f t="shared" si="672"/>
        <v>0.46717576064062738</v>
      </c>
      <c r="M1508" s="27">
        <f>J1508/'I Disease Parameters'!$E$12</f>
        <v>0.38500631720280631</v>
      </c>
      <c r="N1508" s="27">
        <f>K1508/SQRT('I Disease Parameters'!$E$13*'I Disease Parameters'!$E$13)</f>
        <v>4.5294860852731655E-2</v>
      </c>
      <c r="O1508" s="27">
        <f>L1508/'I Disease Parameters'!$E$13</f>
        <v>2.7480927096507492E-2</v>
      </c>
      <c r="P1508" s="27">
        <f>(1-L1508)/'I Disease Parameters'!$E$14</f>
        <v>2.2201009973307193E-2</v>
      </c>
      <c r="Q1508" s="19" t="str">
        <f t="shared" si="648"/>
        <v/>
      </c>
      <c r="R1508" s="17" t="str">
        <f t="shared" si="649"/>
        <v/>
      </c>
      <c r="S1508" s="17" t="str">
        <f t="shared" si="650"/>
        <v/>
      </c>
      <c r="T1508" s="17" t="str">
        <f t="shared" si="651"/>
        <v/>
      </c>
      <c r="U1508" s="17" t="str">
        <f t="shared" si="652"/>
        <v/>
      </c>
      <c r="V1508" s="17" t="str">
        <f t="shared" si="653"/>
        <v/>
      </c>
      <c r="W1508" s="17" t="str">
        <f t="shared" si="654"/>
        <v/>
      </c>
      <c r="X1508" s="18" t="str">
        <f t="shared" si="645"/>
        <v/>
      </c>
      <c r="Y1508" s="17" t="str">
        <f t="shared" si="655"/>
        <v/>
      </c>
      <c r="Z1508" s="17" t="str">
        <f t="shared" si="656"/>
        <v/>
      </c>
      <c r="AA1508" s="17" t="str">
        <f t="shared" si="657"/>
        <v/>
      </c>
      <c r="AB1508" s="17" t="str">
        <f t="shared" si="658"/>
        <v/>
      </c>
      <c r="AC1508" s="17" t="str">
        <f t="shared" si="659"/>
        <v/>
      </c>
      <c r="AD1508" s="18" t="str">
        <f t="shared" si="660"/>
        <v/>
      </c>
      <c r="AE1508" s="19" t="str">
        <f t="shared" si="661"/>
        <v/>
      </c>
      <c r="AF1508" s="17" t="str">
        <f t="shared" si="662"/>
        <v/>
      </c>
      <c r="AG1508" s="17" t="str">
        <f t="shared" si="663"/>
        <v/>
      </c>
      <c r="AH1508" s="18" t="str">
        <f t="shared" si="664"/>
        <v/>
      </c>
      <c r="AI1508" s="73"/>
      <c r="AJ1508" s="74"/>
      <c r="AK1508" s="74"/>
      <c r="AL1508" s="73"/>
      <c r="AM1508" s="74"/>
      <c r="AN1508" s="74">
        <f t="shared" si="665"/>
        <v>2012</v>
      </c>
      <c r="AO1508" s="19" t="str">
        <f t="shared" ca="1" si="666"/>
        <v>-</v>
      </c>
      <c r="AP1508" s="17" t="str">
        <f ca="1">IF($C1508&gt;=TODAY(),"-",100*(AO1508-MIN(Fit_Error_Deaths))/(MAX(Fit_Error_Deaths)-MIN(Fit_Error_Deaths)))</f>
        <v>-</v>
      </c>
      <c r="AQ1508" s="17" t="str">
        <f t="shared" ca="1" si="667"/>
        <v>-</v>
      </c>
      <c r="AR1508" s="17" t="str">
        <f ca="1">IF($C1508&gt;=TODAY(),"-",100*(AQ1508-MIN(Fit_Error_LocalTransmission))/(MAX(Fit_Error_LocalTransmission)-MIN(Fit_Error_LocalTransmission)))</f>
        <v>-</v>
      </c>
      <c r="AS1508" s="17" t="str">
        <f t="shared" ca="1" si="668"/>
        <v>-</v>
      </c>
      <c r="AT1508" s="67" t="str">
        <f t="shared" ca="1" si="669"/>
        <v>-</v>
      </c>
    </row>
    <row r="1509" spans="1:46" s="1" customFormat="1" ht="12" x14ac:dyDescent="0.35">
      <c r="A1509" s="87"/>
      <c r="B1509" s="40" t="str">
        <f t="shared" si="646"/>
        <v/>
      </c>
      <c r="C1509" s="41" t="str">
        <f t="shared" si="647"/>
        <v/>
      </c>
      <c r="D1509" s="28">
        <f>'I Disease Parameters'!$E$6/(1000*365)</f>
        <v>4.8197260273972601E-5</v>
      </c>
      <c r="E1509" s="28">
        <f>'I Disease Parameters'!$E$7/(1000*365)</f>
        <v>2.0024657534246577E-5</v>
      </c>
      <c r="F1509" s="27">
        <f>(1-'I Disease Parameters'!$E$8)/'I Disease Parameters'!$E$10</f>
        <v>0.188</v>
      </c>
      <c r="G1509" s="27">
        <f>'I Disease Parameters'!$E$8/'I Disease Parameters'!$E$11</f>
        <v>1.2E-2</v>
      </c>
      <c r="H1509" s="27">
        <f>1/'I Disease Parameters'!$E$12</f>
        <v>0.05</v>
      </c>
      <c r="I1509" s="27">
        <f>'I Disease Parameters'!$E$9/'I Disease Parameters'!$E$15</f>
        <v>0</v>
      </c>
      <c r="J1509" s="83">
        <f t="shared" si="670"/>
        <v>7.7001263440561267</v>
      </c>
      <c r="K1509" s="60">
        <f t="shared" si="671"/>
        <v>0.77001263449643809</v>
      </c>
      <c r="L1509" s="30">
        <f t="shared" si="672"/>
        <v>0.46717576064062738</v>
      </c>
      <c r="M1509" s="27">
        <f>J1509/'I Disease Parameters'!$E$12</f>
        <v>0.38500631720280631</v>
      </c>
      <c r="N1509" s="27">
        <f>K1509/SQRT('I Disease Parameters'!$E$13*'I Disease Parameters'!$E$13)</f>
        <v>4.5294860852731655E-2</v>
      </c>
      <c r="O1509" s="27">
        <f>L1509/'I Disease Parameters'!$E$13</f>
        <v>2.7480927096507492E-2</v>
      </c>
      <c r="P1509" s="27">
        <f>(1-L1509)/'I Disease Parameters'!$E$14</f>
        <v>2.2201009973307193E-2</v>
      </c>
      <c r="Q1509" s="19" t="str">
        <f t="shared" si="648"/>
        <v/>
      </c>
      <c r="R1509" s="17" t="str">
        <f t="shared" si="649"/>
        <v/>
      </c>
      <c r="S1509" s="17" t="str">
        <f t="shared" si="650"/>
        <v/>
      </c>
      <c r="T1509" s="17" t="str">
        <f t="shared" si="651"/>
        <v/>
      </c>
      <c r="U1509" s="17" t="str">
        <f t="shared" si="652"/>
        <v/>
      </c>
      <c r="V1509" s="17" t="str">
        <f t="shared" si="653"/>
        <v/>
      </c>
      <c r="W1509" s="17" t="str">
        <f t="shared" si="654"/>
        <v/>
      </c>
      <c r="X1509" s="18" t="str">
        <f t="shared" si="645"/>
        <v/>
      </c>
      <c r="Y1509" s="17" t="str">
        <f t="shared" si="655"/>
        <v/>
      </c>
      <c r="Z1509" s="17" t="str">
        <f t="shared" si="656"/>
        <v/>
      </c>
      <c r="AA1509" s="17" t="str">
        <f t="shared" si="657"/>
        <v/>
      </c>
      <c r="AB1509" s="17" t="str">
        <f t="shared" si="658"/>
        <v/>
      </c>
      <c r="AC1509" s="17" t="str">
        <f t="shared" si="659"/>
        <v/>
      </c>
      <c r="AD1509" s="18" t="str">
        <f t="shared" si="660"/>
        <v/>
      </c>
      <c r="AE1509" s="19" t="str">
        <f t="shared" si="661"/>
        <v/>
      </c>
      <c r="AF1509" s="17" t="str">
        <f t="shared" si="662"/>
        <v/>
      </c>
      <c r="AG1509" s="17" t="str">
        <f t="shared" si="663"/>
        <v/>
      </c>
      <c r="AH1509" s="18" t="str">
        <f t="shared" si="664"/>
        <v/>
      </c>
      <c r="AI1509" s="73"/>
      <c r="AJ1509" s="74"/>
      <c r="AK1509" s="74"/>
      <c r="AL1509" s="73"/>
      <c r="AM1509" s="74"/>
      <c r="AN1509" s="74">
        <f t="shared" si="665"/>
        <v>2012</v>
      </c>
      <c r="AO1509" s="19" t="str">
        <f t="shared" ca="1" si="666"/>
        <v>-</v>
      </c>
      <c r="AP1509" s="17" t="str">
        <f ca="1">IF($C1509&gt;=TODAY(),"-",100*(AO1509-MIN(Fit_Error_Deaths))/(MAX(Fit_Error_Deaths)-MIN(Fit_Error_Deaths)))</f>
        <v>-</v>
      </c>
      <c r="AQ1509" s="17" t="str">
        <f t="shared" ca="1" si="667"/>
        <v>-</v>
      </c>
      <c r="AR1509" s="17" t="str">
        <f ca="1">IF($C1509&gt;=TODAY(),"-",100*(AQ1509-MIN(Fit_Error_LocalTransmission))/(MAX(Fit_Error_LocalTransmission)-MIN(Fit_Error_LocalTransmission)))</f>
        <v>-</v>
      </c>
      <c r="AS1509" s="17" t="str">
        <f t="shared" ca="1" si="668"/>
        <v>-</v>
      </c>
      <c r="AT1509" s="67" t="str">
        <f t="shared" ca="1" si="669"/>
        <v>-</v>
      </c>
    </row>
    <row r="1510" spans="1:46" s="1" customFormat="1" ht="12" x14ac:dyDescent="0.35">
      <c r="A1510" s="87"/>
      <c r="B1510" s="40" t="str">
        <f t="shared" si="646"/>
        <v/>
      </c>
      <c r="C1510" s="41" t="str">
        <f t="shared" si="647"/>
        <v/>
      </c>
      <c r="D1510" s="28">
        <f>'I Disease Parameters'!$E$6/(1000*365)</f>
        <v>4.8197260273972601E-5</v>
      </c>
      <c r="E1510" s="28">
        <f>'I Disease Parameters'!$E$7/(1000*365)</f>
        <v>2.0024657534246577E-5</v>
      </c>
      <c r="F1510" s="27">
        <f>(1-'I Disease Parameters'!$E$8)/'I Disease Parameters'!$E$10</f>
        <v>0.188</v>
      </c>
      <c r="G1510" s="27">
        <f>'I Disease Parameters'!$E$8/'I Disease Parameters'!$E$11</f>
        <v>1.2E-2</v>
      </c>
      <c r="H1510" s="27">
        <f>1/'I Disease Parameters'!$E$12</f>
        <v>0.05</v>
      </c>
      <c r="I1510" s="27">
        <f>'I Disease Parameters'!$E$9/'I Disease Parameters'!$E$15</f>
        <v>0</v>
      </c>
      <c r="J1510" s="83">
        <f t="shared" si="670"/>
        <v>7.7001263440561267</v>
      </c>
      <c r="K1510" s="60">
        <f t="shared" si="671"/>
        <v>0.77001263449643809</v>
      </c>
      <c r="L1510" s="30">
        <f t="shared" si="672"/>
        <v>0.46717576064062738</v>
      </c>
      <c r="M1510" s="27">
        <f>J1510/'I Disease Parameters'!$E$12</f>
        <v>0.38500631720280631</v>
      </c>
      <c r="N1510" s="27">
        <f>K1510/SQRT('I Disease Parameters'!$E$13*'I Disease Parameters'!$E$13)</f>
        <v>4.5294860852731655E-2</v>
      </c>
      <c r="O1510" s="27">
        <f>L1510/'I Disease Parameters'!$E$13</f>
        <v>2.7480927096507492E-2</v>
      </c>
      <c r="P1510" s="27">
        <f>(1-L1510)/'I Disease Parameters'!$E$14</f>
        <v>2.2201009973307193E-2</v>
      </c>
      <c r="Q1510" s="19" t="str">
        <f t="shared" si="648"/>
        <v/>
      </c>
      <c r="R1510" s="17" t="str">
        <f t="shared" si="649"/>
        <v/>
      </c>
      <c r="S1510" s="17" t="str">
        <f t="shared" si="650"/>
        <v/>
      </c>
      <c r="T1510" s="17" t="str">
        <f t="shared" si="651"/>
        <v/>
      </c>
      <c r="U1510" s="17" t="str">
        <f t="shared" si="652"/>
        <v/>
      </c>
      <c r="V1510" s="17" t="str">
        <f t="shared" si="653"/>
        <v/>
      </c>
      <c r="W1510" s="17" t="str">
        <f t="shared" si="654"/>
        <v/>
      </c>
      <c r="X1510" s="18" t="str">
        <f t="shared" si="645"/>
        <v/>
      </c>
      <c r="Y1510" s="17" t="str">
        <f t="shared" si="655"/>
        <v/>
      </c>
      <c r="Z1510" s="17" t="str">
        <f t="shared" si="656"/>
        <v/>
      </c>
      <c r="AA1510" s="17" t="str">
        <f t="shared" si="657"/>
        <v/>
      </c>
      <c r="AB1510" s="17" t="str">
        <f t="shared" si="658"/>
        <v/>
      </c>
      <c r="AC1510" s="17" t="str">
        <f t="shared" si="659"/>
        <v/>
      </c>
      <c r="AD1510" s="18" t="str">
        <f t="shared" si="660"/>
        <v/>
      </c>
      <c r="AE1510" s="19" t="str">
        <f t="shared" si="661"/>
        <v/>
      </c>
      <c r="AF1510" s="17" t="str">
        <f t="shared" si="662"/>
        <v/>
      </c>
      <c r="AG1510" s="17" t="str">
        <f t="shared" si="663"/>
        <v/>
      </c>
      <c r="AH1510" s="18" t="str">
        <f t="shared" si="664"/>
        <v/>
      </c>
      <c r="AI1510" s="73"/>
      <c r="AJ1510" s="74"/>
      <c r="AK1510" s="74"/>
      <c r="AL1510" s="73"/>
      <c r="AM1510" s="74"/>
      <c r="AN1510" s="74">
        <f t="shared" si="665"/>
        <v>2012</v>
      </c>
      <c r="AO1510" s="19" t="str">
        <f t="shared" ca="1" si="666"/>
        <v>-</v>
      </c>
      <c r="AP1510" s="17" t="str">
        <f ca="1">IF($C1510&gt;=TODAY(),"-",100*(AO1510-MIN(Fit_Error_Deaths))/(MAX(Fit_Error_Deaths)-MIN(Fit_Error_Deaths)))</f>
        <v>-</v>
      </c>
      <c r="AQ1510" s="17" t="str">
        <f t="shared" ca="1" si="667"/>
        <v>-</v>
      </c>
      <c r="AR1510" s="17" t="str">
        <f ca="1">IF($C1510&gt;=TODAY(),"-",100*(AQ1510-MIN(Fit_Error_LocalTransmission))/(MAX(Fit_Error_LocalTransmission)-MIN(Fit_Error_LocalTransmission)))</f>
        <v>-</v>
      </c>
      <c r="AS1510" s="17" t="str">
        <f t="shared" ca="1" si="668"/>
        <v>-</v>
      </c>
      <c r="AT1510" s="67" t="str">
        <f t="shared" ca="1" si="669"/>
        <v>-</v>
      </c>
    </row>
    <row r="1511" spans="1:46" s="1" customFormat="1" ht="12" x14ac:dyDescent="0.35">
      <c r="A1511" s="87"/>
      <c r="B1511" s="40" t="str">
        <f t="shared" si="646"/>
        <v/>
      </c>
      <c r="C1511" s="41" t="str">
        <f t="shared" si="647"/>
        <v/>
      </c>
      <c r="D1511" s="28">
        <f>'I Disease Parameters'!$E$6/(1000*365)</f>
        <v>4.8197260273972601E-5</v>
      </c>
      <c r="E1511" s="28">
        <f>'I Disease Parameters'!$E$7/(1000*365)</f>
        <v>2.0024657534246577E-5</v>
      </c>
      <c r="F1511" s="27">
        <f>(1-'I Disease Parameters'!$E$8)/'I Disease Parameters'!$E$10</f>
        <v>0.188</v>
      </c>
      <c r="G1511" s="27">
        <f>'I Disease Parameters'!$E$8/'I Disease Parameters'!$E$11</f>
        <v>1.2E-2</v>
      </c>
      <c r="H1511" s="27">
        <f>1/'I Disease Parameters'!$E$12</f>
        <v>0.05</v>
      </c>
      <c r="I1511" s="27">
        <f>'I Disease Parameters'!$E$9/'I Disease Parameters'!$E$15</f>
        <v>0</v>
      </c>
      <c r="J1511" s="83">
        <f t="shared" si="670"/>
        <v>7.7001263440561267</v>
      </c>
      <c r="K1511" s="60">
        <f t="shared" si="671"/>
        <v>0.77001263449643809</v>
      </c>
      <c r="L1511" s="30">
        <f t="shared" si="672"/>
        <v>0.46717576064062738</v>
      </c>
      <c r="M1511" s="27">
        <f>J1511/'I Disease Parameters'!$E$12</f>
        <v>0.38500631720280631</v>
      </c>
      <c r="N1511" s="27">
        <f>K1511/SQRT('I Disease Parameters'!$E$13*'I Disease Parameters'!$E$13)</f>
        <v>4.5294860852731655E-2</v>
      </c>
      <c r="O1511" s="27">
        <f>L1511/'I Disease Parameters'!$E$13</f>
        <v>2.7480927096507492E-2</v>
      </c>
      <c r="P1511" s="27">
        <f>(1-L1511)/'I Disease Parameters'!$E$14</f>
        <v>2.2201009973307193E-2</v>
      </c>
      <c r="Q1511" s="19" t="str">
        <f t="shared" si="648"/>
        <v/>
      </c>
      <c r="R1511" s="17" t="str">
        <f t="shared" si="649"/>
        <v/>
      </c>
      <c r="S1511" s="17" t="str">
        <f t="shared" si="650"/>
        <v/>
      </c>
      <c r="T1511" s="17" t="str">
        <f t="shared" si="651"/>
        <v/>
      </c>
      <c r="U1511" s="17" t="str">
        <f t="shared" si="652"/>
        <v/>
      </c>
      <c r="V1511" s="17" t="str">
        <f t="shared" si="653"/>
        <v/>
      </c>
      <c r="W1511" s="17" t="str">
        <f t="shared" si="654"/>
        <v/>
      </c>
      <c r="X1511" s="18" t="str">
        <f t="shared" si="645"/>
        <v/>
      </c>
      <c r="Y1511" s="17" t="str">
        <f t="shared" si="655"/>
        <v/>
      </c>
      <c r="Z1511" s="17" t="str">
        <f t="shared" si="656"/>
        <v/>
      </c>
      <c r="AA1511" s="17" t="str">
        <f t="shared" si="657"/>
        <v/>
      </c>
      <c r="AB1511" s="17" t="str">
        <f t="shared" si="658"/>
        <v/>
      </c>
      <c r="AC1511" s="17" t="str">
        <f t="shared" si="659"/>
        <v/>
      </c>
      <c r="AD1511" s="18" t="str">
        <f t="shared" si="660"/>
        <v/>
      </c>
      <c r="AE1511" s="19" t="str">
        <f t="shared" si="661"/>
        <v/>
      </c>
      <c r="AF1511" s="17" t="str">
        <f t="shared" si="662"/>
        <v/>
      </c>
      <c r="AG1511" s="17" t="str">
        <f t="shared" si="663"/>
        <v/>
      </c>
      <c r="AH1511" s="18" t="str">
        <f t="shared" si="664"/>
        <v/>
      </c>
      <c r="AI1511" s="73"/>
      <c r="AJ1511" s="74"/>
      <c r="AK1511" s="74"/>
      <c r="AL1511" s="73"/>
      <c r="AM1511" s="74"/>
      <c r="AN1511" s="74">
        <f t="shared" si="665"/>
        <v>2012</v>
      </c>
      <c r="AO1511" s="19" t="str">
        <f t="shared" ca="1" si="666"/>
        <v>-</v>
      </c>
      <c r="AP1511" s="17" t="str">
        <f ca="1">IF($C1511&gt;=TODAY(),"-",100*(AO1511-MIN(Fit_Error_Deaths))/(MAX(Fit_Error_Deaths)-MIN(Fit_Error_Deaths)))</f>
        <v>-</v>
      </c>
      <c r="AQ1511" s="17" t="str">
        <f t="shared" ca="1" si="667"/>
        <v>-</v>
      </c>
      <c r="AR1511" s="17" t="str">
        <f ca="1">IF($C1511&gt;=TODAY(),"-",100*(AQ1511-MIN(Fit_Error_LocalTransmission))/(MAX(Fit_Error_LocalTransmission)-MIN(Fit_Error_LocalTransmission)))</f>
        <v>-</v>
      </c>
      <c r="AS1511" s="17" t="str">
        <f t="shared" ca="1" si="668"/>
        <v>-</v>
      </c>
      <c r="AT1511" s="67" t="str">
        <f t="shared" ca="1" si="669"/>
        <v>-</v>
      </c>
    </row>
    <row r="1512" spans="1:46" s="1" customFormat="1" ht="12" x14ac:dyDescent="0.35">
      <c r="A1512" s="87"/>
      <c r="B1512" s="40" t="str">
        <f t="shared" si="646"/>
        <v/>
      </c>
      <c r="C1512" s="41" t="str">
        <f t="shared" si="647"/>
        <v/>
      </c>
      <c r="D1512" s="28">
        <f>'I Disease Parameters'!$E$6/(1000*365)</f>
        <v>4.8197260273972601E-5</v>
      </c>
      <c r="E1512" s="28">
        <f>'I Disease Parameters'!$E$7/(1000*365)</f>
        <v>2.0024657534246577E-5</v>
      </c>
      <c r="F1512" s="27">
        <f>(1-'I Disease Parameters'!$E$8)/'I Disease Parameters'!$E$10</f>
        <v>0.188</v>
      </c>
      <c r="G1512" s="27">
        <f>'I Disease Parameters'!$E$8/'I Disease Parameters'!$E$11</f>
        <v>1.2E-2</v>
      </c>
      <c r="H1512" s="27">
        <f>1/'I Disease Parameters'!$E$12</f>
        <v>0.05</v>
      </c>
      <c r="I1512" s="27">
        <f>'I Disease Parameters'!$E$9/'I Disease Parameters'!$E$15</f>
        <v>0</v>
      </c>
      <c r="J1512" s="83">
        <f t="shared" si="670"/>
        <v>7.7001263440561267</v>
      </c>
      <c r="K1512" s="60">
        <f t="shared" si="671"/>
        <v>0.77001263449643809</v>
      </c>
      <c r="L1512" s="30">
        <f t="shared" si="672"/>
        <v>0.46717576064062738</v>
      </c>
      <c r="M1512" s="27">
        <f>J1512/'I Disease Parameters'!$E$12</f>
        <v>0.38500631720280631</v>
      </c>
      <c r="N1512" s="27">
        <f>K1512/SQRT('I Disease Parameters'!$E$13*'I Disease Parameters'!$E$13)</f>
        <v>4.5294860852731655E-2</v>
      </c>
      <c r="O1512" s="27">
        <f>L1512/'I Disease Parameters'!$E$13</f>
        <v>2.7480927096507492E-2</v>
      </c>
      <c r="P1512" s="27">
        <f>(1-L1512)/'I Disease Parameters'!$E$14</f>
        <v>2.2201009973307193E-2</v>
      </c>
      <c r="Q1512" s="19" t="str">
        <f t="shared" si="648"/>
        <v/>
      </c>
      <c r="R1512" s="17" t="str">
        <f t="shared" si="649"/>
        <v/>
      </c>
      <c r="S1512" s="17" t="str">
        <f t="shared" si="650"/>
        <v/>
      </c>
      <c r="T1512" s="17" t="str">
        <f t="shared" si="651"/>
        <v/>
      </c>
      <c r="U1512" s="17" t="str">
        <f t="shared" si="652"/>
        <v/>
      </c>
      <c r="V1512" s="17" t="str">
        <f t="shared" si="653"/>
        <v/>
      </c>
      <c r="W1512" s="17" t="str">
        <f t="shared" si="654"/>
        <v/>
      </c>
      <c r="X1512" s="18" t="str">
        <f t="shared" si="645"/>
        <v/>
      </c>
      <c r="Y1512" s="17" t="str">
        <f t="shared" si="655"/>
        <v/>
      </c>
      <c r="Z1512" s="17" t="str">
        <f t="shared" si="656"/>
        <v/>
      </c>
      <c r="AA1512" s="17" t="str">
        <f t="shared" si="657"/>
        <v/>
      </c>
      <c r="AB1512" s="17" t="str">
        <f t="shared" si="658"/>
        <v/>
      </c>
      <c r="AC1512" s="17" t="str">
        <f t="shared" si="659"/>
        <v/>
      </c>
      <c r="AD1512" s="18" t="str">
        <f t="shared" si="660"/>
        <v/>
      </c>
      <c r="AE1512" s="19" t="str">
        <f t="shared" si="661"/>
        <v/>
      </c>
      <c r="AF1512" s="17" t="str">
        <f t="shared" si="662"/>
        <v/>
      </c>
      <c r="AG1512" s="17" t="str">
        <f t="shared" si="663"/>
        <v/>
      </c>
      <c r="AH1512" s="18" t="str">
        <f t="shared" si="664"/>
        <v/>
      </c>
      <c r="AI1512" s="73"/>
      <c r="AJ1512" s="74"/>
      <c r="AK1512" s="74"/>
      <c r="AL1512" s="73"/>
      <c r="AM1512" s="74"/>
      <c r="AN1512" s="74">
        <f t="shared" si="665"/>
        <v>2012</v>
      </c>
      <c r="AO1512" s="19" t="str">
        <f t="shared" ca="1" si="666"/>
        <v>-</v>
      </c>
      <c r="AP1512" s="17" t="str">
        <f ca="1">IF($C1512&gt;=TODAY(),"-",100*(AO1512-MIN(Fit_Error_Deaths))/(MAX(Fit_Error_Deaths)-MIN(Fit_Error_Deaths)))</f>
        <v>-</v>
      </c>
      <c r="AQ1512" s="17" t="str">
        <f t="shared" ca="1" si="667"/>
        <v>-</v>
      </c>
      <c r="AR1512" s="17" t="str">
        <f ca="1">IF($C1512&gt;=TODAY(),"-",100*(AQ1512-MIN(Fit_Error_LocalTransmission))/(MAX(Fit_Error_LocalTransmission)-MIN(Fit_Error_LocalTransmission)))</f>
        <v>-</v>
      </c>
      <c r="AS1512" s="17" t="str">
        <f t="shared" ca="1" si="668"/>
        <v>-</v>
      </c>
      <c r="AT1512" s="67" t="str">
        <f t="shared" ca="1" si="669"/>
        <v>-</v>
      </c>
    </row>
    <row r="1513" spans="1:46" s="1" customFormat="1" ht="12" x14ac:dyDescent="0.35">
      <c r="A1513" s="87"/>
      <c r="B1513" s="40" t="str">
        <f t="shared" si="646"/>
        <v/>
      </c>
      <c r="C1513" s="41" t="str">
        <f t="shared" si="647"/>
        <v/>
      </c>
      <c r="D1513" s="28">
        <f>'I Disease Parameters'!$E$6/(1000*365)</f>
        <v>4.8197260273972601E-5</v>
      </c>
      <c r="E1513" s="28">
        <f>'I Disease Parameters'!$E$7/(1000*365)</f>
        <v>2.0024657534246577E-5</v>
      </c>
      <c r="F1513" s="27">
        <f>(1-'I Disease Parameters'!$E$8)/'I Disease Parameters'!$E$10</f>
        <v>0.188</v>
      </c>
      <c r="G1513" s="27">
        <f>'I Disease Parameters'!$E$8/'I Disease Parameters'!$E$11</f>
        <v>1.2E-2</v>
      </c>
      <c r="H1513" s="27">
        <f>1/'I Disease Parameters'!$E$12</f>
        <v>0.05</v>
      </c>
      <c r="I1513" s="27">
        <f>'I Disease Parameters'!$E$9/'I Disease Parameters'!$E$15</f>
        <v>0</v>
      </c>
      <c r="J1513" s="83">
        <f t="shared" si="670"/>
        <v>7.7001263440561267</v>
      </c>
      <c r="K1513" s="60">
        <f t="shared" si="671"/>
        <v>0.77001263449643809</v>
      </c>
      <c r="L1513" s="30">
        <f t="shared" si="672"/>
        <v>0.46717576064062738</v>
      </c>
      <c r="M1513" s="27">
        <f>J1513/'I Disease Parameters'!$E$12</f>
        <v>0.38500631720280631</v>
      </c>
      <c r="N1513" s="27">
        <f>K1513/SQRT('I Disease Parameters'!$E$13*'I Disease Parameters'!$E$13)</f>
        <v>4.5294860852731655E-2</v>
      </c>
      <c r="O1513" s="27">
        <f>L1513/'I Disease Parameters'!$E$13</f>
        <v>2.7480927096507492E-2</v>
      </c>
      <c r="P1513" s="27">
        <f>(1-L1513)/'I Disease Parameters'!$E$14</f>
        <v>2.2201009973307193E-2</v>
      </c>
      <c r="Q1513" s="19" t="str">
        <f t="shared" si="648"/>
        <v/>
      </c>
      <c r="R1513" s="17" t="str">
        <f t="shared" si="649"/>
        <v/>
      </c>
      <c r="S1513" s="17" t="str">
        <f t="shared" si="650"/>
        <v/>
      </c>
      <c r="T1513" s="17" t="str">
        <f t="shared" si="651"/>
        <v/>
      </c>
      <c r="U1513" s="17" t="str">
        <f t="shared" si="652"/>
        <v/>
      </c>
      <c r="V1513" s="17" t="str">
        <f t="shared" si="653"/>
        <v/>
      </c>
      <c r="W1513" s="17" t="str">
        <f t="shared" si="654"/>
        <v/>
      </c>
      <c r="X1513" s="18" t="str">
        <f t="shared" si="645"/>
        <v/>
      </c>
      <c r="Y1513" s="17" t="str">
        <f t="shared" si="655"/>
        <v/>
      </c>
      <c r="Z1513" s="17" t="str">
        <f t="shared" si="656"/>
        <v/>
      </c>
      <c r="AA1513" s="17" t="str">
        <f t="shared" si="657"/>
        <v/>
      </c>
      <c r="AB1513" s="17" t="str">
        <f t="shared" si="658"/>
        <v/>
      </c>
      <c r="AC1513" s="17" t="str">
        <f t="shared" si="659"/>
        <v/>
      </c>
      <c r="AD1513" s="18" t="str">
        <f t="shared" si="660"/>
        <v/>
      </c>
      <c r="AE1513" s="19" t="str">
        <f t="shared" si="661"/>
        <v/>
      </c>
      <c r="AF1513" s="17" t="str">
        <f t="shared" si="662"/>
        <v/>
      </c>
      <c r="AG1513" s="17" t="str">
        <f t="shared" si="663"/>
        <v/>
      </c>
      <c r="AH1513" s="18" t="str">
        <f t="shared" si="664"/>
        <v/>
      </c>
      <c r="AI1513" s="73"/>
      <c r="AJ1513" s="74"/>
      <c r="AK1513" s="74"/>
      <c r="AL1513" s="73"/>
      <c r="AM1513" s="74"/>
      <c r="AN1513" s="74">
        <f t="shared" si="665"/>
        <v>2012</v>
      </c>
      <c r="AO1513" s="19" t="str">
        <f t="shared" ca="1" si="666"/>
        <v>-</v>
      </c>
      <c r="AP1513" s="17" t="str">
        <f ca="1">IF($C1513&gt;=TODAY(),"-",100*(AO1513-MIN(Fit_Error_Deaths))/(MAX(Fit_Error_Deaths)-MIN(Fit_Error_Deaths)))</f>
        <v>-</v>
      </c>
      <c r="AQ1513" s="17" t="str">
        <f t="shared" ca="1" si="667"/>
        <v>-</v>
      </c>
      <c r="AR1513" s="17" t="str">
        <f ca="1">IF($C1513&gt;=TODAY(),"-",100*(AQ1513-MIN(Fit_Error_LocalTransmission))/(MAX(Fit_Error_LocalTransmission)-MIN(Fit_Error_LocalTransmission)))</f>
        <v>-</v>
      </c>
      <c r="AS1513" s="17" t="str">
        <f t="shared" ca="1" si="668"/>
        <v>-</v>
      </c>
      <c r="AT1513" s="67" t="str">
        <f t="shared" ca="1" si="669"/>
        <v>-</v>
      </c>
    </row>
    <row r="1514" spans="1:46" s="1" customFormat="1" ht="12" x14ac:dyDescent="0.35">
      <c r="A1514" s="87"/>
      <c r="B1514" s="40" t="str">
        <f t="shared" si="646"/>
        <v/>
      </c>
      <c r="C1514" s="41" t="str">
        <f t="shared" si="647"/>
        <v/>
      </c>
      <c r="D1514" s="28">
        <f>'I Disease Parameters'!$E$6/(1000*365)</f>
        <v>4.8197260273972601E-5</v>
      </c>
      <c r="E1514" s="28">
        <f>'I Disease Parameters'!$E$7/(1000*365)</f>
        <v>2.0024657534246577E-5</v>
      </c>
      <c r="F1514" s="27">
        <f>(1-'I Disease Parameters'!$E$8)/'I Disease Parameters'!$E$10</f>
        <v>0.188</v>
      </c>
      <c r="G1514" s="27">
        <f>'I Disease Parameters'!$E$8/'I Disease Parameters'!$E$11</f>
        <v>1.2E-2</v>
      </c>
      <c r="H1514" s="27">
        <f>1/'I Disease Parameters'!$E$12</f>
        <v>0.05</v>
      </c>
      <c r="I1514" s="27">
        <f>'I Disease Parameters'!$E$9/'I Disease Parameters'!$E$15</f>
        <v>0</v>
      </c>
      <c r="J1514" s="83">
        <f t="shared" si="670"/>
        <v>7.7001263440561267</v>
      </c>
      <c r="K1514" s="60">
        <f t="shared" si="671"/>
        <v>0.77001263449643809</v>
      </c>
      <c r="L1514" s="30">
        <f t="shared" si="672"/>
        <v>0.46717576064062738</v>
      </c>
      <c r="M1514" s="27">
        <f>J1514/'I Disease Parameters'!$E$12</f>
        <v>0.38500631720280631</v>
      </c>
      <c r="N1514" s="27">
        <f>K1514/SQRT('I Disease Parameters'!$E$13*'I Disease Parameters'!$E$13)</f>
        <v>4.5294860852731655E-2</v>
      </c>
      <c r="O1514" s="27">
        <f>L1514/'I Disease Parameters'!$E$13</f>
        <v>2.7480927096507492E-2</v>
      </c>
      <c r="P1514" s="27">
        <f>(1-L1514)/'I Disease Parameters'!$E$14</f>
        <v>2.2201009973307193E-2</v>
      </c>
      <c r="Q1514" s="19" t="str">
        <f t="shared" si="648"/>
        <v/>
      </c>
      <c r="R1514" s="17" t="str">
        <f t="shared" si="649"/>
        <v/>
      </c>
      <c r="S1514" s="17" t="str">
        <f t="shared" si="650"/>
        <v/>
      </c>
      <c r="T1514" s="17" t="str">
        <f t="shared" si="651"/>
        <v/>
      </c>
      <c r="U1514" s="17" t="str">
        <f t="shared" si="652"/>
        <v/>
      </c>
      <c r="V1514" s="17" t="str">
        <f t="shared" si="653"/>
        <v/>
      </c>
      <c r="W1514" s="17" t="str">
        <f t="shared" si="654"/>
        <v/>
      </c>
      <c r="X1514" s="18" t="str">
        <f t="shared" si="645"/>
        <v/>
      </c>
      <c r="Y1514" s="17" t="str">
        <f t="shared" si="655"/>
        <v/>
      </c>
      <c r="Z1514" s="17" t="str">
        <f t="shared" si="656"/>
        <v/>
      </c>
      <c r="AA1514" s="17" t="str">
        <f t="shared" si="657"/>
        <v/>
      </c>
      <c r="AB1514" s="17" t="str">
        <f t="shared" si="658"/>
        <v/>
      </c>
      <c r="AC1514" s="17" t="str">
        <f t="shared" si="659"/>
        <v/>
      </c>
      <c r="AD1514" s="18" t="str">
        <f t="shared" si="660"/>
        <v/>
      </c>
      <c r="AE1514" s="19" t="str">
        <f t="shared" si="661"/>
        <v/>
      </c>
      <c r="AF1514" s="17" t="str">
        <f t="shared" si="662"/>
        <v/>
      </c>
      <c r="AG1514" s="17" t="str">
        <f t="shared" si="663"/>
        <v/>
      </c>
      <c r="AH1514" s="18" t="str">
        <f t="shared" si="664"/>
        <v/>
      </c>
      <c r="AI1514" s="73"/>
      <c r="AJ1514" s="74"/>
      <c r="AK1514" s="74"/>
      <c r="AL1514" s="73"/>
      <c r="AM1514" s="74"/>
      <c r="AN1514" s="74">
        <f t="shared" si="665"/>
        <v>2012</v>
      </c>
      <c r="AO1514" s="19" t="str">
        <f t="shared" ca="1" si="666"/>
        <v>-</v>
      </c>
      <c r="AP1514" s="17" t="str">
        <f ca="1">IF($C1514&gt;=TODAY(),"-",100*(AO1514-MIN(Fit_Error_Deaths))/(MAX(Fit_Error_Deaths)-MIN(Fit_Error_Deaths)))</f>
        <v>-</v>
      </c>
      <c r="AQ1514" s="17" t="str">
        <f t="shared" ca="1" si="667"/>
        <v>-</v>
      </c>
      <c r="AR1514" s="17" t="str">
        <f ca="1">IF($C1514&gt;=TODAY(),"-",100*(AQ1514-MIN(Fit_Error_LocalTransmission))/(MAX(Fit_Error_LocalTransmission)-MIN(Fit_Error_LocalTransmission)))</f>
        <v>-</v>
      </c>
      <c r="AS1514" s="17" t="str">
        <f t="shared" ca="1" si="668"/>
        <v>-</v>
      </c>
      <c r="AT1514" s="67" t="str">
        <f t="shared" ca="1" si="669"/>
        <v>-</v>
      </c>
    </row>
    <row r="1515" spans="1:46" s="1" customFormat="1" ht="12" x14ac:dyDescent="0.35">
      <c r="A1515" s="87"/>
      <c r="B1515" s="40" t="str">
        <f t="shared" si="646"/>
        <v/>
      </c>
      <c r="C1515" s="41" t="str">
        <f t="shared" si="647"/>
        <v/>
      </c>
      <c r="D1515" s="28">
        <f>'I Disease Parameters'!$E$6/(1000*365)</f>
        <v>4.8197260273972601E-5</v>
      </c>
      <c r="E1515" s="28">
        <f>'I Disease Parameters'!$E$7/(1000*365)</f>
        <v>2.0024657534246577E-5</v>
      </c>
      <c r="F1515" s="27">
        <f>(1-'I Disease Parameters'!$E$8)/'I Disease Parameters'!$E$10</f>
        <v>0.188</v>
      </c>
      <c r="G1515" s="27">
        <f>'I Disease Parameters'!$E$8/'I Disease Parameters'!$E$11</f>
        <v>1.2E-2</v>
      </c>
      <c r="H1515" s="27">
        <f>1/'I Disease Parameters'!$E$12</f>
        <v>0.05</v>
      </c>
      <c r="I1515" s="27">
        <f>'I Disease Parameters'!$E$9/'I Disease Parameters'!$E$15</f>
        <v>0</v>
      </c>
      <c r="J1515" s="83">
        <f t="shared" si="670"/>
        <v>7.7001263440561267</v>
      </c>
      <c r="K1515" s="60">
        <f t="shared" si="671"/>
        <v>0.77001263449643809</v>
      </c>
      <c r="L1515" s="30">
        <f t="shared" si="672"/>
        <v>0.46717576064062738</v>
      </c>
      <c r="M1515" s="27">
        <f>J1515/'I Disease Parameters'!$E$12</f>
        <v>0.38500631720280631</v>
      </c>
      <c r="N1515" s="27">
        <f>K1515/SQRT('I Disease Parameters'!$E$13*'I Disease Parameters'!$E$13)</f>
        <v>4.5294860852731655E-2</v>
      </c>
      <c r="O1515" s="27">
        <f>L1515/'I Disease Parameters'!$E$13</f>
        <v>2.7480927096507492E-2</v>
      </c>
      <c r="P1515" s="27">
        <f>(1-L1515)/'I Disease Parameters'!$E$14</f>
        <v>2.2201009973307193E-2</v>
      </c>
      <c r="Q1515" s="19" t="str">
        <f t="shared" si="648"/>
        <v/>
      </c>
      <c r="R1515" s="17" t="str">
        <f t="shared" si="649"/>
        <v/>
      </c>
      <c r="S1515" s="17" t="str">
        <f t="shared" si="650"/>
        <v/>
      </c>
      <c r="T1515" s="17" t="str">
        <f t="shared" si="651"/>
        <v/>
      </c>
      <c r="U1515" s="17" t="str">
        <f t="shared" si="652"/>
        <v/>
      </c>
      <c r="V1515" s="17" t="str">
        <f t="shared" si="653"/>
        <v/>
      </c>
      <c r="W1515" s="17" t="str">
        <f t="shared" si="654"/>
        <v/>
      </c>
      <c r="X1515" s="18" t="str">
        <f t="shared" si="645"/>
        <v/>
      </c>
      <c r="Y1515" s="17" t="str">
        <f t="shared" si="655"/>
        <v/>
      </c>
      <c r="Z1515" s="17" t="str">
        <f t="shared" si="656"/>
        <v/>
      </c>
      <c r="AA1515" s="17" t="str">
        <f t="shared" si="657"/>
        <v/>
      </c>
      <c r="AB1515" s="17" t="str">
        <f t="shared" si="658"/>
        <v/>
      </c>
      <c r="AC1515" s="17" t="str">
        <f t="shared" si="659"/>
        <v/>
      </c>
      <c r="AD1515" s="18" t="str">
        <f t="shared" si="660"/>
        <v/>
      </c>
      <c r="AE1515" s="19" t="str">
        <f t="shared" si="661"/>
        <v/>
      </c>
      <c r="AF1515" s="17" t="str">
        <f t="shared" si="662"/>
        <v/>
      </c>
      <c r="AG1515" s="17" t="str">
        <f t="shared" si="663"/>
        <v/>
      </c>
      <c r="AH1515" s="18" t="str">
        <f t="shared" si="664"/>
        <v/>
      </c>
      <c r="AI1515" s="73"/>
      <c r="AJ1515" s="74"/>
      <c r="AK1515" s="74"/>
      <c r="AL1515" s="73"/>
      <c r="AM1515" s="74"/>
      <c r="AN1515" s="74">
        <f t="shared" si="665"/>
        <v>2012</v>
      </c>
      <c r="AO1515" s="19" t="str">
        <f t="shared" ca="1" si="666"/>
        <v>-</v>
      </c>
      <c r="AP1515" s="17" t="str">
        <f ca="1">IF($C1515&gt;=TODAY(),"-",100*(AO1515-MIN(Fit_Error_Deaths))/(MAX(Fit_Error_Deaths)-MIN(Fit_Error_Deaths)))</f>
        <v>-</v>
      </c>
      <c r="AQ1515" s="17" t="str">
        <f t="shared" ca="1" si="667"/>
        <v>-</v>
      </c>
      <c r="AR1515" s="17" t="str">
        <f ca="1">IF($C1515&gt;=TODAY(),"-",100*(AQ1515-MIN(Fit_Error_LocalTransmission))/(MAX(Fit_Error_LocalTransmission)-MIN(Fit_Error_LocalTransmission)))</f>
        <v>-</v>
      </c>
      <c r="AS1515" s="17" t="str">
        <f t="shared" ca="1" si="668"/>
        <v>-</v>
      </c>
      <c r="AT1515" s="67" t="str">
        <f t="shared" ca="1" si="669"/>
        <v>-</v>
      </c>
    </row>
    <row r="1516" spans="1:46" s="1" customFormat="1" ht="12" x14ac:dyDescent="0.35">
      <c r="A1516" s="87"/>
      <c r="B1516" s="40" t="str">
        <f t="shared" si="646"/>
        <v/>
      </c>
      <c r="C1516" s="41" t="str">
        <f t="shared" si="647"/>
        <v/>
      </c>
      <c r="D1516" s="28">
        <f>'I Disease Parameters'!$E$6/(1000*365)</f>
        <v>4.8197260273972601E-5</v>
      </c>
      <c r="E1516" s="28">
        <f>'I Disease Parameters'!$E$7/(1000*365)</f>
        <v>2.0024657534246577E-5</v>
      </c>
      <c r="F1516" s="27">
        <f>(1-'I Disease Parameters'!$E$8)/'I Disease Parameters'!$E$10</f>
        <v>0.188</v>
      </c>
      <c r="G1516" s="27">
        <f>'I Disease Parameters'!$E$8/'I Disease Parameters'!$E$11</f>
        <v>1.2E-2</v>
      </c>
      <c r="H1516" s="27">
        <f>1/'I Disease Parameters'!$E$12</f>
        <v>0.05</v>
      </c>
      <c r="I1516" s="27">
        <f>'I Disease Parameters'!$E$9/'I Disease Parameters'!$E$15</f>
        <v>0</v>
      </c>
      <c r="J1516" s="83">
        <f t="shared" si="670"/>
        <v>7.7001263440561267</v>
      </c>
      <c r="K1516" s="60">
        <f t="shared" si="671"/>
        <v>0.77001263449643809</v>
      </c>
      <c r="L1516" s="30">
        <f t="shared" si="672"/>
        <v>0.46717576064062738</v>
      </c>
      <c r="M1516" s="27">
        <f>J1516/'I Disease Parameters'!$E$12</f>
        <v>0.38500631720280631</v>
      </c>
      <c r="N1516" s="27">
        <f>K1516/SQRT('I Disease Parameters'!$E$13*'I Disease Parameters'!$E$13)</f>
        <v>4.5294860852731655E-2</v>
      </c>
      <c r="O1516" s="27">
        <f>L1516/'I Disease Parameters'!$E$13</f>
        <v>2.7480927096507492E-2</v>
      </c>
      <c r="P1516" s="27">
        <f>(1-L1516)/'I Disease Parameters'!$E$14</f>
        <v>2.2201009973307193E-2</v>
      </c>
      <c r="Q1516" s="19" t="str">
        <f t="shared" si="648"/>
        <v/>
      </c>
      <c r="R1516" s="17" t="str">
        <f t="shared" si="649"/>
        <v/>
      </c>
      <c r="S1516" s="17" t="str">
        <f t="shared" si="650"/>
        <v/>
      </c>
      <c r="T1516" s="17" t="str">
        <f t="shared" si="651"/>
        <v/>
      </c>
      <c r="U1516" s="17" t="str">
        <f t="shared" si="652"/>
        <v/>
      </c>
      <c r="V1516" s="17" t="str">
        <f t="shared" si="653"/>
        <v/>
      </c>
      <c r="W1516" s="17" t="str">
        <f t="shared" si="654"/>
        <v/>
      </c>
      <c r="X1516" s="18" t="str">
        <f t="shared" si="645"/>
        <v/>
      </c>
      <c r="Y1516" s="17" t="str">
        <f t="shared" si="655"/>
        <v/>
      </c>
      <c r="Z1516" s="17" t="str">
        <f t="shared" si="656"/>
        <v/>
      </c>
      <c r="AA1516" s="17" t="str">
        <f t="shared" si="657"/>
        <v/>
      </c>
      <c r="AB1516" s="17" t="str">
        <f t="shared" si="658"/>
        <v/>
      </c>
      <c r="AC1516" s="17" t="str">
        <f t="shared" si="659"/>
        <v/>
      </c>
      <c r="AD1516" s="18" t="str">
        <f t="shared" si="660"/>
        <v/>
      </c>
      <c r="AE1516" s="19" t="str">
        <f t="shared" si="661"/>
        <v/>
      </c>
      <c r="AF1516" s="17" t="str">
        <f t="shared" si="662"/>
        <v/>
      </c>
      <c r="AG1516" s="17" t="str">
        <f t="shared" si="663"/>
        <v/>
      </c>
      <c r="AH1516" s="18" t="str">
        <f t="shared" si="664"/>
        <v/>
      </c>
      <c r="AI1516" s="73"/>
      <c r="AJ1516" s="74"/>
      <c r="AK1516" s="74"/>
      <c r="AL1516" s="73"/>
      <c r="AM1516" s="74"/>
      <c r="AN1516" s="74">
        <f t="shared" si="665"/>
        <v>2012</v>
      </c>
      <c r="AO1516" s="19" t="str">
        <f t="shared" ca="1" si="666"/>
        <v>-</v>
      </c>
      <c r="AP1516" s="17" t="str">
        <f ca="1">IF($C1516&gt;=TODAY(),"-",100*(AO1516-MIN(Fit_Error_Deaths))/(MAX(Fit_Error_Deaths)-MIN(Fit_Error_Deaths)))</f>
        <v>-</v>
      </c>
      <c r="AQ1516" s="17" t="str">
        <f t="shared" ca="1" si="667"/>
        <v>-</v>
      </c>
      <c r="AR1516" s="17" t="str">
        <f ca="1">IF($C1516&gt;=TODAY(),"-",100*(AQ1516-MIN(Fit_Error_LocalTransmission))/(MAX(Fit_Error_LocalTransmission)-MIN(Fit_Error_LocalTransmission)))</f>
        <v>-</v>
      </c>
      <c r="AS1516" s="17" t="str">
        <f t="shared" ca="1" si="668"/>
        <v>-</v>
      </c>
      <c r="AT1516" s="67" t="str">
        <f t="shared" ca="1" si="669"/>
        <v>-</v>
      </c>
    </row>
    <row r="1517" spans="1:46" s="1" customFormat="1" ht="12" x14ac:dyDescent="0.35">
      <c r="A1517" s="87"/>
      <c r="B1517" s="40" t="str">
        <f t="shared" si="646"/>
        <v/>
      </c>
      <c r="C1517" s="41" t="str">
        <f t="shared" si="647"/>
        <v/>
      </c>
      <c r="D1517" s="28">
        <f>'I Disease Parameters'!$E$6/(1000*365)</f>
        <v>4.8197260273972601E-5</v>
      </c>
      <c r="E1517" s="28">
        <f>'I Disease Parameters'!$E$7/(1000*365)</f>
        <v>2.0024657534246577E-5</v>
      </c>
      <c r="F1517" s="27">
        <f>(1-'I Disease Parameters'!$E$8)/'I Disease Parameters'!$E$10</f>
        <v>0.188</v>
      </c>
      <c r="G1517" s="27">
        <f>'I Disease Parameters'!$E$8/'I Disease Parameters'!$E$11</f>
        <v>1.2E-2</v>
      </c>
      <c r="H1517" s="27">
        <f>1/'I Disease Parameters'!$E$12</f>
        <v>0.05</v>
      </c>
      <c r="I1517" s="27">
        <f>'I Disease Parameters'!$E$9/'I Disease Parameters'!$E$15</f>
        <v>0</v>
      </c>
      <c r="J1517" s="83">
        <f t="shared" si="670"/>
        <v>7.7001263440561267</v>
      </c>
      <c r="K1517" s="60">
        <f t="shared" si="671"/>
        <v>0.77001263449643809</v>
      </c>
      <c r="L1517" s="30">
        <f t="shared" si="672"/>
        <v>0.46717576064062738</v>
      </c>
      <c r="M1517" s="27">
        <f>J1517/'I Disease Parameters'!$E$12</f>
        <v>0.38500631720280631</v>
      </c>
      <c r="N1517" s="27">
        <f>K1517/SQRT('I Disease Parameters'!$E$13*'I Disease Parameters'!$E$13)</f>
        <v>4.5294860852731655E-2</v>
      </c>
      <c r="O1517" s="27">
        <f>L1517/'I Disease Parameters'!$E$13</f>
        <v>2.7480927096507492E-2</v>
      </c>
      <c r="P1517" s="27">
        <f>(1-L1517)/'I Disease Parameters'!$E$14</f>
        <v>2.2201009973307193E-2</v>
      </c>
      <c r="Q1517" s="19" t="str">
        <f t="shared" si="648"/>
        <v/>
      </c>
      <c r="R1517" s="17" t="str">
        <f t="shared" si="649"/>
        <v/>
      </c>
      <c r="S1517" s="17" t="str">
        <f t="shared" si="650"/>
        <v/>
      </c>
      <c r="T1517" s="17" t="str">
        <f t="shared" si="651"/>
        <v/>
      </c>
      <c r="U1517" s="17" t="str">
        <f t="shared" si="652"/>
        <v/>
      </c>
      <c r="V1517" s="17" t="str">
        <f t="shared" si="653"/>
        <v/>
      </c>
      <c r="W1517" s="17" t="str">
        <f t="shared" si="654"/>
        <v/>
      </c>
      <c r="X1517" s="18" t="str">
        <f t="shared" si="645"/>
        <v/>
      </c>
      <c r="Y1517" s="17" t="str">
        <f t="shared" si="655"/>
        <v/>
      </c>
      <c r="Z1517" s="17" t="str">
        <f t="shared" si="656"/>
        <v/>
      </c>
      <c r="AA1517" s="17" t="str">
        <f t="shared" si="657"/>
        <v/>
      </c>
      <c r="AB1517" s="17" t="str">
        <f t="shared" si="658"/>
        <v/>
      </c>
      <c r="AC1517" s="17" t="str">
        <f t="shared" si="659"/>
        <v/>
      </c>
      <c r="AD1517" s="18" t="str">
        <f t="shared" si="660"/>
        <v/>
      </c>
      <c r="AE1517" s="19" t="str">
        <f t="shared" si="661"/>
        <v/>
      </c>
      <c r="AF1517" s="17" t="str">
        <f t="shared" si="662"/>
        <v/>
      </c>
      <c r="AG1517" s="17" t="str">
        <f t="shared" si="663"/>
        <v/>
      </c>
      <c r="AH1517" s="18" t="str">
        <f t="shared" si="664"/>
        <v/>
      </c>
      <c r="AI1517" s="73"/>
      <c r="AJ1517" s="74"/>
      <c r="AK1517" s="74"/>
      <c r="AL1517" s="73"/>
      <c r="AM1517" s="74"/>
      <c r="AN1517" s="74">
        <f t="shared" si="665"/>
        <v>2012</v>
      </c>
      <c r="AO1517" s="19" t="str">
        <f t="shared" ca="1" si="666"/>
        <v>-</v>
      </c>
      <c r="AP1517" s="17" t="str">
        <f ca="1">IF($C1517&gt;=TODAY(),"-",100*(AO1517-MIN(Fit_Error_Deaths))/(MAX(Fit_Error_Deaths)-MIN(Fit_Error_Deaths)))</f>
        <v>-</v>
      </c>
      <c r="AQ1517" s="17" t="str">
        <f t="shared" ca="1" si="667"/>
        <v>-</v>
      </c>
      <c r="AR1517" s="17" t="str">
        <f ca="1">IF($C1517&gt;=TODAY(),"-",100*(AQ1517-MIN(Fit_Error_LocalTransmission))/(MAX(Fit_Error_LocalTransmission)-MIN(Fit_Error_LocalTransmission)))</f>
        <v>-</v>
      </c>
      <c r="AS1517" s="17" t="str">
        <f t="shared" ca="1" si="668"/>
        <v>-</v>
      </c>
      <c r="AT1517" s="67" t="str">
        <f t="shared" ca="1" si="669"/>
        <v>-</v>
      </c>
    </row>
    <row r="1518" spans="1:46" s="1" customFormat="1" ht="12" x14ac:dyDescent="0.35">
      <c r="A1518" s="87"/>
      <c r="B1518" s="40" t="str">
        <f t="shared" si="646"/>
        <v/>
      </c>
      <c r="C1518" s="41" t="str">
        <f t="shared" si="647"/>
        <v/>
      </c>
      <c r="D1518" s="28">
        <f>'I Disease Parameters'!$E$6/(1000*365)</f>
        <v>4.8197260273972601E-5</v>
      </c>
      <c r="E1518" s="28">
        <f>'I Disease Parameters'!$E$7/(1000*365)</f>
        <v>2.0024657534246577E-5</v>
      </c>
      <c r="F1518" s="27">
        <f>(1-'I Disease Parameters'!$E$8)/'I Disease Parameters'!$E$10</f>
        <v>0.188</v>
      </c>
      <c r="G1518" s="27">
        <f>'I Disease Parameters'!$E$8/'I Disease Parameters'!$E$11</f>
        <v>1.2E-2</v>
      </c>
      <c r="H1518" s="27">
        <f>1/'I Disease Parameters'!$E$12</f>
        <v>0.05</v>
      </c>
      <c r="I1518" s="27">
        <f>'I Disease Parameters'!$E$9/'I Disease Parameters'!$E$15</f>
        <v>0</v>
      </c>
      <c r="J1518" s="83">
        <f t="shared" si="670"/>
        <v>7.7001263440561267</v>
      </c>
      <c r="K1518" s="60">
        <f t="shared" si="671"/>
        <v>0.77001263449643809</v>
      </c>
      <c r="L1518" s="30">
        <f t="shared" si="672"/>
        <v>0.46717576064062738</v>
      </c>
      <c r="M1518" s="27">
        <f>J1518/'I Disease Parameters'!$E$12</f>
        <v>0.38500631720280631</v>
      </c>
      <c r="N1518" s="27">
        <f>K1518/SQRT('I Disease Parameters'!$E$13*'I Disease Parameters'!$E$13)</f>
        <v>4.5294860852731655E-2</v>
      </c>
      <c r="O1518" s="27">
        <f>L1518/'I Disease Parameters'!$E$13</f>
        <v>2.7480927096507492E-2</v>
      </c>
      <c r="P1518" s="27">
        <f>(1-L1518)/'I Disease Parameters'!$E$14</f>
        <v>2.2201009973307193E-2</v>
      </c>
      <c r="Q1518" s="19" t="str">
        <f t="shared" si="648"/>
        <v/>
      </c>
      <c r="R1518" s="17" t="str">
        <f t="shared" si="649"/>
        <v/>
      </c>
      <c r="S1518" s="17" t="str">
        <f t="shared" si="650"/>
        <v/>
      </c>
      <c r="T1518" s="17" t="str">
        <f t="shared" si="651"/>
        <v/>
      </c>
      <c r="U1518" s="17" t="str">
        <f t="shared" si="652"/>
        <v/>
      </c>
      <c r="V1518" s="17" t="str">
        <f t="shared" si="653"/>
        <v/>
      </c>
      <c r="W1518" s="17" t="str">
        <f t="shared" si="654"/>
        <v/>
      </c>
      <c r="X1518" s="18" t="str">
        <f t="shared" si="645"/>
        <v/>
      </c>
      <c r="Y1518" s="17" t="str">
        <f t="shared" si="655"/>
        <v/>
      </c>
      <c r="Z1518" s="17" t="str">
        <f t="shared" si="656"/>
        <v/>
      </c>
      <c r="AA1518" s="17" t="str">
        <f t="shared" si="657"/>
        <v/>
      </c>
      <c r="AB1518" s="17" t="str">
        <f t="shared" si="658"/>
        <v/>
      </c>
      <c r="AC1518" s="17" t="str">
        <f t="shared" si="659"/>
        <v/>
      </c>
      <c r="AD1518" s="18" t="str">
        <f t="shared" si="660"/>
        <v/>
      </c>
      <c r="AE1518" s="19" t="str">
        <f t="shared" si="661"/>
        <v/>
      </c>
      <c r="AF1518" s="17" t="str">
        <f t="shared" si="662"/>
        <v/>
      </c>
      <c r="AG1518" s="17" t="str">
        <f t="shared" si="663"/>
        <v/>
      </c>
      <c r="AH1518" s="18" t="str">
        <f t="shared" si="664"/>
        <v/>
      </c>
      <c r="AI1518" s="73"/>
      <c r="AJ1518" s="74"/>
      <c r="AK1518" s="74"/>
      <c r="AL1518" s="73"/>
      <c r="AM1518" s="74"/>
      <c r="AN1518" s="74">
        <f t="shared" si="665"/>
        <v>2012</v>
      </c>
      <c r="AO1518" s="19" t="str">
        <f t="shared" ca="1" si="666"/>
        <v>-</v>
      </c>
      <c r="AP1518" s="17" t="str">
        <f ca="1">IF($C1518&gt;=TODAY(),"-",100*(AO1518-MIN(Fit_Error_Deaths))/(MAX(Fit_Error_Deaths)-MIN(Fit_Error_Deaths)))</f>
        <v>-</v>
      </c>
      <c r="AQ1518" s="17" t="str">
        <f t="shared" ca="1" si="667"/>
        <v>-</v>
      </c>
      <c r="AR1518" s="17" t="str">
        <f ca="1">IF($C1518&gt;=TODAY(),"-",100*(AQ1518-MIN(Fit_Error_LocalTransmission))/(MAX(Fit_Error_LocalTransmission)-MIN(Fit_Error_LocalTransmission)))</f>
        <v>-</v>
      </c>
      <c r="AS1518" s="17" t="str">
        <f t="shared" ca="1" si="668"/>
        <v>-</v>
      </c>
      <c r="AT1518" s="67" t="str">
        <f t="shared" ca="1" si="669"/>
        <v>-</v>
      </c>
    </row>
    <row r="1519" spans="1:46" s="1" customFormat="1" ht="12" x14ac:dyDescent="0.35">
      <c r="A1519" s="87"/>
      <c r="B1519" s="40" t="str">
        <f t="shared" si="646"/>
        <v/>
      </c>
      <c r="C1519" s="41" t="str">
        <f t="shared" si="647"/>
        <v/>
      </c>
      <c r="D1519" s="28">
        <f>'I Disease Parameters'!$E$6/(1000*365)</f>
        <v>4.8197260273972601E-5</v>
      </c>
      <c r="E1519" s="28">
        <f>'I Disease Parameters'!$E$7/(1000*365)</f>
        <v>2.0024657534246577E-5</v>
      </c>
      <c r="F1519" s="27">
        <f>(1-'I Disease Parameters'!$E$8)/'I Disease Parameters'!$E$10</f>
        <v>0.188</v>
      </c>
      <c r="G1519" s="27">
        <f>'I Disease Parameters'!$E$8/'I Disease Parameters'!$E$11</f>
        <v>1.2E-2</v>
      </c>
      <c r="H1519" s="27">
        <f>1/'I Disease Parameters'!$E$12</f>
        <v>0.05</v>
      </c>
      <c r="I1519" s="27">
        <f>'I Disease Parameters'!$E$9/'I Disease Parameters'!$E$15</f>
        <v>0</v>
      </c>
      <c r="J1519" s="83">
        <f t="shared" si="670"/>
        <v>7.7001263440561267</v>
      </c>
      <c r="K1519" s="60">
        <f t="shared" si="671"/>
        <v>0.77001263449643809</v>
      </c>
      <c r="L1519" s="30">
        <f t="shared" si="672"/>
        <v>0.46717576064062738</v>
      </c>
      <c r="M1519" s="27">
        <f>J1519/'I Disease Parameters'!$E$12</f>
        <v>0.38500631720280631</v>
      </c>
      <c r="N1519" s="27">
        <f>K1519/SQRT('I Disease Parameters'!$E$13*'I Disease Parameters'!$E$13)</f>
        <v>4.5294860852731655E-2</v>
      </c>
      <c r="O1519" s="27">
        <f>L1519/'I Disease Parameters'!$E$13</f>
        <v>2.7480927096507492E-2</v>
      </c>
      <c r="P1519" s="27">
        <f>(1-L1519)/'I Disease Parameters'!$E$14</f>
        <v>2.2201009973307193E-2</v>
      </c>
      <c r="Q1519" s="19" t="str">
        <f t="shared" si="648"/>
        <v/>
      </c>
      <c r="R1519" s="17" t="str">
        <f t="shared" si="649"/>
        <v/>
      </c>
      <c r="S1519" s="17" t="str">
        <f t="shared" si="650"/>
        <v/>
      </c>
      <c r="T1519" s="17" t="str">
        <f t="shared" si="651"/>
        <v/>
      </c>
      <c r="U1519" s="17" t="str">
        <f t="shared" si="652"/>
        <v/>
      </c>
      <c r="V1519" s="17" t="str">
        <f t="shared" si="653"/>
        <v/>
      </c>
      <c r="W1519" s="17" t="str">
        <f t="shared" si="654"/>
        <v/>
      </c>
      <c r="X1519" s="18" t="str">
        <f t="shared" si="645"/>
        <v/>
      </c>
      <c r="Y1519" s="17" t="str">
        <f t="shared" si="655"/>
        <v/>
      </c>
      <c r="Z1519" s="17" t="str">
        <f t="shared" si="656"/>
        <v/>
      </c>
      <c r="AA1519" s="17" t="str">
        <f t="shared" si="657"/>
        <v/>
      </c>
      <c r="AB1519" s="17" t="str">
        <f t="shared" si="658"/>
        <v/>
      </c>
      <c r="AC1519" s="17" t="str">
        <f t="shared" si="659"/>
        <v/>
      </c>
      <c r="AD1519" s="18" t="str">
        <f t="shared" si="660"/>
        <v/>
      </c>
      <c r="AE1519" s="19" t="str">
        <f t="shared" si="661"/>
        <v/>
      </c>
      <c r="AF1519" s="17" t="str">
        <f t="shared" si="662"/>
        <v/>
      </c>
      <c r="AG1519" s="17" t="str">
        <f t="shared" si="663"/>
        <v/>
      </c>
      <c r="AH1519" s="18" t="str">
        <f t="shared" si="664"/>
        <v/>
      </c>
      <c r="AI1519" s="73"/>
      <c r="AJ1519" s="74"/>
      <c r="AK1519" s="74"/>
      <c r="AL1519" s="73"/>
      <c r="AM1519" s="74"/>
      <c r="AN1519" s="74">
        <f t="shared" si="665"/>
        <v>2012</v>
      </c>
      <c r="AO1519" s="19" t="str">
        <f t="shared" ca="1" si="666"/>
        <v>-</v>
      </c>
      <c r="AP1519" s="17" t="str">
        <f ca="1">IF($C1519&gt;=TODAY(),"-",100*(AO1519-MIN(Fit_Error_Deaths))/(MAX(Fit_Error_Deaths)-MIN(Fit_Error_Deaths)))</f>
        <v>-</v>
      </c>
      <c r="AQ1519" s="17" t="str">
        <f t="shared" ca="1" si="667"/>
        <v>-</v>
      </c>
      <c r="AR1519" s="17" t="str">
        <f ca="1">IF($C1519&gt;=TODAY(),"-",100*(AQ1519-MIN(Fit_Error_LocalTransmission))/(MAX(Fit_Error_LocalTransmission)-MIN(Fit_Error_LocalTransmission)))</f>
        <v>-</v>
      </c>
      <c r="AS1519" s="17" t="str">
        <f t="shared" ca="1" si="668"/>
        <v>-</v>
      </c>
      <c r="AT1519" s="67" t="str">
        <f t="shared" ca="1" si="669"/>
        <v>-</v>
      </c>
    </row>
    <row r="1520" spans="1:46" s="1" customFormat="1" ht="12" x14ac:dyDescent="0.35">
      <c r="A1520" s="87"/>
      <c r="B1520" s="40" t="str">
        <f t="shared" si="646"/>
        <v/>
      </c>
      <c r="C1520" s="41" t="str">
        <f t="shared" si="647"/>
        <v/>
      </c>
      <c r="D1520" s="28">
        <f>'I Disease Parameters'!$E$6/(1000*365)</f>
        <v>4.8197260273972601E-5</v>
      </c>
      <c r="E1520" s="28">
        <f>'I Disease Parameters'!$E$7/(1000*365)</f>
        <v>2.0024657534246577E-5</v>
      </c>
      <c r="F1520" s="27">
        <f>(1-'I Disease Parameters'!$E$8)/'I Disease Parameters'!$E$10</f>
        <v>0.188</v>
      </c>
      <c r="G1520" s="27">
        <f>'I Disease Parameters'!$E$8/'I Disease Parameters'!$E$11</f>
        <v>1.2E-2</v>
      </c>
      <c r="H1520" s="27">
        <f>1/'I Disease Parameters'!$E$12</f>
        <v>0.05</v>
      </c>
      <c r="I1520" s="27">
        <f>'I Disease Parameters'!$E$9/'I Disease Parameters'!$E$15</f>
        <v>0</v>
      </c>
      <c r="J1520" s="83">
        <f t="shared" si="670"/>
        <v>7.7001263440561267</v>
      </c>
      <c r="K1520" s="60">
        <f t="shared" si="671"/>
        <v>0.77001263449643809</v>
      </c>
      <c r="L1520" s="30">
        <f t="shared" si="672"/>
        <v>0.46717576064062738</v>
      </c>
      <c r="M1520" s="27">
        <f>J1520/'I Disease Parameters'!$E$12</f>
        <v>0.38500631720280631</v>
      </c>
      <c r="N1520" s="27">
        <f>K1520/SQRT('I Disease Parameters'!$E$13*'I Disease Parameters'!$E$13)</f>
        <v>4.5294860852731655E-2</v>
      </c>
      <c r="O1520" s="27">
        <f>L1520/'I Disease Parameters'!$E$13</f>
        <v>2.7480927096507492E-2</v>
      </c>
      <c r="P1520" s="27">
        <f>(1-L1520)/'I Disease Parameters'!$E$14</f>
        <v>2.2201009973307193E-2</v>
      </c>
      <c r="Q1520" s="19" t="str">
        <f t="shared" si="648"/>
        <v/>
      </c>
      <c r="R1520" s="17" t="str">
        <f t="shared" si="649"/>
        <v/>
      </c>
      <c r="S1520" s="17" t="str">
        <f t="shared" si="650"/>
        <v/>
      </c>
      <c r="T1520" s="17" t="str">
        <f t="shared" si="651"/>
        <v/>
      </c>
      <c r="U1520" s="17" t="str">
        <f t="shared" si="652"/>
        <v/>
      </c>
      <c r="V1520" s="17" t="str">
        <f t="shared" si="653"/>
        <v/>
      </c>
      <c r="W1520" s="17" t="str">
        <f t="shared" si="654"/>
        <v/>
      </c>
      <c r="X1520" s="18" t="str">
        <f t="shared" si="645"/>
        <v/>
      </c>
      <c r="Y1520" s="17" t="str">
        <f t="shared" si="655"/>
        <v/>
      </c>
      <c r="Z1520" s="17" t="str">
        <f t="shared" si="656"/>
        <v/>
      </c>
      <c r="AA1520" s="17" t="str">
        <f t="shared" si="657"/>
        <v/>
      </c>
      <c r="AB1520" s="17" t="str">
        <f t="shared" si="658"/>
        <v/>
      </c>
      <c r="AC1520" s="17" t="str">
        <f t="shared" si="659"/>
        <v/>
      </c>
      <c r="AD1520" s="18" t="str">
        <f t="shared" si="660"/>
        <v/>
      </c>
      <c r="AE1520" s="19" t="str">
        <f t="shared" si="661"/>
        <v/>
      </c>
      <c r="AF1520" s="17" t="str">
        <f t="shared" si="662"/>
        <v/>
      </c>
      <c r="AG1520" s="17" t="str">
        <f t="shared" si="663"/>
        <v/>
      </c>
      <c r="AH1520" s="18" t="str">
        <f t="shared" si="664"/>
        <v/>
      </c>
      <c r="AI1520" s="73"/>
      <c r="AJ1520" s="74"/>
      <c r="AK1520" s="74"/>
      <c r="AL1520" s="73"/>
      <c r="AM1520" s="74"/>
      <c r="AN1520" s="74">
        <f t="shared" si="665"/>
        <v>2012</v>
      </c>
      <c r="AO1520" s="19" t="str">
        <f t="shared" ca="1" si="666"/>
        <v>-</v>
      </c>
      <c r="AP1520" s="17" t="str">
        <f ca="1">IF($C1520&gt;=TODAY(),"-",100*(AO1520-MIN(Fit_Error_Deaths))/(MAX(Fit_Error_Deaths)-MIN(Fit_Error_Deaths)))</f>
        <v>-</v>
      </c>
      <c r="AQ1520" s="17" t="str">
        <f t="shared" ca="1" si="667"/>
        <v>-</v>
      </c>
      <c r="AR1520" s="17" t="str">
        <f ca="1">IF($C1520&gt;=TODAY(),"-",100*(AQ1520-MIN(Fit_Error_LocalTransmission))/(MAX(Fit_Error_LocalTransmission)-MIN(Fit_Error_LocalTransmission)))</f>
        <v>-</v>
      </c>
      <c r="AS1520" s="17" t="str">
        <f t="shared" ca="1" si="668"/>
        <v>-</v>
      </c>
      <c r="AT1520" s="67" t="str">
        <f t="shared" ca="1" si="669"/>
        <v>-</v>
      </c>
    </row>
    <row r="1521" spans="1:46" s="1" customFormat="1" ht="12" x14ac:dyDescent="0.35">
      <c r="A1521" s="87"/>
      <c r="B1521" s="40" t="str">
        <f t="shared" si="646"/>
        <v/>
      </c>
      <c r="C1521" s="41" t="str">
        <f t="shared" si="647"/>
        <v/>
      </c>
      <c r="D1521" s="28">
        <f>'I Disease Parameters'!$E$6/(1000*365)</f>
        <v>4.8197260273972601E-5</v>
      </c>
      <c r="E1521" s="28">
        <f>'I Disease Parameters'!$E$7/(1000*365)</f>
        <v>2.0024657534246577E-5</v>
      </c>
      <c r="F1521" s="27">
        <f>(1-'I Disease Parameters'!$E$8)/'I Disease Parameters'!$E$10</f>
        <v>0.188</v>
      </c>
      <c r="G1521" s="27">
        <f>'I Disease Parameters'!$E$8/'I Disease Parameters'!$E$11</f>
        <v>1.2E-2</v>
      </c>
      <c r="H1521" s="27">
        <f>1/'I Disease Parameters'!$E$12</f>
        <v>0.05</v>
      </c>
      <c r="I1521" s="27">
        <f>'I Disease Parameters'!$E$9/'I Disease Parameters'!$E$15</f>
        <v>0</v>
      </c>
      <c r="J1521" s="83">
        <f t="shared" si="670"/>
        <v>7.7001263440561267</v>
      </c>
      <c r="K1521" s="60">
        <f t="shared" si="671"/>
        <v>0.77001263449643809</v>
      </c>
      <c r="L1521" s="30">
        <f t="shared" si="672"/>
        <v>0.46717576064062738</v>
      </c>
      <c r="M1521" s="27">
        <f>J1521/'I Disease Parameters'!$E$12</f>
        <v>0.38500631720280631</v>
      </c>
      <c r="N1521" s="27">
        <f>K1521/SQRT('I Disease Parameters'!$E$13*'I Disease Parameters'!$E$13)</f>
        <v>4.5294860852731655E-2</v>
      </c>
      <c r="O1521" s="27">
        <f>L1521/'I Disease Parameters'!$E$13</f>
        <v>2.7480927096507492E-2</v>
      </c>
      <c r="P1521" s="27">
        <f>(1-L1521)/'I Disease Parameters'!$E$14</f>
        <v>2.2201009973307193E-2</v>
      </c>
      <c r="Q1521" s="19" t="str">
        <f t="shared" si="648"/>
        <v/>
      </c>
      <c r="R1521" s="17" t="str">
        <f t="shared" si="649"/>
        <v/>
      </c>
      <c r="S1521" s="17" t="str">
        <f t="shared" si="650"/>
        <v/>
      </c>
      <c r="T1521" s="17" t="str">
        <f t="shared" si="651"/>
        <v/>
      </c>
      <c r="U1521" s="17" t="str">
        <f t="shared" si="652"/>
        <v/>
      </c>
      <c r="V1521" s="17" t="str">
        <f t="shared" si="653"/>
        <v/>
      </c>
      <c r="W1521" s="17" t="str">
        <f t="shared" si="654"/>
        <v/>
      </c>
      <c r="X1521" s="18" t="str">
        <f t="shared" si="645"/>
        <v/>
      </c>
      <c r="Y1521" s="17" t="str">
        <f t="shared" si="655"/>
        <v/>
      </c>
      <c r="Z1521" s="17" t="str">
        <f t="shared" si="656"/>
        <v/>
      </c>
      <c r="AA1521" s="17" t="str">
        <f t="shared" si="657"/>
        <v/>
      </c>
      <c r="AB1521" s="17" t="str">
        <f t="shared" si="658"/>
        <v/>
      </c>
      <c r="AC1521" s="17" t="str">
        <f t="shared" si="659"/>
        <v/>
      </c>
      <c r="AD1521" s="18" t="str">
        <f t="shared" si="660"/>
        <v/>
      </c>
      <c r="AE1521" s="19" t="str">
        <f t="shared" si="661"/>
        <v/>
      </c>
      <c r="AF1521" s="17" t="str">
        <f t="shared" si="662"/>
        <v/>
      </c>
      <c r="AG1521" s="17" t="str">
        <f t="shared" si="663"/>
        <v/>
      </c>
      <c r="AH1521" s="18" t="str">
        <f t="shared" si="664"/>
        <v/>
      </c>
      <c r="AI1521" s="73"/>
      <c r="AJ1521" s="74"/>
      <c r="AK1521" s="74"/>
      <c r="AL1521" s="73"/>
      <c r="AM1521" s="74"/>
      <c r="AN1521" s="74">
        <f t="shared" si="665"/>
        <v>2012</v>
      </c>
      <c r="AO1521" s="19" t="str">
        <f t="shared" ca="1" si="666"/>
        <v>-</v>
      </c>
      <c r="AP1521" s="17" t="str">
        <f ca="1">IF($C1521&gt;=TODAY(),"-",100*(AO1521-MIN(Fit_Error_Deaths))/(MAX(Fit_Error_Deaths)-MIN(Fit_Error_Deaths)))</f>
        <v>-</v>
      </c>
      <c r="AQ1521" s="17" t="str">
        <f t="shared" ca="1" si="667"/>
        <v>-</v>
      </c>
      <c r="AR1521" s="17" t="str">
        <f ca="1">IF($C1521&gt;=TODAY(),"-",100*(AQ1521-MIN(Fit_Error_LocalTransmission))/(MAX(Fit_Error_LocalTransmission)-MIN(Fit_Error_LocalTransmission)))</f>
        <v>-</v>
      </c>
      <c r="AS1521" s="17" t="str">
        <f t="shared" ca="1" si="668"/>
        <v>-</v>
      </c>
      <c r="AT1521" s="67" t="str">
        <f t="shared" ca="1" si="669"/>
        <v>-</v>
      </c>
    </row>
    <row r="1522" spans="1:46" s="1" customFormat="1" ht="12" x14ac:dyDescent="0.35">
      <c r="A1522" s="87"/>
      <c r="B1522" s="40" t="str">
        <f t="shared" si="646"/>
        <v/>
      </c>
      <c r="C1522" s="41" t="str">
        <f t="shared" si="647"/>
        <v/>
      </c>
      <c r="D1522" s="28">
        <f>'I Disease Parameters'!$E$6/(1000*365)</f>
        <v>4.8197260273972601E-5</v>
      </c>
      <c r="E1522" s="28">
        <f>'I Disease Parameters'!$E$7/(1000*365)</f>
        <v>2.0024657534246577E-5</v>
      </c>
      <c r="F1522" s="27">
        <f>(1-'I Disease Parameters'!$E$8)/'I Disease Parameters'!$E$10</f>
        <v>0.188</v>
      </c>
      <c r="G1522" s="27">
        <f>'I Disease Parameters'!$E$8/'I Disease Parameters'!$E$11</f>
        <v>1.2E-2</v>
      </c>
      <c r="H1522" s="27">
        <f>1/'I Disease Parameters'!$E$12</f>
        <v>0.05</v>
      </c>
      <c r="I1522" s="27">
        <f>'I Disease Parameters'!$E$9/'I Disease Parameters'!$E$15</f>
        <v>0</v>
      </c>
      <c r="J1522" s="83">
        <f t="shared" si="670"/>
        <v>7.7001263440561267</v>
      </c>
      <c r="K1522" s="60">
        <f t="shared" si="671"/>
        <v>0.77001263449643809</v>
      </c>
      <c r="L1522" s="30">
        <f t="shared" si="672"/>
        <v>0.46717576064062738</v>
      </c>
      <c r="M1522" s="27">
        <f>J1522/'I Disease Parameters'!$E$12</f>
        <v>0.38500631720280631</v>
      </c>
      <c r="N1522" s="27">
        <f>K1522/SQRT('I Disease Parameters'!$E$13*'I Disease Parameters'!$E$13)</f>
        <v>4.5294860852731655E-2</v>
      </c>
      <c r="O1522" s="27">
        <f>L1522/'I Disease Parameters'!$E$13</f>
        <v>2.7480927096507492E-2</v>
      </c>
      <c r="P1522" s="27">
        <f>(1-L1522)/'I Disease Parameters'!$E$14</f>
        <v>2.2201009973307193E-2</v>
      </c>
      <c r="Q1522" s="19" t="str">
        <f t="shared" si="648"/>
        <v/>
      </c>
      <c r="R1522" s="17" t="str">
        <f t="shared" si="649"/>
        <v/>
      </c>
      <c r="S1522" s="17" t="str">
        <f t="shared" si="650"/>
        <v/>
      </c>
      <c r="T1522" s="17" t="str">
        <f t="shared" si="651"/>
        <v/>
      </c>
      <c r="U1522" s="17" t="str">
        <f t="shared" si="652"/>
        <v/>
      </c>
      <c r="V1522" s="17" t="str">
        <f t="shared" si="653"/>
        <v/>
      </c>
      <c r="W1522" s="17" t="str">
        <f t="shared" si="654"/>
        <v/>
      </c>
      <c r="X1522" s="18" t="str">
        <f t="shared" si="645"/>
        <v/>
      </c>
      <c r="Y1522" s="17" t="str">
        <f t="shared" si="655"/>
        <v/>
      </c>
      <c r="Z1522" s="17" t="str">
        <f t="shared" si="656"/>
        <v/>
      </c>
      <c r="AA1522" s="17" t="str">
        <f t="shared" si="657"/>
        <v/>
      </c>
      <c r="AB1522" s="17" t="str">
        <f t="shared" si="658"/>
        <v/>
      </c>
      <c r="AC1522" s="17" t="str">
        <f t="shared" si="659"/>
        <v/>
      </c>
      <c r="AD1522" s="18" t="str">
        <f t="shared" si="660"/>
        <v/>
      </c>
      <c r="AE1522" s="19" t="str">
        <f t="shared" si="661"/>
        <v/>
      </c>
      <c r="AF1522" s="17" t="str">
        <f t="shared" si="662"/>
        <v/>
      </c>
      <c r="AG1522" s="17" t="str">
        <f t="shared" si="663"/>
        <v/>
      </c>
      <c r="AH1522" s="18" t="str">
        <f t="shared" si="664"/>
        <v/>
      </c>
      <c r="AI1522" s="73"/>
      <c r="AJ1522" s="74"/>
      <c r="AK1522" s="74"/>
      <c r="AL1522" s="73"/>
      <c r="AM1522" s="74"/>
      <c r="AN1522" s="74">
        <f t="shared" si="665"/>
        <v>2012</v>
      </c>
      <c r="AO1522" s="19" t="str">
        <f t="shared" ca="1" si="666"/>
        <v>-</v>
      </c>
      <c r="AP1522" s="17" t="str">
        <f ca="1">IF($C1522&gt;=TODAY(),"-",100*(AO1522-MIN(Fit_Error_Deaths))/(MAX(Fit_Error_Deaths)-MIN(Fit_Error_Deaths)))</f>
        <v>-</v>
      </c>
      <c r="AQ1522" s="17" t="str">
        <f t="shared" ca="1" si="667"/>
        <v>-</v>
      </c>
      <c r="AR1522" s="17" t="str">
        <f ca="1">IF($C1522&gt;=TODAY(),"-",100*(AQ1522-MIN(Fit_Error_LocalTransmission))/(MAX(Fit_Error_LocalTransmission)-MIN(Fit_Error_LocalTransmission)))</f>
        <v>-</v>
      </c>
      <c r="AS1522" s="17" t="str">
        <f t="shared" ca="1" si="668"/>
        <v>-</v>
      </c>
      <c r="AT1522" s="67" t="str">
        <f t="shared" ca="1" si="669"/>
        <v>-</v>
      </c>
    </row>
    <row r="1523" spans="1:46" s="1" customFormat="1" ht="12" x14ac:dyDescent="0.35">
      <c r="A1523" s="87"/>
      <c r="B1523" s="40" t="str">
        <f t="shared" si="646"/>
        <v/>
      </c>
      <c r="C1523" s="41" t="str">
        <f t="shared" si="647"/>
        <v/>
      </c>
      <c r="D1523" s="28">
        <f>'I Disease Parameters'!$E$6/(1000*365)</f>
        <v>4.8197260273972601E-5</v>
      </c>
      <c r="E1523" s="28">
        <f>'I Disease Parameters'!$E$7/(1000*365)</f>
        <v>2.0024657534246577E-5</v>
      </c>
      <c r="F1523" s="27">
        <f>(1-'I Disease Parameters'!$E$8)/'I Disease Parameters'!$E$10</f>
        <v>0.188</v>
      </c>
      <c r="G1523" s="27">
        <f>'I Disease Parameters'!$E$8/'I Disease Parameters'!$E$11</f>
        <v>1.2E-2</v>
      </c>
      <c r="H1523" s="27">
        <f>1/'I Disease Parameters'!$E$12</f>
        <v>0.05</v>
      </c>
      <c r="I1523" s="27">
        <f>'I Disease Parameters'!$E$9/'I Disease Parameters'!$E$15</f>
        <v>0</v>
      </c>
      <c r="J1523" s="83">
        <f t="shared" si="670"/>
        <v>7.7001263440561267</v>
      </c>
      <c r="K1523" s="60">
        <f t="shared" si="671"/>
        <v>0.77001263449643809</v>
      </c>
      <c r="L1523" s="30">
        <f t="shared" si="672"/>
        <v>0.46717576064062738</v>
      </c>
      <c r="M1523" s="27">
        <f>J1523/'I Disease Parameters'!$E$12</f>
        <v>0.38500631720280631</v>
      </c>
      <c r="N1523" s="27">
        <f>K1523/SQRT('I Disease Parameters'!$E$13*'I Disease Parameters'!$E$13)</f>
        <v>4.5294860852731655E-2</v>
      </c>
      <c r="O1523" s="27">
        <f>L1523/'I Disease Parameters'!$E$13</f>
        <v>2.7480927096507492E-2</v>
      </c>
      <c r="P1523" s="27">
        <f>(1-L1523)/'I Disease Parameters'!$E$14</f>
        <v>2.2201009973307193E-2</v>
      </c>
      <c r="Q1523" s="19" t="str">
        <f t="shared" si="648"/>
        <v/>
      </c>
      <c r="R1523" s="17" t="str">
        <f t="shared" si="649"/>
        <v/>
      </c>
      <c r="S1523" s="17" t="str">
        <f t="shared" si="650"/>
        <v/>
      </c>
      <c r="T1523" s="17" t="str">
        <f t="shared" si="651"/>
        <v/>
      </c>
      <c r="U1523" s="17" t="str">
        <f t="shared" si="652"/>
        <v/>
      </c>
      <c r="V1523" s="17" t="str">
        <f t="shared" si="653"/>
        <v/>
      </c>
      <c r="W1523" s="17" t="str">
        <f t="shared" si="654"/>
        <v/>
      </c>
      <c r="X1523" s="18" t="str">
        <f t="shared" si="645"/>
        <v/>
      </c>
      <c r="Y1523" s="17" t="str">
        <f t="shared" si="655"/>
        <v/>
      </c>
      <c r="Z1523" s="17" t="str">
        <f t="shared" si="656"/>
        <v/>
      </c>
      <c r="AA1523" s="17" t="str">
        <f t="shared" si="657"/>
        <v/>
      </c>
      <c r="AB1523" s="17" t="str">
        <f t="shared" si="658"/>
        <v/>
      </c>
      <c r="AC1523" s="17" t="str">
        <f t="shared" si="659"/>
        <v/>
      </c>
      <c r="AD1523" s="18" t="str">
        <f t="shared" si="660"/>
        <v/>
      </c>
      <c r="AE1523" s="19" t="str">
        <f t="shared" si="661"/>
        <v/>
      </c>
      <c r="AF1523" s="17" t="str">
        <f t="shared" si="662"/>
        <v/>
      </c>
      <c r="AG1523" s="17" t="str">
        <f t="shared" si="663"/>
        <v/>
      </c>
      <c r="AH1523" s="18" t="str">
        <f t="shared" si="664"/>
        <v/>
      </c>
      <c r="AI1523" s="73"/>
      <c r="AJ1523" s="74"/>
      <c r="AK1523" s="74"/>
      <c r="AL1523" s="73"/>
      <c r="AM1523" s="74"/>
      <c r="AN1523" s="74">
        <f t="shared" si="665"/>
        <v>2012</v>
      </c>
      <c r="AO1523" s="19" t="str">
        <f t="shared" ca="1" si="666"/>
        <v>-</v>
      </c>
      <c r="AP1523" s="17" t="str">
        <f ca="1">IF($C1523&gt;=TODAY(),"-",100*(AO1523-MIN(Fit_Error_Deaths))/(MAX(Fit_Error_Deaths)-MIN(Fit_Error_Deaths)))</f>
        <v>-</v>
      </c>
      <c r="AQ1523" s="17" t="str">
        <f t="shared" ca="1" si="667"/>
        <v>-</v>
      </c>
      <c r="AR1523" s="17" t="str">
        <f ca="1">IF($C1523&gt;=TODAY(),"-",100*(AQ1523-MIN(Fit_Error_LocalTransmission))/(MAX(Fit_Error_LocalTransmission)-MIN(Fit_Error_LocalTransmission)))</f>
        <v>-</v>
      </c>
      <c r="AS1523" s="17" t="str">
        <f t="shared" ca="1" si="668"/>
        <v>-</v>
      </c>
      <c r="AT1523" s="67" t="str">
        <f t="shared" ca="1" si="669"/>
        <v>-</v>
      </c>
    </row>
    <row r="1524" spans="1:46" s="1" customFormat="1" ht="12" x14ac:dyDescent="0.35">
      <c r="A1524" s="87"/>
      <c r="B1524" s="40" t="str">
        <f t="shared" si="646"/>
        <v/>
      </c>
      <c r="C1524" s="41" t="str">
        <f t="shared" si="647"/>
        <v/>
      </c>
      <c r="D1524" s="28">
        <f>'I Disease Parameters'!$E$6/(1000*365)</f>
        <v>4.8197260273972601E-5</v>
      </c>
      <c r="E1524" s="28">
        <f>'I Disease Parameters'!$E$7/(1000*365)</f>
        <v>2.0024657534246577E-5</v>
      </c>
      <c r="F1524" s="27">
        <f>(1-'I Disease Parameters'!$E$8)/'I Disease Parameters'!$E$10</f>
        <v>0.188</v>
      </c>
      <c r="G1524" s="27">
        <f>'I Disease Parameters'!$E$8/'I Disease Parameters'!$E$11</f>
        <v>1.2E-2</v>
      </c>
      <c r="H1524" s="27">
        <f>1/'I Disease Parameters'!$E$12</f>
        <v>0.05</v>
      </c>
      <c r="I1524" s="27">
        <f>'I Disease Parameters'!$E$9/'I Disease Parameters'!$E$15</f>
        <v>0</v>
      </c>
      <c r="J1524" s="83">
        <f t="shared" si="670"/>
        <v>7.7001263440561267</v>
      </c>
      <c r="K1524" s="60">
        <f t="shared" si="671"/>
        <v>0.77001263449643809</v>
      </c>
      <c r="L1524" s="30">
        <f t="shared" si="672"/>
        <v>0.46717576064062738</v>
      </c>
      <c r="M1524" s="27">
        <f>J1524/'I Disease Parameters'!$E$12</f>
        <v>0.38500631720280631</v>
      </c>
      <c r="N1524" s="27">
        <f>K1524/SQRT('I Disease Parameters'!$E$13*'I Disease Parameters'!$E$13)</f>
        <v>4.5294860852731655E-2</v>
      </c>
      <c r="O1524" s="27">
        <f>L1524/'I Disease Parameters'!$E$13</f>
        <v>2.7480927096507492E-2</v>
      </c>
      <c r="P1524" s="27">
        <f>(1-L1524)/'I Disease Parameters'!$E$14</f>
        <v>2.2201009973307193E-2</v>
      </c>
      <c r="Q1524" s="19" t="str">
        <f t="shared" si="648"/>
        <v/>
      </c>
      <c r="R1524" s="17" t="str">
        <f t="shared" si="649"/>
        <v/>
      </c>
      <c r="S1524" s="17" t="str">
        <f t="shared" si="650"/>
        <v/>
      </c>
      <c r="T1524" s="17" t="str">
        <f t="shared" si="651"/>
        <v/>
      </c>
      <c r="U1524" s="17" t="str">
        <f t="shared" si="652"/>
        <v/>
      </c>
      <c r="V1524" s="17" t="str">
        <f t="shared" si="653"/>
        <v/>
      </c>
      <c r="W1524" s="17" t="str">
        <f t="shared" si="654"/>
        <v/>
      </c>
      <c r="X1524" s="18" t="str">
        <f t="shared" si="645"/>
        <v/>
      </c>
      <c r="Y1524" s="17" t="str">
        <f t="shared" si="655"/>
        <v/>
      </c>
      <c r="Z1524" s="17" t="str">
        <f t="shared" si="656"/>
        <v/>
      </c>
      <c r="AA1524" s="17" t="str">
        <f t="shared" si="657"/>
        <v/>
      </c>
      <c r="AB1524" s="17" t="str">
        <f t="shared" si="658"/>
        <v/>
      </c>
      <c r="AC1524" s="17" t="str">
        <f t="shared" si="659"/>
        <v/>
      </c>
      <c r="AD1524" s="18" t="str">
        <f t="shared" si="660"/>
        <v/>
      </c>
      <c r="AE1524" s="19" t="str">
        <f t="shared" si="661"/>
        <v/>
      </c>
      <c r="AF1524" s="17" t="str">
        <f t="shared" si="662"/>
        <v/>
      </c>
      <c r="AG1524" s="17" t="str">
        <f t="shared" si="663"/>
        <v/>
      </c>
      <c r="AH1524" s="18" t="str">
        <f t="shared" si="664"/>
        <v/>
      </c>
      <c r="AI1524" s="73"/>
      <c r="AJ1524" s="74"/>
      <c r="AK1524" s="74"/>
      <c r="AL1524" s="73"/>
      <c r="AM1524" s="74"/>
      <c r="AN1524" s="74">
        <f t="shared" si="665"/>
        <v>2012</v>
      </c>
      <c r="AO1524" s="19" t="str">
        <f t="shared" ca="1" si="666"/>
        <v>-</v>
      </c>
      <c r="AP1524" s="17" t="str">
        <f ca="1">IF($C1524&gt;=TODAY(),"-",100*(AO1524-MIN(Fit_Error_Deaths))/(MAX(Fit_Error_Deaths)-MIN(Fit_Error_Deaths)))</f>
        <v>-</v>
      </c>
      <c r="AQ1524" s="17" t="str">
        <f t="shared" ca="1" si="667"/>
        <v>-</v>
      </c>
      <c r="AR1524" s="17" t="str">
        <f ca="1">IF($C1524&gt;=TODAY(),"-",100*(AQ1524-MIN(Fit_Error_LocalTransmission))/(MAX(Fit_Error_LocalTransmission)-MIN(Fit_Error_LocalTransmission)))</f>
        <v>-</v>
      </c>
      <c r="AS1524" s="17" t="str">
        <f t="shared" ca="1" si="668"/>
        <v>-</v>
      </c>
      <c r="AT1524" s="67" t="str">
        <f t="shared" ca="1" si="669"/>
        <v>-</v>
      </c>
    </row>
    <row r="1525" spans="1:46" s="1" customFormat="1" ht="12" x14ac:dyDescent="0.35">
      <c r="A1525" s="87"/>
      <c r="B1525" s="40" t="str">
        <f t="shared" si="646"/>
        <v/>
      </c>
      <c r="C1525" s="41" t="str">
        <f t="shared" si="647"/>
        <v/>
      </c>
      <c r="D1525" s="28">
        <f>'I Disease Parameters'!$E$6/(1000*365)</f>
        <v>4.8197260273972601E-5</v>
      </c>
      <c r="E1525" s="28">
        <f>'I Disease Parameters'!$E$7/(1000*365)</f>
        <v>2.0024657534246577E-5</v>
      </c>
      <c r="F1525" s="27">
        <f>(1-'I Disease Parameters'!$E$8)/'I Disease Parameters'!$E$10</f>
        <v>0.188</v>
      </c>
      <c r="G1525" s="27">
        <f>'I Disease Parameters'!$E$8/'I Disease Parameters'!$E$11</f>
        <v>1.2E-2</v>
      </c>
      <c r="H1525" s="27">
        <f>1/'I Disease Parameters'!$E$12</f>
        <v>0.05</v>
      </c>
      <c r="I1525" s="27">
        <f>'I Disease Parameters'!$E$9/'I Disease Parameters'!$E$15</f>
        <v>0</v>
      </c>
      <c r="J1525" s="83">
        <f t="shared" si="670"/>
        <v>7.7001263440561267</v>
      </c>
      <c r="K1525" s="60">
        <f t="shared" si="671"/>
        <v>0.77001263449643809</v>
      </c>
      <c r="L1525" s="30">
        <f t="shared" si="672"/>
        <v>0.46717576064062738</v>
      </c>
      <c r="M1525" s="27">
        <f>J1525/'I Disease Parameters'!$E$12</f>
        <v>0.38500631720280631</v>
      </c>
      <c r="N1525" s="27">
        <f>K1525/SQRT('I Disease Parameters'!$E$13*'I Disease Parameters'!$E$13)</f>
        <v>4.5294860852731655E-2</v>
      </c>
      <c r="O1525" s="27">
        <f>L1525/'I Disease Parameters'!$E$13</f>
        <v>2.7480927096507492E-2</v>
      </c>
      <c r="P1525" s="27">
        <f>(1-L1525)/'I Disease Parameters'!$E$14</f>
        <v>2.2201009973307193E-2</v>
      </c>
      <c r="Q1525" s="19" t="str">
        <f t="shared" si="648"/>
        <v/>
      </c>
      <c r="R1525" s="17" t="str">
        <f t="shared" si="649"/>
        <v/>
      </c>
      <c r="S1525" s="17" t="str">
        <f t="shared" si="650"/>
        <v/>
      </c>
      <c r="T1525" s="17" t="str">
        <f t="shared" si="651"/>
        <v/>
      </c>
      <c r="U1525" s="17" t="str">
        <f t="shared" si="652"/>
        <v/>
      </c>
      <c r="V1525" s="17" t="str">
        <f t="shared" si="653"/>
        <v/>
      </c>
      <c r="W1525" s="17" t="str">
        <f t="shared" si="654"/>
        <v/>
      </c>
      <c r="X1525" s="18" t="str">
        <f t="shared" si="645"/>
        <v/>
      </c>
      <c r="Y1525" s="17" t="str">
        <f t="shared" si="655"/>
        <v/>
      </c>
      <c r="Z1525" s="17" t="str">
        <f t="shared" si="656"/>
        <v/>
      </c>
      <c r="AA1525" s="17" t="str">
        <f t="shared" si="657"/>
        <v/>
      </c>
      <c r="AB1525" s="17" t="str">
        <f t="shared" si="658"/>
        <v/>
      </c>
      <c r="AC1525" s="17" t="str">
        <f t="shared" si="659"/>
        <v/>
      </c>
      <c r="AD1525" s="18" t="str">
        <f t="shared" si="660"/>
        <v/>
      </c>
      <c r="AE1525" s="19" t="str">
        <f t="shared" si="661"/>
        <v/>
      </c>
      <c r="AF1525" s="17" t="str">
        <f t="shared" si="662"/>
        <v/>
      </c>
      <c r="AG1525" s="17" t="str">
        <f t="shared" si="663"/>
        <v/>
      </c>
      <c r="AH1525" s="18" t="str">
        <f t="shared" si="664"/>
        <v/>
      </c>
      <c r="AI1525" s="73"/>
      <c r="AJ1525" s="74"/>
      <c r="AK1525" s="74"/>
      <c r="AL1525" s="73"/>
      <c r="AM1525" s="74"/>
      <c r="AN1525" s="74">
        <f t="shared" si="665"/>
        <v>2012</v>
      </c>
      <c r="AO1525" s="19" t="str">
        <f t="shared" ca="1" si="666"/>
        <v>-</v>
      </c>
      <c r="AP1525" s="17" t="str">
        <f ca="1">IF($C1525&gt;=TODAY(),"-",100*(AO1525-MIN(Fit_Error_Deaths))/(MAX(Fit_Error_Deaths)-MIN(Fit_Error_Deaths)))</f>
        <v>-</v>
      </c>
      <c r="AQ1525" s="17" t="str">
        <f t="shared" ca="1" si="667"/>
        <v>-</v>
      </c>
      <c r="AR1525" s="17" t="str">
        <f ca="1">IF($C1525&gt;=TODAY(),"-",100*(AQ1525-MIN(Fit_Error_LocalTransmission))/(MAX(Fit_Error_LocalTransmission)-MIN(Fit_Error_LocalTransmission)))</f>
        <v>-</v>
      </c>
      <c r="AS1525" s="17" t="str">
        <f t="shared" ca="1" si="668"/>
        <v>-</v>
      </c>
      <c r="AT1525" s="67" t="str">
        <f t="shared" ca="1" si="669"/>
        <v>-</v>
      </c>
    </row>
    <row r="1526" spans="1:46" s="1" customFormat="1" ht="12" x14ac:dyDescent="0.35">
      <c r="A1526" s="87"/>
      <c r="B1526" s="40" t="str">
        <f t="shared" si="646"/>
        <v/>
      </c>
      <c r="C1526" s="41" t="str">
        <f t="shared" si="647"/>
        <v/>
      </c>
      <c r="D1526" s="28">
        <f>'I Disease Parameters'!$E$6/(1000*365)</f>
        <v>4.8197260273972601E-5</v>
      </c>
      <c r="E1526" s="28">
        <f>'I Disease Parameters'!$E$7/(1000*365)</f>
        <v>2.0024657534246577E-5</v>
      </c>
      <c r="F1526" s="27">
        <f>(1-'I Disease Parameters'!$E$8)/'I Disease Parameters'!$E$10</f>
        <v>0.188</v>
      </c>
      <c r="G1526" s="27">
        <f>'I Disease Parameters'!$E$8/'I Disease Parameters'!$E$11</f>
        <v>1.2E-2</v>
      </c>
      <c r="H1526" s="27">
        <f>1/'I Disease Parameters'!$E$12</f>
        <v>0.05</v>
      </c>
      <c r="I1526" s="27">
        <f>'I Disease Parameters'!$E$9/'I Disease Parameters'!$E$15</f>
        <v>0</v>
      </c>
      <c r="J1526" s="83">
        <f t="shared" si="670"/>
        <v>7.7001263440561267</v>
      </c>
      <c r="K1526" s="60">
        <f t="shared" si="671"/>
        <v>0.77001263449643809</v>
      </c>
      <c r="L1526" s="30">
        <f t="shared" si="672"/>
        <v>0.46717576064062738</v>
      </c>
      <c r="M1526" s="27">
        <f>J1526/'I Disease Parameters'!$E$12</f>
        <v>0.38500631720280631</v>
      </c>
      <c r="N1526" s="27">
        <f>K1526/SQRT('I Disease Parameters'!$E$13*'I Disease Parameters'!$E$13)</f>
        <v>4.5294860852731655E-2</v>
      </c>
      <c r="O1526" s="27">
        <f>L1526/'I Disease Parameters'!$E$13</f>
        <v>2.7480927096507492E-2</v>
      </c>
      <c r="P1526" s="27">
        <f>(1-L1526)/'I Disease Parameters'!$E$14</f>
        <v>2.2201009973307193E-2</v>
      </c>
      <c r="Q1526" s="19" t="str">
        <f t="shared" si="648"/>
        <v/>
      </c>
      <c r="R1526" s="17" t="str">
        <f t="shared" si="649"/>
        <v/>
      </c>
      <c r="S1526" s="17" t="str">
        <f t="shared" si="650"/>
        <v/>
      </c>
      <c r="T1526" s="17" t="str">
        <f t="shared" si="651"/>
        <v/>
      </c>
      <c r="U1526" s="17" t="str">
        <f t="shared" si="652"/>
        <v/>
      </c>
      <c r="V1526" s="17" t="str">
        <f t="shared" si="653"/>
        <v/>
      </c>
      <c r="W1526" s="17" t="str">
        <f t="shared" si="654"/>
        <v/>
      </c>
      <c r="X1526" s="18" t="str">
        <f t="shared" si="645"/>
        <v/>
      </c>
      <c r="Y1526" s="17" t="str">
        <f t="shared" si="655"/>
        <v/>
      </c>
      <c r="Z1526" s="17" t="str">
        <f t="shared" si="656"/>
        <v/>
      </c>
      <c r="AA1526" s="17" t="str">
        <f t="shared" si="657"/>
        <v/>
      </c>
      <c r="AB1526" s="17" t="str">
        <f t="shared" si="658"/>
        <v/>
      </c>
      <c r="AC1526" s="17" t="str">
        <f t="shared" si="659"/>
        <v/>
      </c>
      <c r="AD1526" s="18" t="str">
        <f t="shared" si="660"/>
        <v/>
      </c>
      <c r="AE1526" s="19" t="str">
        <f t="shared" si="661"/>
        <v/>
      </c>
      <c r="AF1526" s="17" t="str">
        <f t="shared" si="662"/>
        <v/>
      </c>
      <c r="AG1526" s="17" t="str">
        <f t="shared" si="663"/>
        <v/>
      </c>
      <c r="AH1526" s="18" t="str">
        <f t="shared" si="664"/>
        <v/>
      </c>
      <c r="AI1526" s="73"/>
      <c r="AJ1526" s="74"/>
      <c r="AK1526" s="74"/>
      <c r="AL1526" s="73"/>
      <c r="AM1526" s="74"/>
      <c r="AN1526" s="74">
        <f t="shared" si="665"/>
        <v>2012</v>
      </c>
      <c r="AO1526" s="19" t="str">
        <f t="shared" ca="1" si="666"/>
        <v>-</v>
      </c>
      <c r="AP1526" s="17" t="str">
        <f ca="1">IF($C1526&gt;=TODAY(),"-",100*(AO1526-MIN(Fit_Error_Deaths))/(MAX(Fit_Error_Deaths)-MIN(Fit_Error_Deaths)))</f>
        <v>-</v>
      </c>
      <c r="AQ1526" s="17" t="str">
        <f t="shared" ca="1" si="667"/>
        <v>-</v>
      </c>
      <c r="AR1526" s="17" t="str">
        <f ca="1">IF($C1526&gt;=TODAY(),"-",100*(AQ1526-MIN(Fit_Error_LocalTransmission))/(MAX(Fit_Error_LocalTransmission)-MIN(Fit_Error_LocalTransmission)))</f>
        <v>-</v>
      </c>
      <c r="AS1526" s="17" t="str">
        <f t="shared" ca="1" si="668"/>
        <v>-</v>
      </c>
      <c r="AT1526" s="67" t="str">
        <f t="shared" ca="1" si="669"/>
        <v>-</v>
      </c>
    </row>
    <row r="1527" spans="1:46" s="1" customFormat="1" ht="12" x14ac:dyDescent="0.35">
      <c r="A1527" s="87"/>
      <c r="B1527" s="40" t="str">
        <f t="shared" si="646"/>
        <v/>
      </c>
      <c r="C1527" s="41" t="str">
        <f t="shared" si="647"/>
        <v/>
      </c>
      <c r="D1527" s="28">
        <f>'I Disease Parameters'!$E$6/(1000*365)</f>
        <v>4.8197260273972601E-5</v>
      </c>
      <c r="E1527" s="28">
        <f>'I Disease Parameters'!$E$7/(1000*365)</f>
        <v>2.0024657534246577E-5</v>
      </c>
      <c r="F1527" s="27">
        <f>(1-'I Disease Parameters'!$E$8)/'I Disease Parameters'!$E$10</f>
        <v>0.188</v>
      </c>
      <c r="G1527" s="27">
        <f>'I Disease Parameters'!$E$8/'I Disease Parameters'!$E$11</f>
        <v>1.2E-2</v>
      </c>
      <c r="H1527" s="27">
        <f>1/'I Disease Parameters'!$E$12</f>
        <v>0.05</v>
      </c>
      <c r="I1527" s="27">
        <f>'I Disease Parameters'!$E$9/'I Disease Parameters'!$E$15</f>
        <v>0</v>
      </c>
      <c r="J1527" s="83">
        <f t="shared" si="670"/>
        <v>7.7001263440561267</v>
      </c>
      <c r="K1527" s="60">
        <f t="shared" si="671"/>
        <v>0.77001263449643809</v>
      </c>
      <c r="L1527" s="30">
        <f t="shared" si="672"/>
        <v>0.46717576064062738</v>
      </c>
      <c r="M1527" s="27">
        <f>J1527/'I Disease Parameters'!$E$12</f>
        <v>0.38500631720280631</v>
      </c>
      <c r="N1527" s="27">
        <f>K1527/SQRT('I Disease Parameters'!$E$13*'I Disease Parameters'!$E$13)</f>
        <v>4.5294860852731655E-2</v>
      </c>
      <c r="O1527" s="27">
        <f>L1527/'I Disease Parameters'!$E$13</f>
        <v>2.7480927096507492E-2</v>
      </c>
      <c r="P1527" s="27">
        <f>(1-L1527)/'I Disease Parameters'!$E$14</f>
        <v>2.2201009973307193E-2</v>
      </c>
      <c r="Q1527" s="19" t="str">
        <f t="shared" si="648"/>
        <v/>
      </c>
      <c r="R1527" s="17" t="str">
        <f t="shared" si="649"/>
        <v/>
      </c>
      <c r="S1527" s="17" t="str">
        <f t="shared" si="650"/>
        <v/>
      </c>
      <c r="T1527" s="17" t="str">
        <f t="shared" si="651"/>
        <v/>
      </c>
      <c r="U1527" s="17" t="str">
        <f t="shared" si="652"/>
        <v/>
      </c>
      <c r="V1527" s="17" t="str">
        <f t="shared" si="653"/>
        <v/>
      </c>
      <c r="W1527" s="17" t="str">
        <f t="shared" si="654"/>
        <v/>
      </c>
      <c r="X1527" s="18" t="str">
        <f t="shared" si="645"/>
        <v/>
      </c>
      <c r="Y1527" s="17" t="str">
        <f t="shared" si="655"/>
        <v/>
      </c>
      <c r="Z1527" s="17" t="str">
        <f t="shared" si="656"/>
        <v/>
      </c>
      <c r="AA1527" s="17" t="str">
        <f t="shared" si="657"/>
        <v/>
      </c>
      <c r="AB1527" s="17" t="str">
        <f t="shared" si="658"/>
        <v/>
      </c>
      <c r="AC1527" s="17" t="str">
        <f t="shared" si="659"/>
        <v/>
      </c>
      <c r="AD1527" s="18" t="str">
        <f t="shared" si="660"/>
        <v/>
      </c>
      <c r="AE1527" s="19" t="str">
        <f t="shared" si="661"/>
        <v/>
      </c>
      <c r="AF1527" s="17" t="str">
        <f t="shared" si="662"/>
        <v/>
      </c>
      <c r="AG1527" s="17" t="str">
        <f t="shared" si="663"/>
        <v/>
      </c>
      <c r="AH1527" s="18" t="str">
        <f t="shared" si="664"/>
        <v/>
      </c>
      <c r="AI1527" s="73"/>
      <c r="AJ1527" s="74"/>
      <c r="AK1527" s="74"/>
      <c r="AL1527" s="73"/>
      <c r="AM1527" s="74"/>
      <c r="AN1527" s="74">
        <f t="shared" si="665"/>
        <v>2012</v>
      </c>
      <c r="AO1527" s="19" t="str">
        <f t="shared" ca="1" si="666"/>
        <v>-</v>
      </c>
      <c r="AP1527" s="17" t="str">
        <f ca="1">IF($C1527&gt;=TODAY(),"-",100*(AO1527-MIN(Fit_Error_Deaths))/(MAX(Fit_Error_Deaths)-MIN(Fit_Error_Deaths)))</f>
        <v>-</v>
      </c>
      <c r="AQ1527" s="17" t="str">
        <f t="shared" ca="1" si="667"/>
        <v>-</v>
      </c>
      <c r="AR1527" s="17" t="str">
        <f ca="1">IF($C1527&gt;=TODAY(),"-",100*(AQ1527-MIN(Fit_Error_LocalTransmission))/(MAX(Fit_Error_LocalTransmission)-MIN(Fit_Error_LocalTransmission)))</f>
        <v>-</v>
      </c>
      <c r="AS1527" s="17" t="str">
        <f t="shared" ca="1" si="668"/>
        <v>-</v>
      </c>
      <c r="AT1527" s="67" t="str">
        <f t="shared" ca="1" si="669"/>
        <v>-</v>
      </c>
    </row>
    <row r="1528" spans="1:46" s="1" customFormat="1" ht="12" x14ac:dyDescent="0.35">
      <c r="A1528" s="87"/>
      <c r="B1528" s="40" t="str">
        <f t="shared" si="646"/>
        <v/>
      </c>
      <c r="C1528" s="41" t="str">
        <f t="shared" si="647"/>
        <v/>
      </c>
      <c r="D1528" s="28">
        <f>'I Disease Parameters'!$E$6/(1000*365)</f>
        <v>4.8197260273972601E-5</v>
      </c>
      <c r="E1528" s="28">
        <f>'I Disease Parameters'!$E$7/(1000*365)</f>
        <v>2.0024657534246577E-5</v>
      </c>
      <c r="F1528" s="27">
        <f>(1-'I Disease Parameters'!$E$8)/'I Disease Parameters'!$E$10</f>
        <v>0.188</v>
      </c>
      <c r="G1528" s="27">
        <f>'I Disease Parameters'!$E$8/'I Disease Parameters'!$E$11</f>
        <v>1.2E-2</v>
      </c>
      <c r="H1528" s="27">
        <f>1/'I Disease Parameters'!$E$12</f>
        <v>0.05</v>
      </c>
      <c r="I1528" s="27">
        <f>'I Disease Parameters'!$E$9/'I Disease Parameters'!$E$15</f>
        <v>0</v>
      </c>
      <c r="J1528" s="83">
        <f t="shared" si="670"/>
        <v>7.7001263440561267</v>
      </c>
      <c r="K1528" s="60">
        <f t="shared" si="671"/>
        <v>0.77001263449643809</v>
      </c>
      <c r="L1528" s="30">
        <f t="shared" si="672"/>
        <v>0.46717576064062738</v>
      </c>
      <c r="M1528" s="27">
        <f>J1528/'I Disease Parameters'!$E$12</f>
        <v>0.38500631720280631</v>
      </c>
      <c r="N1528" s="27">
        <f>K1528/SQRT('I Disease Parameters'!$E$13*'I Disease Parameters'!$E$13)</f>
        <v>4.5294860852731655E-2</v>
      </c>
      <c r="O1528" s="27">
        <f>L1528/'I Disease Parameters'!$E$13</f>
        <v>2.7480927096507492E-2</v>
      </c>
      <c r="P1528" s="27">
        <f>(1-L1528)/'I Disease Parameters'!$E$14</f>
        <v>2.2201009973307193E-2</v>
      </c>
      <c r="Q1528" s="19" t="str">
        <f t="shared" si="648"/>
        <v/>
      </c>
      <c r="R1528" s="17" t="str">
        <f t="shared" si="649"/>
        <v/>
      </c>
      <c r="S1528" s="17" t="str">
        <f t="shared" si="650"/>
        <v/>
      </c>
      <c r="T1528" s="17" t="str">
        <f t="shared" si="651"/>
        <v/>
      </c>
      <c r="U1528" s="17" t="str">
        <f t="shared" si="652"/>
        <v/>
      </c>
      <c r="V1528" s="17" t="str">
        <f t="shared" si="653"/>
        <v/>
      </c>
      <c r="W1528" s="17" t="str">
        <f t="shared" si="654"/>
        <v/>
      </c>
      <c r="X1528" s="18" t="str">
        <f t="shared" si="645"/>
        <v/>
      </c>
      <c r="Y1528" s="17" t="str">
        <f t="shared" si="655"/>
        <v/>
      </c>
      <c r="Z1528" s="17" t="str">
        <f t="shared" si="656"/>
        <v/>
      </c>
      <c r="AA1528" s="17" t="str">
        <f t="shared" si="657"/>
        <v/>
      </c>
      <c r="AB1528" s="17" t="str">
        <f t="shared" si="658"/>
        <v/>
      </c>
      <c r="AC1528" s="17" t="str">
        <f t="shared" si="659"/>
        <v/>
      </c>
      <c r="AD1528" s="18" t="str">
        <f t="shared" si="660"/>
        <v/>
      </c>
      <c r="AE1528" s="19" t="str">
        <f t="shared" si="661"/>
        <v/>
      </c>
      <c r="AF1528" s="17" t="str">
        <f t="shared" si="662"/>
        <v/>
      </c>
      <c r="AG1528" s="17" t="str">
        <f t="shared" si="663"/>
        <v/>
      </c>
      <c r="AH1528" s="18" t="str">
        <f t="shared" si="664"/>
        <v/>
      </c>
      <c r="AI1528" s="73"/>
      <c r="AJ1528" s="74"/>
      <c r="AK1528" s="74"/>
      <c r="AL1528" s="73"/>
      <c r="AM1528" s="74"/>
      <c r="AN1528" s="74">
        <f t="shared" si="665"/>
        <v>2012</v>
      </c>
      <c r="AO1528" s="19" t="str">
        <f t="shared" ca="1" si="666"/>
        <v>-</v>
      </c>
      <c r="AP1528" s="17" t="str">
        <f ca="1">IF($C1528&gt;=TODAY(),"-",100*(AO1528-MIN(Fit_Error_Deaths))/(MAX(Fit_Error_Deaths)-MIN(Fit_Error_Deaths)))</f>
        <v>-</v>
      </c>
      <c r="AQ1528" s="17" t="str">
        <f t="shared" ca="1" si="667"/>
        <v>-</v>
      </c>
      <c r="AR1528" s="17" t="str">
        <f ca="1">IF($C1528&gt;=TODAY(),"-",100*(AQ1528-MIN(Fit_Error_LocalTransmission))/(MAX(Fit_Error_LocalTransmission)-MIN(Fit_Error_LocalTransmission)))</f>
        <v>-</v>
      </c>
      <c r="AS1528" s="17" t="str">
        <f t="shared" ca="1" si="668"/>
        <v>-</v>
      </c>
      <c r="AT1528" s="67" t="str">
        <f t="shared" ca="1" si="669"/>
        <v>-</v>
      </c>
    </row>
    <row r="1529" spans="1:46" s="1" customFormat="1" ht="12" x14ac:dyDescent="0.35">
      <c r="A1529" s="87"/>
      <c r="B1529" s="40" t="str">
        <f t="shared" si="646"/>
        <v/>
      </c>
      <c r="C1529" s="41" t="str">
        <f t="shared" si="647"/>
        <v/>
      </c>
      <c r="D1529" s="28">
        <f>'I Disease Parameters'!$E$6/(1000*365)</f>
        <v>4.8197260273972601E-5</v>
      </c>
      <c r="E1529" s="28">
        <f>'I Disease Parameters'!$E$7/(1000*365)</f>
        <v>2.0024657534246577E-5</v>
      </c>
      <c r="F1529" s="27">
        <f>(1-'I Disease Parameters'!$E$8)/'I Disease Parameters'!$E$10</f>
        <v>0.188</v>
      </c>
      <c r="G1529" s="27">
        <f>'I Disease Parameters'!$E$8/'I Disease Parameters'!$E$11</f>
        <v>1.2E-2</v>
      </c>
      <c r="H1529" s="27">
        <f>1/'I Disease Parameters'!$E$12</f>
        <v>0.05</v>
      </c>
      <c r="I1529" s="27">
        <f>'I Disease Parameters'!$E$9/'I Disease Parameters'!$E$15</f>
        <v>0</v>
      </c>
      <c r="J1529" s="83">
        <f t="shared" si="670"/>
        <v>7.7001263440561267</v>
      </c>
      <c r="K1529" s="60">
        <f t="shared" si="671"/>
        <v>0.77001263449643809</v>
      </c>
      <c r="L1529" s="30">
        <f t="shared" si="672"/>
        <v>0.46717576064062738</v>
      </c>
      <c r="M1529" s="27">
        <f>J1529/'I Disease Parameters'!$E$12</f>
        <v>0.38500631720280631</v>
      </c>
      <c r="N1529" s="27">
        <f>K1529/SQRT('I Disease Parameters'!$E$13*'I Disease Parameters'!$E$13)</f>
        <v>4.5294860852731655E-2</v>
      </c>
      <c r="O1529" s="27">
        <f>L1529/'I Disease Parameters'!$E$13</f>
        <v>2.7480927096507492E-2</v>
      </c>
      <c r="P1529" s="27">
        <f>(1-L1529)/'I Disease Parameters'!$E$14</f>
        <v>2.2201009973307193E-2</v>
      </c>
      <c r="Q1529" s="19" t="str">
        <f t="shared" si="648"/>
        <v/>
      </c>
      <c r="R1529" s="17" t="str">
        <f t="shared" si="649"/>
        <v/>
      </c>
      <c r="S1529" s="17" t="str">
        <f t="shared" si="650"/>
        <v/>
      </c>
      <c r="T1529" s="17" t="str">
        <f t="shared" si="651"/>
        <v/>
      </c>
      <c r="U1529" s="17" t="str">
        <f t="shared" si="652"/>
        <v/>
      </c>
      <c r="V1529" s="17" t="str">
        <f t="shared" si="653"/>
        <v/>
      </c>
      <c r="W1529" s="17" t="str">
        <f t="shared" si="654"/>
        <v/>
      </c>
      <c r="X1529" s="18" t="str">
        <f t="shared" si="645"/>
        <v/>
      </c>
      <c r="Y1529" s="17" t="str">
        <f t="shared" si="655"/>
        <v/>
      </c>
      <c r="Z1529" s="17" t="str">
        <f t="shared" si="656"/>
        <v/>
      </c>
      <c r="AA1529" s="17" t="str">
        <f t="shared" si="657"/>
        <v/>
      </c>
      <c r="AB1529" s="17" t="str">
        <f t="shared" si="658"/>
        <v/>
      </c>
      <c r="AC1529" s="17" t="str">
        <f t="shared" si="659"/>
        <v/>
      </c>
      <c r="AD1529" s="18" t="str">
        <f t="shared" si="660"/>
        <v/>
      </c>
      <c r="AE1529" s="19" t="str">
        <f t="shared" si="661"/>
        <v/>
      </c>
      <c r="AF1529" s="17" t="str">
        <f t="shared" si="662"/>
        <v/>
      </c>
      <c r="AG1529" s="17" t="str">
        <f t="shared" si="663"/>
        <v/>
      </c>
      <c r="AH1529" s="18" t="str">
        <f t="shared" si="664"/>
        <v/>
      </c>
      <c r="AI1529" s="73"/>
      <c r="AJ1529" s="74"/>
      <c r="AK1529" s="74"/>
      <c r="AL1529" s="73"/>
      <c r="AM1529" s="74"/>
      <c r="AN1529" s="74">
        <f t="shared" si="665"/>
        <v>2012</v>
      </c>
      <c r="AO1529" s="19" t="str">
        <f t="shared" ca="1" si="666"/>
        <v>-</v>
      </c>
      <c r="AP1529" s="17" t="str">
        <f ca="1">IF($C1529&gt;=TODAY(),"-",100*(AO1529-MIN(Fit_Error_Deaths))/(MAX(Fit_Error_Deaths)-MIN(Fit_Error_Deaths)))</f>
        <v>-</v>
      </c>
      <c r="AQ1529" s="17" t="str">
        <f t="shared" ca="1" si="667"/>
        <v>-</v>
      </c>
      <c r="AR1529" s="17" t="str">
        <f ca="1">IF($C1529&gt;=TODAY(),"-",100*(AQ1529-MIN(Fit_Error_LocalTransmission))/(MAX(Fit_Error_LocalTransmission)-MIN(Fit_Error_LocalTransmission)))</f>
        <v>-</v>
      </c>
      <c r="AS1529" s="17" t="str">
        <f t="shared" ca="1" si="668"/>
        <v>-</v>
      </c>
      <c r="AT1529" s="67" t="str">
        <f t="shared" ca="1" si="669"/>
        <v>-</v>
      </c>
    </row>
    <row r="1530" spans="1:46" s="1" customFormat="1" ht="12" x14ac:dyDescent="0.35">
      <c r="A1530" s="87"/>
      <c r="B1530" s="40" t="str">
        <f t="shared" si="646"/>
        <v/>
      </c>
      <c r="C1530" s="41" t="str">
        <f t="shared" si="647"/>
        <v/>
      </c>
      <c r="D1530" s="28">
        <f>'I Disease Parameters'!$E$6/(1000*365)</f>
        <v>4.8197260273972601E-5</v>
      </c>
      <c r="E1530" s="28">
        <f>'I Disease Parameters'!$E$7/(1000*365)</f>
        <v>2.0024657534246577E-5</v>
      </c>
      <c r="F1530" s="27">
        <f>(1-'I Disease Parameters'!$E$8)/'I Disease Parameters'!$E$10</f>
        <v>0.188</v>
      </c>
      <c r="G1530" s="27">
        <f>'I Disease Parameters'!$E$8/'I Disease Parameters'!$E$11</f>
        <v>1.2E-2</v>
      </c>
      <c r="H1530" s="27">
        <f>1/'I Disease Parameters'!$E$12</f>
        <v>0.05</v>
      </c>
      <c r="I1530" s="27">
        <f>'I Disease Parameters'!$E$9/'I Disease Parameters'!$E$15</f>
        <v>0</v>
      </c>
      <c r="J1530" s="83">
        <f t="shared" si="670"/>
        <v>7.7001263440561267</v>
      </c>
      <c r="K1530" s="60">
        <f t="shared" si="671"/>
        <v>0.77001263449643809</v>
      </c>
      <c r="L1530" s="30">
        <f t="shared" si="672"/>
        <v>0.46717576064062738</v>
      </c>
      <c r="M1530" s="27">
        <f>J1530/'I Disease Parameters'!$E$12</f>
        <v>0.38500631720280631</v>
      </c>
      <c r="N1530" s="27">
        <f>K1530/SQRT('I Disease Parameters'!$E$13*'I Disease Parameters'!$E$13)</f>
        <v>4.5294860852731655E-2</v>
      </c>
      <c r="O1530" s="27">
        <f>L1530/'I Disease Parameters'!$E$13</f>
        <v>2.7480927096507492E-2</v>
      </c>
      <c r="P1530" s="27">
        <f>(1-L1530)/'I Disease Parameters'!$E$14</f>
        <v>2.2201009973307193E-2</v>
      </c>
      <c r="Q1530" s="19" t="str">
        <f t="shared" si="648"/>
        <v/>
      </c>
      <c r="R1530" s="17" t="str">
        <f t="shared" si="649"/>
        <v/>
      </c>
      <c r="S1530" s="17" t="str">
        <f t="shared" si="650"/>
        <v/>
      </c>
      <c r="T1530" s="17" t="str">
        <f t="shared" si="651"/>
        <v/>
      </c>
      <c r="U1530" s="17" t="str">
        <f t="shared" si="652"/>
        <v/>
      </c>
      <c r="V1530" s="17" t="str">
        <f t="shared" si="653"/>
        <v/>
      </c>
      <c r="W1530" s="17" t="str">
        <f t="shared" si="654"/>
        <v/>
      </c>
      <c r="X1530" s="18" t="str">
        <f t="shared" si="645"/>
        <v/>
      </c>
      <c r="Y1530" s="17" t="str">
        <f t="shared" si="655"/>
        <v/>
      </c>
      <c r="Z1530" s="17" t="str">
        <f t="shared" si="656"/>
        <v/>
      </c>
      <c r="AA1530" s="17" t="str">
        <f t="shared" si="657"/>
        <v/>
      </c>
      <c r="AB1530" s="17" t="str">
        <f t="shared" si="658"/>
        <v/>
      </c>
      <c r="AC1530" s="17" t="str">
        <f t="shared" si="659"/>
        <v/>
      </c>
      <c r="AD1530" s="18" t="str">
        <f t="shared" si="660"/>
        <v/>
      </c>
      <c r="AE1530" s="19" t="str">
        <f t="shared" si="661"/>
        <v/>
      </c>
      <c r="AF1530" s="17" t="str">
        <f t="shared" si="662"/>
        <v/>
      </c>
      <c r="AG1530" s="17" t="str">
        <f t="shared" si="663"/>
        <v/>
      </c>
      <c r="AH1530" s="18" t="str">
        <f t="shared" si="664"/>
        <v/>
      </c>
      <c r="AI1530" s="73"/>
      <c r="AJ1530" s="74"/>
      <c r="AK1530" s="74"/>
      <c r="AL1530" s="73"/>
      <c r="AM1530" s="74"/>
      <c r="AN1530" s="74">
        <f t="shared" si="665"/>
        <v>2012</v>
      </c>
      <c r="AO1530" s="19" t="str">
        <f t="shared" ca="1" si="666"/>
        <v>-</v>
      </c>
      <c r="AP1530" s="17" t="str">
        <f ca="1">IF($C1530&gt;=TODAY(),"-",100*(AO1530-MIN(Fit_Error_Deaths))/(MAX(Fit_Error_Deaths)-MIN(Fit_Error_Deaths)))</f>
        <v>-</v>
      </c>
      <c r="AQ1530" s="17" t="str">
        <f t="shared" ca="1" si="667"/>
        <v>-</v>
      </c>
      <c r="AR1530" s="17" t="str">
        <f ca="1">IF($C1530&gt;=TODAY(),"-",100*(AQ1530-MIN(Fit_Error_LocalTransmission))/(MAX(Fit_Error_LocalTransmission)-MIN(Fit_Error_LocalTransmission)))</f>
        <v>-</v>
      </c>
      <c r="AS1530" s="17" t="str">
        <f t="shared" ca="1" si="668"/>
        <v>-</v>
      </c>
      <c r="AT1530" s="67" t="str">
        <f t="shared" ca="1" si="669"/>
        <v>-</v>
      </c>
    </row>
    <row r="1531" spans="1:46" s="1" customFormat="1" ht="12" x14ac:dyDescent="0.35">
      <c r="A1531" s="87"/>
      <c r="B1531" s="40" t="str">
        <f t="shared" si="646"/>
        <v/>
      </c>
      <c r="C1531" s="41" t="str">
        <f t="shared" si="647"/>
        <v/>
      </c>
      <c r="D1531" s="28">
        <f>'I Disease Parameters'!$E$6/(1000*365)</f>
        <v>4.8197260273972601E-5</v>
      </c>
      <c r="E1531" s="28">
        <f>'I Disease Parameters'!$E$7/(1000*365)</f>
        <v>2.0024657534246577E-5</v>
      </c>
      <c r="F1531" s="27">
        <f>(1-'I Disease Parameters'!$E$8)/'I Disease Parameters'!$E$10</f>
        <v>0.188</v>
      </c>
      <c r="G1531" s="27">
        <f>'I Disease Parameters'!$E$8/'I Disease Parameters'!$E$11</f>
        <v>1.2E-2</v>
      </c>
      <c r="H1531" s="27">
        <f>1/'I Disease Parameters'!$E$12</f>
        <v>0.05</v>
      </c>
      <c r="I1531" s="27">
        <f>'I Disease Parameters'!$E$9/'I Disease Parameters'!$E$15</f>
        <v>0</v>
      </c>
      <c r="J1531" s="83">
        <f t="shared" si="670"/>
        <v>7.7001263440561267</v>
      </c>
      <c r="K1531" s="60">
        <f t="shared" si="671"/>
        <v>0.77001263449643809</v>
      </c>
      <c r="L1531" s="30">
        <f t="shared" si="672"/>
        <v>0.46717576064062738</v>
      </c>
      <c r="M1531" s="27">
        <f>J1531/'I Disease Parameters'!$E$12</f>
        <v>0.38500631720280631</v>
      </c>
      <c r="N1531" s="27">
        <f>K1531/SQRT('I Disease Parameters'!$E$13*'I Disease Parameters'!$E$13)</f>
        <v>4.5294860852731655E-2</v>
      </c>
      <c r="O1531" s="27">
        <f>L1531/'I Disease Parameters'!$E$13</f>
        <v>2.7480927096507492E-2</v>
      </c>
      <c r="P1531" s="27">
        <f>(1-L1531)/'I Disease Parameters'!$E$14</f>
        <v>2.2201009973307193E-2</v>
      </c>
      <c r="Q1531" s="19" t="str">
        <f t="shared" si="648"/>
        <v/>
      </c>
      <c r="R1531" s="17" t="str">
        <f t="shared" si="649"/>
        <v/>
      </c>
      <c r="S1531" s="17" t="str">
        <f t="shared" si="650"/>
        <v/>
      </c>
      <c r="T1531" s="17" t="str">
        <f t="shared" si="651"/>
        <v/>
      </c>
      <c r="U1531" s="17" t="str">
        <f t="shared" si="652"/>
        <v/>
      </c>
      <c r="V1531" s="17" t="str">
        <f t="shared" si="653"/>
        <v/>
      </c>
      <c r="W1531" s="17" t="str">
        <f t="shared" si="654"/>
        <v/>
      </c>
      <c r="X1531" s="18" t="str">
        <f t="shared" si="645"/>
        <v/>
      </c>
      <c r="Y1531" s="17" t="str">
        <f t="shared" si="655"/>
        <v/>
      </c>
      <c r="Z1531" s="17" t="str">
        <f t="shared" si="656"/>
        <v/>
      </c>
      <c r="AA1531" s="17" t="str">
        <f t="shared" si="657"/>
        <v/>
      </c>
      <c r="AB1531" s="17" t="str">
        <f t="shared" si="658"/>
        <v/>
      </c>
      <c r="AC1531" s="17" t="str">
        <f t="shared" si="659"/>
        <v/>
      </c>
      <c r="AD1531" s="18" t="str">
        <f t="shared" si="660"/>
        <v/>
      </c>
      <c r="AE1531" s="19" t="str">
        <f t="shared" si="661"/>
        <v/>
      </c>
      <c r="AF1531" s="17" t="str">
        <f t="shared" si="662"/>
        <v/>
      </c>
      <c r="AG1531" s="17" t="str">
        <f t="shared" si="663"/>
        <v/>
      </c>
      <c r="AH1531" s="18" t="str">
        <f t="shared" si="664"/>
        <v/>
      </c>
      <c r="AI1531" s="73"/>
      <c r="AJ1531" s="74"/>
      <c r="AK1531" s="74"/>
      <c r="AL1531" s="73"/>
      <c r="AM1531" s="74"/>
      <c r="AN1531" s="74">
        <f t="shared" si="665"/>
        <v>2012</v>
      </c>
      <c r="AO1531" s="19" t="str">
        <f t="shared" ca="1" si="666"/>
        <v>-</v>
      </c>
      <c r="AP1531" s="17" t="str">
        <f ca="1">IF($C1531&gt;=TODAY(),"-",100*(AO1531-MIN(Fit_Error_Deaths))/(MAX(Fit_Error_Deaths)-MIN(Fit_Error_Deaths)))</f>
        <v>-</v>
      </c>
      <c r="AQ1531" s="17" t="str">
        <f t="shared" ca="1" si="667"/>
        <v>-</v>
      </c>
      <c r="AR1531" s="17" t="str">
        <f ca="1">IF($C1531&gt;=TODAY(),"-",100*(AQ1531-MIN(Fit_Error_LocalTransmission))/(MAX(Fit_Error_LocalTransmission)-MIN(Fit_Error_LocalTransmission)))</f>
        <v>-</v>
      </c>
      <c r="AS1531" s="17" t="str">
        <f t="shared" ca="1" si="668"/>
        <v>-</v>
      </c>
      <c r="AT1531" s="67" t="str">
        <f t="shared" ca="1" si="669"/>
        <v>-</v>
      </c>
    </row>
    <row r="1532" spans="1:46" s="1" customFormat="1" ht="12" x14ac:dyDescent="0.35">
      <c r="A1532" s="87"/>
      <c r="B1532" s="40" t="str">
        <f t="shared" si="646"/>
        <v/>
      </c>
      <c r="C1532" s="41" t="str">
        <f t="shared" si="647"/>
        <v/>
      </c>
      <c r="D1532" s="28">
        <f>'I Disease Parameters'!$E$6/(1000*365)</f>
        <v>4.8197260273972601E-5</v>
      </c>
      <c r="E1532" s="28">
        <f>'I Disease Parameters'!$E$7/(1000*365)</f>
        <v>2.0024657534246577E-5</v>
      </c>
      <c r="F1532" s="27">
        <f>(1-'I Disease Parameters'!$E$8)/'I Disease Parameters'!$E$10</f>
        <v>0.188</v>
      </c>
      <c r="G1532" s="27">
        <f>'I Disease Parameters'!$E$8/'I Disease Parameters'!$E$11</f>
        <v>1.2E-2</v>
      </c>
      <c r="H1532" s="27">
        <f>1/'I Disease Parameters'!$E$12</f>
        <v>0.05</v>
      </c>
      <c r="I1532" s="27">
        <f>'I Disease Parameters'!$E$9/'I Disease Parameters'!$E$15</f>
        <v>0</v>
      </c>
      <c r="J1532" s="83">
        <f t="shared" si="670"/>
        <v>7.7001263440561267</v>
      </c>
      <c r="K1532" s="60">
        <f t="shared" si="671"/>
        <v>0.77001263449643809</v>
      </c>
      <c r="L1532" s="30">
        <f t="shared" si="672"/>
        <v>0.46717576064062738</v>
      </c>
      <c r="M1532" s="27">
        <f>J1532/'I Disease Parameters'!$E$12</f>
        <v>0.38500631720280631</v>
      </c>
      <c r="N1532" s="27">
        <f>K1532/SQRT('I Disease Parameters'!$E$13*'I Disease Parameters'!$E$13)</f>
        <v>4.5294860852731655E-2</v>
      </c>
      <c r="O1532" s="27">
        <f>L1532/'I Disease Parameters'!$E$13</f>
        <v>2.7480927096507492E-2</v>
      </c>
      <c r="P1532" s="27">
        <f>(1-L1532)/'I Disease Parameters'!$E$14</f>
        <v>2.2201009973307193E-2</v>
      </c>
      <c r="Q1532" s="19" t="str">
        <f t="shared" si="648"/>
        <v/>
      </c>
      <c r="R1532" s="17" t="str">
        <f t="shared" si="649"/>
        <v/>
      </c>
      <c r="S1532" s="17" t="str">
        <f t="shared" si="650"/>
        <v/>
      </c>
      <c r="T1532" s="17" t="str">
        <f t="shared" si="651"/>
        <v/>
      </c>
      <c r="U1532" s="17" t="str">
        <f t="shared" si="652"/>
        <v/>
      </c>
      <c r="V1532" s="17" t="str">
        <f t="shared" si="653"/>
        <v/>
      </c>
      <c r="W1532" s="17" t="str">
        <f t="shared" si="654"/>
        <v/>
      </c>
      <c r="X1532" s="18" t="str">
        <f t="shared" si="645"/>
        <v/>
      </c>
      <c r="Y1532" s="17" t="str">
        <f t="shared" si="655"/>
        <v/>
      </c>
      <c r="Z1532" s="17" t="str">
        <f t="shared" si="656"/>
        <v/>
      </c>
      <c r="AA1532" s="17" t="str">
        <f t="shared" si="657"/>
        <v/>
      </c>
      <c r="AB1532" s="17" t="str">
        <f t="shared" si="658"/>
        <v/>
      </c>
      <c r="AC1532" s="17" t="str">
        <f t="shared" si="659"/>
        <v/>
      </c>
      <c r="AD1532" s="18" t="str">
        <f t="shared" si="660"/>
        <v/>
      </c>
      <c r="AE1532" s="19" t="str">
        <f t="shared" si="661"/>
        <v/>
      </c>
      <c r="AF1532" s="17" t="str">
        <f t="shared" si="662"/>
        <v/>
      </c>
      <c r="AG1532" s="17" t="str">
        <f t="shared" si="663"/>
        <v/>
      </c>
      <c r="AH1532" s="18" t="str">
        <f t="shared" si="664"/>
        <v/>
      </c>
      <c r="AI1532" s="73"/>
      <c r="AJ1532" s="74"/>
      <c r="AK1532" s="74"/>
      <c r="AL1532" s="73"/>
      <c r="AM1532" s="74"/>
      <c r="AN1532" s="74">
        <f t="shared" si="665"/>
        <v>2012</v>
      </c>
      <c r="AO1532" s="19" t="str">
        <f t="shared" ca="1" si="666"/>
        <v>-</v>
      </c>
      <c r="AP1532" s="17" t="str">
        <f ca="1">IF($C1532&gt;=TODAY(),"-",100*(AO1532-MIN(Fit_Error_Deaths))/(MAX(Fit_Error_Deaths)-MIN(Fit_Error_Deaths)))</f>
        <v>-</v>
      </c>
      <c r="AQ1532" s="17" t="str">
        <f t="shared" ca="1" si="667"/>
        <v>-</v>
      </c>
      <c r="AR1532" s="17" t="str">
        <f ca="1">IF($C1532&gt;=TODAY(),"-",100*(AQ1532-MIN(Fit_Error_LocalTransmission))/(MAX(Fit_Error_LocalTransmission)-MIN(Fit_Error_LocalTransmission)))</f>
        <v>-</v>
      </c>
      <c r="AS1532" s="17" t="str">
        <f t="shared" ca="1" si="668"/>
        <v>-</v>
      </c>
      <c r="AT1532" s="67" t="str">
        <f t="shared" ca="1" si="669"/>
        <v>-</v>
      </c>
    </row>
    <row r="1533" spans="1:46" s="1" customFormat="1" ht="12" x14ac:dyDescent="0.35">
      <c r="A1533" s="87"/>
      <c r="B1533" s="40" t="str">
        <f t="shared" si="646"/>
        <v/>
      </c>
      <c r="C1533" s="41" t="str">
        <f t="shared" si="647"/>
        <v/>
      </c>
      <c r="D1533" s="28">
        <f>'I Disease Parameters'!$E$6/(1000*365)</f>
        <v>4.8197260273972601E-5</v>
      </c>
      <c r="E1533" s="28">
        <f>'I Disease Parameters'!$E$7/(1000*365)</f>
        <v>2.0024657534246577E-5</v>
      </c>
      <c r="F1533" s="27">
        <f>(1-'I Disease Parameters'!$E$8)/'I Disease Parameters'!$E$10</f>
        <v>0.188</v>
      </c>
      <c r="G1533" s="27">
        <f>'I Disease Parameters'!$E$8/'I Disease Parameters'!$E$11</f>
        <v>1.2E-2</v>
      </c>
      <c r="H1533" s="27">
        <f>1/'I Disease Parameters'!$E$12</f>
        <v>0.05</v>
      </c>
      <c r="I1533" s="27">
        <f>'I Disease Parameters'!$E$9/'I Disease Parameters'!$E$15</f>
        <v>0</v>
      </c>
      <c r="J1533" s="83">
        <f t="shared" si="670"/>
        <v>7.7001263440561267</v>
      </c>
      <c r="K1533" s="60">
        <f t="shared" si="671"/>
        <v>0.77001263449643809</v>
      </c>
      <c r="L1533" s="30">
        <f t="shared" si="672"/>
        <v>0.46717576064062738</v>
      </c>
      <c r="M1533" s="27">
        <f>J1533/'I Disease Parameters'!$E$12</f>
        <v>0.38500631720280631</v>
      </c>
      <c r="N1533" s="27">
        <f>K1533/SQRT('I Disease Parameters'!$E$13*'I Disease Parameters'!$E$13)</f>
        <v>4.5294860852731655E-2</v>
      </c>
      <c r="O1533" s="27">
        <f>L1533/'I Disease Parameters'!$E$13</f>
        <v>2.7480927096507492E-2</v>
      </c>
      <c r="P1533" s="27">
        <f>(1-L1533)/'I Disease Parameters'!$E$14</f>
        <v>2.2201009973307193E-2</v>
      </c>
      <c r="Q1533" s="19" t="str">
        <f t="shared" si="648"/>
        <v/>
      </c>
      <c r="R1533" s="17" t="str">
        <f t="shared" si="649"/>
        <v/>
      </c>
      <c r="S1533" s="17" t="str">
        <f t="shared" si="650"/>
        <v/>
      </c>
      <c r="T1533" s="17" t="str">
        <f t="shared" si="651"/>
        <v/>
      </c>
      <c r="U1533" s="17" t="str">
        <f t="shared" si="652"/>
        <v/>
      </c>
      <c r="V1533" s="17" t="str">
        <f t="shared" si="653"/>
        <v/>
      </c>
      <c r="W1533" s="17" t="str">
        <f t="shared" si="654"/>
        <v/>
      </c>
      <c r="X1533" s="18" t="str">
        <f t="shared" si="645"/>
        <v/>
      </c>
      <c r="Y1533" s="17" t="str">
        <f t="shared" si="655"/>
        <v/>
      </c>
      <c r="Z1533" s="17" t="str">
        <f t="shared" si="656"/>
        <v/>
      </c>
      <c r="AA1533" s="17" t="str">
        <f t="shared" si="657"/>
        <v/>
      </c>
      <c r="AB1533" s="17" t="str">
        <f t="shared" si="658"/>
        <v/>
      </c>
      <c r="AC1533" s="17" t="str">
        <f t="shared" si="659"/>
        <v/>
      </c>
      <c r="AD1533" s="18" t="str">
        <f t="shared" si="660"/>
        <v/>
      </c>
      <c r="AE1533" s="19" t="str">
        <f t="shared" si="661"/>
        <v/>
      </c>
      <c r="AF1533" s="17" t="str">
        <f t="shared" si="662"/>
        <v/>
      </c>
      <c r="AG1533" s="17" t="str">
        <f t="shared" si="663"/>
        <v/>
      </c>
      <c r="AH1533" s="18" t="str">
        <f t="shared" si="664"/>
        <v/>
      </c>
      <c r="AI1533" s="73"/>
      <c r="AJ1533" s="74"/>
      <c r="AK1533" s="74"/>
      <c r="AL1533" s="73"/>
      <c r="AM1533" s="74"/>
      <c r="AN1533" s="74">
        <f t="shared" si="665"/>
        <v>2012</v>
      </c>
      <c r="AO1533" s="19" t="str">
        <f t="shared" ca="1" si="666"/>
        <v>-</v>
      </c>
      <c r="AP1533" s="17" t="str">
        <f ca="1">IF($C1533&gt;=TODAY(),"-",100*(AO1533-MIN(Fit_Error_Deaths))/(MAX(Fit_Error_Deaths)-MIN(Fit_Error_Deaths)))</f>
        <v>-</v>
      </c>
      <c r="AQ1533" s="17" t="str">
        <f t="shared" ca="1" si="667"/>
        <v>-</v>
      </c>
      <c r="AR1533" s="17" t="str">
        <f ca="1">IF($C1533&gt;=TODAY(),"-",100*(AQ1533-MIN(Fit_Error_LocalTransmission))/(MAX(Fit_Error_LocalTransmission)-MIN(Fit_Error_LocalTransmission)))</f>
        <v>-</v>
      </c>
      <c r="AS1533" s="17" t="str">
        <f t="shared" ca="1" si="668"/>
        <v>-</v>
      </c>
      <c r="AT1533" s="67" t="str">
        <f t="shared" ca="1" si="669"/>
        <v>-</v>
      </c>
    </row>
    <row r="1534" spans="1:46" s="1" customFormat="1" ht="12" x14ac:dyDescent="0.35">
      <c r="A1534" s="87"/>
      <c r="B1534" s="40" t="str">
        <f t="shared" si="646"/>
        <v/>
      </c>
      <c r="C1534" s="41" t="str">
        <f t="shared" si="647"/>
        <v/>
      </c>
      <c r="D1534" s="28">
        <f>'I Disease Parameters'!$E$6/(1000*365)</f>
        <v>4.8197260273972601E-5</v>
      </c>
      <c r="E1534" s="28">
        <f>'I Disease Parameters'!$E$7/(1000*365)</f>
        <v>2.0024657534246577E-5</v>
      </c>
      <c r="F1534" s="27">
        <f>(1-'I Disease Parameters'!$E$8)/'I Disease Parameters'!$E$10</f>
        <v>0.188</v>
      </c>
      <c r="G1534" s="27">
        <f>'I Disease Parameters'!$E$8/'I Disease Parameters'!$E$11</f>
        <v>1.2E-2</v>
      </c>
      <c r="H1534" s="27">
        <f>1/'I Disease Parameters'!$E$12</f>
        <v>0.05</v>
      </c>
      <c r="I1534" s="27">
        <f>'I Disease Parameters'!$E$9/'I Disease Parameters'!$E$15</f>
        <v>0</v>
      </c>
      <c r="J1534" s="83">
        <f t="shared" si="670"/>
        <v>7.7001263440561267</v>
      </c>
      <c r="K1534" s="60">
        <f t="shared" si="671"/>
        <v>0.77001263449643809</v>
      </c>
      <c r="L1534" s="30">
        <f t="shared" si="672"/>
        <v>0.46717576064062738</v>
      </c>
      <c r="M1534" s="27">
        <f>J1534/'I Disease Parameters'!$E$12</f>
        <v>0.38500631720280631</v>
      </c>
      <c r="N1534" s="27">
        <f>K1534/SQRT('I Disease Parameters'!$E$13*'I Disease Parameters'!$E$13)</f>
        <v>4.5294860852731655E-2</v>
      </c>
      <c r="O1534" s="27">
        <f>L1534/'I Disease Parameters'!$E$13</f>
        <v>2.7480927096507492E-2</v>
      </c>
      <c r="P1534" s="27">
        <f>(1-L1534)/'I Disease Parameters'!$E$14</f>
        <v>2.2201009973307193E-2</v>
      </c>
      <c r="Q1534" s="19" t="str">
        <f t="shared" si="648"/>
        <v/>
      </c>
      <c r="R1534" s="17" t="str">
        <f t="shared" si="649"/>
        <v/>
      </c>
      <c r="S1534" s="17" t="str">
        <f t="shared" si="650"/>
        <v/>
      </c>
      <c r="T1534" s="17" t="str">
        <f t="shared" si="651"/>
        <v/>
      </c>
      <c r="U1534" s="17" t="str">
        <f t="shared" si="652"/>
        <v/>
      </c>
      <c r="V1534" s="17" t="str">
        <f t="shared" si="653"/>
        <v/>
      </c>
      <c r="W1534" s="17" t="str">
        <f t="shared" si="654"/>
        <v/>
      </c>
      <c r="X1534" s="18" t="str">
        <f t="shared" si="645"/>
        <v/>
      </c>
      <c r="Y1534" s="17" t="str">
        <f t="shared" si="655"/>
        <v/>
      </c>
      <c r="Z1534" s="17" t="str">
        <f t="shared" si="656"/>
        <v/>
      </c>
      <c r="AA1534" s="17" t="str">
        <f t="shared" si="657"/>
        <v/>
      </c>
      <c r="AB1534" s="17" t="str">
        <f t="shared" si="658"/>
        <v/>
      </c>
      <c r="AC1534" s="17" t="str">
        <f t="shared" si="659"/>
        <v/>
      </c>
      <c r="AD1534" s="18" t="str">
        <f t="shared" si="660"/>
        <v/>
      </c>
      <c r="AE1534" s="19" t="str">
        <f t="shared" si="661"/>
        <v/>
      </c>
      <c r="AF1534" s="17" t="str">
        <f t="shared" si="662"/>
        <v/>
      </c>
      <c r="AG1534" s="17" t="str">
        <f t="shared" si="663"/>
        <v/>
      </c>
      <c r="AH1534" s="18" t="str">
        <f t="shared" si="664"/>
        <v/>
      </c>
      <c r="AI1534" s="73"/>
      <c r="AJ1534" s="74"/>
      <c r="AK1534" s="74"/>
      <c r="AL1534" s="73"/>
      <c r="AM1534" s="74"/>
      <c r="AN1534" s="74">
        <f t="shared" si="665"/>
        <v>2012</v>
      </c>
      <c r="AO1534" s="19" t="str">
        <f t="shared" ca="1" si="666"/>
        <v>-</v>
      </c>
      <c r="AP1534" s="17" t="str">
        <f ca="1">IF($C1534&gt;=TODAY(),"-",100*(AO1534-MIN(Fit_Error_Deaths))/(MAX(Fit_Error_Deaths)-MIN(Fit_Error_Deaths)))</f>
        <v>-</v>
      </c>
      <c r="AQ1534" s="17" t="str">
        <f t="shared" ca="1" si="667"/>
        <v>-</v>
      </c>
      <c r="AR1534" s="17" t="str">
        <f ca="1">IF($C1534&gt;=TODAY(),"-",100*(AQ1534-MIN(Fit_Error_LocalTransmission))/(MAX(Fit_Error_LocalTransmission)-MIN(Fit_Error_LocalTransmission)))</f>
        <v>-</v>
      </c>
      <c r="AS1534" s="17" t="str">
        <f t="shared" ca="1" si="668"/>
        <v>-</v>
      </c>
      <c r="AT1534" s="67" t="str">
        <f t="shared" ca="1" si="669"/>
        <v>-</v>
      </c>
    </row>
    <row r="1535" spans="1:46" s="1" customFormat="1" ht="12" x14ac:dyDescent="0.35">
      <c r="A1535" s="87"/>
      <c r="B1535" s="40" t="str">
        <f t="shared" si="646"/>
        <v/>
      </c>
      <c r="C1535" s="41" t="str">
        <f t="shared" si="647"/>
        <v/>
      </c>
      <c r="D1535" s="28">
        <f>'I Disease Parameters'!$E$6/(1000*365)</f>
        <v>4.8197260273972601E-5</v>
      </c>
      <c r="E1535" s="28">
        <f>'I Disease Parameters'!$E$7/(1000*365)</f>
        <v>2.0024657534246577E-5</v>
      </c>
      <c r="F1535" s="27">
        <f>(1-'I Disease Parameters'!$E$8)/'I Disease Parameters'!$E$10</f>
        <v>0.188</v>
      </c>
      <c r="G1535" s="27">
        <f>'I Disease Parameters'!$E$8/'I Disease Parameters'!$E$11</f>
        <v>1.2E-2</v>
      </c>
      <c r="H1535" s="27">
        <f>1/'I Disease Parameters'!$E$12</f>
        <v>0.05</v>
      </c>
      <c r="I1535" s="27">
        <f>'I Disease Parameters'!$E$9/'I Disease Parameters'!$E$15</f>
        <v>0</v>
      </c>
      <c r="J1535" s="83">
        <f t="shared" si="670"/>
        <v>7.7001263440561267</v>
      </c>
      <c r="K1535" s="60">
        <f t="shared" si="671"/>
        <v>0.77001263449643809</v>
      </c>
      <c r="L1535" s="30">
        <f t="shared" si="672"/>
        <v>0.46717576064062738</v>
      </c>
      <c r="M1535" s="27">
        <f>J1535/'I Disease Parameters'!$E$12</f>
        <v>0.38500631720280631</v>
      </c>
      <c r="N1535" s="27">
        <f>K1535/SQRT('I Disease Parameters'!$E$13*'I Disease Parameters'!$E$13)</f>
        <v>4.5294860852731655E-2</v>
      </c>
      <c r="O1535" s="27">
        <f>L1535/'I Disease Parameters'!$E$13</f>
        <v>2.7480927096507492E-2</v>
      </c>
      <c r="P1535" s="27">
        <f>(1-L1535)/'I Disease Parameters'!$E$14</f>
        <v>2.2201009973307193E-2</v>
      </c>
      <c r="Q1535" s="19" t="str">
        <f t="shared" si="648"/>
        <v/>
      </c>
      <c r="R1535" s="17" t="str">
        <f t="shared" si="649"/>
        <v/>
      </c>
      <c r="S1535" s="17" t="str">
        <f t="shared" si="650"/>
        <v/>
      </c>
      <c r="T1535" s="17" t="str">
        <f t="shared" si="651"/>
        <v/>
      </c>
      <c r="U1535" s="17" t="str">
        <f t="shared" si="652"/>
        <v/>
      </c>
      <c r="V1535" s="17" t="str">
        <f t="shared" si="653"/>
        <v/>
      </c>
      <c r="W1535" s="17" t="str">
        <f t="shared" si="654"/>
        <v/>
      </c>
      <c r="X1535" s="18" t="str">
        <f t="shared" si="645"/>
        <v/>
      </c>
      <c r="Y1535" s="17" t="str">
        <f t="shared" si="655"/>
        <v/>
      </c>
      <c r="Z1535" s="17" t="str">
        <f t="shared" si="656"/>
        <v/>
      </c>
      <c r="AA1535" s="17" t="str">
        <f t="shared" si="657"/>
        <v/>
      </c>
      <c r="AB1535" s="17" t="str">
        <f t="shared" si="658"/>
        <v/>
      </c>
      <c r="AC1535" s="17" t="str">
        <f t="shared" si="659"/>
        <v/>
      </c>
      <c r="AD1535" s="18" t="str">
        <f t="shared" si="660"/>
        <v/>
      </c>
      <c r="AE1535" s="19" t="str">
        <f t="shared" si="661"/>
        <v/>
      </c>
      <c r="AF1535" s="17" t="str">
        <f t="shared" si="662"/>
        <v/>
      </c>
      <c r="AG1535" s="17" t="str">
        <f t="shared" si="663"/>
        <v/>
      </c>
      <c r="AH1535" s="18" t="str">
        <f t="shared" si="664"/>
        <v/>
      </c>
      <c r="AI1535" s="73"/>
      <c r="AJ1535" s="74"/>
      <c r="AK1535" s="74"/>
      <c r="AL1535" s="73"/>
      <c r="AM1535" s="74"/>
      <c r="AN1535" s="74">
        <f t="shared" si="665"/>
        <v>2012</v>
      </c>
      <c r="AO1535" s="19" t="str">
        <f t="shared" ca="1" si="666"/>
        <v>-</v>
      </c>
      <c r="AP1535" s="17" t="str">
        <f ca="1">IF($C1535&gt;=TODAY(),"-",100*(AO1535-MIN(Fit_Error_Deaths))/(MAX(Fit_Error_Deaths)-MIN(Fit_Error_Deaths)))</f>
        <v>-</v>
      </c>
      <c r="AQ1535" s="17" t="str">
        <f t="shared" ca="1" si="667"/>
        <v>-</v>
      </c>
      <c r="AR1535" s="17" t="str">
        <f ca="1">IF($C1535&gt;=TODAY(),"-",100*(AQ1535-MIN(Fit_Error_LocalTransmission))/(MAX(Fit_Error_LocalTransmission)-MIN(Fit_Error_LocalTransmission)))</f>
        <v>-</v>
      </c>
      <c r="AS1535" s="17" t="str">
        <f t="shared" ca="1" si="668"/>
        <v>-</v>
      </c>
      <c r="AT1535" s="67" t="str">
        <f t="shared" ca="1" si="669"/>
        <v>-</v>
      </c>
    </row>
    <row r="1536" spans="1:46" s="1" customFormat="1" ht="12" x14ac:dyDescent="0.35">
      <c r="A1536" s="87"/>
      <c r="B1536" s="40" t="str">
        <f t="shared" si="646"/>
        <v/>
      </c>
      <c r="C1536" s="41" t="str">
        <f t="shared" si="647"/>
        <v/>
      </c>
      <c r="D1536" s="28">
        <f>'I Disease Parameters'!$E$6/(1000*365)</f>
        <v>4.8197260273972601E-5</v>
      </c>
      <c r="E1536" s="28">
        <f>'I Disease Parameters'!$E$7/(1000*365)</f>
        <v>2.0024657534246577E-5</v>
      </c>
      <c r="F1536" s="27">
        <f>(1-'I Disease Parameters'!$E$8)/'I Disease Parameters'!$E$10</f>
        <v>0.188</v>
      </c>
      <c r="G1536" s="27">
        <f>'I Disease Parameters'!$E$8/'I Disease Parameters'!$E$11</f>
        <v>1.2E-2</v>
      </c>
      <c r="H1536" s="27">
        <f>1/'I Disease Parameters'!$E$12</f>
        <v>0.05</v>
      </c>
      <c r="I1536" s="27">
        <f>'I Disease Parameters'!$E$9/'I Disease Parameters'!$E$15</f>
        <v>0</v>
      </c>
      <c r="J1536" s="83">
        <f t="shared" si="670"/>
        <v>7.7001263440561267</v>
      </c>
      <c r="K1536" s="60">
        <f t="shared" si="671"/>
        <v>0.77001263449643809</v>
      </c>
      <c r="L1536" s="30">
        <f t="shared" si="672"/>
        <v>0.46717576064062738</v>
      </c>
      <c r="M1536" s="27">
        <f>J1536/'I Disease Parameters'!$E$12</f>
        <v>0.38500631720280631</v>
      </c>
      <c r="N1536" s="27">
        <f>K1536/SQRT('I Disease Parameters'!$E$13*'I Disease Parameters'!$E$13)</f>
        <v>4.5294860852731655E-2</v>
      </c>
      <c r="O1536" s="27">
        <f>L1536/'I Disease Parameters'!$E$13</f>
        <v>2.7480927096507492E-2</v>
      </c>
      <c r="P1536" s="27">
        <f>(1-L1536)/'I Disease Parameters'!$E$14</f>
        <v>2.2201009973307193E-2</v>
      </c>
      <c r="Q1536" s="19" t="str">
        <f t="shared" si="648"/>
        <v/>
      </c>
      <c r="R1536" s="17" t="str">
        <f t="shared" si="649"/>
        <v/>
      </c>
      <c r="S1536" s="17" t="str">
        <f t="shared" si="650"/>
        <v/>
      </c>
      <c r="T1536" s="17" t="str">
        <f t="shared" si="651"/>
        <v/>
      </c>
      <c r="U1536" s="17" t="str">
        <f t="shared" si="652"/>
        <v/>
      </c>
      <c r="V1536" s="17" t="str">
        <f t="shared" si="653"/>
        <v/>
      </c>
      <c r="W1536" s="17" t="str">
        <f t="shared" si="654"/>
        <v/>
      </c>
      <c r="X1536" s="18" t="str">
        <f t="shared" si="645"/>
        <v/>
      </c>
      <c r="Y1536" s="17" t="str">
        <f t="shared" si="655"/>
        <v/>
      </c>
      <c r="Z1536" s="17" t="str">
        <f t="shared" si="656"/>
        <v/>
      </c>
      <c r="AA1536" s="17" t="str">
        <f t="shared" si="657"/>
        <v/>
      </c>
      <c r="AB1536" s="17" t="str">
        <f t="shared" si="658"/>
        <v/>
      </c>
      <c r="AC1536" s="17" t="str">
        <f t="shared" si="659"/>
        <v/>
      </c>
      <c r="AD1536" s="18" t="str">
        <f t="shared" si="660"/>
        <v/>
      </c>
      <c r="AE1536" s="19" t="str">
        <f t="shared" si="661"/>
        <v/>
      </c>
      <c r="AF1536" s="17" t="str">
        <f t="shared" si="662"/>
        <v/>
      </c>
      <c r="AG1536" s="17" t="str">
        <f t="shared" si="663"/>
        <v/>
      </c>
      <c r="AH1536" s="18" t="str">
        <f t="shared" si="664"/>
        <v/>
      </c>
      <c r="AI1536" s="73"/>
      <c r="AJ1536" s="74"/>
      <c r="AK1536" s="74"/>
      <c r="AL1536" s="73"/>
      <c r="AM1536" s="74"/>
      <c r="AN1536" s="74">
        <f t="shared" si="665"/>
        <v>2012</v>
      </c>
      <c r="AO1536" s="19" t="str">
        <f t="shared" ca="1" si="666"/>
        <v>-</v>
      </c>
      <c r="AP1536" s="17" t="str">
        <f ca="1">IF($C1536&gt;=TODAY(),"-",100*(AO1536-MIN(Fit_Error_Deaths))/(MAX(Fit_Error_Deaths)-MIN(Fit_Error_Deaths)))</f>
        <v>-</v>
      </c>
      <c r="AQ1536" s="17" t="str">
        <f t="shared" ca="1" si="667"/>
        <v>-</v>
      </c>
      <c r="AR1536" s="17" t="str">
        <f ca="1">IF($C1536&gt;=TODAY(),"-",100*(AQ1536-MIN(Fit_Error_LocalTransmission))/(MAX(Fit_Error_LocalTransmission)-MIN(Fit_Error_LocalTransmission)))</f>
        <v>-</v>
      </c>
      <c r="AS1536" s="17" t="str">
        <f t="shared" ca="1" si="668"/>
        <v>-</v>
      </c>
      <c r="AT1536" s="67" t="str">
        <f t="shared" ca="1" si="669"/>
        <v>-</v>
      </c>
    </row>
    <row r="1537" spans="1:46" s="1" customFormat="1" ht="12" x14ac:dyDescent="0.35">
      <c r="A1537" s="87"/>
      <c r="B1537" s="40" t="str">
        <f t="shared" si="646"/>
        <v/>
      </c>
      <c r="C1537" s="41" t="str">
        <f t="shared" si="647"/>
        <v/>
      </c>
      <c r="D1537" s="28">
        <f>'I Disease Parameters'!$E$6/(1000*365)</f>
        <v>4.8197260273972601E-5</v>
      </c>
      <c r="E1537" s="28">
        <f>'I Disease Parameters'!$E$7/(1000*365)</f>
        <v>2.0024657534246577E-5</v>
      </c>
      <c r="F1537" s="27">
        <f>(1-'I Disease Parameters'!$E$8)/'I Disease Parameters'!$E$10</f>
        <v>0.188</v>
      </c>
      <c r="G1537" s="27">
        <f>'I Disease Parameters'!$E$8/'I Disease Parameters'!$E$11</f>
        <v>1.2E-2</v>
      </c>
      <c r="H1537" s="27">
        <f>1/'I Disease Parameters'!$E$12</f>
        <v>0.05</v>
      </c>
      <c r="I1537" s="27">
        <f>'I Disease Parameters'!$E$9/'I Disease Parameters'!$E$15</f>
        <v>0</v>
      </c>
      <c r="J1537" s="83">
        <f t="shared" si="670"/>
        <v>7.7001263440561267</v>
      </c>
      <c r="K1537" s="60">
        <f t="shared" si="671"/>
        <v>0.77001263449643809</v>
      </c>
      <c r="L1537" s="30">
        <f t="shared" si="672"/>
        <v>0.46717576064062738</v>
      </c>
      <c r="M1537" s="27">
        <f>J1537/'I Disease Parameters'!$E$12</f>
        <v>0.38500631720280631</v>
      </c>
      <c r="N1537" s="27">
        <f>K1537/SQRT('I Disease Parameters'!$E$13*'I Disease Parameters'!$E$13)</f>
        <v>4.5294860852731655E-2</v>
      </c>
      <c r="O1537" s="27">
        <f>L1537/'I Disease Parameters'!$E$13</f>
        <v>2.7480927096507492E-2</v>
      </c>
      <c r="P1537" s="27">
        <f>(1-L1537)/'I Disease Parameters'!$E$14</f>
        <v>2.2201009973307193E-2</v>
      </c>
      <c r="Q1537" s="19" t="str">
        <f t="shared" si="648"/>
        <v/>
      </c>
      <c r="R1537" s="17" t="str">
        <f t="shared" si="649"/>
        <v/>
      </c>
      <c r="S1537" s="17" t="str">
        <f t="shared" si="650"/>
        <v/>
      </c>
      <c r="T1537" s="17" t="str">
        <f t="shared" si="651"/>
        <v/>
      </c>
      <c r="U1537" s="17" t="str">
        <f t="shared" si="652"/>
        <v/>
      </c>
      <c r="V1537" s="17" t="str">
        <f t="shared" si="653"/>
        <v/>
      </c>
      <c r="W1537" s="17" t="str">
        <f t="shared" si="654"/>
        <v/>
      </c>
      <c r="X1537" s="18" t="str">
        <f t="shared" si="645"/>
        <v/>
      </c>
      <c r="Y1537" s="17" t="str">
        <f t="shared" si="655"/>
        <v/>
      </c>
      <c r="Z1537" s="17" t="str">
        <f t="shared" si="656"/>
        <v/>
      </c>
      <c r="AA1537" s="17" t="str">
        <f t="shared" si="657"/>
        <v/>
      </c>
      <c r="AB1537" s="17" t="str">
        <f t="shared" si="658"/>
        <v/>
      </c>
      <c r="AC1537" s="17" t="str">
        <f t="shared" si="659"/>
        <v/>
      </c>
      <c r="AD1537" s="18" t="str">
        <f t="shared" si="660"/>
        <v/>
      </c>
      <c r="AE1537" s="19" t="str">
        <f t="shared" si="661"/>
        <v/>
      </c>
      <c r="AF1537" s="17" t="str">
        <f t="shared" si="662"/>
        <v/>
      </c>
      <c r="AG1537" s="17" t="str">
        <f t="shared" si="663"/>
        <v/>
      </c>
      <c r="AH1537" s="18" t="str">
        <f t="shared" si="664"/>
        <v/>
      </c>
      <c r="AI1537" s="73"/>
      <c r="AJ1537" s="74"/>
      <c r="AK1537" s="74"/>
      <c r="AL1537" s="73"/>
      <c r="AM1537" s="74"/>
      <c r="AN1537" s="74">
        <f t="shared" si="665"/>
        <v>2012</v>
      </c>
      <c r="AO1537" s="19" t="str">
        <f t="shared" ca="1" si="666"/>
        <v>-</v>
      </c>
      <c r="AP1537" s="17" t="str">
        <f ca="1">IF($C1537&gt;=TODAY(),"-",100*(AO1537-MIN(Fit_Error_Deaths))/(MAX(Fit_Error_Deaths)-MIN(Fit_Error_Deaths)))</f>
        <v>-</v>
      </c>
      <c r="AQ1537" s="17" t="str">
        <f t="shared" ca="1" si="667"/>
        <v>-</v>
      </c>
      <c r="AR1537" s="17" t="str">
        <f ca="1">IF($C1537&gt;=TODAY(),"-",100*(AQ1537-MIN(Fit_Error_LocalTransmission))/(MAX(Fit_Error_LocalTransmission)-MIN(Fit_Error_LocalTransmission)))</f>
        <v>-</v>
      </c>
      <c r="AS1537" s="17" t="str">
        <f t="shared" ca="1" si="668"/>
        <v>-</v>
      </c>
      <c r="AT1537" s="67" t="str">
        <f t="shared" ca="1" si="669"/>
        <v>-</v>
      </c>
    </row>
    <row r="1538" spans="1:46" s="1" customFormat="1" ht="12" x14ac:dyDescent="0.35">
      <c r="A1538" s="87"/>
      <c r="B1538" s="40" t="str">
        <f t="shared" si="646"/>
        <v/>
      </c>
      <c r="C1538" s="41" t="str">
        <f t="shared" si="647"/>
        <v/>
      </c>
      <c r="D1538" s="28">
        <f>'I Disease Parameters'!$E$6/(1000*365)</f>
        <v>4.8197260273972601E-5</v>
      </c>
      <c r="E1538" s="28">
        <f>'I Disease Parameters'!$E$7/(1000*365)</f>
        <v>2.0024657534246577E-5</v>
      </c>
      <c r="F1538" s="27">
        <f>(1-'I Disease Parameters'!$E$8)/'I Disease Parameters'!$E$10</f>
        <v>0.188</v>
      </c>
      <c r="G1538" s="27">
        <f>'I Disease Parameters'!$E$8/'I Disease Parameters'!$E$11</f>
        <v>1.2E-2</v>
      </c>
      <c r="H1538" s="27">
        <f>1/'I Disease Parameters'!$E$12</f>
        <v>0.05</v>
      </c>
      <c r="I1538" s="27">
        <f>'I Disease Parameters'!$E$9/'I Disease Parameters'!$E$15</f>
        <v>0</v>
      </c>
      <c r="J1538" s="83">
        <f t="shared" si="670"/>
        <v>7.7001263440561267</v>
      </c>
      <c r="K1538" s="60">
        <f t="shared" si="671"/>
        <v>0.77001263449643809</v>
      </c>
      <c r="L1538" s="30">
        <f t="shared" si="672"/>
        <v>0.46717576064062738</v>
      </c>
      <c r="M1538" s="27">
        <f>J1538/'I Disease Parameters'!$E$12</f>
        <v>0.38500631720280631</v>
      </c>
      <c r="N1538" s="27">
        <f>K1538/SQRT('I Disease Parameters'!$E$13*'I Disease Parameters'!$E$13)</f>
        <v>4.5294860852731655E-2</v>
      </c>
      <c r="O1538" s="27">
        <f>L1538/'I Disease Parameters'!$E$13</f>
        <v>2.7480927096507492E-2</v>
      </c>
      <c r="P1538" s="27">
        <f>(1-L1538)/'I Disease Parameters'!$E$14</f>
        <v>2.2201009973307193E-2</v>
      </c>
      <c r="Q1538" s="19" t="str">
        <f t="shared" si="648"/>
        <v/>
      </c>
      <c r="R1538" s="17" t="str">
        <f t="shared" si="649"/>
        <v/>
      </c>
      <c r="S1538" s="17" t="str">
        <f t="shared" si="650"/>
        <v/>
      </c>
      <c r="T1538" s="17" t="str">
        <f t="shared" si="651"/>
        <v/>
      </c>
      <c r="U1538" s="17" t="str">
        <f t="shared" si="652"/>
        <v/>
      </c>
      <c r="V1538" s="17" t="str">
        <f t="shared" si="653"/>
        <v/>
      </c>
      <c r="W1538" s="17" t="str">
        <f t="shared" si="654"/>
        <v/>
      </c>
      <c r="X1538" s="18" t="str">
        <f t="shared" si="645"/>
        <v/>
      </c>
      <c r="Y1538" s="17" t="str">
        <f t="shared" si="655"/>
        <v/>
      </c>
      <c r="Z1538" s="17" t="str">
        <f t="shared" si="656"/>
        <v/>
      </c>
      <c r="AA1538" s="17" t="str">
        <f t="shared" si="657"/>
        <v/>
      </c>
      <c r="AB1538" s="17" t="str">
        <f t="shared" si="658"/>
        <v/>
      </c>
      <c r="AC1538" s="17" t="str">
        <f t="shared" si="659"/>
        <v/>
      </c>
      <c r="AD1538" s="18" t="str">
        <f t="shared" si="660"/>
        <v/>
      </c>
      <c r="AE1538" s="19" t="str">
        <f t="shared" si="661"/>
        <v/>
      </c>
      <c r="AF1538" s="17" t="str">
        <f t="shared" si="662"/>
        <v/>
      </c>
      <c r="AG1538" s="17" t="str">
        <f t="shared" si="663"/>
        <v/>
      </c>
      <c r="AH1538" s="18" t="str">
        <f t="shared" si="664"/>
        <v/>
      </c>
      <c r="AI1538" s="73"/>
      <c r="AJ1538" s="74"/>
      <c r="AK1538" s="74"/>
      <c r="AL1538" s="73"/>
      <c r="AM1538" s="74"/>
      <c r="AN1538" s="74">
        <f t="shared" si="665"/>
        <v>2012</v>
      </c>
      <c r="AO1538" s="19" t="str">
        <f t="shared" ca="1" si="666"/>
        <v>-</v>
      </c>
      <c r="AP1538" s="17" t="str">
        <f ca="1">IF($C1538&gt;=TODAY(),"-",100*(AO1538-MIN(Fit_Error_Deaths))/(MAX(Fit_Error_Deaths)-MIN(Fit_Error_Deaths)))</f>
        <v>-</v>
      </c>
      <c r="AQ1538" s="17" t="str">
        <f t="shared" ca="1" si="667"/>
        <v>-</v>
      </c>
      <c r="AR1538" s="17" t="str">
        <f ca="1">IF($C1538&gt;=TODAY(),"-",100*(AQ1538-MIN(Fit_Error_LocalTransmission))/(MAX(Fit_Error_LocalTransmission)-MIN(Fit_Error_LocalTransmission)))</f>
        <v>-</v>
      </c>
      <c r="AS1538" s="17" t="str">
        <f t="shared" ca="1" si="668"/>
        <v>-</v>
      </c>
      <c r="AT1538" s="67" t="str">
        <f t="shared" ca="1" si="669"/>
        <v>-</v>
      </c>
    </row>
    <row r="1539" spans="1:46" s="1" customFormat="1" ht="12" x14ac:dyDescent="0.35">
      <c r="A1539" s="87"/>
      <c r="B1539" s="40" t="str">
        <f t="shared" si="646"/>
        <v/>
      </c>
      <c r="C1539" s="41" t="str">
        <f t="shared" si="647"/>
        <v/>
      </c>
      <c r="D1539" s="28">
        <f>'I Disease Parameters'!$E$6/(1000*365)</f>
        <v>4.8197260273972601E-5</v>
      </c>
      <c r="E1539" s="28">
        <f>'I Disease Parameters'!$E$7/(1000*365)</f>
        <v>2.0024657534246577E-5</v>
      </c>
      <c r="F1539" s="27">
        <f>(1-'I Disease Parameters'!$E$8)/'I Disease Parameters'!$E$10</f>
        <v>0.188</v>
      </c>
      <c r="G1539" s="27">
        <f>'I Disease Parameters'!$E$8/'I Disease Parameters'!$E$11</f>
        <v>1.2E-2</v>
      </c>
      <c r="H1539" s="27">
        <f>1/'I Disease Parameters'!$E$12</f>
        <v>0.05</v>
      </c>
      <c r="I1539" s="27">
        <f>'I Disease Parameters'!$E$9/'I Disease Parameters'!$E$15</f>
        <v>0</v>
      </c>
      <c r="J1539" s="83">
        <f t="shared" si="670"/>
        <v>7.7001263440561267</v>
      </c>
      <c r="K1539" s="60">
        <f t="shared" si="671"/>
        <v>0.77001263449643809</v>
      </c>
      <c r="L1539" s="30">
        <f t="shared" si="672"/>
        <v>0.46717576064062738</v>
      </c>
      <c r="M1539" s="27">
        <f>J1539/'I Disease Parameters'!$E$12</f>
        <v>0.38500631720280631</v>
      </c>
      <c r="N1539" s="27">
        <f>K1539/SQRT('I Disease Parameters'!$E$13*'I Disease Parameters'!$E$13)</f>
        <v>4.5294860852731655E-2</v>
      </c>
      <c r="O1539" s="27">
        <f>L1539/'I Disease Parameters'!$E$13</f>
        <v>2.7480927096507492E-2</v>
      </c>
      <c r="P1539" s="27">
        <f>(1-L1539)/'I Disease Parameters'!$E$14</f>
        <v>2.2201009973307193E-2</v>
      </c>
      <c r="Q1539" s="19" t="str">
        <f t="shared" si="648"/>
        <v/>
      </c>
      <c r="R1539" s="17" t="str">
        <f t="shared" si="649"/>
        <v/>
      </c>
      <c r="S1539" s="17" t="str">
        <f t="shared" si="650"/>
        <v/>
      </c>
      <c r="T1539" s="17" t="str">
        <f t="shared" si="651"/>
        <v/>
      </c>
      <c r="U1539" s="17" t="str">
        <f t="shared" si="652"/>
        <v/>
      </c>
      <c r="V1539" s="17" t="str">
        <f t="shared" si="653"/>
        <v/>
      </c>
      <c r="W1539" s="17" t="str">
        <f t="shared" si="654"/>
        <v/>
      </c>
      <c r="X1539" s="18" t="str">
        <f t="shared" si="645"/>
        <v/>
      </c>
      <c r="Y1539" s="17" t="str">
        <f t="shared" si="655"/>
        <v/>
      </c>
      <c r="Z1539" s="17" t="str">
        <f t="shared" si="656"/>
        <v/>
      </c>
      <c r="AA1539" s="17" t="str">
        <f t="shared" si="657"/>
        <v/>
      </c>
      <c r="AB1539" s="17" t="str">
        <f t="shared" si="658"/>
        <v/>
      </c>
      <c r="AC1539" s="17" t="str">
        <f t="shared" si="659"/>
        <v/>
      </c>
      <c r="AD1539" s="18" t="str">
        <f t="shared" si="660"/>
        <v/>
      </c>
      <c r="AE1539" s="19" t="str">
        <f t="shared" si="661"/>
        <v/>
      </c>
      <c r="AF1539" s="17" t="str">
        <f t="shared" si="662"/>
        <v/>
      </c>
      <c r="AG1539" s="17" t="str">
        <f t="shared" si="663"/>
        <v/>
      </c>
      <c r="AH1539" s="18" t="str">
        <f t="shared" si="664"/>
        <v/>
      </c>
      <c r="AI1539" s="73"/>
      <c r="AJ1539" s="74"/>
      <c r="AK1539" s="74"/>
      <c r="AL1539" s="73"/>
      <c r="AM1539" s="74"/>
      <c r="AN1539" s="74">
        <f t="shared" si="665"/>
        <v>2012</v>
      </c>
      <c r="AO1539" s="19" t="str">
        <f t="shared" ca="1" si="666"/>
        <v>-</v>
      </c>
      <c r="AP1539" s="17" t="str">
        <f ca="1">IF($C1539&gt;=TODAY(),"-",100*(AO1539-MIN(Fit_Error_Deaths))/(MAX(Fit_Error_Deaths)-MIN(Fit_Error_Deaths)))</f>
        <v>-</v>
      </c>
      <c r="AQ1539" s="17" t="str">
        <f t="shared" ca="1" si="667"/>
        <v>-</v>
      </c>
      <c r="AR1539" s="17" t="str">
        <f ca="1">IF($C1539&gt;=TODAY(),"-",100*(AQ1539-MIN(Fit_Error_LocalTransmission))/(MAX(Fit_Error_LocalTransmission)-MIN(Fit_Error_LocalTransmission)))</f>
        <v>-</v>
      </c>
      <c r="AS1539" s="17" t="str">
        <f t="shared" ca="1" si="668"/>
        <v>-</v>
      </c>
      <c r="AT1539" s="67" t="str">
        <f t="shared" ca="1" si="669"/>
        <v>-</v>
      </c>
    </row>
    <row r="1540" spans="1:46" s="1" customFormat="1" ht="12" x14ac:dyDescent="0.35">
      <c r="A1540" s="87"/>
      <c r="B1540" s="40" t="str">
        <f t="shared" si="646"/>
        <v/>
      </c>
      <c r="C1540" s="41" t="str">
        <f t="shared" si="647"/>
        <v/>
      </c>
      <c r="D1540" s="28">
        <f>'I Disease Parameters'!$E$6/(1000*365)</f>
        <v>4.8197260273972601E-5</v>
      </c>
      <c r="E1540" s="28">
        <f>'I Disease Parameters'!$E$7/(1000*365)</f>
        <v>2.0024657534246577E-5</v>
      </c>
      <c r="F1540" s="27">
        <f>(1-'I Disease Parameters'!$E$8)/'I Disease Parameters'!$E$10</f>
        <v>0.188</v>
      </c>
      <c r="G1540" s="27">
        <f>'I Disease Parameters'!$E$8/'I Disease Parameters'!$E$11</f>
        <v>1.2E-2</v>
      </c>
      <c r="H1540" s="27">
        <f>1/'I Disease Parameters'!$E$12</f>
        <v>0.05</v>
      </c>
      <c r="I1540" s="27">
        <f>'I Disease Parameters'!$E$9/'I Disease Parameters'!$E$15</f>
        <v>0</v>
      </c>
      <c r="J1540" s="83">
        <f t="shared" si="670"/>
        <v>7.7001263440561267</v>
      </c>
      <c r="K1540" s="60">
        <f t="shared" si="671"/>
        <v>0.77001263449643809</v>
      </c>
      <c r="L1540" s="30">
        <f t="shared" si="672"/>
        <v>0.46717576064062738</v>
      </c>
      <c r="M1540" s="27">
        <f>J1540/'I Disease Parameters'!$E$12</f>
        <v>0.38500631720280631</v>
      </c>
      <c r="N1540" s="27">
        <f>K1540/SQRT('I Disease Parameters'!$E$13*'I Disease Parameters'!$E$13)</f>
        <v>4.5294860852731655E-2</v>
      </c>
      <c r="O1540" s="27">
        <f>L1540/'I Disease Parameters'!$E$13</f>
        <v>2.7480927096507492E-2</v>
      </c>
      <c r="P1540" s="27">
        <f>(1-L1540)/'I Disease Parameters'!$E$14</f>
        <v>2.2201009973307193E-2</v>
      </c>
      <c r="Q1540" s="19" t="str">
        <f t="shared" si="648"/>
        <v/>
      </c>
      <c r="R1540" s="17" t="str">
        <f t="shared" si="649"/>
        <v/>
      </c>
      <c r="S1540" s="17" t="str">
        <f t="shared" si="650"/>
        <v/>
      </c>
      <c r="T1540" s="17" t="str">
        <f t="shared" si="651"/>
        <v/>
      </c>
      <c r="U1540" s="17" t="str">
        <f t="shared" si="652"/>
        <v/>
      </c>
      <c r="V1540" s="17" t="str">
        <f t="shared" si="653"/>
        <v/>
      </c>
      <c r="W1540" s="17" t="str">
        <f t="shared" si="654"/>
        <v/>
      </c>
      <c r="X1540" s="18" t="str">
        <f t="shared" ref="X1540:X1603" si="673">IF($B1540&gt;$C$1,"",MAX(View_T_C))</f>
        <v/>
      </c>
      <c r="Y1540" s="17" t="str">
        <f t="shared" si="655"/>
        <v/>
      </c>
      <c r="Z1540" s="17" t="str">
        <f t="shared" si="656"/>
        <v/>
      </c>
      <c r="AA1540" s="17" t="str">
        <f t="shared" si="657"/>
        <v/>
      </c>
      <c r="AB1540" s="17" t="str">
        <f t="shared" si="658"/>
        <v/>
      </c>
      <c r="AC1540" s="17" t="str">
        <f t="shared" si="659"/>
        <v/>
      </c>
      <c r="AD1540" s="18" t="str">
        <f t="shared" si="660"/>
        <v/>
      </c>
      <c r="AE1540" s="19" t="str">
        <f t="shared" si="661"/>
        <v/>
      </c>
      <c r="AF1540" s="17" t="str">
        <f t="shared" si="662"/>
        <v/>
      </c>
      <c r="AG1540" s="17" t="str">
        <f t="shared" si="663"/>
        <v/>
      </c>
      <c r="AH1540" s="18" t="str">
        <f t="shared" si="664"/>
        <v/>
      </c>
      <c r="AI1540" s="73"/>
      <c r="AJ1540" s="74"/>
      <c r="AK1540" s="74"/>
      <c r="AL1540" s="73"/>
      <c r="AM1540" s="74"/>
      <c r="AN1540" s="74">
        <f t="shared" si="665"/>
        <v>2012</v>
      </c>
      <c r="AO1540" s="19" t="str">
        <f t="shared" ca="1" si="666"/>
        <v>-</v>
      </c>
      <c r="AP1540" s="17" t="str">
        <f ca="1">IF($C1540&gt;=TODAY(),"-",100*(AO1540-MIN(Fit_Error_Deaths))/(MAX(Fit_Error_Deaths)-MIN(Fit_Error_Deaths)))</f>
        <v>-</v>
      </c>
      <c r="AQ1540" s="17" t="str">
        <f t="shared" ca="1" si="667"/>
        <v>-</v>
      </c>
      <c r="AR1540" s="17" t="str">
        <f ca="1">IF($C1540&gt;=TODAY(),"-",100*(AQ1540-MIN(Fit_Error_LocalTransmission))/(MAX(Fit_Error_LocalTransmission)-MIN(Fit_Error_LocalTransmission)))</f>
        <v>-</v>
      </c>
      <c r="AS1540" s="17" t="str">
        <f t="shared" ca="1" si="668"/>
        <v>-</v>
      </c>
      <c r="AT1540" s="67" t="str">
        <f t="shared" ca="1" si="669"/>
        <v>-</v>
      </c>
    </row>
    <row r="1541" spans="1:46" s="1" customFormat="1" ht="12" x14ac:dyDescent="0.35">
      <c r="A1541" s="87"/>
      <c r="B1541" s="40" t="str">
        <f t="shared" ref="B1541:B1604" si="674">IF($B1540&gt;=$C$1,"",B1540+1)</f>
        <v/>
      </c>
      <c r="C1541" s="41" t="str">
        <f t="shared" ref="C1541:C1604" si="675">IF($B1541&gt;$C$1,"",C1540+1)</f>
        <v/>
      </c>
      <c r="D1541" s="28">
        <f>'I Disease Parameters'!$E$6/(1000*365)</f>
        <v>4.8197260273972601E-5</v>
      </c>
      <c r="E1541" s="28">
        <f>'I Disease Parameters'!$E$7/(1000*365)</f>
        <v>2.0024657534246577E-5</v>
      </c>
      <c r="F1541" s="27">
        <f>(1-'I Disease Parameters'!$E$8)/'I Disease Parameters'!$E$10</f>
        <v>0.188</v>
      </c>
      <c r="G1541" s="27">
        <f>'I Disease Parameters'!$E$8/'I Disease Parameters'!$E$11</f>
        <v>1.2E-2</v>
      </c>
      <c r="H1541" s="27">
        <f>1/'I Disease Parameters'!$E$12</f>
        <v>0.05</v>
      </c>
      <c r="I1541" s="27">
        <f>'I Disease Parameters'!$E$9/'I Disease Parameters'!$E$15</f>
        <v>0</v>
      </c>
      <c r="J1541" s="83">
        <f t="shared" si="670"/>
        <v>7.7001263440561267</v>
      </c>
      <c r="K1541" s="60">
        <f t="shared" si="671"/>
        <v>0.77001263449643809</v>
      </c>
      <c r="L1541" s="30">
        <f t="shared" si="672"/>
        <v>0.46717576064062738</v>
      </c>
      <c r="M1541" s="27">
        <f>J1541/'I Disease Parameters'!$E$12</f>
        <v>0.38500631720280631</v>
      </c>
      <c r="N1541" s="27">
        <f>K1541/SQRT('I Disease Parameters'!$E$13*'I Disease Parameters'!$E$13)</f>
        <v>4.5294860852731655E-2</v>
      </c>
      <c r="O1541" s="27">
        <f>L1541/'I Disease Parameters'!$E$13</f>
        <v>2.7480927096507492E-2</v>
      </c>
      <c r="P1541" s="27">
        <f>(1-L1541)/'I Disease Parameters'!$E$14</f>
        <v>2.2201009973307193E-2</v>
      </c>
      <c r="Q1541" s="19" t="str">
        <f t="shared" ref="Q1541:Q1604" si="676">IF($B1541&gt;$C$1,"",Q1540+p_0*$W1540+p_9*$U1540-p_1*$Q1540-p_2*$Q1540*($S1540/$W1540)-p_3*$Q1540*($T1540/$W1540))</f>
        <v/>
      </c>
      <c r="R1541" s="17" t="str">
        <f t="shared" ref="R1541:R1604" si="677">IF($B1541&gt;$C$1,"",R1540+p_2*$Q1540*($S1540/$W1540)+p_3*$Q1540*($T1540/$W1540) - p_1*$R1540- p_4*$R1540 - p_5*$R1540+AI1540)</f>
        <v/>
      </c>
      <c r="S1541" s="17" t="str">
        <f t="shared" ref="S1541:S1604" si="678">IF($B1541&gt;$C$1,"",S1540+p_4*$R1540-p_1*$S1540-p_6*$S1540+AJ1540)</f>
        <v/>
      </c>
      <c r="T1541" s="17" t="str">
        <f t="shared" ref="T1541:T1604" si="679">IF($B1541&gt;$C$1,"",T1540+p_5*$R1540-p_1*$T1540-p_7*$T1540-p_8*$T1540+AK1540)</f>
        <v/>
      </c>
      <c r="U1541" s="17" t="str">
        <f t="shared" ref="U1541:U1604" si="680">IF($B1541&gt;$C$1,"",U1540+p_7*$T1540+p_6*$S1540-p_1*$U1540-p_9*$U1540)</f>
        <v/>
      </c>
      <c r="V1541" s="17" t="str">
        <f t="shared" ref="V1541:V1604" si="681">IF($B1541&gt;$C$1,"",V1540+p_8*$T1540)</f>
        <v/>
      </c>
      <c r="W1541" s="17" t="str">
        <f t="shared" ref="W1541:W1604" si="682">IF($B1541&gt;$C$1,"",SUM($Q1541:$U1541))</f>
        <v/>
      </c>
      <c r="X1541" s="18" t="str">
        <f t="shared" si="673"/>
        <v/>
      </c>
      <c r="Y1541" s="17" t="str">
        <f t="shared" ref="Y1541:Y1604" si="683">IF($B1541&gt;$C$1,"",Q1541-Q1540)</f>
        <v/>
      </c>
      <c r="Z1541" s="17" t="str">
        <f t="shared" ref="Z1541:Z1604" si="684">IF($B1541&gt;$C$1,"",R1541-R1540)</f>
        <v/>
      </c>
      <c r="AA1541" s="17" t="str">
        <f t="shared" ref="AA1541:AA1604" si="685">IF($B1541&gt;$C$1,"",S1541-S1540)</f>
        <v/>
      </c>
      <c r="AB1541" s="17" t="str">
        <f t="shared" ref="AB1541:AB1604" si="686">IF($B1541&gt;$C$1,"",T1541-T1540)</f>
        <v/>
      </c>
      <c r="AC1541" s="17" t="str">
        <f t="shared" ref="AC1541:AC1604" si="687">IF($B1541&gt;$C$1,"",U1541-U1540)</f>
        <v/>
      </c>
      <c r="AD1541" s="18" t="str">
        <f t="shared" ref="AD1541:AD1604" si="688">IF($B1541&gt;$C$1,"",V1541-V1540)</f>
        <v/>
      </c>
      <c r="AE1541" s="19" t="str">
        <f t="shared" ref="AE1541:AE1604" si="689">IF($B1541&gt;$C$1,"",p_2*$Q1540*($S1540/$W1540)+p_3*$Q1540*($T1540/$W1540))</f>
        <v/>
      </c>
      <c r="AF1541" s="17" t="str">
        <f t="shared" ref="AF1541:AF1604" si="690">IF($B1541&gt;$C$1,"",p_4*$R1540)</f>
        <v/>
      </c>
      <c r="AG1541" s="17" t="str">
        <f t="shared" ref="AG1541:AG1604" si="691">IF($B1541&gt;$C$1,"",p_5*$R1540)</f>
        <v/>
      </c>
      <c r="AH1541" s="18" t="str">
        <f t="shared" si="664"/>
        <v/>
      </c>
      <c r="AI1541" s="73"/>
      <c r="AJ1541" s="74"/>
      <c r="AK1541" s="74"/>
      <c r="AL1541" s="73"/>
      <c r="AM1541" s="74"/>
      <c r="AN1541" s="74">
        <f t="shared" si="665"/>
        <v>2012</v>
      </c>
      <c r="AO1541" s="19" t="str">
        <f t="shared" ca="1" si="666"/>
        <v>-</v>
      </c>
      <c r="AP1541" s="17" t="str">
        <f ca="1">IF($C1541&gt;=TODAY(),"-",100*(AO1541-MIN(Fit_Error_Deaths))/(MAX(Fit_Error_Deaths)-MIN(Fit_Error_Deaths)))</f>
        <v>-</v>
      </c>
      <c r="AQ1541" s="17" t="str">
        <f t="shared" ca="1" si="667"/>
        <v>-</v>
      </c>
      <c r="AR1541" s="17" t="str">
        <f ca="1">IF($C1541&gt;=TODAY(),"-",100*(AQ1541-MIN(Fit_Error_LocalTransmission))/(MAX(Fit_Error_LocalTransmission)-MIN(Fit_Error_LocalTransmission)))</f>
        <v>-</v>
      </c>
      <c r="AS1541" s="17" t="str">
        <f t="shared" ca="1" si="668"/>
        <v>-</v>
      </c>
      <c r="AT1541" s="67" t="str">
        <f t="shared" ca="1" si="669"/>
        <v>-</v>
      </c>
    </row>
    <row r="1542" spans="1:46" s="1" customFormat="1" ht="12" x14ac:dyDescent="0.35">
      <c r="A1542" s="87"/>
      <c r="B1542" s="40" t="str">
        <f t="shared" si="674"/>
        <v/>
      </c>
      <c r="C1542" s="41" t="str">
        <f t="shared" si="675"/>
        <v/>
      </c>
      <c r="D1542" s="28">
        <f>'I Disease Parameters'!$E$6/(1000*365)</f>
        <v>4.8197260273972601E-5</v>
      </c>
      <c r="E1542" s="28">
        <f>'I Disease Parameters'!$E$7/(1000*365)</f>
        <v>2.0024657534246577E-5</v>
      </c>
      <c r="F1542" s="27">
        <f>(1-'I Disease Parameters'!$E$8)/'I Disease Parameters'!$E$10</f>
        <v>0.188</v>
      </c>
      <c r="G1542" s="27">
        <f>'I Disease Parameters'!$E$8/'I Disease Parameters'!$E$11</f>
        <v>1.2E-2</v>
      </c>
      <c r="H1542" s="27">
        <f>1/'I Disease Parameters'!$E$12</f>
        <v>0.05</v>
      </c>
      <c r="I1542" s="27">
        <f>'I Disease Parameters'!$E$9/'I Disease Parameters'!$E$15</f>
        <v>0</v>
      </c>
      <c r="J1542" s="83">
        <f t="shared" si="670"/>
        <v>7.7001263440561267</v>
      </c>
      <c r="K1542" s="60">
        <f t="shared" si="671"/>
        <v>0.77001263449643809</v>
      </c>
      <c r="L1542" s="30">
        <f t="shared" si="672"/>
        <v>0.46717576064062738</v>
      </c>
      <c r="M1542" s="27">
        <f>J1542/'I Disease Parameters'!$E$12</f>
        <v>0.38500631720280631</v>
      </c>
      <c r="N1542" s="27">
        <f>K1542/SQRT('I Disease Parameters'!$E$13*'I Disease Parameters'!$E$13)</f>
        <v>4.5294860852731655E-2</v>
      </c>
      <c r="O1542" s="27">
        <f>L1542/'I Disease Parameters'!$E$13</f>
        <v>2.7480927096507492E-2</v>
      </c>
      <c r="P1542" s="27">
        <f>(1-L1542)/'I Disease Parameters'!$E$14</f>
        <v>2.2201009973307193E-2</v>
      </c>
      <c r="Q1542" s="19" t="str">
        <f t="shared" si="676"/>
        <v/>
      </c>
      <c r="R1542" s="17" t="str">
        <f t="shared" si="677"/>
        <v/>
      </c>
      <c r="S1542" s="17" t="str">
        <f t="shared" si="678"/>
        <v/>
      </c>
      <c r="T1542" s="17" t="str">
        <f t="shared" si="679"/>
        <v/>
      </c>
      <c r="U1542" s="17" t="str">
        <f t="shared" si="680"/>
        <v/>
      </c>
      <c r="V1542" s="17" t="str">
        <f t="shared" si="681"/>
        <v/>
      </c>
      <c r="W1542" s="17" t="str">
        <f t="shared" si="682"/>
        <v/>
      </c>
      <c r="X1542" s="18" t="str">
        <f t="shared" si="673"/>
        <v/>
      </c>
      <c r="Y1542" s="17" t="str">
        <f t="shared" si="683"/>
        <v/>
      </c>
      <c r="Z1542" s="17" t="str">
        <f t="shared" si="684"/>
        <v/>
      </c>
      <c r="AA1542" s="17" t="str">
        <f t="shared" si="685"/>
        <v/>
      </c>
      <c r="AB1542" s="17" t="str">
        <f t="shared" si="686"/>
        <v/>
      </c>
      <c r="AC1542" s="17" t="str">
        <f t="shared" si="687"/>
        <v/>
      </c>
      <c r="AD1542" s="18" t="str">
        <f t="shared" si="688"/>
        <v/>
      </c>
      <c r="AE1542" s="19" t="str">
        <f t="shared" si="689"/>
        <v/>
      </c>
      <c r="AF1542" s="17" t="str">
        <f t="shared" si="690"/>
        <v/>
      </c>
      <c r="AG1542" s="17" t="str">
        <f t="shared" si="691"/>
        <v/>
      </c>
      <c r="AH1542" s="18" t="str">
        <f t="shared" ref="AH1542:AH1605" si="692">IF($B1542&gt;$C$1,"",AG1542+AF1542)</f>
        <v/>
      </c>
      <c r="AI1542" s="73"/>
      <c r="AJ1542" s="74"/>
      <c r="AK1542" s="74"/>
      <c r="AL1542" s="73"/>
      <c r="AM1542" s="74"/>
      <c r="AN1542" s="74">
        <f t="shared" ref="AN1542:AN1605" si="693">AM1542+AN1541</f>
        <v>2012</v>
      </c>
      <c r="AO1542" s="19" t="str">
        <f t="shared" ref="AO1542:AO1605" ca="1" si="694">IF($C1542&gt;=TODAY(),"-",(AL1542-AD1542)^2)</f>
        <v>-</v>
      </c>
      <c r="AP1542" s="17" t="str">
        <f ca="1">IF($C1542&gt;=TODAY(),"-",100*(AO1542-MIN(Fit_Error_Deaths))/(MAX(Fit_Error_Deaths)-MIN(Fit_Error_Deaths)))</f>
        <v>-</v>
      </c>
      <c r="AQ1542" s="17" t="str">
        <f t="shared" ref="AQ1542:AQ1605" ca="1" si="695">IF($C1542&gt;=TODAY(),"-",(AM1542-AH1542)^2)</f>
        <v>-</v>
      </c>
      <c r="AR1542" s="17" t="str">
        <f ca="1">IF($C1542&gt;=TODAY(),"-",100*(AQ1542-MIN(Fit_Error_LocalTransmission))/(MAX(Fit_Error_LocalTransmission)-MIN(Fit_Error_LocalTransmission)))</f>
        <v>-</v>
      </c>
      <c r="AS1542" s="17" t="str">
        <f t="shared" ref="AS1542:AS1605" ca="1" si="696">IF($C1542&gt;=TODAY(),"-",AP1542*$AO$2+AR1542*$AQ$2)</f>
        <v>-</v>
      </c>
      <c r="AT1542" s="67" t="str">
        <f t="shared" ref="AT1542:AT1605" ca="1" si="697">IF($C1542&gt;=TODAY(),"-",($AT$2)^((TODAY()-C1542-1)))</f>
        <v>-</v>
      </c>
    </row>
    <row r="1543" spans="1:46" s="1" customFormat="1" ht="12" x14ac:dyDescent="0.35">
      <c r="A1543" s="87"/>
      <c r="B1543" s="40" t="str">
        <f t="shared" si="674"/>
        <v/>
      </c>
      <c r="C1543" s="41" t="str">
        <f t="shared" si="675"/>
        <v/>
      </c>
      <c r="D1543" s="28">
        <f>'I Disease Parameters'!$E$6/(1000*365)</f>
        <v>4.8197260273972601E-5</v>
      </c>
      <c r="E1543" s="28">
        <f>'I Disease Parameters'!$E$7/(1000*365)</f>
        <v>2.0024657534246577E-5</v>
      </c>
      <c r="F1543" s="27">
        <f>(1-'I Disease Parameters'!$E$8)/'I Disease Parameters'!$E$10</f>
        <v>0.188</v>
      </c>
      <c r="G1543" s="27">
        <f>'I Disease Parameters'!$E$8/'I Disease Parameters'!$E$11</f>
        <v>1.2E-2</v>
      </c>
      <c r="H1543" s="27">
        <f>1/'I Disease Parameters'!$E$12</f>
        <v>0.05</v>
      </c>
      <c r="I1543" s="27">
        <f>'I Disease Parameters'!$E$9/'I Disease Parameters'!$E$15</f>
        <v>0</v>
      </c>
      <c r="J1543" s="83">
        <f t="shared" ref="J1543:J1606" si="698">J1542</f>
        <v>7.7001263440561267</v>
      </c>
      <c r="K1543" s="60">
        <f t="shared" ref="K1543:K1606" si="699">K1542</f>
        <v>0.77001263449643809</v>
      </c>
      <c r="L1543" s="30">
        <f t="shared" ref="L1543:L1606" si="700">L1542</f>
        <v>0.46717576064062738</v>
      </c>
      <c r="M1543" s="27">
        <f>J1543/'I Disease Parameters'!$E$12</f>
        <v>0.38500631720280631</v>
      </c>
      <c r="N1543" s="27">
        <f>K1543/SQRT('I Disease Parameters'!$E$13*'I Disease Parameters'!$E$13)</f>
        <v>4.5294860852731655E-2</v>
      </c>
      <c r="O1543" s="27">
        <f>L1543/'I Disease Parameters'!$E$13</f>
        <v>2.7480927096507492E-2</v>
      </c>
      <c r="P1543" s="27">
        <f>(1-L1543)/'I Disease Parameters'!$E$14</f>
        <v>2.2201009973307193E-2</v>
      </c>
      <c r="Q1543" s="19" t="str">
        <f t="shared" si="676"/>
        <v/>
      </c>
      <c r="R1543" s="17" t="str">
        <f t="shared" si="677"/>
        <v/>
      </c>
      <c r="S1543" s="17" t="str">
        <f t="shared" si="678"/>
        <v/>
      </c>
      <c r="T1543" s="17" t="str">
        <f t="shared" si="679"/>
        <v/>
      </c>
      <c r="U1543" s="17" t="str">
        <f t="shared" si="680"/>
        <v/>
      </c>
      <c r="V1543" s="17" t="str">
        <f t="shared" si="681"/>
        <v/>
      </c>
      <c r="W1543" s="17" t="str">
        <f t="shared" si="682"/>
        <v/>
      </c>
      <c r="X1543" s="18" t="str">
        <f t="shared" si="673"/>
        <v/>
      </c>
      <c r="Y1543" s="17" t="str">
        <f t="shared" si="683"/>
        <v/>
      </c>
      <c r="Z1543" s="17" t="str">
        <f t="shared" si="684"/>
        <v/>
      </c>
      <c r="AA1543" s="17" t="str">
        <f t="shared" si="685"/>
        <v/>
      </c>
      <c r="AB1543" s="17" t="str">
        <f t="shared" si="686"/>
        <v/>
      </c>
      <c r="AC1543" s="17" t="str">
        <f t="shared" si="687"/>
        <v/>
      </c>
      <c r="AD1543" s="18" t="str">
        <f t="shared" si="688"/>
        <v/>
      </c>
      <c r="AE1543" s="19" t="str">
        <f t="shared" si="689"/>
        <v/>
      </c>
      <c r="AF1543" s="17" t="str">
        <f t="shared" si="690"/>
        <v/>
      </c>
      <c r="AG1543" s="17" t="str">
        <f t="shared" si="691"/>
        <v/>
      </c>
      <c r="AH1543" s="18" t="str">
        <f t="shared" si="692"/>
        <v/>
      </c>
      <c r="AI1543" s="73"/>
      <c r="AJ1543" s="74"/>
      <c r="AK1543" s="74"/>
      <c r="AL1543" s="73"/>
      <c r="AM1543" s="74"/>
      <c r="AN1543" s="74">
        <f t="shared" si="693"/>
        <v>2012</v>
      </c>
      <c r="AO1543" s="19" t="str">
        <f t="shared" ca="1" si="694"/>
        <v>-</v>
      </c>
      <c r="AP1543" s="17" t="str">
        <f ca="1">IF($C1543&gt;=TODAY(),"-",100*(AO1543-MIN(Fit_Error_Deaths))/(MAX(Fit_Error_Deaths)-MIN(Fit_Error_Deaths)))</f>
        <v>-</v>
      </c>
      <c r="AQ1543" s="17" t="str">
        <f t="shared" ca="1" si="695"/>
        <v>-</v>
      </c>
      <c r="AR1543" s="17" t="str">
        <f ca="1">IF($C1543&gt;=TODAY(),"-",100*(AQ1543-MIN(Fit_Error_LocalTransmission))/(MAX(Fit_Error_LocalTransmission)-MIN(Fit_Error_LocalTransmission)))</f>
        <v>-</v>
      </c>
      <c r="AS1543" s="17" t="str">
        <f t="shared" ca="1" si="696"/>
        <v>-</v>
      </c>
      <c r="AT1543" s="67" t="str">
        <f t="shared" ca="1" si="697"/>
        <v>-</v>
      </c>
    </row>
    <row r="1544" spans="1:46" s="1" customFormat="1" ht="12" x14ac:dyDescent="0.35">
      <c r="A1544" s="87"/>
      <c r="B1544" s="40" t="str">
        <f t="shared" si="674"/>
        <v/>
      </c>
      <c r="C1544" s="41" t="str">
        <f t="shared" si="675"/>
        <v/>
      </c>
      <c r="D1544" s="28">
        <f>'I Disease Parameters'!$E$6/(1000*365)</f>
        <v>4.8197260273972601E-5</v>
      </c>
      <c r="E1544" s="28">
        <f>'I Disease Parameters'!$E$7/(1000*365)</f>
        <v>2.0024657534246577E-5</v>
      </c>
      <c r="F1544" s="27">
        <f>(1-'I Disease Parameters'!$E$8)/'I Disease Parameters'!$E$10</f>
        <v>0.188</v>
      </c>
      <c r="G1544" s="27">
        <f>'I Disease Parameters'!$E$8/'I Disease Parameters'!$E$11</f>
        <v>1.2E-2</v>
      </c>
      <c r="H1544" s="27">
        <f>1/'I Disease Parameters'!$E$12</f>
        <v>0.05</v>
      </c>
      <c r="I1544" s="27">
        <f>'I Disease Parameters'!$E$9/'I Disease Parameters'!$E$15</f>
        <v>0</v>
      </c>
      <c r="J1544" s="83">
        <f t="shared" si="698"/>
        <v>7.7001263440561267</v>
      </c>
      <c r="K1544" s="60">
        <f t="shared" si="699"/>
        <v>0.77001263449643809</v>
      </c>
      <c r="L1544" s="30">
        <f t="shared" si="700"/>
        <v>0.46717576064062738</v>
      </c>
      <c r="M1544" s="27">
        <f>J1544/'I Disease Parameters'!$E$12</f>
        <v>0.38500631720280631</v>
      </c>
      <c r="N1544" s="27">
        <f>K1544/SQRT('I Disease Parameters'!$E$13*'I Disease Parameters'!$E$13)</f>
        <v>4.5294860852731655E-2</v>
      </c>
      <c r="O1544" s="27">
        <f>L1544/'I Disease Parameters'!$E$13</f>
        <v>2.7480927096507492E-2</v>
      </c>
      <c r="P1544" s="27">
        <f>(1-L1544)/'I Disease Parameters'!$E$14</f>
        <v>2.2201009973307193E-2</v>
      </c>
      <c r="Q1544" s="19" t="str">
        <f t="shared" si="676"/>
        <v/>
      </c>
      <c r="R1544" s="17" t="str">
        <f t="shared" si="677"/>
        <v/>
      </c>
      <c r="S1544" s="17" t="str">
        <f t="shared" si="678"/>
        <v/>
      </c>
      <c r="T1544" s="17" t="str">
        <f t="shared" si="679"/>
        <v/>
      </c>
      <c r="U1544" s="17" t="str">
        <f t="shared" si="680"/>
        <v/>
      </c>
      <c r="V1544" s="17" t="str">
        <f t="shared" si="681"/>
        <v/>
      </c>
      <c r="W1544" s="17" t="str">
        <f t="shared" si="682"/>
        <v/>
      </c>
      <c r="X1544" s="18" t="str">
        <f t="shared" si="673"/>
        <v/>
      </c>
      <c r="Y1544" s="17" t="str">
        <f t="shared" si="683"/>
        <v/>
      </c>
      <c r="Z1544" s="17" t="str">
        <f t="shared" si="684"/>
        <v/>
      </c>
      <c r="AA1544" s="17" t="str">
        <f t="shared" si="685"/>
        <v/>
      </c>
      <c r="AB1544" s="17" t="str">
        <f t="shared" si="686"/>
        <v/>
      </c>
      <c r="AC1544" s="17" t="str">
        <f t="shared" si="687"/>
        <v/>
      </c>
      <c r="AD1544" s="18" t="str">
        <f t="shared" si="688"/>
        <v/>
      </c>
      <c r="AE1544" s="19" t="str">
        <f t="shared" si="689"/>
        <v/>
      </c>
      <c r="AF1544" s="17" t="str">
        <f t="shared" si="690"/>
        <v/>
      </c>
      <c r="AG1544" s="17" t="str">
        <f t="shared" si="691"/>
        <v/>
      </c>
      <c r="AH1544" s="18" t="str">
        <f t="shared" si="692"/>
        <v/>
      </c>
      <c r="AI1544" s="73"/>
      <c r="AJ1544" s="74"/>
      <c r="AK1544" s="74"/>
      <c r="AL1544" s="73"/>
      <c r="AM1544" s="74"/>
      <c r="AN1544" s="74">
        <f t="shared" si="693"/>
        <v>2012</v>
      </c>
      <c r="AO1544" s="19" t="str">
        <f t="shared" ca="1" si="694"/>
        <v>-</v>
      </c>
      <c r="AP1544" s="17" t="str">
        <f ca="1">IF($C1544&gt;=TODAY(),"-",100*(AO1544-MIN(Fit_Error_Deaths))/(MAX(Fit_Error_Deaths)-MIN(Fit_Error_Deaths)))</f>
        <v>-</v>
      </c>
      <c r="AQ1544" s="17" t="str">
        <f t="shared" ca="1" si="695"/>
        <v>-</v>
      </c>
      <c r="AR1544" s="17" t="str">
        <f ca="1">IF($C1544&gt;=TODAY(),"-",100*(AQ1544-MIN(Fit_Error_LocalTransmission))/(MAX(Fit_Error_LocalTransmission)-MIN(Fit_Error_LocalTransmission)))</f>
        <v>-</v>
      </c>
      <c r="AS1544" s="17" t="str">
        <f t="shared" ca="1" si="696"/>
        <v>-</v>
      </c>
      <c r="AT1544" s="67" t="str">
        <f t="shared" ca="1" si="697"/>
        <v>-</v>
      </c>
    </row>
    <row r="1545" spans="1:46" s="1" customFormat="1" ht="12" x14ac:dyDescent="0.35">
      <c r="A1545" s="87"/>
      <c r="B1545" s="40" t="str">
        <f t="shared" si="674"/>
        <v/>
      </c>
      <c r="C1545" s="41" t="str">
        <f t="shared" si="675"/>
        <v/>
      </c>
      <c r="D1545" s="28">
        <f>'I Disease Parameters'!$E$6/(1000*365)</f>
        <v>4.8197260273972601E-5</v>
      </c>
      <c r="E1545" s="28">
        <f>'I Disease Parameters'!$E$7/(1000*365)</f>
        <v>2.0024657534246577E-5</v>
      </c>
      <c r="F1545" s="27">
        <f>(1-'I Disease Parameters'!$E$8)/'I Disease Parameters'!$E$10</f>
        <v>0.188</v>
      </c>
      <c r="G1545" s="27">
        <f>'I Disease Parameters'!$E$8/'I Disease Parameters'!$E$11</f>
        <v>1.2E-2</v>
      </c>
      <c r="H1545" s="27">
        <f>1/'I Disease Parameters'!$E$12</f>
        <v>0.05</v>
      </c>
      <c r="I1545" s="27">
        <f>'I Disease Parameters'!$E$9/'I Disease Parameters'!$E$15</f>
        <v>0</v>
      </c>
      <c r="J1545" s="83">
        <f t="shared" si="698"/>
        <v>7.7001263440561267</v>
      </c>
      <c r="K1545" s="60">
        <f t="shared" si="699"/>
        <v>0.77001263449643809</v>
      </c>
      <c r="L1545" s="30">
        <f t="shared" si="700"/>
        <v>0.46717576064062738</v>
      </c>
      <c r="M1545" s="27">
        <f>J1545/'I Disease Parameters'!$E$12</f>
        <v>0.38500631720280631</v>
      </c>
      <c r="N1545" s="27">
        <f>K1545/SQRT('I Disease Parameters'!$E$13*'I Disease Parameters'!$E$13)</f>
        <v>4.5294860852731655E-2</v>
      </c>
      <c r="O1545" s="27">
        <f>L1545/'I Disease Parameters'!$E$13</f>
        <v>2.7480927096507492E-2</v>
      </c>
      <c r="P1545" s="27">
        <f>(1-L1545)/'I Disease Parameters'!$E$14</f>
        <v>2.2201009973307193E-2</v>
      </c>
      <c r="Q1545" s="19" t="str">
        <f t="shared" si="676"/>
        <v/>
      </c>
      <c r="R1545" s="17" t="str">
        <f t="shared" si="677"/>
        <v/>
      </c>
      <c r="S1545" s="17" t="str">
        <f t="shared" si="678"/>
        <v/>
      </c>
      <c r="T1545" s="17" t="str">
        <f t="shared" si="679"/>
        <v/>
      </c>
      <c r="U1545" s="17" t="str">
        <f t="shared" si="680"/>
        <v/>
      </c>
      <c r="V1545" s="17" t="str">
        <f t="shared" si="681"/>
        <v/>
      </c>
      <c r="W1545" s="17" t="str">
        <f t="shared" si="682"/>
        <v/>
      </c>
      <c r="X1545" s="18" t="str">
        <f t="shared" si="673"/>
        <v/>
      </c>
      <c r="Y1545" s="17" t="str">
        <f t="shared" si="683"/>
        <v/>
      </c>
      <c r="Z1545" s="17" t="str">
        <f t="shared" si="684"/>
        <v/>
      </c>
      <c r="AA1545" s="17" t="str">
        <f t="shared" si="685"/>
        <v/>
      </c>
      <c r="AB1545" s="17" t="str">
        <f t="shared" si="686"/>
        <v/>
      </c>
      <c r="AC1545" s="17" t="str">
        <f t="shared" si="687"/>
        <v/>
      </c>
      <c r="AD1545" s="18" t="str">
        <f t="shared" si="688"/>
        <v/>
      </c>
      <c r="AE1545" s="19" t="str">
        <f t="shared" si="689"/>
        <v/>
      </c>
      <c r="AF1545" s="17" t="str">
        <f t="shared" si="690"/>
        <v/>
      </c>
      <c r="AG1545" s="17" t="str">
        <f t="shared" si="691"/>
        <v/>
      </c>
      <c r="AH1545" s="18" t="str">
        <f t="shared" si="692"/>
        <v/>
      </c>
      <c r="AI1545" s="73"/>
      <c r="AJ1545" s="74"/>
      <c r="AK1545" s="74"/>
      <c r="AL1545" s="73"/>
      <c r="AM1545" s="74"/>
      <c r="AN1545" s="74">
        <f t="shared" si="693"/>
        <v>2012</v>
      </c>
      <c r="AO1545" s="19" t="str">
        <f t="shared" ca="1" si="694"/>
        <v>-</v>
      </c>
      <c r="AP1545" s="17" t="str">
        <f ca="1">IF($C1545&gt;=TODAY(),"-",100*(AO1545-MIN(Fit_Error_Deaths))/(MAX(Fit_Error_Deaths)-MIN(Fit_Error_Deaths)))</f>
        <v>-</v>
      </c>
      <c r="AQ1545" s="17" t="str">
        <f t="shared" ca="1" si="695"/>
        <v>-</v>
      </c>
      <c r="AR1545" s="17" t="str">
        <f ca="1">IF($C1545&gt;=TODAY(),"-",100*(AQ1545-MIN(Fit_Error_LocalTransmission))/(MAX(Fit_Error_LocalTransmission)-MIN(Fit_Error_LocalTransmission)))</f>
        <v>-</v>
      </c>
      <c r="AS1545" s="17" t="str">
        <f t="shared" ca="1" si="696"/>
        <v>-</v>
      </c>
      <c r="AT1545" s="67" t="str">
        <f t="shared" ca="1" si="697"/>
        <v>-</v>
      </c>
    </row>
    <row r="1546" spans="1:46" s="1" customFormat="1" ht="12" x14ac:dyDescent="0.35">
      <c r="A1546" s="87"/>
      <c r="B1546" s="40" t="str">
        <f t="shared" si="674"/>
        <v/>
      </c>
      <c r="C1546" s="41" t="str">
        <f t="shared" si="675"/>
        <v/>
      </c>
      <c r="D1546" s="28">
        <f>'I Disease Parameters'!$E$6/(1000*365)</f>
        <v>4.8197260273972601E-5</v>
      </c>
      <c r="E1546" s="28">
        <f>'I Disease Parameters'!$E$7/(1000*365)</f>
        <v>2.0024657534246577E-5</v>
      </c>
      <c r="F1546" s="27">
        <f>(1-'I Disease Parameters'!$E$8)/'I Disease Parameters'!$E$10</f>
        <v>0.188</v>
      </c>
      <c r="G1546" s="27">
        <f>'I Disease Parameters'!$E$8/'I Disease Parameters'!$E$11</f>
        <v>1.2E-2</v>
      </c>
      <c r="H1546" s="27">
        <f>1/'I Disease Parameters'!$E$12</f>
        <v>0.05</v>
      </c>
      <c r="I1546" s="27">
        <f>'I Disease Parameters'!$E$9/'I Disease Parameters'!$E$15</f>
        <v>0</v>
      </c>
      <c r="J1546" s="83">
        <f t="shared" si="698"/>
        <v>7.7001263440561267</v>
      </c>
      <c r="K1546" s="60">
        <f t="shared" si="699"/>
        <v>0.77001263449643809</v>
      </c>
      <c r="L1546" s="30">
        <f t="shared" si="700"/>
        <v>0.46717576064062738</v>
      </c>
      <c r="M1546" s="27">
        <f>J1546/'I Disease Parameters'!$E$12</f>
        <v>0.38500631720280631</v>
      </c>
      <c r="N1546" s="27">
        <f>K1546/SQRT('I Disease Parameters'!$E$13*'I Disease Parameters'!$E$13)</f>
        <v>4.5294860852731655E-2</v>
      </c>
      <c r="O1546" s="27">
        <f>L1546/'I Disease Parameters'!$E$13</f>
        <v>2.7480927096507492E-2</v>
      </c>
      <c r="P1546" s="27">
        <f>(1-L1546)/'I Disease Parameters'!$E$14</f>
        <v>2.2201009973307193E-2</v>
      </c>
      <c r="Q1546" s="19" t="str">
        <f t="shared" si="676"/>
        <v/>
      </c>
      <c r="R1546" s="17" t="str">
        <f t="shared" si="677"/>
        <v/>
      </c>
      <c r="S1546" s="17" t="str">
        <f t="shared" si="678"/>
        <v/>
      </c>
      <c r="T1546" s="17" t="str">
        <f t="shared" si="679"/>
        <v/>
      </c>
      <c r="U1546" s="17" t="str">
        <f t="shared" si="680"/>
        <v/>
      </c>
      <c r="V1546" s="17" t="str">
        <f t="shared" si="681"/>
        <v/>
      </c>
      <c r="W1546" s="17" t="str">
        <f t="shared" si="682"/>
        <v/>
      </c>
      <c r="X1546" s="18" t="str">
        <f t="shared" si="673"/>
        <v/>
      </c>
      <c r="Y1546" s="17" t="str">
        <f t="shared" si="683"/>
        <v/>
      </c>
      <c r="Z1546" s="17" t="str">
        <f t="shared" si="684"/>
        <v/>
      </c>
      <c r="AA1546" s="17" t="str">
        <f t="shared" si="685"/>
        <v/>
      </c>
      <c r="AB1546" s="17" t="str">
        <f t="shared" si="686"/>
        <v/>
      </c>
      <c r="AC1546" s="17" t="str">
        <f t="shared" si="687"/>
        <v/>
      </c>
      <c r="AD1546" s="18" t="str">
        <f t="shared" si="688"/>
        <v/>
      </c>
      <c r="AE1546" s="19" t="str">
        <f t="shared" si="689"/>
        <v/>
      </c>
      <c r="AF1546" s="17" t="str">
        <f t="shared" si="690"/>
        <v/>
      </c>
      <c r="AG1546" s="17" t="str">
        <f t="shared" si="691"/>
        <v/>
      </c>
      <c r="AH1546" s="18" t="str">
        <f t="shared" si="692"/>
        <v/>
      </c>
      <c r="AI1546" s="73"/>
      <c r="AJ1546" s="74"/>
      <c r="AK1546" s="74"/>
      <c r="AL1546" s="73"/>
      <c r="AM1546" s="74"/>
      <c r="AN1546" s="74">
        <f t="shared" si="693"/>
        <v>2012</v>
      </c>
      <c r="AO1546" s="19" t="str">
        <f t="shared" ca="1" si="694"/>
        <v>-</v>
      </c>
      <c r="AP1546" s="17" t="str">
        <f ca="1">IF($C1546&gt;=TODAY(),"-",100*(AO1546-MIN(Fit_Error_Deaths))/(MAX(Fit_Error_Deaths)-MIN(Fit_Error_Deaths)))</f>
        <v>-</v>
      </c>
      <c r="AQ1546" s="17" t="str">
        <f t="shared" ca="1" si="695"/>
        <v>-</v>
      </c>
      <c r="AR1546" s="17" t="str">
        <f ca="1">IF($C1546&gt;=TODAY(),"-",100*(AQ1546-MIN(Fit_Error_LocalTransmission))/(MAX(Fit_Error_LocalTransmission)-MIN(Fit_Error_LocalTransmission)))</f>
        <v>-</v>
      </c>
      <c r="AS1546" s="17" t="str">
        <f t="shared" ca="1" si="696"/>
        <v>-</v>
      </c>
      <c r="AT1546" s="67" t="str">
        <f t="shared" ca="1" si="697"/>
        <v>-</v>
      </c>
    </row>
    <row r="1547" spans="1:46" s="1" customFormat="1" ht="12" x14ac:dyDescent="0.35">
      <c r="A1547" s="87"/>
      <c r="B1547" s="40" t="str">
        <f t="shared" si="674"/>
        <v/>
      </c>
      <c r="C1547" s="41" t="str">
        <f t="shared" si="675"/>
        <v/>
      </c>
      <c r="D1547" s="28">
        <f>'I Disease Parameters'!$E$6/(1000*365)</f>
        <v>4.8197260273972601E-5</v>
      </c>
      <c r="E1547" s="28">
        <f>'I Disease Parameters'!$E$7/(1000*365)</f>
        <v>2.0024657534246577E-5</v>
      </c>
      <c r="F1547" s="27">
        <f>(1-'I Disease Parameters'!$E$8)/'I Disease Parameters'!$E$10</f>
        <v>0.188</v>
      </c>
      <c r="G1547" s="27">
        <f>'I Disease Parameters'!$E$8/'I Disease Parameters'!$E$11</f>
        <v>1.2E-2</v>
      </c>
      <c r="H1547" s="27">
        <f>1/'I Disease Parameters'!$E$12</f>
        <v>0.05</v>
      </c>
      <c r="I1547" s="27">
        <f>'I Disease Parameters'!$E$9/'I Disease Parameters'!$E$15</f>
        <v>0</v>
      </c>
      <c r="J1547" s="83">
        <f t="shared" si="698"/>
        <v>7.7001263440561267</v>
      </c>
      <c r="K1547" s="60">
        <f t="shared" si="699"/>
        <v>0.77001263449643809</v>
      </c>
      <c r="L1547" s="30">
        <f t="shared" si="700"/>
        <v>0.46717576064062738</v>
      </c>
      <c r="M1547" s="27">
        <f>J1547/'I Disease Parameters'!$E$12</f>
        <v>0.38500631720280631</v>
      </c>
      <c r="N1547" s="27">
        <f>K1547/SQRT('I Disease Parameters'!$E$13*'I Disease Parameters'!$E$13)</f>
        <v>4.5294860852731655E-2</v>
      </c>
      <c r="O1547" s="27">
        <f>L1547/'I Disease Parameters'!$E$13</f>
        <v>2.7480927096507492E-2</v>
      </c>
      <c r="P1547" s="27">
        <f>(1-L1547)/'I Disease Parameters'!$E$14</f>
        <v>2.2201009973307193E-2</v>
      </c>
      <c r="Q1547" s="19" t="str">
        <f t="shared" si="676"/>
        <v/>
      </c>
      <c r="R1547" s="17" t="str">
        <f t="shared" si="677"/>
        <v/>
      </c>
      <c r="S1547" s="17" t="str">
        <f t="shared" si="678"/>
        <v/>
      </c>
      <c r="T1547" s="17" t="str">
        <f t="shared" si="679"/>
        <v/>
      </c>
      <c r="U1547" s="17" t="str">
        <f t="shared" si="680"/>
        <v/>
      </c>
      <c r="V1547" s="17" t="str">
        <f t="shared" si="681"/>
        <v/>
      </c>
      <c r="W1547" s="17" t="str">
        <f t="shared" si="682"/>
        <v/>
      </c>
      <c r="X1547" s="18" t="str">
        <f t="shared" si="673"/>
        <v/>
      </c>
      <c r="Y1547" s="17" t="str">
        <f t="shared" si="683"/>
        <v/>
      </c>
      <c r="Z1547" s="17" t="str">
        <f t="shared" si="684"/>
        <v/>
      </c>
      <c r="AA1547" s="17" t="str">
        <f t="shared" si="685"/>
        <v/>
      </c>
      <c r="AB1547" s="17" t="str">
        <f t="shared" si="686"/>
        <v/>
      </c>
      <c r="AC1547" s="17" t="str">
        <f t="shared" si="687"/>
        <v/>
      </c>
      <c r="AD1547" s="18" t="str">
        <f t="shared" si="688"/>
        <v/>
      </c>
      <c r="AE1547" s="19" t="str">
        <f t="shared" si="689"/>
        <v/>
      </c>
      <c r="AF1547" s="17" t="str">
        <f t="shared" si="690"/>
        <v/>
      </c>
      <c r="AG1547" s="17" t="str">
        <f t="shared" si="691"/>
        <v/>
      </c>
      <c r="AH1547" s="18" t="str">
        <f t="shared" si="692"/>
        <v/>
      </c>
      <c r="AI1547" s="73"/>
      <c r="AJ1547" s="74"/>
      <c r="AK1547" s="74"/>
      <c r="AL1547" s="73"/>
      <c r="AM1547" s="74"/>
      <c r="AN1547" s="74">
        <f t="shared" si="693"/>
        <v>2012</v>
      </c>
      <c r="AO1547" s="19" t="str">
        <f t="shared" ca="1" si="694"/>
        <v>-</v>
      </c>
      <c r="AP1547" s="17" t="str">
        <f ca="1">IF($C1547&gt;=TODAY(),"-",100*(AO1547-MIN(Fit_Error_Deaths))/(MAX(Fit_Error_Deaths)-MIN(Fit_Error_Deaths)))</f>
        <v>-</v>
      </c>
      <c r="AQ1547" s="17" t="str">
        <f t="shared" ca="1" si="695"/>
        <v>-</v>
      </c>
      <c r="AR1547" s="17" t="str">
        <f ca="1">IF($C1547&gt;=TODAY(),"-",100*(AQ1547-MIN(Fit_Error_LocalTransmission))/(MAX(Fit_Error_LocalTransmission)-MIN(Fit_Error_LocalTransmission)))</f>
        <v>-</v>
      </c>
      <c r="AS1547" s="17" t="str">
        <f t="shared" ca="1" si="696"/>
        <v>-</v>
      </c>
      <c r="AT1547" s="67" t="str">
        <f t="shared" ca="1" si="697"/>
        <v>-</v>
      </c>
    </row>
    <row r="1548" spans="1:46" s="1" customFormat="1" ht="12" x14ac:dyDescent="0.35">
      <c r="A1548" s="87"/>
      <c r="B1548" s="40" t="str">
        <f t="shared" si="674"/>
        <v/>
      </c>
      <c r="C1548" s="41" t="str">
        <f t="shared" si="675"/>
        <v/>
      </c>
      <c r="D1548" s="28">
        <f>'I Disease Parameters'!$E$6/(1000*365)</f>
        <v>4.8197260273972601E-5</v>
      </c>
      <c r="E1548" s="28">
        <f>'I Disease Parameters'!$E$7/(1000*365)</f>
        <v>2.0024657534246577E-5</v>
      </c>
      <c r="F1548" s="27">
        <f>(1-'I Disease Parameters'!$E$8)/'I Disease Parameters'!$E$10</f>
        <v>0.188</v>
      </c>
      <c r="G1548" s="27">
        <f>'I Disease Parameters'!$E$8/'I Disease Parameters'!$E$11</f>
        <v>1.2E-2</v>
      </c>
      <c r="H1548" s="27">
        <f>1/'I Disease Parameters'!$E$12</f>
        <v>0.05</v>
      </c>
      <c r="I1548" s="27">
        <f>'I Disease Parameters'!$E$9/'I Disease Parameters'!$E$15</f>
        <v>0</v>
      </c>
      <c r="J1548" s="83">
        <f t="shared" si="698"/>
        <v>7.7001263440561267</v>
      </c>
      <c r="K1548" s="60">
        <f t="shared" si="699"/>
        <v>0.77001263449643809</v>
      </c>
      <c r="L1548" s="30">
        <f t="shared" si="700"/>
        <v>0.46717576064062738</v>
      </c>
      <c r="M1548" s="27">
        <f>J1548/'I Disease Parameters'!$E$12</f>
        <v>0.38500631720280631</v>
      </c>
      <c r="N1548" s="27">
        <f>K1548/SQRT('I Disease Parameters'!$E$13*'I Disease Parameters'!$E$13)</f>
        <v>4.5294860852731655E-2</v>
      </c>
      <c r="O1548" s="27">
        <f>L1548/'I Disease Parameters'!$E$13</f>
        <v>2.7480927096507492E-2</v>
      </c>
      <c r="P1548" s="27">
        <f>(1-L1548)/'I Disease Parameters'!$E$14</f>
        <v>2.2201009973307193E-2</v>
      </c>
      <c r="Q1548" s="19" t="str">
        <f t="shared" si="676"/>
        <v/>
      </c>
      <c r="R1548" s="17" t="str">
        <f t="shared" si="677"/>
        <v/>
      </c>
      <c r="S1548" s="17" t="str">
        <f t="shared" si="678"/>
        <v/>
      </c>
      <c r="T1548" s="17" t="str">
        <f t="shared" si="679"/>
        <v/>
      </c>
      <c r="U1548" s="17" t="str">
        <f t="shared" si="680"/>
        <v/>
      </c>
      <c r="V1548" s="17" t="str">
        <f t="shared" si="681"/>
        <v/>
      </c>
      <c r="W1548" s="17" t="str">
        <f t="shared" si="682"/>
        <v/>
      </c>
      <c r="X1548" s="18" t="str">
        <f t="shared" si="673"/>
        <v/>
      </c>
      <c r="Y1548" s="17" t="str">
        <f t="shared" si="683"/>
        <v/>
      </c>
      <c r="Z1548" s="17" t="str">
        <f t="shared" si="684"/>
        <v/>
      </c>
      <c r="AA1548" s="17" t="str">
        <f t="shared" si="685"/>
        <v/>
      </c>
      <c r="AB1548" s="17" t="str">
        <f t="shared" si="686"/>
        <v/>
      </c>
      <c r="AC1548" s="17" t="str">
        <f t="shared" si="687"/>
        <v/>
      </c>
      <c r="AD1548" s="18" t="str">
        <f t="shared" si="688"/>
        <v/>
      </c>
      <c r="AE1548" s="19" t="str">
        <f t="shared" si="689"/>
        <v/>
      </c>
      <c r="AF1548" s="17" t="str">
        <f t="shared" si="690"/>
        <v/>
      </c>
      <c r="AG1548" s="17" t="str">
        <f t="shared" si="691"/>
        <v/>
      </c>
      <c r="AH1548" s="18" t="str">
        <f t="shared" si="692"/>
        <v/>
      </c>
      <c r="AI1548" s="73"/>
      <c r="AJ1548" s="74"/>
      <c r="AK1548" s="74"/>
      <c r="AL1548" s="73"/>
      <c r="AM1548" s="74"/>
      <c r="AN1548" s="74">
        <f t="shared" si="693"/>
        <v>2012</v>
      </c>
      <c r="AO1548" s="19" t="str">
        <f t="shared" ca="1" si="694"/>
        <v>-</v>
      </c>
      <c r="AP1548" s="17" t="str">
        <f ca="1">IF($C1548&gt;=TODAY(),"-",100*(AO1548-MIN(Fit_Error_Deaths))/(MAX(Fit_Error_Deaths)-MIN(Fit_Error_Deaths)))</f>
        <v>-</v>
      </c>
      <c r="AQ1548" s="17" t="str">
        <f t="shared" ca="1" si="695"/>
        <v>-</v>
      </c>
      <c r="AR1548" s="17" t="str">
        <f ca="1">IF($C1548&gt;=TODAY(),"-",100*(AQ1548-MIN(Fit_Error_LocalTransmission))/(MAX(Fit_Error_LocalTransmission)-MIN(Fit_Error_LocalTransmission)))</f>
        <v>-</v>
      </c>
      <c r="AS1548" s="17" t="str">
        <f t="shared" ca="1" si="696"/>
        <v>-</v>
      </c>
      <c r="AT1548" s="67" t="str">
        <f t="shared" ca="1" si="697"/>
        <v>-</v>
      </c>
    </row>
    <row r="1549" spans="1:46" s="1" customFormat="1" ht="12" x14ac:dyDescent="0.35">
      <c r="A1549" s="87"/>
      <c r="B1549" s="40" t="str">
        <f t="shared" si="674"/>
        <v/>
      </c>
      <c r="C1549" s="41" t="str">
        <f t="shared" si="675"/>
        <v/>
      </c>
      <c r="D1549" s="28">
        <f>'I Disease Parameters'!$E$6/(1000*365)</f>
        <v>4.8197260273972601E-5</v>
      </c>
      <c r="E1549" s="28">
        <f>'I Disease Parameters'!$E$7/(1000*365)</f>
        <v>2.0024657534246577E-5</v>
      </c>
      <c r="F1549" s="27">
        <f>(1-'I Disease Parameters'!$E$8)/'I Disease Parameters'!$E$10</f>
        <v>0.188</v>
      </c>
      <c r="G1549" s="27">
        <f>'I Disease Parameters'!$E$8/'I Disease Parameters'!$E$11</f>
        <v>1.2E-2</v>
      </c>
      <c r="H1549" s="27">
        <f>1/'I Disease Parameters'!$E$12</f>
        <v>0.05</v>
      </c>
      <c r="I1549" s="27">
        <f>'I Disease Parameters'!$E$9/'I Disease Parameters'!$E$15</f>
        <v>0</v>
      </c>
      <c r="J1549" s="83">
        <f t="shared" si="698"/>
        <v>7.7001263440561267</v>
      </c>
      <c r="K1549" s="60">
        <f t="shared" si="699"/>
        <v>0.77001263449643809</v>
      </c>
      <c r="L1549" s="30">
        <f t="shared" si="700"/>
        <v>0.46717576064062738</v>
      </c>
      <c r="M1549" s="27">
        <f>J1549/'I Disease Parameters'!$E$12</f>
        <v>0.38500631720280631</v>
      </c>
      <c r="N1549" s="27">
        <f>K1549/SQRT('I Disease Parameters'!$E$13*'I Disease Parameters'!$E$13)</f>
        <v>4.5294860852731655E-2</v>
      </c>
      <c r="O1549" s="27">
        <f>L1549/'I Disease Parameters'!$E$13</f>
        <v>2.7480927096507492E-2</v>
      </c>
      <c r="P1549" s="27">
        <f>(1-L1549)/'I Disease Parameters'!$E$14</f>
        <v>2.2201009973307193E-2</v>
      </c>
      <c r="Q1549" s="19" t="str">
        <f t="shared" si="676"/>
        <v/>
      </c>
      <c r="R1549" s="17" t="str">
        <f t="shared" si="677"/>
        <v/>
      </c>
      <c r="S1549" s="17" t="str">
        <f t="shared" si="678"/>
        <v/>
      </c>
      <c r="T1549" s="17" t="str">
        <f t="shared" si="679"/>
        <v/>
      </c>
      <c r="U1549" s="17" t="str">
        <f t="shared" si="680"/>
        <v/>
      </c>
      <c r="V1549" s="17" t="str">
        <f t="shared" si="681"/>
        <v/>
      </c>
      <c r="W1549" s="17" t="str">
        <f t="shared" si="682"/>
        <v/>
      </c>
      <c r="X1549" s="18" t="str">
        <f t="shared" si="673"/>
        <v/>
      </c>
      <c r="Y1549" s="17" t="str">
        <f t="shared" si="683"/>
        <v/>
      </c>
      <c r="Z1549" s="17" t="str">
        <f t="shared" si="684"/>
        <v/>
      </c>
      <c r="AA1549" s="17" t="str">
        <f t="shared" si="685"/>
        <v/>
      </c>
      <c r="AB1549" s="17" t="str">
        <f t="shared" si="686"/>
        <v/>
      </c>
      <c r="AC1549" s="17" t="str">
        <f t="shared" si="687"/>
        <v/>
      </c>
      <c r="AD1549" s="18" t="str">
        <f t="shared" si="688"/>
        <v/>
      </c>
      <c r="AE1549" s="19" t="str">
        <f t="shared" si="689"/>
        <v/>
      </c>
      <c r="AF1549" s="17" t="str">
        <f t="shared" si="690"/>
        <v/>
      </c>
      <c r="AG1549" s="17" t="str">
        <f t="shared" si="691"/>
        <v/>
      </c>
      <c r="AH1549" s="18" t="str">
        <f t="shared" si="692"/>
        <v/>
      </c>
      <c r="AI1549" s="73"/>
      <c r="AJ1549" s="74"/>
      <c r="AK1549" s="74"/>
      <c r="AL1549" s="73"/>
      <c r="AM1549" s="74"/>
      <c r="AN1549" s="74">
        <f t="shared" si="693"/>
        <v>2012</v>
      </c>
      <c r="AO1549" s="19" t="str">
        <f t="shared" ca="1" si="694"/>
        <v>-</v>
      </c>
      <c r="AP1549" s="17" t="str">
        <f ca="1">IF($C1549&gt;=TODAY(),"-",100*(AO1549-MIN(Fit_Error_Deaths))/(MAX(Fit_Error_Deaths)-MIN(Fit_Error_Deaths)))</f>
        <v>-</v>
      </c>
      <c r="AQ1549" s="17" t="str">
        <f t="shared" ca="1" si="695"/>
        <v>-</v>
      </c>
      <c r="AR1549" s="17" t="str">
        <f ca="1">IF($C1549&gt;=TODAY(),"-",100*(AQ1549-MIN(Fit_Error_LocalTransmission))/(MAX(Fit_Error_LocalTransmission)-MIN(Fit_Error_LocalTransmission)))</f>
        <v>-</v>
      </c>
      <c r="AS1549" s="17" t="str">
        <f t="shared" ca="1" si="696"/>
        <v>-</v>
      </c>
      <c r="AT1549" s="67" t="str">
        <f t="shared" ca="1" si="697"/>
        <v>-</v>
      </c>
    </row>
    <row r="1550" spans="1:46" s="1" customFormat="1" ht="12" x14ac:dyDescent="0.35">
      <c r="A1550" s="87"/>
      <c r="B1550" s="40" t="str">
        <f t="shared" si="674"/>
        <v/>
      </c>
      <c r="C1550" s="41" t="str">
        <f t="shared" si="675"/>
        <v/>
      </c>
      <c r="D1550" s="28">
        <f>'I Disease Parameters'!$E$6/(1000*365)</f>
        <v>4.8197260273972601E-5</v>
      </c>
      <c r="E1550" s="28">
        <f>'I Disease Parameters'!$E$7/(1000*365)</f>
        <v>2.0024657534246577E-5</v>
      </c>
      <c r="F1550" s="27">
        <f>(1-'I Disease Parameters'!$E$8)/'I Disease Parameters'!$E$10</f>
        <v>0.188</v>
      </c>
      <c r="G1550" s="27">
        <f>'I Disease Parameters'!$E$8/'I Disease Parameters'!$E$11</f>
        <v>1.2E-2</v>
      </c>
      <c r="H1550" s="27">
        <f>1/'I Disease Parameters'!$E$12</f>
        <v>0.05</v>
      </c>
      <c r="I1550" s="27">
        <f>'I Disease Parameters'!$E$9/'I Disease Parameters'!$E$15</f>
        <v>0</v>
      </c>
      <c r="J1550" s="83">
        <f t="shared" si="698"/>
        <v>7.7001263440561267</v>
      </c>
      <c r="K1550" s="60">
        <f t="shared" si="699"/>
        <v>0.77001263449643809</v>
      </c>
      <c r="L1550" s="30">
        <f t="shared" si="700"/>
        <v>0.46717576064062738</v>
      </c>
      <c r="M1550" s="27">
        <f>J1550/'I Disease Parameters'!$E$12</f>
        <v>0.38500631720280631</v>
      </c>
      <c r="N1550" s="27">
        <f>K1550/SQRT('I Disease Parameters'!$E$13*'I Disease Parameters'!$E$13)</f>
        <v>4.5294860852731655E-2</v>
      </c>
      <c r="O1550" s="27">
        <f>L1550/'I Disease Parameters'!$E$13</f>
        <v>2.7480927096507492E-2</v>
      </c>
      <c r="P1550" s="27">
        <f>(1-L1550)/'I Disease Parameters'!$E$14</f>
        <v>2.2201009973307193E-2</v>
      </c>
      <c r="Q1550" s="19" t="str">
        <f t="shared" si="676"/>
        <v/>
      </c>
      <c r="R1550" s="17" t="str">
        <f t="shared" si="677"/>
        <v/>
      </c>
      <c r="S1550" s="17" t="str">
        <f t="shared" si="678"/>
        <v/>
      </c>
      <c r="T1550" s="17" t="str">
        <f t="shared" si="679"/>
        <v/>
      </c>
      <c r="U1550" s="17" t="str">
        <f t="shared" si="680"/>
        <v/>
      </c>
      <c r="V1550" s="17" t="str">
        <f t="shared" si="681"/>
        <v/>
      </c>
      <c r="W1550" s="17" t="str">
        <f t="shared" si="682"/>
        <v/>
      </c>
      <c r="X1550" s="18" t="str">
        <f t="shared" si="673"/>
        <v/>
      </c>
      <c r="Y1550" s="17" t="str">
        <f t="shared" si="683"/>
        <v/>
      </c>
      <c r="Z1550" s="17" t="str">
        <f t="shared" si="684"/>
        <v/>
      </c>
      <c r="AA1550" s="17" t="str">
        <f t="shared" si="685"/>
        <v/>
      </c>
      <c r="AB1550" s="17" t="str">
        <f t="shared" si="686"/>
        <v/>
      </c>
      <c r="AC1550" s="17" t="str">
        <f t="shared" si="687"/>
        <v/>
      </c>
      <c r="AD1550" s="18" t="str">
        <f t="shared" si="688"/>
        <v/>
      </c>
      <c r="AE1550" s="19" t="str">
        <f t="shared" si="689"/>
        <v/>
      </c>
      <c r="AF1550" s="17" t="str">
        <f t="shared" si="690"/>
        <v/>
      </c>
      <c r="AG1550" s="17" t="str">
        <f t="shared" si="691"/>
        <v/>
      </c>
      <c r="AH1550" s="18" t="str">
        <f t="shared" si="692"/>
        <v/>
      </c>
      <c r="AI1550" s="73"/>
      <c r="AJ1550" s="74"/>
      <c r="AK1550" s="74"/>
      <c r="AL1550" s="73"/>
      <c r="AM1550" s="74"/>
      <c r="AN1550" s="74">
        <f t="shared" si="693"/>
        <v>2012</v>
      </c>
      <c r="AO1550" s="19" t="str">
        <f t="shared" ca="1" si="694"/>
        <v>-</v>
      </c>
      <c r="AP1550" s="17" t="str">
        <f ca="1">IF($C1550&gt;=TODAY(),"-",100*(AO1550-MIN(Fit_Error_Deaths))/(MAX(Fit_Error_Deaths)-MIN(Fit_Error_Deaths)))</f>
        <v>-</v>
      </c>
      <c r="AQ1550" s="17" t="str">
        <f t="shared" ca="1" si="695"/>
        <v>-</v>
      </c>
      <c r="AR1550" s="17" t="str">
        <f ca="1">IF($C1550&gt;=TODAY(),"-",100*(AQ1550-MIN(Fit_Error_LocalTransmission))/(MAX(Fit_Error_LocalTransmission)-MIN(Fit_Error_LocalTransmission)))</f>
        <v>-</v>
      </c>
      <c r="AS1550" s="17" t="str">
        <f t="shared" ca="1" si="696"/>
        <v>-</v>
      </c>
      <c r="AT1550" s="67" t="str">
        <f t="shared" ca="1" si="697"/>
        <v>-</v>
      </c>
    </row>
    <row r="1551" spans="1:46" s="1" customFormat="1" ht="12" x14ac:dyDescent="0.35">
      <c r="A1551" s="87"/>
      <c r="B1551" s="40" t="str">
        <f t="shared" si="674"/>
        <v/>
      </c>
      <c r="C1551" s="41" t="str">
        <f t="shared" si="675"/>
        <v/>
      </c>
      <c r="D1551" s="28">
        <f>'I Disease Parameters'!$E$6/(1000*365)</f>
        <v>4.8197260273972601E-5</v>
      </c>
      <c r="E1551" s="28">
        <f>'I Disease Parameters'!$E$7/(1000*365)</f>
        <v>2.0024657534246577E-5</v>
      </c>
      <c r="F1551" s="27">
        <f>(1-'I Disease Parameters'!$E$8)/'I Disease Parameters'!$E$10</f>
        <v>0.188</v>
      </c>
      <c r="G1551" s="27">
        <f>'I Disease Parameters'!$E$8/'I Disease Parameters'!$E$11</f>
        <v>1.2E-2</v>
      </c>
      <c r="H1551" s="27">
        <f>1/'I Disease Parameters'!$E$12</f>
        <v>0.05</v>
      </c>
      <c r="I1551" s="27">
        <f>'I Disease Parameters'!$E$9/'I Disease Parameters'!$E$15</f>
        <v>0</v>
      </c>
      <c r="J1551" s="83">
        <f t="shared" si="698"/>
        <v>7.7001263440561267</v>
      </c>
      <c r="K1551" s="60">
        <f t="shared" si="699"/>
        <v>0.77001263449643809</v>
      </c>
      <c r="L1551" s="30">
        <f t="shared" si="700"/>
        <v>0.46717576064062738</v>
      </c>
      <c r="M1551" s="27">
        <f>J1551/'I Disease Parameters'!$E$12</f>
        <v>0.38500631720280631</v>
      </c>
      <c r="N1551" s="27">
        <f>K1551/SQRT('I Disease Parameters'!$E$13*'I Disease Parameters'!$E$13)</f>
        <v>4.5294860852731655E-2</v>
      </c>
      <c r="O1551" s="27">
        <f>L1551/'I Disease Parameters'!$E$13</f>
        <v>2.7480927096507492E-2</v>
      </c>
      <c r="P1551" s="27">
        <f>(1-L1551)/'I Disease Parameters'!$E$14</f>
        <v>2.2201009973307193E-2</v>
      </c>
      <c r="Q1551" s="19" t="str">
        <f t="shared" si="676"/>
        <v/>
      </c>
      <c r="R1551" s="17" t="str">
        <f t="shared" si="677"/>
        <v/>
      </c>
      <c r="S1551" s="17" t="str">
        <f t="shared" si="678"/>
        <v/>
      </c>
      <c r="T1551" s="17" t="str">
        <f t="shared" si="679"/>
        <v/>
      </c>
      <c r="U1551" s="17" t="str">
        <f t="shared" si="680"/>
        <v/>
      </c>
      <c r="V1551" s="17" t="str">
        <f t="shared" si="681"/>
        <v/>
      </c>
      <c r="W1551" s="17" t="str">
        <f t="shared" si="682"/>
        <v/>
      </c>
      <c r="X1551" s="18" t="str">
        <f t="shared" si="673"/>
        <v/>
      </c>
      <c r="Y1551" s="17" t="str">
        <f t="shared" si="683"/>
        <v/>
      </c>
      <c r="Z1551" s="17" t="str">
        <f t="shared" si="684"/>
        <v/>
      </c>
      <c r="AA1551" s="17" t="str">
        <f t="shared" si="685"/>
        <v/>
      </c>
      <c r="AB1551" s="17" t="str">
        <f t="shared" si="686"/>
        <v/>
      </c>
      <c r="AC1551" s="17" t="str">
        <f t="shared" si="687"/>
        <v/>
      </c>
      <c r="AD1551" s="18" t="str">
        <f t="shared" si="688"/>
        <v/>
      </c>
      <c r="AE1551" s="19" t="str">
        <f t="shared" si="689"/>
        <v/>
      </c>
      <c r="AF1551" s="17" t="str">
        <f t="shared" si="690"/>
        <v/>
      </c>
      <c r="AG1551" s="17" t="str">
        <f t="shared" si="691"/>
        <v/>
      </c>
      <c r="AH1551" s="18" t="str">
        <f t="shared" si="692"/>
        <v/>
      </c>
      <c r="AI1551" s="73"/>
      <c r="AJ1551" s="74"/>
      <c r="AK1551" s="74"/>
      <c r="AL1551" s="73"/>
      <c r="AM1551" s="74"/>
      <c r="AN1551" s="74">
        <f t="shared" si="693"/>
        <v>2012</v>
      </c>
      <c r="AO1551" s="19" t="str">
        <f t="shared" ca="1" si="694"/>
        <v>-</v>
      </c>
      <c r="AP1551" s="17" t="str">
        <f ca="1">IF($C1551&gt;=TODAY(),"-",100*(AO1551-MIN(Fit_Error_Deaths))/(MAX(Fit_Error_Deaths)-MIN(Fit_Error_Deaths)))</f>
        <v>-</v>
      </c>
      <c r="AQ1551" s="17" t="str">
        <f t="shared" ca="1" si="695"/>
        <v>-</v>
      </c>
      <c r="AR1551" s="17" t="str">
        <f ca="1">IF($C1551&gt;=TODAY(),"-",100*(AQ1551-MIN(Fit_Error_LocalTransmission))/(MAX(Fit_Error_LocalTransmission)-MIN(Fit_Error_LocalTransmission)))</f>
        <v>-</v>
      </c>
      <c r="AS1551" s="17" t="str">
        <f t="shared" ca="1" si="696"/>
        <v>-</v>
      </c>
      <c r="AT1551" s="67" t="str">
        <f t="shared" ca="1" si="697"/>
        <v>-</v>
      </c>
    </row>
    <row r="1552" spans="1:46" s="1" customFormat="1" ht="12" x14ac:dyDescent="0.35">
      <c r="A1552" s="87"/>
      <c r="B1552" s="40" t="str">
        <f t="shared" si="674"/>
        <v/>
      </c>
      <c r="C1552" s="41" t="str">
        <f t="shared" si="675"/>
        <v/>
      </c>
      <c r="D1552" s="28">
        <f>'I Disease Parameters'!$E$6/(1000*365)</f>
        <v>4.8197260273972601E-5</v>
      </c>
      <c r="E1552" s="28">
        <f>'I Disease Parameters'!$E$7/(1000*365)</f>
        <v>2.0024657534246577E-5</v>
      </c>
      <c r="F1552" s="27">
        <f>(1-'I Disease Parameters'!$E$8)/'I Disease Parameters'!$E$10</f>
        <v>0.188</v>
      </c>
      <c r="G1552" s="27">
        <f>'I Disease Parameters'!$E$8/'I Disease Parameters'!$E$11</f>
        <v>1.2E-2</v>
      </c>
      <c r="H1552" s="27">
        <f>1/'I Disease Parameters'!$E$12</f>
        <v>0.05</v>
      </c>
      <c r="I1552" s="27">
        <f>'I Disease Parameters'!$E$9/'I Disease Parameters'!$E$15</f>
        <v>0</v>
      </c>
      <c r="J1552" s="83">
        <f t="shared" si="698"/>
        <v>7.7001263440561267</v>
      </c>
      <c r="K1552" s="60">
        <f t="shared" si="699"/>
        <v>0.77001263449643809</v>
      </c>
      <c r="L1552" s="30">
        <f t="shared" si="700"/>
        <v>0.46717576064062738</v>
      </c>
      <c r="M1552" s="27">
        <f>J1552/'I Disease Parameters'!$E$12</f>
        <v>0.38500631720280631</v>
      </c>
      <c r="N1552" s="27">
        <f>K1552/SQRT('I Disease Parameters'!$E$13*'I Disease Parameters'!$E$13)</f>
        <v>4.5294860852731655E-2</v>
      </c>
      <c r="O1552" s="27">
        <f>L1552/'I Disease Parameters'!$E$13</f>
        <v>2.7480927096507492E-2</v>
      </c>
      <c r="P1552" s="27">
        <f>(1-L1552)/'I Disease Parameters'!$E$14</f>
        <v>2.2201009973307193E-2</v>
      </c>
      <c r="Q1552" s="19" t="str">
        <f t="shared" si="676"/>
        <v/>
      </c>
      <c r="R1552" s="17" t="str">
        <f t="shared" si="677"/>
        <v/>
      </c>
      <c r="S1552" s="17" t="str">
        <f t="shared" si="678"/>
        <v/>
      </c>
      <c r="T1552" s="17" t="str">
        <f t="shared" si="679"/>
        <v/>
      </c>
      <c r="U1552" s="17" t="str">
        <f t="shared" si="680"/>
        <v/>
      </c>
      <c r="V1552" s="17" t="str">
        <f t="shared" si="681"/>
        <v/>
      </c>
      <c r="W1552" s="17" t="str">
        <f t="shared" si="682"/>
        <v/>
      </c>
      <c r="X1552" s="18" t="str">
        <f t="shared" si="673"/>
        <v/>
      </c>
      <c r="Y1552" s="17" t="str">
        <f t="shared" si="683"/>
        <v/>
      </c>
      <c r="Z1552" s="17" t="str">
        <f t="shared" si="684"/>
        <v/>
      </c>
      <c r="AA1552" s="17" t="str">
        <f t="shared" si="685"/>
        <v/>
      </c>
      <c r="AB1552" s="17" t="str">
        <f t="shared" si="686"/>
        <v/>
      </c>
      <c r="AC1552" s="17" t="str">
        <f t="shared" si="687"/>
        <v/>
      </c>
      <c r="AD1552" s="18" t="str">
        <f t="shared" si="688"/>
        <v/>
      </c>
      <c r="AE1552" s="19" t="str">
        <f t="shared" si="689"/>
        <v/>
      </c>
      <c r="AF1552" s="17" t="str">
        <f t="shared" si="690"/>
        <v/>
      </c>
      <c r="AG1552" s="17" t="str">
        <f t="shared" si="691"/>
        <v/>
      </c>
      <c r="AH1552" s="18" t="str">
        <f t="shared" si="692"/>
        <v/>
      </c>
      <c r="AI1552" s="73"/>
      <c r="AJ1552" s="74"/>
      <c r="AK1552" s="74"/>
      <c r="AL1552" s="73"/>
      <c r="AM1552" s="74"/>
      <c r="AN1552" s="74">
        <f t="shared" si="693"/>
        <v>2012</v>
      </c>
      <c r="AO1552" s="19" t="str">
        <f t="shared" ca="1" si="694"/>
        <v>-</v>
      </c>
      <c r="AP1552" s="17" t="str">
        <f ca="1">IF($C1552&gt;=TODAY(),"-",100*(AO1552-MIN(Fit_Error_Deaths))/(MAX(Fit_Error_Deaths)-MIN(Fit_Error_Deaths)))</f>
        <v>-</v>
      </c>
      <c r="AQ1552" s="17" t="str">
        <f t="shared" ca="1" si="695"/>
        <v>-</v>
      </c>
      <c r="AR1552" s="17" t="str">
        <f ca="1">IF($C1552&gt;=TODAY(),"-",100*(AQ1552-MIN(Fit_Error_LocalTransmission))/(MAX(Fit_Error_LocalTransmission)-MIN(Fit_Error_LocalTransmission)))</f>
        <v>-</v>
      </c>
      <c r="AS1552" s="17" t="str">
        <f t="shared" ca="1" si="696"/>
        <v>-</v>
      </c>
      <c r="AT1552" s="67" t="str">
        <f t="shared" ca="1" si="697"/>
        <v>-</v>
      </c>
    </row>
    <row r="1553" spans="1:46" s="1" customFormat="1" ht="12" x14ac:dyDescent="0.35">
      <c r="A1553" s="87"/>
      <c r="B1553" s="40" t="str">
        <f t="shared" si="674"/>
        <v/>
      </c>
      <c r="C1553" s="41" t="str">
        <f t="shared" si="675"/>
        <v/>
      </c>
      <c r="D1553" s="28">
        <f>'I Disease Parameters'!$E$6/(1000*365)</f>
        <v>4.8197260273972601E-5</v>
      </c>
      <c r="E1553" s="28">
        <f>'I Disease Parameters'!$E$7/(1000*365)</f>
        <v>2.0024657534246577E-5</v>
      </c>
      <c r="F1553" s="27">
        <f>(1-'I Disease Parameters'!$E$8)/'I Disease Parameters'!$E$10</f>
        <v>0.188</v>
      </c>
      <c r="G1553" s="27">
        <f>'I Disease Parameters'!$E$8/'I Disease Parameters'!$E$11</f>
        <v>1.2E-2</v>
      </c>
      <c r="H1553" s="27">
        <f>1/'I Disease Parameters'!$E$12</f>
        <v>0.05</v>
      </c>
      <c r="I1553" s="27">
        <f>'I Disease Parameters'!$E$9/'I Disease Parameters'!$E$15</f>
        <v>0</v>
      </c>
      <c r="J1553" s="83">
        <f t="shared" si="698"/>
        <v>7.7001263440561267</v>
      </c>
      <c r="K1553" s="60">
        <f t="shared" si="699"/>
        <v>0.77001263449643809</v>
      </c>
      <c r="L1553" s="30">
        <f t="shared" si="700"/>
        <v>0.46717576064062738</v>
      </c>
      <c r="M1553" s="27">
        <f>J1553/'I Disease Parameters'!$E$12</f>
        <v>0.38500631720280631</v>
      </c>
      <c r="N1553" s="27">
        <f>K1553/SQRT('I Disease Parameters'!$E$13*'I Disease Parameters'!$E$13)</f>
        <v>4.5294860852731655E-2</v>
      </c>
      <c r="O1553" s="27">
        <f>L1553/'I Disease Parameters'!$E$13</f>
        <v>2.7480927096507492E-2</v>
      </c>
      <c r="P1553" s="27">
        <f>(1-L1553)/'I Disease Parameters'!$E$14</f>
        <v>2.2201009973307193E-2</v>
      </c>
      <c r="Q1553" s="19" t="str">
        <f t="shared" si="676"/>
        <v/>
      </c>
      <c r="R1553" s="17" t="str">
        <f t="shared" si="677"/>
        <v/>
      </c>
      <c r="S1553" s="17" t="str">
        <f t="shared" si="678"/>
        <v/>
      </c>
      <c r="T1553" s="17" t="str">
        <f t="shared" si="679"/>
        <v/>
      </c>
      <c r="U1553" s="17" t="str">
        <f t="shared" si="680"/>
        <v/>
      </c>
      <c r="V1553" s="17" t="str">
        <f t="shared" si="681"/>
        <v/>
      </c>
      <c r="W1553" s="17" t="str">
        <f t="shared" si="682"/>
        <v/>
      </c>
      <c r="X1553" s="18" t="str">
        <f t="shared" si="673"/>
        <v/>
      </c>
      <c r="Y1553" s="17" t="str">
        <f t="shared" si="683"/>
        <v/>
      </c>
      <c r="Z1553" s="17" t="str">
        <f t="shared" si="684"/>
        <v/>
      </c>
      <c r="AA1553" s="17" t="str">
        <f t="shared" si="685"/>
        <v/>
      </c>
      <c r="AB1553" s="17" t="str">
        <f t="shared" si="686"/>
        <v/>
      </c>
      <c r="AC1553" s="17" t="str">
        <f t="shared" si="687"/>
        <v/>
      </c>
      <c r="AD1553" s="18" t="str">
        <f t="shared" si="688"/>
        <v/>
      </c>
      <c r="AE1553" s="19" t="str">
        <f t="shared" si="689"/>
        <v/>
      </c>
      <c r="AF1553" s="17" t="str">
        <f t="shared" si="690"/>
        <v/>
      </c>
      <c r="AG1553" s="17" t="str">
        <f t="shared" si="691"/>
        <v/>
      </c>
      <c r="AH1553" s="18" t="str">
        <f t="shared" si="692"/>
        <v/>
      </c>
      <c r="AI1553" s="73"/>
      <c r="AJ1553" s="74"/>
      <c r="AK1553" s="74"/>
      <c r="AL1553" s="73"/>
      <c r="AM1553" s="74"/>
      <c r="AN1553" s="74">
        <f t="shared" si="693"/>
        <v>2012</v>
      </c>
      <c r="AO1553" s="19" t="str">
        <f t="shared" ca="1" si="694"/>
        <v>-</v>
      </c>
      <c r="AP1553" s="17" t="str">
        <f ca="1">IF($C1553&gt;=TODAY(),"-",100*(AO1553-MIN(Fit_Error_Deaths))/(MAX(Fit_Error_Deaths)-MIN(Fit_Error_Deaths)))</f>
        <v>-</v>
      </c>
      <c r="AQ1553" s="17" t="str">
        <f t="shared" ca="1" si="695"/>
        <v>-</v>
      </c>
      <c r="AR1553" s="17" t="str">
        <f ca="1">IF($C1553&gt;=TODAY(),"-",100*(AQ1553-MIN(Fit_Error_LocalTransmission))/(MAX(Fit_Error_LocalTransmission)-MIN(Fit_Error_LocalTransmission)))</f>
        <v>-</v>
      </c>
      <c r="AS1553" s="17" t="str">
        <f t="shared" ca="1" si="696"/>
        <v>-</v>
      </c>
      <c r="AT1553" s="67" t="str">
        <f t="shared" ca="1" si="697"/>
        <v>-</v>
      </c>
    </row>
    <row r="1554" spans="1:46" s="1" customFormat="1" ht="12" x14ac:dyDescent="0.35">
      <c r="A1554" s="87"/>
      <c r="B1554" s="40" t="str">
        <f t="shared" si="674"/>
        <v/>
      </c>
      <c r="C1554" s="41" t="str">
        <f t="shared" si="675"/>
        <v/>
      </c>
      <c r="D1554" s="28">
        <f>'I Disease Parameters'!$E$6/(1000*365)</f>
        <v>4.8197260273972601E-5</v>
      </c>
      <c r="E1554" s="28">
        <f>'I Disease Parameters'!$E$7/(1000*365)</f>
        <v>2.0024657534246577E-5</v>
      </c>
      <c r="F1554" s="27">
        <f>(1-'I Disease Parameters'!$E$8)/'I Disease Parameters'!$E$10</f>
        <v>0.188</v>
      </c>
      <c r="G1554" s="27">
        <f>'I Disease Parameters'!$E$8/'I Disease Parameters'!$E$11</f>
        <v>1.2E-2</v>
      </c>
      <c r="H1554" s="27">
        <f>1/'I Disease Parameters'!$E$12</f>
        <v>0.05</v>
      </c>
      <c r="I1554" s="27">
        <f>'I Disease Parameters'!$E$9/'I Disease Parameters'!$E$15</f>
        <v>0</v>
      </c>
      <c r="J1554" s="83">
        <f t="shared" si="698"/>
        <v>7.7001263440561267</v>
      </c>
      <c r="K1554" s="60">
        <f t="shared" si="699"/>
        <v>0.77001263449643809</v>
      </c>
      <c r="L1554" s="30">
        <f t="shared" si="700"/>
        <v>0.46717576064062738</v>
      </c>
      <c r="M1554" s="27">
        <f>J1554/'I Disease Parameters'!$E$12</f>
        <v>0.38500631720280631</v>
      </c>
      <c r="N1554" s="27">
        <f>K1554/SQRT('I Disease Parameters'!$E$13*'I Disease Parameters'!$E$13)</f>
        <v>4.5294860852731655E-2</v>
      </c>
      <c r="O1554" s="27">
        <f>L1554/'I Disease Parameters'!$E$13</f>
        <v>2.7480927096507492E-2</v>
      </c>
      <c r="P1554" s="27">
        <f>(1-L1554)/'I Disease Parameters'!$E$14</f>
        <v>2.2201009973307193E-2</v>
      </c>
      <c r="Q1554" s="19" t="str">
        <f t="shared" si="676"/>
        <v/>
      </c>
      <c r="R1554" s="17" t="str">
        <f t="shared" si="677"/>
        <v/>
      </c>
      <c r="S1554" s="17" t="str">
        <f t="shared" si="678"/>
        <v/>
      </c>
      <c r="T1554" s="17" t="str">
        <f t="shared" si="679"/>
        <v/>
      </c>
      <c r="U1554" s="17" t="str">
        <f t="shared" si="680"/>
        <v/>
      </c>
      <c r="V1554" s="17" t="str">
        <f t="shared" si="681"/>
        <v/>
      </c>
      <c r="W1554" s="17" t="str">
        <f t="shared" si="682"/>
        <v/>
      </c>
      <c r="X1554" s="18" t="str">
        <f t="shared" si="673"/>
        <v/>
      </c>
      <c r="Y1554" s="17" t="str">
        <f t="shared" si="683"/>
        <v/>
      </c>
      <c r="Z1554" s="17" t="str">
        <f t="shared" si="684"/>
        <v/>
      </c>
      <c r="AA1554" s="17" t="str">
        <f t="shared" si="685"/>
        <v/>
      </c>
      <c r="AB1554" s="17" t="str">
        <f t="shared" si="686"/>
        <v/>
      </c>
      <c r="AC1554" s="17" t="str">
        <f t="shared" si="687"/>
        <v/>
      </c>
      <c r="AD1554" s="18" t="str">
        <f t="shared" si="688"/>
        <v/>
      </c>
      <c r="AE1554" s="19" t="str">
        <f t="shared" si="689"/>
        <v/>
      </c>
      <c r="AF1554" s="17" t="str">
        <f t="shared" si="690"/>
        <v/>
      </c>
      <c r="AG1554" s="17" t="str">
        <f t="shared" si="691"/>
        <v/>
      </c>
      <c r="AH1554" s="18" t="str">
        <f t="shared" si="692"/>
        <v/>
      </c>
      <c r="AI1554" s="73"/>
      <c r="AJ1554" s="74"/>
      <c r="AK1554" s="74"/>
      <c r="AL1554" s="73"/>
      <c r="AM1554" s="74"/>
      <c r="AN1554" s="74">
        <f t="shared" si="693"/>
        <v>2012</v>
      </c>
      <c r="AO1554" s="19" t="str">
        <f t="shared" ca="1" si="694"/>
        <v>-</v>
      </c>
      <c r="AP1554" s="17" t="str">
        <f ca="1">IF($C1554&gt;=TODAY(),"-",100*(AO1554-MIN(Fit_Error_Deaths))/(MAX(Fit_Error_Deaths)-MIN(Fit_Error_Deaths)))</f>
        <v>-</v>
      </c>
      <c r="AQ1554" s="17" t="str">
        <f t="shared" ca="1" si="695"/>
        <v>-</v>
      </c>
      <c r="AR1554" s="17" t="str">
        <f ca="1">IF($C1554&gt;=TODAY(),"-",100*(AQ1554-MIN(Fit_Error_LocalTransmission))/(MAX(Fit_Error_LocalTransmission)-MIN(Fit_Error_LocalTransmission)))</f>
        <v>-</v>
      </c>
      <c r="AS1554" s="17" t="str">
        <f t="shared" ca="1" si="696"/>
        <v>-</v>
      </c>
      <c r="AT1554" s="67" t="str">
        <f t="shared" ca="1" si="697"/>
        <v>-</v>
      </c>
    </row>
    <row r="1555" spans="1:46" s="1" customFormat="1" ht="12" x14ac:dyDescent="0.35">
      <c r="A1555" s="87"/>
      <c r="B1555" s="40" t="str">
        <f t="shared" si="674"/>
        <v/>
      </c>
      <c r="C1555" s="41" t="str">
        <f t="shared" si="675"/>
        <v/>
      </c>
      <c r="D1555" s="28">
        <f>'I Disease Parameters'!$E$6/(1000*365)</f>
        <v>4.8197260273972601E-5</v>
      </c>
      <c r="E1555" s="28">
        <f>'I Disease Parameters'!$E$7/(1000*365)</f>
        <v>2.0024657534246577E-5</v>
      </c>
      <c r="F1555" s="27">
        <f>(1-'I Disease Parameters'!$E$8)/'I Disease Parameters'!$E$10</f>
        <v>0.188</v>
      </c>
      <c r="G1555" s="27">
        <f>'I Disease Parameters'!$E$8/'I Disease Parameters'!$E$11</f>
        <v>1.2E-2</v>
      </c>
      <c r="H1555" s="27">
        <f>1/'I Disease Parameters'!$E$12</f>
        <v>0.05</v>
      </c>
      <c r="I1555" s="27">
        <f>'I Disease Parameters'!$E$9/'I Disease Parameters'!$E$15</f>
        <v>0</v>
      </c>
      <c r="J1555" s="83">
        <f t="shared" si="698"/>
        <v>7.7001263440561267</v>
      </c>
      <c r="K1555" s="60">
        <f t="shared" si="699"/>
        <v>0.77001263449643809</v>
      </c>
      <c r="L1555" s="30">
        <f t="shared" si="700"/>
        <v>0.46717576064062738</v>
      </c>
      <c r="M1555" s="27">
        <f>J1555/'I Disease Parameters'!$E$12</f>
        <v>0.38500631720280631</v>
      </c>
      <c r="N1555" s="27">
        <f>K1555/SQRT('I Disease Parameters'!$E$13*'I Disease Parameters'!$E$13)</f>
        <v>4.5294860852731655E-2</v>
      </c>
      <c r="O1555" s="27">
        <f>L1555/'I Disease Parameters'!$E$13</f>
        <v>2.7480927096507492E-2</v>
      </c>
      <c r="P1555" s="27">
        <f>(1-L1555)/'I Disease Parameters'!$E$14</f>
        <v>2.2201009973307193E-2</v>
      </c>
      <c r="Q1555" s="19" t="str">
        <f t="shared" si="676"/>
        <v/>
      </c>
      <c r="R1555" s="17" t="str">
        <f t="shared" si="677"/>
        <v/>
      </c>
      <c r="S1555" s="17" t="str">
        <f t="shared" si="678"/>
        <v/>
      </c>
      <c r="T1555" s="17" t="str">
        <f t="shared" si="679"/>
        <v/>
      </c>
      <c r="U1555" s="17" t="str">
        <f t="shared" si="680"/>
        <v/>
      </c>
      <c r="V1555" s="17" t="str">
        <f t="shared" si="681"/>
        <v/>
      </c>
      <c r="W1555" s="17" t="str">
        <f t="shared" si="682"/>
        <v/>
      </c>
      <c r="X1555" s="18" t="str">
        <f t="shared" si="673"/>
        <v/>
      </c>
      <c r="Y1555" s="17" t="str">
        <f t="shared" si="683"/>
        <v/>
      </c>
      <c r="Z1555" s="17" t="str">
        <f t="shared" si="684"/>
        <v/>
      </c>
      <c r="AA1555" s="17" t="str">
        <f t="shared" si="685"/>
        <v/>
      </c>
      <c r="AB1555" s="17" t="str">
        <f t="shared" si="686"/>
        <v/>
      </c>
      <c r="AC1555" s="17" t="str">
        <f t="shared" si="687"/>
        <v/>
      </c>
      <c r="AD1555" s="18" t="str">
        <f t="shared" si="688"/>
        <v/>
      </c>
      <c r="AE1555" s="19" t="str">
        <f t="shared" si="689"/>
        <v/>
      </c>
      <c r="AF1555" s="17" t="str">
        <f t="shared" si="690"/>
        <v/>
      </c>
      <c r="AG1555" s="17" t="str">
        <f t="shared" si="691"/>
        <v/>
      </c>
      <c r="AH1555" s="18" t="str">
        <f t="shared" si="692"/>
        <v/>
      </c>
      <c r="AI1555" s="73"/>
      <c r="AJ1555" s="74"/>
      <c r="AK1555" s="74"/>
      <c r="AL1555" s="73"/>
      <c r="AM1555" s="74"/>
      <c r="AN1555" s="74">
        <f t="shared" si="693"/>
        <v>2012</v>
      </c>
      <c r="AO1555" s="19" t="str">
        <f t="shared" ca="1" si="694"/>
        <v>-</v>
      </c>
      <c r="AP1555" s="17" t="str">
        <f ca="1">IF($C1555&gt;=TODAY(),"-",100*(AO1555-MIN(Fit_Error_Deaths))/(MAX(Fit_Error_Deaths)-MIN(Fit_Error_Deaths)))</f>
        <v>-</v>
      </c>
      <c r="AQ1555" s="17" t="str">
        <f t="shared" ca="1" si="695"/>
        <v>-</v>
      </c>
      <c r="AR1555" s="17" t="str">
        <f ca="1">IF($C1555&gt;=TODAY(),"-",100*(AQ1555-MIN(Fit_Error_LocalTransmission))/(MAX(Fit_Error_LocalTransmission)-MIN(Fit_Error_LocalTransmission)))</f>
        <v>-</v>
      </c>
      <c r="AS1555" s="17" t="str">
        <f t="shared" ca="1" si="696"/>
        <v>-</v>
      </c>
      <c r="AT1555" s="67" t="str">
        <f t="shared" ca="1" si="697"/>
        <v>-</v>
      </c>
    </row>
    <row r="1556" spans="1:46" s="1" customFormat="1" ht="12" x14ac:dyDescent="0.35">
      <c r="A1556" s="87"/>
      <c r="B1556" s="40" t="str">
        <f t="shared" si="674"/>
        <v/>
      </c>
      <c r="C1556" s="41" t="str">
        <f t="shared" si="675"/>
        <v/>
      </c>
      <c r="D1556" s="28">
        <f>'I Disease Parameters'!$E$6/(1000*365)</f>
        <v>4.8197260273972601E-5</v>
      </c>
      <c r="E1556" s="28">
        <f>'I Disease Parameters'!$E$7/(1000*365)</f>
        <v>2.0024657534246577E-5</v>
      </c>
      <c r="F1556" s="27">
        <f>(1-'I Disease Parameters'!$E$8)/'I Disease Parameters'!$E$10</f>
        <v>0.188</v>
      </c>
      <c r="G1556" s="27">
        <f>'I Disease Parameters'!$E$8/'I Disease Parameters'!$E$11</f>
        <v>1.2E-2</v>
      </c>
      <c r="H1556" s="27">
        <f>1/'I Disease Parameters'!$E$12</f>
        <v>0.05</v>
      </c>
      <c r="I1556" s="27">
        <f>'I Disease Parameters'!$E$9/'I Disease Parameters'!$E$15</f>
        <v>0</v>
      </c>
      <c r="J1556" s="83">
        <f t="shared" si="698"/>
        <v>7.7001263440561267</v>
      </c>
      <c r="K1556" s="60">
        <f t="shared" si="699"/>
        <v>0.77001263449643809</v>
      </c>
      <c r="L1556" s="30">
        <f t="shared" si="700"/>
        <v>0.46717576064062738</v>
      </c>
      <c r="M1556" s="27">
        <f>J1556/'I Disease Parameters'!$E$12</f>
        <v>0.38500631720280631</v>
      </c>
      <c r="N1556" s="27">
        <f>K1556/SQRT('I Disease Parameters'!$E$13*'I Disease Parameters'!$E$13)</f>
        <v>4.5294860852731655E-2</v>
      </c>
      <c r="O1556" s="27">
        <f>L1556/'I Disease Parameters'!$E$13</f>
        <v>2.7480927096507492E-2</v>
      </c>
      <c r="P1556" s="27">
        <f>(1-L1556)/'I Disease Parameters'!$E$14</f>
        <v>2.2201009973307193E-2</v>
      </c>
      <c r="Q1556" s="19" t="str">
        <f t="shared" si="676"/>
        <v/>
      </c>
      <c r="R1556" s="17" t="str">
        <f t="shared" si="677"/>
        <v/>
      </c>
      <c r="S1556" s="17" t="str">
        <f t="shared" si="678"/>
        <v/>
      </c>
      <c r="T1556" s="17" t="str">
        <f t="shared" si="679"/>
        <v/>
      </c>
      <c r="U1556" s="17" t="str">
        <f t="shared" si="680"/>
        <v/>
      </c>
      <c r="V1556" s="17" t="str">
        <f t="shared" si="681"/>
        <v/>
      </c>
      <c r="W1556" s="17" t="str">
        <f t="shared" si="682"/>
        <v/>
      </c>
      <c r="X1556" s="18" t="str">
        <f t="shared" si="673"/>
        <v/>
      </c>
      <c r="Y1556" s="17" t="str">
        <f t="shared" si="683"/>
        <v/>
      </c>
      <c r="Z1556" s="17" t="str">
        <f t="shared" si="684"/>
        <v/>
      </c>
      <c r="AA1556" s="17" t="str">
        <f t="shared" si="685"/>
        <v/>
      </c>
      <c r="AB1556" s="17" t="str">
        <f t="shared" si="686"/>
        <v/>
      </c>
      <c r="AC1556" s="17" t="str">
        <f t="shared" si="687"/>
        <v/>
      </c>
      <c r="AD1556" s="18" t="str">
        <f t="shared" si="688"/>
        <v/>
      </c>
      <c r="AE1556" s="19" t="str">
        <f t="shared" si="689"/>
        <v/>
      </c>
      <c r="AF1556" s="17" t="str">
        <f t="shared" si="690"/>
        <v/>
      </c>
      <c r="AG1556" s="17" t="str">
        <f t="shared" si="691"/>
        <v/>
      </c>
      <c r="AH1556" s="18" t="str">
        <f t="shared" si="692"/>
        <v/>
      </c>
      <c r="AI1556" s="73"/>
      <c r="AJ1556" s="74"/>
      <c r="AK1556" s="74"/>
      <c r="AL1556" s="73"/>
      <c r="AM1556" s="74"/>
      <c r="AN1556" s="74">
        <f t="shared" si="693"/>
        <v>2012</v>
      </c>
      <c r="AO1556" s="19" t="str">
        <f t="shared" ca="1" si="694"/>
        <v>-</v>
      </c>
      <c r="AP1556" s="17" t="str">
        <f ca="1">IF($C1556&gt;=TODAY(),"-",100*(AO1556-MIN(Fit_Error_Deaths))/(MAX(Fit_Error_Deaths)-MIN(Fit_Error_Deaths)))</f>
        <v>-</v>
      </c>
      <c r="AQ1556" s="17" t="str">
        <f t="shared" ca="1" si="695"/>
        <v>-</v>
      </c>
      <c r="AR1556" s="17" t="str">
        <f ca="1">IF($C1556&gt;=TODAY(),"-",100*(AQ1556-MIN(Fit_Error_LocalTransmission))/(MAX(Fit_Error_LocalTransmission)-MIN(Fit_Error_LocalTransmission)))</f>
        <v>-</v>
      </c>
      <c r="AS1556" s="17" t="str">
        <f t="shared" ca="1" si="696"/>
        <v>-</v>
      </c>
      <c r="AT1556" s="67" t="str">
        <f t="shared" ca="1" si="697"/>
        <v>-</v>
      </c>
    </row>
    <row r="1557" spans="1:46" s="1" customFormat="1" ht="12" x14ac:dyDescent="0.35">
      <c r="A1557" s="87"/>
      <c r="B1557" s="40" t="str">
        <f t="shared" si="674"/>
        <v/>
      </c>
      <c r="C1557" s="41" t="str">
        <f t="shared" si="675"/>
        <v/>
      </c>
      <c r="D1557" s="28">
        <f>'I Disease Parameters'!$E$6/(1000*365)</f>
        <v>4.8197260273972601E-5</v>
      </c>
      <c r="E1557" s="28">
        <f>'I Disease Parameters'!$E$7/(1000*365)</f>
        <v>2.0024657534246577E-5</v>
      </c>
      <c r="F1557" s="27">
        <f>(1-'I Disease Parameters'!$E$8)/'I Disease Parameters'!$E$10</f>
        <v>0.188</v>
      </c>
      <c r="G1557" s="27">
        <f>'I Disease Parameters'!$E$8/'I Disease Parameters'!$E$11</f>
        <v>1.2E-2</v>
      </c>
      <c r="H1557" s="27">
        <f>1/'I Disease Parameters'!$E$12</f>
        <v>0.05</v>
      </c>
      <c r="I1557" s="27">
        <f>'I Disease Parameters'!$E$9/'I Disease Parameters'!$E$15</f>
        <v>0</v>
      </c>
      <c r="J1557" s="83">
        <f t="shared" si="698"/>
        <v>7.7001263440561267</v>
      </c>
      <c r="K1557" s="60">
        <f t="shared" si="699"/>
        <v>0.77001263449643809</v>
      </c>
      <c r="L1557" s="30">
        <f t="shared" si="700"/>
        <v>0.46717576064062738</v>
      </c>
      <c r="M1557" s="27">
        <f>J1557/'I Disease Parameters'!$E$12</f>
        <v>0.38500631720280631</v>
      </c>
      <c r="N1557" s="27">
        <f>K1557/SQRT('I Disease Parameters'!$E$13*'I Disease Parameters'!$E$13)</f>
        <v>4.5294860852731655E-2</v>
      </c>
      <c r="O1557" s="27">
        <f>L1557/'I Disease Parameters'!$E$13</f>
        <v>2.7480927096507492E-2</v>
      </c>
      <c r="P1557" s="27">
        <f>(1-L1557)/'I Disease Parameters'!$E$14</f>
        <v>2.2201009973307193E-2</v>
      </c>
      <c r="Q1557" s="19" t="str">
        <f t="shared" si="676"/>
        <v/>
      </c>
      <c r="R1557" s="17" t="str">
        <f t="shared" si="677"/>
        <v/>
      </c>
      <c r="S1557" s="17" t="str">
        <f t="shared" si="678"/>
        <v/>
      </c>
      <c r="T1557" s="17" t="str">
        <f t="shared" si="679"/>
        <v/>
      </c>
      <c r="U1557" s="17" t="str">
        <f t="shared" si="680"/>
        <v/>
      </c>
      <c r="V1557" s="17" t="str">
        <f t="shared" si="681"/>
        <v/>
      </c>
      <c r="W1557" s="17" t="str">
        <f t="shared" si="682"/>
        <v/>
      </c>
      <c r="X1557" s="18" t="str">
        <f t="shared" si="673"/>
        <v/>
      </c>
      <c r="Y1557" s="17" t="str">
        <f t="shared" si="683"/>
        <v/>
      </c>
      <c r="Z1557" s="17" t="str">
        <f t="shared" si="684"/>
        <v/>
      </c>
      <c r="AA1557" s="17" t="str">
        <f t="shared" si="685"/>
        <v/>
      </c>
      <c r="AB1557" s="17" t="str">
        <f t="shared" si="686"/>
        <v/>
      </c>
      <c r="AC1557" s="17" t="str">
        <f t="shared" si="687"/>
        <v/>
      </c>
      <c r="AD1557" s="18" t="str">
        <f t="shared" si="688"/>
        <v/>
      </c>
      <c r="AE1557" s="19" t="str">
        <f t="shared" si="689"/>
        <v/>
      </c>
      <c r="AF1557" s="17" t="str">
        <f t="shared" si="690"/>
        <v/>
      </c>
      <c r="AG1557" s="17" t="str">
        <f t="shared" si="691"/>
        <v/>
      </c>
      <c r="AH1557" s="18" t="str">
        <f t="shared" si="692"/>
        <v/>
      </c>
      <c r="AI1557" s="73"/>
      <c r="AJ1557" s="74"/>
      <c r="AK1557" s="74"/>
      <c r="AL1557" s="73"/>
      <c r="AM1557" s="74"/>
      <c r="AN1557" s="74">
        <f t="shared" si="693"/>
        <v>2012</v>
      </c>
      <c r="AO1557" s="19" t="str">
        <f t="shared" ca="1" si="694"/>
        <v>-</v>
      </c>
      <c r="AP1557" s="17" t="str">
        <f ca="1">IF($C1557&gt;=TODAY(),"-",100*(AO1557-MIN(Fit_Error_Deaths))/(MAX(Fit_Error_Deaths)-MIN(Fit_Error_Deaths)))</f>
        <v>-</v>
      </c>
      <c r="AQ1557" s="17" t="str">
        <f t="shared" ca="1" si="695"/>
        <v>-</v>
      </c>
      <c r="AR1557" s="17" t="str">
        <f ca="1">IF($C1557&gt;=TODAY(),"-",100*(AQ1557-MIN(Fit_Error_LocalTransmission))/(MAX(Fit_Error_LocalTransmission)-MIN(Fit_Error_LocalTransmission)))</f>
        <v>-</v>
      </c>
      <c r="AS1557" s="17" t="str">
        <f t="shared" ca="1" si="696"/>
        <v>-</v>
      </c>
      <c r="AT1557" s="67" t="str">
        <f t="shared" ca="1" si="697"/>
        <v>-</v>
      </c>
    </row>
    <row r="1558" spans="1:46" s="1" customFormat="1" ht="12" x14ac:dyDescent="0.35">
      <c r="A1558" s="87"/>
      <c r="B1558" s="40" t="str">
        <f t="shared" si="674"/>
        <v/>
      </c>
      <c r="C1558" s="41" t="str">
        <f t="shared" si="675"/>
        <v/>
      </c>
      <c r="D1558" s="28">
        <f>'I Disease Parameters'!$E$6/(1000*365)</f>
        <v>4.8197260273972601E-5</v>
      </c>
      <c r="E1558" s="28">
        <f>'I Disease Parameters'!$E$7/(1000*365)</f>
        <v>2.0024657534246577E-5</v>
      </c>
      <c r="F1558" s="27">
        <f>(1-'I Disease Parameters'!$E$8)/'I Disease Parameters'!$E$10</f>
        <v>0.188</v>
      </c>
      <c r="G1558" s="27">
        <f>'I Disease Parameters'!$E$8/'I Disease Parameters'!$E$11</f>
        <v>1.2E-2</v>
      </c>
      <c r="H1558" s="27">
        <f>1/'I Disease Parameters'!$E$12</f>
        <v>0.05</v>
      </c>
      <c r="I1558" s="27">
        <f>'I Disease Parameters'!$E$9/'I Disease Parameters'!$E$15</f>
        <v>0</v>
      </c>
      <c r="J1558" s="83">
        <f t="shared" si="698"/>
        <v>7.7001263440561267</v>
      </c>
      <c r="K1558" s="60">
        <f t="shared" si="699"/>
        <v>0.77001263449643809</v>
      </c>
      <c r="L1558" s="30">
        <f t="shared" si="700"/>
        <v>0.46717576064062738</v>
      </c>
      <c r="M1558" s="27">
        <f>J1558/'I Disease Parameters'!$E$12</f>
        <v>0.38500631720280631</v>
      </c>
      <c r="N1558" s="27">
        <f>K1558/SQRT('I Disease Parameters'!$E$13*'I Disease Parameters'!$E$13)</f>
        <v>4.5294860852731655E-2</v>
      </c>
      <c r="O1558" s="27">
        <f>L1558/'I Disease Parameters'!$E$13</f>
        <v>2.7480927096507492E-2</v>
      </c>
      <c r="P1558" s="27">
        <f>(1-L1558)/'I Disease Parameters'!$E$14</f>
        <v>2.2201009973307193E-2</v>
      </c>
      <c r="Q1558" s="19" t="str">
        <f t="shared" si="676"/>
        <v/>
      </c>
      <c r="R1558" s="17" t="str">
        <f t="shared" si="677"/>
        <v/>
      </c>
      <c r="S1558" s="17" t="str">
        <f t="shared" si="678"/>
        <v/>
      </c>
      <c r="T1558" s="17" t="str">
        <f t="shared" si="679"/>
        <v/>
      </c>
      <c r="U1558" s="17" t="str">
        <f t="shared" si="680"/>
        <v/>
      </c>
      <c r="V1558" s="17" t="str">
        <f t="shared" si="681"/>
        <v/>
      </c>
      <c r="W1558" s="17" t="str">
        <f t="shared" si="682"/>
        <v/>
      </c>
      <c r="X1558" s="18" t="str">
        <f t="shared" si="673"/>
        <v/>
      </c>
      <c r="Y1558" s="17" t="str">
        <f t="shared" si="683"/>
        <v/>
      </c>
      <c r="Z1558" s="17" t="str">
        <f t="shared" si="684"/>
        <v/>
      </c>
      <c r="AA1558" s="17" t="str">
        <f t="shared" si="685"/>
        <v/>
      </c>
      <c r="AB1558" s="17" t="str">
        <f t="shared" si="686"/>
        <v/>
      </c>
      <c r="AC1558" s="17" t="str">
        <f t="shared" si="687"/>
        <v/>
      </c>
      <c r="AD1558" s="18" t="str">
        <f t="shared" si="688"/>
        <v/>
      </c>
      <c r="AE1558" s="19" t="str">
        <f t="shared" si="689"/>
        <v/>
      </c>
      <c r="AF1558" s="17" t="str">
        <f t="shared" si="690"/>
        <v/>
      </c>
      <c r="AG1558" s="17" t="str">
        <f t="shared" si="691"/>
        <v/>
      </c>
      <c r="AH1558" s="18" t="str">
        <f t="shared" si="692"/>
        <v/>
      </c>
      <c r="AI1558" s="73"/>
      <c r="AJ1558" s="74"/>
      <c r="AK1558" s="74"/>
      <c r="AL1558" s="73"/>
      <c r="AM1558" s="74"/>
      <c r="AN1558" s="74">
        <f t="shared" si="693"/>
        <v>2012</v>
      </c>
      <c r="AO1558" s="19" t="str">
        <f t="shared" ca="1" si="694"/>
        <v>-</v>
      </c>
      <c r="AP1558" s="17" t="str">
        <f ca="1">IF($C1558&gt;=TODAY(),"-",100*(AO1558-MIN(Fit_Error_Deaths))/(MAX(Fit_Error_Deaths)-MIN(Fit_Error_Deaths)))</f>
        <v>-</v>
      </c>
      <c r="AQ1558" s="17" t="str">
        <f t="shared" ca="1" si="695"/>
        <v>-</v>
      </c>
      <c r="AR1558" s="17" t="str">
        <f ca="1">IF($C1558&gt;=TODAY(),"-",100*(AQ1558-MIN(Fit_Error_LocalTransmission))/(MAX(Fit_Error_LocalTransmission)-MIN(Fit_Error_LocalTransmission)))</f>
        <v>-</v>
      </c>
      <c r="AS1558" s="17" t="str">
        <f t="shared" ca="1" si="696"/>
        <v>-</v>
      </c>
      <c r="AT1558" s="67" t="str">
        <f t="shared" ca="1" si="697"/>
        <v>-</v>
      </c>
    </row>
    <row r="1559" spans="1:46" s="1" customFormat="1" ht="12" x14ac:dyDescent="0.35">
      <c r="A1559" s="87"/>
      <c r="B1559" s="40" t="str">
        <f t="shared" si="674"/>
        <v/>
      </c>
      <c r="C1559" s="41" t="str">
        <f t="shared" si="675"/>
        <v/>
      </c>
      <c r="D1559" s="28">
        <f>'I Disease Parameters'!$E$6/(1000*365)</f>
        <v>4.8197260273972601E-5</v>
      </c>
      <c r="E1559" s="28">
        <f>'I Disease Parameters'!$E$7/(1000*365)</f>
        <v>2.0024657534246577E-5</v>
      </c>
      <c r="F1559" s="27">
        <f>(1-'I Disease Parameters'!$E$8)/'I Disease Parameters'!$E$10</f>
        <v>0.188</v>
      </c>
      <c r="G1559" s="27">
        <f>'I Disease Parameters'!$E$8/'I Disease Parameters'!$E$11</f>
        <v>1.2E-2</v>
      </c>
      <c r="H1559" s="27">
        <f>1/'I Disease Parameters'!$E$12</f>
        <v>0.05</v>
      </c>
      <c r="I1559" s="27">
        <f>'I Disease Parameters'!$E$9/'I Disease Parameters'!$E$15</f>
        <v>0</v>
      </c>
      <c r="J1559" s="83">
        <f t="shared" si="698"/>
        <v>7.7001263440561267</v>
      </c>
      <c r="K1559" s="60">
        <f t="shared" si="699"/>
        <v>0.77001263449643809</v>
      </c>
      <c r="L1559" s="30">
        <f t="shared" si="700"/>
        <v>0.46717576064062738</v>
      </c>
      <c r="M1559" s="27">
        <f>J1559/'I Disease Parameters'!$E$12</f>
        <v>0.38500631720280631</v>
      </c>
      <c r="N1559" s="27">
        <f>K1559/SQRT('I Disease Parameters'!$E$13*'I Disease Parameters'!$E$13)</f>
        <v>4.5294860852731655E-2</v>
      </c>
      <c r="O1559" s="27">
        <f>L1559/'I Disease Parameters'!$E$13</f>
        <v>2.7480927096507492E-2</v>
      </c>
      <c r="P1559" s="27">
        <f>(1-L1559)/'I Disease Parameters'!$E$14</f>
        <v>2.2201009973307193E-2</v>
      </c>
      <c r="Q1559" s="19" t="str">
        <f t="shared" si="676"/>
        <v/>
      </c>
      <c r="R1559" s="17" t="str">
        <f t="shared" si="677"/>
        <v/>
      </c>
      <c r="S1559" s="17" t="str">
        <f t="shared" si="678"/>
        <v/>
      </c>
      <c r="T1559" s="17" t="str">
        <f t="shared" si="679"/>
        <v/>
      </c>
      <c r="U1559" s="17" t="str">
        <f t="shared" si="680"/>
        <v/>
      </c>
      <c r="V1559" s="17" t="str">
        <f t="shared" si="681"/>
        <v/>
      </c>
      <c r="W1559" s="17" t="str">
        <f t="shared" si="682"/>
        <v/>
      </c>
      <c r="X1559" s="18" t="str">
        <f t="shared" si="673"/>
        <v/>
      </c>
      <c r="Y1559" s="17" t="str">
        <f t="shared" si="683"/>
        <v/>
      </c>
      <c r="Z1559" s="17" t="str">
        <f t="shared" si="684"/>
        <v/>
      </c>
      <c r="AA1559" s="17" t="str">
        <f t="shared" si="685"/>
        <v/>
      </c>
      <c r="AB1559" s="17" t="str">
        <f t="shared" si="686"/>
        <v/>
      </c>
      <c r="AC1559" s="17" t="str">
        <f t="shared" si="687"/>
        <v/>
      </c>
      <c r="AD1559" s="18" t="str">
        <f t="shared" si="688"/>
        <v/>
      </c>
      <c r="AE1559" s="19" t="str">
        <f t="shared" si="689"/>
        <v/>
      </c>
      <c r="AF1559" s="17" t="str">
        <f t="shared" si="690"/>
        <v/>
      </c>
      <c r="AG1559" s="17" t="str">
        <f t="shared" si="691"/>
        <v/>
      </c>
      <c r="AH1559" s="18" t="str">
        <f t="shared" si="692"/>
        <v/>
      </c>
      <c r="AI1559" s="73"/>
      <c r="AJ1559" s="74"/>
      <c r="AK1559" s="74"/>
      <c r="AL1559" s="73"/>
      <c r="AM1559" s="74"/>
      <c r="AN1559" s="74">
        <f t="shared" si="693"/>
        <v>2012</v>
      </c>
      <c r="AO1559" s="19" t="str">
        <f t="shared" ca="1" si="694"/>
        <v>-</v>
      </c>
      <c r="AP1559" s="17" t="str">
        <f ca="1">IF($C1559&gt;=TODAY(),"-",100*(AO1559-MIN(Fit_Error_Deaths))/(MAX(Fit_Error_Deaths)-MIN(Fit_Error_Deaths)))</f>
        <v>-</v>
      </c>
      <c r="AQ1559" s="17" t="str">
        <f t="shared" ca="1" si="695"/>
        <v>-</v>
      </c>
      <c r="AR1559" s="17" t="str">
        <f ca="1">IF($C1559&gt;=TODAY(),"-",100*(AQ1559-MIN(Fit_Error_LocalTransmission))/(MAX(Fit_Error_LocalTransmission)-MIN(Fit_Error_LocalTransmission)))</f>
        <v>-</v>
      </c>
      <c r="AS1559" s="17" t="str">
        <f t="shared" ca="1" si="696"/>
        <v>-</v>
      </c>
      <c r="AT1559" s="67" t="str">
        <f t="shared" ca="1" si="697"/>
        <v>-</v>
      </c>
    </row>
    <row r="1560" spans="1:46" s="1" customFormat="1" ht="12" x14ac:dyDescent="0.35">
      <c r="A1560" s="87"/>
      <c r="B1560" s="40" t="str">
        <f t="shared" si="674"/>
        <v/>
      </c>
      <c r="C1560" s="41" t="str">
        <f t="shared" si="675"/>
        <v/>
      </c>
      <c r="D1560" s="28">
        <f>'I Disease Parameters'!$E$6/(1000*365)</f>
        <v>4.8197260273972601E-5</v>
      </c>
      <c r="E1560" s="28">
        <f>'I Disease Parameters'!$E$7/(1000*365)</f>
        <v>2.0024657534246577E-5</v>
      </c>
      <c r="F1560" s="27">
        <f>(1-'I Disease Parameters'!$E$8)/'I Disease Parameters'!$E$10</f>
        <v>0.188</v>
      </c>
      <c r="G1560" s="27">
        <f>'I Disease Parameters'!$E$8/'I Disease Parameters'!$E$11</f>
        <v>1.2E-2</v>
      </c>
      <c r="H1560" s="27">
        <f>1/'I Disease Parameters'!$E$12</f>
        <v>0.05</v>
      </c>
      <c r="I1560" s="27">
        <f>'I Disease Parameters'!$E$9/'I Disease Parameters'!$E$15</f>
        <v>0</v>
      </c>
      <c r="J1560" s="83">
        <f t="shared" si="698"/>
        <v>7.7001263440561267</v>
      </c>
      <c r="K1560" s="60">
        <f t="shared" si="699"/>
        <v>0.77001263449643809</v>
      </c>
      <c r="L1560" s="30">
        <f t="shared" si="700"/>
        <v>0.46717576064062738</v>
      </c>
      <c r="M1560" s="27">
        <f>J1560/'I Disease Parameters'!$E$12</f>
        <v>0.38500631720280631</v>
      </c>
      <c r="N1560" s="27">
        <f>K1560/SQRT('I Disease Parameters'!$E$13*'I Disease Parameters'!$E$13)</f>
        <v>4.5294860852731655E-2</v>
      </c>
      <c r="O1560" s="27">
        <f>L1560/'I Disease Parameters'!$E$13</f>
        <v>2.7480927096507492E-2</v>
      </c>
      <c r="P1560" s="27">
        <f>(1-L1560)/'I Disease Parameters'!$E$14</f>
        <v>2.2201009973307193E-2</v>
      </c>
      <c r="Q1560" s="19" t="str">
        <f t="shared" si="676"/>
        <v/>
      </c>
      <c r="R1560" s="17" t="str">
        <f t="shared" si="677"/>
        <v/>
      </c>
      <c r="S1560" s="17" t="str">
        <f t="shared" si="678"/>
        <v/>
      </c>
      <c r="T1560" s="17" t="str">
        <f t="shared" si="679"/>
        <v/>
      </c>
      <c r="U1560" s="17" t="str">
        <f t="shared" si="680"/>
        <v/>
      </c>
      <c r="V1560" s="17" t="str">
        <f t="shared" si="681"/>
        <v/>
      </c>
      <c r="W1560" s="17" t="str">
        <f t="shared" si="682"/>
        <v/>
      </c>
      <c r="X1560" s="18" t="str">
        <f t="shared" si="673"/>
        <v/>
      </c>
      <c r="Y1560" s="17" t="str">
        <f t="shared" si="683"/>
        <v/>
      </c>
      <c r="Z1560" s="17" t="str">
        <f t="shared" si="684"/>
        <v/>
      </c>
      <c r="AA1560" s="17" t="str">
        <f t="shared" si="685"/>
        <v/>
      </c>
      <c r="AB1560" s="17" t="str">
        <f t="shared" si="686"/>
        <v/>
      </c>
      <c r="AC1560" s="17" t="str">
        <f t="shared" si="687"/>
        <v/>
      </c>
      <c r="AD1560" s="18" t="str">
        <f t="shared" si="688"/>
        <v/>
      </c>
      <c r="AE1560" s="19" t="str">
        <f t="shared" si="689"/>
        <v/>
      </c>
      <c r="AF1560" s="17" t="str">
        <f t="shared" si="690"/>
        <v/>
      </c>
      <c r="AG1560" s="17" t="str">
        <f t="shared" si="691"/>
        <v/>
      </c>
      <c r="AH1560" s="18" t="str">
        <f t="shared" si="692"/>
        <v/>
      </c>
      <c r="AI1560" s="73"/>
      <c r="AJ1560" s="74"/>
      <c r="AK1560" s="74"/>
      <c r="AL1560" s="73"/>
      <c r="AM1560" s="74"/>
      <c r="AN1560" s="74">
        <f t="shared" si="693"/>
        <v>2012</v>
      </c>
      <c r="AO1560" s="19" t="str">
        <f t="shared" ca="1" si="694"/>
        <v>-</v>
      </c>
      <c r="AP1560" s="17" t="str">
        <f ca="1">IF($C1560&gt;=TODAY(),"-",100*(AO1560-MIN(Fit_Error_Deaths))/(MAX(Fit_Error_Deaths)-MIN(Fit_Error_Deaths)))</f>
        <v>-</v>
      </c>
      <c r="AQ1560" s="17" t="str">
        <f t="shared" ca="1" si="695"/>
        <v>-</v>
      </c>
      <c r="AR1560" s="17" t="str">
        <f ca="1">IF($C1560&gt;=TODAY(),"-",100*(AQ1560-MIN(Fit_Error_LocalTransmission))/(MAX(Fit_Error_LocalTransmission)-MIN(Fit_Error_LocalTransmission)))</f>
        <v>-</v>
      </c>
      <c r="AS1560" s="17" t="str">
        <f t="shared" ca="1" si="696"/>
        <v>-</v>
      </c>
      <c r="AT1560" s="67" t="str">
        <f t="shared" ca="1" si="697"/>
        <v>-</v>
      </c>
    </row>
    <row r="1561" spans="1:46" s="1" customFormat="1" ht="12" x14ac:dyDescent="0.35">
      <c r="A1561" s="87"/>
      <c r="B1561" s="40" t="str">
        <f t="shared" si="674"/>
        <v/>
      </c>
      <c r="C1561" s="41" t="str">
        <f t="shared" si="675"/>
        <v/>
      </c>
      <c r="D1561" s="28">
        <f>'I Disease Parameters'!$E$6/(1000*365)</f>
        <v>4.8197260273972601E-5</v>
      </c>
      <c r="E1561" s="28">
        <f>'I Disease Parameters'!$E$7/(1000*365)</f>
        <v>2.0024657534246577E-5</v>
      </c>
      <c r="F1561" s="27">
        <f>(1-'I Disease Parameters'!$E$8)/'I Disease Parameters'!$E$10</f>
        <v>0.188</v>
      </c>
      <c r="G1561" s="27">
        <f>'I Disease Parameters'!$E$8/'I Disease Parameters'!$E$11</f>
        <v>1.2E-2</v>
      </c>
      <c r="H1561" s="27">
        <f>1/'I Disease Parameters'!$E$12</f>
        <v>0.05</v>
      </c>
      <c r="I1561" s="27">
        <f>'I Disease Parameters'!$E$9/'I Disease Parameters'!$E$15</f>
        <v>0</v>
      </c>
      <c r="J1561" s="83">
        <f t="shared" si="698"/>
        <v>7.7001263440561267</v>
      </c>
      <c r="K1561" s="60">
        <f t="shared" si="699"/>
        <v>0.77001263449643809</v>
      </c>
      <c r="L1561" s="30">
        <f t="shared" si="700"/>
        <v>0.46717576064062738</v>
      </c>
      <c r="M1561" s="27">
        <f>J1561/'I Disease Parameters'!$E$12</f>
        <v>0.38500631720280631</v>
      </c>
      <c r="N1561" s="27">
        <f>K1561/SQRT('I Disease Parameters'!$E$13*'I Disease Parameters'!$E$13)</f>
        <v>4.5294860852731655E-2</v>
      </c>
      <c r="O1561" s="27">
        <f>L1561/'I Disease Parameters'!$E$13</f>
        <v>2.7480927096507492E-2</v>
      </c>
      <c r="P1561" s="27">
        <f>(1-L1561)/'I Disease Parameters'!$E$14</f>
        <v>2.2201009973307193E-2</v>
      </c>
      <c r="Q1561" s="19" t="str">
        <f t="shared" si="676"/>
        <v/>
      </c>
      <c r="R1561" s="17" t="str">
        <f t="shared" si="677"/>
        <v/>
      </c>
      <c r="S1561" s="17" t="str">
        <f t="shared" si="678"/>
        <v/>
      </c>
      <c r="T1561" s="17" t="str">
        <f t="shared" si="679"/>
        <v/>
      </c>
      <c r="U1561" s="17" t="str">
        <f t="shared" si="680"/>
        <v/>
      </c>
      <c r="V1561" s="17" t="str">
        <f t="shared" si="681"/>
        <v/>
      </c>
      <c r="W1561" s="17" t="str">
        <f t="shared" si="682"/>
        <v/>
      </c>
      <c r="X1561" s="18" t="str">
        <f t="shared" si="673"/>
        <v/>
      </c>
      <c r="Y1561" s="17" t="str">
        <f t="shared" si="683"/>
        <v/>
      </c>
      <c r="Z1561" s="17" t="str">
        <f t="shared" si="684"/>
        <v/>
      </c>
      <c r="AA1561" s="17" t="str">
        <f t="shared" si="685"/>
        <v/>
      </c>
      <c r="AB1561" s="17" t="str">
        <f t="shared" si="686"/>
        <v/>
      </c>
      <c r="AC1561" s="17" t="str">
        <f t="shared" si="687"/>
        <v/>
      </c>
      <c r="AD1561" s="18" t="str">
        <f t="shared" si="688"/>
        <v/>
      </c>
      <c r="AE1561" s="19" t="str">
        <f t="shared" si="689"/>
        <v/>
      </c>
      <c r="AF1561" s="17" t="str">
        <f t="shared" si="690"/>
        <v/>
      </c>
      <c r="AG1561" s="17" t="str">
        <f t="shared" si="691"/>
        <v/>
      </c>
      <c r="AH1561" s="18" t="str">
        <f t="shared" si="692"/>
        <v/>
      </c>
      <c r="AI1561" s="73"/>
      <c r="AJ1561" s="74"/>
      <c r="AK1561" s="74"/>
      <c r="AL1561" s="73"/>
      <c r="AM1561" s="74"/>
      <c r="AN1561" s="74">
        <f t="shared" si="693"/>
        <v>2012</v>
      </c>
      <c r="AO1561" s="19" t="str">
        <f t="shared" ca="1" si="694"/>
        <v>-</v>
      </c>
      <c r="AP1561" s="17" t="str">
        <f ca="1">IF($C1561&gt;=TODAY(),"-",100*(AO1561-MIN(Fit_Error_Deaths))/(MAX(Fit_Error_Deaths)-MIN(Fit_Error_Deaths)))</f>
        <v>-</v>
      </c>
      <c r="AQ1561" s="17" t="str">
        <f t="shared" ca="1" si="695"/>
        <v>-</v>
      </c>
      <c r="AR1561" s="17" t="str">
        <f ca="1">IF($C1561&gt;=TODAY(),"-",100*(AQ1561-MIN(Fit_Error_LocalTransmission))/(MAX(Fit_Error_LocalTransmission)-MIN(Fit_Error_LocalTransmission)))</f>
        <v>-</v>
      </c>
      <c r="AS1561" s="17" t="str">
        <f t="shared" ca="1" si="696"/>
        <v>-</v>
      </c>
      <c r="AT1561" s="67" t="str">
        <f t="shared" ca="1" si="697"/>
        <v>-</v>
      </c>
    </row>
    <row r="1562" spans="1:46" s="1" customFormat="1" ht="12" x14ac:dyDescent="0.35">
      <c r="A1562" s="87"/>
      <c r="B1562" s="40" t="str">
        <f t="shared" si="674"/>
        <v/>
      </c>
      <c r="C1562" s="41" t="str">
        <f t="shared" si="675"/>
        <v/>
      </c>
      <c r="D1562" s="28">
        <f>'I Disease Parameters'!$E$6/(1000*365)</f>
        <v>4.8197260273972601E-5</v>
      </c>
      <c r="E1562" s="28">
        <f>'I Disease Parameters'!$E$7/(1000*365)</f>
        <v>2.0024657534246577E-5</v>
      </c>
      <c r="F1562" s="27">
        <f>(1-'I Disease Parameters'!$E$8)/'I Disease Parameters'!$E$10</f>
        <v>0.188</v>
      </c>
      <c r="G1562" s="27">
        <f>'I Disease Parameters'!$E$8/'I Disease Parameters'!$E$11</f>
        <v>1.2E-2</v>
      </c>
      <c r="H1562" s="27">
        <f>1/'I Disease Parameters'!$E$12</f>
        <v>0.05</v>
      </c>
      <c r="I1562" s="27">
        <f>'I Disease Parameters'!$E$9/'I Disease Parameters'!$E$15</f>
        <v>0</v>
      </c>
      <c r="J1562" s="83">
        <f t="shared" si="698"/>
        <v>7.7001263440561267</v>
      </c>
      <c r="K1562" s="60">
        <f t="shared" si="699"/>
        <v>0.77001263449643809</v>
      </c>
      <c r="L1562" s="30">
        <f t="shared" si="700"/>
        <v>0.46717576064062738</v>
      </c>
      <c r="M1562" s="27">
        <f>J1562/'I Disease Parameters'!$E$12</f>
        <v>0.38500631720280631</v>
      </c>
      <c r="N1562" s="27">
        <f>K1562/SQRT('I Disease Parameters'!$E$13*'I Disease Parameters'!$E$13)</f>
        <v>4.5294860852731655E-2</v>
      </c>
      <c r="O1562" s="27">
        <f>L1562/'I Disease Parameters'!$E$13</f>
        <v>2.7480927096507492E-2</v>
      </c>
      <c r="P1562" s="27">
        <f>(1-L1562)/'I Disease Parameters'!$E$14</f>
        <v>2.2201009973307193E-2</v>
      </c>
      <c r="Q1562" s="19" t="str">
        <f t="shared" si="676"/>
        <v/>
      </c>
      <c r="R1562" s="17" t="str">
        <f t="shared" si="677"/>
        <v/>
      </c>
      <c r="S1562" s="17" t="str">
        <f t="shared" si="678"/>
        <v/>
      </c>
      <c r="T1562" s="17" t="str">
        <f t="shared" si="679"/>
        <v/>
      </c>
      <c r="U1562" s="17" t="str">
        <f t="shared" si="680"/>
        <v/>
      </c>
      <c r="V1562" s="17" t="str">
        <f t="shared" si="681"/>
        <v/>
      </c>
      <c r="W1562" s="17" t="str">
        <f t="shared" si="682"/>
        <v/>
      </c>
      <c r="X1562" s="18" t="str">
        <f t="shared" si="673"/>
        <v/>
      </c>
      <c r="Y1562" s="17" t="str">
        <f t="shared" si="683"/>
        <v/>
      </c>
      <c r="Z1562" s="17" t="str">
        <f t="shared" si="684"/>
        <v/>
      </c>
      <c r="AA1562" s="17" t="str">
        <f t="shared" si="685"/>
        <v/>
      </c>
      <c r="AB1562" s="17" t="str">
        <f t="shared" si="686"/>
        <v/>
      </c>
      <c r="AC1562" s="17" t="str">
        <f t="shared" si="687"/>
        <v/>
      </c>
      <c r="AD1562" s="18" t="str">
        <f t="shared" si="688"/>
        <v/>
      </c>
      <c r="AE1562" s="19" t="str">
        <f t="shared" si="689"/>
        <v/>
      </c>
      <c r="AF1562" s="17" t="str">
        <f t="shared" si="690"/>
        <v/>
      </c>
      <c r="AG1562" s="17" t="str">
        <f t="shared" si="691"/>
        <v/>
      </c>
      <c r="AH1562" s="18" t="str">
        <f t="shared" si="692"/>
        <v/>
      </c>
      <c r="AI1562" s="73"/>
      <c r="AJ1562" s="74"/>
      <c r="AK1562" s="74"/>
      <c r="AL1562" s="73"/>
      <c r="AM1562" s="74"/>
      <c r="AN1562" s="74">
        <f t="shared" si="693"/>
        <v>2012</v>
      </c>
      <c r="AO1562" s="19" t="str">
        <f t="shared" ca="1" si="694"/>
        <v>-</v>
      </c>
      <c r="AP1562" s="17" t="str">
        <f ca="1">IF($C1562&gt;=TODAY(),"-",100*(AO1562-MIN(Fit_Error_Deaths))/(MAX(Fit_Error_Deaths)-MIN(Fit_Error_Deaths)))</f>
        <v>-</v>
      </c>
      <c r="AQ1562" s="17" t="str">
        <f t="shared" ca="1" si="695"/>
        <v>-</v>
      </c>
      <c r="AR1562" s="17" t="str">
        <f ca="1">IF($C1562&gt;=TODAY(),"-",100*(AQ1562-MIN(Fit_Error_LocalTransmission))/(MAX(Fit_Error_LocalTransmission)-MIN(Fit_Error_LocalTransmission)))</f>
        <v>-</v>
      </c>
      <c r="AS1562" s="17" t="str">
        <f t="shared" ca="1" si="696"/>
        <v>-</v>
      </c>
      <c r="AT1562" s="67" t="str">
        <f t="shared" ca="1" si="697"/>
        <v>-</v>
      </c>
    </row>
    <row r="1563" spans="1:46" s="1" customFormat="1" ht="12" x14ac:dyDescent="0.35">
      <c r="A1563" s="87"/>
      <c r="B1563" s="40" t="str">
        <f t="shared" si="674"/>
        <v/>
      </c>
      <c r="C1563" s="41" t="str">
        <f t="shared" si="675"/>
        <v/>
      </c>
      <c r="D1563" s="28">
        <f>'I Disease Parameters'!$E$6/(1000*365)</f>
        <v>4.8197260273972601E-5</v>
      </c>
      <c r="E1563" s="28">
        <f>'I Disease Parameters'!$E$7/(1000*365)</f>
        <v>2.0024657534246577E-5</v>
      </c>
      <c r="F1563" s="27">
        <f>(1-'I Disease Parameters'!$E$8)/'I Disease Parameters'!$E$10</f>
        <v>0.188</v>
      </c>
      <c r="G1563" s="27">
        <f>'I Disease Parameters'!$E$8/'I Disease Parameters'!$E$11</f>
        <v>1.2E-2</v>
      </c>
      <c r="H1563" s="27">
        <f>1/'I Disease Parameters'!$E$12</f>
        <v>0.05</v>
      </c>
      <c r="I1563" s="27">
        <f>'I Disease Parameters'!$E$9/'I Disease Parameters'!$E$15</f>
        <v>0</v>
      </c>
      <c r="J1563" s="83">
        <f t="shared" si="698"/>
        <v>7.7001263440561267</v>
      </c>
      <c r="K1563" s="60">
        <f t="shared" si="699"/>
        <v>0.77001263449643809</v>
      </c>
      <c r="L1563" s="30">
        <f t="shared" si="700"/>
        <v>0.46717576064062738</v>
      </c>
      <c r="M1563" s="27">
        <f>J1563/'I Disease Parameters'!$E$12</f>
        <v>0.38500631720280631</v>
      </c>
      <c r="N1563" s="27">
        <f>K1563/SQRT('I Disease Parameters'!$E$13*'I Disease Parameters'!$E$13)</f>
        <v>4.5294860852731655E-2</v>
      </c>
      <c r="O1563" s="27">
        <f>L1563/'I Disease Parameters'!$E$13</f>
        <v>2.7480927096507492E-2</v>
      </c>
      <c r="P1563" s="27">
        <f>(1-L1563)/'I Disease Parameters'!$E$14</f>
        <v>2.2201009973307193E-2</v>
      </c>
      <c r="Q1563" s="19" t="str">
        <f t="shared" si="676"/>
        <v/>
      </c>
      <c r="R1563" s="17" t="str">
        <f t="shared" si="677"/>
        <v/>
      </c>
      <c r="S1563" s="17" t="str">
        <f t="shared" si="678"/>
        <v/>
      </c>
      <c r="T1563" s="17" t="str">
        <f t="shared" si="679"/>
        <v/>
      </c>
      <c r="U1563" s="17" t="str">
        <f t="shared" si="680"/>
        <v/>
      </c>
      <c r="V1563" s="17" t="str">
        <f t="shared" si="681"/>
        <v/>
      </c>
      <c r="W1563" s="17" t="str">
        <f t="shared" si="682"/>
        <v/>
      </c>
      <c r="X1563" s="18" t="str">
        <f t="shared" si="673"/>
        <v/>
      </c>
      <c r="Y1563" s="17" t="str">
        <f t="shared" si="683"/>
        <v/>
      </c>
      <c r="Z1563" s="17" t="str">
        <f t="shared" si="684"/>
        <v/>
      </c>
      <c r="AA1563" s="17" t="str">
        <f t="shared" si="685"/>
        <v/>
      </c>
      <c r="AB1563" s="17" t="str">
        <f t="shared" si="686"/>
        <v/>
      </c>
      <c r="AC1563" s="17" t="str">
        <f t="shared" si="687"/>
        <v/>
      </c>
      <c r="AD1563" s="18" t="str">
        <f t="shared" si="688"/>
        <v/>
      </c>
      <c r="AE1563" s="19" t="str">
        <f t="shared" si="689"/>
        <v/>
      </c>
      <c r="AF1563" s="17" t="str">
        <f t="shared" si="690"/>
        <v/>
      </c>
      <c r="AG1563" s="17" t="str">
        <f t="shared" si="691"/>
        <v/>
      </c>
      <c r="AH1563" s="18" t="str">
        <f t="shared" si="692"/>
        <v/>
      </c>
      <c r="AI1563" s="73"/>
      <c r="AJ1563" s="74"/>
      <c r="AK1563" s="74"/>
      <c r="AL1563" s="73"/>
      <c r="AM1563" s="74"/>
      <c r="AN1563" s="74">
        <f t="shared" si="693"/>
        <v>2012</v>
      </c>
      <c r="AO1563" s="19" t="str">
        <f t="shared" ca="1" si="694"/>
        <v>-</v>
      </c>
      <c r="AP1563" s="17" t="str">
        <f ca="1">IF($C1563&gt;=TODAY(),"-",100*(AO1563-MIN(Fit_Error_Deaths))/(MAX(Fit_Error_Deaths)-MIN(Fit_Error_Deaths)))</f>
        <v>-</v>
      </c>
      <c r="AQ1563" s="17" t="str">
        <f t="shared" ca="1" si="695"/>
        <v>-</v>
      </c>
      <c r="AR1563" s="17" t="str">
        <f ca="1">IF($C1563&gt;=TODAY(),"-",100*(AQ1563-MIN(Fit_Error_LocalTransmission))/(MAX(Fit_Error_LocalTransmission)-MIN(Fit_Error_LocalTransmission)))</f>
        <v>-</v>
      </c>
      <c r="AS1563" s="17" t="str">
        <f t="shared" ca="1" si="696"/>
        <v>-</v>
      </c>
      <c r="AT1563" s="67" t="str">
        <f t="shared" ca="1" si="697"/>
        <v>-</v>
      </c>
    </row>
    <row r="1564" spans="1:46" s="1" customFormat="1" ht="12" x14ac:dyDescent="0.35">
      <c r="A1564" s="87"/>
      <c r="B1564" s="40" t="str">
        <f t="shared" si="674"/>
        <v/>
      </c>
      <c r="C1564" s="41" t="str">
        <f t="shared" si="675"/>
        <v/>
      </c>
      <c r="D1564" s="28">
        <f>'I Disease Parameters'!$E$6/(1000*365)</f>
        <v>4.8197260273972601E-5</v>
      </c>
      <c r="E1564" s="28">
        <f>'I Disease Parameters'!$E$7/(1000*365)</f>
        <v>2.0024657534246577E-5</v>
      </c>
      <c r="F1564" s="27">
        <f>(1-'I Disease Parameters'!$E$8)/'I Disease Parameters'!$E$10</f>
        <v>0.188</v>
      </c>
      <c r="G1564" s="27">
        <f>'I Disease Parameters'!$E$8/'I Disease Parameters'!$E$11</f>
        <v>1.2E-2</v>
      </c>
      <c r="H1564" s="27">
        <f>1/'I Disease Parameters'!$E$12</f>
        <v>0.05</v>
      </c>
      <c r="I1564" s="27">
        <f>'I Disease Parameters'!$E$9/'I Disease Parameters'!$E$15</f>
        <v>0</v>
      </c>
      <c r="J1564" s="83">
        <f t="shared" si="698"/>
        <v>7.7001263440561267</v>
      </c>
      <c r="K1564" s="60">
        <f t="shared" si="699"/>
        <v>0.77001263449643809</v>
      </c>
      <c r="L1564" s="30">
        <f t="shared" si="700"/>
        <v>0.46717576064062738</v>
      </c>
      <c r="M1564" s="27">
        <f>J1564/'I Disease Parameters'!$E$12</f>
        <v>0.38500631720280631</v>
      </c>
      <c r="N1564" s="27">
        <f>K1564/SQRT('I Disease Parameters'!$E$13*'I Disease Parameters'!$E$13)</f>
        <v>4.5294860852731655E-2</v>
      </c>
      <c r="O1564" s="27">
        <f>L1564/'I Disease Parameters'!$E$13</f>
        <v>2.7480927096507492E-2</v>
      </c>
      <c r="P1564" s="27">
        <f>(1-L1564)/'I Disease Parameters'!$E$14</f>
        <v>2.2201009973307193E-2</v>
      </c>
      <c r="Q1564" s="19" t="str">
        <f t="shared" si="676"/>
        <v/>
      </c>
      <c r="R1564" s="17" t="str">
        <f t="shared" si="677"/>
        <v/>
      </c>
      <c r="S1564" s="17" t="str">
        <f t="shared" si="678"/>
        <v/>
      </c>
      <c r="T1564" s="17" t="str">
        <f t="shared" si="679"/>
        <v/>
      </c>
      <c r="U1564" s="17" t="str">
        <f t="shared" si="680"/>
        <v/>
      </c>
      <c r="V1564" s="17" t="str">
        <f t="shared" si="681"/>
        <v/>
      </c>
      <c r="W1564" s="17" t="str">
        <f t="shared" si="682"/>
        <v/>
      </c>
      <c r="X1564" s="18" t="str">
        <f t="shared" si="673"/>
        <v/>
      </c>
      <c r="Y1564" s="17" t="str">
        <f t="shared" si="683"/>
        <v/>
      </c>
      <c r="Z1564" s="17" t="str">
        <f t="shared" si="684"/>
        <v/>
      </c>
      <c r="AA1564" s="17" t="str">
        <f t="shared" si="685"/>
        <v/>
      </c>
      <c r="AB1564" s="17" t="str">
        <f t="shared" si="686"/>
        <v/>
      </c>
      <c r="AC1564" s="17" t="str">
        <f t="shared" si="687"/>
        <v/>
      </c>
      <c r="AD1564" s="18" t="str">
        <f t="shared" si="688"/>
        <v/>
      </c>
      <c r="AE1564" s="19" t="str">
        <f t="shared" si="689"/>
        <v/>
      </c>
      <c r="AF1564" s="17" t="str">
        <f t="shared" si="690"/>
        <v/>
      </c>
      <c r="AG1564" s="17" t="str">
        <f t="shared" si="691"/>
        <v/>
      </c>
      <c r="AH1564" s="18" t="str">
        <f t="shared" si="692"/>
        <v/>
      </c>
      <c r="AI1564" s="73"/>
      <c r="AJ1564" s="74"/>
      <c r="AK1564" s="74"/>
      <c r="AL1564" s="73"/>
      <c r="AM1564" s="74"/>
      <c r="AN1564" s="74">
        <f t="shared" si="693"/>
        <v>2012</v>
      </c>
      <c r="AO1564" s="19" t="str">
        <f t="shared" ca="1" si="694"/>
        <v>-</v>
      </c>
      <c r="AP1564" s="17" t="str">
        <f ca="1">IF($C1564&gt;=TODAY(),"-",100*(AO1564-MIN(Fit_Error_Deaths))/(MAX(Fit_Error_Deaths)-MIN(Fit_Error_Deaths)))</f>
        <v>-</v>
      </c>
      <c r="AQ1564" s="17" t="str">
        <f t="shared" ca="1" si="695"/>
        <v>-</v>
      </c>
      <c r="AR1564" s="17" t="str">
        <f ca="1">IF($C1564&gt;=TODAY(),"-",100*(AQ1564-MIN(Fit_Error_LocalTransmission))/(MAX(Fit_Error_LocalTransmission)-MIN(Fit_Error_LocalTransmission)))</f>
        <v>-</v>
      </c>
      <c r="AS1564" s="17" t="str">
        <f t="shared" ca="1" si="696"/>
        <v>-</v>
      </c>
      <c r="AT1564" s="67" t="str">
        <f t="shared" ca="1" si="697"/>
        <v>-</v>
      </c>
    </row>
    <row r="1565" spans="1:46" s="1" customFormat="1" ht="12" x14ac:dyDescent="0.35">
      <c r="A1565" s="87"/>
      <c r="B1565" s="40" t="str">
        <f t="shared" si="674"/>
        <v/>
      </c>
      <c r="C1565" s="41" t="str">
        <f t="shared" si="675"/>
        <v/>
      </c>
      <c r="D1565" s="28">
        <f>'I Disease Parameters'!$E$6/(1000*365)</f>
        <v>4.8197260273972601E-5</v>
      </c>
      <c r="E1565" s="28">
        <f>'I Disease Parameters'!$E$7/(1000*365)</f>
        <v>2.0024657534246577E-5</v>
      </c>
      <c r="F1565" s="27">
        <f>(1-'I Disease Parameters'!$E$8)/'I Disease Parameters'!$E$10</f>
        <v>0.188</v>
      </c>
      <c r="G1565" s="27">
        <f>'I Disease Parameters'!$E$8/'I Disease Parameters'!$E$11</f>
        <v>1.2E-2</v>
      </c>
      <c r="H1565" s="27">
        <f>1/'I Disease Parameters'!$E$12</f>
        <v>0.05</v>
      </c>
      <c r="I1565" s="27">
        <f>'I Disease Parameters'!$E$9/'I Disease Parameters'!$E$15</f>
        <v>0</v>
      </c>
      <c r="J1565" s="83">
        <f t="shared" si="698"/>
        <v>7.7001263440561267</v>
      </c>
      <c r="K1565" s="60">
        <f t="shared" si="699"/>
        <v>0.77001263449643809</v>
      </c>
      <c r="L1565" s="30">
        <f t="shared" si="700"/>
        <v>0.46717576064062738</v>
      </c>
      <c r="M1565" s="27">
        <f>J1565/'I Disease Parameters'!$E$12</f>
        <v>0.38500631720280631</v>
      </c>
      <c r="N1565" s="27">
        <f>K1565/SQRT('I Disease Parameters'!$E$13*'I Disease Parameters'!$E$13)</f>
        <v>4.5294860852731655E-2</v>
      </c>
      <c r="O1565" s="27">
        <f>L1565/'I Disease Parameters'!$E$13</f>
        <v>2.7480927096507492E-2</v>
      </c>
      <c r="P1565" s="27">
        <f>(1-L1565)/'I Disease Parameters'!$E$14</f>
        <v>2.2201009973307193E-2</v>
      </c>
      <c r="Q1565" s="19" t="str">
        <f t="shared" si="676"/>
        <v/>
      </c>
      <c r="R1565" s="17" t="str">
        <f t="shared" si="677"/>
        <v/>
      </c>
      <c r="S1565" s="17" t="str">
        <f t="shared" si="678"/>
        <v/>
      </c>
      <c r="T1565" s="17" t="str">
        <f t="shared" si="679"/>
        <v/>
      </c>
      <c r="U1565" s="17" t="str">
        <f t="shared" si="680"/>
        <v/>
      </c>
      <c r="V1565" s="17" t="str">
        <f t="shared" si="681"/>
        <v/>
      </c>
      <c r="W1565" s="17" t="str">
        <f t="shared" si="682"/>
        <v/>
      </c>
      <c r="X1565" s="18" t="str">
        <f t="shared" si="673"/>
        <v/>
      </c>
      <c r="Y1565" s="17" t="str">
        <f t="shared" si="683"/>
        <v/>
      </c>
      <c r="Z1565" s="17" t="str">
        <f t="shared" si="684"/>
        <v/>
      </c>
      <c r="AA1565" s="17" t="str">
        <f t="shared" si="685"/>
        <v/>
      </c>
      <c r="AB1565" s="17" t="str">
        <f t="shared" si="686"/>
        <v/>
      </c>
      <c r="AC1565" s="17" t="str">
        <f t="shared" si="687"/>
        <v/>
      </c>
      <c r="AD1565" s="18" t="str">
        <f t="shared" si="688"/>
        <v/>
      </c>
      <c r="AE1565" s="19" t="str">
        <f t="shared" si="689"/>
        <v/>
      </c>
      <c r="AF1565" s="17" t="str">
        <f t="shared" si="690"/>
        <v/>
      </c>
      <c r="AG1565" s="17" t="str">
        <f t="shared" si="691"/>
        <v/>
      </c>
      <c r="AH1565" s="18" t="str">
        <f t="shared" si="692"/>
        <v/>
      </c>
      <c r="AI1565" s="73"/>
      <c r="AJ1565" s="74"/>
      <c r="AK1565" s="74"/>
      <c r="AL1565" s="73"/>
      <c r="AM1565" s="74"/>
      <c r="AN1565" s="74">
        <f t="shared" si="693"/>
        <v>2012</v>
      </c>
      <c r="AO1565" s="19" t="str">
        <f t="shared" ca="1" si="694"/>
        <v>-</v>
      </c>
      <c r="AP1565" s="17" t="str">
        <f ca="1">IF($C1565&gt;=TODAY(),"-",100*(AO1565-MIN(Fit_Error_Deaths))/(MAX(Fit_Error_Deaths)-MIN(Fit_Error_Deaths)))</f>
        <v>-</v>
      </c>
      <c r="AQ1565" s="17" t="str">
        <f t="shared" ca="1" si="695"/>
        <v>-</v>
      </c>
      <c r="AR1565" s="17" t="str">
        <f ca="1">IF($C1565&gt;=TODAY(),"-",100*(AQ1565-MIN(Fit_Error_LocalTransmission))/(MAX(Fit_Error_LocalTransmission)-MIN(Fit_Error_LocalTransmission)))</f>
        <v>-</v>
      </c>
      <c r="AS1565" s="17" t="str">
        <f t="shared" ca="1" si="696"/>
        <v>-</v>
      </c>
      <c r="AT1565" s="67" t="str">
        <f t="shared" ca="1" si="697"/>
        <v>-</v>
      </c>
    </row>
    <row r="1566" spans="1:46" s="1" customFormat="1" ht="12" x14ac:dyDescent="0.35">
      <c r="A1566" s="87"/>
      <c r="B1566" s="40" t="str">
        <f t="shared" si="674"/>
        <v/>
      </c>
      <c r="C1566" s="41" t="str">
        <f t="shared" si="675"/>
        <v/>
      </c>
      <c r="D1566" s="28">
        <f>'I Disease Parameters'!$E$6/(1000*365)</f>
        <v>4.8197260273972601E-5</v>
      </c>
      <c r="E1566" s="28">
        <f>'I Disease Parameters'!$E$7/(1000*365)</f>
        <v>2.0024657534246577E-5</v>
      </c>
      <c r="F1566" s="27">
        <f>(1-'I Disease Parameters'!$E$8)/'I Disease Parameters'!$E$10</f>
        <v>0.188</v>
      </c>
      <c r="G1566" s="27">
        <f>'I Disease Parameters'!$E$8/'I Disease Parameters'!$E$11</f>
        <v>1.2E-2</v>
      </c>
      <c r="H1566" s="27">
        <f>1/'I Disease Parameters'!$E$12</f>
        <v>0.05</v>
      </c>
      <c r="I1566" s="27">
        <f>'I Disease Parameters'!$E$9/'I Disease Parameters'!$E$15</f>
        <v>0</v>
      </c>
      <c r="J1566" s="83">
        <f t="shared" si="698"/>
        <v>7.7001263440561267</v>
      </c>
      <c r="K1566" s="60">
        <f t="shared" si="699"/>
        <v>0.77001263449643809</v>
      </c>
      <c r="L1566" s="30">
        <f t="shared" si="700"/>
        <v>0.46717576064062738</v>
      </c>
      <c r="M1566" s="27">
        <f>J1566/'I Disease Parameters'!$E$12</f>
        <v>0.38500631720280631</v>
      </c>
      <c r="N1566" s="27">
        <f>K1566/SQRT('I Disease Parameters'!$E$13*'I Disease Parameters'!$E$13)</f>
        <v>4.5294860852731655E-2</v>
      </c>
      <c r="O1566" s="27">
        <f>L1566/'I Disease Parameters'!$E$13</f>
        <v>2.7480927096507492E-2</v>
      </c>
      <c r="P1566" s="27">
        <f>(1-L1566)/'I Disease Parameters'!$E$14</f>
        <v>2.2201009973307193E-2</v>
      </c>
      <c r="Q1566" s="19" t="str">
        <f t="shared" si="676"/>
        <v/>
      </c>
      <c r="R1566" s="17" t="str">
        <f t="shared" si="677"/>
        <v/>
      </c>
      <c r="S1566" s="17" t="str">
        <f t="shared" si="678"/>
        <v/>
      </c>
      <c r="T1566" s="17" t="str">
        <f t="shared" si="679"/>
        <v/>
      </c>
      <c r="U1566" s="17" t="str">
        <f t="shared" si="680"/>
        <v/>
      </c>
      <c r="V1566" s="17" t="str">
        <f t="shared" si="681"/>
        <v/>
      </c>
      <c r="W1566" s="17" t="str">
        <f t="shared" si="682"/>
        <v/>
      </c>
      <c r="X1566" s="18" t="str">
        <f t="shared" si="673"/>
        <v/>
      </c>
      <c r="Y1566" s="17" t="str">
        <f t="shared" si="683"/>
        <v/>
      </c>
      <c r="Z1566" s="17" t="str">
        <f t="shared" si="684"/>
        <v/>
      </c>
      <c r="AA1566" s="17" t="str">
        <f t="shared" si="685"/>
        <v/>
      </c>
      <c r="AB1566" s="17" t="str">
        <f t="shared" si="686"/>
        <v/>
      </c>
      <c r="AC1566" s="17" t="str">
        <f t="shared" si="687"/>
        <v/>
      </c>
      <c r="AD1566" s="18" t="str">
        <f t="shared" si="688"/>
        <v/>
      </c>
      <c r="AE1566" s="19" t="str">
        <f t="shared" si="689"/>
        <v/>
      </c>
      <c r="AF1566" s="17" t="str">
        <f t="shared" si="690"/>
        <v/>
      </c>
      <c r="AG1566" s="17" t="str">
        <f t="shared" si="691"/>
        <v/>
      </c>
      <c r="AH1566" s="18" t="str">
        <f t="shared" si="692"/>
        <v/>
      </c>
      <c r="AI1566" s="73"/>
      <c r="AJ1566" s="74"/>
      <c r="AK1566" s="74"/>
      <c r="AL1566" s="73"/>
      <c r="AM1566" s="74"/>
      <c r="AN1566" s="74">
        <f t="shared" si="693"/>
        <v>2012</v>
      </c>
      <c r="AO1566" s="19" t="str">
        <f t="shared" ca="1" si="694"/>
        <v>-</v>
      </c>
      <c r="AP1566" s="17" t="str">
        <f ca="1">IF($C1566&gt;=TODAY(),"-",100*(AO1566-MIN(Fit_Error_Deaths))/(MAX(Fit_Error_Deaths)-MIN(Fit_Error_Deaths)))</f>
        <v>-</v>
      </c>
      <c r="AQ1566" s="17" t="str">
        <f t="shared" ca="1" si="695"/>
        <v>-</v>
      </c>
      <c r="AR1566" s="17" t="str">
        <f ca="1">IF($C1566&gt;=TODAY(),"-",100*(AQ1566-MIN(Fit_Error_LocalTransmission))/(MAX(Fit_Error_LocalTransmission)-MIN(Fit_Error_LocalTransmission)))</f>
        <v>-</v>
      </c>
      <c r="AS1566" s="17" t="str">
        <f t="shared" ca="1" si="696"/>
        <v>-</v>
      </c>
      <c r="AT1566" s="67" t="str">
        <f t="shared" ca="1" si="697"/>
        <v>-</v>
      </c>
    </row>
    <row r="1567" spans="1:46" s="1" customFormat="1" ht="12" x14ac:dyDescent="0.35">
      <c r="A1567" s="87"/>
      <c r="B1567" s="40" t="str">
        <f t="shared" si="674"/>
        <v/>
      </c>
      <c r="C1567" s="41" t="str">
        <f t="shared" si="675"/>
        <v/>
      </c>
      <c r="D1567" s="28">
        <f>'I Disease Parameters'!$E$6/(1000*365)</f>
        <v>4.8197260273972601E-5</v>
      </c>
      <c r="E1567" s="28">
        <f>'I Disease Parameters'!$E$7/(1000*365)</f>
        <v>2.0024657534246577E-5</v>
      </c>
      <c r="F1567" s="27">
        <f>(1-'I Disease Parameters'!$E$8)/'I Disease Parameters'!$E$10</f>
        <v>0.188</v>
      </c>
      <c r="G1567" s="27">
        <f>'I Disease Parameters'!$E$8/'I Disease Parameters'!$E$11</f>
        <v>1.2E-2</v>
      </c>
      <c r="H1567" s="27">
        <f>1/'I Disease Parameters'!$E$12</f>
        <v>0.05</v>
      </c>
      <c r="I1567" s="27">
        <f>'I Disease Parameters'!$E$9/'I Disease Parameters'!$E$15</f>
        <v>0</v>
      </c>
      <c r="J1567" s="83">
        <f t="shared" si="698"/>
        <v>7.7001263440561267</v>
      </c>
      <c r="K1567" s="60">
        <f t="shared" si="699"/>
        <v>0.77001263449643809</v>
      </c>
      <c r="L1567" s="30">
        <f t="shared" si="700"/>
        <v>0.46717576064062738</v>
      </c>
      <c r="M1567" s="27">
        <f>J1567/'I Disease Parameters'!$E$12</f>
        <v>0.38500631720280631</v>
      </c>
      <c r="N1567" s="27">
        <f>K1567/SQRT('I Disease Parameters'!$E$13*'I Disease Parameters'!$E$13)</f>
        <v>4.5294860852731655E-2</v>
      </c>
      <c r="O1567" s="27">
        <f>L1567/'I Disease Parameters'!$E$13</f>
        <v>2.7480927096507492E-2</v>
      </c>
      <c r="P1567" s="27">
        <f>(1-L1567)/'I Disease Parameters'!$E$14</f>
        <v>2.2201009973307193E-2</v>
      </c>
      <c r="Q1567" s="19" t="str">
        <f t="shared" si="676"/>
        <v/>
      </c>
      <c r="R1567" s="17" t="str">
        <f t="shared" si="677"/>
        <v/>
      </c>
      <c r="S1567" s="17" t="str">
        <f t="shared" si="678"/>
        <v/>
      </c>
      <c r="T1567" s="17" t="str">
        <f t="shared" si="679"/>
        <v/>
      </c>
      <c r="U1567" s="17" t="str">
        <f t="shared" si="680"/>
        <v/>
      </c>
      <c r="V1567" s="17" t="str">
        <f t="shared" si="681"/>
        <v/>
      </c>
      <c r="W1567" s="17" t="str">
        <f t="shared" si="682"/>
        <v/>
      </c>
      <c r="X1567" s="18" t="str">
        <f t="shared" si="673"/>
        <v/>
      </c>
      <c r="Y1567" s="17" t="str">
        <f t="shared" si="683"/>
        <v/>
      </c>
      <c r="Z1567" s="17" t="str">
        <f t="shared" si="684"/>
        <v/>
      </c>
      <c r="AA1567" s="17" t="str">
        <f t="shared" si="685"/>
        <v/>
      </c>
      <c r="AB1567" s="17" t="str">
        <f t="shared" si="686"/>
        <v/>
      </c>
      <c r="AC1567" s="17" t="str">
        <f t="shared" si="687"/>
        <v/>
      </c>
      <c r="AD1567" s="18" t="str">
        <f t="shared" si="688"/>
        <v/>
      </c>
      <c r="AE1567" s="19" t="str">
        <f t="shared" si="689"/>
        <v/>
      </c>
      <c r="AF1567" s="17" t="str">
        <f t="shared" si="690"/>
        <v/>
      </c>
      <c r="AG1567" s="17" t="str">
        <f t="shared" si="691"/>
        <v/>
      </c>
      <c r="AH1567" s="18" t="str">
        <f t="shared" si="692"/>
        <v/>
      </c>
      <c r="AI1567" s="73"/>
      <c r="AJ1567" s="74"/>
      <c r="AK1567" s="74"/>
      <c r="AL1567" s="73"/>
      <c r="AM1567" s="74"/>
      <c r="AN1567" s="74">
        <f t="shared" si="693"/>
        <v>2012</v>
      </c>
      <c r="AO1567" s="19" t="str">
        <f t="shared" ca="1" si="694"/>
        <v>-</v>
      </c>
      <c r="AP1567" s="17" t="str">
        <f ca="1">IF($C1567&gt;=TODAY(),"-",100*(AO1567-MIN(Fit_Error_Deaths))/(MAX(Fit_Error_Deaths)-MIN(Fit_Error_Deaths)))</f>
        <v>-</v>
      </c>
      <c r="AQ1567" s="17" t="str">
        <f t="shared" ca="1" si="695"/>
        <v>-</v>
      </c>
      <c r="AR1567" s="17" t="str">
        <f ca="1">IF($C1567&gt;=TODAY(),"-",100*(AQ1567-MIN(Fit_Error_LocalTransmission))/(MAX(Fit_Error_LocalTransmission)-MIN(Fit_Error_LocalTransmission)))</f>
        <v>-</v>
      </c>
      <c r="AS1567" s="17" t="str">
        <f t="shared" ca="1" si="696"/>
        <v>-</v>
      </c>
      <c r="AT1567" s="67" t="str">
        <f t="shared" ca="1" si="697"/>
        <v>-</v>
      </c>
    </row>
    <row r="1568" spans="1:46" s="1" customFormat="1" ht="12" x14ac:dyDescent="0.35">
      <c r="A1568" s="87"/>
      <c r="B1568" s="40" t="str">
        <f t="shared" si="674"/>
        <v/>
      </c>
      <c r="C1568" s="41" t="str">
        <f t="shared" si="675"/>
        <v/>
      </c>
      <c r="D1568" s="28">
        <f>'I Disease Parameters'!$E$6/(1000*365)</f>
        <v>4.8197260273972601E-5</v>
      </c>
      <c r="E1568" s="28">
        <f>'I Disease Parameters'!$E$7/(1000*365)</f>
        <v>2.0024657534246577E-5</v>
      </c>
      <c r="F1568" s="27">
        <f>(1-'I Disease Parameters'!$E$8)/'I Disease Parameters'!$E$10</f>
        <v>0.188</v>
      </c>
      <c r="G1568" s="27">
        <f>'I Disease Parameters'!$E$8/'I Disease Parameters'!$E$11</f>
        <v>1.2E-2</v>
      </c>
      <c r="H1568" s="27">
        <f>1/'I Disease Parameters'!$E$12</f>
        <v>0.05</v>
      </c>
      <c r="I1568" s="27">
        <f>'I Disease Parameters'!$E$9/'I Disease Parameters'!$E$15</f>
        <v>0</v>
      </c>
      <c r="J1568" s="83">
        <f t="shared" si="698"/>
        <v>7.7001263440561267</v>
      </c>
      <c r="K1568" s="60">
        <f t="shared" si="699"/>
        <v>0.77001263449643809</v>
      </c>
      <c r="L1568" s="30">
        <f t="shared" si="700"/>
        <v>0.46717576064062738</v>
      </c>
      <c r="M1568" s="27">
        <f>J1568/'I Disease Parameters'!$E$12</f>
        <v>0.38500631720280631</v>
      </c>
      <c r="N1568" s="27">
        <f>K1568/SQRT('I Disease Parameters'!$E$13*'I Disease Parameters'!$E$13)</f>
        <v>4.5294860852731655E-2</v>
      </c>
      <c r="O1568" s="27">
        <f>L1568/'I Disease Parameters'!$E$13</f>
        <v>2.7480927096507492E-2</v>
      </c>
      <c r="P1568" s="27">
        <f>(1-L1568)/'I Disease Parameters'!$E$14</f>
        <v>2.2201009973307193E-2</v>
      </c>
      <c r="Q1568" s="19" t="str">
        <f t="shared" si="676"/>
        <v/>
      </c>
      <c r="R1568" s="17" t="str">
        <f t="shared" si="677"/>
        <v/>
      </c>
      <c r="S1568" s="17" t="str">
        <f t="shared" si="678"/>
        <v/>
      </c>
      <c r="T1568" s="17" t="str">
        <f t="shared" si="679"/>
        <v/>
      </c>
      <c r="U1568" s="17" t="str">
        <f t="shared" si="680"/>
        <v/>
      </c>
      <c r="V1568" s="17" t="str">
        <f t="shared" si="681"/>
        <v/>
      </c>
      <c r="W1568" s="17" t="str">
        <f t="shared" si="682"/>
        <v/>
      </c>
      <c r="X1568" s="18" t="str">
        <f t="shared" si="673"/>
        <v/>
      </c>
      <c r="Y1568" s="17" t="str">
        <f t="shared" si="683"/>
        <v/>
      </c>
      <c r="Z1568" s="17" t="str">
        <f t="shared" si="684"/>
        <v/>
      </c>
      <c r="AA1568" s="17" t="str">
        <f t="shared" si="685"/>
        <v/>
      </c>
      <c r="AB1568" s="17" t="str">
        <f t="shared" si="686"/>
        <v/>
      </c>
      <c r="AC1568" s="17" t="str">
        <f t="shared" si="687"/>
        <v/>
      </c>
      <c r="AD1568" s="18" t="str">
        <f t="shared" si="688"/>
        <v/>
      </c>
      <c r="AE1568" s="19" t="str">
        <f t="shared" si="689"/>
        <v/>
      </c>
      <c r="AF1568" s="17" t="str">
        <f t="shared" si="690"/>
        <v/>
      </c>
      <c r="AG1568" s="17" t="str">
        <f t="shared" si="691"/>
        <v/>
      </c>
      <c r="AH1568" s="18" t="str">
        <f t="shared" si="692"/>
        <v/>
      </c>
      <c r="AI1568" s="73"/>
      <c r="AJ1568" s="74"/>
      <c r="AK1568" s="74"/>
      <c r="AL1568" s="73"/>
      <c r="AM1568" s="74"/>
      <c r="AN1568" s="74">
        <f t="shared" si="693"/>
        <v>2012</v>
      </c>
      <c r="AO1568" s="19" t="str">
        <f t="shared" ca="1" si="694"/>
        <v>-</v>
      </c>
      <c r="AP1568" s="17" t="str">
        <f ca="1">IF($C1568&gt;=TODAY(),"-",100*(AO1568-MIN(Fit_Error_Deaths))/(MAX(Fit_Error_Deaths)-MIN(Fit_Error_Deaths)))</f>
        <v>-</v>
      </c>
      <c r="AQ1568" s="17" t="str">
        <f t="shared" ca="1" si="695"/>
        <v>-</v>
      </c>
      <c r="AR1568" s="17" t="str">
        <f ca="1">IF($C1568&gt;=TODAY(),"-",100*(AQ1568-MIN(Fit_Error_LocalTransmission))/(MAX(Fit_Error_LocalTransmission)-MIN(Fit_Error_LocalTransmission)))</f>
        <v>-</v>
      </c>
      <c r="AS1568" s="17" t="str">
        <f t="shared" ca="1" si="696"/>
        <v>-</v>
      </c>
      <c r="AT1568" s="67" t="str">
        <f t="shared" ca="1" si="697"/>
        <v>-</v>
      </c>
    </row>
    <row r="1569" spans="1:46" s="1" customFormat="1" ht="12" x14ac:dyDescent="0.35">
      <c r="A1569" s="87"/>
      <c r="B1569" s="40" t="str">
        <f t="shared" si="674"/>
        <v/>
      </c>
      <c r="C1569" s="41" t="str">
        <f t="shared" si="675"/>
        <v/>
      </c>
      <c r="D1569" s="28">
        <f>'I Disease Parameters'!$E$6/(1000*365)</f>
        <v>4.8197260273972601E-5</v>
      </c>
      <c r="E1569" s="28">
        <f>'I Disease Parameters'!$E$7/(1000*365)</f>
        <v>2.0024657534246577E-5</v>
      </c>
      <c r="F1569" s="27">
        <f>(1-'I Disease Parameters'!$E$8)/'I Disease Parameters'!$E$10</f>
        <v>0.188</v>
      </c>
      <c r="G1569" s="27">
        <f>'I Disease Parameters'!$E$8/'I Disease Parameters'!$E$11</f>
        <v>1.2E-2</v>
      </c>
      <c r="H1569" s="27">
        <f>1/'I Disease Parameters'!$E$12</f>
        <v>0.05</v>
      </c>
      <c r="I1569" s="27">
        <f>'I Disease Parameters'!$E$9/'I Disease Parameters'!$E$15</f>
        <v>0</v>
      </c>
      <c r="J1569" s="83">
        <f t="shared" si="698"/>
        <v>7.7001263440561267</v>
      </c>
      <c r="K1569" s="60">
        <f t="shared" si="699"/>
        <v>0.77001263449643809</v>
      </c>
      <c r="L1569" s="30">
        <f t="shared" si="700"/>
        <v>0.46717576064062738</v>
      </c>
      <c r="M1569" s="27">
        <f>J1569/'I Disease Parameters'!$E$12</f>
        <v>0.38500631720280631</v>
      </c>
      <c r="N1569" s="27">
        <f>K1569/SQRT('I Disease Parameters'!$E$13*'I Disease Parameters'!$E$13)</f>
        <v>4.5294860852731655E-2</v>
      </c>
      <c r="O1569" s="27">
        <f>L1569/'I Disease Parameters'!$E$13</f>
        <v>2.7480927096507492E-2</v>
      </c>
      <c r="P1569" s="27">
        <f>(1-L1569)/'I Disease Parameters'!$E$14</f>
        <v>2.2201009973307193E-2</v>
      </c>
      <c r="Q1569" s="19" t="str">
        <f t="shared" si="676"/>
        <v/>
      </c>
      <c r="R1569" s="17" t="str">
        <f t="shared" si="677"/>
        <v/>
      </c>
      <c r="S1569" s="17" t="str">
        <f t="shared" si="678"/>
        <v/>
      </c>
      <c r="T1569" s="17" t="str">
        <f t="shared" si="679"/>
        <v/>
      </c>
      <c r="U1569" s="17" t="str">
        <f t="shared" si="680"/>
        <v/>
      </c>
      <c r="V1569" s="17" t="str">
        <f t="shared" si="681"/>
        <v/>
      </c>
      <c r="W1569" s="17" t="str">
        <f t="shared" si="682"/>
        <v/>
      </c>
      <c r="X1569" s="18" t="str">
        <f t="shared" si="673"/>
        <v/>
      </c>
      <c r="Y1569" s="17" t="str">
        <f t="shared" si="683"/>
        <v/>
      </c>
      <c r="Z1569" s="17" t="str">
        <f t="shared" si="684"/>
        <v/>
      </c>
      <c r="AA1569" s="17" t="str">
        <f t="shared" si="685"/>
        <v/>
      </c>
      <c r="AB1569" s="17" t="str">
        <f t="shared" si="686"/>
        <v/>
      </c>
      <c r="AC1569" s="17" t="str">
        <f t="shared" si="687"/>
        <v/>
      </c>
      <c r="AD1569" s="18" t="str">
        <f t="shared" si="688"/>
        <v/>
      </c>
      <c r="AE1569" s="19" t="str">
        <f t="shared" si="689"/>
        <v/>
      </c>
      <c r="AF1569" s="17" t="str">
        <f t="shared" si="690"/>
        <v/>
      </c>
      <c r="AG1569" s="17" t="str">
        <f t="shared" si="691"/>
        <v/>
      </c>
      <c r="AH1569" s="18" t="str">
        <f t="shared" si="692"/>
        <v/>
      </c>
      <c r="AI1569" s="73"/>
      <c r="AJ1569" s="74"/>
      <c r="AK1569" s="74"/>
      <c r="AL1569" s="73"/>
      <c r="AM1569" s="74"/>
      <c r="AN1569" s="74">
        <f t="shared" si="693"/>
        <v>2012</v>
      </c>
      <c r="AO1569" s="19" t="str">
        <f t="shared" ca="1" si="694"/>
        <v>-</v>
      </c>
      <c r="AP1569" s="17" t="str">
        <f ca="1">IF($C1569&gt;=TODAY(),"-",100*(AO1569-MIN(Fit_Error_Deaths))/(MAX(Fit_Error_Deaths)-MIN(Fit_Error_Deaths)))</f>
        <v>-</v>
      </c>
      <c r="AQ1569" s="17" t="str">
        <f t="shared" ca="1" si="695"/>
        <v>-</v>
      </c>
      <c r="AR1569" s="17" t="str">
        <f ca="1">IF($C1569&gt;=TODAY(),"-",100*(AQ1569-MIN(Fit_Error_LocalTransmission))/(MAX(Fit_Error_LocalTransmission)-MIN(Fit_Error_LocalTransmission)))</f>
        <v>-</v>
      </c>
      <c r="AS1569" s="17" t="str">
        <f t="shared" ca="1" si="696"/>
        <v>-</v>
      </c>
      <c r="AT1569" s="67" t="str">
        <f t="shared" ca="1" si="697"/>
        <v>-</v>
      </c>
    </row>
    <row r="1570" spans="1:46" s="1" customFormat="1" ht="12" x14ac:dyDescent="0.35">
      <c r="A1570" s="87"/>
      <c r="B1570" s="40" t="str">
        <f t="shared" si="674"/>
        <v/>
      </c>
      <c r="C1570" s="41" t="str">
        <f t="shared" si="675"/>
        <v/>
      </c>
      <c r="D1570" s="28">
        <f>'I Disease Parameters'!$E$6/(1000*365)</f>
        <v>4.8197260273972601E-5</v>
      </c>
      <c r="E1570" s="28">
        <f>'I Disease Parameters'!$E$7/(1000*365)</f>
        <v>2.0024657534246577E-5</v>
      </c>
      <c r="F1570" s="27">
        <f>(1-'I Disease Parameters'!$E$8)/'I Disease Parameters'!$E$10</f>
        <v>0.188</v>
      </c>
      <c r="G1570" s="27">
        <f>'I Disease Parameters'!$E$8/'I Disease Parameters'!$E$11</f>
        <v>1.2E-2</v>
      </c>
      <c r="H1570" s="27">
        <f>1/'I Disease Parameters'!$E$12</f>
        <v>0.05</v>
      </c>
      <c r="I1570" s="27">
        <f>'I Disease Parameters'!$E$9/'I Disease Parameters'!$E$15</f>
        <v>0</v>
      </c>
      <c r="J1570" s="83">
        <f t="shared" si="698"/>
        <v>7.7001263440561267</v>
      </c>
      <c r="K1570" s="60">
        <f t="shared" si="699"/>
        <v>0.77001263449643809</v>
      </c>
      <c r="L1570" s="30">
        <f t="shared" si="700"/>
        <v>0.46717576064062738</v>
      </c>
      <c r="M1570" s="27">
        <f>J1570/'I Disease Parameters'!$E$12</f>
        <v>0.38500631720280631</v>
      </c>
      <c r="N1570" s="27">
        <f>K1570/SQRT('I Disease Parameters'!$E$13*'I Disease Parameters'!$E$13)</f>
        <v>4.5294860852731655E-2</v>
      </c>
      <c r="O1570" s="27">
        <f>L1570/'I Disease Parameters'!$E$13</f>
        <v>2.7480927096507492E-2</v>
      </c>
      <c r="P1570" s="27">
        <f>(1-L1570)/'I Disease Parameters'!$E$14</f>
        <v>2.2201009973307193E-2</v>
      </c>
      <c r="Q1570" s="19" t="str">
        <f t="shared" si="676"/>
        <v/>
      </c>
      <c r="R1570" s="17" t="str">
        <f t="shared" si="677"/>
        <v/>
      </c>
      <c r="S1570" s="17" t="str">
        <f t="shared" si="678"/>
        <v/>
      </c>
      <c r="T1570" s="17" t="str">
        <f t="shared" si="679"/>
        <v/>
      </c>
      <c r="U1570" s="17" t="str">
        <f t="shared" si="680"/>
        <v/>
      </c>
      <c r="V1570" s="17" t="str">
        <f t="shared" si="681"/>
        <v/>
      </c>
      <c r="W1570" s="17" t="str">
        <f t="shared" si="682"/>
        <v/>
      </c>
      <c r="X1570" s="18" t="str">
        <f t="shared" si="673"/>
        <v/>
      </c>
      <c r="Y1570" s="17" t="str">
        <f t="shared" si="683"/>
        <v/>
      </c>
      <c r="Z1570" s="17" t="str">
        <f t="shared" si="684"/>
        <v/>
      </c>
      <c r="AA1570" s="17" t="str">
        <f t="shared" si="685"/>
        <v/>
      </c>
      <c r="AB1570" s="17" t="str">
        <f t="shared" si="686"/>
        <v/>
      </c>
      <c r="AC1570" s="17" t="str">
        <f t="shared" si="687"/>
        <v/>
      </c>
      <c r="AD1570" s="18" t="str">
        <f t="shared" si="688"/>
        <v/>
      </c>
      <c r="AE1570" s="19" t="str">
        <f t="shared" si="689"/>
        <v/>
      </c>
      <c r="AF1570" s="17" t="str">
        <f t="shared" si="690"/>
        <v/>
      </c>
      <c r="AG1570" s="17" t="str">
        <f t="shared" si="691"/>
        <v/>
      </c>
      <c r="AH1570" s="18" t="str">
        <f t="shared" si="692"/>
        <v/>
      </c>
      <c r="AI1570" s="73"/>
      <c r="AJ1570" s="74"/>
      <c r="AK1570" s="74"/>
      <c r="AL1570" s="73"/>
      <c r="AM1570" s="74"/>
      <c r="AN1570" s="74">
        <f t="shared" si="693"/>
        <v>2012</v>
      </c>
      <c r="AO1570" s="19" t="str">
        <f t="shared" ca="1" si="694"/>
        <v>-</v>
      </c>
      <c r="AP1570" s="17" t="str">
        <f ca="1">IF($C1570&gt;=TODAY(),"-",100*(AO1570-MIN(Fit_Error_Deaths))/(MAX(Fit_Error_Deaths)-MIN(Fit_Error_Deaths)))</f>
        <v>-</v>
      </c>
      <c r="AQ1570" s="17" t="str">
        <f t="shared" ca="1" si="695"/>
        <v>-</v>
      </c>
      <c r="AR1570" s="17" t="str">
        <f ca="1">IF($C1570&gt;=TODAY(),"-",100*(AQ1570-MIN(Fit_Error_LocalTransmission))/(MAX(Fit_Error_LocalTransmission)-MIN(Fit_Error_LocalTransmission)))</f>
        <v>-</v>
      </c>
      <c r="AS1570" s="17" t="str">
        <f t="shared" ca="1" si="696"/>
        <v>-</v>
      </c>
      <c r="AT1570" s="67" t="str">
        <f t="shared" ca="1" si="697"/>
        <v>-</v>
      </c>
    </row>
    <row r="1571" spans="1:46" s="1" customFormat="1" ht="12" x14ac:dyDescent="0.35">
      <c r="A1571" s="87"/>
      <c r="B1571" s="40" t="str">
        <f t="shared" si="674"/>
        <v/>
      </c>
      <c r="C1571" s="41" t="str">
        <f t="shared" si="675"/>
        <v/>
      </c>
      <c r="D1571" s="28">
        <f>'I Disease Parameters'!$E$6/(1000*365)</f>
        <v>4.8197260273972601E-5</v>
      </c>
      <c r="E1571" s="28">
        <f>'I Disease Parameters'!$E$7/(1000*365)</f>
        <v>2.0024657534246577E-5</v>
      </c>
      <c r="F1571" s="27">
        <f>(1-'I Disease Parameters'!$E$8)/'I Disease Parameters'!$E$10</f>
        <v>0.188</v>
      </c>
      <c r="G1571" s="27">
        <f>'I Disease Parameters'!$E$8/'I Disease Parameters'!$E$11</f>
        <v>1.2E-2</v>
      </c>
      <c r="H1571" s="27">
        <f>1/'I Disease Parameters'!$E$12</f>
        <v>0.05</v>
      </c>
      <c r="I1571" s="27">
        <f>'I Disease Parameters'!$E$9/'I Disease Parameters'!$E$15</f>
        <v>0</v>
      </c>
      <c r="J1571" s="83">
        <f t="shared" si="698"/>
        <v>7.7001263440561267</v>
      </c>
      <c r="K1571" s="60">
        <f t="shared" si="699"/>
        <v>0.77001263449643809</v>
      </c>
      <c r="L1571" s="30">
        <f t="shared" si="700"/>
        <v>0.46717576064062738</v>
      </c>
      <c r="M1571" s="27">
        <f>J1571/'I Disease Parameters'!$E$12</f>
        <v>0.38500631720280631</v>
      </c>
      <c r="N1571" s="27">
        <f>K1571/SQRT('I Disease Parameters'!$E$13*'I Disease Parameters'!$E$13)</f>
        <v>4.5294860852731655E-2</v>
      </c>
      <c r="O1571" s="27">
        <f>L1571/'I Disease Parameters'!$E$13</f>
        <v>2.7480927096507492E-2</v>
      </c>
      <c r="P1571" s="27">
        <f>(1-L1571)/'I Disease Parameters'!$E$14</f>
        <v>2.2201009973307193E-2</v>
      </c>
      <c r="Q1571" s="19" t="str">
        <f t="shared" si="676"/>
        <v/>
      </c>
      <c r="R1571" s="17" t="str">
        <f t="shared" si="677"/>
        <v/>
      </c>
      <c r="S1571" s="17" t="str">
        <f t="shared" si="678"/>
        <v/>
      </c>
      <c r="T1571" s="17" t="str">
        <f t="shared" si="679"/>
        <v/>
      </c>
      <c r="U1571" s="17" t="str">
        <f t="shared" si="680"/>
        <v/>
      </c>
      <c r="V1571" s="17" t="str">
        <f t="shared" si="681"/>
        <v/>
      </c>
      <c r="W1571" s="17" t="str">
        <f t="shared" si="682"/>
        <v/>
      </c>
      <c r="X1571" s="18" t="str">
        <f t="shared" si="673"/>
        <v/>
      </c>
      <c r="Y1571" s="17" t="str">
        <f t="shared" si="683"/>
        <v/>
      </c>
      <c r="Z1571" s="17" t="str">
        <f t="shared" si="684"/>
        <v/>
      </c>
      <c r="AA1571" s="17" t="str">
        <f t="shared" si="685"/>
        <v/>
      </c>
      <c r="AB1571" s="17" t="str">
        <f t="shared" si="686"/>
        <v/>
      </c>
      <c r="AC1571" s="17" t="str">
        <f t="shared" si="687"/>
        <v/>
      </c>
      <c r="AD1571" s="18" t="str">
        <f t="shared" si="688"/>
        <v/>
      </c>
      <c r="AE1571" s="19" t="str">
        <f t="shared" si="689"/>
        <v/>
      </c>
      <c r="AF1571" s="17" t="str">
        <f t="shared" si="690"/>
        <v/>
      </c>
      <c r="AG1571" s="17" t="str">
        <f t="shared" si="691"/>
        <v/>
      </c>
      <c r="AH1571" s="18" t="str">
        <f t="shared" si="692"/>
        <v/>
      </c>
      <c r="AI1571" s="73"/>
      <c r="AJ1571" s="74"/>
      <c r="AK1571" s="74"/>
      <c r="AL1571" s="73"/>
      <c r="AM1571" s="74"/>
      <c r="AN1571" s="74">
        <f t="shared" si="693"/>
        <v>2012</v>
      </c>
      <c r="AO1571" s="19" t="str">
        <f t="shared" ca="1" si="694"/>
        <v>-</v>
      </c>
      <c r="AP1571" s="17" t="str">
        <f ca="1">IF($C1571&gt;=TODAY(),"-",100*(AO1571-MIN(Fit_Error_Deaths))/(MAX(Fit_Error_Deaths)-MIN(Fit_Error_Deaths)))</f>
        <v>-</v>
      </c>
      <c r="AQ1571" s="17" t="str">
        <f t="shared" ca="1" si="695"/>
        <v>-</v>
      </c>
      <c r="AR1571" s="17" t="str">
        <f ca="1">IF($C1571&gt;=TODAY(),"-",100*(AQ1571-MIN(Fit_Error_LocalTransmission))/(MAX(Fit_Error_LocalTransmission)-MIN(Fit_Error_LocalTransmission)))</f>
        <v>-</v>
      </c>
      <c r="AS1571" s="17" t="str">
        <f t="shared" ca="1" si="696"/>
        <v>-</v>
      </c>
      <c r="AT1571" s="67" t="str">
        <f t="shared" ca="1" si="697"/>
        <v>-</v>
      </c>
    </row>
    <row r="1572" spans="1:46" s="1" customFormat="1" ht="12" x14ac:dyDescent="0.35">
      <c r="A1572" s="87"/>
      <c r="B1572" s="40" t="str">
        <f t="shared" si="674"/>
        <v/>
      </c>
      <c r="C1572" s="41" t="str">
        <f t="shared" si="675"/>
        <v/>
      </c>
      <c r="D1572" s="28">
        <f>'I Disease Parameters'!$E$6/(1000*365)</f>
        <v>4.8197260273972601E-5</v>
      </c>
      <c r="E1572" s="28">
        <f>'I Disease Parameters'!$E$7/(1000*365)</f>
        <v>2.0024657534246577E-5</v>
      </c>
      <c r="F1572" s="27">
        <f>(1-'I Disease Parameters'!$E$8)/'I Disease Parameters'!$E$10</f>
        <v>0.188</v>
      </c>
      <c r="G1572" s="27">
        <f>'I Disease Parameters'!$E$8/'I Disease Parameters'!$E$11</f>
        <v>1.2E-2</v>
      </c>
      <c r="H1572" s="27">
        <f>1/'I Disease Parameters'!$E$12</f>
        <v>0.05</v>
      </c>
      <c r="I1572" s="27">
        <f>'I Disease Parameters'!$E$9/'I Disease Parameters'!$E$15</f>
        <v>0</v>
      </c>
      <c r="J1572" s="83">
        <f t="shared" si="698"/>
        <v>7.7001263440561267</v>
      </c>
      <c r="K1572" s="60">
        <f t="shared" si="699"/>
        <v>0.77001263449643809</v>
      </c>
      <c r="L1572" s="30">
        <f t="shared" si="700"/>
        <v>0.46717576064062738</v>
      </c>
      <c r="M1572" s="27">
        <f>J1572/'I Disease Parameters'!$E$12</f>
        <v>0.38500631720280631</v>
      </c>
      <c r="N1572" s="27">
        <f>K1572/SQRT('I Disease Parameters'!$E$13*'I Disease Parameters'!$E$13)</f>
        <v>4.5294860852731655E-2</v>
      </c>
      <c r="O1572" s="27">
        <f>L1572/'I Disease Parameters'!$E$13</f>
        <v>2.7480927096507492E-2</v>
      </c>
      <c r="P1572" s="27">
        <f>(1-L1572)/'I Disease Parameters'!$E$14</f>
        <v>2.2201009973307193E-2</v>
      </c>
      <c r="Q1572" s="19" t="str">
        <f t="shared" si="676"/>
        <v/>
      </c>
      <c r="R1572" s="17" t="str">
        <f t="shared" si="677"/>
        <v/>
      </c>
      <c r="S1572" s="17" t="str">
        <f t="shared" si="678"/>
        <v/>
      </c>
      <c r="T1572" s="17" t="str">
        <f t="shared" si="679"/>
        <v/>
      </c>
      <c r="U1572" s="17" t="str">
        <f t="shared" si="680"/>
        <v/>
      </c>
      <c r="V1572" s="17" t="str">
        <f t="shared" si="681"/>
        <v/>
      </c>
      <c r="W1572" s="17" t="str">
        <f t="shared" si="682"/>
        <v/>
      </c>
      <c r="X1572" s="18" t="str">
        <f t="shared" si="673"/>
        <v/>
      </c>
      <c r="Y1572" s="17" t="str">
        <f t="shared" si="683"/>
        <v/>
      </c>
      <c r="Z1572" s="17" t="str">
        <f t="shared" si="684"/>
        <v/>
      </c>
      <c r="AA1572" s="17" t="str">
        <f t="shared" si="685"/>
        <v/>
      </c>
      <c r="AB1572" s="17" t="str">
        <f t="shared" si="686"/>
        <v/>
      </c>
      <c r="AC1572" s="17" t="str">
        <f t="shared" si="687"/>
        <v/>
      </c>
      <c r="AD1572" s="18" t="str">
        <f t="shared" si="688"/>
        <v/>
      </c>
      <c r="AE1572" s="19" t="str">
        <f t="shared" si="689"/>
        <v/>
      </c>
      <c r="AF1572" s="17" t="str">
        <f t="shared" si="690"/>
        <v/>
      </c>
      <c r="AG1572" s="17" t="str">
        <f t="shared" si="691"/>
        <v/>
      </c>
      <c r="AH1572" s="18" t="str">
        <f t="shared" si="692"/>
        <v/>
      </c>
      <c r="AI1572" s="73"/>
      <c r="AJ1572" s="74"/>
      <c r="AK1572" s="74"/>
      <c r="AL1572" s="73"/>
      <c r="AM1572" s="74"/>
      <c r="AN1572" s="74">
        <f t="shared" si="693"/>
        <v>2012</v>
      </c>
      <c r="AO1572" s="19" t="str">
        <f t="shared" ca="1" si="694"/>
        <v>-</v>
      </c>
      <c r="AP1572" s="17" t="str">
        <f ca="1">IF($C1572&gt;=TODAY(),"-",100*(AO1572-MIN(Fit_Error_Deaths))/(MAX(Fit_Error_Deaths)-MIN(Fit_Error_Deaths)))</f>
        <v>-</v>
      </c>
      <c r="AQ1572" s="17" t="str">
        <f t="shared" ca="1" si="695"/>
        <v>-</v>
      </c>
      <c r="AR1572" s="17" t="str">
        <f ca="1">IF($C1572&gt;=TODAY(),"-",100*(AQ1572-MIN(Fit_Error_LocalTransmission))/(MAX(Fit_Error_LocalTransmission)-MIN(Fit_Error_LocalTransmission)))</f>
        <v>-</v>
      </c>
      <c r="AS1572" s="17" t="str">
        <f t="shared" ca="1" si="696"/>
        <v>-</v>
      </c>
      <c r="AT1572" s="67" t="str">
        <f t="shared" ca="1" si="697"/>
        <v>-</v>
      </c>
    </row>
    <row r="1573" spans="1:46" s="1" customFormat="1" ht="12" x14ac:dyDescent="0.35">
      <c r="A1573" s="87"/>
      <c r="B1573" s="40" t="str">
        <f t="shared" si="674"/>
        <v/>
      </c>
      <c r="C1573" s="41" t="str">
        <f t="shared" si="675"/>
        <v/>
      </c>
      <c r="D1573" s="28">
        <f>'I Disease Parameters'!$E$6/(1000*365)</f>
        <v>4.8197260273972601E-5</v>
      </c>
      <c r="E1573" s="28">
        <f>'I Disease Parameters'!$E$7/(1000*365)</f>
        <v>2.0024657534246577E-5</v>
      </c>
      <c r="F1573" s="27">
        <f>(1-'I Disease Parameters'!$E$8)/'I Disease Parameters'!$E$10</f>
        <v>0.188</v>
      </c>
      <c r="G1573" s="27">
        <f>'I Disease Parameters'!$E$8/'I Disease Parameters'!$E$11</f>
        <v>1.2E-2</v>
      </c>
      <c r="H1573" s="27">
        <f>1/'I Disease Parameters'!$E$12</f>
        <v>0.05</v>
      </c>
      <c r="I1573" s="27">
        <f>'I Disease Parameters'!$E$9/'I Disease Parameters'!$E$15</f>
        <v>0</v>
      </c>
      <c r="J1573" s="83">
        <f t="shared" si="698"/>
        <v>7.7001263440561267</v>
      </c>
      <c r="K1573" s="60">
        <f t="shared" si="699"/>
        <v>0.77001263449643809</v>
      </c>
      <c r="L1573" s="30">
        <f t="shared" si="700"/>
        <v>0.46717576064062738</v>
      </c>
      <c r="M1573" s="27">
        <f>J1573/'I Disease Parameters'!$E$12</f>
        <v>0.38500631720280631</v>
      </c>
      <c r="N1573" s="27">
        <f>K1573/SQRT('I Disease Parameters'!$E$13*'I Disease Parameters'!$E$13)</f>
        <v>4.5294860852731655E-2</v>
      </c>
      <c r="O1573" s="27">
        <f>L1573/'I Disease Parameters'!$E$13</f>
        <v>2.7480927096507492E-2</v>
      </c>
      <c r="P1573" s="27">
        <f>(1-L1573)/'I Disease Parameters'!$E$14</f>
        <v>2.2201009973307193E-2</v>
      </c>
      <c r="Q1573" s="19" t="str">
        <f t="shared" si="676"/>
        <v/>
      </c>
      <c r="R1573" s="17" t="str">
        <f t="shared" si="677"/>
        <v/>
      </c>
      <c r="S1573" s="17" t="str">
        <f t="shared" si="678"/>
        <v/>
      </c>
      <c r="T1573" s="17" t="str">
        <f t="shared" si="679"/>
        <v/>
      </c>
      <c r="U1573" s="17" t="str">
        <f t="shared" si="680"/>
        <v/>
      </c>
      <c r="V1573" s="17" t="str">
        <f t="shared" si="681"/>
        <v/>
      </c>
      <c r="W1573" s="17" t="str">
        <f t="shared" si="682"/>
        <v/>
      </c>
      <c r="X1573" s="18" t="str">
        <f t="shared" si="673"/>
        <v/>
      </c>
      <c r="Y1573" s="17" t="str">
        <f t="shared" si="683"/>
        <v/>
      </c>
      <c r="Z1573" s="17" t="str">
        <f t="shared" si="684"/>
        <v/>
      </c>
      <c r="AA1573" s="17" t="str">
        <f t="shared" si="685"/>
        <v/>
      </c>
      <c r="AB1573" s="17" t="str">
        <f t="shared" si="686"/>
        <v/>
      </c>
      <c r="AC1573" s="17" t="str">
        <f t="shared" si="687"/>
        <v/>
      </c>
      <c r="AD1573" s="18" t="str">
        <f t="shared" si="688"/>
        <v/>
      </c>
      <c r="AE1573" s="19" t="str">
        <f t="shared" si="689"/>
        <v/>
      </c>
      <c r="AF1573" s="17" t="str">
        <f t="shared" si="690"/>
        <v/>
      </c>
      <c r="AG1573" s="17" t="str">
        <f t="shared" si="691"/>
        <v/>
      </c>
      <c r="AH1573" s="18" t="str">
        <f t="shared" si="692"/>
        <v/>
      </c>
      <c r="AI1573" s="73"/>
      <c r="AJ1573" s="74"/>
      <c r="AK1573" s="74"/>
      <c r="AL1573" s="73"/>
      <c r="AM1573" s="74"/>
      <c r="AN1573" s="74">
        <f t="shared" si="693"/>
        <v>2012</v>
      </c>
      <c r="AO1573" s="19" t="str">
        <f t="shared" ca="1" si="694"/>
        <v>-</v>
      </c>
      <c r="AP1573" s="17" t="str">
        <f ca="1">IF($C1573&gt;=TODAY(),"-",100*(AO1573-MIN(Fit_Error_Deaths))/(MAX(Fit_Error_Deaths)-MIN(Fit_Error_Deaths)))</f>
        <v>-</v>
      </c>
      <c r="AQ1573" s="17" t="str">
        <f t="shared" ca="1" si="695"/>
        <v>-</v>
      </c>
      <c r="AR1573" s="17" t="str">
        <f ca="1">IF($C1573&gt;=TODAY(),"-",100*(AQ1573-MIN(Fit_Error_LocalTransmission))/(MAX(Fit_Error_LocalTransmission)-MIN(Fit_Error_LocalTransmission)))</f>
        <v>-</v>
      </c>
      <c r="AS1573" s="17" t="str">
        <f t="shared" ca="1" si="696"/>
        <v>-</v>
      </c>
      <c r="AT1573" s="67" t="str">
        <f t="shared" ca="1" si="697"/>
        <v>-</v>
      </c>
    </row>
    <row r="1574" spans="1:46" s="1" customFormat="1" ht="12" x14ac:dyDescent="0.35">
      <c r="A1574" s="87"/>
      <c r="B1574" s="40" t="str">
        <f t="shared" si="674"/>
        <v/>
      </c>
      <c r="C1574" s="41" t="str">
        <f t="shared" si="675"/>
        <v/>
      </c>
      <c r="D1574" s="28">
        <f>'I Disease Parameters'!$E$6/(1000*365)</f>
        <v>4.8197260273972601E-5</v>
      </c>
      <c r="E1574" s="28">
        <f>'I Disease Parameters'!$E$7/(1000*365)</f>
        <v>2.0024657534246577E-5</v>
      </c>
      <c r="F1574" s="27">
        <f>(1-'I Disease Parameters'!$E$8)/'I Disease Parameters'!$E$10</f>
        <v>0.188</v>
      </c>
      <c r="G1574" s="27">
        <f>'I Disease Parameters'!$E$8/'I Disease Parameters'!$E$11</f>
        <v>1.2E-2</v>
      </c>
      <c r="H1574" s="27">
        <f>1/'I Disease Parameters'!$E$12</f>
        <v>0.05</v>
      </c>
      <c r="I1574" s="27">
        <f>'I Disease Parameters'!$E$9/'I Disease Parameters'!$E$15</f>
        <v>0</v>
      </c>
      <c r="J1574" s="83">
        <f t="shared" si="698"/>
        <v>7.7001263440561267</v>
      </c>
      <c r="K1574" s="60">
        <f t="shared" si="699"/>
        <v>0.77001263449643809</v>
      </c>
      <c r="L1574" s="30">
        <f t="shared" si="700"/>
        <v>0.46717576064062738</v>
      </c>
      <c r="M1574" s="27">
        <f>J1574/'I Disease Parameters'!$E$12</f>
        <v>0.38500631720280631</v>
      </c>
      <c r="N1574" s="27">
        <f>K1574/SQRT('I Disease Parameters'!$E$13*'I Disease Parameters'!$E$13)</f>
        <v>4.5294860852731655E-2</v>
      </c>
      <c r="O1574" s="27">
        <f>L1574/'I Disease Parameters'!$E$13</f>
        <v>2.7480927096507492E-2</v>
      </c>
      <c r="P1574" s="27">
        <f>(1-L1574)/'I Disease Parameters'!$E$14</f>
        <v>2.2201009973307193E-2</v>
      </c>
      <c r="Q1574" s="19" t="str">
        <f t="shared" si="676"/>
        <v/>
      </c>
      <c r="R1574" s="17" t="str">
        <f t="shared" si="677"/>
        <v/>
      </c>
      <c r="S1574" s="17" t="str">
        <f t="shared" si="678"/>
        <v/>
      </c>
      <c r="T1574" s="17" t="str">
        <f t="shared" si="679"/>
        <v/>
      </c>
      <c r="U1574" s="17" t="str">
        <f t="shared" si="680"/>
        <v/>
      </c>
      <c r="V1574" s="17" t="str">
        <f t="shared" si="681"/>
        <v/>
      </c>
      <c r="W1574" s="17" t="str">
        <f t="shared" si="682"/>
        <v/>
      </c>
      <c r="X1574" s="18" t="str">
        <f t="shared" si="673"/>
        <v/>
      </c>
      <c r="Y1574" s="17" t="str">
        <f t="shared" si="683"/>
        <v/>
      </c>
      <c r="Z1574" s="17" t="str">
        <f t="shared" si="684"/>
        <v/>
      </c>
      <c r="AA1574" s="17" t="str">
        <f t="shared" si="685"/>
        <v/>
      </c>
      <c r="AB1574" s="17" t="str">
        <f t="shared" si="686"/>
        <v/>
      </c>
      <c r="AC1574" s="17" t="str">
        <f t="shared" si="687"/>
        <v/>
      </c>
      <c r="AD1574" s="18" t="str">
        <f t="shared" si="688"/>
        <v/>
      </c>
      <c r="AE1574" s="19" t="str">
        <f t="shared" si="689"/>
        <v/>
      </c>
      <c r="AF1574" s="17" t="str">
        <f t="shared" si="690"/>
        <v/>
      </c>
      <c r="AG1574" s="17" t="str">
        <f t="shared" si="691"/>
        <v/>
      </c>
      <c r="AH1574" s="18" t="str">
        <f t="shared" si="692"/>
        <v/>
      </c>
      <c r="AI1574" s="73"/>
      <c r="AJ1574" s="74"/>
      <c r="AK1574" s="74"/>
      <c r="AL1574" s="73"/>
      <c r="AM1574" s="74"/>
      <c r="AN1574" s="74">
        <f t="shared" si="693"/>
        <v>2012</v>
      </c>
      <c r="AO1574" s="19" t="str">
        <f t="shared" ca="1" si="694"/>
        <v>-</v>
      </c>
      <c r="AP1574" s="17" t="str">
        <f ca="1">IF($C1574&gt;=TODAY(),"-",100*(AO1574-MIN(Fit_Error_Deaths))/(MAX(Fit_Error_Deaths)-MIN(Fit_Error_Deaths)))</f>
        <v>-</v>
      </c>
      <c r="AQ1574" s="17" t="str">
        <f t="shared" ca="1" si="695"/>
        <v>-</v>
      </c>
      <c r="AR1574" s="17" t="str">
        <f ca="1">IF($C1574&gt;=TODAY(),"-",100*(AQ1574-MIN(Fit_Error_LocalTransmission))/(MAX(Fit_Error_LocalTransmission)-MIN(Fit_Error_LocalTransmission)))</f>
        <v>-</v>
      </c>
      <c r="AS1574" s="17" t="str">
        <f t="shared" ca="1" si="696"/>
        <v>-</v>
      </c>
      <c r="AT1574" s="67" t="str">
        <f t="shared" ca="1" si="697"/>
        <v>-</v>
      </c>
    </row>
    <row r="1575" spans="1:46" s="1" customFormat="1" ht="12" x14ac:dyDescent="0.35">
      <c r="A1575" s="87"/>
      <c r="B1575" s="40" t="str">
        <f t="shared" si="674"/>
        <v/>
      </c>
      <c r="C1575" s="41" t="str">
        <f t="shared" si="675"/>
        <v/>
      </c>
      <c r="D1575" s="28">
        <f>'I Disease Parameters'!$E$6/(1000*365)</f>
        <v>4.8197260273972601E-5</v>
      </c>
      <c r="E1575" s="28">
        <f>'I Disease Parameters'!$E$7/(1000*365)</f>
        <v>2.0024657534246577E-5</v>
      </c>
      <c r="F1575" s="27">
        <f>(1-'I Disease Parameters'!$E$8)/'I Disease Parameters'!$E$10</f>
        <v>0.188</v>
      </c>
      <c r="G1575" s="27">
        <f>'I Disease Parameters'!$E$8/'I Disease Parameters'!$E$11</f>
        <v>1.2E-2</v>
      </c>
      <c r="H1575" s="27">
        <f>1/'I Disease Parameters'!$E$12</f>
        <v>0.05</v>
      </c>
      <c r="I1575" s="27">
        <f>'I Disease Parameters'!$E$9/'I Disease Parameters'!$E$15</f>
        <v>0</v>
      </c>
      <c r="J1575" s="83">
        <f t="shared" si="698"/>
        <v>7.7001263440561267</v>
      </c>
      <c r="K1575" s="60">
        <f t="shared" si="699"/>
        <v>0.77001263449643809</v>
      </c>
      <c r="L1575" s="30">
        <f t="shared" si="700"/>
        <v>0.46717576064062738</v>
      </c>
      <c r="M1575" s="27">
        <f>J1575/'I Disease Parameters'!$E$12</f>
        <v>0.38500631720280631</v>
      </c>
      <c r="N1575" s="27">
        <f>K1575/SQRT('I Disease Parameters'!$E$13*'I Disease Parameters'!$E$13)</f>
        <v>4.5294860852731655E-2</v>
      </c>
      <c r="O1575" s="27">
        <f>L1575/'I Disease Parameters'!$E$13</f>
        <v>2.7480927096507492E-2</v>
      </c>
      <c r="P1575" s="27">
        <f>(1-L1575)/'I Disease Parameters'!$E$14</f>
        <v>2.2201009973307193E-2</v>
      </c>
      <c r="Q1575" s="19" t="str">
        <f t="shared" si="676"/>
        <v/>
      </c>
      <c r="R1575" s="17" t="str">
        <f t="shared" si="677"/>
        <v/>
      </c>
      <c r="S1575" s="17" t="str">
        <f t="shared" si="678"/>
        <v/>
      </c>
      <c r="T1575" s="17" t="str">
        <f t="shared" si="679"/>
        <v/>
      </c>
      <c r="U1575" s="17" t="str">
        <f t="shared" si="680"/>
        <v/>
      </c>
      <c r="V1575" s="17" t="str">
        <f t="shared" si="681"/>
        <v/>
      </c>
      <c r="W1575" s="17" t="str">
        <f t="shared" si="682"/>
        <v/>
      </c>
      <c r="X1575" s="18" t="str">
        <f t="shared" si="673"/>
        <v/>
      </c>
      <c r="Y1575" s="17" t="str">
        <f t="shared" si="683"/>
        <v/>
      </c>
      <c r="Z1575" s="17" t="str">
        <f t="shared" si="684"/>
        <v/>
      </c>
      <c r="AA1575" s="17" t="str">
        <f t="shared" si="685"/>
        <v/>
      </c>
      <c r="AB1575" s="17" t="str">
        <f t="shared" si="686"/>
        <v/>
      </c>
      <c r="AC1575" s="17" t="str">
        <f t="shared" si="687"/>
        <v/>
      </c>
      <c r="AD1575" s="18" t="str">
        <f t="shared" si="688"/>
        <v/>
      </c>
      <c r="AE1575" s="19" t="str">
        <f t="shared" si="689"/>
        <v/>
      </c>
      <c r="AF1575" s="17" t="str">
        <f t="shared" si="690"/>
        <v/>
      </c>
      <c r="AG1575" s="17" t="str">
        <f t="shared" si="691"/>
        <v/>
      </c>
      <c r="AH1575" s="18" t="str">
        <f t="shared" si="692"/>
        <v/>
      </c>
      <c r="AI1575" s="73"/>
      <c r="AJ1575" s="74"/>
      <c r="AK1575" s="74"/>
      <c r="AL1575" s="73"/>
      <c r="AM1575" s="74"/>
      <c r="AN1575" s="74">
        <f t="shared" si="693"/>
        <v>2012</v>
      </c>
      <c r="AO1575" s="19" t="str">
        <f t="shared" ca="1" si="694"/>
        <v>-</v>
      </c>
      <c r="AP1575" s="17" t="str">
        <f ca="1">IF($C1575&gt;=TODAY(),"-",100*(AO1575-MIN(Fit_Error_Deaths))/(MAX(Fit_Error_Deaths)-MIN(Fit_Error_Deaths)))</f>
        <v>-</v>
      </c>
      <c r="AQ1575" s="17" t="str">
        <f t="shared" ca="1" si="695"/>
        <v>-</v>
      </c>
      <c r="AR1575" s="17" t="str">
        <f ca="1">IF($C1575&gt;=TODAY(),"-",100*(AQ1575-MIN(Fit_Error_LocalTransmission))/(MAX(Fit_Error_LocalTransmission)-MIN(Fit_Error_LocalTransmission)))</f>
        <v>-</v>
      </c>
      <c r="AS1575" s="17" t="str">
        <f t="shared" ca="1" si="696"/>
        <v>-</v>
      </c>
      <c r="AT1575" s="67" t="str">
        <f t="shared" ca="1" si="697"/>
        <v>-</v>
      </c>
    </row>
    <row r="1576" spans="1:46" s="1" customFormat="1" ht="12" x14ac:dyDescent="0.35">
      <c r="A1576" s="87"/>
      <c r="B1576" s="40" t="str">
        <f t="shared" si="674"/>
        <v/>
      </c>
      <c r="C1576" s="41" t="str">
        <f t="shared" si="675"/>
        <v/>
      </c>
      <c r="D1576" s="28">
        <f>'I Disease Parameters'!$E$6/(1000*365)</f>
        <v>4.8197260273972601E-5</v>
      </c>
      <c r="E1576" s="28">
        <f>'I Disease Parameters'!$E$7/(1000*365)</f>
        <v>2.0024657534246577E-5</v>
      </c>
      <c r="F1576" s="27">
        <f>(1-'I Disease Parameters'!$E$8)/'I Disease Parameters'!$E$10</f>
        <v>0.188</v>
      </c>
      <c r="G1576" s="27">
        <f>'I Disease Parameters'!$E$8/'I Disease Parameters'!$E$11</f>
        <v>1.2E-2</v>
      </c>
      <c r="H1576" s="27">
        <f>1/'I Disease Parameters'!$E$12</f>
        <v>0.05</v>
      </c>
      <c r="I1576" s="27">
        <f>'I Disease Parameters'!$E$9/'I Disease Parameters'!$E$15</f>
        <v>0</v>
      </c>
      <c r="J1576" s="83">
        <f t="shared" si="698"/>
        <v>7.7001263440561267</v>
      </c>
      <c r="K1576" s="60">
        <f t="shared" si="699"/>
        <v>0.77001263449643809</v>
      </c>
      <c r="L1576" s="30">
        <f t="shared" si="700"/>
        <v>0.46717576064062738</v>
      </c>
      <c r="M1576" s="27">
        <f>J1576/'I Disease Parameters'!$E$12</f>
        <v>0.38500631720280631</v>
      </c>
      <c r="N1576" s="27">
        <f>K1576/SQRT('I Disease Parameters'!$E$13*'I Disease Parameters'!$E$13)</f>
        <v>4.5294860852731655E-2</v>
      </c>
      <c r="O1576" s="27">
        <f>L1576/'I Disease Parameters'!$E$13</f>
        <v>2.7480927096507492E-2</v>
      </c>
      <c r="P1576" s="27">
        <f>(1-L1576)/'I Disease Parameters'!$E$14</f>
        <v>2.2201009973307193E-2</v>
      </c>
      <c r="Q1576" s="19" t="str">
        <f t="shared" si="676"/>
        <v/>
      </c>
      <c r="R1576" s="17" t="str">
        <f t="shared" si="677"/>
        <v/>
      </c>
      <c r="S1576" s="17" t="str">
        <f t="shared" si="678"/>
        <v/>
      </c>
      <c r="T1576" s="17" t="str">
        <f t="shared" si="679"/>
        <v/>
      </c>
      <c r="U1576" s="17" t="str">
        <f t="shared" si="680"/>
        <v/>
      </c>
      <c r="V1576" s="17" t="str">
        <f t="shared" si="681"/>
        <v/>
      </c>
      <c r="W1576" s="17" t="str">
        <f t="shared" si="682"/>
        <v/>
      </c>
      <c r="X1576" s="18" t="str">
        <f t="shared" si="673"/>
        <v/>
      </c>
      <c r="Y1576" s="17" t="str">
        <f t="shared" si="683"/>
        <v/>
      </c>
      <c r="Z1576" s="17" t="str">
        <f t="shared" si="684"/>
        <v/>
      </c>
      <c r="AA1576" s="17" t="str">
        <f t="shared" si="685"/>
        <v/>
      </c>
      <c r="AB1576" s="17" t="str">
        <f t="shared" si="686"/>
        <v/>
      </c>
      <c r="AC1576" s="17" t="str">
        <f t="shared" si="687"/>
        <v/>
      </c>
      <c r="AD1576" s="18" t="str">
        <f t="shared" si="688"/>
        <v/>
      </c>
      <c r="AE1576" s="19" t="str">
        <f t="shared" si="689"/>
        <v/>
      </c>
      <c r="AF1576" s="17" t="str">
        <f t="shared" si="690"/>
        <v/>
      </c>
      <c r="AG1576" s="17" t="str">
        <f t="shared" si="691"/>
        <v/>
      </c>
      <c r="AH1576" s="18" t="str">
        <f t="shared" si="692"/>
        <v/>
      </c>
      <c r="AI1576" s="73"/>
      <c r="AJ1576" s="74"/>
      <c r="AK1576" s="74"/>
      <c r="AL1576" s="73"/>
      <c r="AM1576" s="74"/>
      <c r="AN1576" s="74">
        <f t="shared" si="693"/>
        <v>2012</v>
      </c>
      <c r="AO1576" s="19" t="str">
        <f t="shared" ca="1" si="694"/>
        <v>-</v>
      </c>
      <c r="AP1576" s="17" t="str">
        <f ca="1">IF($C1576&gt;=TODAY(),"-",100*(AO1576-MIN(Fit_Error_Deaths))/(MAX(Fit_Error_Deaths)-MIN(Fit_Error_Deaths)))</f>
        <v>-</v>
      </c>
      <c r="AQ1576" s="17" t="str">
        <f t="shared" ca="1" si="695"/>
        <v>-</v>
      </c>
      <c r="AR1576" s="17" t="str">
        <f ca="1">IF($C1576&gt;=TODAY(),"-",100*(AQ1576-MIN(Fit_Error_LocalTransmission))/(MAX(Fit_Error_LocalTransmission)-MIN(Fit_Error_LocalTransmission)))</f>
        <v>-</v>
      </c>
      <c r="AS1576" s="17" t="str">
        <f t="shared" ca="1" si="696"/>
        <v>-</v>
      </c>
      <c r="AT1576" s="67" t="str">
        <f t="shared" ca="1" si="697"/>
        <v>-</v>
      </c>
    </row>
    <row r="1577" spans="1:46" s="1" customFormat="1" ht="12" x14ac:dyDescent="0.35">
      <c r="A1577" s="87"/>
      <c r="B1577" s="40" t="str">
        <f t="shared" si="674"/>
        <v/>
      </c>
      <c r="C1577" s="41" t="str">
        <f t="shared" si="675"/>
        <v/>
      </c>
      <c r="D1577" s="28">
        <f>'I Disease Parameters'!$E$6/(1000*365)</f>
        <v>4.8197260273972601E-5</v>
      </c>
      <c r="E1577" s="28">
        <f>'I Disease Parameters'!$E$7/(1000*365)</f>
        <v>2.0024657534246577E-5</v>
      </c>
      <c r="F1577" s="27">
        <f>(1-'I Disease Parameters'!$E$8)/'I Disease Parameters'!$E$10</f>
        <v>0.188</v>
      </c>
      <c r="G1577" s="27">
        <f>'I Disease Parameters'!$E$8/'I Disease Parameters'!$E$11</f>
        <v>1.2E-2</v>
      </c>
      <c r="H1577" s="27">
        <f>1/'I Disease Parameters'!$E$12</f>
        <v>0.05</v>
      </c>
      <c r="I1577" s="27">
        <f>'I Disease Parameters'!$E$9/'I Disease Parameters'!$E$15</f>
        <v>0</v>
      </c>
      <c r="J1577" s="83">
        <f t="shared" si="698"/>
        <v>7.7001263440561267</v>
      </c>
      <c r="K1577" s="60">
        <f t="shared" si="699"/>
        <v>0.77001263449643809</v>
      </c>
      <c r="L1577" s="30">
        <f t="shared" si="700"/>
        <v>0.46717576064062738</v>
      </c>
      <c r="M1577" s="27">
        <f>J1577/'I Disease Parameters'!$E$12</f>
        <v>0.38500631720280631</v>
      </c>
      <c r="N1577" s="27">
        <f>K1577/SQRT('I Disease Parameters'!$E$13*'I Disease Parameters'!$E$13)</f>
        <v>4.5294860852731655E-2</v>
      </c>
      <c r="O1577" s="27">
        <f>L1577/'I Disease Parameters'!$E$13</f>
        <v>2.7480927096507492E-2</v>
      </c>
      <c r="P1577" s="27">
        <f>(1-L1577)/'I Disease Parameters'!$E$14</f>
        <v>2.2201009973307193E-2</v>
      </c>
      <c r="Q1577" s="19" t="str">
        <f t="shared" si="676"/>
        <v/>
      </c>
      <c r="R1577" s="17" t="str">
        <f t="shared" si="677"/>
        <v/>
      </c>
      <c r="S1577" s="17" t="str">
        <f t="shared" si="678"/>
        <v/>
      </c>
      <c r="T1577" s="17" t="str">
        <f t="shared" si="679"/>
        <v/>
      </c>
      <c r="U1577" s="17" t="str">
        <f t="shared" si="680"/>
        <v/>
      </c>
      <c r="V1577" s="17" t="str">
        <f t="shared" si="681"/>
        <v/>
      </c>
      <c r="W1577" s="17" t="str">
        <f t="shared" si="682"/>
        <v/>
      </c>
      <c r="X1577" s="18" t="str">
        <f t="shared" si="673"/>
        <v/>
      </c>
      <c r="Y1577" s="17" t="str">
        <f t="shared" si="683"/>
        <v/>
      </c>
      <c r="Z1577" s="17" t="str">
        <f t="shared" si="684"/>
        <v/>
      </c>
      <c r="AA1577" s="17" t="str">
        <f t="shared" si="685"/>
        <v/>
      </c>
      <c r="AB1577" s="17" t="str">
        <f t="shared" si="686"/>
        <v/>
      </c>
      <c r="AC1577" s="17" t="str">
        <f t="shared" si="687"/>
        <v/>
      </c>
      <c r="AD1577" s="18" t="str">
        <f t="shared" si="688"/>
        <v/>
      </c>
      <c r="AE1577" s="19" t="str">
        <f t="shared" si="689"/>
        <v/>
      </c>
      <c r="AF1577" s="17" t="str">
        <f t="shared" si="690"/>
        <v/>
      </c>
      <c r="AG1577" s="17" t="str">
        <f t="shared" si="691"/>
        <v/>
      </c>
      <c r="AH1577" s="18" t="str">
        <f t="shared" si="692"/>
        <v/>
      </c>
      <c r="AI1577" s="73"/>
      <c r="AJ1577" s="74"/>
      <c r="AK1577" s="74"/>
      <c r="AL1577" s="73"/>
      <c r="AM1577" s="74"/>
      <c r="AN1577" s="74">
        <f t="shared" si="693"/>
        <v>2012</v>
      </c>
      <c r="AO1577" s="19" t="str">
        <f t="shared" ca="1" si="694"/>
        <v>-</v>
      </c>
      <c r="AP1577" s="17" t="str">
        <f ca="1">IF($C1577&gt;=TODAY(),"-",100*(AO1577-MIN(Fit_Error_Deaths))/(MAX(Fit_Error_Deaths)-MIN(Fit_Error_Deaths)))</f>
        <v>-</v>
      </c>
      <c r="AQ1577" s="17" t="str">
        <f t="shared" ca="1" si="695"/>
        <v>-</v>
      </c>
      <c r="AR1577" s="17" t="str">
        <f ca="1">IF($C1577&gt;=TODAY(),"-",100*(AQ1577-MIN(Fit_Error_LocalTransmission))/(MAX(Fit_Error_LocalTransmission)-MIN(Fit_Error_LocalTransmission)))</f>
        <v>-</v>
      </c>
      <c r="AS1577" s="17" t="str">
        <f t="shared" ca="1" si="696"/>
        <v>-</v>
      </c>
      <c r="AT1577" s="67" t="str">
        <f t="shared" ca="1" si="697"/>
        <v>-</v>
      </c>
    </row>
    <row r="1578" spans="1:46" s="1" customFormat="1" ht="12" x14ac:dyDescent="0.35">
      <c r="A1578" s="87"/>
      <c r="B1578" s="40" t="str">
        <f t="shared" si="674"/>
        <v/>
      </c>
      <c r="C1578" s="41" t="str">
        <f t="shared" si="675"/>
        <v/>
      </c>
      <c r="D1578" s="28">
        <f>'I Disease Parameters'!$E$6/(1000*365)</f>
        <v>4.8197260273972601E-5</v>
      </c>
      <c r="E1578" s="28">
        <f>'I Disease Parameters'!$E$7/(1000*365)</f>
        <v>2.0024657534246577E-5</v>
      </c>
      <c r="F1578" s="27">
        <f>(1-'I Disease Parameters'!$E$8)/'I Disease Parameters'!$E$10</f>
        <v>0.188</v>
      </c>
      <c r="G1578" s="27">
        <f>'I Disease Parameters'!$E$8/'I Disease Parameters'!$E$11</f>
        <v>1.2E-2</v>
      </c>
      <c r="H1578" s="27">
        <f>1/'I Disease Parameters'!$E$12</f>
        <v>0.05</v>
      </c>
      <c r="I1578" s="27">
        <f>'I Disease Parameters'!$E$9/'I Disease Parameters'!$E$15</f>
        <v>0</v>
      </c>
      <c r="J1578" s="83">
        <f t="shared" si="698"/>
        <v>7.7001263440561267</v>
      </c>
      <c r="K1578" s="60">
        <f t="shared" si="699"/>
        <v>0.77001263449643809</v>
      </c>
      <c r="L1578" s="30">
        <f t="shared" si="700"/>
        <v>0.46717576064062738</v>
      </c>
      <c r="M1578" s="27">
        <f>J1578/'I Disease Parameters'!$E$12</f>
        <v>0.38500631720280631</v>
      </c>
      <c r="N1578" s="27">
        <f>K1578/SQRT('I Disease Parameters'!$E$13*'I Disease Parameters'!$E$13)</f>
        <v>4.5294860852731655E-2</v>
      </c>
      <c r="O1578" s="27">
        <f>L1578/'I Disease Parameters'!$E$13</f>
        <v>2.7480927096507492E-2</v>
      </c>
      <c r="P1578" s="27">
        <f>(1-L1578)/'I Disease Parameters'!$E$14</f>
        <v>2.2201009973307193E-2</v>
      </c>
      <c r="Q1578" s="19" t="str">
        <f t="shared" si="676"/>
        <v/>
      </c>
      <c r="R1578" s="17" t="str">
        <f t="shared" si="677"/>
        <v/>
      </c>
      <c r="S1578" s="17" t="str">
        <f t="shared" si="678"/>
        <v/>
      </c>
      <c r="T1578" s="17" t="str">
        <f t="shared" si="679"/>
        <v/>
      </c>
      <c r="U1578" s="17" t="str">
        <f t="shared" si="680"/>
        <v/>
      </c>
      <c r="V1578" s="17" t="str">
        <f t="shared" si="681"/>
        <v/>
      </c>
      <c r="W1578" s="17" t="str">
        <f t="shared" si="682"/>
        <v/>
      </c>
      <c r="X1578" s="18" t="str">
        <f t="shared" si="673"/>
        <v/>
      </c>
      <c r="Y1578" s="17" t="str">
        <f t="shared" si="683"/>
        <v/>
      </c>
      <c r="Z1578" s="17" t="str">
        <f t="shared" si="684"/>
        <v/>
      </c>
      <c r="AA1578" s="17" t="str">
        <f t="shared" si="685"/>
        <v/>
      </c>
      <c r="AB1578" s="17" t="str">
        <f t="shared" si="686"/>
        <v/>
      </c>
      <c r="AC1578" s="17" t="str">
        <f t="shared" si="687"/>
        <v/>
      </c>
      <c r="AD1578" s="18" t="str">
        <f t="shared" si="688"/>
        <v/>
      </c>
      <c r="AE1578" s="19" t="str">
        <f t="shared" si="689"/>
        <v/>
      </c>
      <c r="AF1578" s="17" t="str">
        <f t="shared" si="690"/>
        <v/>
      </c>
      <c r="AG1578" s="17" t="str">
        <f t="shared" si="691"/>
        <v/>
      </c>
      <c r="AH1578" s="18" t="str">
        <f t="shared" si="692"/>
        <v/>
      </c>
      <c r="AI1578" s="73"/>
      <c r="AJ1578" s="74"/>
      <c r="AK1578" s="74"/>
      <c r="AL1578" s="73"/>
      <c r="AM1578" s="74"/>
      <c r="AN1578" s="74">
        <f t="shared" si="693"/>
        <v>2012</v>
      </c>
      <c r="AO1578" s="19" t="str">
        <f t="shared" ca="1" si="694"/>
        <v>-</v>
      </c>
      <c r="AP1578" s="17" t="str">
        <f ca="1">IF($C1578&gt;=TODAY(),"-",100*(AO1578-MIN(Fit_Error_Deaths))/(MAX(Fit_Error_Deaths)-MIN(Fit_Error_Deaths)))</f>
        <v>-</v>
      </c>
      <c r="AQ1578" s="17" t="str">
        <f t="shared" ca="1" si="695"/>
        <v>-</v>
      </c>
      <c r="AR1578" s="17" t="str">
        <f ca="1">IF($C1578&gt;=TODAY(),"-",100*(AQ1578-MIN(Fit_Error_LocalTransmission))/(MAX(Fit_Error_LocalTransmission)-MIN(Fit_Error_LocalTransmission)))</f>
        <v>-</v>
      </c>
      <c r="AS1578" s="17" t="str">
        <f t="shared" ca="1" si="696"/>
        <v>-</v>
      </c>
      <c r="AT1578" s="67" t="str">
        <f t="shared" ca="1" si="697"/>
        <v>-</v>
      </c>
    </row>
    <row r="1579" spans="1:46" s="1" customFormat="1" ht="12" x14ac:dyDescent="0.35">
      <c r="A1579" s="87"/>
      <c r="B1579" s="40" t="str">
        <f t="shared" si="674"/>
        <v/>
      </c>
      <c r="C1579" s="41" t="str">
        <f t="shared" si="675"/>
        <v/>
      </c>
      <c r="D1579" s="28">
        <f>'I Disease Parameters'!$E$6/(1000*365)</f>
        <v>4.8197260273972601E-5</v>
      </c>
      <c r="E1579" s="28">
        <f>'I Disease Parameters'!$E$7/(1000*365)</f>
        <v>2.0024657534246577E-5</v>
      </c>
      <c r="F1579" s="27">
        <f>(1-'I Disease Parameters'!$E$8)/'I Disease Parameters'!$E$10</f>
        <v>0.188</v>
      </c>
      <c r="G1579" s="27">
        <f>'I Disease Parameters'!$E$8/'I Disease Parameters'!$E$11</f>
        <v>1.2E-2</v>
      </c>
      <c r="H1579" s="27">
        <f>1/'I Disease Parameters'!$E$12</f>
        <v>0.05</v>
      </c>
      <c r="I1579" s="27">
        <f>'I Disease Parameters'!$E$9/'I Disease Parameters'!$E$15</f>
        <v>0</v>
      </c>
      <c r="J1579" s="83">
        <f t="shared" si="698"/>
        <v>7.7001263440561267</v>
      </c>
      <c r="K1579" s="60">
        <f t="shared" si="699"/>
        <v>0.77001263449643809</v>
      </c>
      <c r="L1579" s="30">
        <f t="shared" si="700"/>
        <v>0.46717576064062738</v>
      </c>
      <c r="M1579" s="27">
        <f>J1579/'I Disease Parameters'!$E$12</f>
        <v>0.38500631720280631</v>
      </c>
      <c r="N1579" s="27">
        <f>K1579/SQRT('I Disease Parameters'!$E$13*'I Disease Parameters'!$E$13)</f>
        <v>4.5294860852731655E-2</v>
      </c>
      <c r="O1579" s="27">
        <f>L1579/'I Disease Parameters'!$E$13</f>
        <v>2.7480927096507492E-2</v>
      </c>
      <c r="P1579" s="27">
        <f>(1-L1579)/'I Disease Parameters'!$E$14</f>
        <v>2.2201009973307193E-2</v>
      </c>
      <c r="Q1579" s="19" t="str">
        <f t="shared" si="676"/>
        <v/>
      </c>
      <c r="R1579" s="17" t="str">
        <f t="shared" si="677"/>
        <v/>
      </c>
      <c r="S1579" s="17" t="str">
        <f t="shared" si="678"/>
        <v/>
      </c>
      <c r="T1579" s="17" t="str">
        <f t="shared" si="679"/>
        <v/>
      </c>
      <c r="U1579" s="17" t="str">
        <f t="shared" si="680"/>
        <v/>
      </c>
      <c r="V1579" s="17" t="str">
        <f t="shared" si="681"/>
        <v/>
      </c>
      <c r="W1579" s="17" t="str">
        <f t="shared" si="682"/>
        <v/>
      </c>
      <c r="X1579" s="18" t="str">
        <f t="shared" si="673"/>
        <v/>
      </c>
      <c r="Y1579" s="17" t="str">
        <f t="shared" si="683"/>
        <v/>
      </c>
      <c r="Z1579" s="17" t="str">
        <f t="shared" si="684"/>
        <v/>
      </c>
      <c r="AA1579" s="17" t="str">
        <f t="shared" si="685"/>
        <v/>
      </c>
      <c r="AB1579" s="17" t="str">
        <f t="shared" si="686"/>
        <v/>
      </c>
      <c r="AC1579" s="17" t="str">
        <f t="shared" si="687"/>
        <v/>
      </c>
      <c r="AD1579" s="18" t="str">
        <f t="shared" si="688"/>
        <v/>
      </c>
      <c r="AE1579" s="19" t="str">
        <f t="shared" si="689"/>
        <v/>
      </c>
      <c r="AF1579" s="17" t="str">
        <f t="shared" si="690"/>
        <v/>
      </c>
      <c r="AG1579" s="17" t="str">
        <f t="shared" si="691"/>
        <v/>
      </c>
      <c r="AH1579" s="18" t="str">
        <f t="shared" si="692"/>
        <v/>
      </c>
      <c r="AI1579" s="73"/>
      <c r="AJ1579" s="74"/>
      <c r="AK1579" s="74"/>
      <c r="AL1579" s="73"/>
      <c r="AM1579" s="74"/>
      <c r="AN1579" s="74">
        <f t="shared" si="693"/>
        <v>2012</v>
      </c>
      <c r="AO1579" s="19" t="str">
        <f t="shared" ca="1" si="694"/>
        <v>-</v>
      </c>
      <c r="AP1579" s="17" t="str">
        <f ca="1">IF($C1579&gt;=TODAY(),"-",100*(AO1579-MIN(Fit_Error_Deaths))/(MAX(Fit_Error_Deaths)-MIN(Fit_Error_Deaths)))</f>
        <v>-</v>
      </c>
      <c r="AQ1579" s="17" t="str">
        <f t="shared" ca="1" si="695"/>
        <v>-</v>
      </c>
      <c r="AR1579" s="17" t="str">
        <f ca="1">IF($C1579&gt;=TODAY(),"-",100*(AQ1579-MIN(Fit_Error_LocalTransmission))/(MAX(Fit_Error_LocalTransmission)-MIN(Fit_Error_LocalTransmission)))</f>
        <v>-</v>
      </c>
      <c r="AS1579" s="17" t="str">
        <f t="shared" ca="1" si="696"/>
        <v>-</v>
      </c>
      <c r="AT1579" s="67" t="str">
        <f t="shared" ca="1" si="697"/>
        <v>-</v>
      </c>
    </row>
    <row r="1580" spans="1:46" s="1" customFormat="1" ht="12" x14ac:dyDescent="0.35">
      <c r="A1580" s="87"/>
      <c r="B1580" s="40" t="str">
        <f t="shared" si="674"/>
        <v/>
      </c>
      <c r="C1580" s="41" t="str">
        <f t="shared" si="675"/>
        <v/>
      </c>
      <c r="D1580" s="28">
        <f>'I Disease Parameters'!$E$6/(1000*365)</f>
        <v>4.8197260273972601E-5</v>
      </c>
      <c r="E1580" s="28">
        <f>'I Disease Parameters'!$E$7/(1000*365)</f>
        <v>2.0024657534246577E-5</v>
      </c>
      <c r="F1580" s="27">
        <f>(1-'I Disease Parameters'!$E$8)/'I Disease Parameters'!$E$10</f>
        <v>0.188</v>
      </c>
      <c r="G1580" s="27">
        <f>'I Disease Parameters'!$E$8/'I Disease Parameters'!$E$11</f>
        <v>1.2E-2</v>
      </c>
      <c r="H1580" s="27">
        <f>1/'I Disease Parameters'!$E$12</f>
        <v>0.05</v>
      </c>
      <c r="I1580" s="27">
        <f>'I Disease Parameters'!$E$9/'I Disease Parameters'!$E$15</f>
        <v>0</v>
      </c>
      <c r="J1580" s="83">
        <f t="shared" si="698"/>
        <v>7.7001263440561267</v>
      </c>
      <c r="K1580" s="60">
        <f t="shared" si="699"/>
        <v>0.77001263449643809</v>
      </c>
      <c r="L1580" s="30">
        <f t="shared" si="700"/>
        <v>0.46717576064062738</v>
      </c>
      <c r="M1580" s="27">
        <f>J1580/'I Disease Parameters'!$E$12</f>
        <v>0.38500631720280631</v>
      </c>
      <c r="N1580" s="27">
        <f>K1580/SQRT('I Disease Parameters'!$E$13*'I Disease Parameters'!$E$13)</f>
        <v>4.5294860852731655E-2</v>
      </c>
      <c r="O1580" s="27">
        <f>L1580/'I Disease Parameters'!$E$13</f>
        <v>2.7480927096507492E-2</v>
      </c>
      <c r="P1580" s="27">
        <f>(1-L1580)/'I Disease Parameters'!$E$14</f>
        <v>2.2201009973307193E-2</v>
      </c>
      <c r="Q1580" s="19" t="str">
        <f t="shared" si="676"/>
        <v/>
      </c>
      <c r="R1580" s="17" t="str">
        <f t="shared" si="677"/>
        <v/>
      </c>
      <c r="S1580" s="17" t="str">
        <f t="shared" si="678"/>
        <v/>
      </c>
      <c r="T1580" s="17" t="str">
        <f t="shared" si="679"/>
        <v/>
      </c>
      <c r="U1580" s="17" t="str">
        <f t="shared" si="680"/>
        <v/>
      </c>
      <c r="V1580" s="17" t="str">
        <f t="shared" si="681"/>
        <v/>
      </c>
      <c r="W1580" s="17" t="str">
        <f t="shared" si="682"/>
        <v/>
      </c>
      <c r="X1580" s="18" t="str">
        <f t="shared" si="673"/>
        <v/>
      </c>
      <c r="Y1580" s="17" t="str">
        <f t="shared" si="683"/>
        <v/>
      </c>
      <c r="Z1580" s="17" t="str">
        <f t="shared" si="684"/>
        <v/>
      </c>
      <c r="AA1580" s="17" t="str">
        <f t="shared" si="685"/>
        <v/>
      </c>
      <c r="AB1580" s="17" t="str">
        <f t="shared" si="686"/>
        <v/>
      </c>
      <c r="AC1580" s="17" t="str">
        <f t="shared" si="687"/>
        <v/>
      </c>
      <c r="AD1580" s="18" t="str">
        <f t="shared" si="688"/>
        <v/>
      </c>
      <c r="AE1580" s="19" t="str">
        <f t="shared" si="689"/>
        <v/>
      </c>
      <c r="AF1580" s="17" t="str">
        <f t="shared" si="690"/>
        <v/>
      </c>
      <c r="AG1580" s="17" t="str">
        <f t="shared" si="691"/>
        <v/>
      </c>
      <c r="AH1580" s="18" t="str">
        <f t="shared" si="692"/>
        <v/>
      </c>
      <c r="AI1580" s="73"/>
      <c r="AJ1580" s="74"/>
      <c r="AK1580" s="74"/>
      <c r="AL1580" s="73"/>
      <c r="AM1580" s="74"/>
      <c r="AN1580" s="74">
        <f t="shared" si="693"/>
        <v>2012</v>
      </c>
      <c r="AO1580" s="19" t="str">
        <f t="shared" ca="1" si="694"/>
        <v>-</v>
      </c>
      <c r="AP1580" s="17" t="str">
        <f ca="1">IF($C1580&gt;=TODAY(),"-",100*(AO1580-MIN(Fit_Error_Deaths))/(MAX(Fit_Error_Deaths)-MIN(Fit_Error_Deaths)))</f>
        <v>-</v>
      </c>
      <c r="AQ1580" s="17" t="str">
        <f t="shared" ca="1" si="695"/>
        <v>-</v>
      </c>
      <c r="AR1580" s="17" t="str">
        <f ca="1">IF($C1580&gt;=TODAY(),"-",100*(AQ1580-MIN(Fit_Error_LocalTransmission))/(MAX(Fit_Error_LocalTransmission)-MIN(Fit_Error_LocalTransmission)))</f>
        <v>-</v>
      </c>
      <c r="AS1580" s="17" t="str">
        <f t="shared" ca="1" si="696"/>
        <v>-</v>
      </c>
      <c r="AT1580" s="67" t="str">
        <f t="shared" ca="1" si="697"/>
        <v>-</v>
      </c>
    </row>
    <row r="1581" spans="1:46" s="1" customFormat="1" ht="12" x14ac:dyDescent="0.35">
      <c r="A1581" s="87"/>
      <c r="B1581" s="40" t="str">
        <f t="shared" si="674"/>
        <v/>
      </c>
      <c r="C1581" s="41" t="str">
        <f t="shared" si="675"/>
        <v/>
      </c>
      <c r="D1581" s="28">
        <f>'I Disease Parameters'!$E$6/(1000*365)</f>
        <v>4.8197260273972601E-5</v>
      </c>
      <c r="E1581" s="28">
        <f>'I Disease Parameters'!$E$7/(1000*365)</f>
        <v>2.0024657534246577E-5</v>
      </c>
      <c r="F1581" s="27">
        <f>(1-'I Disease Parameters'!$E$8)/'I Disease Parameters'!$E$10</f>
        <v>0.188</v>
      </c>
      <c r="G1581" s="27">
        <f>'I Disease Parameters'!$E$8/'I Disease Parameters'!$E$11</f>
        <v>1.2E-2</v>
      </c>
      <c r="H1581" s="27">
        <f>1/'I Disease Parameters'!$E$12</f>
        <v>0.05</v>
      </c>
      <c r="I1581" s="27">
        <f>'I Disease Parameters'!$E$9/'I Disease Parameters'!$E$15</f>
        <v>0</v>
      </c>
      <c r="J1581" s="83">
        <f t="shared" si="698"/>
        <v>7.7001263440561267</v>
      </c>
      <c r="K1581" s="60">
        <f t="shared" si="699"/>
        <v>0.77001263449643809</v>
      </c>
      <c r="L1581" s="30">
        <f t="shared" si="700"/>
        <v>0.46717576064062738</v>
      </c>
      <c r="M1581" s="27">
        <f>J1581/'I Disease Parameters'!$E$12</f>
        <v>0.38500631720280631</v>
      </c>
      <c r="N1581" s="27">
        <f>K1581/SQRT('I Disease Parameters'!$E$13*'I Disease Parameters'!$E$13)</f>
        <v>4.5294860852731655E-2</v>
      </c>
      <c r="O1581" s="27">
        <f>L1581/'I Disease Parameters'!$E$13</f>
        <v>2.7480927096507492E-2</v>
      </c>
      <c r="P1581" s="27">
        <f>(1-L1581)/'I Disease Parameters'!$E$14</f>
        <v>2.2201009973307193E-2</v>
      </c>
      <c r="Q1581" s="19" t="str">
        <f t="shared" si="676"/>
        <v/>
      </c>
      <c r="R1581" s="17" t="str">
        <f t="shared" si="677"/>
        <v/>
      </c>
      <c r="S1581" s="17" t="str">
        <f t="shared" si="678"/>
        <v/>
      </c>
      <c r="T1581" s="17" t="str">
        <f t="shared" si="679"/>
        <v/>
      </c>
      <c r="U1581" s="17" t="str">
        <f t="shared" si="680"/>
        <v/>
      </c>
      <c r="V1581" s="17" t="str">
        <f t="shared" si="681"/>
        <v/>
      </c>
      <c r="W1581" s="17" t="str">
        <f t="shared" si="682"/>
        <v/>
      </c>
      <c r="X1581" s="18" t="str">
        <f t="shared" si="673"/>
        <v/>
      </c>
      <c r="Y1581" s="17" t="str">
        <f t="shared" si="683"/>
        <v/>
      </c>
      <c r="Z1581" s="17" t="str">
        <f t="shared" si="684"/>
        <v/>
      </c>
      <c r="AA1581" s="17" t="str">
        <f t="shared" si="685"/>
        <v/>
      </c>
      <c r="AB1581" s="17" t="str">
        <f t="shared" si="686"/>
        <v/>
      </c>
      <c r="AC1581" s="17" t="str">
        <f t="shared" si="687"/>
        <v/>
      </c>
      <c r="AD1581" s="18" t="str">
        <f t="shared" si="688"/>
        <v/>
      </c>
      <c r="AE1581" s="19" t="str">
        <f t="shared" si="689"/>
        <v/>
      </c>
      <c r="AF1581" s="17" t="str">
        <f t="shared" si="690"/>
        <v/>
      </c>
      <c r="AG1581" s="17" t="str">
        <f t="shared" si="691"/>
        <v/>
      </c>
      <c r="AH1581" s="18" t="str">
        <f t="shared" si="692"/>
        <v/>
      </c>
      <c r="AI1581" s="73"/>
      <c r="AJ1581" s="74"/>
      <c r="AK1581" s="74"/>
      <c r="AL1581" s="73"/>
      <c r="AM1581" s="74"/>
      <c r="AN1581" s="74">
        <f t="shared" si="693"/>
        <v>2012</v>
      </c>
      <c r="AO1581" s="19" t="str">
        <f t="shared" ca="1" si="694"/>
        <v>-</v>
      </c>
      <c r="AP1581" s="17" t="str">
        <f ca="1">IF($C1581&gt;=TODAY(),"-",100*(AO1581-MIN(Fit_Error_Deaths))/(MAX(Fit_Error_Deaths)-MIN(Fit_Error_Deaths)))</f>
        <v>-</v>
      </c>
      <c r="AQ1581" s="17" t="str">
        <f t="shared" ca="1" si="695"/>
        <v>-</v>
      </c>
      <c r="AR1581" s="17" t="str">
        <f ca="1">IF($C1581&gt;=TODAY(),"-",100*(AQ1581-MIN(Fit_Error_LocalTransmission))/(MAX(Fit_Error_LocalTransmission)-MIN(Fit_Error_LocalTransmission)))</f>
        <v>-</v>
      </c>
      <c r="AS1581" s="17" t="str">
        <f t="shared" ca="1" si="696"/>
        <v>-</v>
      </c>
      <c r="AT1581" s="67" t="str">
        <f t="shared" ca="1" si="697"/>
        <v>-</v>
      </c>
    </row>
    <row r="1582" spans="1:46" s="1" customFormat="1" ht="12" x14ac:dyDescent="0.35">
      <c r="A1582" s="87"/>
      <c r="B1582" s="40" t="str">
        <f t="shared" si="674"/>
        <v/>
      </c>
      <c r="C1582" s="41" t="str">
        <f t="shared" si="675"/>
        <v/>
      </c>
      <c r="D1582" s="28">
        <f>'I Disease Parameters'!$E$6/(1000*365)</f>
        <v>4.8197260273972601E-5</v>
      </c>
      <c r="E1582" s="28">
        <f>'I Disease Parameters'!$E$7/(1000*365)</f>
        <v>2.0024657534246577E-5</v>
      </c>
      <c r="F1582" s="27">
        <f>(1-'I Disease Parameters'!$E$8)/'I Disease Parameters'!$E$10</f>
        <v>0.188</v>
      </c>
      <c r="G1582" s="27">
        <f>'I Disease Parameters'!$E$8/'I Disease Parameters'!$E$11</f>
        <v>1.2E-2</v>
      </c>
      <c r="H1582" s="27">
        <f>1/'I Disease Parameters'!$E$12</f>
        <v>0.05</v>
      </c>
      <c r="I1582" s="27">
        <f>'I Disease Parameters'!$E$9/'I Disease Parameters'!$E$15</f>
        <v>0</v>
      </c>
      <c r="J1582" s="83">
        <f t="shared" si="698"/>
        <v>7.7001263440561267</v>
      </c>
      <c r="K1582" s="60">
        <f t="shared" si="699"/>
        <v>0.77001263449643809</v>
      </c>
      <c r="L1582" s="30">
        <f t="shared" si="700"/>
        <v>0.46717576064062738</v>
      </c>
      <c r="M1582" s="27">
        <f>J1582/'I Disease Parameters'!$E$12</f>
        <v>0.38500631720280631</v>
      </c>
      <c r="N1582" s="27">
        <f>K1582/SQRT('I Disease Parameters'!$E$13*'I Disease Parameters'!$E$13)</f>
        <v>4.5294860852731655E-2</v>
      </c>
      <c r="O1582" s="27">
        <f>L1582/'I Disease Parameters'!$E$13</f>
        <v>2.7480927096507492E-2</v>
      </c>
      <c r="P1582" s="27">
        <f>(1-L1582)/'I Disease Parameters'!$E$14</f>
        <v>2.2201009973307193E-2</v>
      </c>
      <c r="Q1582" s="19" t="str">
        <f t="shared" si="676"/>
        <v/>
      </c>
      <c r="R1582" s="17" t="str">
        <f t="shared" si="677"/>
        <v/>
      </c>
      <c r="S1582" s="17" t="str">
        <f t="shared" si="678"/>
        <v/>
      </c>
      <c r="T1582" s="17" t="str">
        <f t="shared" si="679"/>
        <v/>
      </c>
      <c r="U1582" s="17" t="str">
        <f t="shared" si="680"/>
        <v/>
      </c>
      <c r="V1582" s="17" t="str">
        <f t="shared" si="681"/>
        <v/>
      </c>
      <c r="W1582" s="17" t="str">
        <f t="shared" si="682"/>
        <v/>
      </c>
      <c r="X1582" s="18" t="str">
        <f t="shared" si="673"/>
        <v/>
      </c>
      <c r="Y1582" s="17" t="str">
        <f t="shared" si="683"/>
        <v/>
      </c>
      <c r="Z1582" s="17" t="str">
        <f t="shared" si="684"/>
        <v/>
      </c>
      <c r="AA1582" s="17" t="str">
        <f t="shared" si="685"/>
        <v/>
      </c>
      <c r="AB1582" s="17" t="str">
        <f t="shared" si="686"/>
        <v/>
      </c>
      <c r="AC1582" s="17" t="str">
        <f t="shared" si="687"/>
        <v/>
      </c>
      <c r="AD1582" s="18" t="str">
        <f t="shared" si="688"/>
        <v/>
      </c>
      <c r="AE1582" s="19" t="str">
        <f t="shared" si="689"/>
        <v/>
      </c>
      <c r="AF1582" s="17" t="str">
        <f t="shared" si="690"/>
        <v/>
      </c>
      <c r="AG1582" s="17" t="str">
        <f t="shared" si="691"/>
        <v/>
      </c>
      <c r="AH1582" s="18" t="str">
        <f t="shared" si="692"/>
        <v/>
      </c>
      <c r="AI1582" s="73"/>
      <c r="AJ1582" s="74"/>
      <c r="AK1582" s="74"/>
      <c r="AL1582" s="73"/>
      <c r="AM1582" s="74"/>
      <c r="AN1582" s="74">
        <f t="shared" si="693"/>
        <v>2012</v>
      </c>
      <c r="AO1582" s="19" t="str">
        <f t="shared" ca="1" si="694"/>
        <v>-</v>
      </c>
      <c r="AP1582" s="17" t="str">
        <f ca="1">IF($C1582&gt;=TODAY(),"-",100*(AO1582-MIN(Fit_Error_Deaths))/(MAX(Fit_Error_Deaths)-MIN(Fit_Error_Deaths)))</f>
        <v>-</v>
      </c>
      <c r="AQ1582" s="17" t="str">
        <f t="shared" ca="1" si="695"/>
        <v>-</v>
      </c>
      <c r="AR1582" s="17" t="str">
        <f ca="1">IF($C1582&gt;=TODAY(),"-",100*(AQ1582-MIN(Fit_Error_LocalTransmission))/(MAX(Fit_Error_LocalTransmission)-MIN(Fit_Error_LocalTransmission)))</f>
        <v>-</v>
      </c>
      <c r="AS1582" s="17" t="str">
        <f t="shared" ca="1" si="696"/>
        <v>-</v>
      </c>
      <c r="AT1582" s="67" t="str">
        <f t="shared" ca="1" si="697"/>
        <v>-</v>
      </c>
    </row>
    <row r="1583" spans="1:46" s="1" customFormat="1" ht="12" x14ac:dyDescent="0.35">
      <c r="A1583" s="87"/>
      <c r="B1583" s="40" t="str">
        <f t="shared" si="674"/>
        <v/>
      </c>
      <c r="C1583" s="41" t="str">
        <f t="shared" si="675"/>
        <v/>
      </c>
      <c r="D1583" s="28">
        <f>'I Disease Parameters'!$E$6/(1000*365)</f>
        <v>4.8197260273972601E-5</v>
      </c>
      <c r="E1583" s="28">
        <f>'I Disease Parameters'!$E$7/(1000*365)</f>
        <v>2.0024657534246577E-5</v>
      </c>
      <c r="F1583" s="27">
        <f>(1-'I Disease Parameters'!$E$8)/'I Disease Parameters'!$E$10</f>
        <v>0.188</v>
      </c>
      <c r="G1583" s="27">
        <f>'I Disease Parameters'!$E$8/'I Disease Parameters'!$E$11</f>
        <v>1.2E-2</v>
      </c>
      <c r="H1583" s="27">
        <f>1/'I Disease Parameters'!$E$12</f>
        <v>0.05</v>
      </c>
      <c r="I1583" s="27">
        <f>'I Disease Parameters'!$E$9/'I Disease Parameters'!$E$15</f>
        <v>0</v>
      </c>
      <c r="J1583" s="83">
        <f t="shared" si="698"/>
        <v>7.7001263440561267</v>
      </c>
      <c r="K1583" s="60">
        <f t="shared" si="699"/>
        <v>0.77001263449643809</v>
      </c>
      <c r="L1583" s="30">
        <f t="shared" si="700"/>
        <v>0.46717576064062738</v>
      </c>
      <c r="M1583" s="27">
        <f>J1583/'I Disease Parameters'!$E$12</f>
        <v>0.38500631720280631</v>
      </c>
      <c r="N1583" s="27">
        <f>K1583/SQRT('I Disease Parameters'!$E$13*'I Disease Parameters'!$E$13)</f>
        <v>4.5294860852731655E-2</v>
      </c>
      <c r="O1583" s="27">
        <f>L1583/'I Disease Parameters'!$E$13</f>
        <v>2.7480927096507492E-2</v>
      </c>
      <c r="P1583" s="27">
        <f>(1-L1583)/'I Disease Parameters'!$E$14</f>
        <v>2.2201009973307193E-2</v>
      </c>
      <c r="Q1583" s="19" t="str">
        <f t="shared" si="676"/>
        <v/>
      </c>
      <c r="R1583" s="17" t="str">
        <f t="shared" si="677"/>
        <v/>
      </c>
      <c r="S1583" s="17" t="str">
        <f t="shared" si="678"/>
        <v/>
      </c>
      <c r="T1583" s="17" t="str">
        <f t="shared" si="679"/>
        <v/>
      </c>
      <c r="U1583" s="17" t="str">
        <f t="shared" si="680"/>
        <v/>
      </c>
      <c r="V1583" s="17" t="str">
        <f t="shared" si="681"/>
        <v/>
      </c>
      <c r="W1583" s="17" t="str">
        <f t="shared" si="682"/>
        <v/>
      </c>
      <c r="X1583" s="18" t="str">
        <f t="shared" si="673"/>
        <v/>
      </c>
      <c r="Y1583" s="17" t="str">
        <f t="shared" si="683"/>
        <v/>
      </c>
      <c r="Z1583" s="17" t="str">
        <f t="shared" si="684"/>
        <v/>
      </c>
      <c r="AA1583" s="17" t="str">
        <f t="shared" si="685"/>
        <v/>
      </c>
      <c r="AB1583" s="17" t="str">
        <f t="shared" si="686"/>
        <v/>
      </c>
      <c r="AC1583" s="17" t="str">
        <f t="shared" si="687"/>
        <v/>
      </c>
      <c r="AD1583" s="18" t="str">
        <f t="shared" si="688"/>
        <v/>
      </c>
      <c r="AE1583" s="19" t="str">
        <f t="shared" si="689"/>
        <v/>
      </c>
      <c r="AF1583" s="17" t="str">
        <f t="shared" si="690"/>
        <v/>
      </c>
      <c r="AG1583" s="17" t="str">
        <f t="shared" si="691"/>
        <v/>
      </c>
      <c r="AH1583" s="18" t="str">
        <f t="shared" si="692"/>
        <v/>
      </c>
      <c r="AI1583" s="73"/>
      <c r="AJ1583" s="74"/>
      <c r="AK1583" s="74"/>
      <c r="AL1583" s="73"/>
      <c r="AM1583" s="74"/>
      <c r="AN1583" s="74">
        <f t="shared" si="693"/>
        <v>2012</v>
      </c>
      <c r="AO1583" s="19" t="str">
        <f t="shared" ca="1" si="694"/>
        <v>-</v>
      </c>
      <c r="AP1583" s="17" t="str">
        <f ca="1">IF($C1583&gt;=TODAY(),"-",100*(AO1583-MIN(Fit_Error_Deaths))/(MAX(Fit_Error_Deaths)-MIN(Fit_Error_Deaths)))</f>
        <v>-</v>
      </c>
      <c r="AQ1583" s="17" t="str">
        <f t="shared" ca="1" si="695"/>
        <v>-</v>
      </c>
      <c r="AR1583" s="17" t="str">
        <f ca="1">IF($C1583&gt;=TODAY(),"-",100*(AQ1583-MIN(Fit_Error_LocalTransmission))/(MAX(Fit_Error_LocalTransmission)-MIN(Fit_Error_LocalTransmission)))</f>
        <v>-</v>
      </c>
      <c r="AS1583" s="17" t="str">
        <f t="shared" ca="1" si="696"/>
        <v>-</v>
      </c>
      <c r="AT1583" s="67" t="str">
        <f t="shared" ca="1" si="697"/>
        <v>-</v>
      </c>
    </row>
    <row r="1584" spans="1:46" s="1" customFormat="1" ht="12" x14ac:dyDescent="0.35">
      <c r="A1584" s="87"/>
      <c r="B1584" s="40" t="str">
        <f t="shared" si="674"/>
        <v/>
      </c>
      <c r="C1584" s="41" t="str">
        <f t="shared" si="675"/>
        <v/>
      </c>
      <c r="D1584" s="28">
        <f>'I Disease Parameters'!$E$6/(1000*365)</f>
        <v>4.8197260273972601E-5</v>
      </c>
      <c r="E1584" s="28">
        <f>'I Disease Parameters'!$E$7/(1000*365)</f>
        <v>2.0024657534246577E-5</v>
      </c>
      <c r="F1584" s="27">
        <f>(1-'I Disease Parameters'!$E$8)/'I Disease Parameters'!$E$10</f>
        <v>0.188</v>
      </c>
      <c r="G1584" s="27">
        <f>'I Disease Parameters'!$E$8/'I Disease Parameters'!$E$11</f>
        <v>1.2E-2</v>
      </c>
      <c r="H1584" s="27">
        <f>1/'I Disease Parameters'!$E$12</f>
        <v>0.05</v>
      </c>
      <c r="I1584" s="27">
        <f>'I Disease Parameters'!$E$9/'I Disease Parameters'!$E$15</f>
        <v>0</v>
      </c>
      <c r="J1584" s="83">
        <f t="shared" si="698"/>
        <v>7.7001263440561267</v>
      </c>
      <c r="K1584" s="60">
        <f t="shared" si="699"/>
        <v>0.77001263449643809</v>
      </c>
      <c r="L1584" s="30">
        <f t="shared" si="700"/>
        <v>0.46717576064062738</v>
      </c>
      <c r="M1584" s="27">
        <f>J1584/'I Disease Parameters'!$E$12</f>
        <v>0.38500631720280631</v>
      </c>
      <c r="N1584" s="27">
        <f>K1584/SQRT('I Disease Parameters'!$E$13*'I Disease Parameters'!$E$13)</f>
        <v>4.5294860852731655E-2</v>
      </c>
      <c r="O1584" s="27">
        <f>L1584/'I Disease Parameters'!$E$13</f>
        <v>2.7480927096507492E-2</v>
      </c>
      <c r="P1584" s="27">
        <f>(1-L1584)/'I Disease Parameters'!$E$14</f>
        <v>2.2201009973307193E-2</v>
      </c>
      <c r="Q1584" s="19" t="str">
        <f t="shared" si="676"/>
        <v/>
      </c>
      <c r="R1584" s="17" t="str">
        <f t="shared" si="677"/>
        <v/>
      </c>
      <c r="S1584" s="17" t="str">
        <f t="shared" si="678"/>
        <v/>
      </c>
      <c r="T1584" s="17" t="str">
        <f t="shared" si="679"/>
        <v/>
      </c>
      <c r="U1584" s="17" t="str">
        <f t="shared" si="680"/>
        <v/>
      </c>
      <c r="V1584" s="17" t="str">
        <f t="shared" si="681"/>
        <v/>
      </c>
      <c r="W1584" s="17" t="str">
        <f t="shared" si="682"/>
        <v/>
      </c>
      <c r="X1584" s="18" t="str">
        <f t="shared" si="673"/>
        <v/>
      </c>
      <c r="Y1584" s="17" t="str">
        <f t="shared" si="683"/>
        <v/>
      </c>
      <c r="Z1584" s="17" t="str">
        <f t="shared" si="684"/>
        <v/>
      </c>
      <c r="AA1584" s="17" t="str">
        <f t="shared" si="685"/>
        <v/>
      </c>
      <c r="AB1584" s="17" t="str">
        <f t="shared" si="686"/>
        <v/>
      </c>
      <c r="AC1584" s="17" t="str">
        <f t="shared" si="687"/>
        <v/>
      </c>
      <c r="AD1584" s="18" t="str">
        <f t="shared" si="688"/>
        <v/>
      </c>
      <c r="AE1584" s="19" t="str">
        <f t="shared" si="689"/>
        <v/>
      </c>
      <c r="AF1584" s="17" t="str">
        <f t="shared" si="690"/>
        <v/>
      </c>
      <c r="AG1584" s="17" t="str">
        <f t="shared" si="691"/>
        <v/>
      </c>
      <c r="AH1584" s="18" t="str">
        <f t="shared" si="692"/>
        <v/>
      </c>
      <c r="AI1584" s="73"/>
      <c r="AJ1584" s="74"/>
      <c r="AK1584" s="74"/>
      <c r="AL1584" s="73"/>
      <c r="AM1584" s="74"/>
      <c r="AN1584" s="74">
        <f t="shared" si="693"/>
        <v>2012</v>
      </c>
      <c r="AO1584" s="19" t="str">
        <f t="shared" ca="1" si="694"/>
        <v>-</v>
      </c>
      <c r="AP1584" s="17" t="str">
        <f ca="1">IF($C1584&gt;=TODAY(),"-",100*(AO1584-MIN(Fit_Error_Deaths))/(MAX(Fit_Error_Deaths)-MIN(Fit_Error_Deaths)))</f>
        <v>-</v>
      </c>
      <c r="AQ1584" s="17" t="str">
        <f t="shared" ca="1" si="695"/>
        <v>-</v>
      </c>
      <c r="AR1584" s="17" t="str">
        <f ca="1">IF($C1584&gt;=TODAY(),"-",100*(AQ1584-MIN(Fit_Error_LocalTransmission))/(MAX(Fit_Error_LocalTransmission)-MIN(Fit_Error_LocalTransmission)))</f>
        <v>-</v>
      </c>
      <c r="AS1584" s="17" t="str">
        <f t="shared" ca="1" si="696"/>
        <v>-</v>
      </c>
      <c r="AT1584" s="67" t="str">
        <f t="shared" ca="1" si="697"/>
        <v>-</v>
      </c>
    </row>
    <row r="1585" spans="1:46" s="1" customFormat="1" ht="12" x14ac:dyDescent="0.35">
      <c r="A1585" s="87"/>
      <c r="B1585" s="40" t="str">
        <f t="shared" si="674"/>
        <v/>
      </c>
      <c r="C1585" s="41" t="str">
        <f t="shared" si="675"/>
        <v/>
      </c>
      <c r="D1585" s="28">
        <f>'I Disease Parameters'!$E$6/(1000*365)</f>
        <v>4.8197260273972601E-5</v>
      </c>
      <c r="E1585" s="28">
        <f>'I Disease Parameters'!$E$7/(1000*365)</f>
        <v>2.0024657534246577E-5</v>
      </c>
      <c r="F1585" s="27">
        <f>(1-'I Disease Parameters'!$E$8)/'I Disease Parameters'!$E$10</f>
        <v>0.188</v>
      </c>
      <c r="G1585" s="27">
        <f>'I Disease Parameters'!$E$8/'I Disease Parameters'!$E$11</f>
        <v>1.2E-2</v>
      </c>
      <c r="H1585" s="27">
        <f>1/'I Disease Parameters'!$E$12</f>
        <v>0.05</v>
      </c>
      <c r="I1585" s="27">
        <f>'I Disease Parameters'!$E$9/'I Disease Parameters'!$E$15</f>
        <v>0</v>
      </c>
      <c r="J1585" s="83">
        <f t="shared" si="698"/>
        <v>7.7001263440561267</v>
      </c>
      <c r="K1585" s="60">
        <f t="shared" si="699"/>
        <v>0.77001263449643809</v>
      </c>
      <c r="L1585" s="30">
        <f t="shared" si="700"/>
        <v>0.46717576064062738</v>
      </c>
      <c r="M1585" s="27">
        <f>J1585/'I Disease Parameters'!$E$12</f>
        <v>0.38500631720280631</v>
      </c>
      <c r="N1585" s="27">
        <f>K1585/SQRT('I Disease Parameters'!$E$13*'I Disease Parameters'!$E$13)</f>
        <v>4.5294860852731655E-2</v>
      </c>
      <c r="O1585" s="27">
        <f>L1585/'I Disease Parameters'!$E$13</f>
        <v>2.7480927096507492E-2</v>
      </c>
      <c r="P1585" s="27">
        <f>(1-L1585)/'I Disease Parameters'!$E$14</f>
        <v>2.2201009973307193E-2</v>
      </c>
      <c r="Q1585" s="19" t="str">
        <f t="shared" si="676"/>
        <v/>
      </c>
      <c r="R1585" s="17" t="str">
        <f t="shared" si="677"/>
        <v/>
      </c>
      <c r="S1585" s="17" t="str">
        <f t="shared" si="678"/>
        <v/>
      </c>
      <c r="T1585" s="17" t="str">
        <f t="shared" si="679"/>
        <v/>
      </c>
      <c r="U1585" s="17" t="str">
        <f t="shared" si="680"/>
        <v/>
      </c>
      <c r="V1585" s="17" t="str">
        <f t="shared" si="681"/>
        <v/>
      </c>
      <c r="W1585" s="17" t="str">
        <f t="shared" si="682"/>
        <v/>
      </c>
      <c r="X1585" s="18" t="str">
        <f t="shared" si="673"/>
        <v/>
      </c>
      <c r="Y1585" s="17" t="str">
        <f t="shared" si="683"/>
        <v/>
      </c>
      <c r="Z1585" s="17" t="str">
        <f t="shared" si="684"/>
        <v/>
      </c>
      <c r="AA1585" s="17" t="str">
        <f t="shared" si="685"/>
        <v/>
      </c>
      <c r="AB1585" s="17" t="str">
        <f t="shared" si="686"/>
        <v/>
      </c>
      <c r="AC1585" s="17" t="str">
        <f t="shared" si="687"/>
        <v/>
      </c>
      <c r="AD1585" s="18" t="str">
        <f t="shared" si="688"/>
        <v/>
      </c>
      <c r="AE1585" s="19" t="str">
        <f t="shared" si="689"/>
        <v/>
      </c>
      <c r="AF1585" s="17" t="str">
        <f t="shared" si="690"/>
        <v/>
      </c>
      <c r="AG1585" s="17" t="str">
        <f t="shared" si="691"/>
        <v/>
      </c>
      <c r="AH1585" s="18" t="str">
        <f t="shared" si="692"/>
        <v/>
      </c>
      <c r="AI1585" s="73"/>
      <c r="AJ1585" s="74"/>
      <c r="AK1585" s="74"/>
      <c r="AL1585" s="73"/>
      <c r="AM1585" s="74"/>
      <c r="AN1585" s="74">
        <f t="shared" si="693"/>
        <v>2012</v>
      </c>
      <c r="AO1585" s="19" t="str">
        <f t="shared" ca="1" si="694"/>
        <v>-</v>
      </c>
      <c r="AP1585" s="17" t="str">
        <f ca="1">IF($C1585&gt;=TODAY(),"-",100*(AO1585-MIN(Fit_Error_Deaths))/(MAX(Fit_Error_Deaths)-MIN(Fit_Error_Deaths)))</f>
        <v>-</v>
      </c>
      <c r="AQ1585" s="17" t="str">
        <f t="shared" ca="1" si="695"/>
        <v>-</v>
      </c>
      <c r="AR1585" s="17" t="str">
        <f ca="1">IF($C1585&gt;=TODAY(),"-",100*(AQ1585-MIN(Fit_Error_LocalTransmission))/(MAX(Fit_Error_LocalTransmission)-MIN(Fit_Error_LocalTransmission)))</f>
        <v>-</v>
      </c>
      <c r="AS1585" s="17" t="str">
        <f t="shared" ca="1" si="696"/>
        <v>-</v>
      </c>
      <c r="AT1585" s="67" t="str">
        <f t="shared" ca="1" si="697"/>
        <v>-</v>
      </c>
    </row>
    <row r="1586" spans="1:46" s="1" customFormat="1" ht="12" x14ac:dyDescent="0.35">
      <c r="A1586" s="87"/>
      <c r="B1586" s="40" t="str">
        <f t="shared" si="674"/>
        <v/>
      </c>
      <c r="C1586" s="41" t="str">
        <f t="shared" si="675"/>
        <v/>
      </c>
      <c r="D1586" s="28">
        <f>'I Disease Parameters'!$E$6/(1000*365)</f>
        <v>4.8197260273972601E-5</v>
      </c>
      <c r="E1586" s="28">
        <f>'I Disease Parameters'!$E$7/(1000*365)</f>
        <v>2.0024657534246577E-5</v>
      </c>
      <c r="F1586" s="27">
        <f>(1-'I Disease Parameters'!$E$8)/'I Disease Parameters'!$E$10</f>
        <v>0.188</v>
      </c>
      <c r="G1586" s="27">
        <f>'I Disease Parameters'!$E$8/'I Disease Parameters'!$E$11</f>
        <v>1.2E-2</v>
      </c>
      <c r="H1586" s="27">
        <f>1/'I Disease Parameters'!$E$12</f>
        <v>0.05</v>
      </c>
      <c r="I1586" s="27">
        <f>'I Disease Parameters'!$E$9/'I Disease Parameters'!$E$15</f>
        <v>0</v>
      </c>
      <c r="J1586" s="83">
        <f t="shared" si="698"/>
        <v>7.7001263440561267</v>
      </c>
      <c r="K1586" s="60">
        <f t="shared" si="699"/>
        <v>0.77001263449643809</v>
      </c>
      <c r="L1586" s="30">
        <f t="shared" si="700"/>
        <v>0.46717576064062738</v>
      </c>
      <c r="M1586" s="27">
        <f>J1586/'I Disease Parameters'!$E$12</f>
        <v>0.38500631720280631</v>
      </c>
      <c r="N1586" s="27">
        <f>K1586/SQRT('I Disease Parameters'!$E$13*'I Disease Parameters'!$E$13)</f>
        <v>4.5294860852731655E-2</v>
      </c>
      <c r="O1586" s="27">
        <f>L1586/'I Disease Parameters'!$E$13</f>
        <v>2.7480927096507492E-2</v>
      </c>
      <c r="P1586" s="27">
        <f>(1-L1586)/'I Disease Parameters'!$E$14</f>
        <v>2.2201009973307193E-2</v>
      </c>
      <c r="Q1586" s="19" t="str">
        <f t="shared" si="676"/>
        <v/>
      </c>
      <c r="R1586" s="17" t="str">
        <f t="shared" si="677"/>
        <v/>
      </c>
      <c r="S1586" s="17" t="str">
        <f t="shared" si="678"/>
        <v/>
      </c>
      <c r="T1586" s="17" t="str">
        <f t="shared" si="679"/>
        <v/>
      </c>
      <c r="U1586" s="17" t="str">
        <f t="shared" si="680"/>
        <v/>
      </c>
      <c r="V1586" s="17" t="str">
        <f t="shared" si="681"/>
        <v/>
      </c>
      <c r="W1586" s="17" t="str">
        <f t="shared" si="682"/>
        <v/>
      </c>
      <c r="X1586" s="18" t="str">
        <f t="shared" si="673"/>
        <v/>
      </c>
      <c r="Y1586" s="17" t="str">
        <f t="shared" si="683"/>
        <v/>
      </c>
      <c r="Z1586" s="17" t="str">
        <f t="shared" si="684"/>
        <v/>
      </c>
      <c r="AA1586" s="17" t="str">
        <f t="shared" si="685"/>
        <v/>
      </c>
      <c r="AB1586" s="17" t="str">
        <f t="shared" si="686"/>
        <v/>
      </c>
      <c r="AC1586" s="17" t="str">
        <f t="shared" si="687"/>
        <v/>
      </c>
      <c r="AD1586" s="18" t="str">
        <f t="shared" si="688"/>
        <v/>
      </c>
      <c r="AE1586" s="19" t="str">
        <f t="shared" si="689"/>
        <v/>
      </c>
      <c r="AF1586" s="17" t="str">
        <f t="shared" si="690"/>
        <v/>
      </c>
      <c r="AG1586" s="17" t="str">
        <f t="shared" si="691"/>
        <v/>
      </c>
      <c r="AH1586" s="18" t="str">
        <f t="shared" si="692"/>
        <v/>
      </c>
      <c r="AI1586" s="73"/>
      <c r="AJ1586" s="74"/>
      <c r="AK1586" s="74"/>
      <c r="AL1586" s="73"/>
      <c r="AM1586" s="74"/>
      <c r="AN1586" s="74">
        <f t="shared" si="693"/>
        <v>2012</v>
      </c>
      <c r="AO1586" s="19" t="str">
        <f t="shared" ca="1" si="694"/>
        <v>-</v>
      </c>
      <c r="AP1586" s="17" t="str">
        <f ca="1">IF($C1586&gt;=TODAY(),"-",100*(AO1586-MIN(Fit_Error_Deaths))/(MAX(Fit_Error_Deaths)-MIN(Fit_Error_Deaths)))</f>
        <v>-</v>
      </c>
      <c r="AQ1586" s="17" t="str">
        <f t="shared" ca="1" si="695"/>
        <v>-</v>
      </c>
      <c r="AR1586" s="17" t="str">
        <f ca="1">IF($C1586&gt;=TODAY(),"-",100*(AQ1586-MIN(Fit_Error_LocalTransmission))/(MAX(Fit_Error_LocalTransmission)-MIN(Fit_Error_LocalTransmission)))</f>
        <v>-</v>
      </c>
      <c r="AS1586" s="17" t="str">
        <f t="shared" ca="1" si="696"/>
        <v>-</v>
      </c>
      <c r="AT1586" s="67" t="str">
        <f t="shared" ca="1" si="697"/>
        <v>-</v>
      </c>
    </row>
    <row r="1587" spans="1:46" s="1" customFormat="1" ht="12" x14ac:dyDescent="0.35">
      <c r="A1587" s="87"/>
      <c r="B1587" s="40" t="str">
        <f t="shared" si="674"/>
        <v/>
      </c>
      <c r="C1587" s="41" t="str">
        <f t="shared" si="675"/>
        <v/>
      </c>
      <c r="D1587" s="28">
        <f>'I Disease Parameters'!$E$6/(1000*365)</f>
        <v>4.8197260273972601E-5</v>
      </c>
      <c r="E1587" s="28">
        <f>'I Disease Parameters'!$E$7/(1000*365)</f>
        <v>2.0024657534246577E-5</v>
      </c>
      <c r="F1587" s="27">
        <f>(1-'I Disease Parameters'!$E$8)/'I Disease Parameters'!$E$10</f>
        <v>0.188</v>
      </c>
      <c r="G1587" s="27">
        <f>'I Disease Parameters'!$E$8/'I Disease Parameters'!$E$11</f>
        <v>1.2E-2</v>
      </c>
      <c r="H1587" s="27">
        <f>1/'I Disease Parameters'!$E$12</f>
        <v>0.05</v>
      </c>
      <c r="I1587" s="27">
        <f>'I Disease Parameters'!$E$9/'I Disease Parameters'!$E$15</f>
        <v>0</v>
      </c>
      <c r="J1587" s="83">
        <f t="shared" si="698"/>
        <v>7.7001263440561267</v>
      </c>
      <c r="K1587" s="60">
        <f t="shared" si="699"/>
        <v>0.77001263449643809</v>
      </c>
      <c r="L1587" s="30">
        <f t="shared" si="700"/>
        <v>0.46717576064062738</v>
      </c>
      <c r="M1587" s="27">
        <f>J1587/'I Disease Parameters'!$E$12</f>
        <v>0.38500631720280631</v>
      </c>
      <c r="N1587" s="27">
        <f>K1587/SQRT('I Disease Parameters'!$E$13*'I Disease Parameters'!$E$13)</f>
        <v>4.5294860852731655E-2</v>
      </c>
      <c r="O1587" s="27">
        <f>L1587/'I Disease Parameters'!$E$13</f>
        <v>2.7480927096507492E-2</v>
      </c>
      <c r="P1587" s="27">
        <f>(1-L1587)/'I Disease Parameters'!$E$14</f>
        <v>2.2201009973307193E-2</v>
      </c>
      <c r="Q1587" s="19" t="str">
        <f t="shared" si="676"/>
        <v/>
      </c>
      <c r="R1587" s="17" t="str">
        <f t="shared" si="677"/>
        <v/>
      </c>
      <c r="S1587" s="17" t="str">
        <f t="shared" si="678"/>
        <v/>
      </c>
      <c r="T1587" s="17" t="str">
        <f t="shared" si="679"/>
        <v/>
      </c>
      <c r="U1587" s="17" t="str">
        <f t="shared" si="680"/>
        <v/>
      </c>
      <c r="V1587" s="17" t="str">
        <f t="shared" si="681"/>
        <v/>
      </c>
      <c r="W1587" s="17" t="str">
        <f t="shared" si="682"/>
        <v/>
      </c>
      <c r="X1587" s="18" t="str">
        <f t="shared" si="673"/>
        <v/>
      </c>
      <c r="Y1587" s="17" t="str">
        <f t="shared" si="683"/>
        <v/>
      </c>
      <c r="Z1587" s="17" t="str">
        <f t="shared" si="684"/>
        <v/>
      </c>
      <c r="AA1587" s="17" t="str">
        <f t="shared" si="685"/>
        <v/>
      </c>
      <c r="AB1587" s="17" t="str">
        <f t="shared" si="686"/>
        <v/>
      </c>
      <c r="AC1587" s="17" t="str">
        <f t="shared" si="687"/>
        <v/>
      </c>
      <c r="AD1587" s="18" t="str">
        <f t="shared" si="688"/>
        <v/>
      </c>
      <c r="AE1587" s="19" t="str">
        <f t="shared" si="689"/>
        <v/>
      </c>
      <c r="AF1587" s="17" t="str">
        <f t="shared" si="690"/>
        <v/>
      </c>
      <c r="AG1587" s="17" t="str">
        <f t="shared" si="691"/>
        <v/>
      </c>
      <c r="AH1587" s="18" t="str">
        <f t="shared" si="692"/>
        <v/>
      </c>
      <c r="AI1587" s="73"/>
      <c r="AJ1587" s="74"/>
      <c r="AK1587" s="74"/>
      <c r="AL1587" s="73"/>
      <c r="AM1587" s="74"/>
      <c r="AN1587" s="74">
        <f t="shared" si="693"/>
        <v>2012</v>
      </c>
      <c r="AO1587" s="19" t="str">
        <f t="shared" ca="1" si="694"/>
        <v>-</v>
      </c>
      <c r="AP1587" s="17" t="str">
        <f ca="1">IF($C1587&gt;=TODAY(),"-",100*(AO1587-MIN(Fit_Error_Deaths))/(MAX(Fit_Error_Deaths)-MIN(Fit_Error_Deaths)))</f>
        <v>-</v>
      </c>
      <c r="AQ1587" s="17" t="str">
        <f t="shared" ca="1" si="695"/>
        <v>-</v>
      </c>
      <c r="AR1587" s="17" t="str">
        <f ca="1">IF($C1587&gt;=TODAY(),"-",100*(AQ1587-MIN(Fit_Error_LocalTransmission))/(MAX(Fit_Error_LocalTransmission)-MIN(Fit_Error_LocalTransmission)))</f>
        <v>-</v>
      </c>
      <c r="AS1587" s="17" t="str">
        <f t="shared" ca="1" si="696"/>
        <v>-</v>
      </c>
      <c r="AT1587" s="67" t="str">
        <f t="shared" ca="1" si="697"/>
        <v>-</v>
      </c>
    </row>
    <row r="1588" spans="1:46" s="1" customFormat="1" ht="12" x14ac:dyDescent="0.35">
      <c r="A1588" s="87"/>
      <c r="B1588" s="40" t="str">
        <f t="shared" si="674"/>
        <v/>
      </c>
      <c r="C1588" s="41" t="str">
        <f t="shared" si="675"/>
        <v/>
      </c>
      <c r="D1588" s="28">
        <f>'I Disease Parameters'!$E$6/(1000*365)</f>
        <v>4.8197260273972601E-5</v>
      </c>
      <c r="E1588" s="28">
        <f>'I Disease Parameters'!$E$7/(1000*365)</f>
        <v>2.0024657534246577E-5</v>
      </c>
      <c r="F1588" s="27">
        <f>(1-'I Disease Parameters'!$E$8)/'I Disease Parameters'!$E$10</f>
        <v>0.188</v>
      </c>
      <c r="G1588" s="27">
        <f>'I Disease Parameters'!$E$8/'I Disease Parameters'!$E$11</f>
        <v>1.2E-2</v>
      </c>
      <c r="H1588" s="27">
        <f>1/'I Disease Parameters'!$E$12</f>
        <v>0.05</v>
      </c>
      <c r="I1588" s="27">
        <f>'I Disease Parameters'!$E$9/'I Disease Parameters'!$E$15</f>
        <v>0</v>
      </c>
      <c r="J1588" s="83">
        <f t="shared" si="698"/>
        <v>7.7001263440561267</v>
      </c>
      <c r="K1588" s="60">
        <f t="shared" si="699"/>
        <v>0.77001263449643809</v>
      </c>
      <c r="L1588" s="30">
        <f t="shared" si="700"/>
        <v>0.46717576064062738</v>
      </c>
      <c r="M1588" s="27">
        <f>J1588/'I Disease Parameters'!$E$12</f>
        <v>0.38500631720280631</v>
      </c>
      <c r="N1588" s="27">
        <f>K1588/SQRT('I Disease Parameters'!$E$13*'I Disease Parameters'!$E$13)</f>
        <v>4.5294860852731655E-2</v>
      </c>
      <c r="O1588" s="27">
        <f>L1588/'I Disease Parameters'!$E$13</f>
        <v>2.7480927096507492E-2</v>
      </c>
      <c r="P1588" s="27">
        <f>(1-L1588)/'I Disease Parameters'!$E$14</f>
        <v>2.2201009973307193E-2</v>
      </c>
      <c r="Q1588" s="19" t="str">
        <f t="shared" si="676"/>
        <v/>
      </c>
      <c r="R1588" s="17" t="str">
        <f t="shared" si="677"/>
        <v/>
      </c>
      <c r="S1588" s="17" t="str">
        <f t="shared" si="678"/>
        <v/>
      </c>
      <c r="T1588" s="17" t="str">
        <f t="shared" si="679"/>
        <v/>
      </c>
      <c r="U1588" s="17" t="str">
        <f t="shared" si="680"/>
        <v/>
      </c>
      <c r="V1588" s="17" t="str">
        <f t="shared" si="681"/>
        <v/>
      </c>
      <c r="W1588" s="17" t="str">
        <f t="shared" si="682"/>
        <v/>
      </c>
      <c r="X1588" s="18" t="str">
        <f t="shared" si="673"/>
        <v/>
      </c>
      <c r="Y1588" s="17" t="str">
        <f t="shared" si="683"/>
        <v/>
      </c>
      <c r="Z1588" s="17" t="str">
        <f t="shared" si="684"/>
        <v/>
      </c>
      <c r="AA1588" s="17" t="str">
        <f t="shared" si="685"/>
        <v/>
      </c>
      <c r="AB1588" s="17" t="str">
        <f t="shared" si="686"/>
        <v/>
      </c>
      <c r="AC1588" s="17" t="str">
        <f t="shared" si="687"/>
        <v/>
      </c>
      <c r="AD1588" s="18" t="str">
        <f t="shared" si="688"/>
        <v/>
      </c>
      <c r="AE1588" s="19" t="str">
        <f t="shared" si="689"/>
        <v/>
      </c>
      <c r="AF1588" s="17" t="str">
        <f t="shared" si="690"/>
        <v/>
      </c>
      <c r="AG1588" s="17" t="str">
        <f t="shared" si="691"/>
        <v/>
      </c>
      <c r="AH1588" s="18" t="str">
        <f t="shared" si="692"/>
        <v/>
      </c>
      <c r="AI1588" s="73"/>
      <c r="AJ1588" s="74"/>
      <c r="AK1588" s="74"/>
      <c r="AL1588" s="73"/>
      <c r="AM1588" s="74"/>
      <c r="AN1588" s="74">
        <f t="shared" si="693"/>
        <v>2012</v>
      </c>
      <c r="AO1588" s="19" t="str">
        <f t="shared" ca="1" si="694"/>
        <v>-</v>
      </c>
      <c r="AP1588" s="17" t="str">
        <f ca="1">IF($C1588&gt;=TODAY(),"-",100*(AO1588-MIN(Fit_Error_Deaths))/(MAX(Fit_Error_Deaths)-MIN(Fit_Error_Deaths)))</f>
        <v>-</v>
      </c>
      <c r="AQ1588" s="17" t="str">
        <f t="shared" ca="1" si="695"/>
        <v>-</v>
      </c>
      <c r="AR1588" s="17" t="str">
        <f ca="1">IF($C1588&gt;=TODAY(),"-",100*(AQ1588-MIN(Fit_Error_LocalTransmission))/(MAX(Fit_Error_LocalTransmission)-MIN(Fit_Error_LocalTransmission)))</f>
        <v>-</v>
      </c>
      <c r="AS1588" s="17" t="str">
        <f t="shared" ca="1" si="696"/>
        <v>-</v>
      </c>
      <c r="AT1588" s="67" t="str">
        <f t="shared" ca="1" si="697"/>
        <v>-</v>
      </c>
    </row>
    <row r="1589" spans="1:46" s="1" customFormat="1" ht="12" x14ac:dyDescent="0.35">
      <c r="A1589" s="87"/>
      <c r="B1589" s="40" t="str">
        <f t="shared" si="674"/>
        <v/>
      </c>
      <c r="C1589" s="41" t="str">
        <f t="shared" si="675"/>
        <v/>
      </c>
      <c r="D1589" s="28">
        <f>'I Disease Parameters'!$E$6/(1000*365)</f>
        <v>4.8197260273972601E-5</v>
      </c>
      <c r="E1589" s="28">
        <f>'I Disease Parameters'!$E$7/(1000*365)</f>
        <v>2.0024657534246577E-5</v>
      </c>
      <c r="F1589" s="27">
        <f>(1-'I Disease Parameters'!$E$8)/'I Disease Parameters'!$E$10</f>
        <v>0.188</v>
      </c>
      <c r="G1589" s="27">
        <f>'I Disease Parameters'!$E$8/'I Disease Parameters'!$E$11</f>
        <v>1.2E-2</v>
      </c>
      <c r="H1589" s="27">
        <f>1/'I Disease Parameters'!$E$12</f>
        <v>0.05</v>
      </c>
      <c r="I1589" s="27">
        <f>'I Disease Parameters'!$E$9/'I Disease Parameters'!$E$15</f>
        <v>0</v>
      </c>
      <c r="J1589" s="83">
        <f t="shared" si="698"/>
        <v>7.7001263440561267</v>
      </c>
      <c r="K1589" s="60">
        <f t="shared" si="699"/>
        <v>0.77001263449643809</v>
      </c>
      <c r="L1589" s="30">
        <f t="shared" si="700"/>
        <v>0.46717576064062738</v>
      </c>
      <c r="M1589" s="27">
        <f>J1589/'I Disease Parameters'!$E$12</f>
        <v>0.38500631720280631</v>
      </c>
      <c r="N1589" s="27">
        <f>K1589/SQRT('I Disease Parameters'!$E$13*'I Disease Parameters'!$E$13)</f>
        <v>4.5294860852731655E-2</v>
      </c>
      <c r="O1589" s="27">
        <f>L1589/'I Disease Parameters'!$E$13</f>
        <v>2.7480927096507492E-2</v>
      </c>
      <c r="P1589" s="27">
        <f>(1-L1589)/'I Disease Parameters'!$E$14</f>
        <v>2.2201009973307193E-2</v>
      </c>
      <c r="Q1589" s="19" t="str">
        <f t="shared" si="676"/>
        <v/>
      </c>
      <c r="R1589" s="17" t="str">
        <f t="shared" si="677"/>
        <v/>
      </c>
      <c r="S1589" s="17" t="str">
        <f t="shared" si="678"/>
        <v/>
      </c>
      <c r="T1589" s="17" t="str">
        <f t="shared" si="679"/>
        <v/>
      </c>
      <c r="U1589" s="17" t="str">
        <f t="shared" si="680"/>
        <v/>
      </c>
      <c r="V1589" s="17" t="str">
        <f t="shared" si="681"/>
        <v/>
      </c>
      <c r="W1589" s="17" t="str">
        <f t="shared" si="682"/>
        <v/>
      </c>
      <c r="X1589" s="18" t="str">
        <f t="shared" si="673"/>
        <v/>
      </c>
      <c r="Y1589" s="17" t="str">
        <f t="shared" si="683"/>
        <v/>
      </c>
      <c r="Z1589" s="17" t="str">
        <f t="shared" si="684"/>
        <v/>
      </c>
      <c r="AA1589" s="17" t="str">
        <f t="shared" si="685"/>
        <v/>
      </c>
      <c r="AB1589" s="17" t="str">
        <f t="shared" si="686"/>
        <v/>
      </c>
      <c r="AC1589" s="17" t="str">
        <f t="shared" si="687"/>
        <v/>
      </c>
      <c r="AD1589" s="18" t="str">
        <f t="shared" si="688"/>
        <v/>
      </c>
      <c r="AE1589" s="19" t="str">
        <f t="shared" si="689"/>
        <v/>
      </c>
      <c r="AF1589" s="17" t="str">
        <f t="shared" si="690"/>
        <v/>
      </c>
      <c r="AG1589" s="17" t="str">
        <f t="shared" si="691"/>
        <v/>
      </c>
      <c r="AH1589" s="18" t="str">
        <f t="shared" si="692"/>
        <v/>
      </c>
      <c r="AI1589" s="73"/>
      <c r="AJ1589" s="74"/>
      <c r="AK1589" s="74"/>
      <c r="AL1589" s="73"/>
      <c r="AM1589" s="74"/>
      <c r="AN1589" s="74">
        <f t="shared" si="693"/>
        <v>2012</v>
      </c>
      <c r="AO1589" s="19" t="str">
        <f t="shared" ca="1" si="694"/>
        <v>-</v>
      </c>
      <c r="AP1589" s="17" t="str">
        <f ca="1">IF($C1589&gt;=TODAY(),"-",100*(AO1589-MIN(Fit_Error_Deaths))/(MAX(Fit_Error_Deaths)-MIN(Fit_Error_Deaths)))</f>
        <v>-</v>
      </c>
      <c r="AQ1589" s="17" t="str">
        <f t="shared" ca="1" si="695"/>
        <v>-</v>
      </c>
      <c r="AR1589" s="17" t="str">
        <f ca="1">IF($C1589&gt;=TODAY(),"-",100*(AQ1589-MIN(Fit_Error_LocalTransmission))/(MAX(Fit_Error_LocalTransmission)-MIN(Fit_Error_LocalTransmission)))</f>
        <v>-</v>
      </c>
      <c r="AS1589" s="17" t="str">
        <f t="shared" ca="1" si="696"/>
        <v>-</v>
      </c>
      <c r="AT1589" s="67" t="str">
        <f t="shared" ca="1" si="697"/>
        <v>-</v>
      </c>
    </row>
    <row r="1590" spans="1:46" s="1" customFormat="1" ht="12" x14ac:dyDescent="0.35">
      <c r="A1590" s="87"/>
      <c r="B1590" s="40" t="str">
        <f t="shared" si="674"/>
        <v/>
      </c>
      <c r="C1590" s="41" t="str">
        <f t="shared" si="675"/>
        <v/>
      </c>
      <c r="D1590" s="28">
        <f>'I Disease Parameters'!$E$6/(1000*365)</f>
        <v>4.8197260273972601E-5</v>
      </c>
      <c r="E1590" s="28">
        <f>'I Disease Parameters'!$E$7/(1000*365)</f>
        <v>2.0024657534246577E-5</v>
      </c>
      <c r="F1590" s="27">
        <f>(1-'I Disease Parameters'!$E$8)/'I Disease Parameters'!$E$10</f>
        <v>0.188</v>
      </c>
      <c r="G1590" s="27">
        <f>'I Disease Parameters'!$E$8/'I Disease Parameters'!$E$11</f>
        <v>1.2E-2</v>
      </c>
      <c r="H1590" s="27">
        <f>1/'I Disease Parameters'!$E$12</f>
        <v>0.05</v>
      </c>
      <c r="I1590" s="27">
        <f>'I Disease Parameters'!$E$9/'I Disease Parameters'!$E$15</f>
        <v>0</v>
      </c>
      <c r="J1590" s="83">
        <f t="shared" si="698"/>
        <v>7.7001263440561267</v>
      </c>
      <c r="K1590" s="60">
        <f t="shared" si="699"/>
        <v>0.77001263449643809</v>
      </c>
      <c r="L1590" s="30">
        <f t="shared" si="700"/>
        <v>0.46717576064062738</v>
      </c>
      <c r="M1590" s="27">
        <f>J1590/'I Disease Parameters'!$E$12</f>
        <v>0.38500631720280631</v>
      </c>
      <c r="N1590" s="27">
        <f>K1590/SQRT('I Disease Parameters'!$E$13*'I Disease Parameters'!$E$13)</f>
        <v>4.5294860852731655E-2</v>
      </c>
      <c r="O1590" s="27">
        <f>L1590/'I Disease Parameters'!$E$13</f>
        <v>2.7480927096507492E-2</v>
      </c>
      <c r="P1590" s="27">
        <f>(1-L1590)/'I Disease Parameters'!$E$14</f>
        <v>2.2201009973307193E-2</v>
      </c>
      <c r="Q1590" s="19" t="str">
        <f t="shared" si="676"/>
        <v/>
      </c>
      <c r="R1590" s="17" t="str">
        <f t="shared" si="677"/>
        <v/>
      </c>
      <c r="S1590" s="17" t="str">
        <f t="shared" si="678"/>
        <v/>
      </c>
      <c r="T1590" s="17" t="str">
        <f t="shared" si="679"/>
        <v/>
      </c>
      <c r="U1590" s="17" t="str">
        <f t="shared" si="680"/>
        <v/>
      </c>
      <c r="V1590" s="17" t="str">
        <f t="shared" si="681"/>
        <v/>
      </c>
      <c r="W1590" s="17" t="str">
        <f t="shared" si="682"/>
        <v/>
      </c>
      <c r="X1590" s="18" t="str">
        <f t="shared" si="673"/>
        <v/>
      </c>
      <c r="Y1590" s="17" t="str">
        <f t="shared" si="683"/>
        <v/>
      </c>
      <c r="Z1590" s="17" t="str">
        <f t="shared" si="684"/>
        <v/>
      </c>
      <c r="AA1590" s="17" t="str">
        <f t="shared" si="685"/>
        <v/>
      </c>
      <c r="AB1590" s="17" t="str">
        <f t="shared" si="686"/>
        <v/>
      </c>
      <c r="AC1590" s="17" t="str">
        <f t="shared" si="687"/>
        <v/>
      </c>
      <c r="AD1590" s="18" t="str">
        <f t="shared" si="688"/>
        <v/>
      </c>
      <c r="AE1590" s="19" t="str">
        <f t="shared" si="689"/>
        <v/>
      </c>
      <c r="AF1590" s="17" t="str">
        <f t="shared" si="690"/>
        <v/>
      </c>
      <c r="AG1590" s="17" t="str">
        <f t="shared" si="691"/>
        <v/>
      </c>
      <c r="AH1590" s="18" t="str">
        <f t="shared" si="692"/>
        <v/>
      </c>
      <c r="AI1590" s="73"/>
      <c r="AJ1590" s="74"/>
      <c r="AK1590" s="74"/>
      <c r="AL1590" s="73"/>
      <c r="AM1590" s="74"/>
      <c r="AN1590" s="74">
        <f t="shared" si="693"/>
        <v>2012</v>
      </c>
      <c r="AO1590" s="19" t="str">
        <f t="shared" ca="1" si="694"/>
        <v>-</v>
      </c>
      <c r="AP1590" s="17" t="str">
        <f ca="1">IF($C1590&gt;=TODAY(),"-",100*(AO1590-MIN(Fit_Error_Deaths))/(MAX(Fit_Error_Deaths)-MIN(Fit_Error_Deaths)))</f>
        <v>-</v>
      </c>
      <c r="AQ1590" s="17" t="str">
        <f t="shared" ca="1" si="695"/>
        <v>-</v>
      </c>
      <c r="AR1590" s="17" t="str">
        <f ca="1">IF($C1590&gt;=TODAY(),"-",100*(AQ1590-MIN(Fit_Error_LocalTransmission))/(MAX(Fit_Error_LocalTransmission)-MIN(Fit_Error_LocalTransmission)))</f>
        <v>-</v>
      </c>
      <c r="AS1590" s="17" t="str">
        <f t="shared" ca="1" si="696"/>
        <v>-</v>
      </c>
      <c r="AT1590" s="67" t="str">
        <f t="shared" ca="1" si="697"/>
        <v>-</v>
      </c>
    </row>
    <row r="1591" spans="1:46" s="1" customFormat="1" ht="12" x14ac:dyDescent="0.35">
      <c r="A1591" s="87"/>
      <c r="B1591" s="40" t="str">
        <f t="shared" si="674"/>
        <v/>
      </c>
      <c r="C1591" s="41" t="str">
        <f t="shared" si="675"/>
        <v/>
      </c>
      <c r="D1591" s="28">
        <f>'I Disease Parameters'!$E$6/(1000*365)</f>
        <v>4.8197260273972601E-5</v>
      </c>
      <c r="E1591" s="28">
        <f>'I Disease Parameters'!$E$7/(1000*365)</f>
        <v>2.0024657534246577E-5</v>
      </c>
      <c r="F1591" s="27">
        <f>(1-'I Disease Parameters'!$E$8)/'I Disease Parameters'!$E$10</f>
        <v>0.188</v>
      </c>
      <c r="G1591" s="27">
        <f>'I Disease Parameters'!$E$8/'I Disease Parameters'!$E$11</f>
        <v>1.2E-2</v>
      </c>
      <c r="H1591" s="27">
        <f>1/'I Disease Parameters'!$E$12</f>
        <v>0.05</v>
      </c>
      <c r="I1591" s="27">
        <f>'I Disease Parameters'!$E$9/'I Disease Parameters'!$E$15</f>
        <v>0</v>
      </c>
      <c r="J1591" s="83">
        <f t="shared" si="698"/>
        <v>7.7001263440561267</v>
      </c>
      <c r="K1591" s="60">
        <f t="shared" si="699"/>
        <v>0.77001263449643809</v>
      </c>
      <c r="L1591" s="30">
        <f t="shared" si="700"/>
        <v>0.46717576064062738</v>
      </c>
      <c r="M1591" s="27">
        <f>J1591/'I Disease Parameters'!$E$12</f>
        <v>0.38500631720280631</v>
      </c>
      <c r="N1591" s="27">
        <f>K1591/SQRT('I Disease Parameters'!$E$13*'I Disease Parameters'!$E$13)</f>
        <v>4.5294860852731655E-2</v>
      </c>
      <c r="O1591" s="27">
        <f>L1591/'I Disease Parameters'!$E$13</f>
        <v>2.7480927096507492E-2</v>
      </c>
      <c r="P1591" s="27">
        <f>(1-L1591)/'I Disease Parameters'!$E$14</f>
        <v>2.2201009973307193E-2</v>
      </c>
      <c r="Q1591" s="19" t="str">
        <f t="shared" si="676"/>
        <v/>
      </c>
      <c r="R1591" s="17" t="str">
        <f t="shared" si="677"/>
        <v/>
      </c>
      <c r="S1591" s="17" t="str">
        <f t="shared" si="678"/>
        <v/>
      </c>
      <c r="T1591" s="17" t="str">
        <f t="shared" si="679"/>
        <v/>
      </c>
      <c r="U1591" s="17" t="str">
        <f t="shared" si="680"/>
        <v/>
      </c>
      <c r="V1591" s="17" t="str">
        <f t="shared" si="681"/>
        <v/>
      </c>
      <c r="W1591" s="17" t="str">
        <f t="shared" si="682"/>
        <v/>
      </c>
      <c r="X1591" s="18" t="str">
        <f t="shared" si="673"/>
        <v/>
      </c>
      <c r="Y1591" s="17" t="str">
        <f t="shared" si="683"/>
        <v/>
      </c>
      <c r="Z1591" s="17" t="str">
        <f t="shared" si="684"/>
        <v/>
      </c>
      <c r="AA1591" s="17" t="str">
        <f t="shared" si="685"/>
        <v/>
      </c>
      <c r="AB1591" s="17" t="str">
        <f t="shared" si="686"/>
        <v/>
      </c>
      <c r="AC1591" s="17" t="str">
        <f t="shared" si="687"/>
        <v/>
      </c>
      <c r="AD1591" s="18" t="str">
        <f t="shared" si="688"/>
        <v/>
      </c>
      <c r="AE1591" s="19" t="str">
        <f t="shared" si="689"/>
        <v/>
      </c>
      <c r="AF1591" s="17" t="str">
        <f t="shared" si="690"/>
        <v/>
      </c>
      <c r="AG1591" s="17" t="str">
        <f t="shared" si="691"/>
        <v/>
      </c>
      <c r="AH1591" s="18" t="str">
        <f t="shared" si="692"/>
        <v/>
      </c>
      <c r="AI1591" s="73"/>
      <c r="AJ1591" s="74"/>
      <c r="AK1591" s="74"/>
      <c r="AL1591" s="73"/>
      <c r="AM1591" s="74"/>
      <c r="AN1591" s="74">
        <f t="shared" si="693"/>
        <v>2012</v>
      </c>
      <c r="AO1591" s="19" t="str">
        <f t="shared" ca="1" si="694"/>
        <v>-</v>
      </c>
      <c r="AP1591" s="17" t="str">
        <f ca="1">IF($C1591&gt;=TODAY(),"-",100*(AO1591-MIN(Fit_Error_Deaths))/(MAX(Fit_Error_Deaths)-MIN(Fit_Error_Deaths)))</f>
        <v>-</v>
      </c>
      <c r="AQ1591" s="17" t="str">
        <f t="shared" ca="1" si="695"/>
        <v>-</v>
      </c>
      <c r="AR1591" s="17" t="str">
        <f ca="1">IF($C1591&gt;=TODAY(),"-",100*(AQ1591-MIN(Fit_Error_LocalTransmission))/(MAX(Fit_Error_LocalTransmission)-MIN(Fit_Error_LocalTransmission)))</f>
        <v>-</v>
      </c>
      <c r="AS1591" s="17" t="str">
        <f t="shared" ca="1" si="696"/>
        <v>-</v>
      </c>
      <c r="AT1591" s="67" t="str">
        <f t="shared" ca="1" si="697"/>
        <v>-</v>
      </c>
    </row>
    <row r="1592" spans="1:46" s="1" customFormat="1" ht="12" x14ac:dyDescent="0.35">
      <c r="A1592" s="87"/>
      <c r="B1592" s="40" t="str">
        <f t="shared" si="674"/>
        <v/>
      </c>
      <c r="C1592" s="41" t="str">
        <f t="shared" si="675"/>
        <v/>
      </c>
      <c r="D1592" s="28">
        <f>'I Disease Parameters'!$E$6/(1000*365)</f>
        <v>4.8197260273972601E-5</v>
      </c>
      <c r="E1592" s="28">
        <f>'I Disease Parameters'!$E$7/(1000*365)</f>
        <v>2.0024657534246577E-5</v>
      </c>
      <c r="F1592" s="27">
        <f>(1-'I Disease Parameters'!$E$8)/'I Disease Parameters'!$E$10</f>
        <v>0.188</v>
      </c>
      <c r="G1592" s="27">
        <f>'I Disease Parameters'!$E$8/'I Disease Parameters'!$E$11</f>
        <v>1.2E-2</v>
      </c>
      <c r="H1592" s="27">
        <f>1/'I Disease Parameters'!$E$12</f>
        <v>0.05</v>
      </c>
      <c r="I1592" s="27">
        <f>'I Disease Parameters'!$E$9/'I Disease Parameters'!$E$15</f>
        <v>0</v>
      </c>
      <c r="J1592" s="83">
        <f t="shared" si="698"/>
        <v>7.7001263440561267</v>
      </c>
      <c r="K1592" s="60">
        <f t="shared" si="699"/>
        <v>0.77001263449643809</v>
      </c>
      <c r="L1592" s="30">
        <f t="shared" si="700"/>
        <v>0.46717576064062738</v>
      </c>
      <c r="M1592" s="27">
        <f>J1592/'I Disease Parameters'!$E$12</f>
        <v>0.38500631720280631</v>
      </c>
      <c r="N1592" s="27">
        <f>K1592/SQRT('I Disease Parameters'!$E$13*'I Disease Parameters'!$E$13)</f>
        <v>4.5294860852731655E-2</v>
      </c>
      <c r="O1592" s="27">
        <f>L1592/'I Disease Parameters'!$E$13</f>
        <v>2.7480927096507492E-2</v>
      </c>
      <c r="P1592" s="27">
        <f>(1-L1592)/'I Disease Parameters'!$E$14</f>
        <v>2.2201009973307193E-2</v>
      </c>
      <c r="Q1592" s="19" t="str">
        <f t="shared" si="676"/>
        <v/>
      </c>
      <c r="R1592" s="17" t="str">
        <f t="shared" si="677"/>
        <v/>
      </c>
      <c r="S1592" s="17" t="str">
        <f t="shared" si="678"/>
        <v/>
      </c>
      <c r="T1592" s="17" t="str">
        <f t="shared" si="679"/>
        <v/>
      </c>
      <c r="U1592" s="17" t="str">
        <f t="shared" si="680"/>
        <v/>
      </c>
      <c r="V1592" s="17" t="str">
        <f t="shared" si="681"/>
        <v/>
      </c>
      <c r="W1592" s="17" t="str">
        <f t="shared" si="682"/>
        <v/>
      </c>
      <c r="X1592" s="18" t="str">
        <f t="shared" si="673"/>
        <v/>
      </c>
      <c r="Y1592" s="17" t="str">
        <f t="shared" si="683"/>
        <v/>
      </c>
      <c r="Z1592" s="17" t="str">
        <f t="shared" si="684"/>
        <v/>
      </c>
      <c r="AA1592" s="17" t="str">
        <f t="shared" si="685"/>
        <v/>
      </c>
      <c r="AB1592" s="17" t="str">
        <f t="shared" si="686"/>
        <v/>
      </c>
      <c r="AC1592" s="17" t="str">
        <f t="shared" si="687"/>
        <v/>
      </c>
      <c r="AD1592" s="18" t="str">
        <f t="shared" si="688"/>
        <v/>
      </c>
      <c r="AE1592" s="19" t="str">
        <f t="shared" si="689"/>
        <v/>
      </c>
      <c r="AF1592" s="17" t="str">
        <f t="shared" si="690"/>
        <v/>
      </c>
      <c r="AG1592" s="17" t="str">
        <f t="shared" si="691"/>
        <v/>
      </c>
      <c r="AH1592" s="18" t="str">
        <f t="shared" si="692"/>
        <v/>
      </c>
      <c r="AI1592" s="73"/>
      <c r="AJ1592" s="74"/>
      <c r="AK1592" s="74"/>
      <c r="AL1592" s="73"/>
      <c r="AM1592" s="74"/>
      <c r="AN1592" s="74">
        <f t="shared" si="693"/>
        <v>2012</v>
      </c>
      <c r="AO1592" s="19" t="str">
        <f t="shared" ca="1" si="694"/>
        <v>-</v>
      </c>
      <c r="AP1592" s="17" t="str">
        <f ca="1">IF($C1592&gt;=TODAY(),"-",100*(AO1592-MIN(Fit_Error_Deaths))/(MAX(Fit_Error_Deaths)-MIN(Fit_Error_Deaths)))</f>
        <v>-</v>
      </c>
      <c r="AQ1592" s="17" t="str">
        <f t="shared" ca="1" si="695"/>
        <v>-</v>
      </c>
      <c r="AR1592" s="17" t="str">
        <f ca="1">IF($C1592&gt;=TODAY(),"-",100*(AQ1592-MIN(Fit_Error_LocalTransmission))/(MAX(Fit_Error_LocalTransmission)-MIN(Fit_Error_LocalTransmission)))</f>
        <v>-</v>
      </c>
      <c r="AS1592" s="17" t="str">
        <f t="shared" ca="1" si="696"/>
        <v>-</v>
      </c>
      <c r="AT1592" s="67" t="str">
        <f t="shared" ca="1" si="697"/>
        <v>-</v>
      </c>
    </row>
    <row r="1593" spans="1:46" s="1" customFormat="1" ht="12" x14ac:dyDescent="0.35">
      <c r="A1593" s="87"/>
      <c r="B1593" s="40" t="str">
        <f t="shared" si="674"/>
        <v/>
      </c>
      <c r="C1593" s="41" t="str">
        <f t="shared" si="675"/>
        <v/>
      </c>
      <c r="D1593" s="28">
        <f>'I Disease Parameters'!$E$6/(1000*365)</f>
        <v>4.8197260273972601E-5</v>
      </c>
      <c r="E1593" s="28">
        <f>'I Disease Parameters'!$E$7/(1000*365)</f>
        <v>2.0024657534246577E-5</v>
      </c>
      <c r="F1593" s="27">
        <f>(1-'I Disease Parameters'!$E$8)/'I Disease Parameters'!$E$10</f>
        <v>0.188</v>
      </c>
      <c r="G1593" s="27">
        <f>'I Disease Parameters'!$E$8/'I Disease Parameters'!$E$11</f>
        <v>1.2E-2</v>
      </c>
      <c r="H1593" s="27">
        <f>1/'I Disease Parameters'!$E$12</f>
        <v>0.05</v>
      </c>
      <c r="I1593" s="27">
        <f>'I Disease Parameters'!$E$9/'I Disease Parameters'!$E$15</f>
        <v>0</v>
      </c>
      <c r="J1593" s="83">
        <f t="shared" si="698"/>
        <v>7.7001263440561267</v>
      </c>
      <c r="K1593" s="60">
        <f t="shared" si="699"/>
        <v>0.77001263449643809</v>
      </c>
      <c r="L1593" s="30">
        <f t="shared" si="700"/>
        <v>0.46717576064062738</v>
      </c>
      <c r="M1593" s="27">
        <f>J1593/'I Disease Parameters'!$E$12</f>
        <v>0.38500631720280631</v>
      </c>
      <c r="N1593" s="27">
        <f>K1593/SQRT('I Disease Parameters'!$E$13*'I Disease Parameters'!$E$13)</f>
        <v>4.5294860852731655E-2</v>
      </c>
      <c r="O1593" s="27">
        <f>L1593/'I Disease Parameters'!$E$13</f>
        <v>2.7480927096507492E-2</v>
      </c>
      <c r="P1593" s="27">
        <f>(1-L1593)/'I Disease Parameters'!$E$14</f>
        <v>2.2201009973307193E-2</v>
      </c>
      <c r="Q1593" s="19" t="str">
        <f t="shared" si="676"/>
        <v/>
      </c>
      <c r="R1593" s="17" t="str">
        <f t="shared" si="677"/>
        <v/>
      </c>
      <c r="S1593" s="17" t="str">
        <f t="shared" si="678"/>
        <v/>
      </c>
      <c r="T1593" s="17" t="str">
        <f t="shared" si="679"/>
        <v/>
      </c>
      <c r="U1593" s="17" t="str">
        <f t="shared" si="680"/>
        <v/>
      </c>
      <c r="V1593" s="17" t="str">
        <f t="shared" si="681"/>
        <v/>
      </c>
      <c r="W1593" s="17" t="str">
        <f t="shared" si="682"/>
        <v/>
      </c>
      <c r="X1593" s="18" t="str">
        <f t="shared" si="673"/>
        <v/>
      </c>
      <c r="Y1593" s="17" t="str">
        <f t="shared" si="683"/>
        <v/>
      </c>
      <c r="Z1593" s="17" t="str">
        <f t="shared" si="684"/>
        <v/>
      </c>
      <c r="AA1593" s="17" t="str">
        <f t="shared" si="685"/>
        <v/>
      </c>
      <c r="AB1593" s="17" t="str">
        <f t="shared" si="686"/>
        <v/>
      </c>
      <c r="AC1593" s="17" t="str">
        <f t="shared" si="687"/>
        <v/>
      </c>
      <c r="AD1593" s="18" t="str">
        <f t="shared" si="688"/>
        <v/>
      </c>
      <c r="AE1593" s="19" t="str">
        <f t="shared" si="689"/>
        <v/>
      </c>
      <c r="AF1593" s="17" t="str">
        <f t="shared" si="690"/>
        <v/>
      </c>
      <c r="AG1593" s="17" t="str">
        <f t="shared" si="691"/>
        <v/>
      </c>
      <c r="AH1593" s="18" t="str">
        <f t="shared" si="692"/>
        <v/>
      </c>
      <c r="AI1593" s="73"/>
      <c r="AJ1593" s="74"/>
      <c r="AK1593" s="74"/>
      <c r="AL1593" s="73"/>
      <c r="AM1593" s="74"/>
      <c r="AN1593" s="74">
        <f t="shared" si="693"/>
        <v>2012</v>
      </c>
      <c r="AO1593" s="19" t="str">
        <f t="shared" ca="1" si="694"/>
        <v>-</v>
      </c>
      <c r="AP1593" s="17" t="str">
        <f ca="1">IF($C1593&gt;=TODAY(),"-",100*(AO1593-MIN(Fit_Error_Deaths))/(MAX(Fit_Error_Deaths)-MIN(Fit_Error_Deaths)))</f>
        <v>-</v>
      </c>
      <c r="AQ1593" s="17" t="str">
        <f t="shared" ca="1" si="695"/>
        <v>-</v>
      </c>
      <c r="AR1593" s="17" t="str">
        <f ca="1">IF($C1593&gt;=TODAY(),"-",100*(AQ1593-MIN(Fit_Error_LocalTransmission))/(MAX(Fit_Error_LocalTransmission)-MIN(Fit_Error_LocalTransmission)))</f>
        <v>-</v>
      </c>
      <c r="AS1593" s="17" t="str">
        <f t="shared" ca="1" si="696"/>
        <v>-</v>
      </c>
      <c r="AT1593" s="67" t="str">
        <f t="shared" ca="1" si="697"/>
        <v>-</v>
      </c>
    </row>
    <row r="1594" spans="1:46" s="1" customFormat="1" ht="12" x14ac:dyDescent="0.35">
      <c r="A1594" s="87"/>
      <c r="B1594" s="40" t="str">
        <f t="shared" si="674"/>
        <v/>
      </c>
      <c r="C1594" s="41" t="str">
        <f t="shared" si="675"/>
        <v/>
      </c>
      <c r="D1594" s="28">
        <f>'I Disease Parameters'!$E$6/(1000*365)</f>
        <v>4.8197260273972601E-5</v>
      </c>
      <c r="E1594" s="28">
        <f>'I Disease Parameters'!$E$7/(1000*365)</f>
        <v>2.0024657534246577E-5</v>
      </c>
      <c r="F1594" s="27">
        <f>(1-'I Disease Parameters'!$E$8)/'I Disease Parameters'!$E$10</f>
        <v>0.188</v>
      </c>
      <c r="G1594" s="27">
        <f>'I Disease Parameters'!$E$8/'I Disease Parameters'!$E$11</f>
        <v>1.2E-2</v>
      </c>
      <c r="H1594" s="27">
        <f>1/'I Disease Parameters'!$E$12</f>
        <v>0.05</v>
      </c>
      <c r="I1594" s="27">
        <f>'I Disease Parameters'!$E$9/'I Disease Parameters'!$E$15</f>
        <v>0</v>
      </c>
      <c r="J1594" s="83">
        <f t="shared" si="698"/>
        <v>7.7001263440561267</v>
      </c>
      <c r="K1594" s="60">
        <f t="shared" si="699"/>
        <v>0.77001263449643809</v>
      </c>
      <c r="L1594" s="30">
        <f t="shared" si="700"/>
        <v>0.46717576064062738</v>
      </c>
      <c r="M1594" s="27">
        <f>J1594/'I Disease Parameters'!$E$12</f>
        <v>0.38500631720280631</v>
      </c>
      <c r="N1594" s="27">
        <f>K1594/SQRT('I Disease Parameters'!$E$13*'I Disease Parameters'!$E$13)</f>
        <v>4.5294860852731655E-2</v>
      </c>
      <c r="O1594" s="27">
        <f>L1594/'I Disease Parameters'!$E$13</f>
        <v>2.7480927096507492E-2</v>
      </c>
      <c r="P1594" s="27">
        <f>(1-L1594)/'I Disease Parameters'!$E$14</f>
        <v>2.2201009973307193E-2</v>
      </c>
      <c r="Q1594" s="19" t="str">
        <f t="shared" si="676"/>
        <v/>
      </c>
      <c r="R1594" s="17" t="str">
        <f t="shared" si="677"/>
        <v/>
      </c>
      <c r="S1594" s="17" t="str">
        <f t="shared" si="678"/>
        <v/>
      </c>
      <c r="T1594" s="17" t="str">
        <f t="shared" si="679"/>
        <v/>
      </c>
      <c r="U1594" s="17" t="str">
        <f t="shared" si="680"/>
        <v/>
      </c>
      <c r="V1594" s="17" t="str">
        <f t="shared" si="681"/>
        <v/>
      </c>
      <c r="W1594" s="17" t="str">
        <f t="shared" si="682"/>
        <v/>
      </c>
      <c r="X1594" s="18" t="str">
        <f t="shared" si="673"/>
        <v/>
      </c>
      <c r="Y1594" s="17" t="str">
        <f t="shared" si="683"/>
        <v/>
      </c>
      <c r="Z1594" s="17" t="str">
        <f t="shared" si="684"/>
        <v/>
      </c>
      <c r="AA1594" s="17" t="str">
        <f t="shared" si="685"/>
        <v/>
      </c>
      <c r="AB1594" s="17" t="str">
        <f t="shared" si="686"/>
        <v/>
      </c>
      <c r="AC1594" s="17" t="str">
        <f t="shared" si="687"/>
        <v/>
      </c>
      <c r="AD1594" s="18" t="str">
        <f t="shared" si="688"/>
        <v/>
      </c>
      <c r="AE1594" s="19" t="str">
        <f t="shared" si="689"/>
        <v/>
      </c>
      <c r="AF1594" s="17" t="str">
        <f t="shared" si="690"/>
        <v/>
      </c>
      <c r="AG1594" s="17" t="str">
        <f t="shared" si="691"/>
        <v/>
      </c>
      <c r="AH1594" s="18" t="str">
        <f t="shared" si="692"/>
        <v/>
      </c>
      <c r="AI1594" s="73"/>
      <c r="AJ1594" s="74"/>
      <c r="AK1594" s="74"/>
      <c r="AL1594" s="73"/>
      <c r="AM1594" s="74"/>
      <c r="AN1594" s="74">
        <f t="shared" si="693"/>
        <v>2012</v>
      </c>
      <c r="AO1594" s="19" t="str">
        <f t="shared" ca="1" si="694"/>
        <v>-</v>
      </c>
      <c r="AP1594" s="17" t="str">
        <f ca="1">IF($C1594&gt;=TODAY(),"-",100*(AO1594-MIN(Fit_Error_Deaths))/(MAX(Fit_Error_Deaths)-MIN(Fit_Error_Deaths)))</f>
        <v>-</v>
      </c>
      <c r="AQ1594" s="17" t="str">
        <f t="shared" ca="1" si="695"/>
        <v>-</v>
      </c>
      <c r="AR1594" s="17" t="str">
        <f ca="1">IF($C1594&gt;=TODAY(),"-",100*(AQ1594-MIN(Fit_Error_LocalTransmission))/(MAX(Fit_Error_LocalTransmission)-MIN(Fit_Error_LocalTransmission)))</f>
        <v>-</v>
      </c>
      <c r="AS1594" s="17" t="str">
        <f t="shared" ca="1" si="696"/>
        <v>-</v>
      </c>
      <c r="AT1594" s="67" t="str">
        <f t="shared" ca="1" si="697"/>
        <v>-</v>
      </c>
    </row>
    <row r="1595" spans="1:46" s="1" customFormat="1" ht="12" x14ac:dyDescent="0.35">
      <c r="A1595" s="87"/>
      <c r="B1595" s="40" t="str">
        <f t="shared" si="674"/>
        <v/>
      </c>
      <c r="C1595" s="41" t="str">
        <f t="shared" si="675"/>
        <v/>
      </c>
      <c r="D1595" s="28">
        <f>'I Disease Parameters'!$E$6/(1000*365)</f>
        <v>4.8197260273972601E-5</v>
      </c>
      <c r="E1595" s="28">
        <f>'I Disease Parameters'!$E$7/(1000*365)</f>
        <v>2.0024657534246577E-5</v>
      </c>
      <c r="F1595" s="27">
        <f>(1-'I Disease Parameters'!$E$8)/'I Disease Parameters'!$E$10</f>
        <v>0.188</v>
      </c>
      <c r="G1595" s="27">
        <f>'I Disease Parameters'!$E$8/'I Disease Parameters'!$E$11</f>
        <v>1.2E-2</v>
      </c>
      <c r="H1595" s="27">
        <f>1/'I Disease Parameters'!$E$12</f>
        <v>0.05</v>
      </c>
      <c r="I1595" s="27">
        <f>'I Disease Parameters'!$E$9/'I Disease Parameters'!$E$15</f>
        <v>0</v>
      </c>
      <c r="J1595" s="83">
        <f t="shared" si="698"/>
        <v>7.7001263440561267</v>
      </c>
      <c r="K1595" s="60">
        <f t="shared" si="699"/>
        <v>0.77001263449643809</v>
      </c>
      <c r="L1595" s="30">
        <f t="shared" si="700"/>
        <v>0.46717576064062738</v>
      </c>
      <c r="M1595" s="27">
        <f>J1595/'I Disease Parameters'!$E$12</f>
        <v>0.38500631720280631</v>
      </c>
      <c r="N1595" s="27">
        <f>K1595/SQRT('I Disease Parameters'!$E$13*'I Disease Parameters'!$E$13)</f>
        <v>4.5294860852731655E-2</v>
      </c>
      <c r="O1595" s="27">
        <f>L1595/'I Disease Parameters'!$E$13</f>
        <v>2.7480927096507492E-2</v>
      </c>
      <c r="P1595" s="27">
        <f>(1-L1595)/'I Disease Parameters'!$E$14</f>
        <v>2.2201009973307193E-2</v>
      </c>
      <c r="Q1595" s="19" t="str">
        <f t="shared" si="676"/>
        <v/>
      </c>
      <c r="R1595" s="17" t="str">
        <f t="shared" si="677"/>
        <v/>
      </c>
      <c r="S1595" s="17" t="str">
        <f t="shared" si="678"/>
        <v/>
      </c>
      <c r="T1595" s="17" t="str">
        <f t="shared" si="679"/>
        <v/>
      </c>
      <c r="U1595" s="17" t="str">
        <f t="shared" si="680"/>
        <v/>
      </c>
      <c r="V1595" s="17" t="str">
        <f t="shared" si="681"/>
        <v/>
      </c>
      <c r="W1595" s="17" t="str">
        <f t="shared" si="682"/>
        <v/>
      </c>
      <c r="X1595" s="18" t="str">
        <f t="shared" si="673"/>
        <v/>
      </c>
      <c r="Y1595" s="17" t="str">
        <f t="shared" si="683"/>
        <v/>
      </c>
      <c r="Z1595" s="17" t="str">
        <f t="shared" si="684"/>
        <v/>
      </c>
      <c r="AA1595" s="17" t="str">
        <f t="shared" si="685"/>
        <v/>
      </c>
      <c r="AB1595" s="17" t="str">
        <f t="shared" si="686"/>
        <v/>
      </c>
      <c r="AC1595" s="17" t="str">
        <f t="shared" si="687"/>
        <v/>
      </c>
      <c r="AD1595" s="18" t="str">
        <f t="shared" si="688"/>
        <v/>
      </c>
      <c r="AE1595" s="19" t="str">
        <f t="shared" si="689"/>
        <v/>
      </c>
      <c r="AF1595" s="17" t="str">
        <f t="shared" si="690"/>
        <v/>
      </c>
      <c r="AG1595" s="17" t="str">
        <f t="shared" si="691"/>
        <v/>
      </c>
      <c r="AH1595" s="18" t="str">
        <f t="shared" si="692"/>
        <v/>
      </c>
      <c r="AI1595" s="73"/>
      <c r="AJ1595" s="74"/>
      <c r="AK1595" s="74"/>
      <c r="AL1595" s="73"/>
      <c r="AM1595" s="74"/>
      <c r="AN1595" s="74">
        <f t="shared" si="693"/>
        <v>2012</v>
      </c>
      <c r="AO1595" s="19" t="str">
        <f t="shared" ca="1" si="694"/>
        <v>-</v>
      </c>
      <c r="AP1595" s="17" t="str">
        <f ca="1">IF($C1595&gt;=TODAY(),"-",100*(AO1595-MIN(Fit_Error_Deaths))/(MAX(Fit_Error_Deaths)-MIN(Fit_Error_Deaths)))</f>
        <v>-</v>
      </c>
      <c r="AQ1595" s="17" t="str">
        <f t="shared" ca="1" si="695"/>
        <v>-</v>
      </c>
      <c r="AR1595" s="17" t="str">
        <f ca="1">IF($C1595&gt;=TODAY(),"-",100*(AQ1595-MIN(Fit_Error_LocalTransmission))/(MAX(Fit_Error_LocalTransmission)-MIN(Fit_Error_LocalTransmission)))</f>
        <v>-</v>
      </c>
      <c r="AS1595" s="17" t="str">
        <f t="shared" ca="1" si="696"/>
        <v>-</v>
      </c>
      <c r="AT1595" s="67" t="str">
        <f t="shared" ca="1" si="697"/>
        <v>-</v>
      </c>
    </row>
    <row r="1596" spans="1:46" s="1" customFormat="1" ht="12" x14ac:dyDescent="0.35">
      <c r="A1596" s="87"/>
      <c r="B1596" s="40" t="str">
        <f t="shared" si="674"/>
        <v/>
      </c>
      <c r="C1596" s="41" t="str">
        <f t="shared" si="675"/>
        <v/>
      </c>
      <c r="D1596" s="28">
        <f>'I Disease Parameters'!$E$6/(1000*365)</f>
        <v>4.8197260273972601E-5</v>
      </c>
      <c r="E1596" s="28">
        <f>'I Disease Parameters'!$E$7/(1000*365)</f>
        <v>2.0024657534246577E-5</v>
      </c>
      <c r="F1596" s="27">
        <f>(1-'I Disease Parameters'!$E$8)/'I Disease Parameters'!$E$10</f>
        <v>0.188</v>
      </c>
      <c r="G1596" s="27">
        <f>'I Disease Parameters'!$E$8/'I Disease Parameters'!$E$11</f>
        <v>1.2E-2</v>
      </c>
      <c r="H1596" s="27">
        <f>1/'I Disease Parameters'!$E$12</f>
        <v>0.05</v>
      </c>
      <c r="I1596" s="27">
        <f>'I Disease Parameters'!$E$9/'I Disease Parameters'!$E$15</f>
        <v>0</v>
      </c>
      <c r="J1596" s="83">
        <f t="shared" si="698"/>
        <v>7.7001263440561267</v>
      </c>
      <c r="K1596" s="60">
        <f t="shared" si="699"/>
        <v>0.77001263449643809</v>
      </c>
      <c r="L1596" s="30">
        <f t="shared" si="700"/>
        <v>0.46717576064062738</v>
      </c>
      <c r="M1596" s="27">
        <f>J1596/'I Disease Parameters'!$E$12</f>
        <v>0.38500631720280631</v>
      </c>
      <c r="N1596" s="27">
        <f>K1596/SQRT('I Disease Parameters'!$E$13*'I Disease Parameters'!$E$13)</f>
        <v>4.5294860852731655E-2</v>
      </c>
      <c r="O1596" s="27">
        <f>L1596/'I Disease Parameters'!$E$13</f>
        <v>2.7480927096507492E-2</v>
      </c>
      <c r="P1596" s="27">
        <f>(1-L1596)/'I Disease Parameters'!$E$14</f>
        <v>2.2201009973307193E-2</v>
      </c>
      <c r="Q1596" s="19" t="str">
        <f t="shared" si="676"/>
        <v/>
      </c>
      <c r="R1596" s="17" t="str">
        <f t="shared" si="677"/>
        <v/>
      </c>
      <c r="S1596" s="17" t="str">
        <f t="shared" si="678"/>
        <v/>
      </c>
      <c r="T1596" s="17" t="str">
        <f t="shared" si="679"/>
        <v/>
      </c>
      <c r="U1596" s="17" t="str">
        <f t="shared" si="680"/>
        <v/>
      </c>
      <c r="V1596" s="17" t="str">
        <f t="shared" si="681"/>
        <v/>
      </c>
      <c r="W1596" s="17" t="str">
        <f t="shared" si="682"/>
        <v/>
      </c>
      <c r="X1596" s="18" t="str">
        <f t="shared" si="673"/>
        <v/>
      </c>
      <c r="Y1596" s="17" t="str">
        <f t="shared" si="683"/>
        <v/>
      </c>
      <c r="Z1596" s="17" t="str">
        <f t="shared" si="684"/>
        <v/>
      </c>
      <c r="AA1596" s="17" t="str">
        <f t="shared" si="685"/>
        <v/>
      </c>
      <c r="AB1596" s="17" t="str">
        <f t="shared" si="686"/>
        <v/>
      </c>
      <c r="AC1596" s="17" t="str">
        <f t="shared" si="687"/>
        <v/>
      </c>
      <c r="AD1596" s="18" t="str">
        <f t="shared" si="688"/>
        <v/>
      </c>
      <c r="AE1596" s="19" t="str">
        <f t="shared" si="689"/>
        <v/>
      </c>
      <c r="AF1596" s="17" t="str">
        <f t="shared" si="690"/>
        <v/>
      </c>
      <c r="AG1596" s="17" t="str">
        <f t="shared" si="691"/>
        <v/>
      </c>
      <c r="AH1596" s="18" t="str">
        <f t="shared" si="692"/>
        <v/>
      </c>
      <c r="AI1596" s="73"/>
      <c r="AJ1596" s="74"/>
      <c r="AK1596" s="74"/>
      <c r="AL1596" s="73"/>
      <c r="AM1596" s="74"/>
      <c r="AN1596" s="74">
        <f t="shared" si="693"/>
        <v>2012</v>
      </c>
      <c r="AO1596" s="19" t="str">
        <f t="shared" ca="1" si="694"/>
        <v>-</v>
      </c>
      <c r="AP1596" s="17" t="str">
        <f ca="1">IF($C1596&gt;=TODAY(),"-",100*(AO1596-MIN(Fit_Error_Deaths))/(MAX(Fit_Error_Deaths)-MIN(Fit_Error_Deaths)))</f>
        <v>-</v>
      </c>
      <c r="AQ1596" s="17" t="str">
        <f t="shared" ca="1" si="695"/>
        <v>-</v>
      </c>
      <c r="AR1596" s="17" t="str">
        <f ca="1">IF($C1596&gt;=TODAY(),"-",100*(AQ1596-MIN(Fit_Error_LocalTransmission))/(MAX(Fit_Error_LocalTransmission)-MIN(Fit_Error_LocalTransmission)))</f>
        <v>-</v>
      </c>
      <c r="AS1596" s="17" t="str">
        <f t="shared" ca="1" si="696"/>
        <v>-</v>
      </c>
      <c r="AT1596" s="67" t="str">
        <f t="shared" ca="1" si="697"/>
        <v>-</v>
      </c>
    </row>
    <row r="1597" spans="1:46" s="1" customFormat="1" ht="12" x14ac:dyDescent="0.35">
      <c r="A1597" s="87"/>
      <c r="B1597" s="40" t="str">
        <f t="shared" si="674"/>
        <v/>
      </c>
      <c r="C1597" s="41" t="str">
        <f t="shared" si="675"/>
        <v/>
      </c>
      <c r="D1597" s="28">
        <f>'I Disease Parameters'!$E$6/(1000*365)</f>
        <v>4.8197260273972601E-5</v>
      </c>
      <c r="E1597" s="28">
        <f>'I Disease Parameters'!$E$7/(1000*365)</f>
        <v>2.0024657534246577E-5</v>
      </c>
      <c r="F1597" s="27">
        <f>(1-'I Disease Parameters'!$E$8)/'I Disease Parameters'!$E$10</f>
        <v>0.188</v>
      </c>
      <c r="G1597" s="27">
        <f>'I Disease Parameters'!$E$8/'I Disease Parameters'!$E$11</f>
        <v>1.2E-2</v>
      </c>
      <c r="H1597" s="27">
        <f>1/'I Disease Parameters'!$E$12</f>
        <v>0.05</v>
      </c>
      <c r="I1597" s="27">
        <f>'I Disease Parameters'!$E$9/'I Disease Parameters'!$E$15</f>
        <v>0</v>
      </c>
      <c r="J1597" s="83">
        <f t="shared" si="698"/>
        <v>7.7001263440561267</v>
      </c>
      <c r="K1597" s="60">
        <f t="shared" si="699"/>
        <v>0.77001263449643809</v>
      </c>
      <c r="L1597" s="30">
        <f t="shared" si="700"/>
        <v>0.46717576064062738</v>
      </c>
      <c r="M1597" s="27">
        <f>J1597/'I Disease Parameters'!$E$12</f>
        <v>0.38500631720280631</v>
      </c>
      <c r="N1597" s="27">
        <f>K1597/SQRT('I Disease Parameters'!$E$13*'I Disease Parameters'!$E$13)</f>
        <v>4.5294860852731655E-2</v>
      </c>
      <c r="O1597" s="27">
        <f>L1597/'I Disease Parameters'!$E$13</f>
        <v>2.7480927096507492E-2</v>
      </c>
      <c r="P1597" s="27">
        <f>(1-L1597)/'I Disease Parameters'!$E$14</f>
        <v>2.2201009973307193E-2</v>
      </c>
      <c r="Q1597" s="19" t="str">
        <f t="shared" si="676"/>
        <v/>
      </c>
      <c r="R1597" s="17" t="str">
        <f t="shared" si="677"/>
        <v/>
      </c>
      <c r="S1597" s="17" t="str">
        <f t="shared" si="678"/>
        <v/>
      </c>
      <c r="T1597" s="17" t="str">
        <f t="shared" si="679"/>
        <v/>
      </c>
      <c r="U1597" s="17" t="str">
        <f t="shared" si="680"/>
        <v/>
      </c>
      <c r="V1597" s="17" t="str">
        <f t="shared" si="681"/>
        <v/>
      </c>
      <c r="W1597" s="17" t="str">
        <f t="shared" si="682"/>
        <v/>
      </c>
      <c r="X1597" s="18" t="str">
        <f t="shared" si="673"/>
        <v/>
      </c>
      <c r="Y1597" s="17" t="str">
        <f t="shared" si="683"/>
        <v/>
      </c>
      <c r="Z1597" s="17" t="str">
        <f t="shared" si="684"/>
        <v/>
      </c>
      <c r="AA1597" s="17" t="str">
        <f t="shared" si="685"/>
        <v/>
      </c>
      <c r="AB1597" s="17" t="str">
        <f t="shared" si="686"/>
        <v/>
      </c>
      <c r="AC1597" s="17" t="str">
        <f t="shared" si="687"/>
        <v/>
      </c>
      <c r="AD1597" s="18" t="str">
        <f t="shared" si="688"/>
        <v/>
      </c>
      <c r="AE1597" s="19" t="str">
        <f t="shared" si="689"/>
        <v/>
      </c>
      <c r="AF1597" s="17" t="str">
        <f t="shared" si="690"/>
        <v/>
      </c>
      <c r="AG1597" s="17" t="str">
        <f t="shared" si="691"/>
        <v/>
      </c>
      <c r="AH1597" s="18" t="str">
        <f t="shared" si="692"/>
        <v/>
      </c>
      <c r="AI1597" s="73"/>
      <c r="AJ1597" s="74"/>
      <c r="AK1597" s="74"/>
      <c r="AL1597" s="73"/>
      <c r="AM1597" s="74"/>
      <c r="AN1597" s="74">
        <f t="shared" si="693"/>
        <v>2012</v>
      </c>
      <c r="AO1597" s="19" t="str">
        <f t="shared" ca="1" si="694"/>
        <v>-</v>
      </c>
      <c r="AP1597" s="17" t="str">
        <f ca="1">IF($C1597&gt;=TODAY(),"-",100*(AO1597-MIN(Fit_Error_Deaths))/(MAX(Fit_Error_Deaths)-MIN(Fit_Error_Deaths)))</f>
        <v>-</v>
      </c>
      <c r="AQ1597" s="17" t="str">
        <f t="shared" ca="1" si="695"/>
        <v>-</v>
      </c>
      <c r="AR1597" s="17" t="str">
        <f ca="1">IF($C1597&gt;=TODAY(),"-",100*(AQ1597-MIN(Fit_Error_LocalTransmission))/(MAX(Fit_Error_LocalTransmission)-MIN(Fit_Error_LocalTransmission)))</f>
        <v>-</v>
      </c>
      <c r="AS1597" s="17" t="str">
        <f t="shared" ca="1" si="696"/>
        <v>-</v>
      </c>
      <c r="AT1597" s="67" t="str">
        <f t="shared" ca="1" si="697"/>
        <v>-</v>
      </c>
    </row>
    <row r="1598" spans="1:46" s="1" customFormat="1" ht="12" x14ac:dyDescent="0.35">
      <c r="A1598" s="87"/>
      <c r="B1598" s="40" t="str">
        <f t="shared" si="674"/>
        <v/>
      </c>
      <c r="C1598" s="41" t="str">
        <f t="shared" si="675"/>
        <v/>
      </c>
      <c r="D1598" s="28">
        <f>'I Disease Parameters'!$E$6/(1000*365)</f>
        <v>4.8197260273972601E-5</v>
      </c>
      <c r="E1598" s="28">
        <f>'I Disease Parameters'!$E$7/(1000*365)</f>
        <v>2.0024657534246577E-5</v>
      </c>
      <c r="F1598" s="27">
        <f>(1-'I Disease Parameters'!$E$8)/'I Disease Parameters'!$E$10</f>
        <v>0.188</v>
      </c>
      <c r="G1598" s="27">
        <f>'I Disease Parameters'!$E$8/'I Disease Parameters'!$E$11</f>
        <v>1.2E-2</v>
      </c>
      <c r="H1598" s="27">
        <f>1/'I Disease Parameters'!$E$12</f>
        <v>0.05</v>
      </c>
      <c r="I1598" s="27">
        <f>'I Disease Parameters'!$E$9/'I Disease Parameters'!$E$15</f>
        <v>0</v>
      </c>
      <c r="J1598" s="83">
        <f t="shared" si="698"/>
        <v>7.7001263440561267</v>
      </c>
      <c r="K1598" s="60">
        <f t="shared" si="699"/>
        <v>0.77001263449643809</v>
      </c>
      <c r="L1598" s="30">
        <f t="shared" si="700"/>
        <v>0.46717576064062738</v>
      </c>
      <c r="M1598" s="27">
        <f>J1598/'I Disease Parameters'!$E$12</f>
        <v>0.38500631720280631</v>
      </c>
      <c r="N1598" s="27">
        <f>K1598/SQRT('I Disease Parameters'!$E$13*'I Disease Parameters'!$E$13)</f>
        <v>4.5294860852731655E-2</v>
      </c>
      <c r="O1598" s="27">
        <f>L1598/'I Disease Parameters'!$E$13</f>
        <v>2.7480927096507492E-2</v>
      </c>
      <c r="P1598" s="27">
        <f>(1-L1598)/'I Disease Parameters'!$E$14</f>
        <v>2.2201009973307193E-2</v>
      </c>
      <c r="Q1598" s="19" t="str">
        <f t="shared" si="676"/>
        <v/>
      </c>
      <c r="R1598" s="17" t="str">
        <f t="shared" si="677"/>
        <v/>
      </c>
      <c r="S1598" s="17" t="str">
        <f t="shared" si="678"/>
        <v/>
      </c>
      <c r="T1598" s="17" t="str">
        <f t="shared" si="679"/>
        <v/>
      </c>
      <c r="U1598" s="17" t="str">
        <f t="shared" si="680"/>
        <v/>
      </c>
      <c r="V1598" s="17" t="str">
        <f t="shared" si="681"/>
        <v/>
      </c>
      <c r="W1598" s="17" t="str">
        <f t="shared" si="682"/>
        <v/>
      </c>
      <c r="X1598" s="18" t="str">
        <f t="shared" si="673"/>
        <v/>
      </c>
      <c r="Y1598" s="17" t="str">
        <f t="shared" si="683"/>
        <v/>
      </c>
      <c r="Z1598" s="17" t="str">
        <f t="shared" si="684"/>
        <v/>
      </c>
      <c r="AA1598" s="17" t="str">
        <f t="shared" si="685"/>
        <v/>
      </c>
      <c r="AB1598" s="17" t="str">
        <f t="shared" si="686"/>
        <v/>
      </c>
      <c r="AC1598" s="17" t="str">
        <f t="shared" si="687"/>
        <v/>
      </c>
      <c r="AD1598" s="18" t="str">
        <f t="shared" si="688"/>
        <v/>
      </c>
      <c r="AE1598" s="19" t="str">
        <f t="shared" si="689"/>
        <v/>
      </c>
      <c r="AF1598" s="17" t="str">
        <f t="shared" si="690"/>
        <v/>
      </c>
      <c r="AG1598" s="17" t="str">
        <f t="shared" si="691"/>
        <v/>
      </c>
      <c r="AH1598" s="18" t="str">
        <f t="shared" si="692"/>
        <v/>
      </c>
      <c r="AI1598" s="73"/>
      <c r="AJ1598" s="74"/>
      <c r="AK1598" s="74"/>
      <c r="AL1598" s="73"/>
      <c r="AM1598" s="74"/>
      <c r="AN1598" s="74">
        <f t="shared" si="693"/>
        <v>2012</v>
      </c>
      <c r="AO1598" s="19" t="str">
        <f t="shared" ca="1" si="694"/>
        <v>-</v>
      </c>
      <c r="AP1598" s="17" t="str">
        <f ca="1">IF($C1598&gt;=TODAY(),"-",100*(AO1598-MIN(Fit_Error_Deaths))/(MAX(Fit_Error_Deaths)-MIN(Fit_Error_Deaths)))</f>
        <v>-</v>
      </c>
      <c r="AQ1598" s="17" t="str">
        <f t="shared" ca="1" si="695"/>
        <v>-</v>
      </c>
      <c r="AR1598" s="17" t="str">
        <f ca="1">IF($C1598&gt;=TODAY(),"-",100*(AQ1598-MIN(Fit_Error_LocalTransmission))/(MAX(Fit_Error_LocalTransmission)-MIN(Fit_Error_LocalTransmission)))</f>
        <v>-</v>
      </c>
      <c r="AS1598" s="17" t="str">
        <f t="shared" ca="1" si="696"/>
        <v>-</v>
      </c>
      <c r="AT1598" s="67" t="str">
        <f t="shared" ca="1" si="697"/>
        <v>-</v>
      </c>
    </row>
    <row r="1599" spans="1:46" s="1" customFormat="1" ht="12" x14ac:dyDescent="0.35">
      <c r="A1599" s="87"/>
      <c r="B1599" s="40" t="str">
        <f t="shared" si="674"/>
        <v/>
      </c>
      <c r="C1599" s="41" t="str">
        <f t="shared" si="675"/>
        <v/>
      </c>
      <c r="D1599" s="28">
        <f>'I Disease Parameters'!$E$6/(1000*365)</f>
        <v>4.8197260273972601E-5</v>
      </c>
      <c r="E1599" s="28">
        <f>'I Disease Parameters'!$E$7/(1000*365)</f>
        <v>2.0024657534246577E-5</v>
      </c>
      <c r="F1599" s="27">
        <f>(1-'I Disease Parameters'!$E$8)/'I Disease Parameters'!$E$10</f>
        <v>0.188</v>
      </c>
      <c r="G1599" s="27">
        <f>'I Disease Parameters'!$E$8/'I Disease Parameters'!$E$11</f>
        <v>1.2E-2</v>
      </c>
      <c r="H1599" s="27">
        <f>1/'I Disease Parameters'!$E$12</f>
        <v>0.05</v>
      </c>
      <c r="I1599" s="27">
        <f>'I Disease Parameters'!$E$9/'I Disease Parameters'!$E$15</f>
        <v>0</v>
      </c>
      <c r="J1599" s="83">
        <f t="shared" si="698"/>
        <v>7.7001263440561267</v>
      </c>
      <c r="K1599" s="60">
        <f t="shared" si="699"/>
        <v>0.77001263449643809</v>
      </c>
      <c r="L1599" s="30">
        <f t="shared" si="700"/>
        <v>0.46717576064062738</v>
      </c>
      <c r="M1599" s="27">
        <f>J1599/'I Disease Parameters'!$E$12</f>
        <v>0.38500631720280631</v>
      </c>
      <c r="N1599" s="27">
        <f>K1599/SQRT('I Disease Parameters'!$E$13*'I Disease Parameters'!$E$13)</f>
        <v>4.5294860852731655E-2</v>
      </c>
      <c r="O1599" s="27">
        <f>L1599/'I Disease Parameters'!$E$13</f>
        <v>2.7480927096507492E-2</v>
      </c>
      <c r="P1599" s="27">
        <f>(1-L1599)/'I Disease Parameters'!$E$14</f>
        <v>2.2201009973307193E-2</v>
      </c>
      <c r="Q1599" s="19" t="str">
        <f t="shared" si="676"/>
        <v/>
      </c>
      <c r="R1599" s="17" t="str">
        <f t="shared" si="677"/>
        <v/>
      </c>
      <c r="S1599" s="17" t="str">
        <f t="shared" si="678"/>
        <v/>
      </c>
      <c r="T1599" s="17" t="str">
        <f t="shared" si="679"/>
        <v/>
      </c>
      <c r="U1599" s="17" t="str">
        <f t="shared" si="680"/>
        <v/>
      </c>
      <c r="V1599" s="17" t="str">
        <f t="shared" si="681"/>
        <v/>
      </c>
      <c r="W1599" s="17" t="str">
        <f t="shared" si="682"/>
        <v/>
      </c>
      <c r="X1599" s="18" t="str">
        <f t="shared" si="673"/>
        <v/>
      </c>
      <c r="Y1599" s="17" t="str">
        <f t="shared" si="683"/>
        <v/>
      </c>
      <c r="Z1599" s="17" t="str">
        <f t="shared" si="684"/>
        <v/>
      </c>
      <c r="AA1599" s="17" t="str">
        <f t="shared" si="685"/>
        <v/>
      </c>
      <c r="AB1599" s="17" t="str">
        <f t="shared" si="686"/>
        <v/>
      </c>
      <c r="AC1599" s="17" t="str">
        <f t="shared" si="687"/>
        <v/>
      </c>
      <c r="AD1599" s="18" t="str">
        <f t="shared" si="688"/>
        <v/>
      </c>
      <c r="AE1599" s="19" t="str">
        <f t="shared" si="689"/>
        <v/>
      </c>
      <c r="AF1599" s="17" t="str">
        <f t="shared" si="690"/>
        <v/>
      </c>
      <c r="AG1599" s="17" t="str">
        <f t="shared" si="691"/>
        <v/>
      </c>
      <c r="AH1599" s="18" t="str">
        <f t="shared" si="692"/>
        <v/>
      </c>
      <c r="AI1599" s="73"/>
      <c r="AJ1599" s="74"/>
      <c r="AK1599" s="74"/>
      <c r="AL1599" s="73"/>
      <c r="AM1599" s="74"/>
      <c r="AN1599" s="74">
        <f t="shared" si="693"/>
        <v>2012</v>
      </c>
      <c r="AO1599" s="19" t="str">
        <f t="shared" ca="1" si="694"/>
        <v>-</v>
      </c>
      <c r="AP1599" s="17" t="str">
        <f ca="1">IF($C1599&gt;=TODAY(),"-",100*(AO1599-MIN(Fit_Error_Deaths))/(MAX(Fit_Error_Deaths)-MIN(Fit_Error_Deaths)))</f>
        <v>-</v>
      </c>
      <c r="AQ1599" s="17" t="str">
        <f t="shared" ca="1" si="695"/>
        <v>-</v>
      </c>
      <c r="AR1599" s="17" t="str">
        <f ca="1">IF($C1599&gt;=TODAY(),"-",100*(AQ1599-MIN(Fit_Error_LocalTransmission))/(MAX(Fit_Error_LocalTransmission)-MIN(Fit_Error_LocalTransmission)))</f>
        <v>-</v>
      </c>
      <c r="AS1599" s="17" t="str">
        <f t="shared" ca="1" si="696"/>
        <v>-</v>
      </c>
      <c r="AT1599" s="67" t="str">
        <f t="shared" ca="1" si="697"/>
        <v>-</v>
      </c>
    </row>
    <row r="1600" spans="1:46" s="1" customFormat="1" ht="12" x14ac:dyDescent="0.35">
      <c r="A1600" s="87"/>
      <c r="B1600" s="40" t="str">
        <f t="shared" si="674"/>
        <v/>
      </c>
      <c r="C1600" s="41" t="str">
        <f t="shared" si="675"/>
        <v/>
      </c>
      <c r="D1600" s="28">
        <f>'I Disease Parameters'!$E$6/(1000*365)</f>
        <v>4.8197260273972601E-5</v>
      </c>
      <c r="E1600" s="28">
        <f>'I Disease Parameters'!$E$7/(1000*365)</f>
        <v>2.0024657534246577E-5</v>
      </c>
      <c r="F1600" s="27">
        <f>(1-'I Disease Parameters'!$E$8)/'I Disease Parameters'!$E$10</f>
        <v>0.188</v>
      </c>
      <c r="G1600" s="27">
        <f>'I Disease Parameters'!$E$8/'I Disease Parameters'!$E$11</f>
        <v>1.2E-2</v>
      </c>
      <c r="H1600" s="27">
        <f>1/'I Disease Parameters'!$E$12</f>
        <v>0.05</v>
      </c>
      <c r="I1600" s="27">
        <f>'I Disease Parameters'!$E$9/'I Disease Parameters'!$E$15</f>
        <v>0</v>
      </c>
      <c r="J1600" s="83">
        <f t="shared" si="698"/>
        <v>7.7001263440561267</v>
      </c>
      <c r="K1600" s="60">
        <f t="shared" si="699"/>
        <v>0.77001263449643809</v>
      </c>
      <c r="L1600" s="30">
        <f t="shared" si="700"/>
        <v>0.46717576064062738</v>
      </c>
      <c r="M1600" s="27">
        <f>J1600/'I Disease Parameters'!$E$12</f>
        <v>0.38500631720280631</v>
      </c>
      <c r="N1600" s="27">
        <f>K1600/SQRT('I Disease Parameters'!$E$13*'I Disease Parameters'!$E$13)</f>
        <v>4.5294860852731655E-2</v>
      </c>
      <c r="O1600" s="27">
        <f>L1600/'I Disease Parameters'!$E$13</f>
        <v>2.7480927096507492E-2</v>
      </c>
      <c r="P1600" s="27">
        <f>(1-L1600)/'I Disease Parameters'!$E$14</f>
        <v>2.2201009973307193E-2</v>
      </c>
      <c r="Q1600" s="19" t="str">
        <f t="shared" si="676"/>
        <v/>
      </c>
      <c r="R1600" s="17" t="str">
        <f t="shared" si="677"/>
        <v/>
      </c>
      <c r="S1600" s="17" t="str">
        <f t="shared" si="678"/>
        <v/>
      </c>
      <c r="T1600" s="17" t="str">
        <f t="shared" si="679"/>
        <v/>
      </c>
      <c r="U1600" s="17" t="str">
        <f t="shared" si="680"/>
        <v/>
      </c>
      <c r="V1600" s="17" t="str">
        <f t="shared" si="681"/>
        <v/>
      </c>
      <c r="W1600" s="17" t="str">
        <f t="shared" si="682"/>
        <v/>
      </c>
      <c r="X1600" s="18" t="str">
        <f t="shared" si="673"/>
        <v/>
      </c>
      <c r="Y1600" s="17" t="str">
        <f t="shared" si="683"/>
        <v/>
      </c>
      <c r="Z1600" s="17" t="str">
        <f t="shared" si="684"/>
        <v/>
      </c>
      <c r="AA1600" s="17" t="str">
        <f t="shared" si="685"/>
        <v/>
      </c>
      <c r="AB1600" s="17" t="str">
        <f t="shared" si="686"/>
        <v/>
      </c>
      <c r="AC1600" s="17" t="str">
        <f t="shared" si="687"/>
        <v/>
      </c>
      <c r="AD1600" s="18" t="str">
        <f t="shared" si="688"/>
        <v/>
      </c>
      <c r="AE1600" s="19" t="str">
        <f t="shared" si="689"/>
        <v/>
      </c>
      <c r="AF1600" s="17" t="str">
        <f t="shared" si="690"/>
        <v/>
      </c>
      <c r="AG1600" s="17" t="str">
        <f t="shared" si="691"/>
        <v/>
      </c>
      <c r="AH1600" s="18" t="str">
        <f t="shared" si="692"/>
        <v/>
      </c>
      <c r="AI1600" s="73"/>
      <c r="AJ1600" s="74"/>
      <c r="AK1600" s="74"/>
      <c r="AL1600" s="73"/>
      <c r="AM1600" s="74"/>
      <c r="AN1600" s="74">
        <f t="shared" si="693"/>
        <v>2012</v>
      </c>
      <c r="AO1600" s="19" t="str">
        <f t="shared" ca="1" si="694"/>
        <v>-</v>
      </c>
      <c r="AP1600" s="17" t="str">
        <f ca="1">IF($C1600&gt;=TODAY(),"-",100*(AO1600-MIN(Fit_Error_Deaths))/(MAX(Fit_Error_Deaths)-MIN(Fit_Error_Deaths)))</f>
        <v>-</v>
      </c>
      <c r="AQ1600" s="17" t="str">
        <f t="shared" ca="1" si="695"/>
        <v>-</v>
      </c>
      <c r="AR1600" s="17" t="str">
        <f ca="1">IF($C1600&gt;=TODAY(),"-",100*(AQ1600-MIN(Fit_Error_LocalTransmission))/(MAX(Fit_Error_LocalTransmission)-MIN(Fit_Error_LocalTransmission)))</f>
        <v>-</v>
      </c>
      <c r="AS1600" s="17" t="str">
        <f t="shared" ca="1" si="696"/>
        <v>-</v>
      </c>
      <c r="AT1600" s="67" t="str">
        <f t="shared" ca="1" si="697"/>
        <v>-</v>
      </c>
    </row>
    <row r="1601" spans="1:46" s="1" customFormat="1" ht="12" x14ac:dyDescent="0.35">
      <c r="A1601" s="87"/>
      <c r="B1601" s="40" t="str">
        <f t="shared" si="674"/>
        <v/>
      </c>
      <c r="C1601" s="41" t="str">
        <f t="shared" si="675"/>
        <v/>
      </c>
      <c r="D1601" s="28">
        <f>'I Disease Parameters'!$E$6/(1000*365)</f>
        <v>4.8197260273972601E-5</v>
      </c>
      <c r="E1601" s="28">
        <f>'I Disease Parameters'!$E$7/(1000*365)</f>
        <v>2.0024657534246577E-5</v>
      </c>
      <c r="F1601" s="27">
        <f>(1-'I Disease Parameters'!$E$8)/'I Disease Parameters'!$E$10</f>
        <v>0.188</v>
      </c>
      <c r="G1601" s="27">
        <f>'I Disease Parameters'!$E$8/'I Disease Parameters'!$E$11</f>
        <v>1.2E-2</v>
      </c>
      <c r="H1601" s="27">
        <f>1/'I Disease Parameters'!$E$12</f>
        <v>0.05</v>
      </c>
      <c r="I1601" s="27">
        <f>'I Disease Parameters'!$E$9/'I Disease Parameters'!$E$15</f>
        <v>0</v>
      </c>
      <c r="J1601" s="83">
        <f t="shared" si="698"/>
        <v>7.7001263440561267</v>
      </c>
      <c r="K1601" s="60">
        <f t="shared" si="699"/>
        <v>0.77001263449643809</v>
      </c>
      <c r="L1601" s="30">
        <f t="shared" si="700"/>
        <v>0.46717576064062738</v>
      </c>
      <c r="M1601" s="27">
        <f>J1601/'I Disease Parameters'!$E$12</f>
        <v>0.38500631720280631</v>
      </c>
      <c r="N1601" s="27">
        <f>K1601/SQRT('I Disease Parameters'!$E$13*'I Disease Parameters'!$E$13)</f>
        <v>4.5294860852731655E-2</v>
      </c>
      <c r="O1601" s="27">
        <f>L1601/'I Disease Parameters'!$E$13</f>
        <v>2.7480927096507492E-2</v>
      </c>
      <c r="P1601" s="27">
        <f>(1-L1601)/'I Disease Parameters'!$E$14</f>
        <v>2.2201009973307193E-2</v>
      </c>
      <c r="Q1601" s="19" t="str">
        <f t="shared" si="676"/>
        <v/>
      </c>
      <c r="R1601" s="17" t="str">
        <f t="shared" si="677"/>
        <v/>
      </c>
      <c r="S1601" s="17" t="str">
        <f t="shared" si="678"/>
        <v/>
      </c>
      <c r="T1601" s="17" t="str">
        <f t="shared" si="679"/>
        <v/>
      </c>
      <c r="U1601" s="17" t="str">
        <f t="shared" si="680"/>
        <v/>
      </c>
      <c r="V1601" s="17" t="str">
        <f t="shared" si="681"/>
        <v/>
      </c>
      <c r="W1601" s="17" t="str">
        <f t="shared" si="682"/>
        <v/>
      </c>
      <c r="X1601" s="18" t="str">
        <f t="shared" si="673"/>
        <v/>
      </c>
      <c r="Y1601" s="17" t="str">
        <f t="shared" si="683"/>
        <v/>
      </c>
      <c r="Z1601" s="17" t="str">
        <f t="shared" si="684"/>
        <v/>
      </c>
      <c r="AA1601" s="17" t="str">
        <f t="shared" si="685"/>
        <v/>
      </c>
      <c r="AB1601" s="17" t="str">
        <f t="shared" si="686"/>
        <v/>
      </c>
      <c r="AC1601" s="17" t="str">
        <f t="shared" si="687"/>
        <v/>
      </c>
      <c r="AD1601" s="18" t="str">
        <f t="shared" si="688"/>
        <v/>
      </c>
      <c r="AE1601" s="19" t="str">
        <f t="shared" si="689"/>
        <v/>
      </c>
      <c r="AF1601" s="17" t="str">
        <f t="shared" si="690"/>
        <v/>
      </c>
      <c r="AG1601" s="17" t="str">
        <f t="shared" si="691"/>
        <v/>
      </c>
      <c r="AH1601" s="18" t="str">
        <f t="shared" si="692"/>
        <v/>
      </c>
      <c r="AI1601" s="73"/>
      <c r="AJ1601" s="74"/>
      <c r="AK1601" s="74"/>
      <c r="AL1601" s="73"/>
      <c r="AM1601" s="74"/>
      <c r="AN1601" s="74">
        <f t="shared" si="693"/>
        <v>2012</v>
      </c>
      <c r="AO1601" s="19" t="str">
        <f t="shared" ca="1" si="694"/>
        <v>-</v>
      </c>
      <c r="AP1601" s="17" t="str">
        <f ca="1">IF($C1601&gt;=TODAY(),"-",100*(AO1601-MIN(Fit_Error_Deaths))/(MAX(Fit_Error_Deaths)-MIN(Fit_Error_Deaths)))</f>
        <v>-</v>
      </c>
      <c r="AQ1601" s="17" t="str">
        <f t="shared" ca="1" si="695"/>
        <v>-</v>
      </c>
      <c r="AR1601" s="17" t="str">
        <f ca="1">IF($C1601&gt;=TODAY(),"-",100*(AQ1601-MIN(Fit_Error_LocalTransmission))/(MAX(Fit_Error_LocalTransmission)-MIN(Fit_Error_LocalTransmission)))</f>
        <v>-</v>
      </c>
      <c r="AS1601" s="17" t="str">
        <f t="shared" ca="1" si="696"/>
        <v>-</v>
      </c>
      <c r="AT1601" s="67" t="str">
        <f t="shared" ca="1" si="697"/>
        <v>-</v>
      </c>
    </row>
    <row r="1602" spans="1:46" s="1" customFormat="1" ht="12" x14ac:dyDescent="0.35">
      <c r="A1602" s="87"/>
      <c r="B1602" s="40" t="str">
        <f t="shared" si="674"/>
        <v/>
      </c>
      <c r="C1602" s="41" t="str">
        <f t="shared" si="675"/>
        <v/>
      </c>
      <c r="D1602" s="28">
        <f>'I Disease Parameters'!$E$6/(1000*365)</f>
        <v>4.8197260273972601E-5</v>
      </c>
      <c r="E1602" s="28">
        <f>'I Disease Parameters'!$E$7/(1000*365)</f>
        <v>2.0024657534246577E-5</v>
      </c>
      <c r="F1602" s="27">
        <f>(1-'I Disease Parameters'!$E$8)/'I Disease Parameters'!$E$10</f>
        <v>0.188</v>
      </c>
      <c r="G1602" s="27">
        <f>'I Disease Parameters'!$E$8/'I Disease Parameters'!$E$11</f>
        <v>1.2E-2</v>
      </c>
      <c r="H1602" s="27">
        <f>1/'I Disease Parameters'!$E$12</f>
        <v>0.05</v>
      </c>
      <c r="I1602" s="27">
        <f>'I Disease Parameters'!$E$9/'I Disease Parameters'!$E$15</f>
        <v>0</v>
      </c>
      <c r="J1602" s="83">
        <f t="shared" si="698"/>
        <v>7.7001263440561267</v>
      </c>
      <c r="K1602" s="60">
        <f t="shared" si="699"/>
        <v>0.77001263449643809</v>
      </c>
      <c r="L1602" s="30">
        <f t="shared" si="700"/>
        <v>0.46717576064062738</v>
      </c>
      <c r="M1602" s="27">
        <f>J1602/'I Disease Parameters'!$E$12</f>
        <v>0.38500631720280631</v>
      </c>
      <c r="N1602" s="27">
        <f>K1602/SQRT('I Disease Parameters'!$E$13*'I Disease Parameters'!$E$13)</f>
        <v>4.5294860852731655E-2</v>
      </c>
      <c r="O1602" s="27">
        <f>L1602/'I Disease Parameters'!$E$13</f>
        <v>2.7480927096507492E-2</v>
      </c>
      <c r="P1602" s="27">
        <f>(1-L1602)/'I Disease Parameters'!$E$14</f>
        <v>2.2201009973307193E-2</v>
      </c>
      <c r="Q1602" s="19" t="str">
        <f t="shared" si="676"/>
        <v/>
      </c>
      <c r="R1602" s="17" t="str">
        <f t="shared" si="677"/>
        <v/>
      </c>
      <c r="S1602" s="17" t="str">
        <f t="shared" si="678"/>
        <v/>
      </c>
      <c r="T1602" s="17" t="str">
        <f t="shared" si="679"/>
        <v/>
      </c>
      <c r="U1602" s="17" t="str">
        <f t="shared" si="680"/>
        <v/>
      </c>
      <c r="V1602" s="17" t="str">
        <f t="shared" si="681"/>
        <v/>
      </c>
      <c r="W1602" s="17" t="str">
        <f t="shared" si="682"/>
        <v/>
      </c>
      <c r="X1602" s="18" t="str">
        <f t="shared" si="673"/>
        <v/>
      </c>
      <c r="Y1602" s="17" t="str">
        <f t="shared" si="683"/>
        <v/>
      </c>
      <c r="Z1602" s="17" t="str">
        <f t="shared" si="684"/>
        <v/>
      </c>
      <c r="AA1602" s="17" t="str">
        <f t="shared" si="685"/>
        <v/>
      </c>
      <c r="AB1602" s="17" t="str">
        <f t="shared" si="686"/>
        <v/>
      </c>
      <c r="AC1602" s="17" t="str">
        <f t="shared" si="687"/>
        <v/>
      </c>
      <c r="AD1602" s="18" t="str">
        <f t="shared" si="688"/>
        <v/>
      </c>
      <c r="AE1602" s="19" t="str">
        <f t="shared" si="689"/>
        <v/>
      </c>
      <c r="AF1602" s="17" t="str">
        <f t="shared" si="690"/>
        <v/>
      </c>
      <c r="AG1602" s="17" t="str">
        <f t="shared" si="691"/>
        <v/>
      </c>
      <c r="AH1602" s="18" t="str">
        <f t="shared" si="692"/>
        <v/>
      </c>
      <c r="AI1602" s="73"/>
      <c r="AJ1602" s="74"/>
      <c r="AK1602" s="74"/>
      <c r="AL1602" s="73"/>
      <c r="AM1602" s="74"/>
      <c r="AN1602" s="74">
        <f t="shared" si="693"/>
        <v>2012</v>
      </c>
      <c r="AO1602" s="19" t="str">
        <f t="shared" ca="1" si="694"/>
        <v>-</v>
      </c>
      <c r="AP1602" s="17" t="str">
        <f ca="1">IF($C1602&gt;=TODAY(),"-",100*(AO1602-MIN(Fit_Error_Deaths))/(MAX(Fit_Error_Deaths)-MIN(Fit_Error_Deaths)))</f>
        <v>-</v>
      </c>
      <c r="AQ1602" s="17" t="str">
        <f t="shared" ca="1" si="695"/>
        <v>-</v>
      </c>
      <c r="AR1602" s="17" t="str">
        <f ca="1">IF($C1602&gt;=TODAY(),"-",100*(AQ1602-MIN(Fit_Error_LocalTransmission))/(MAX(Fit_Error_LocalTransmission)-MIN(Fit_Error_LocalTransmission)))</f>
        <v>-</v>
      </c>
      <c r="AS1602" s="17" t="str">
        <f t="shared" ca="1" si="696"/>
        <v>-</v>
      </c>
      <c r="AT1602" s="67" t="str">
        <f t="shared" ca="1" si="697"/>
        <v>-</v>
      </c>
    </row>
    <row r="1603" spans="1:46" s="1" customFormat="1" ht="12" x14ac:dyDescent="0.35">
      <c r="A1603" s="87"/>
      <c r="B1603" s="40" t="str">
        <f t="shared" si="674"/>
        <v/>
      </c>
      <c r="C1603" s="41" t="str">
        <f t="shared" si="675"/>
        <v/>
      </c>
      <c r="D1603" s="28">
        <f>'I Disease Parameters'!$E$6/(1000*365)</f>
        <v>4.8197260273972601E-5</v>
      </c>
      <c r="E1603" s="28">
        <f>'I Disease Parameters'!$E$7/(1000*365)</f>
        <v>2.0024657534246577E-5</v>
      </c>
      <c r="F1603" s="27">
        <f>(1-'I Disease Parameters'!$E$8)/'I Disease Parameters'!$E$10</f>
        <v>0.188</v>
      </c>
      <c r="G1603" s="27">
        <f>'I Disease Parameters'!$E$8/'I Disease Parameters'!$E$11</f>
        <v>1.2E-2</v>
      </c>
      <c r="H1603" s="27">
        <f>1/'I Disease Parameters'!$E$12</f>
        <v>0.05</v>
      </c>
      <c r="I1603" s="27">
        <f>'I Disease Parameters'!$E$9/'I Disease Parameters'!$E$15</f>
        <v>0</v>
      </c>
      <c r="J1603" s="83">
        <f t="shared" si="698"/>
        <v>7.7001263440561267</v>
      </c>
      <c r="K1603" s="60">
        <f t="shared" si="699"/>
        <v>0.77001263449643809</v>
      </c>
      <c r="L1603" s="30">
        <f t="shared" si="700"/>
        <v>0.46717576064062738</v>
      </c>
      <c r="M1603" s="27">
        <f>J1603/'I Disease Parameters'!$E$12</f>
        <v>0.38500631720280631</v>
      </c>
      <c r="N1603" s="27">
        <f>K1603/SQRT('I Disease Parameters'!$E$13*'I Disease Parameters'!$E$13)</f>
        <v>4.5294860852731655E-2</v>
      </c>
      <c r="O1603" s="27">
        <f>L1603/'I Disease Parameters'!$E$13</f>
        <v>2.7480927096507492E-2</v>
      </c>
      <c r="P1603" s="27">
        <f>(1-L1603)/'I Disease Parameters'!$E$14</f>
        <v>2.2201009973307193E-2</v>
      </c>
      <c r="Q1603" s="19" t="str">
        <f t="shared" si="676"/>
        <v/>
      </c>
      <c r="R1603" s="17" t="str">
        <f t="shared" si="677"/>
        <v/>
      </c>
      <c r="S1603" s="17" t="str">
        <f t="shared" si="678"/>
        <v/>
      </c>
      <c r="T1603" s="17" t="str">
        <f t="shared" si="679"/>
        <v/>
      </c>
      <c r="U1603" s="17" t="str">
        <f t="shared" si="680"/>
        <v/>
      </c>
      <c r="V1603" s="17" t="str">
        <f t="shared" si="681"/>
        <v/>
      </c>
      <c r="W1603" s="17" t="str">
        <f t="shared" si="682"/>
        <v/>
      </c>
      <c r="X1603" s="18" t="str">
        <f t="shared" si="673"/>
        <v/>
      </c>
      <c r="Y1603" s="17" t="str">
        <f t="shared" si="683"/>
        <v/>
      </c>
      <c r="Z1603" s="17" t="str">
        <f t="shared" si="684"/>
        <v/>
      </c>
      <c r="AA1603" s="17" t="str">
        <f t="shared" si="685"/>
        <v/>
      </c>
      <c r="AB1603" s="17" t="str">
        <f t="shared" si="686"/>
        <v/>
      </c>
      <c r="AC1603" s="17" t="str">
        <f t="shared" si="687"/>
        <v/>
      </c>
      <c r="AD1603" s="18" t="str">
        <f t="shared" si="688"/>
        <v/>
      </c>
      <c r="AE1603" s="19" t="str">
        <f t="shared" si="689"/>
        <v/>
      </c>
      <c r="AF1603" s="17" t="str">
        <f t="shared" si="690"/>
        <v/>
      </c>
      <c r="AG1603" s="17" t="str">
        <f t="shared" si="691"/>
        <v/>
      </c>
      <c r="AH1603" s="18" t="str">
        <f t="shared" si="692"/>
        <v/>
      </c>
      <c r="AI1603" s="73"/>
      <c r="AJ1603" s="74"/>
      <c r="AK1603" s="74"/>
      <c r="AL1603" s="73"/>
      <c r="AM1603" s="74"/>
      <c r="AN1603" s="74">
        <f t="shared" si="693"/>
        <v>2012</v>
      </c>
      <c r="AO1603" s="19" t="str">
        <f t="shared" ca="1" si="694"/>
        <v>-</v>
      </c>
      <c r="AP1603" s="17" t="str">
        <f ca="1">IF($C1603&gt;=TODAY(),"-",100*(AO1603-MIN(Fit_Error_Deaths))/(MAX(Fit_Error_Deaths)-MIN(Fit_Error_Deaths)))</f>
        <v>-</v>
      </c>
      <c r="AQ1603" s="17" t="str">
        <f t="shared" ca="1" si="695"/>
        <v>-</v>
      </c>
      <c r="AR1603" s="17" t="str">
        <f ca="1">IF($C1603&gt;=TODAY(),"-",100*(AQ1603-MIN(Fit_Error_LocalTransmission))/(MAX(Fit_Error_LocalTransmission)-MIN(Fit_Error_LocalTransmission)))</f>
        <v>-</v>
      </c>
      <c r="AS1603" s="17" t="str">
        <f t="shared" ca="1" si="696"/>
        <v>-</v>
      </c>
      <c r="AT1603" s="67" t="str">
        <f t="shared" ca="1" si="697"/>
        <v>-</v>
      </c>
    </row>
    <row r="1604" spans="1:46" s="1" customFormat="1" ht="12" x14ac:dyDescent="0.35">
      <c r="A1604" s="87"/>
      <c r="B1604" s="40" t="str">
        <f t="shared" si="674"/>
        <v/>
      </c>
      <c r="C1604" s="41" t="str">
        <f t="shared" si="675"/>
        <v/>
      </c>
      <c r="D1604" s="28">
        <f>'I Disease Parameters'!$E$6/(1000*365)</f>
        <v>4.8197260273972601E-5</v>
      </c>
      <c r="E1604" s="28">
        <f>'I Disease Parameters'!$E$7/(1000*365)</f>
        <v>2.0024657534246577E-5</v>
      </c>
      <c r="F1604" s="27">
        <f>(1-'I Disease Parameters'!$E$8)/'I Disease Parameters'!$E$10</f>
        <v>0.188</v>
      </c>
      <c r="G1604" s="27">
        <f>'I Disease Parameters'!$E$8/'I Disease Parameters'!$E$11</f>
        <v>1.2E-2</v>
      </c>
      <c r="H1604" s="27">
        <f>1/'I Disease Parameters'!$E$12</f>
        <v>0.05</v>
      </c>
      <c r="I1604" s="27">
        <f>'I Disease Parameters'!$E$9/'I Disease Parameters'!$E$15</f>
        <v>0</v>
      </c>
      <c r="J1604" s="83">
        <f t="shared" si="698"/>
        <v>7.7001263440561267</v>
      </c>
      <c r="K1604" s="60">
        <f t="shared" si="699"/>
        <v>0.77001263449643809</v>
      </c>
      <c r="L1604" s="30">
        <f t="shared" si="700"/>
        <v>0.46717576064062738</v>
      </c>
      <c r="M1604" s="27">
        <f>J1604/'I Disease Parameters'!$E$12</f>
        <v>0.38500631720280631</v>
      </c>
      <c r="N1604" s="27">
        <f>K1604/SQRT('I Disease Parameters'!$E$13*'I Disease Parameters'!$E$13)</f>
        <v>4.5294860852731655E-2</v>
      </c>
      <c r="O1604" s="27">
        <f>L1604/'I Disease Parameters'!$E$13</f>
        <v>2.7480927096507492E-2</v>
      </c>
      <c r="P1604" s="27">
        <f>(1-L1604)/'I Disease Parameters'!$E$14</f>
        <v>2.2201009973307193E-2</v>
      </c>
      <c r="Q1604" s="19" t="str">
        <f t="shared" si="676"/>
        <v/>
      </c>
      <c r="R1604" s="17" t="str">
        <f t="shared" si="677"/>
        <v/>
      </c>
      <c r="S1604" s="17" t="str">
        <f t="shared" si="678"/>
        <v/>
      </c>
      <c r="T1604" s="17" t="str">
        <f t="shared" si="679"/>
        <v/>
      </c>
      <c r="U1604" s="17" t="str">
        <f t="shared" si="680"/>
        <v/>
      </c>
      <c r="V1604" s="17" t="str">
        <f t="shared" si="681"/>
        <v/>
      </c>
      <c r="W1604" s="17" t="str">
        <f t="shared" si="682"/>
        <v/>
      </c>
      <c r="X1604" s="18" t="str">
        <f t="shared" ref="X1604:X1667" si="701">IF($B1604&gt;$C$1,"",MAX(View_T_C))</f>
        <v/>
      </c>
      <c r="Y1604" s="17" t="str">
        <f t="shared" si="683"/>
        <v/>
      </c>
      <c r="Z1604" s="17" t="str">
        <f t="shared" si="684"/>
        <v/>
      </c>
      <c r="AA1604" s="17" t="str">
        <f t="shared" si="685"/>
        <v/>
      </c>
      <c r="AB1604" s="17" t="str">
        <f t="shared" si="686"/>
        <v/>
      </c>
      <c r="AC1604" s="17" t="str">
        <f t="shared" si="687"/>
        <v/>
      </c>
      <c r="AD1604" s="18" t="str">
        <f t="shared" si="688"/>
        <v/>
      </c>
      <c r="AE1604" s="19" t="str">
        <f t="shared" si="689"/>
        <v/>
      </c>
      <c r="AF1604" s="17" t="str">
        <f t="shared" si="690"/>
        <v/>
      </c>
      <c r="AG1604" s="17" t="str">
        <f t="shared" si="691"/>
        <v/>
      </c>
      <c r="AH1604" s="18" t="str">
        <f t="shared" si="692"/>
        <v/>
      </c>
      <c r="AI1604" s="73"/>
      <c r="AJ1604" s="74"/>
      <c r="AK1604" s="74"/>
      <c r="AL1604" s="73"/>
      <c r="AM1604" s="74"/>
      <c r="AN1604" s="74">
        <f t="shared" si="693"/>
        <v>2012</v>
      </c>
      <c r="AO1604" s="19" t="str">
        <f t="shared" ca="1" si="694"/>
        <v>-</v>
      </c>
      <c r="AP1604" s="17" t="str">
        <f ca="1">IF($C1604&gt;=TODAY(),"-",100*(AO1604-MIN(Fit_Error_Deaths))/(MAX(Fit_Error_Deaths)-MIN(Fit_Error_Deaths)))</f>
        <v>-</v>
      </c>
      <c r="AQ1604" s="17" t="str">
        <f t="shared" ca="1" si="695"/>
        <v>-</v>
      </c>
      <c r="AR1604" s="17" t="str">
        <f ca="1">IF($C1604&gt;=TODAY(),"-",100*(AQ1604-MIN(Fit_Error_LocalTransmission))/(MAX(Fit_Error_LocalTransmission)-MIN(Fit_Error_LocalTransmission)))</f>
        <v>-</v>
      </c>
      <c r="AS1604" s="17" t="str">
        <f t="shared" ca="1" si="696"/>
        <v>-</v>
      </c>
      <c r="AT1604" s="67" t="str">
        <f t="shared" ca="1" si="697"/>
        <v>-</v>
      </c>
    </row>
    <row r="1605" spans="1:46" s="1" customFormat="1" ht="12" x14ac:dyDescent="0.35">
      <c r="A1605" s="87"/>
      <c r="B1605" s="40" t="str">
        <f t="shared" ref="B1605:B1668" si="702">IF($B1604&gt;=$C$1,"",B1604+1)</f>
        <v/>
      </c>
      <c r="C1605" s="41" t="str">
        <f t="shared" ref="C1605:C1668" si="703">IF($B1605&gt;$C$1,"",C1604+1)</f>
        <v/>
      </c>
      <c r="D1605" s="28">
        <f>'I Disease Parameters'!$E$6/(1000*365)</f>
        <v>4.8197260273972601E-5</v>
      </c>
      <c r="E1605" s="28">
        <f>'I Disease Parameters'!$E$7/(1000*365)</f>
        <v>2.0024657534246577E-5</v>
      </c>
      <c r="F1605" s="27">
        <f>(1-'I Disease Parameters'!$E$8)/'I Disease Parameters'!$E$10</f>
        <v>0.188</v>
      </c>
      <c r="G1605" s="27">
        <f>'I Disease Parameters'!$E$8/'I Disease Parameters'!$E$11</f>
        <v>1.2E-2</v>
      </c>
      <c r="H1605" s="27">
        <f>1/'I Disease Parameters'!$E$12</f>
        <v>0.05</v>
      </c>
      <c r="I1605" s="27">
        <f>'I Disease Parameters'!$E$9/'I Disease Parameters'!$E$15</f>
        <v>0</v>
      </c>
      <c r="J1605" s="83">
        <f t="shared" si="698"/>
        <v>7.7001263440561267</v>
      </c>
      <c r="K1605" s="60">
        <f t="shared" si="699"/>
        <v>0.77001263449643809</v>
      </c>
      <c r="L1605" s="30">
        <f t="shared" si="700"/>
        <v>0.46717576064062738</v>
      </c>
      <c r="M1605" s="27">
        <f>J1605/'I Disease Parameters'!$E$12</f>
        <v>0.38500631720280631</v>
      </c>
      <c r="N1605" s="27">
        <f>K1605/SQRT('I Disease Parameters'!$E$13*'I Disease Parameters'!$E$13)</f>
        <v>4.5294860852731655E-2</v>
      </c>
      <c r="O1605" s="27">
        <f>L1605/'I Disease Parameters'!$E$13</f>
        <v>2.7480927096507492E-2</v>
      </c>
      <c r="P1605" s="27">
        <f>(1-L1605)/'I Disease Parameters'!$E$14</f>
        <v>2.2201009973307193E-2</v>
      </c>
      <c r="Q1605" s="19" t="str">
        <f t="shared" ref="Q1605:Q1668" si="704">IF($B1605&gt;$C$1,"",Q1604+p_0*$W1604+p_9*$U1604-p_1*$Q1604-p_2*$Q1604*($S1604/$W1604)-p_3*$Q1604*($T1604/$W1604))</f>
        <v/>
      </c>
      <c r="R1605" s="17" t="str">
        <f t="shared" ref="R1605:R1668" si="705">IF($B1605&gt;$C$1,"",R1604+p_2*$Q1604*($S1604/$W1604)+p_3*$Q1604*($T1604/$W1604) - p_1*$R1604- p_4*$R1604 - p_5*$R1604+AI1604)</f>
        <v/>
      </c>
      <c r="S1605" s="17" t="str">
        <f t="shared" ref="S1605:S1668" si="706">IF($B1605&gt;$C$1,"",S1604+p_4*$R1604-p_1*$S1604-p_6*$S1604+AJ1604)</f>
        <v/>
      </c>
      <c r="T1605" s="17" t="str">
        <f t="shared" ref="T1605:T1668" si="707">IF($B1605&gt;$C$1,"",T1604+p_5*$R1604-p_1*$T1604-p_7*$T1604-p_8*$T1604+AK1604)</f>
        <v/>
      </c>
      <c r="U1605" s="17" t="str">
        <f t="shared" ref="U1605:U1668" si="708">IF($B1605&gt;$C$1,"",U1604+p_7*$T1604+p_6*$S1604-p_1*$U1604-p_9*$U1604)</f>
        <v/>
      </c>
      <c r="V1605" s="17" t="str">
        <f t="shared" ref="V1605:V1668" si="709">IF($B1605&gt;$C$1,"",V1604+p_8*$T1604)</f>
        <v/>
      </c>
      <c r="W1605" s="17" t="str">
        <f t="shared" ref="W1605:W1668" si="710">IF($B1605&gt;$C$1,"",SUM($Q1605:$U1605))</f>
        <v/>
      </c>
      <c r="X1605" s="18" t="str">
        <f t="shared" si="701"/>
        <v/>
      </c>
      <c r="Y1605" s="17" t="str">
        <f t="shared" ref="Y1605:Y1668" si="711">IF($B1605&gt;$C$1,"",Q1605-Q1604)</f>
        <v/>
      </c>
      <c r="Z1605" s="17" t="str">
        <f t="shared" ref="Z1605:Z1668" si="712">IF($B1605&gt;$C$1,"",R1605-R1604)</f>
        <v/>
      </c>
      <c r="AA1605" s="17" t="str">
        <f t="shared" ref="AA1605:AA1668" si="713">IF($B1605&gt;$C$1,"",S1605-S1604)</f>
        <v/>
      </c>
      <c r="AB1605" s="17" t="str">
        <f t="shared" ref="AB1605:AB1668" si="714">IF($B1605&gt;$C$1,"",T1605-T1604)</f>
        <v/>
      </c>
      <c r="AC1605" s="17" t="str">
        <f t="shared" ref="AC1605:AC1668" si="715">IF($B1605&gt;$C$1,"",U1605-U1604)</f>
        <v/>
      </c>
      <c r="AD1605" s="18" t="str">
        <f t="shared" ref="AD1605:AD1668" si="716">IF($B1605&gt;$C$1,"",V1605-V1604)</f>
        <v/>
      </c>
      <c r="AE1605" s="19" t="str">
        <f t="shared" ref="AE1605:AE1668" si="717">IF($B1605&gt;$C$1,"",p_2*$Q1604*($S1604/$W1604)+p_3*$Q1604*($T1604/$W1604))</f>
        <v/>
      </c>
      <c r="AF1605" s="17" t="str">
        <f t="shared" ref="AF1605:AF1668" si="718">IF($B1605&gt;$C$1,"",p_4*$R1604)</f>
        <v/>
      </c>
      <c r="AG1605" s="17" t="str">
        <f t="shared" ref="AG1605:AG1668" si="719">IF($B1605&gt;$C$1,"",p_5*$R1604)</f>
        <v/>
      </c>
      <c r="AH1605" s="18" t="str">
        <f t="shared" si="692"/>
        <v/>
      </c>
      <c r="AI1605" s="73"/>
      <c r="AJ1605" s="74"/>
      <c r="AK1605" s="74"/>
      <c r="AL1605" s="73"/>
      <c r="AM1605" s="74"/>
      <c r="AN1605" s="74">
        <f t="shared" si="693"/>
        <v>2012</v>
      </c>
      <c r="AO1605" s="19" t="str">
        <f t="shared" ca="1" si="694"/>
        <v>-</v>
      </c>
      <c r="AP1605" s="17" t="str">
        <f ca="1">IF($C1605&gt;=TODAY(),"-",100*(AO1605-MIN(Fit_Error_Deaths))/(MAX(Fit_Error_Deaths)-MIN(Fit_Error_Deaths)))</f>
        <v>-</v>
      </c>
      <c r="AQ1605" s="17" t="str">
        <f t="shared" ca="1" si="695"/>
        <v>-</v>
      </c>
      <c r="AR1605" s="17" t="str">
        <f ca="1">IF($C1605&gt;=TODAY(),"-",100*(AQ1605-MIN(Fit_Error_LocalTransmission))/(MAX(Fit_Error_LocalTransmission)-MIN(Fit_Error_LocalTransmission)))</f>
        <v>-</v>
      </c>
      <c r="AS1605" s="17" t="str">
        <f t="shared" ca="1" si="696"/>
        <v>-</v>
      </c>
      <c r="AT1605" s="67" t="str">
        <f t="shared" ca="1" si="697"/>
        <v>-</v>
      </c>
    </row>
    <row r="1606" spans="1:46" s="1" customFormat="1" ht="12" x14ac:dyDescent="0.35">
      <c r="A1606" s="87"/>
      <c r="B1606" s="40" t="str">
        <f t="shared" si="702"/>
        <v/>
      </c>
      <c r="C1606" s="41" t="str">
        <f t="shared" si="703"/>
        <v/>
      </c>
      <c r="D1606" s="28">
        <f>'I Disease Parameters'!$E$6/(1000*365)</f>
        <v>4.8197260273972601E-5</v>
      </c>
      <c r="E1606" s="28">
        <f>'I Disease Parameters'!$E$7/(1000*365)</f>
        <v>2.0024657534246577E-5</v>
      </c>
      <c r="F1606" s="27">
        <f>(1-'I Disease Parameters'!$E$8)/'I Disease Parameters'!$E$10</f>
        <v>0.188</v>
      </c>
      <c r="G1606" s="27">
        <f>'I Disease Parameters'!$E$8/'I Disease Parameters'!$E$11</f>
        <v>1.2E-2</v>
      </c>
      <c r="H1606" s="27">
        <f>1/'I Disease Parameters'!$E$12</f>
        <v>0.05</v>
      </c>
      <c r="I1606" s="27">
        <f>'I Disease Parameters'!$E$9/'I Disease Parameters'!$E$15</f>
        <v>0</v>
      </c>
      <c r="J1606" s="83">
        <f t="shared" si="698"/>
        <v>7.7001263440561267</v>
      </c>
      <c r="K1606" s="60">
        <f t="shared" si="699"/>
        <v>0.77001263449643809</v>
      </c>
      <c r="L1606" s="30">
        <f t="shared" si="700"/>
        <v>0.46717576064062738</v>
      </c>
      <c r="M1606" s="27">
        <f>J1606/'I Disease Parameters'!$E$12</f>
        <v>0.38500631720280631</v>
      </c>
      <c r="N1606" s="27">
        <f>K1606/SQRT('I Disease Parameters'!$E$13*'I Disease Parameters'!$E$13)</f>
        <v>4.5294860852731655E-2</v>
      </c>
      <c r="O1606" s="27">
        <f>L1606/'I Disease Parameters'!$E$13</f>
        <v>2.7480927096507492E-2</v>
      </c>
      <c r="P1606" s="27">
        <f>(1-L1606)/'I Disease Parameters'!$E$14</f>
        <v>2.2201009973307193E-2</v>
      </c>
      <c r="Q1606" s="19" t="str">
        <f t="shared" si="704"/>
        <v/>
      </c>
      <c r="R1606" s="17" t="str">
        <f t="shared" si="705"/>
        <v/>
      </c>
      <c r="S1606" s="17" t="str">
        <f t="shared" si="706"/>
        <v/>
      </c>
      <c r="T1606" s="17" t="str">
        <f t="shared" si="707"/>
        <v/>
      </c>
      <c r="U1606" s="17" t="str">
        <f t="shared" si="708"/>
        <v/>
      </c>
      <c r="V1606" s="17" t="str">
        <f t="shared" si="709"/>
        <v/>
      </c>
      <c r="W1606" s="17" t="str">
        <f t="shared" si="710"/>
        <v/>
      </c>
      <c r="X1606" s="18" t="str">
        <f t="shared" si="701"/>
        <v/>
      </c>
      <c r="Y1606" s="17" t="str">
        <f t="shared" si="711"/>
        <v/>
      </c>
      <c r="Z1606" s="17" t="str">
        <f t="shared" si="712"/>
        <v/>
      </c>
      <c r="AA1606" s="17" t="str">
        <f t="shared" si="713"/>
        <v/>
      </c>
      <c r="AB1606" s="17" t="str">
        <f t="shared" si="714"/>
        <v/>
      </c>
      <c r="AC1606" s="17" t="str">
        <f t="shared" si="715"/>
        <v/>
      </c>
      <c r="AD1606" s="18" t="str">
        <f t="shared" si="716"/>
        <v/>
      </c>
      <c r="AE1606" s="19" t="str">
        <f t="shared" si="717"/>
        <v/>
      </c>
      <c r="AF1606" s="17" t="str">
        <f t="shared" si="718"/>
        <v/>
      </c>
      <c r="AG1606" s="17" t="str">
        <f t="shared" si="719"/>
        <v/>
      </c>
      <c r="AH1606" s="18" t="str">
        <f t="shared" ref="AH1606:AH1669" si="720">IF($B1606&gt;$C$1,"",AG1606+AF1606)</f>
        <v/>
      </c>
      <c r="AI1606" s="73"/>
      <c r="AJ1606" s="74"/>
      <c r="AK1606" s="74"/>
      <c r="AL1606" s="73"/>
      <c r="AM1606" s="74"/>
      <c r="AN1606" s="74">
        <f t="shared" ref="AN1606:AN1669" si="721">AM1606+AN1605</f>
        <v>2012</v>
      </c>
      <c r="AO1606" s="19" t="str">
        <f t="shared" ref="AO1606:AO1669" ca="1" si="722">IF($C1606&gt;=TODAY(),"-",(AL1606-AD1606)^2)</f>
        <v>-</v>
      </c>
      <c r="AP1606" s="17" t="str">
        <f ca="1">IF($C1606&gt;=TODAY(),"-",100*(AO1606-MIN(Fit_Error_Deaths))/(MAX(Fit_Error_Deaths)-MIN(Fit_Error_Deaths)))</f>
        <v>-</v>
      </c>
      <c r="AQ1606" s="17" t="str">
        <f t="shared" ref="AQ1606:AQ1669" ca="1" si="723">IF($C1606&gt;=TODAY(),"-",(AM1606-AH1606)^2)</f>
        <v>-</v>
      </c>
      <c r="AR1606" s="17" t="str">
        <f ca="1">IF($C1606&gt;=TODAY(),"-",100*(AQ1606-MIN(Fit_Error_LocalTransmission))/(MAX(Fit_Error_LocalTransmission)-MIN(Fit_Error_LocalTransmission)))</f>
        <v>-</v>
      </c>
      <c r="AS1606" s="17" t="str">
        <f t="shared" ref="AS1606:AS1669" ca="1" si="724">IF($C1606&gt;=TODAY(),"-",AP1606*$AO$2+AR1606*$AQ$2)</f>
        <v>-</v>
      </c>
      <c r="AT1606" s="67" t="str">
        <f t="shared" ref="AT1606:AT1669" ca="1" si="725">IF($C1606&gt;=TODAY(),"-",($AT$2)^((TODAY()-C1606-1)))</f>
        <v>-</v>
      </c>
    </row>
    <row r="1607" spans="1:46" s="1" customFormat="1" ht="12" x14ac:dyDescent="0.35">
      <c r="A1607" s="87"/>
      <c r="B1607" s="40" t="str">
        <f t="shared" si="702"/>
        <v/>
      </c>
      <c r="C1607" s="41" t="str">
        <f t="shared" si="703"/>
        <v/>
      </c>
      <c r="D1607" s="28">
        <f>'I Disease Parameters'!$E$6/(1000*365)</f>
        <v>4.8197260273972601E-5</v>
      </c>
      <c r="E1607" s="28">
        <f>'I Disease Parameters'!$E$7/(1000*365)</f>
        <v>2.0024657534246577E-5</v>
      </c>
      <c r="F1607" s="27">
        <f>(1-'I Disease Parameters'!$E$8)/'I Disease Parameters'!$E$10</f>
        <v>0.188</v>
      </c>
      <c r="G1607" s="27">
        <f>'I Disease Parameters'!$E$8/'I Disease Parameters'!$E$11</f>
        <v>1.2E-2</v>
      </c>
      <c r="H1607" s="27">
        <f>1/'I Disease Parameters'!$E$12</f>
        <v>0.05</v>
      </c>
      <c r="I1607" s="27">
        <f>'I Disease Parameters'!$E$9/'I Disease Parameters'!$E$15</f>
        <v>0</v>
      </c>
      <c r="J1607" s="83">
        <f t="shared" ref="J1607:J1670" si="726">J1606</f>
        <v>7.7001263440561267</v>
      </c>
      <c r="K1607" s="60">
        <f t="shared" ref="K1607:K1670" si="727">K1606</f>
        <v>0.77001263449643809</v>
      </c>
      <c r="L1607" s="30">
        <f t="shared" ref="L1607:L1670" si="728">L1606</f>
        <v>0.46717576064062738</v>
      </c>
      <c r="M1607" s="27">
        <f>J1607/'I Disease Parameters'!$E$12</f>
        <v>0.38500631720280631</v>
      </c>
      <c r="N1607" s="27">
        <f>K1607/SQRT('I Disease Parameters'!$E$13*'I Disease Parameters'!$E$13)</f>
        <v>4.5294860852731655E-2</v>
      </c>
      <c r="O1607" s="27">
        <f>L1607/'I Disease Parameters'!$E$13</f>
        <v>2.7480927096507492E-2</v>
      </c>
      <c r="P1607" s="27">
        <f>(1-L1607)/'I Disease Parameters'!$E$14</f>
        <v>2.2201009973307193E-2</v>
      </c>
      <c r="Q1607" s="19" t="str">
        <f t="shared" si="704"/>
        <v/>
      </c>
      <c r="R1607" s="17" t="str">
        <f t="shared" si="705"/>
        <v/>
      </c>
      <c r="S1607" s="17" t="str">
        <f t="shared" si="706"/>
        <v/>
      </c>
      <c r="T1607" s="17" t="str">
        <f t="shared" si="707"/>
        <v/>
      </c>
      <c r="U1607" s="17" t="str">
        <f t="shared" si="708"/>
        <v/>
      </c>
      <c r="V1607" s="17" t="str">
        <f t="shared" si="709"/>
        <v/>
      </c>
      <c r="W1607" s="17" t="str">
        <f t="shared" si="710"/>
        <v/>
      </c>
      <c r="X1607" s="18" t="str">
        <f t="shared" si="701"/>
        <v/>
      </c>
      <c r="Y1607" s="17" t="str">
        <f t="shared" si="711"/>
        <v/>
      </c>
      <c r="Z1607" s="17" t="str">
        <f t="shared" si="712"/>
        <v/>
      </c>
      <c r="AA1607" s="17" t="str">
        <f t="shared" si="713"/>
        <v/>
      </c>
      <c r="AB1607" s="17" t="str">
        <f t="shared" si="714"/>
        <v/>
      </c>
      <c r="AC1607" s="17" t="str">
        <f t="shared" si="715"/>
        <v/>
      </c>
      <c r="AD1607" s="18" t="str">
        <f t="shared" si="716"/>
        <v/>
      </c>
      <c r="AE1607" s="19" t="str">
        <f t="shared" si="717"/>
        <v/>
      </c>
      <c r="AF1607" s="17" t="str">
        <f t="shared" si="718"/>
        <v/>
      </c>
      <c r="AG1607" s="17" t="str">
        <f t="shared" si="719"/>
        <v/>
      </c>
      <c r="AH1607" s="18" t="str">
        <f t="shared" si="720"/>
        <v/>
      </c>
      <c r="AI1607" s="73"/>
      <c r="AJ1607" s="74"/>
      <c r="AK1607" s="74"/>
      <c r="AL1607" s="73"/>
      <c r="AM1607" s="74"/>
      <c r="AN1607" s="74">
        <f t="shared" si="721"/>
        <v>2012</v>
      </c>
      <c r="AO1607" s="19" t="str">
        <f t="shared" ca="1" si="722"/>
        <v>-</v>
      </c>
      <c r="AP1607" s="17" t="str">
        <f ca="1">IF($C1607&gt;=TODAY(),"-",100*(AO1607-MIN(Fit_Error_Deaths))/(MAX(Fit_Error_Deaths)-MIN(Fit_Error_Deaths)))</f>
        <v>-</v>
      </c>
      <c r="AQ1607" s="17" t="str">
        <f t="shared" ca="1" si="723"/>
        <v>-</v>
      </c>
      <c r="AR1607" s="17" t="str">
        <f ca="1">IF($C1607&gt;=TODAY(),"-",100*(AQ1607-MIN(Fit_Error_LocalTransmission))/(MAX(Fit_Error_LocalTransmission)-MIN(Fit_Error_LocalTransmission)))</f>
        <v>-</v>
      </c>
      <c r="AS1607" s="17" t="str">
        <f t="shared" ca="1" si="724"/>
        <v>-</v>
      </c>
      <c r="AT1607" s="67" t="str">
        <f t="shared" ca="1" si="725"/>
        <v>-</v>
      </c>
    </row>
    <row r="1608" spans="1:46" s="1" customFormat="1" ht="12" x14ac:dyDescent="0.35">
      <c r="A1608" s="87"/>
      <c r="B1608" s="40" t="str">
        <f t="shared" si="702"/>
        <v/>
      </c>
      <c r="C1608" s="41" t="str">
        <f t="shared" si="703"/>
        <v/>
      </c>
      <c r="D1608" s="28">
        <f>'I Disease Parameters'!$E$6/(1000*365)</f>
        <v>4.8197260273972601E-5</v>
      </c>
      <c r="E1608" s="28">
        <f>'I Disease Parameters'!$E$7/(1000*365)</f>
        <v>2.0024657534246577E-5</v>
      </c>
      <c r="F1608" s="27">
        <f>(1-'I Disease Parameters'!$E$8)/'I Disease Parameters'!$E$10</f>
        <v>0.188</v>
      </c>
      <c r="G1608" s="27">
        <f>'I Disease Parameters'!$E$8/'I Disease Parameters'!$E$11</f>
        <v>1.2E-2</v>
      </c>
      <c r="H1608" s="27">
        <f>1/'I Disease Parameters'!$E$12</f>
        <v>0.05</v>
      </c>
      <c r="I1608" s="27">
        <f>'I Disease Parameters'!$E$9/'I Disease Parameters'!$E$15</f>
        <v>0</v>
      </c>
      <c r="J1608" s="83">
        <f t="shared" si="726"/>
        <v>7.7001263440561267</v>
      </c>
      <c r="K1608" s="60">
        <f t="shared" si="727"/>
        <v>0.77001263449643809</v>
      </c>
      <c r="L1608" s="30">
        <f t="shared" si="728"/>
        <v>0.46717576064062738</v>
      </c>
      <c r="M1608" s="27">
        <f>J1608/'I Disease Parameters'!$E$12</f>
        <v>0.38500631720280631</v>
      </c>
      <c r="N1608" s="27">
        <f>K1608/SQRT('I Disease Parameters'!$E$13*'I Disease Parameters'!$E$13)</f>
        <v>4.5294860852731655E-2</v>
      </c>
      <c r="O1608" s="27">
        <f>L1608/'I Disease Parameters'!$E$13</f>
        <v>2.7480927096507492E-2</v>
      </c>
      <c r="P1608" s="27">
        <f>(1-L1608)/'I Disease Parameters'!$E$14</f>
        <v>2.2201009973307193E-2</v>
      </c>
      <c r="Q1608" s="19" t="str">
        <f t="shared" si="704"/>
        <v/>
      </c>
      <c r="R1608" s="17" t="str">
        <f t="shared" si="705"/>
        <v/>
      </c>
      <c r="S1608" s="17" t="str">
        <f t="shared" si="706"/>
        <v/>
      </c>
      <c r="T1608" s="17" t="str">
        <f t="shared" si="707"/>
        <v/>
      </c>
      <c r="U1608" s="17" t="str">
        <f t="shared" si="708"/>
        <v/>
      </c>
      <c r="V1608" s="17" t="str">
        <f t="shared" si="709"/>
        <v/>
      </c>
      <c r="W1608" s="17" t="str">
        <f t="shared" si="710"/>
        <v/>
      </c>
      <c r="X1608" s="18" t="str">
        <f t="shared" si="701"/>
        <v/>
      </c>
      <c r="Y1608" s="17" t="str">
        <f t="shared" si="711"/>
        <v/>
      </c>
      <c r="Z1608" s="17" t="str">
        <f t="shared" si="712"/>
        <v/>
      </c>
      <c r="AA1608" s="17" t="str">
        <f t="shared" si="713"/>
        <v/>
      </c>
      <c r="AB1608" s="17" t="str">
        <f t="shared" si="714"/>
        <v/>
      </c>
      <c r="AC1608" s="17" t="str">
        <f t="shared" si="715"/>
        <v/>
      </c>
      <c r="AD1608" s="18" t="str">
        <f t="shared" si="716"/>
        <v/>
      </c>
      <c r="AE1608" s="19" t="str">
        <f t="shared" si="717"/>
        <v/>
      </c>
      <c r="AF1608" s="17" t="str">
        <f t="shared" si="718"/>
        <v/>
      </c>
      <c r="AG1608" s="17" t="str">
        <f t="shared" si="719"/>
        <v/>
      </c>
      <c r="AH1608" s="18" t="str">
        <f t="shared" si="720"/>
        <v/>
      </c>
      <c r="AI1608" s="73"/>
      <c r="AJ1608" s="74"/>
      <c r="AK1608" s="74"/>
      <c r="AL1608" s="73"/>
      <c r="AM1608" s="74"/>
      <c r="AN1608" s="74">
        <f t="shared" si="721"/>
        <v>2012</v>
      </c>
      <c r="AO1608" s="19" t="str">
        <f t="shared" ca="1" si="722"/>
        <v>-</v>
      </c>
      <c r="AP1608" s="17" t="str">
        <f ca="1">IF($C1608&gt;=TODAY(),"-",100*(AO1608-MIN(Fit_Error_Deaths))/(MAX(Fit_Error_Deaths)-MIN(Fit_Error_Deaths)))</f>
        <v>-</v>
      </c>
      <c r="AQ1608" s="17" t="str">
        <f t="shared" ca="1" si="723"/>
        <v>-</v>
      </c>
      <c r="AR1608" s="17" t="str">
        <f ca="1">IF($C1608&gt;=TODAY(),"-",100*(AQ1608-MIN(Fit_Error_LocalTransmission))/(MAX(Fit_Error_LocalTransmission)-MIN(Fit_Error_LocalTransmission)))</f>
        <v>-</v>
      </c>
      <c r="AS1608" s="17" t="str">
        <f t="shared" ca="1" si="724"/>
        <v>-</v>
      </c>
      <c r="AT1608" s="67" t="str">
        <f t="shared" ca="1" si="725"/>
        <v>-</v>
      </c>
    </row>
    <row r="1609" spans="1:46" s="1" customFormat="1" ht="12" x14ac:dyDescent="0.35">
      <c r="A1609" s="87"/>
      <c r="B1609" s="40" t="str">
        <f t="shared" si="702"/>
        <v/>
      </c>
      <c r="C1609" s="41" t="str">
        <f t="shared" si="703"/>
        <v/>
      </c>
      <c r="D1609" s="28">
        <f>'I Disease Parameters'!$E$6/(1000*365)</f>
        <v>4.8197260273972601E-5</v>
      </c>
      <c r="E1609" s="28">
        <f>'I Disease Parameters'!$E$7/(1000*365)</f>
        <v>2.0024657534246577E-5</v>
      </c>
      <c r="F1609" s="27">
        <f>(1-'I Disease Parameters'!$E$8)/'I Disease Parameters'!$E$10</f>
        <v>0.188</v>
      </c>
      <c r="G1609" s="27">
        <f>'I Disease Parameters'!$E$8/'I Disease Parameters'!$E$11</f>
        <v>1.2E-2</v>
      </c>
      <c r="H1609" s="27">
        <f>1/'I Disease Parameters'!$E$12</f>
        <v>0.05</v>
      </c>
      <c r="I1609" s="27">
        <f>'I Disease Parameters'!$E$9/'I Disease Parameters'!$E$15</f>
        <v>0</v>
      </c>
      <c r="J1609" s="83">
        <f t="shared" si="726"/>
        <v>7.7001263440561267</v>
      </c>
      <c r="K1609" s="60">
        <f t="shared" si="727"/>
        <v>0.77001263449643809</v>
      </c>
      <c r="L1609" s="30">
        <f t="shared" si="728"/>
        <v>0.46717576064062738</v>
      </c>
      <c r="M1609" s="27">
        <f>J1609/'I Disease Parameters'!$E$12</f>
        <v>0.38500631720280631</v>
      </c>
      <c r="N1609" s="27">
        <f>K1609/SQRT('I Disease Parameters'!$E$13*'I Disease Parameters'!$E$13)</f>
        <v>4.5294860852731655E-2</v>
      </c>
      <c r="O1609" s="27">
        <f>L1609/'I Disease Parameters'!$E$13</f>
        <v>2.7480927096507492E-2</v>
      </c>
      <c r="P1609" s="27">
        <f>(1-L1609)/'I Disease Parameters'!$E$14</f>
        <v>2.2201009973307193E-2</v>
      </c>
      <c r="Q1609" s="19" t="str">
        <f t="shared" si="704"/>
        <v/>
      </c>
      <c r="R1609" s="17" t="str">
        <f t="shared" si="705"/>
        <v/>
      </c>
      <c r="S1609" s="17" t="str">
        <f t="shared" si="706"/>
        <v/>
      </c>
      <c r="T1609" s="17" t="str">
        <f t="shared" si="707"/>
        <v/>
      </c>
      <c r="U1609" s="17" t="str">
        <f t="shared" si="708"/>
        <v/>
      </c>
      <c r="V1609" s="17" t="str">
        <f t="shared" si="709"/>
        <v/>
      </c>
      <c r="W1609" s="17" t="str">
        <f t="shared" si="710"/>
        <v/>
      </c>
      <c r="X1609" s="18" t="str">
        <f t="shared" si="701"/>
        <v/>
      </c>
      <c r="Y1609" s="17" t="str">
        <f t="shared" si="711"/>
        <v/>
      </c>
      <c r="Z1609" s="17" t="str">
        <f t="shared" si="712"/>
        <v/>
      </c>
      <c r="AA1609" s="17" t="str">
        <f t="shared" si="713"/>
        <v/>
      </c>
      <c r="AB1609" s="17" t="str">
        <f t="shared" si="714"/>
        <v/>
      </c>
      <c r="AC1609" s="17" t="str">
        <f t="shared" si="715"/>
        <v/>
      </c>
      <c r="AD1609" s="18" t="str">
        <f t="shared" si="716"/>
        <v/>
      </c>
      <c r="AE1609" s="19" t="str">
        <f t="shared" si="717"/>
        <v/>
      </c>
      <c r="AF1609" s="17" t="str">
        <f t="shared" si="718"/>
        <v/>
      </c>
      <c r="AG1609" s="17" t="str">
        <f t="shared" si="719"/>
        <v/>
      </c>
      <c r="AH1609" s="18" t="str">
        <f t="shared" si="720"/>
        <v/>
      </c>
      <c r="AI1609" s="73"/>
      <c r="AJ1609" s="74"/>
      <c r="AK1609" s="74"/>
      <c r="AL1609" s="73"/>
      <c r="AM1609" s="74"/>
      <c r="AN1609" s="74">
        <f t="shared" si="721"/>
        <v>2012</v>
      </c>
      <c r="AO1609" s="19" t="str">
        <f t="shared" ca="1" si="722"/>
        <v>-</v>
      </c>
      <c r="AP1609" s="17" t="str">
        <f ca="1">IF($C1609&gt;=TODAY(),"-",100*(AO1609-MIN(Fit_Error_Deaths))/(MAX(Fit_Error_Deaths)-MIN(Fit_Error_Deaths)))</f>
        <v>-</v>
      </c>
      <c r="AQ1609" s="17" t="str">
        <f t="shared" ca="1" si="723"/>
        <v>-</v>
      </c>
      <c r="AR1609" s="17" t="str">
        <f ca="1">IF($C1609&gt;=TODAY(),"-",100*(AQ1609-MIN(Fit_Error_LocalTransmission))/(MAX(Fit_Error_LocalTransmission)-MIN(Fit_Error_LocalTransmission)))</f>
        <v>-</v>
      </c>
      <c r="AS1609" s="17" t="str">
        <f t="shared" ca="1" si="724"/>
        <v>-</v>
      </c>
      <c r="AT1609" s="67" t="str">
        <f t="shared" ca="1" si="725"/>
        <v>-</v>
      </c>
    </row>
    <row r="1610" spans="1:46" s="1" customFormat="1" ht="12" x14ac:dyDescent="0.35">
      <c r="A1610" s="87"/>
      <c r="B1610" s="40" t="str">
        <f t="shared" si="702"/>
        <v/>
      </c>
      <c r="C1610" s="41" t="str">
        <f t="shared" si="703"/>
        <v/>
      </c>
      <c r="D1610" s="28">
        <f>'I Disease Parameters'!$E$6/(1000*365)</f>
        <v>4.8197260273972601E-5</v>
      </c>
      <c r="E1610" s="28">
        <f>'I Disease Parameters'!$E$7/(1000*365)</f>
        <v>2.0024657534246577E-5</v>
      </c>
      <c r="F1610" s="27">
        <f>(1-'I Disease Parameters'!$E$8)/'I Disease Parameters'!$E$10</f>
        <v>0.188</v>
      </c>
      <c r="G1610" s="27">
        <f>'I Disease Parameters'!$E$8/'I Disease Parameters'!$E$11</f>
        <v>1.2E-2</v>
      </c>
      <c r="H1610" s="27">
        <f>1/'I Disease Parameters'!$E$12</f>
        <v>0.05</v>
      </c>
      <c r="I1610" s="27">
        <f>'I Disease Parameters'!$E$9/'I Disease Parameters'!$E$15</f>
        <v>0</v>
      </c>
      <c r="J1610" s="83">
        <f t="shared" si="726"/>
        <v>7.7001263440561267</v>
      </c>
      <c r="K1610" s="60">
        <f t="shared" si="727"/>
        <v>0.77001263449643809</v>
      </c>
      <c r="L1610" s="30">
        <f t="shared" si="728"/>
        <v>0.46717576064062738</v>
      </c>
      <c r="M1610" s="27">
        <f>J1610/'I Disease Parameters'!$E$12</f>
        <v>0.38500631720280631</v>
      </c>
      <c r="N1610" s="27">
        <f>K1610/SQRT('I Disease Parameters'!$E$13*'I Disease Parameters'!$E$13)</f>
        <v>4.5294860852731655E-2</v>
      </c>
      <c r="O1610" s="27">
        <f>L1610/'I Disease Parameters'!$E$13</f>
        <v>2.7480927096507492E-2</v>
      </c>
      <c r="P1610" s="27">
        <f>(1-L1610)/'I Disease Parameters'!$E$14</f>
        <v>2.2201009973307193E-2</v>
      </c>
      <c r="Q1610" s="19" t="str">
        <f t="shared" si="704"/>
        <v/>
      </c>
      <c r="R1610" s="17" t="str">
        <f t="shared" si="705"/>
        <v/>
      </c>
      <c r="S1610" s="17" t="str">
        <f t="shared" si="706"/>
        <v/>
      </c>
      <c r="T1610" s="17" t="str">
        <f t="shared" si="707"/>
        <v/>
      </c>
      <c r="U1610" s="17" t="str">
        <f t="shared" si="708"/>
        <v/>
      </c>
      <c r="V1610" s="17" t="str">
        <f t="shared" si="709"/>
        <v/>
      </c>
      <c r="W1610" s="17" t="str">
        <f t="shared" si="710"/>
        <v/>
      </c>
      <c r="X1610" s="18" t="str">
        <f t="shared" si="701"/>
        <v/>
      </c>
      <c r="Y1610" s="17" t="str">
        <f t="shared" si="711"/>
        <v/>
      </c>
      <c r="Z1610" s="17" t="str">
        <f t="shared" si="712"/>
        <v/>
      </c>
      <c r="AA1610" s="17" t="str">
        <f t="shared" si="713"/>
        <v/>
      </c>
      <c r="AB1610" s="17" t="str">
        <f t="shared" si="714"/>
        <v/>
      </c>
      <c r="AC1610" s="17" t="str">
        <f t="shared" si="715"/>
        <v/>
      </c>
      <c r="AD1610" s="18" t="str">
        <f t="shared" si="716"/>
        <v/>
      </c>
      <c r="AE1610" s="19" t="str">
        <f t="shared" si="717"/>
        <v/>
      </c>
      <c r="AF1610" s="17" t="str">
        <f t="shared" si="718"/>
        <v/>
      </c>
      <c r="AG1610" s="17" t="str">
        <f t="shared" si="719"/>
        <v/>
      </c>
      <c r="AH1610" s="18" t="str">
        <f t="shared" si="720"/>
        <v/>
      </c>
      <c r="AI1610" s="73"/>
      <c r="AJ1610" s="74"/>
      <c r="AK1610" s="74"/>
      <c r="AL1610" s="73"/>
      <c r="AM1610" s="74"/>
      <c r="AN1610" s="74">
        <f t="shared" si="721"/>
        <v>2012</v>
      </c>
      <c r="AO1610" s="19" t="str">
        <f t="shared" ca="1" si="722"/>
        <v>-</v>
      </c>
      <c r="AP1610" s="17" t="str">
        <f ca="1">IF($C1610&gt;=TODAY(),"-",100*(AO1610-MIN(Fit_Error_Deaths))/(MAX(Fit_Error_Deaths)-MIN(Fit_Error_Deaths)))</f>
        <v>-</v>
      </c>
      <c r="AQ1610" s="17" t="str">
        <f t="shared" ca="1" si="723"/>
        <v>-</v>
      </c>
      <c r="AR1610" s="17" t="str">
        <f ca="1">IF($C1610&gt;=TODAY(),"-",100*(AQ1610-MIN(Fit_Error_LocalTransmission))/(MAX(Fit_Error_LocalTransmission)-MIN(Fit_Error_LocalTransmission)))</f>
        <v>-</v>
      </c>
      <c r="AS1610" s="17" t="str">
        <f t="shared" ca="1" si="724"/>
        <v>-</v>
      </c>
      <c r="AT1610" s="67" t="str">
        <f t="shared" ca="1" si="725"/>
        <v>-</v>
      </c>
    </row>
    <row r="1611" spans="1:46" s="1" customFormat="1" ht="12" x14ac:dyDescent="0.35">
      <c r="A1611" s="87"/>
      <c r="B1611" s="40" t="str">
        <f t="shared" si="702"/>
        <v/>
      </c>
      <c r="C1611" s="41" t="str">
        <f t="shared" si="703"/>
        <v/>
      </c>
      <c r="D1611" s="28">
        <f>'I Disease Parameters'!$E$6/(1000*365)</f>
        <v>4.8197260273972601E-5</v>
      </c>
      <c r="E1611" s="28">
        <f>'I Disease Parameters'!$E$7/(1000*365)</f>
        <v>2.0024657534246577E-5</v>
      </c>
      <c r="F1611" s="27">
        <f>(1-'I Disease Parameters'!$E$8)/'I Disease Parameters'!$E$10</f>
        <v>0.188</v>
      </c>
      <c r="G1611" s="27">
        <f>'I Disease Parameters'!$E$8/'I Disease Parameters'!$E$11</f>
        <v>1.2E-2</v>
      </c>
      <c r="H1611" s="27">
        <f>1/'I Disease Parameters'!$E$12</f>
        <v>0.05</v>
      </c>
      <c r="I1611" s="27">
        <f>'I Disease Parameters'!$E$9/'I Disease Parameters'!$E$15</f>
        <v>0</v>
      </c>
      <c r="J1611" s="83">
        <f t="shared" si="726"/>
        <v>7.7001263440561267</v>
      </c>
      <c r="K1611" s="60">
        <f t="shared" si="727"/>
        <v>0.77001263449643809</v>
      </c>
      <c r="L1611" s="30">
        <f t="shared" si="728"/>
        <v>0.46717576064062738</v>
      </c>
      <c r="M1611" s="27">
        <f>J1611/'I Disease Parameters'!$E$12</f>
        <v>0.38500631720280631</v>
      </c>
      <c r="N1611" s="27">
        <f>K1611/SQRT('I Disease Parameters'!$E$13*'I Disease Parameters'!$E$13)</f>
        <v>4.5294860852731655E-2</v>
      </c>
      <c r="O1611" s="27">
        <f>L1611/'I Disease Parameters'!$E$13</f>
        <v>2.7480927096507492E-2</v>
      </c>
      <c r="P1611" s="27">
        <f>(1-L1611)/'I Disease Parameters'!$E$14</f>
        <v>2.2201009973307193E-2</v>
      </c>
      <c r="Q1611" s="19" t="str">
        <f t="shared" si="704"/>
        <v/>
      </c>
      <c r="R1611" s="17" t="str">
        <f t="shared" si="705"/>
        <v/>
      </c>
      <c r="S1611" s="17" t="str">
        <f t="shared" si="706"/>
        <v/>
      </c>
      <c r="T1611" s="17" t="str">
        <f t="shared" si="707"/>
        <v/>
      </c>
      <c r="U1611" s="17" t="str">
        <f t="shared" si="708"/>
        <v/>
      </c>
      <c r="V1611" s="17" t="str">
        <f t="shared" si="709"/>
        <v/>
      </c>
      <c r="W1611" s="17" t="str">
        <f t="shared" si="710"/>
        <v/>
      </c>
      <c r="X1611" s="18" t="str">
        <f t="shared" si="701"/>
        <v/>
      </c>
      <c r="Y1611" s="17" t="str">
        <f t="shared" si="711"/>
        <v/>
      </c>
      <c r="Z1611" s="17" t="str">
        <f t="shared" si="712"/>
        <v/>
      </c>
      <c r="AA1611" s="17" t="str">
        <f t="shared" si="713"/>
        <v/>
      </c>
      <c r="AB1611" s="17" t="str">
        <f t="shared" si="714"/>
        <v/>
      </c>
      <c r="AC1611" s="17" t="str">
        <f t="shared" si="715"/>
        <v/>
      </c>
      <c r="AD1611" s="18" t="str">
        <f t="shared" si="716"/>
        <v/>
      </c>
      <c r="AE1611" s="19" t="str">
        <f t="shared" si="717"/>
        <v/>
      </c>
      <c r="AF1611" s="17" t="str">
        <f t="shared" si="718"/>
        <v/>
      </c>
      <c r="AG1611" s="17" t="str">
        <f t="shared" si="719"/>
        <v/>
      </c>
      <c r="AH1611" s="18" t="str">
        <f t="shared" si="720"/>
        <v/>
      </c>
      <c r="AI1611" s="73"/>
      <c r="AJ1611" s="74"/>
      <c r="AK1611" s="74"/>
      <c r="AL1611" s="73"/>
      <c r="AM1611" s="74"/>
      <c r="AN1611" s="74">
        <f t="shared" si="721"/>
        <v>2012</v>
      </c>
      <c r="AO1611" s="19" t="str">
        <f t="shared" ca="1" si="722"/>
        <v>-</v>
      </c>
      <c r="AP1611" s="17" t="str">
        <f ca="1">IF($C1611&gt;=TODAY(),"-",100*(AO1611-MIN(Fit_Error_Deaths))/(MAX(Fit_Error_Deaths)-MIN(Fit_Error_Deaths)))</f>
        <v>-</v>
      </c>
      <c r="AQ1611" s="17" t="str">
        <f t="shared" ca="1" si="723"/>
        <v>-</v>
      </c>
      <c r="AR1611" s="17" t="str">
        <f ca="1">IF($C1611&gt;=TODAY(),"-",100*(AQ1611-MIN(Fit_Error_LocalTransmission))/(MAX(Fit_Error_LocalTransmission)-MIN(Fit_Error_LocalTransmission)))</f>
        <v>-</v>
      </c>
      <c r="AS1611" s="17" t="str">
        <f t="shared" ca="1" si="724"/>
        <v>-</v>
      </c>
      <c r="AT1611" s="67" t="str">
        <f t="shared" ca="1" si="725"/>
        <v>-</v>
      </c>
    </row>
    <row r="1612" spans="1:46" s="1" customFormat="1" ht="12" x14ac:dyDescent="0.35">
      <c r="A1612" s="87"/>
      <c r="B1612" s="40" t="str">
        <f t="shared" si="702"/>
        <v/>
      </c>
      <c r="C1612" s="41" t="str">
        <f t="shared" si="703"/>
        <v/>
      </c>
      <c r="D1612" s="28">
        <f>'I Disease Parameters'!$E$6/(1000*365)</f>
        <v>4.8197260273972601E-5</v>
      </c>
      <c r="E1612" s="28">
        <f>'I Disease Parameters'!$E$7/(1000*365)</f>
        <v>2.0024657534246577E-5</v>
      </c>
      <c r="F1612" s="27">
        <f>(1-'I Disease Parameters'!$E$8)/'I Disease Parameters'!$E$10</f>
        <v>0.188</v>
      </c>
      <c r="G1612" s="27">
        <f>'I Disease Parameters'!$E$8/'I Disease Parameters'!$E$11</f>
        <v>1.2E-2</v>
      </c>
      <c r="H1612" s="27">
        <f>1/'I Disease Parameters'!$E$12</f>
        <v>0.05</v>
      </c>
      <c r="I1612" s="27">
        <f>'I Disease Parameters'!$E$9/'I Disease Parameters'!$E$15</f>
        <v>0</v>
      </c>
      <c r="J1612" s="83">
        <f t="shared" si="726"/>
        <v>7.7001263440561267</v>
      </c>
      <c r="K1612" s="60">
        <f t="shared" si="727"/>
        <v>0.77001263449643809</v>
      </c>
      <c r="L1612" s="30">
        <f t="shared" si="728"/>
        <v>0.46717576064062738</v>
      </c>
      <c r="M1612" s="27">
        <f>J1612/'I Disease Parameters'!$E$12</f>
        <v>0.38500631720280631</v>
      </c>
      <c r="N1612" s="27">
        <f>K1612/SQRT('I Disease Parameters'!$E$13*'I Disease Parameters'!$E$13)</f>
        <v>4.5294860852731655E-2</v>
      </c>
      <c r="O1612" s="27">
        <f>L1612/'I Disease Parameters'!$E$13</f>
        <v>2.7480927096507492E-2</v>
      </c>
      <c r="P1612" s="27">
        <f>(1-L1612)/'I Disease Parameters'!$E$14</f>
        <v>2.2201009973307193E-2</v>
      </c>
      <c r="Q1612" s="19" t="str">
        <f t="shared" si="704"/>
        <v/>
      </c>
      <c r="R1612" s="17" t="str">
        <f t="shared" si="705"/>
        <v/>
      </c>
      <c r="S1612" s="17" t="str">
        <f t="shared" si="706"/>
        <v/>
      </c>
      <c r="T1612" s="17" t="str">
        <f t="shared" si="707"/>
        <v/>
      </c>
      <c r="U1612" s="17" t="str">
        <f t="shared" si="708"/>
        <v/>
      </c>
      <c r="V1612" s="17" t="str">
        <f t="shared" si="709"/>
        <v/>
      </c>
      <c r="W1612" s="17" t="str">
        <f t="shared" si="710"/>
        <v/>
      </c>
      <c r="X1612" s="18" t="str">
        <f t="shared" si="701"/>
        <v/>
      </c>
      <c r="Y1612" s="17" t="str">
        <f t="shared" si="711"/>
        <v/>
      </c>
      <c r="Z1612" s="17" t="str">
        <f t="shared" si="712"/>
        <v/>
      </c>
      <c r="AA1612" s="17" t="str">
        <f t="shared" si="713"/>
        <v/>
      </c>
      <c r="AB1612" s="17" t="str">
        <f t="shared" si="714"/>
        <v/>
      </c>
      <c r="AC1612" s="17" t="str">
        <f t="shared" si="715"/>
        <v/>
      </c>
      <c r="AD1612" s="18" t="str">
        <f t="shared" si="716"/>
        <v/>
      </c>
      <c r="AE1612" s="19" t="str">
        <f t="shared" si="717"/>
        <v/>
      </c>
      <c r="AF1612" s="17" t="str">
        <f t="shared" si="718"/>
        <v/>
      </c>
      <c r="AG1612" s="17" t="str">
        <f t="shared" si="719"/>
        <v/>
      </c>
      <c r="AH1612" s="18" t="str">
        <f t="shared" si="720"/>
        <v/>
      </c>
      <c r="AI1612" s="73"/>
      <c r="AJ1612" s="74"/>
      <c r="AK1612" s="74"/>
      <c r="AL1612" s="73"/>
      <c r="AM1612" s="74"/>
      <c r="AN1612" s="74">
        <f t="shared" si="721"/>
        <v>2012</v>
      </c>
      <c r="AO1612" s="19" t="str">
        <f t="shared" ca="1" si="722"/>
        <v>-</v>
      </c>
      <c r="AP1612" s="17" t="str">
        <f ca="1">IF($C1612&gt;=TODAY(),"-",100*(AO1612-MIN(Fit_Error_Deaths))/(MAX(Fit_Error_Deaths)-MIN(Fit_Error_Deaths)))</f>
        <v>-</v>
      </c>
      <c r="AQ1612" s="17" t="str">
        <f t="shared" ca="1" si="723"/>
        <v>-</v>
      </c>
      <c r="AR1612" s="17" t="str">
        <f ca="1">IF($C1612&gt;=TODAY(),"-",100*(AQ1612-MIN(Fit_Error_LocalTransmission))/(MAX(Fit_Error_LocalTransmission)-MIN(Fit_Error_LocalTransmission)))</f>
        <v>-</v>
      </c>
      <c r="AS1612" s="17" t="str">
        <f t="shared" ca="1" si="724"/>
        <v>-</v>
      </c>
      <c r="AT1612" s="67" t="str">
        <f t="shared" ca="1" si="725"/>
        <v>-</v>
      </c>
    </row>
    <row r="1613" spans="1:46" s="1" customFormat="1" ht="12" x14ac:dyDescent="0.35">
      <c r="A1613" s="87"/>
      <c r="B1613" s="40" t="str">
        <f t="shared" si="702"/>
        <v/>
      </c>
      <c r="C1613" s="41" t="str">
        <f t="shared" si="703"/>
        <v/>
      </c>
      <c r="D1613" s="28">
        <f>'I Disease Parameters'!$E$6/(1000*365)</f>
        <v>4.8197260273972601E-5</v>
      </c>
      <c r="E1613" s="28">
        <f>'I Disease Parameters'!$E$7/(1000*365)</f>
        <v>2.0024657534246577E-5</v>
      </c>
      <c r="F1613" s="27">
        <f>(1-'I Disease Parameters'!$E$8)/'I Disease Parameters'!$E$10</f>
        <v>0.188</v>
      </c>
      <c r="G1613" s="27">
        <f>'I Disease Parameters'!$E$8/'I Disease Parameters'!$E$11</f>
        <v>1.2E-2</v>
      </c>
      <c r="H1613" s="27">
        <f>1/'I Disease Parameters'!$E$12</f>
        <v>0.05</v>
      </c>
      <c r="I1613" s="27">
        <f>'I Disease Parameters'!$E$9/'I Disease Parameters'!$E$15</f>
        <v>0</v>
      </c>
      <c r="J1613" s="83">
        <f t="shared" si="726"/>
        <v>7.7001263440561267</v>
      </c>
      <c r="K1613" s="60">
        <f t="shared" si="727"/>
        <v>0.77001263449643809</v>
      </c>
      <c r="L1613" s="30">
        <f t="shared" si="728"/>
        <v>0.46717576064062738</v>
      </c>
      <c r="M1613" s="27">
        <f>J1613/'I Disease Parameters'!$E$12</f>
        <v>0.38500631720280631</v>
      </c>
      <c r="N1613" s="27">
        <f>K1613/SQRT('I Disease Parameters'!$E$13*'I Disease Parameters'!$E$13)</f>
        <v>4.5294860852731655E-2</v>
      </c>
      <c r="O1613" s="27">
        <f>L1613/'I Disease Parameters'!$E$13</f>
        <v>2.7480927096507492E-2</v>
      </c>
      <c r="P1613" s="27">
        <f>(1-L1613)/'I Disease Parameters'!$E$14</f>
        <v>2.2201009973307193E-2</v>
      </c>
      <c r="Q1613" s="19" t="str">
        <f t="shared" si="704"/>
        <v/>
      </c>
      <c r="R1613" s="17" t="str">
        <f t="shared" si="705"/>
        <v/>
      </c>
      <c r="S1613" s="17" t="str">
        <f t="shared" si="706"/>
        <v/>
      </c>
      <c r="T1613" s="17" t="str">
        <f t="shared" si="707"/>
        <v/>
      </c>
      <c r="U1613" s="17" t="str">
        <f t="shared" si="708"/>
        <v/>
      </c>
      <c r="V1613" s="17" t="str">
        <f t="shared" si="709"/>
        <v/>
      </c>
      <c r="W1613" s="17" t="str">
        <f t="shared" si="710"/>
        <v/>
      </c>
      <c r="X1613" s="18" t="str">
        <f t="shared" si="701"/>
        <v/>
      </c>
      <c r="Y1613" s="17" t="str">
        <f t="shared" si="711"/>
        <v/>
      </c>
      <c r="Z1613" s="17" t="str">
        <f t="shared" si="712"/>
        <v/>
      </c>
      <c r="AA1613" s="17" t="str">
        <f t="shared" si="713"/>
        <v/>
      </c>
      <c r="AB1613" s="17" t="str">
        <f t="shared" si="714"/>
        <v/>
      </c>
      <c r="AC1613" s="17" t="str">
        <f t="shared" si="715"/>
        <v/>
      </c>
      <c r="AD1613" s="18" t="str">
        <f t="shared" si="716"/>
        <v/>
      </c>
      <c r="AE1613" s="19" t="str">
        <f t="shared" si="717"/>
        <v/>
      </c>
      <c r="AF1613" s="17" t="str">
        <f t="shared" si="718"/>
        <v/>
      </c>
      <c r="AG1613" s="17" t="str">
        <f t="shared" si="719"/>
        <v/>
      </c>
      <c r="AH1613" s="18" t="str">
        <f t="shared" si="720"/>
        <v/>
      </c>
      <c r="AI1613" s="73"/>
      <c r="AJ1613" s="74"/>
      <c r="AK1613" s="74"/>
      <c r="AL1613" s="73"/>
      <c r="AM1613" s="74"/>
      <c r="AN1613" s="74">
        <f t="shared" si="721"/>
        <v>2012</v>
      </c>
      <c r="AO1613" s="19" t="str">
        <f t="shared" ca="1" si="722"/>
        <v>-</v>
      </c>
      <c r="AP1613" s="17" t="str">
        <f ca="1">IF($C1613&gt;=TODAY(),"-",100*(AO1613-MIN(Fit_Error_Deaths))/(MAX(Fit_Error_Deaths)-MIN(Fit_Error_Deaths)))</f>
        <v>-</v>
      </c>
      <c r="AQ1613" s="17" t="str">
        <f t="shared" ca="1" si="723"/>
        <v>-</v>
      </c>
      <c r="AR1613" s="17" t="str">
        <f ca="1">IF($C1613&gt;=TODAY(),"-",100*(AQ1613-MIN(Fit_Error_LocalTransmission))/(MAX(Fit_Error_LocalTransmission)-MIN(Fit_Error_LocalTransmission)))</f>
        <v>-</v>
      </c>
      <c r="AS1613" s="17" t="str">
        <f t="shared" ca="1" si="724"/>
        <v>-</v>
      </c>
      <c r="AT1613" s="67" t="str">
        <f t="shared" ca="1" si="725"/>
        <v>-</v>
      </c>
    </row>
    <row r="1614" spans="1:46" s="1" customFormat="1" ht="12" x14ac:dyDescent="0.35">
      <c r="A1614" s="87"/>
      <c r="B1614" s="40" t="str">
        <f t="shared" si="702"/>
        <v/>
      </c>
      <c r="C1614" s="41" t="str">
        <f t="shared" si="703"/>
        <v/>
      </c>
      <c r="D1614" s="28">
        <f>'I Disease Parameters'!$E$6/(1000*365)</f>
        <v>4.8197260273972601E-5</v>
      </c>
      <c r="E1614" s="28">
        <f>'I Disease Parameters'!$E$7/(1000*365)</f>
        <v>2.0024657534246577E-5</v>
      </c>
      <c r="F1614" s="27">
        <f>(1-'I Disease Parameters'!$E$8)/'I Disease Parameters'!$E$10</f>
        <v>0.188</v>
      </c>
      <c r="G1614" s="27">
        <f>'I Disease Parameters'!$E$8/'I Disease Parameters'!$E$11</f>
        <v>1.2E-2</v>
      </c>
      <c r="H1614" s="27">
        <f>1/'I Disease Parameters'!$E$12</f>
        <v>0.05</v>
      </c>
      <c r="I1614" s="27">
        <f>'I Disease Parameters'!$E$9/'I Disease Parameters'!$E$15</f>
        <v>0</v>
      </c>
      <c r="J1614" s="83">
        <f t="shared" si="726"/>
        <v>7.7001263440561267</v>
      </c>
      <c r="K1614" s="60">
        <f t="shared" si="727"/>
        <v>0.77001263449643809</v>
      </c>
      <c r="L1614" s="30">
        <f t="shared" si="728"/>
        <v>0.46717576064062738</v>
      </c>
      <c r="M1614" s="27">
        <f>J1614/'I Disease Parameters'!$E$12</f>
        <v>0.38500631720280631</v>
      </c>
      <c r="N1614" s="27">
        <f>K1614/SQRT('I Disease Parameters'!$E$13*'I Disease Parameters'!$E$13)</f>
        <v>4.5294860852731655E-2</v>
      </c>
      <c r="O1614" s="27">
        <f>L1614/'I Disease Parameters'!$E$13</f>
        <v>2.7480927096507492E-2</v>
      </c>
      <c r="P1614" s="27">
        <f>(1-L1614)/'I Disease Parameters'!$E$14</f>
        <v>2.2201009973307193E-2</v>
      </c>
      <c r="Q1614" s="19" t="str">
        <f t="shared" si="704"/>
        <v/>
      </c>
      <c r="R1614" s="17" t="str">
        <f t="shared" si="705"/>
        <v/>
      </c>
      <c r="S1614" s="17" t="str">
        <f t="shared" si="706"/>
        <v/>
      </c>
      <c r="T1614" s="17" t="str">
        <f t="shared" si="707"/>
        <v/>
      </c>
      <c r="U1614" s="17" t="str">
        <f t="shared" si="708"/>
        <v/>
      </c>
      <c r="V1614" s="17" t="str">
        <f t="shared" si="709"/>
        <v/>
      </c>
      <c r="W1614" s="17" t="str">
        <f t="shared" si="710"/>
        <v/>
      </c>
      <c r="X1614" s="18" t="str">
        <f t="shared" si="701"/>
        <v/>
      </c>
      <c r="Y1614" s="17" t="str">
        <f t="shared" si="711"/>
        <v/>
      </c>
      <c r="Z1614" s="17" t="str">
        <f t="shared" si="712"/>
        <v/>
      </c>
      <c r="AA1614" s="17" t="str">
        <f t="shared" si="713"/>
        <v/>
      </c>
      <c r="AB1614" s="17" t="str">
        <f t="shared" si="714"/>
        <v/>
      </c>
      <c r="AC1614" s="17" t="str">
        <f t="shared" si="715"/>
        <v/>
      </c>
      <c r="AD1614" s="18" t="str">
        <f t="shared" si="716"/>
        <v/>
      </c>
      <c r="AE1614" s="19" t="str">
        <f t="shared" si="717"/>
        <v/>
      </c>
      <c r="AF1614" s="17" t="str">
        <f t="shared" si="718"/>
        <v/>
      </c>
      <c r="AG1614" s="17" t="str">
        <f t="shared" si="719"/>
        <v/>
      </c>
      <c r="AH1614" s="18" t="str">
        <f t="shared" si="720"/>
        <v/>
      </c>
      <c r="AI1614" s="73"/>
      <c r="AJ1614" s="74"/>
      <c r="AK1614" s="74"/>
      <c r="AL1614" s="73"/>
      <c r="AM1614" s="74"/>
      <c r="AN1614" s="74">
        <f t="shared" si="721"/>
        <v>2012</v>
      </c>
      <c r="AO1614" s="19" t="str">
        <f t="shared" ca="1" si="722"/>
        <v>-</v>
      </c>
      <c r="AP1614" s="17" t="str">
        <f ca="1">IF($C1614&gt;=TODAY(),"-",100*(AO1614-MIN(Fit_Error_Deaths))/(MAX(Fit_Error_Deaths)-MIN(Fit_Error_Deaths)))</f>
        <v>-</v>
      </c>
      <c r="AQ1614" s="17" t="str">
        <f t="shared" ca="1" si="723"/>
        <v>-</v>
      </c>
      <c r="AR1614" s="17" t="str">
        <f ca="1">IF($C1614&gt;=TODAY(),"-",100*(AQ1614-MIN(Fit_Error_LocalTransmission))/(MAX(Fit_Error_LocalTransmission)-MIN(Fit_Error_LocalTransmission)))</f>
        <v>-</v>
      </c>
      <c r="AS1614" s="17" t="str">
        <f t="shared" ca="1" si="724"/>
        <v>-</v>
      </c>
      <c r="AT1614" s="67" t="str">
        <f t="shared" ca="1" si="725"/>
        <v>-</v>
      </c>
    </row>
    <row r="1615" spans="1:46" s="1" customFormat="1" ht="12" x14ac:dyDescent="0.35">
      <c r="A1615" s="87"/>
      <c r="B1615" s="40" t="str">
        <f t="shared" si="702"/>
        <v/>
      </c>
      <c r="C1615" s="41" t="str">
        <f t="shared" si="703"/>
        <v/>
      </c>
      <c r="D1615" s="28">
        <f>'I Disease Parameters'!$E$6/(1000*365)</f>
        <v>4.8197260273972601E-5</v>
      </c>
      <c r="E1615" s="28">
        <f>'I Disease Parameters'!$E$7/(1000*365)</f>
        <v>2.0024657534246577E-5</v>
      </c>
      <c r="F1615" s="27">
        <f>(1-'I Disease Parameters'!$E$8)/'I Disease Parameters'!$E$10</f>
        <v>0.188</v>
      </c>
      <c r="G1615" s="27">
        <f>'I Disease Parameters'!$E$8/'I Disease Parameters'!$E$11</f>
        <v>1.2E-2</v>
      </c>
      <c r="H1615" s="27">
        <f>1/'I Disease Parameters'!$E$12</f>
        <v>0.05</v>
      </c>
      <c r="I1615" s="27">
        <f>'I Disease Parameters'!$E$9/'I Disease Parameters'!$E$15</f>
        <v>0</v>
      </c>
      <c r="J1615" s="83">
        <f t="shared" si="726"/>
        <v>7.7001263440561267</v>
      </c>
      <c r="K1615" s="60">
        <f t="shared" si="727"/>
        <v>0.77001263449643809</v>
      </c>
      <c r="L1615" s="30">
        <f t="shared" si="728"/>
        <v>0.46717576064062738</v>
      </c>
      <c r="M1615" s="27">
        <f>J1615/'I Disease Parameters'!$E$12</f>
        <v>0.38500631720280631</v>
      </c>
      <c r="N1615" s="27">
        <f>K1615/SQRT('I Disease Parameters'!$E$13*'I Disease Parameters'!$E$13)</f>
        <v>4.5294860852731655E-2</v>
      </c>
      <c r="O1615" s="27">
        <f>L1615/'I Disease Parameters'!$E$13</f>
        <v>2.7480927096507492E-2</v>
      </c>
      <c r="P1615" s="27">
        <f>(1-L1615)/'I Disease Parameters'!$E$14</f>
        <v>2.2201009973307193E-2</v>
      </c>
      <c r="Q1615" s="19" t="str">
        <f t="shared" si="704"/>
        <v/>
      </c>
      <c r="R1615" s="17" t="str">
        <f t="shared" si="705"/>
        <v/>
      </c>
      <c r="S1615" s="17" t="str">
        <f t="shared" si="706"/>
        <v/>
      </c>
      <c r="T1615" s="17" t="str">
        <f t="shared" si="707"/>
        <v/>
      </c>
      <c r="U1615" s="17" t="str">
        <f t="shared" si="708"/>
        <v/>
      </c>
      <c r="V1615" s="17" t="str">
        <f t="shared" si="709"/>
        <v/>
      </c>
      <c r="W1615" s="17" t="str">
        <f t="shared" si="710"/>
        <v/>
      </c>
      <c r="X1615" s="18" t="str">
        <f t="shared" si="701"/>
        <v/>
      </c>
      <c r="Y1615" s="17" t="str">
        <f t="shared" si="711"/>
        <v/>
      </c>
      <c r="Z1615" s="17" t="str">
        <f t="shared" si="712"/>
        <v/>
      </c>
      <c r="AA1615" s="17" t="str">
        <f t="shared" si="713"/>
        <v/>
      </c>
      <c r="AB1615" s="17" t="str">
        <f t="shared" si="714"/>
        <v/>
      </c>
      <c r="AC1615" s="17" t="str">
        <f t="shared" si="715"/>
        <v/>
      </c>
      <c r="AD1615" s="18" t="str">
        <f t="shared" si="716"/>
        <v/>
      </c>
      <c r="AE1615" s="19" t="str">
        <f t="shared" si="717"/>
        <v/>
      </c>
      <c r="AF1615" s="17" t="str">
        <f t="shared" si="718"/>
        <v/>
      </c>
      <c r="AG1615" s="17" t="str">
        <f t="shared" si="719"/>
        <v/>
      </c>
      <c r="AH1615" s="18" t="str">
        <f t="shared" si="720"/>
        <v/>
      </c>
      <c r="AI1615" s="73"/>
      <c r="AJ1615" s="74"/>
      <c r="AK1615" s="74"/>
      <c r="AL1615" s="73"/>
      <c r="AM1615" s="74"/>
      <c r="AN1615" s="74">
        <f t="shared" si="721"/>
        <v>2012</v>
      </c>
      <c r="AO1615" s="19" t="str">
        <f t="shared" ca="1" si="722"/>
        <v>-</v>
      </c>
      <c r="AP1615" s="17" t="str">
        <f ca="1">IF($C1615&gt;=TODAY(),"-",100*(AO1615-MIN(Fit_Error_Deaths))/(MAX(Fit_Error_Deaths)-MIN(Fit_Error_Deaths)))</f>
        <v>-</v>
      </c>
      <c r="AQ1615" s="17" t="str">
        <f t="shared" ca="1" si="723"/>
        <v>-</v>
      </c>
      <c r="AR1615" s="17" t="str">
        <f ca="1">IF($C1615&gt;=TODAY(),"-",100*(AQ1615-MIN(Fit_Error_LocalTransmission))/(MAX(Fit_Error_LocalTransmission)-MIN(Fit_Error_LocalTransmission)))</f>
        <v>-</v>
      </c>
      <c r="AS1615" s="17" t="str">
        <f t="shared" ca="1" si="724"/>
        <v>-</v>
      </c>
      <c r="AT1615" s="67" t="str">
        <f t="shared" ca="1" si="725"/>
        <v>-</v>
      </c>
    </row>
    <row r="1616" spans="1:46" s="1" customFormat="1" ht="12" x14ac:dyDescent="0.35">
      <c r="A1616" s="87"/>
      <c r="B1616" s="40" t="str">
        <f t="shared" si="702"/>
        <v/>
      </c>
      <c r="C1616" s="41" t="str">
        <f t="shared" si="703"/>
        <v/>
      </c>
      <c r="D1616" s="28">
        <f>'I Disease Parameters'!$E$6/(1000*365)</f>
        <v>4.8197260273972601E-5</v>
      </c>
      <c r="E1616" s="28">
        <f>'I Disease Parameters'!$E$7/(1000*365)</f>
        <v>2.0024657534246577E-5</v>
      </c>
      <c r="F1616" s="27">
        <f>(1-'I Disease Parameters'!$E$8)/'I Disease Parameters'!$E$10</f>
        <v>0.188</v>
      </c>
      <c r="G1616" s="27">
        <f>'I Disease Parameters'!$E$8/'I Disease Parameters'!$E$11</f>
        <v>1.2E-2</v>
      </c>
      <c r="H1616" s="27">
        <f>1/'I Disease Parameters'!$E$12</f>
        <v>0.05</v>
      </c>
      <c r="I1616" s="27">
        <f>'I Disease Parameters'!$E$9/'I Disease Parameters'!$E$15</f>
        <v>0</v>
      </c>
      <c r="J1616" s="83">
        <f t="shared" si="726"/>
        <v>7.7001263440561267</v>
      </c>
      <c r="K1616" s="60">
        <f t="shared" si="727"/>
        <v>0.77001263449643809</v>
      </c>
      <c r="L1616" s="30">
        <f t="shared" si="728"/>
        <v>0.46717576064062738</v>
      </c>
      <c r="M1616" s="27">
        <f>J1616/'I Disease Parameters'!$E$12</f>
        <v>0.38500631720280631</v>
      </c>
      <c r="N1616" s="27">
        <f>K1616/SQRT('I Disease Parameters'!$E$13*'I Disease Parameters'!$E$13)</f>
        <v>4.5294860852731655E-2</v>
      </c>
      <c r="O1616" s="27">
        <f>L1616/'I Disease Parameters'!$E$13</f>
        <v>2.7480927096507492E-2</v>
      </c>
      <c r="P1616" s="27">
        <f>(1-L1616)/'I Disease Parameters'!$E$14</f>
        <v>2.2201009973307193E-2</v>
      </c>
      <c r="Q1616" s="19" t="str">
        <f t="shared" si="704"/>
        <v/>
      </c>
      <c r="R1616" s="17" t="str">
        <f t="shared" si="705"/>
        <v/>
      </c>
      <c r="S1616" s="17" t="str">
        <f t="shared" si="706"/>
        <v/>
      </c>
      <c r="T1616" s="17" t="str">
        <f t="shared" si="707"/>
        <v/>
      </c>
      <c r="U1616" s="17" t="str">
        <f t="shared" si="708"/>
        <v/>
      </c>
      <c r="V1616" s="17" t="str">
        <f t="shared" si="709"/>
        <v/>
      </c>
      <c r="W1616" s="17" t="str">
        <f t="shared" si="710"/>
        <v/>
      </c>
      <c r="X1616" s="18" t="str">
        <f t="shared" si="701"/>
        <v/>
      </c>
      <c r="Y1616" s="17" t="str">
        <f t="shared" si="711"/>
        <v/>
      </c>
      <c r="Z1616" s="17" t="str">
        <f t="shared" si="712"/>
        <v/>
      </c>
      <c r="AA1616" s="17" t="str">
        <f t="shared" si="713"/>
        <v/>
      </c>
      <c r="AB1616" s="17" t="str">
        <f t="shared" si="714"/>
        <v/>
      </c>
      <c r="AC1616" s="17" t="str">
        <f t="shared" si="715"/>
        <v/>
      </c>
      <c r="AD1616" s="18" t="str">
        <f t="shared" si="716"/>
        <v/>
      </c>
      <c r="AE1616" s="19" t="str">
        <f t="shared" si="717"/>
        <v/>
      </c>
      <c r="AF1616" s="17" t="str">
        <f t="shared" si="718"/>
        <v/>
      </c>
      <c r="AG1616" s="17" t="str">
        <f t="shared" si="719"/>
        <v/>
      </c>
      <c r="AH1616" s="18" t="str">
        <f t="shared" si="720"/>
        <v/>
      </c>
      <c r="AI1616" s="73"/>
      <c r="AJ1616" s="74"/>
      <c r="AK1616" s="74"/>
      <c r="AL1616" s="73"/>
      <c r="AM1616" s="74"/>
      <c r="AN1616" s="74">
        <f t="shared" si="721"/>
        <v>2012</v>
      </c>
      <c r="AO1616" s="19" t="str">
        <f t="shared" ca="1" si="722"/>
        <v>-</v>
      </c>
      <c r="AP1616" s="17" t="str">
        <f ca="1">IF($C1616&gt;=TODAY(),"-",100*(AO1616-MIN(Fit_Error_Deaths))/(MAX(Fit_Error_Deaths)-MIN(Fit_Error_Deaths)))</f>
        <v>-</v>
      </c>
      <c r="AQ1616" s="17" t="str">
        <f t="shared" ca="1" si="723"/>
        <v>-</v>
      </c>
      <c r="AR1616" s="17" t="str">
        <f ca="1">IF($C1616&gt;=TODAY(),"-",100*(AQ1616-MIN(Fit_Error_LocalTransmission))/(MAX(Fit_Error_LocalTransmission)-MIN(Fit_Error_LocalTransmission)))</f>
        <v>-</v>
      </c>
      <c r="AS1616" s="17" t="str">
        <f t="shared" ca="1" si="724"/>
        <v>-</v>
      </c>
      <c r="AT1616" s="67" t="str">
        <f t="shared" ca="1" si="725"/>
        <v>-</v>
      </c>
    </row>
    <row r="1617" spans="1:46" s="1" customFormat="1" ht="12" x14ac:dyDescent="0.35">
      <c r="A1617" s="87"/>
      <c r="B1617" s="40" t="str">
        <f t="shared" si="702"/>
        <v/>
      </c>
      <c r="C1617" s="41" t="str">
        <f t="shared" si="703"/>
        <v/>
      </c>
      <c r="D1617" s="28">
        <f>'I Disease Parameters'!$E$6/(1000*365)</f>
        <v>4.8197260273972601E-5</v>
      </c>
      <c r="E1617" s="28">
        <f>'I Disease Parameters'!$E$7/(1000*365)</f>
        <v>2.0024657534246577E-5</v>
      </c>
      <c r="F1617" s="27">
        <f>(1-'I Disease Parameters'!$E$8)/'I Disease Parameters'!$E$10</f>
        <v>0.188</v>
      </c>
      <c r="G1617" s="27">
        <f>'I Disease Parameters'!$E$8/'I Disease Parameters'!$E$11</f>
        <v>1.2E-2</v>
      </c>
      <c r="H1617" s="27">
        <f>1/'I Disease Parameters'!$E$12</f>
        <v>0.05</v>
      </c>
      <c r="I1617" s="27">
        <f>'I Disease Parameters'!$E$9/'I Disease Parameters'!$E$15</f>
        <v>0</v>
      </c>
      <c r="J1617" s="83">
        <f t="shared" si="726"/>
        <v>7.7001263440561267</v>
      </c>
      <c r="K1617" s="60">
        <f t="shared" si="727"/>
        <v>0.77001263449643809</v>
      </c>
      <c r="L1617" s="30">
        <f t="shared" si="728"/>
        <v>0.46717576064062738</v>
      </c>
      <c r="M1617" s="27">
        <f>J1617/'I Disease Parameters'!$E$12</f>
        <v>0.38500631720280631</v>
      </c>
      <c r="N1617" s="27">
        <f>K1617/SQRT('I Disease Parameters'!$E$13*'I Disease Parameters'!$E$13)</f>
        <v>4.5294860852731655E-2</v>
      </c>
      <c r="O1617" s="27">
        <f>L1617/'I Disease Parameters'!$E$13</f>
        <v>2.7480927096507492E-2</v>
      </c>
      <c r="P1617" s="27">
        <f>(1-L1617)/'I Disease Parameters'!$E$14</f>
        <v>2.2201009973307193E-2</v>
      </c>
      <c r="Q1617" s="19" t="str">
        <f t="shared" si="704"/>
        <v/>
      </c>
      <c r="R1617" s="17" t="str">
        <f t="shared" si="705"/>
        <v/>
      </c>
      <c r="S1617" s="17" t="str">
        <f t="shared" si="706"/>
        <v/>
      </c>
      <c r="T1617" s="17" t="str">
        <f t="shared" si="707"/>
        <v/>
      </c>
      <c r="U1617" s="17" t="str">
        <f t="shared" si="708"/>
        <v/>
      </c>
      <c r="V1617" s="17" t="str">
        <f t="shared" si="709"/>
        <v/>
      </c>
      <c r="W1617" s="17" t="str">
        <f t="shared" si="710"/>
        <v/>
      </c>
      <c r="X1617" s="18" t="str">
        <f t="shared" si="701"/>
        <v/>
      </c>
      <c r="Y1617" s="17" t="str">
        <f t="shared" si="711"/>
        <v/>
      </c>
      <c r="Z1617" s="17" t="str">
        <f t="shared" si="712"/>
        <v/>
      </c>
      <c r="AA1617" s="17" t="str">
        <f t="shared" si="713"/>
        <v/>
      </c>
      <c r="AB1617" s="17" t="str">
        <f t="shared" si="714"/>
        <v/>
      </c>
      <c r="AC1617" s="17" t="str">
        <f t="shared" si="715"/>
        <v/>
      </c>
      <c r="AD1617" s="18" t="str">
        <f t="shared" si="716"/>
        <v/>
      </c>
      <c r="AE1617" s="19" t="str">
        <f t="shared" si="717"/>
        <v/>
      </c>
      <c r="AF1617" s="17" t="str">
        <f t="shared" si="718"/>
        <v/>
      </c>
      <c r="AG1617" s="17" t="str">
        <f t="shared" si="719"/>
        <v/>
      </c>
      <c r="AH1617" s="18" t="str">
        <f t="shared" si="720"/>
        <v/>
      </c>
      <c r="AI1617" s="73"/>
      <c r="AJ1617" s="74"/>
      <c r="AK1617" s="74"/>
      <c r="AL1617" s="73"/>
      <c r="AM1617" s="74"/>
      <c r="AN1617" s="74">
        <f t="shared" si="721"/>
        <v>2012</v>
      </c>
      <c r="AO1617" s="19" t="str">
        <f t="shared" ca="1" si="722"/>
        <v>-</v>
      </c>
      <c r="AP1617" s="17" t="str">
        <f ca="1">IF($C1617&gt;=TODAY(),"-",100*(AO1617-MIN(Fit_Error_Deaths))/(MAX(Fit_Error_Deaths)-MIN(Fit_Error_Deaths)))</f>
        <v>-</v>
      </c>
      <c r="AQ1617" s="17" t="str">
        <f t="shared" ca="1" si="723"/>
        <v>-</v>
      </c>
      <c r="AR1617" s="17" t="str">
        <f ca="1">IF($C1617&gt;=TODAY(),"-",100*(AQ1617-MIN(Fit_Error_LocalTransmission))/(MAX(Fit_Error_LocalTransmission)-MIN(Fit_Error_LocalTransmission)))</f>
        <v>-</v>
      </c>
      <c r="AS1617" s="17" t="str">
        <f t="shared" ca="1" si="724"/>
        <v>-</v>
      </c>
      <c r="AT1617" s="67" t="str">
        <f t="shared" ca="1" si="725"/>
        <v>-</v>
      </c>
    </row>
    <row r="1618" spans="1:46" s="1" customFormat="1" ht="12" x14ac:dyDescent="0.35">
      <c r="A1618" s="87"/>
      <c r="B1618" s="40" t="str">
        <f t="shared" si="702"/>
        <v/>
      </c>
      <c r="C1618" s="41" t="str">
        <f t="shared" si="703"/>
        <v/>
      </c>
      <c r="D1618" s="28">
        <f>'I Disease Parameters'!$E$6/(1000*365)</f>
        <v>4.8197260273972601E-5</v>
      </c>
      <c r="E1618" s="28">
        <f>'I Disease Parameters'!$E$7/(1000*365)</f>
        <v>2.0024657534246577E-5</v>
      </c>
      <c r="F1618" s="27">
        <f>(1-'I Disease Parameters'!$E$8)/'I Disease Parameters'!$E$10</f>
        <v>0.188</v>
      </c>
      <c r="G1618" s="27">
        <f>'I Disease Parameters'!$E$8/'I Disease Parameters'!$E$11</f>
        <v>1.2E-2</v>
      </c>
      <c r="H1618" s="27">
        <f>1/'I Disease Parameters'!$E$12</f>
        <v>0.05</v>
      </c>
      <c r="I1618" s="27">
        <f>'I Disease Parameters'!$E$9/'I Disease Parameters'!$E$15</f>
        <v>0</v>
      </c>
      <c r="J1618" s="83">
        <f t="shared" si="726"/>
        <v>7.7001263440561267</v>
      </c>
      <c r="K1618" s="60">
        <f t="shared" si="727"/>
        <v>0.77001263449643809</v>
      </c>
      <c r="L1618" s="30">
        <f t="shared" si="728"/>
        <v>0.46717576064062738</v>
      </c>
      <c r="M1618" s="27">
        <f>J1618/'I Disease Parameters'!$E$12</f>
        <v>0.38500631720280631</v>
      </c>
      <c r="N1618" s="27">
        <f>K1618/SQRT('I Disease Parameters'!$E$13*'I Disease Parameters'!$E$13)</f>
        <v>4.5294860852731655E-2</v>
      </c>
      <c r="O1618" s="27">
        <f>L1618/'I Disease Parameters'!$E$13</f>
        <v>2.7480927096507492E-2</v>
      </c>
      <c r="P1618" s="27">
        <f>(1-L1618)/'I Disease Parameters'!$E$14</f>
        <v>2.2201009973307193E-2</v>
      </c>
      <c r="Q1618" s="19" t="str">
        <f t="shared" si="704"/>
        <v/>
      </c>
      <c r="R1618" s="17" t="str">
        <f t="shared" si="705"/>
        <v/>
      </c>
      <c r="S1618" s="17" t="str">
        <f t="shared" si="706"/>
        <v/>
      </c>
      <c r="T1618" s="17" t="str">
        <f t="shared" si="707"/>
        <v/>
      </c>
      <c r="U1618" s="17" t="str">
        <f t="shared" si="708"/>
        <v/>
      </c>
      <c r="V1618" s="17" t="str">
        <f t="shared" si="709"/>
        <v/>
      </c>
      <c r="W1618" s="17" t="str">
        <f t="shared" si="710"/>
        <v/>
      </c>
      <c r="X1618" s="18" t="str">
        <f t="shared" si="701"/>
        <v/>
      </c>
      <c r="Y1618" s="17" t="str">
        <f t="shared" si="711"/>
        <v/>
      </c>
      <c r="Z1618" s="17" t="str">
        <f t="shared" si="712"/>
        <v/>
      </c>
      <c r="AA1618" s="17" t="str">
        <f t="shared" si="713"/>
        <v/>
      </c>
      <c r="AB1618" s="17" t="str">
        <f t="shared" si="714"/>
        <v/>
      </c>
      <c r="AC1618" s="17" t="str">
        <f t="shared" si="715"/>
        <v/>
      </c>
      <c r="AD1618" s="18" t="str">
        <f t="shared" si="716"/>
        <v/>
      </c>
      <c r="AE1618" s="19" t="str">
        <f t="shared" si="717"/>
        <v/>
      </c>
      <c r="AF1618" s="17" t="str">
        <f t="shared" si="718"/>
        <v/>
      </c>
      <c r="AG1618" s="17" t="str">
        <f t="shared" si="719"/>
        <v/>
      </c>
      <c r="AH1618" s="18" t="str">
        <f t="shared" si="720"/>
        <v/>
      </c>
      <c r="AI1618" s="73"/>
      <c r="AJ1618" s="74"/>
      <c r="AK1618" s="74"/>
      <c r="AL1618" s="73"/>
      <c r="AM1618" s="74"/>
      <c r="AN1618" s="74">
        <f t="shared" si="721"/>
        <v>2012</v>
      </c>
      <c r="AO1618" s="19" t="str">
        <f t="shared" ca="1" si="722"/>
        <v>-</v>
      </c>
      <c r="AP1618" s="17" t="str">
        <f ca="1">IF($C1618&gt;=TODAY(),"-",100*(AO1618-MIN(Fit_Error_Deaths))/(MAX(Fit_Error_Deaths)-MIN(Fit_Error_Deaths)))</f>
        <v>-</v>
      </c>
      <c r="AQ1618" s="17" t="str">
        <f t="shared" ca="1" si="723"/>
        <v>-</v>
      </c>
      <c r="AR1618" s="17" t="str">
        <f ca="1">IF($C1618&gt;=TODAY(),"-",100*(AQ1618-MIN(Fit_Error_LocalTransmission))/(MAX(Fit_Error_LocalTransmission)-MIN(Fit_Error_LocalTransmission)))</f>
        <v>-</v>
      </c>
      <c r="AS1618" s="17" t="str">
        <f t="shared" ca="1" si="724"/>
        <v>-</v>
      </c>
      <c r="AT1618" s="67" t="str">
        <f t="shared" ca="1" si="725"/>
        <v>-</v>
      </c>
    </row>
    <row r="1619" spans="1:46" s="1" customFormat="1" ht="12" x14ac:dyDescent="0.35">
      <c r="A1619" s="87"/>
      <c r="B1619" s="40" t="str">
        <f t="shared" si="702"/>
        <v/>
      </c>
      <c r="C1619" s="41" t="str">
        <f t="shared" si="703"/>
        <v/>
      </c>
      <c r="D1619" s="28">
        <f>'I Disease Parameters'!$E$6/(1000*365)</f>
        <v>4.8197260273972601E-5</v>
      </c>
      <c r="E1619" s="28">
        <f>'I Disease Parameters'!$E$7/(1000*365)</f>
        <v>2.0024657534246577E-5</v>
      </c>
      <c r="F1619" s="27">
        <f>(1-'I Disease Parameters'!$E$8)/'I Disease Parameters'!$E$10</f>
        <v>0.188</v>
      </c>
      <c r="G1619" s="27">
        <f>'I Disease Parameters'!$E$8/'I Disease Parameters'!$E$11</f>
        <v>1.2E-2</v>
      </c>
      <c r="H1619" s="27">
        <f>1/'I Disease Parameters'!$E$12</f>
        <v>0.05</v>
      </c>
      <c r="I1619" s="27">
        <f>'I Disease Parameters'!$E$9/'I Disease Parameters'!$E$15</f>
        <v>0</v>
      </c>
      <c r="J1619" s="83">
        <f t="shared" si="726"/>
        <v>7.7001263440561267</v>
      </c>
      <c r="K1619" s="60">
        <f t="shared" si="727"/>
        <v>0.77001263449643809</v>
      </c>
      <c r="L1619" s="30">
        <f t="shared" si="728"/>
        <v>0.46717576064062738</v>
      </c>
      <c r="M1619" s="27">
        <f>J1619/'I Disease Parameters'!$E$12</f>
        <v>0.38500631720280631</v>
      </c>
      <c r="N1619" s="27">
        <f>K1619/SQRT('I Disease Parameters'!$E$13*'I Disease Parameters'!$E$13)</f>
        <v>4.5294860852731655E-2</v>
      </c>
      <c r="O1619" s="27">
        <f>L1619/'I Disease Parameters'!$E$13</f>
        <v>2.7480927096507492E-2</v>
      </c>
      <c r="P1619" s="27">
        <f>(1-L1619)/'I Disease Parameters'!$E$14</f>
        <v>2.2201009973307193E-2</v>
      </c>
      <c r="Q1619" s="19" t="str">
        <f t="shared" si="704"/>
        <v/>
      </c>
      <c r="R1619" s="17" t="str">
        <f t="shared" si="705"/>
        <v/>
      </c>
      <c r="S1619" s="17" t="str">
        <f t="shared" si="706"/>
        <v/>
      </c>
      <c r="T1619" s="17" t="str">
        <f t="shared" si="707"/>
        <v/>
      </c>
      <c r="U1619" s="17" t="str">
        <f t="shared" si="708"/>
        <v/>
      </c>
      <c r="V1619" s="17" t="str">
        <f t="shared" si="709"/>
        <v/>
      </c>
      <c r="W1619" s="17" t="str">
        <f t="shared" si="710"/>
        <v/>
      </c>
      <c r="X1619" s="18" t="str">
        <f t="shared" si="701"/>
        <v/>
      </c>
      <c r="Y1619" s="17" t="str">
        <f t="shared" si="711"/>
        <v/>
      </c>
      <c r="Z1619" s="17" t="str">
        <f t="shared" si="712"/>
        <v/>
      </c>
      <c r="AA1619" s="17" t="str">
        <f t="shared" si="713"/>
        <v/>
      </c>
      <c r="AB1619" s="17" t="str">
        <f t="shared" si="714"/>
        <v/>
      </c>
      <c r="AC1619" s="17" t="str">
        <f t="shared" si="715"/>
        <v/>
      </c>
      <c r="AD1619" s="18" t="str">
        <f t="shared" si="716"/>
        <v/>
      </c>
      <c r="AE1619" s="19" t="str">
        <f t="shared" si="717"/>
        <v/>
      </c>
      <c r="AF1619" s="17" t="str">
        <f t="shared" si="718"/>
        <v/>
      </c>
      <c r="AG1619" s="17" t="str">
        <f t="shared" si="719"/>
        <v/>
      </c>
      <c r="AH1619" s="18" t="str">
        <f t="shared" si="720"/>
        <v/>
      </c>
      <c r="AI1619" s="73"/>
      <c r="AJ1619" s="74"/>
      <c r="AK1619" s="74"/>
      <c r="AL1619" s="73"/>
      <c r="AM1619" s="74"/>
      <c r="AN1619" s="74">
        <f t="shared" si="721"/>
        <v>2012</v>
      </c>
      <c r="AO1619" s="19" t="str">
        <f t="shared" ca="1" si="722"/>
        <v>-</v>
      </c>
      <c r="AP1619" s="17" t="str">
        <f ca="1">IF($C1619&gt;=TODAY(),"-",100*(AO1619-MIN(Fit_Error_Deaths))/(MAX(Fit_Error_Deaths)-MIN(Fit_Error_Deaths)))</f>
        <v>-</v>
      </c>
      <c r="AQ1619" s="17" t="str">
        <f t="shared" ca="1" si="723"/>
        <v>-</v>
      </c>
      <c r="AR1619" s="17" t="str">
        <f ca="1">IF($C1619&gt;=TODAY(),"-",100*(AQ1619-MIN(Fit_Error_LocalTransmission))/(MAX(Fit_Error_LocalTransmission)-MIN(Fit_Error_LocalTransmission)))</f>
        <v>-</v>
      </c>
      <c r="AS1619" s="17" t="str">
        <f t="shared" ca="1" si="724"/>
        <v>-</v>
      </c>
      <c r="AT1619" s="67" t="str">
        <f t="shared" ca="1" si="725"/>
        <v>-</v>
      </c>
    </row>
    <row r="1620" spans="1:46" s="1" customFormat="1" ht="12" x14ac:dyDescent="0.35">
      <c r="A1620" s="87"/>
      <c r="B1620" s="40" t="str">
        <f t="shared" si="702"/>
        <v/>
      </c>
      <c r="C1620" s="41" t="str">
        <f t="shared" si="703"/>
        <v/>
      </c>
      <c r="D1620" s="28">
        <f>'I Disease Parameters'!$E$6/(1000*365)</f>
        <v>4.8197260273972601E-5</v>
      </c>
      <c r="E1620" s="28">
        <f>'I Disease Parameters'!$E$7/(1000*365)</f>
        <v>2.0024657534246577E-5</v>
      </c>
      <c r="F1620" s="27">
        <f>(1-'I Disease Parameters'!$E$8)/'I Disease Parameters'!$E$10</f>
        <v>0.188</v>
      </c>
      <c r="G1620" s="27">
        <f>'I Disease Parameters'!$E$8/'I Disease Parameters'!$E$11</f>
        <v>1.2E-2</v>
      </c>
      <c r="H1620" s="27">
        <f>1/'I Disease Parameters'!$E$12</f>
        <v>0.05</v>
      </c>
      <c r="I1620" s="27">
        <f>'I Disease Parameters'!$E$9/'I Disease Parameters'!$E$15</f>
        <v>0</v>
      </c>
      <c r="J1620" s="83">
        <f t="shared" si="726"/>
        <v>7.7001263440561267</v>
      </c>
      <c r="K1620" s="60">
        <f t="shared" si="727"/>
        <v>0.77001263449643809</v>
      </c>
      <c r="L1620" s="30">
        <f t="shared" si="728"/>
        <v>0.46717576064062738</v>
      </c>
      <c r="M1620" s="27">
        <f>J1620/'I Disease Parameters'!$E$12</f>
        <v>0.38500631720280631</v>
      </c>
      <c r="N1620" s="27">
        <f>K1620/SQRT('I Disease Parameters'!$E$13*'I Disease Parameters'!$E$13)</f>
        <v>4.5294860852731655E-2</v>
      </c>
      <c r="O1620" s="27">
        <f>L1620/'I Disease Parameters'!$E$13</f>
        <v>2.7480927096507492E-2</v>
      </c>
      <c r="P1620" s="27">
        <f>(1-L1620)/'I Disease Parameters'!$E$14</f>
        <v>2.2201009973307193E-2</v>
      </c>
      <c r="Q1620" s="19" t="str">
        <f t="shared" si="704"/>
        <v/>
      </c>
      <c r="R1620" s="17" t="str">
        <f t="shared" si="705"/>
        <v/>
      </c>
      <c r="S1620" s="17" t="str">
        <f t="shared" si="706"/>
        <v/>
      </c>
      <c r="T1620" s="17" t="str">
        <f t="shared" si="707"/>
        <v/>
      </c>
      <c r="U1620" s="17" t="str">
        <f t="shared" si="708"/>
        <v/>
      </c>
      <c r="V1620" s="17" t="str">
        <f t="shared" si="709"/>
        <v/>
      </c>
      <c r="W1620" s="17" t="str">
        <f t="shared" si="710"/>
        <v/>
      </c>
      <c r="X1620" s="18" t="str">
        <f t="shared" si="701"/>
        <v/>
      </c>
      <c r="Y1620" s="17" t="str">
        <f t="shared" si="711"/>
        <v/>
      </c>
      <c r="Z1620" s="17" t="str">
        <f t="shared" si="712"/>
        <v/>
      </c>
      <c r="AA1620" s="17" t="str">
        <f t="shared" si="713"/>
        <v/>
      </c>
      <c r="AB1620" s="17" t="str">
        <f t="shared" si="714"/>
        <v/>
      </c>
      <c r="AC1620" s="17" t="str">
        <f t="shared" si="715"/>
        <v/>
      </c>
      <c r="AD1620" s="18" t="str">
        <f t="shared" si="716"/>
        <v/>
      </c>
      <c r="AE1620" s="19" t="str">
        <f t="shared" si="717"/>
        <v/>
      </c>
      <c r="AF1620" s="17" t="str">
        <f t="shared" si="718"/>
        <v/>
      </c>
      <c r="AG1620" s="17" t="str">
        <f t="shared" si="719"/>
        <v/>
      </c>
      <c r="AH1620" s="18" t="str">
        <f t="shared" si="720"/>
        <v/>
      </c>
      <c r="AI1620" s="73"/>
      <c r="AJ1620" s="74"/>
      <c r="AK1620" s="74"/>
      <c r="AL1620" s="73"/>
      <c r="AM1620" s="74"/>
      <c r="AN1620" s="74">
        <f t="shared" si="721"/>
        <v>2012</v>
      </c>
      <c r="AO1620" s="19" t="str">
        <f t="shared" ca="1" si="722"/>
        <v>-</v>
      </c>
      <c r="AP1620" s="17" t="str">
        <f ca="1">IF($C1620&gt;=TODAY(),"-",100*(AO1620-MIN(Fit_Error_Deaths))/(MAX(Fit_Error_Deaths)-MIN(Fit_Error_Deaths)))</f>
        <v>-</v>
      </c>
      <c r="AQ1620" s="17" t="str">
        <f t="shared" ca="1" si="723"/>
        <v>-</v>
      </c>
      <c r="AR1620" s="17" t="str">
        <f ca="1">IF($C1620&gt;=TODAY(),"-",100*(AQ1620-MIN(Fit_Error_LocalTransmission))/(MAX(Fit_Error_LocalTransmission)-MIN(Fit_Error_LocalTransmission)))</f>
        <v>-</v>
      </c>
      <c r="AS1620" s="17" t="str">
        <f t="shared" ca="1" si="724"/>
        <v>-</v>
      </c>
      <c r="AT1620" s="67" t="str">
        <f t="shared" ca="1" si="725"/>
        <v>-</v>
      </c>
    </row>
    <row r="1621" spans="1:46" s="1" customFormat="1" ht="12" x14ac:dyDescent="0.35">
      <c r="A1621" s="87"/>
      <c r="B1621" s="40" t="str">
        <f t="shared" si="702"/>
        <v/>
      </c>
      <c r="C1621" s="41" t="str">
        <f t="shared" si="703"/>
        <v/>
      </c>
      <c r="D1621" s="28">
        <f>'I Disease Parameters'!$E$6/(1000*365)</f>
        <v>4.8197260273972601E-5</v>
      </c>
      <c r="E1621" s="28">
        <f>'I Disease Parameters'!$E$7/(1000*365)</f>
        <v>2.0024657534246577E-5</v>
      </c>
      <c r="F1621" s="27">
        <f>(1-'I Disease Parameters'!$E$8)/'I Disease Parameters'!$E$10</f>
        <v>0.188</v>
      </c>
      <c r="G1621" s="27">
        <f>'I Disease Parameters'!$E$8/'I Disease Parameters'!$E$11</f>
        <v>1.2E-2</v>
      </c>
      <c r="H1621" s="27">
        <f>1/'I Disease Parameters'!$E$12</f>
        <v>0.05</v>
      </c>
      <c r="I1621" s="27">
        <f>'I Disease Parameters'!$E$9/'I Disease Parameters'!$E$15</f>
        <v>0</v>
      </c>
      <c r="J1621" s="83">
        <f t="shared" si="726"/>
        <v>7.7001263440561267</v>
      </c>
      <c r="K1621" s="60">
        <f t="shared" si="727"/>
        <v>0.77001263449643809</v>
      </c>
      <c r="L1621" s="30">
        <f t="shared" si="728"/>
        <v>0.46717576064062738</v>
      </c>
      <c r="M1621" s="27">
        <f>J1621/'I Disease Parameters'!$E$12</f>
        <v>0.38500631720280631</v>
      </c>
      <c r="N1621" s="27">
        <f>K1621/SQRT('I Disease Parameters'!$E$13*'I Disease Parameters'!$E$13)</f>
        <v>4.5294860852731655E-2</v>
      </c>
      <c r="O1621" s="27">
        <f>L1621/'I Disease Parameters'!$E$13</f>
        <v>2.7480927096507492E-2</v>
      </c>
      <c r="P1621" s="27">
        <f>(1-L1621)/'I Disease Parameters'!$E$14</f>
        <v>2.2201009973307193E-2</v>
      </c>
      <c r="Q1621" s="19" t="str">
        <f t="shared" si="704"/>
        <v/>
      </c>
      <c r="R1621" s="17" t="str">
        <f t="shared" si="705"/>
        <v/>
      </c>
      <c r="S1621" s="17" t="str">
        <f t="shared" si="706"/>
        <v/>
      </c>
      <c r="T1621" s="17" t="str">
        <f t="shared" si="707"/>
        <v/>
      </c>
      <c r="U1621" s="17" t="str">
        <f t="shared" si="708"/>
        <v/>
      </c>
      <c r="V1621" s="17" t="str">
        <f t="shared" si="709"/>
        <v/>
      </c>
      <c r="W1621" s="17" t="str">
        <f t="shared" si="710"/>
        <v/>
      </c>
      <c r="X1621" s="18" t="str">
        <f t="shared" si="701"/>
        <v/>
      </c>
      <c r="Y1621" s="17" t="str">
        <f t="shared" si="711"/>
        <v/>
      </c>
      <c r="Z1621" s="17" t="str">
        <f t="shared" si="712"/>
        <v/>
      </c>
      <c r="AA1621" s="17" t="str">
        <f t="shared" si="713"/>
        <v/>
      </c>
      <c r="AB1621" s="17" t="str">
        <f t="shared" si="714"/>
        <v/>
      </c>
      <c r="AC1621" s="17" t="str">
        <f t="shared" si="715"/>
        <v/>
      </c>
      <c r="AD1621" s="18" t="str">
        <f t="shared" si="716"/>
        <v/>
      </c>
      <c r="AE1621" s="19" t="str">
        <f t="shared" si="717"/>
        <v/>
      </c>
      <c r="AF1621" s="17" t="str">
        <f t="shared" si="718"/>
        <v/>
      </c>
      <c r="AG1621" s="17" t="str">
        <f t="shared" si="719"/>
        <v/>
      </c>
      <c r="AH1621" s="18" t="str">
        <f t="shared" si="720"/>
        <v/>
      </c>
      <c r="AI1621" s="73"/>
      <c r="AJ1621" s="74"/>
      <c r="AK1621" s="74"/>
      <c r="AL1621" s="73"/>
      <c r="AM1621" s="74"/>
      <c r="AN1621" s="74">
        <f t="shared" si="721"/>
        <v>2012</v>
      </c>
      <c r="AO1621" s="19" t="str">
        <f t="shared" ca="1" si="722"/>
        <v>-</v>
      </c>
      <c r="AP1621" s="17" t="str">
        <f ca="1">IF($C1621&gt;=TODAY(),"-",100*(AO1621-MIN(Fit_Error_Deaths))/(MAX(Fit_Error_Deaths)-MIN(Fit_Error_Deaths)))</f>
        <v>-</v>
      </c>
      <c r="AQ1621" s="17" t="str">
        <f t="shared" ca="1" si="723"/>
        <v>-</v>
      </c>
      <c r="AR1621" s="17" t="str">
        <f ca="1">IF($C1621&gt;=TODAY(),"-",100*(AQ1621-MIN(Fit_Error_LocalTransmission))/(MAX(Fit_Error_LocalTransmission)-MIN(Fit_Error_LocalTransmission)))</f>
        <v>-</v>
      </c>
      <c r="AS1621" s="17" t="str">
        <f t="shared" ca="1" si="724"/>
        <v>-</v>
      </c>
      <c r="AT1621" s="67" t="str">
        <f t="shared" ca="1" si="725"/>
        <v>-</v>
      </c>
    </row>
    <row r="1622" spans="1:46" s="1" customFormat="1" ht="12" x14ac:dyDescent="0.35">
      <c r="A1622" s="87"/>
      <c r="B1622" s="40" t="str">
        <f t="shared" si="702"/>
        <v/>
      </c>
      <c r="C1622" s="41" t="str">
        <f t="shared" si="703"/>
        <v/>
      </c>
      <c r="D1622" s="28">
        <f>'I Disease Parameters'!$E$6/(1000*365)</f>
        <v>4.8197260273972601E-5</v>
      </c>
      <c r="E1622" s="28">
        <f>'I Disease Parameters'!$E$7/(1000*365)</f>
        <v>2.0024657534246577E-5</v>
      </c>
      <c r="F1622" s="27">
        <f>(1-'I Disease Parameters'!$E$8)/'I Disease Parameters'!$E$10</f>
        <v>0.188</v>
      </c>
      <c r="G1622" s="27">
        <f>'I Disease Parameters'!$E$8/'I Disease Parameters'!$E$11</f>
        <v>1.2E-2</v>
      </c>
      <c r="H1622" s="27">
        <f>1/'I Disease Parameters'!$E$12</f>
        <v>0.05</v>
      </c>
      <c r="I1622" s="27">
        <f>'I Disease Parameters'!$E$9/'I Disease Parameters'!$E$15</f>
        <v>0</v>
      </c>
      <c r="J1622" s="83">
        <f t="shared" si="726"/>
        <v>7.7001263440561267</v>
      </c>
      <c r="K1622" s="60">
        <f t="shared" si="727"/>
        <v>0.77001263449643809</v>
      </c>
      <c r="L1622" s="30">
        <f t="shared" si="728"/>
        <v>0.46717576064062738</v>
      </c>
      <c r="M1622" s="27">
        <f>J1622/'I Disease Parameters'!$E$12</f>
        <v>0.38500631720280631</v>
      </c>
      <c r="N1622" s="27">
        <f>K1622/SQRT('I Disease Parameters'!$E$13*'I Disease Parameters'!$E$13)</f>
        <v>4.5294860852731655E-2</v>
      </c>
      <c r="O1622" s="27">
        <f>L1622/'I Disease Parameters'!$E$13</f>
        <v>2.7480927096507492E-2</v>
      </c>
      <c r="P1622" s="27">
        <f>(1-L1622)/'I Disease Parameters'!$E$14</f>
        <v>2.2201009973307193E-2</v>
      </c>
      <c r="Q1622" s="19" t="str">
        <f t="shared" si="704"/>
        <v/>
      </c>
      <c r="R1622" s="17" t="str">
        <f t="shared" si="705"/>
        <v/>
      </c>
      <c r="S1622" s="17" t="str">
        <f t="shared" si="706"/>
        <v/>
      </c>
      <c r="T1622" s="17" t="str">
        <f t="shared" si="707"/>
        <v/>
      </c>
      <c r="U1622" s="17" t="str">
        <f t="shared" si="708"/>
        <v/>
      </c>
      <c r="V1622" s="17" t="str">
        <f t="shared" si="709"/>
        <v/>
      </c>
      <c r="W1622" s="17" t="str">
        <f t="shared" si="710"/>
        <v/>
      </c>
      <c r="X1622" s="18" t="str">
        <f t="shared" si="701"/>
        <v/>
      </c>
      <c r="Y1622" s="17" t="str">
        <f t="shared" si="711"/>
        <v/>
      </c>
      <c r="Z1622" s="17" t="str">
        <f t="shared" si="712"/>
        <v/>
      </c>
      <c r="AA1622" s="17" t="str">
        <f t="shared" si="713"/>
        <v/>
      </c>
      <c r="AB1622" s="17" t="str">
        <f t="shared" si="714"/>
        <v/>
      </c>
      <c r="AC1622" s="17" t="str">
        <f t="shared" si="715"/>
        <v/>
      </c>
      <c r="AD1622" s="18" t="str">
        <f t="shared" si="716"/>
        <v/>
      </c>
      <c r="AE1622" s="19" t="str">
        <f t="shared" si="717"/>
        <v/>
      </c>
      <c r="AF1622" s="17" t="str">
        <f t="shared" si="718"/>
        <v/>
      </c>
      <c r="AG1622" s="17" t="str">
        <f t="shared" si="719"/>
        <v/>
      </c>
      <c r="AH1622" s="18" t="str">
        <f t="shared" si="720"/>
        <v/>
      </c>
      <c r="AI1622" s="73"/>
      <c r="AJ1622" s="74"/>
      <c r="AK1622" s="74"/>
      <c r="AL1622" s="73"/>
      <c r="AM1622" s="74"/>
      <c r="AN1622" s="74">
        <f t="shared" si="721"/>
        <v>2012</v>
      </c>
      <c r="AO1622" s="19" t="str">
        <f t="shared" ca="1" si="722"/>
        <v>-</v>
      </c>
      <c r="AP1622" s="17" t="str">
        <f ca="1">IF($C1622&gt;=TODAY(),"-",100*(AO1622-MIN(Fit_Error_Deaths))/(MAX(Fit_Error_Deaths)-MIN(Fit_Error_Deaths)))</f>
        <v>-</v>
      </c>
      <c r="AQ1622" s="17" t="str">
        <f t="shared" ca="1" si="723"/>
        <v>-</v>
      </c>
      <c r="AR1622" s="17" t="str">
        <f ca="1">IF($C1622&gt;=TODAY(),"-",100*(AQ1622-MIN(Fit_Error_LocalTransmission))/(MAX(Fit_Error_LocalTransmission)-MIN(Fit_Error_LocalTransmission)))</f>
        <v>-</v>
      </c>
      <c r="AS1622" s="17" t="str">
        <f t="shared" ca="1" si="724"/>
        <v>-</v>
      </c>
      <c r="AT1622" s="67" t="str">
        <f t="shared" ca="1" si="725"/>
        <v>-</v>
      </c>
    </row>
    <row r="1623" spans="1:46" s="1" customFormat="1" ht="12" x14ac:dyDescent="0.35">
      <c r="A1623" s="87"/>
      <c r="B1623" s="40" t="str">
        <f t="shared" si="702"/>
        <v/>
      </c>
      <c r="C1623" s="41" t="str">
        <f t="shared" si="703"/>
        <v/>
      </c>
      <c r="D1623" s="28">
        <f>'I Disease Parameters'!$E$6/(1000*365)</f>
        <v>4.8197260273972601E-5</v>
      </c>
      <c r="E1623" s="28">
        <f>'I Disease Parameters'!$E$7/(1000*365)</f>
        <v>2.0024657534246577E-5</v>
      </c>
      <c r="F1623" s="27">
        <f>(1-'I Disease Parameters'!$E$8)/'I Disease Parameters'!$E$10</f>
        <v>0.188</v>
      </c>
      <c r="G1623" s="27">
        <f>'I Disease Parameters'!$E$8/'I Disease Parameters'!$E$11</f>
        <v>1.2E-2</v>
      </c>
      <c r="H1623" s="27">
        <f>1/'I Disease Parameters'!$E$12</f>
        <v>0.05</v>
      </c>
      <c r="I1623" s="27">
        <f>'I Disease Parameters'!$E$9/'I Disease Parameters'!$E$15</f>
        <v>0</v>
      </c>
      <c r="J1623" s="83">
        <f t="shared" si="726"/>
        <v>7.7001263440561267</v>
      </c>
      <c r="K1623" s="60">
        <f t="shared" si="727"/>
        <v>0.77001263449643809</v>
      </c>
      <c r="L1623" s="30">
        <f t="shared" si="728"/>
        <v>0.46717576064062738</v>
      </c>
      <c r="M1623" s="27">
        <f>J1623/'I Disease Parameters'!$E$12</f>
        <v>0.38500631720280631</v>
      </c>
      <c r="N1623" s="27">
        <f>K1623/SQRT('I Disease Parameters'!$E$13*'I Disease Parameters'!$E$13)</f>
        <v>4.5294860852731655E-2</v>
      </c>
      <c r="O1623" s="27">
        <f>L1623/'I Disease Parameters'!$E$13</f>
        <v>2.7480927096507492E-2</v>
      </c>
      <c r="P1623" s="27">
        <f>(1-L1623)/'I Disease Parameters'!$E$14</f>
        <v>2.2201009973307193E-2</v>
      </c>
      <c r="Q1623" s="19" t="str">
        <f t="shared" si="704"/>
        <v/>
      </c>
      <c r="R1623" s="17" t="str">
        <f t="shared" si="705"/>
        <v/>
      </c>
      <c r="S1623" s="17" t="str">
        <f t="shared" si="706"/>
        <v/>
      </c>
      <c r="T1623" s="17" t="str">
        <f t="shared" si="707"/>
        <v/>
      </c>
      <c r="U1623" s="17" t="str">
        <f t="shared" si="708"/>
        <v/>
      </c>
      <c r="V1623" s="17" t="str">
        <f t="shared" si="709"/>
        <v/>
      </c>
      <c r="W1623" s="17" t="str">
        <f t="shared" si="710"/>
        <v/>
      </c>
      <c r="X1623" s="18" t="str">
        <f t="shared" si="701"/>
        <v/>
      </c>
      <c r="Y1623" s="17" t="str">
        <f t="shared" si="711"/>
        <v/>
      </c>
      <c r="Z1623" s="17" t="str">
        <f t="shared" si="712"/>
        <v/>
      </c>
      <c r="AA1623" s="17" t="str">
        <f t="shared" si="713"/>
        <v/>
      </c>
      <c r="AB1623" s="17" t="str">
        <f t="shared" si="714"/>
        <v/>
      </c>
      <c r="AC1623" s="17" t="str">
        <f t="shared" si="715"/>
        <v/>
      </c>
      <c r="AD1623" s="18" t="str">
        <f t="shared" si="716"/>
        <v/>
      </c>
      <c r="AE1623" s="19" t="str">
        <f t="shared" si="717"/>
        <v/>
      </c>
      <c r="AF1623" s="17" t="str">
        <f t="shared" si="718"/>
        <v/>
      </c>
      <c r="AG1623" s="17" t="str">
        <f t="shared" si="719"/>
        <v/>
      </c>
      <c r="AH1623" s="18" t="str">
        <f t="shared" si="720"/>
        <v/>
      </c>
      <c r="AI1623" s="73"/>
      <c r="AJ1623" s="74"/>
      <c r="AK1623" s="74"/>
      <c r="AL1623" s="73"/>
      <c r="AM1623" s="74"/>
      <c r="AN1623" s="74">
        <f t="shared" si="721"/>
        <v>2012</v>
      </c>
      <c r="AO1623" s="19" t="str">
        <f t="shared" ca="1" si="722"/>
        <v>-</v>
      </c>
      <c r="AP1623" s="17" t="str">
        <f ca="1">IF($C1623&gt;=TODAY(),"-",100*(AO1623-MIN(Fit_Error_Deaths))/(MAX(Fit_Error_Deaths)-MIN(Fit_Error_Deaths)))</f>
        <v>-</v>
      </c>
      <c r="AQ1623" s="17" t="str">
        <f t="shared" ca="1" si="723"/>
        <v>-</v>
      </c>
      <c r="AR1623" s="17" t="str">
        <f ca="1">IF($C1623&gt;=TODAY(),"-",100*(AQ1623-MIN(Fit_Error_LocalTransmission))/(MAX(Fit_Error_LocalTransmission)-MIN(Fit_Error_LocalTransmission)))</f>
        <v>-</v>
      </c>
      <c r="AS1623" s="17" t="str">
        <f t="shared" ca="1" si="724"/>
        <v>-</v>
      </c>
      <c r="AT1623" s="67" t="str">
        <f t="shared" ca="1" si="725"/>
        <v>-</v>
      </c>
    </row>
    <row r="1624" spans="1:46" s="1" customFormat="1" ht="12" x14ac:dyDescent="0.35">
      <c r="A1624" s="87"/>
      <c r="B1624" s="40" t="str">
        <f t="shared" si="702"/>
        <v/>
      </c>
      <c r="C1624" s="41" t="str">
        <f t="shared" si="703"/>
        <v/>
      </c>
      <c r="D1624" s="28">
        <f>'I Disease Parameters'!$E$6/(1000*365)</f>
        <v>4.8197260273972601E-5</v>
      </c>
      <c r="E1624" s="28">
        <f>'I Disease Parameters'!$E$7/(1000*365)</f>
        <v>2.0024657534246577E-5</v>
      </c>
      <c r="F1624" s="27">
        <f>(1-'I Disease Parameters'!$E$8)/'I Disease Parameters'!$E$10</f>
        <v>0.188</v>
      </c>
      <c r="G1624" s="27">
        <f>'I Disease Parameters'!$E$8/'I Disease Parameters'!$E$11</f>
        <v>1.2E-2</v>
      </c>
      <c r="H1624" s="27">
        <f>1/'I Disease Parameters'!$E$12</f>
        <v>0.05</v>
      </c>
      <c r="I1624" s="27">
        <f>'I Disease Parameters'!$E$9/'I Disease Parameters'!$E$15</f>
        <v>0</v>
      </c>
      <c r="J1624" s="83">
        <f t="shared" si="726"/>
        <v>7.7001263440561267</v>
      </c>
      <c r="K1624" s="60">
        <f t="shared" si="727"/>
        <v>0.77001263449643809</v>
      </c>
      <c r="L1624" s="30">
        <f t="shared" si="728"/>
        <v>0.46717576064062738</v>
      </c>
      <c r="M1624" s="27">
        <f>J1624/'I Disease Parameters'!$E$12</f>
        <v>0.38500631720280631</v>
      </c>
      <c r="N1624" s="27">
        <f>K1624/SQRT('I Disease Parameters'!$E$13*'I Disease Parameters'!$E$13)</f>
        <v>4.5294860852731655E-2</v>
      </c>
      <c r="O1624" s="27">
        <f>L1624/'I Disease Parameters'!$E$13</f>
        <v>2.7480927096507492E-2</v>
      </c>
      <c r="P1624" s="27">
        <f>(1-L1624)/'I Disease Parameters'!$E$14</f>
        <v>2.2201009973307193E-2</v>
      </c>
      <c r="Q1624" s="19" t="str">
        <f t="shared" si="704"/>
        <v/>
      </c>
      <c r="R1624" s="17" t="str">
        <f t="shared" si="705"/>
        <v/>
      </c>
      <c r="S1624" s="17" t="str">
        <f t="shared" si="706"/>
        <v/>
      </c>
      <c r="T1624" s="17" t="str">
        <f t="shared" si="707"/>
        <v/>
      </c>
      <c r="U1624" s="17" t="str">
        <f t="shared" si="708"/>
        <v/>
      </c>
      <c r="V1624" s="17" t="str">
        <f t="shared" si="709"/>
        <v/>
      </c>
      <c r="W1624" s="17" t="str">
        <f t="shared" si="710"/>
        <v/>
      </c>
      <c r="X1624" s="18" t="str">
        <f t="shared" si="701"/>
        <v/>
      </c>
      <c r="Y1624" s="17" t="str">
        <f t="shared" si="711"/>
        <v/>
      </c>
      <c r="Z1624" s="17" t="str">
        <f t="shared" si="712"/>
        <v/>
      </c>
      <c r="AA1624" s="17" t="str">
        <f t="shared" si="713"/>
        <v/>
      </c>
      <c r="AB1624" s="17" t="str">
        <f t="shared" si="714"/>
        <v/>
      </c>
      <c r="AC1624" s="17" t="str">
        <f t="shared" si="715"/>
        <v/>
      </c>
      <c r="AD1624" s="18" t="str">
        <f t="shared" si="716"/>
        <v/>
      </c>
      <c r="AE1624" s="19" t="str">
        <f t="shared" si="717"/>
        <v/>
      </c>
      <c r="AF1624" s="17" t="str">
        <f t="shared" si="718"/>
        <v/>
      </c>
      <c r="AG1624" s="17" t="str">
        <f t="shared" si="719"/>
        <v/>
      </c>
      <c r="AH1624" s="18" t="str">
        <f t="shared" si="720"/>
        <v/>
      </c>
      <c r="AI1624" s="73"/>
      <c r="AJ1624" s="74"/>
      <c r="AK1624" s="74"/>
      <c r="AL1624" s="73"/>
      <c r="AM1624" s="74"/>
      <c r="AN1624" s="74">
        <f t="shared" si="721"/>
        <v>2012</v>
      </c>
      <c r="AO1624" s="19" t="str">
        <f t="shared" ca="1" si="722"/>
        <v>-</v>
      </c>
      <c r="AP1624" s="17" t="str">
        <f ca="1">IF($C1624&gt;=TODAY(),"-",100*(AO1624-MIN(Fit_Error_Deaths))/(MAX(Fit_Error_Deaths)-MIN(Fit_Error_Deaths)))</f>
        <v>-</v>
      </c>
      <c r="AQ1624" s="17" t="str">
        <f t="shared" ca="1" si="723"/>
        <v>-</v>
      </c>
      <c r="AR1624" s="17" t="str">
        <f ca="1">IF($C1624&gt;=TODAY(),"-",100*(AQ1624-MIN(Fit_Error_LocalTransmission))/(MAX(Fit_Error_LocalTransmission)-MIN(Fit_Error_LocalTransmission)))</f>
        <v>-</v>
      </c>
      <c r="AS1624" s="17" t="str">
        <f t="shared" ca="1" si="724"/>
        <v>-</v>
      </c>
      <c r="AT1624" s="67" t="str">
        <f t="shared" ca="1" si="725"/>
        <v>-</v>
      </c>
    </row>
    <row r="1625" spans="1:46" s="1" customFormat="1" ht="12" x14ac:dyDescent="0.35">
      <c r="A1625" s="87"/>
      <c r="B1625" s="40" t="str">
        <f t="shared" si="702"/>
        <v/>
      </c>
      <c r="C1625" s="41" t="str">
        <f t="shared" si="703"/>
        <v/>
      </c>
      <c r="D1625" s="28">
        <f>'I Disease Parameters'!$E$6/(1000*365)</f>
        <v>4.8197260273972601E-5</v>
      </c>
      <c r="E1625" s="28">
        <f>'I Disease Parameters'!$E$7/(1000*365)</f>
        <v>2.0024657534246577E-5</v>
      </c>
      <c r="F1625" s="27">
        <f>(1-'I Disease Parameters'!$E$8)/'I Disease Parameters'!$E$10</f>
        <v>0.188</v>
      </c>
      <c r="G1625" s="27">
        <f>'I Disease Parameters'!$E$8/'I Disease Parameters'!$E$11</f>
        <v>1.2E-2</v>
      </c>
      <c r="H1625" s="27">
        <f>1/'I Disease Parameters'!$E$12</f>
        <v>0.05</v>
      </c>
      <c r="I1625" s="27">
        <f>'I Disease Parameters'!$E$9/'I Disease Parameters'!$E$15</f>
        <v>0</v>
      </c>
      <c r="J1625" s="83">
        <f t="shared" si="726"/>
        <v>7.7001263440561267</v>
      </c>
      <c r="K1625" s="60">
        <f t="shared" si="727"/>
        <v>0.77001263449643809</v>
      </c>
      <c r="L1625" s="30">
        <f t="shared" si="728"/>
        <v>0.46717576064062738</v>
      </c>
      <c r="M1625" s="27">
        <f>J1625/'I Disease Parameters'!$E$12</f>
        <v>0.38500631720280631</v>
      </c>
      <c r="N1625" s="27">
        <f>K1625/SQRT('I Disease Parameters'!$E$13*'I Disease Parameters'!$E$13)</f>
        <v>4.5294860852731655E-2</v>
      </c>
      <c r="O1625" s="27">
        <f>L1625/'I Disease Parameters'!$E$13</f>
        <v>2.7480927096507492E-2</v>
      </c>
      <c r="P1625" s="27">
        <f>(1-L1625)/'I Disease Parameters'!$E$14</f>
        <v>2.2201009973307193E-2</v>
      </c>
      <c r="Q1625" s="19" t="str">
        <f t="shared" si="704"/>
        <v/>
      </c>
      <c r="R1625" s="17" t="str">
        <f t="shared" si="705"/>
        <v/>
      </c>
      <c r="S1625" s="17" t="str">
        <f t="shared" si="706"/>
        <v/>
      </c>
      <c r="T1625" s="17" t="str">
        <f t="shared" si="707"/>
        <v/>
      </c>
      <c r="U1625" s="17" t="str">
        <f t="shared" si="708"/>
        <v/>
      </c>
      <c r="V1625" s="17" t="str">
        <f t="shared" si="709"/>
        <v/>
      </c>
      <c r="W1625" s="17" t="str">
        <f t="shared" si="710"/>
        <v/>
      </c>
      <c r="X1625" s="18" t="str">
        <f t="shared" si="701"/>
        <v/>
      </c>
      <c r="Y1625" s="17" t="str">
        <f t="shared" si="711"/>
        <v/>
      </c>
      <c r="Z1625" s="17" t="str">
        <f t="shared" si="712"/>
        <v/>
      </c>
      <c r="AA1625" s="17" t="str">
        <f t="shared" si="713"/>
        <v/>
      </c>
      <c r="AB1625" s="17" t="str">
        <f t="shared" si="714"/>
        <v/>
      </c>
      <c r="AC1625" s="17" t="str">
        <f t="shared" si="715"/>
        <v/>
      </c>
      <c r="AD1625" s="18" t="str">
        <f t="shared" si="716"/>
        <v/>
      </c>
      <c r="AE1625" s="19" t="str">
        <f t="shared" si="717"/>
        <v/>
      </c>
      <c r="AF1625" s="17" t="str">
        <f t="shared" si="718"/>
        <v/>
      </c>
      <c r="AG1625" s="17" t="str">
        <f t="shared" si="719"/>
        <v/>
      </c>
      <c r="AH1625" s="18" t="str">
        <f t="shared" si="720"/>
        <v/>
      </c>
      <c r="AI1625" s="73"/>
      <c r="AJ1625" s="74"/>
      <c r="AK1625" s="74"/>
      <c r="AL1625" s="73"/>
      <c r="AM1625" s="74"/>
      <c r="AN1625" s="74">
        <f t="shared" si="721"/>
        <v>2012</v>
      </c>
      <c r="AO1625" s="19" t="str">
        <f t="shared" ca="1" si="722"/>
        <v>-</v>
      </c>
      <c r="AP1625" s="17" t="str">
        <f ca="1">IF($C1625&gt;=TODAY(),"-",100*(AO1625-MIN(Fit_Error_Deaths))/(MAX(Fit_Error_Deaths)-MIN(Fit_Error_Deaths)))</f>
        <v>-</v>
      </c>
      <c r="AQ1625" s="17" t="str">
        <f t="shared" ca="1" si="723"/>
        <v>-</v>
      </c>
      <c r="AR1625" s="17" t="str">
        <f ca="1">IF($C1625&gt;=TODAY(),"-",100*(AQ1625-MIN(Fit_Error_LocalTransmission))/(MAX(Fit_Error_LocalTransmission)-MIN(Fit_Error_LocalTransmission)))</f>
        <v>-</v>
      </c>
      <c r="AS1625" s="17" t="str">
        <f t="shared" ca="1" si="724"/>
        <v>-</v>
      </c>
      <c r="AT1625" s="67" t="str">
        <f t="shared" ca="1" si="725"/>
        <v>-</v>
      </c>
    </row>
    <row r="1626" spans="1:46" s="1" customFormat="1" ht="12" x14ac:dyDescent="0.35">
      <c r="A1626" s="87"/>
      <c r="B1626" s="40" t="str">
        <f t="shared" si="702"/>
        <v/>
      </c>
      <c r="C1626" s="41" t="str">
        <f t="shared" si="703"/>
        <v/>
      </c>
      <c r="D1626" s="28">
        <f>'I Disease Parameters'!$E$6/(1000*365)</f>
        <v>4.8197260273972601E-5</v>
      </c>
      <c r="E1626" s="28">
        <f>'I Disease Parameters'!$E$7/(1000*365)</f>
        <v>2.0024657534246577E-5</v>
      </c>
      <c r="F1626" s="27">
        <f>(1-'I Disease Parameters'!$E$8)/'I Disease Parameters'!$E$10</f>
        <v>0.188</v>
      </c>
      <c r="G1626" s="27">
        <f>'I Disease Parameters'!$E$8/'I Disease Parameters'!$E$11</f>
        <v>1.2E-2</v>
      </c>
      <c r="H1626" s="27">
        <f>1/'I Disease Parameters'!$E$12</f>
        <v>0.05</v>
      </c>
      <c r="I1626" s="27">
        <f>'I Disease Parameters'!$E$9/'I Disease Parameters'!$E$15</f>
        <v>0</v>
      </c>
      <c r="J1626" s="83">
        <f t="shared" si="726"/>
        <v>7.7001263440561267</v>
      </c>
      <c r="K1626" s="60">
        <f t="shared" si="727"/>
        <v>0.77001263449643809</v>
      </c>
      <c r="L1626" s="30">
        <f t="shared" si="728"/>
        <v>0.46717576064062738</v>
      </c>
      <c r="M1626" s="27">
        <f>J1626/'I Disease Parameters'!$E$12</f>
        <v>0.38500631720280631</v>
      </c>
      <c r="N1626" s="27">
        <f>K1626/SQRT('I Disease Parameters'!$E$13*'I Disease Parameters'!$E$13)</f>
        <v>4.5294860852731655E-2</v>
      </c>
      <c r="O1626" s="27">
        <f>L1626/'I Disease Parameters'!$E$13</f>
        <v>2.7480927096507492E-2</v>
      </c>
      <c r="P1626" s="27">
        <f>(1-L1626)/'I Disease Parameters'!$E$14</f>
        <v>2.2201009973307193E-2</v>
      </c>
      <c r="Q1626" s="19" t="str">
        <f t="shared" si="704"/>
        <v/>
      </c>
      <c r="R1626" s="17" t="str">
        <f t="shared" si="705"/>
        <v/>
      </c>
      <c r="S1626" s="17" t="str">
        <f t="shared" si="706"/>
        <v/>
      </c>
      <c r="T1626" s="17" t="str">
        <f t="shared" si="707"/>
        <v/>
      </c>
      <c r="U1626" s="17" t="str">
        <f t="shared" si="708"/>
        <v/>
      </c>
      <c r="V1626" s="17" t="str">
        <f t="shared" si="709"/>
        <v/>
      </c>
      <c r="W1626" s="17" t="str">
        <f t="shared" si="710"/>
        <v/>
      </c>
      <c r="X1626" s="18" t="str">
        <f t="shared" si="701"/>
        <v/>
      </c>
      <c r="Y1626" s="17" t="str">
        <f t="shared" si="711"/>
        <v/>
      </c>
      <c r="Z1626" s="17" t="str">
        <f t="shared" si="712"/>
        <v/>
      </c>
      <c r="AA1626" s="17" t="str">
        <f t="shared" si="713"/>
        <v/>
      </c>
      <c r="AB1626" s="17" t="str">
        <f t="shared" si="714"/>
        <v/>
      </c>
      <c r="AC1626" s="17" t="str">
        <f t="shared" si="715"/>
        <v/>
      </c>
      <c r="AD1626" s="18" t="str">
        <f t="shared" si="716"/>
        <v/>
      </c>
      <c r="AE1626" s="19" t="str">
        <f t="shared" si="717"/>
        <v/>
      </c>
      <c r="AF1626" s="17" t="str">
        <f t="shared" si="718"/>
        <v/>
      </c>
      <c r="AG1626" s="17" t="str">
        <f t="shared" si="719"/>
        <v/>
      </c>
      <c r="AH1626" s="18" t="str">
        <f t="shared" si="720"/>
        <v/>
      </c>
      <c r="AI1626" s="73"/>
      <c r="AJ1626" s="74"/>
      <c r="AK1626" s="74"/>
      <c r="AL1626" s="73"/>
      <c r="AM1626" s="74"/>
      <c r="AN1626" s="74">
        <f t="shared" si="721"/>
        <v>2012</v>
      </c>
      <c r="AO1626" s="19" t="str">
        <f t="shared" ca="1" si="722"/>
        <v>-</v>
      </c>
      <c r="AP1626" s="17" t="str">
        <f ca="1">IF($C1626&gt;=TODAY(),"-",100*(AO1626-MIN(Fit_Error_Deaths))/(MAX(Fit_Error_Deaths)-MIN(Fit_Error_Deaths)))</f>
        <v>-</v>
      </c>
      <c r="AQ1626" s="17" t="str">
        <f t="shared" ca="1" si="723"/>
        <v>-</v>
      </c>
      <c r="AR1626" s="17" t="str">
        <f ca="1">IF($C1626&gt;=TODAY(),"-",100*(AQ1626-MIN(Fit_Error_LocalTransmission))/(MAX(Fit_Error_LocalTransmission)-MIN(Fit_Error_LocalTransmission)))</f>
        <v>-</v>
      </c>
      <c r="AS1626" s="17" t="str">
        <f t="shared" ca="1" si="724"/>
        <v>-</v>
      </c>
      <c r="AT1626" s="67" t="str">
        <f t="shared" ca="1" si="725"/>
        <v>-</v>
      </c>
    </row>
    <row r="1627" spans="1:46" s="1" customFormat="1" ht="12" x14ac:dyDescent="0.35">
      <c r="A1627" s="87"/>
      <c r="B1627" s="40" t="str">
        <f t="shared" si="702"/>
        <v/>
      </c>
      <c r="C1627" s="41" t="str">
        <f t="shared" si="703"/>
        <v/>
      </c>
      <c r="D1627" s="28">
        <f>'I Disease Parameters'!$E$6/(1000*365)</f>
        <v>4.8197260273972601E-5</v>
      </c>
      <c r="E1627" s="28">
        <f>'I Disease Parameters'!$E$7/(1000*365)</f>
        <v>2.0024657534246577E-5</v>
      </c>
      <c r="F1627" s="27">
        <f>(1-'I Disease Parameters'!$E$8)/'I Disease Parameters'!$E$10</f>
        <v>0.188</v>
      </c>
      <c r="G1627" s="27">
        <f>'I Disease Parameters'!$E$8/'I Disease Parameters'!$E$11</f>
        <v>1.2E-2</v>
      </c>
      <c r="H1627" s="27">
        <f>1/'I Disease Parameters'!$E$12</f>
        <v>0.05</v>
      </c>
      <c r="I1627" s="27">
        <f>'I Disease Parameters'!$E$9/'I Disease Parameters'!$E$15</f>
        <v>0</v>
      </c>
      <c r="J1627" s="83">
        <f t="shared" si="726"/>
        <v>7.7001263440561267</v>
      </c>
      <c r="K1627" s="60">
        <f t="shared" si="727"/>
        <v>0.77001263449643809</v>
      </c>
      <c r="L1627" s="30">
        <f t="shared" si="728"/>
        <v>0.46717576064062738</v>
      </c>
      <c r="M1627" s="27">
        <f>J1627/'I Disease Parameters'!$E$12</f>
        <v>0.38500631720280631</v>
      </c>
      <c r="N1627" s="27">
        <f>K1627/SQRT('I Disease Parameters'!$E$13*'I Disease Parameters'!$E$13)</f>
        <v>4.5294860852731655E-2</v>
      </c>
      <c r="O1627" s="27">
        <f>L1627/'I Disease Parameters'!$E$13</f>
        <v>2.7480927096507492E-2</v>
      </c>
      <c r="P1627" s="27">
        <f>(1-L1627)/'I Disease Parameters'!$E$14</f>
        <v>2.2201009973307193E-2</v>
      </c>
      <c r="Q1627" s="19" t="str">
        <f t="shared" si="704"/>
        <v/>
      </c>
      <c r="R1627" s="17" t="str">
        <f t="shared" si="705"/>
        <v/>
      </c>
      <c r="S1627" s="17" t="str">
        <f t="shared" si="706"/>
        <v/>
      </c>
      <c r="T1627" s="17" t="str">
        <f t="shared" si="707"/>
        <v/>
      </c>
      <c r="U1627" s="17" t="str">
        <f t="shared" si="708"/>
        <v/>
      </c>
      <c r="V1627" s="17" t="str">
        <f t="shared" si="709"/>
        <v/>
      </c>
      <c r="W1627" s="17" t="str">
        <f t="shared" si="710"/>
        <v/>
      </c>
      <c r="X1627" s="18" t="str">
        <f t="shared" si="701"/>
        <v/>
      </c>
      <c r="Y1627" s="17" t="str">
        <f t="shared" si="711"/>
        <v/>
      </c>
      <c r="Z1627" s="17" t="str">
        <f t="shared" si="712"/>
        <v/>
      </c>
      <c r="AA1627" s="17" t="str">
        <f t="shared" si="713"/>
        <v/>
      </c>
      <c r="AB1627" s="17" t="str">
        <f t="shared" si="714"/>
        <v/>
      </c>
      <c r="AC1627" s="17" t="str">
        <f t="shared" si="715"/>
        <v/>
      </c>
      <c r="AD1627" s="18" t="str">
        <f t="shared" si="716"/>
        <v/>
      </c>
      <c r="AE1627" s="19" t="str">
        <f t="shared" si="717"/>
        <v/>
      </c>
      <c r="AF1627" s="17" t="str">
        <f t="shared" si="718"/>
        <v/>
      </c>
      <c r="AG1627" s="17" t="str">
        <f t="shared" si="719"/>
        <v/>
      </c>
      <c r="AH1627" s="18" t="str">
        <f t="shared" si="720"/>
        <v/>
      </c>
      <c r="AI1627" s="73"/>
      <c r="AJ1627" s="74"/>
      <c r="AK1627" s="74"/>
      <c r="AL1627" s="73"/>
      <c r="AM1627" s="74"/>
      <c r="AN1627" s="74">
        <f t="shared" si="721"/>
        <v>2012</v>
      </c>
      <c r="AO1627" s="19" t="str">
        <f t="shared" ca="1" si="722"/>
        <v>-</v>
      </c>
      <c r="AP1627" s="17" t="str">
        <f ca="1">IF($C1627&gt;=TODAY(),"-",100*(AO1627-MIN(Fit_Error_Deaths))/(MAX(Fit_Error_Deaths)-MIN(Fit_Error_Deaths)))</f>
        <v>-</v>
      </c>
      <c r="AQ1627" s="17" t="str">
        <f t="shared" ca="1" si="723"/>
        <v>-</v>
      </c>
      <c r="AR1627" s="17" t="str">
        <f ca="1">IF($C1627&gt;=TODAY(),"-",100*(AQ1627-MIN(Fit_Error_LocalTransmission))/(MAX(Fit_Error_LocalTransmission)-MIN(Fit_Error_LocalTransmission)))</f>
        <v>-</v>
      </c>
      <c r="AS1627" s="17" t="str">
        <f t="shared" ca="1" si="724"/>
        <v>-</v>
      </c>
      <c r="AT1627" s="67" t="str">
        <f t="shared" ca="1" si="725"/>
        <v>-</v>
      </c>
    </row>
    <row r="1628" spans="1:46" s="1" customFormat="1" ht="12" x14ac:dyDescent="0.35">
      <c r="A1628" s="87"/>
      <c r="B1628" s="40" t="str">
        <f t="shared" si="702"/>
        <v/>
      </c>
      <c r="C1628" s="41" t="str">
        <f t="shared" si="703"/>
        <v/>
      </c>
      <c r="D1628" s="28">
        <f>'I Disease Parameters'!$E$6/(1000*365)</f>
        <v>4.8197260273972601E-5</v>
      </c>
      <c r="E1628" s="28">
        <f>'I Disease Parameters'!$E$7/(1000*365)</f>
        <v>2.0024657534246577E-5</v>
      </c>
      <c r="F1628" s="27">
        <f>(1-'I Disease Parameters'!$E$8)/'I Disease Parameters'!$E$10</f>
        <v>0.188</v>
      </c>
      <c r="G1628" s="27">
        <f>'I Disease Parameters'!$E$8/'I Disease Parameters'!$E$11</f>
        <v>1.2E-2</v>
      </c>
      <c r="H1628" s="27">
        <f>1/'I Disease Parameters'!$E$12</f>
        <v>0.05</v>
      </c>
      <c r="I1628" s="27">
        <f>'I Disease Parameters'!$E$9/'I Disease Parameters'!$E$15</f>
        <v>0</v>
      </c>
      <c r="J1628" s="83">
        <f t="shared" si="726"/>
        <v>7.7001263440561267</v>
      </c>
      <c r="K1628" s="60">
        <f t="shared" si="727"/>
        <v>0.77001263449643809</v>
      </c>
      <c r="L1628" s="30">
        <f t="shared" si="728"/>
        <v>0.46717576064062738</v>
      </c>
      <c r="M1628" s="27">
        <f>J1628/'I Disease Parameters'!$E$12</f>
        <v>0.38500631720280631</v>
      </c>
      <c r="N1628" s="27">
        <f>K1628/SQRT('I Disease Parameters'!$E$13*'I Disease Parameters'!$E$13)</f>
        <v>4.5294860852731655E-2</v>
      </c>
      <c r="O1628" s="27">
        <f>L1628/'I Disease Parameters'!$E$13</f>
        <v>2.7480927096507492E-2</v>
      </c>
      <c r="P1628" s="27">
        <f>(1-L1628)/'I Disease Parameters'!$E$14</f>
        <v>2.2201009973307193E-2</v>
      </c>
      <c r="Q1628" s="19" t="str">
        <f t="shared" si="704"/>
        <v/>
      </c>
      <c r="R1628" s="17" t="str">
        <f t="shared" si="705"/>
        <v/>
      </c>
      <c r="S1628" s="17" t="str">
        <f t="shared" si="706"/>
        <v/>
      </c>
      <c r="T1628" s="17" t="str">
        <f t="shared" si="707"/>
        <v/>
      </c>
      <c r="U1628" s="17" t="str">
        <f t="shared" si="708"/>
        <v/>
      </c>
      <c r="V1628" s="17" t="str">
        <f t="shared" si="709"/>
        <v/>
      </c>
      <c r="W1628" s="17" t="str">
        <f t="shared" si="710"/>
        <v/>
      </c>
      <c r="X1628" s="18" t="str">
        <f t="shared" si="701"/>
        <v/>
      </c>
      <c r="Y1628" s="17" t="str">
        <f t="shared" si="711"/>
        <v/>
      </c>
      <c r="Z1628" s="17" t="str">
        <f t="shared" si="712"/>
        <v/>
      </c>
      <c r="AA1628" s="17" t="str">
        <f t="shared" si="713"/>
        <v/>
      </c>
      <c r="AB1628" s="17" t="str">
        <f t="shared" si="714"/>
        <v/>
      </c>
      <c r="AC1628" s="17" t="str">
        <f t="shared" si="715"/>
        <v/>
      </c>
      <c r="AD1628" s="18" t="str">
        <f t="shared" si="716"/>
        <v/>
      </c>
      <c r="AE1628" s="19" t="str">
        <f t="shared" si="717"/>
        <v/>
      </c>
      <c r="AF1628" s="17" t="str">
        <f t="shared" si="718"/>
        <v/>
      </c>
      <c r="AG1628" s="17" t="str">
        <f t="shared" si="719"/>
        <v/>
      </c>
      <c r="AH1628" s="18" t="str">
        <f t="shared" si="720"/>
        <v/>
      </c>
      <c r="AI1628" s="73"/>
      <c r="AJ1628" s="74"/>
      <c r="AK1628" s="74"/>
      <c r="AL1628" s="73"/>
      <c r="AM1628" s="74"/>
      <c r="AN1628" s="74">
        <f t="shared" si="721"/>
        <v>2012</v>
      </c>
      <c r="AO1628" s="19" t="str">
        <f t="shared" ca="1" si="722"/>
        <v>-</v>
      </c>
      <c r="AP1628" s="17" t="str">
        <f ca="1">IF($C1628&gt;=TODAY(),"-",100*(AO1628-MIN(Fit_Error_Deaths))/(MAX(Fit_Error_Deaths)-MIN(Fit_Error_Deaths)))</f>
        <v>-</v>
      </c>
      <c r="AQ1628" s="17" t="str">
        <f t="shared" ca="1" si="723"/>
        <v>-</v>
      </c>
      <c r="AR1628" s="17" t="str">
        <f ca="1">IF($C1628&gt;=TODAY(),"-",100*(AQ1628-MIN(Fit_Error_LocalTransmission))/(MAX(Fit_Error_LocalTransmission)-MIN(Fit_Error_LocalTransmission)))</f>
        <v>-</v>
      </c>
      <c r="AS1628" s="17" t="str">
        <f t="shared" ca="1" si="724"/>
        <v>-</v>
      </c>
      <c r="AT1628" s="67" t="str">
        <f t="shared" ca="1" si="725"/>
        <v>-</v>
      </c>
    </row>
    <row r="1629" spans="1:46" s="1" customFormat="1" ht="12" x14ac:dyDescent="0.35">
      <c r="A1629" s="87"/>
      <c r="B1629" s="40" t="str">
        <f t="shared" si="702"/>
        <v/>
      </c>
      <c r="C1629" s="41" t="str">
        <f t="shared" si="703"/>
        <v/>
      </c>
      <c r="D1629" s="28">
        <f>'I Disease Parameters'!$E$6/(1000*365)</f>
        <v>4.8197260273972601E-5</v>
      </c>
      <c r="E1629" s="28">
        <f>'I Disease Parameters'!$E$7/(1000*365)</f>
        <v>2.0024657534246577E-5</v>
      </c>
      <c r="F1629" s="27">
        <f>(1-'I Disease Parameters'!$E$8)/'I Disease Parameters'!$E$10</f>
        <v>0.188</v>
      </c>
      <c r="G1629" s="27">
        <f>'I Disease Parameters'!$E$8/'I Disease Parameters'!$E$11</f>
        <v>1.2E-2</v>
      </c>
      <c r="H1629" s="27">
        <f>1/'I Disease Parameters'!$E$12</f>
        <v>0.05</v>
      </c>
      <c r="I1629" s="27">
        <f>'I Disease Parameters'!$E$9/'I Disease Parameters'!$E$15</f>
        <v>0</v>
      </c>
      <c r="J1629" s="83">
        <f t="shared" si="726"/>
        <v>7.7001263440561267</v>
      </c>
      <c r="K1629" s="60">
        <f t="shared" si="727"/>
        <v>0.77001263449643809</v>
      </c>
      <c r="L1629" s="30">
        <f t="shared" si="728"/>
        <v>0.46717576064062738</v>
      </c>
      <c r="M1629" s="27">
        <f>J1629/'I Disease Parameters'!$E$12</f>
        <v>0.38500631720280631</v>
      </c>
      <c r="N1629" s="27">
        <f>K1629/SQRT('I Disease Parameters'!$E$13*'I Disease Parameters'!$E$13)</f>
        <v>4.5294860852731655E-2</v>
      </c>
      <c r="O1629" s="27">
        <f>L1629/'I Disease Parameters'!$E$13</f>
        <v>2.7480927096507492E-2</v>
      </c>
      <c r="P1629" s="27">
        <f>(1-L1629)/'I Disease Parameters'!$E$14</f>
        <v>2.2201009973307193E-2</v>
      </c>
      <c r="Q1629" s="19" t="str">
        <f t="shared" si="704"/>
        <v/>
      </c>
      <c r="R1629" s="17" t="str">
        <f t="shared" si="705"/>
        <v/>
      </c>
      <c r="S1629" s="17" t="str">
        <f t="shared" si="706"/>
        <v/>
      </c>
      <c r="T1629" s="17" t="str">
        <f t="shared" si="707"/>
        <v/>
      </c>
      <c r="U1629" s="17" t="str">
        <f t="shared" si="708"/>
        <v/>
      </c>
      <c r="V1629" s="17" t="str">
        <f t="shared" si="709"/>
        <v/>
      </c>
      <c r="W1629" s="17" t="str">
        <f t="shared" si="710"/>
        <v/>
      </c>
      <c r="X1629" s="18" t="str">
        <f t="shared" si="701"/>
        <v/>
      </c>
      <c r="Y1629" s="17" t="str">
        <f t="shared" si="711"/>
        <v/>
      </c>
      <c r="Z1629" s="17" t="str">
        <f t="shared" si="712"/>
        <v/>
      </c>
      <c r="AA1629" s="17" t="str">
        <f t="shared" si="713"/>
        <v/>
      </c>
      <c r="AB1629" s="17" t="str">
        <f t="shared" si="714"/>
        <v/>
      </c>
      <c r="AC1629" s="17" t="str">
        <f t="shared" si="715"/>
        <v/>
      </c>
      <c r="AD1629" s="18" t="str">
        <f t="shared" si="716"/>
        <v/>
      </c>
      <c r="AE1629" s="19" t="str">
        <f t="shared" si="717"/>
        <v/>
      </c>
      <c r="AF1629" s="17" t="str">
        <f t="shared" si="718"/>
        <v/>
      </c>
      <c r="AG1629" s="17" t="str">
        <f t="shared" si="719"/>
        <v/>
      </c>
      <c r="AH1629" s="18" t="str">
        <f t="shared" si="720"/>
        <v/>
      </c>
      <c r="AI1629" s="73"/>
      <c r="AJ1629" s="74"/>
      <c r="AK1629" s="74"/>
      <c r="AL1629" s="73"/>
      <c r="AM1629" s="74"/>
      <c r="AN1629" s="74">
        <f t="shared" si="721"/>
        <v>2012</v>
      </c>
      <c r="AO1629" s="19" t="str">
        <f t="shared" ca="1" si="722"/>
        <v>-</v>
      </c>
      <c r="AP1629" s="17" t="str">
        <f ca="1">IF($C1629&gt;=TODAY(),"-",100*(AO1629-MIN(Fit_Error_Deaths))/(MAX(Fit_Error_Deaths)-MIN(Fit_Error_Deaths)))</f>
        <v>-</v>
      </c>
      <c r="AQ1629" s="17" t="str">
        <f t="shared" ca="1" si="723"/>
        <v>-</v>
      </c>
      <c r="AR1629" s="17" t="str">
        <f ca="1">IF($C1629&gt;=TODAY(),"-",100*(AQ1629-MIN(Fit_Error_LocalTransmission))/(MAX(Fit_Error_LocalTransmission)-MIN(Fit_Error_LocalTransmission)))</f>
        <v>-</v>
      </c>
      <c r="AS1629" s="17" t="str">
        <f t="shared" ca="1" si="724"/>
        <v>-</v>
      </c>
      <c r="AT1629" s="67" t="str">
        <f t="shared" ca="1" si="725"/>
        <v>-</v>
      </c>
    </row>
    <row r="1630" spans="1:46" s="1" customFormat="1" ht="12" x14ac:dyDescent="0.35">
      <c r="A1630" s="87"/>
      <c r="B1630" s="40" t="str">
        <f t="shared" si="702"/>
        <v/>
      </c>
      <c r="C1630" s="41" t="str">
        <f t="shared" si="703"/>
        <v/>
      </c>
      <c r="D1630" s="28">
        <f>'I Disease Parameters'!$E$6/(1000*365)</f>
        <v>4.8197260273972601E-5</v>
      </c>
      <c r="E1630" s="28">
        <f>'I Disease Parameters'!$E$7/(1000*365)</f>
        <v>2.0024657534246577E-5</v>
      </c>
      <c r="F1630" s="27">
        <f>(1-'I Disease Parameters'!$E$8)/'I Disease Parameters'!$E$10</f>
        <v>0.188</v>
      </c>
      <c r="G1630" s="27">
        <f>'I Disease Parameters'!$E$8/'I Disease Parameters'!$E$11</f>
        <v>1.2E-2</v>
      </c>
      <c r="H1630" s="27">
        <f>1/'I Disease Parameters'!$E$12</f>
        <v>0.05</v>
      </c>
      <c r="I1630" s="27">
        <f>'I Disease Parameters'!$E$9/'I Disease Parameters'!$E$15</f>
        <v>0</v>
      </c>
      <c r="J1630" s="83">
        <f t="shared" si="726"/>
        <v>7.7001263440561267</v>
      </c>
      <c r="K1630" s="60">
        <f t="shared" si="727"/>
        <v>0.77001263449643809</v>
      </c>
      <c r="L1630" s="30">
        <f t="shared" si="728"/>
        <v>0.46717576064062738</v>
      </c>
      <c r="M1630" s="27">
        <f>J1630/'I Disease Parameters'!$E$12</f>
        <v>0.38500631720280631</v>
      </c>
      <c r="N1630" s="27">
        <f>K1630/SQRT('I Disease Parameters'!$E$13*'I Disease Parameters'!$E$13)</f>
        <v>4.5294860852731655E-2</v>
      </c>
      <c r="O1630" s="27">
        <f>L1630/'I Disease Parameters'!$E$13</f>
        <v>2.7480927096507492E-2</v>
      </c>
      <c r="P1630" s="27">
        <f>(1-L1630)/'I Disease Parameters'!$E$14</f>
        <v>2.2201009973307193E-2</v>
      </c>
      <c r="Q1630" s="19" t="str">
        <f t="shared" si="704"/>
        <v/>
      </c>
      <c r="R1630" s="17" t="str">
        <f t="shared" si="705"/>
        <v/>
      </c>
      <c r="S1630" s="17" t="str">
        <f t="shared" si="706"/>
        <v/>
      </c>
      <c r="T1630" s="17" t="str">
        <f t="shared" si="707"/>
        <v/>
      </c>
      <c r="U1630" s="17" t="str">
        <f t="shared" si="708"/>
        <v/>
      </c>
      <c r="V1630" s="17" t="str">
        <f t="shared" si="709"/>
        <v/>
      </c>
      <c r="W1630" s="17" t="str">
        <f t="shared" si="710"/>
        <v/>
      </c>
      <c r="X1630" s="18" t="str">
        <f t="shared" si="701"/>
        <v/>
      </c>
      <c r="Y1630" s="17" t="str">
        <f t="shared" si="711"/>
        <v/>
      </c>
      <c r="Z1630" s="17" t="str">
        <f t="shared" si="712"/>
        <v/>
      </c>
      <c r="AA1630" s="17" t="str">
        <f t="shared" si="713"/>
        <v/>
      </c>
      <c r="AB1630" s="17" t="str">
        <f t="shared" si="714"/>
        <v/>
      </c>
      <c r="AC1630" s="17" t="str">
        <f t="shared" si="715"/>
        <v/>
      </c>
      <c r="AD1630" s="18" t="str">
        <f t="shared" si="716"/>
        <v/>
      </c>
      <c r="AE1630" s="19" t="str">
        <f t="shared" si="717"/>
        <v/>
      </c>
      <c r="AF1630" s="17" t="str">
        <f t="shared" si="718"/>
        <v/>
      </c>
      <c r="AG1630" s="17" t="str">
        <f t="shared" si="719"/>
        <v/>
      </c>
      <c r="AH1630" s="18" t="str">
        <f t="shared" si="720"/>
        <v/>
      </c>
      <c r="AI1630" s="73"/>
      <c r="AJ1630" s="74"/>
      <c r="AK1630" s="74"/>
      <c r="AL1630" s="73"/>
      <c r="AM1630" s="74"/>
      <c r="AN1630" s="74">
        <f t="shared" si="721"/>
        <v>2012</v>
      </c>
      <c r="AO1630" s="19" t="str">
        <f t="shared" ca="1" si="722"/>
        <v>-</v>
      </c>
      <c r="AP1630" s="17" t="str">
        <f ca="1">IF($C1630&gt;=TODAY(),"-",100*(AO1630-MIN(Fit_Error_Deaths))/(MAX(Fit_Error_Deaths)-MIN(Fit_Error_Deaths)))</f>
        <v>-</v>
      </c>
      <c r="AQ1630" s="17" t="str">
        <f t="shared" ca="1" si="723"/>
        <v>-</v>
      </c>
      <c r="AR1630" s="17" t="str">
        <f ca="1">IF($C1630&gt;=TODAY(),"-",100*(AQ1630-MIN(Fit_Error_LocalTransmission))/(MAX(Fit_Error_LocalTransmission)-MIN(Fit_Error_LocalTransmission)))</f>
        <v>-</v>
      </c>
      <c r="AS1630" s="17" t="str">
        <f t="shared" ca="1" si="724"/>
        <v>-</v>
      </c>
      <c r="AT1630" s="67" t="str">
        <f t="shared" ca="1" si="725"/>
        <v>-</v>
      </c>
    </row>
    <row r="1631" spans="1:46" s="1" customFormat="1" ht="12" x14ac:dyDescent="0.35">
      <c r="A1631" s="87"/>
      <c r="B1631" s="40" t="str">
        <f t="shared" si="702"/>
        <v/>
      </c>
      <c r="C1631" s="41" t="str">
        <f t="shared" si="703"/>
        <v/>
      </c>
      <c r="D1631" s="28">
        <f>'I Disease Parameters'!$E$6/(1000*365)</f>
        <v>4.8197260273972601E-5</v>
      </c>
      <c r="E1631" s="28">
        <f>'I Disease Parameters'!$E$7/(1000*365)</f>
        <v>2.0024657534246577E-5</v>
      </c>
      <c r="F1631" s="27">
        <f>(1-'I Disease Parameters'!$E$8)/'I Disease Parameters'!$E$10</f>
        <v>0.188</v>
      </c>
      <c r="G1631" s="27">
        <f>'I Disease Parameters'!$E$8/'I Disease Parameters'!$E$11</f>
        <v>1.2E-2</v>
      </c>
      <c r="H1631" s="27">
        <f>1/'I Disease Parameters'!$E$12</f>
        <v>0.05</v>
      </c>
      <c r="I1631" s="27">
        <f>'I Disease Parameters'!$E$9/'I Disease Parameters'!$E$15</f>
        <v>0</v>
      </c>
      <c r="J1631" s="83">
        <f t="shared" si="726"/>
        <v>7.7001263440561267</v>
      </c>
      <c r="K1631" s="60">
        <f t="shared" si="727"/>
        <v>0.77001263449643809</v>
      </c>
      <c r="L1631" s="30">
        <f t="shared" si="728"/>
        <v>0.46717576064062738</v>
      </c>
      <c r="M1631" s="27">
        <f>J1631/'I Disease Parameters'!$E$12</f>
        <v>0.38500631720280631</v>
      </c>
      <c r="N1631" s="27">
        <f>K1631/SQRT('I Disease Parameters'!$E$13*'I Disease Parameters'!$E$13)</f>
        <v>4.5294860852731655E-2</v>
      </c>
      <c r="O1631" s="27">
        <f>L1631/'I Disease Parameters'!$E$13</f>
        <v>2.7480927096507492E-2</v>
      </c>
      <c r="P1631" s="27">
        <f>(1-L1631)/'I Disease Parameters'!$E$14</f>
        <v>2.2201009973307193E-2</v>
      </c>
      <c r="Q1631" s="19" t="str">
        <f t="shared" si="704"/>
        <v/>
      </c>
      <c r="R1631" s="17" t="str">
        <f t="shared" si="705"/>
        <v/>
      </c>
      <c r="S1631" s="17" t="str">
        <f t="shared" si="706"/>
        <v/>
      </c>
      <c r="T1631" s="17" t="str">
        <f t="shared" si="707"/>
        <v/>
      </c>
      <c r="U1631" s="17" t="str">
        <f t="shared" si="708"/>
        <v/>
      </c>
      <c r="V1631" s="17" t="str">
        <f t="shared" si="709"/>
        <v/>
      </c>
      <c r="W1631" s="17" t="str">
        <f t="shared" si="710"/>
        <v/>
      </c>
      <c r="X1631" s="18" t="str">
        <f t="shared" si="701"/>
        <v/>
      </c>
      <c r="Y1631" s="17" t="str">
        <f t="shared" si="711"/>
        <v/>
      </c>
      <c r="Z1631" s="17" t="str">
        <f t="shared" si="712"/>
        <v/>
      </c>
      <c r="AA1631" s="17" t="str">
        <f t="shared" si="713"/>
        <v/>
      </c>
      <c r="AB1631" s="17" t="str">
        <f t="shared" si="714"/>
        <v/>
      </c>
      <c r="AC1631" s="17" t="str">
        <f t="shared" si="715"/>
        <v/>
      </c>
      <c r="AD1631" s="18" t="str">
        <f t="shared" si="716"/>
        <v/>
      </c>
      <c r="AE1631" s="19" t="str">
        <f t="shared" si="717"/>
        <v/>
      </c>
      <c r="AF1631" s="17" t="str">
        <f t="shared" si="718"/>
        <v/>
      </c>
      <c r="AG1631" s="17" t="str">
        <f t="shared" si="719"/>
        <v/>
      </c>
      <c r="AH1631" s="18" t="str">
        <f t="shared" si="720"/>
        <v/>
      </c>
      <c r="AI1631" s="73"/>
      <c r="AJ1631" s="74"/>
      <c r="AK1631" s="74"/>
      <c r="AL1631" s="73"/>
      <c r="AM1631" s="74"/>
      <c r="AN1631" s="74">
        <f t="shared" si="721"/>
        <v>2012</v>
      </c>
      <c r="AO1631" s="19" t="str">
        <f t="shared" ca="1" si="722"/>
        <v>-</v>
      </c>
      <c r="AP1631" s="17" t="str">
        <f ca="1">IF($C1631&gt;=TODAY(),"-",100*(AO1631-MIN(Fit_Error_Deaths))/(MAX(Fit_Error_Deaths)-MIN(Fit_Error_Deaths)))</f>
        <v>-</v>
      </c>
      <c r="AQ1631" s="17" t="str">
        <f t="shared" ca="1" si="723"/>
        <v>-</v>
      </c>
      <c r="AR1631" s="17" t="str">
        <f ca="1">IF($C1631&gt;=TODAY(),"-",100*(AQ1631-MIN(Fit_Error_LocalTransmission))/(MAX(Fit_Error_LocalTransmission)-MIN(Fit_Error_LocalTransmission)))</f>
        <v>-</v>
      </c>
      <c r="AS1631" s="17" t="str">
        <f t="shared" ca="1" si="724"/>
        <v>-</v>
      </c>
      <c r="AT1631" s="67" t="str">
        <f t="shared" ca="1" si="725"/>
        <v>-</v>
      </c>
    </row>
    <row r="1632" spans="1:46" s="1" customFormat="1" ht="12" x14ac:dyDescent="0.35">
      <c r="A1632" s="87"/>
      <c r="B1632" s="40" t="str">
        <f t="shared" si="702"/>
        <v/>
      </c>
      <c r="C1632" s="41" t="str">
        <f t="shared" si="703"/>
        <v/>
      </c>
      <c r="D1632" s="28">
        <f>'I Disease Parameters'!$E$6/(1000*365)</f>
        <v>4.8197260273972601E-5</v>
      </c>
      <c r="E1632" s="28">
        <f>'I Disease Parameters'!$E$7/(1000*365)</f>
        <v>2.0024657534246577E-5</v>
      </c>
      <c r="F1632" s="27">
        <f>(1-'I Disease Parameters'!$E$8)/'I Disease Parameters'!$E$10</f>
        <v>0.188</v>
      </c>
      <c r="G1632" s="27">
        <f>'I Disease Parameters'!$E$8/'I Disease Parameters'!$E$11</f>
        <v>1.2E-2</v>
      </c>
      <c r="H1632" s="27">
        <f>1/'I Disease Parameters'!$E$12</f>
        <v>0.05</v>
      </c>
      <c r="I1632" s="27">
        <f>'I Disease Parameters'!$E$9/'I Disease Parameters'!$E$15</f>
        <v>0</v>
      </c>
      <c r="J1632" s="83">
        <f t="shared" si="726"/>
        <v>7.7001263440561267</v>
      </c>
      <c r="K1632" s="60">
        <f t="shared" si="727"/>
        <v>0.77001263449643809</v>
      </c>
      <c r="L1632" s="30">
        <f t="shared" si="728"/>
        <v>0.46717576064062738</v>
      </c>
      <c r="M1632" s="27">
        <f>J1632/'I Disease Parameters'!$E$12</f>
        <v>0.38500631720280631</v>
      </c>
      <c r="N1632" s="27">
        <f>K1632/SQRT('I Disease Parameters'!$E$13*'I Disease Parameters'!$E$13)</f>
        <v>4.5294860852731655E-2</v>
      </c>
      <c r="O1632" s="27">
        <f>L1632/'I Disease Parameters'!$E$13</f>
        <v>2.7480927096507492E-2</v>
      </c>
      <c r="P1632" s="27">
        <f>(1-L1632)/'I Disease Parameters'!$E$14</f>
        <v>2.2201009973307193E-2</v>
      </c>
      <c r="Q1632" s="19" t="str">
        <f t="shared" si="704"/>
        <v/>
      </c>
      <c r="R1632" s="17" t="str">
        <f t="shared" si="705"/>
        <v/>
      </c>
      <c r="S1632" s="17" t="str">
        <f t="shared" si="706"/>
        <v/>
      </c>
      <c r="T1632" s="17" t="str">
        <f t="shared" si="707"/>
        <v/>
      </c>
      <c r="U1632" s="17" t="str">
        <f t="shared" si="708"/>
        <v/>
      </c>
      <c r="V1632" s="17" t="str">
        <f t="shared" si="709"/>
        <v/>
      </c>
      <c r="W1632" s="17" t="str">
        <f t="shared" si="710"/>
        <v/>
      </c>
      <c r="X1632" s="18" t="str">
        <f t="shared" si="701"/>
        <v/>
      </c>
      <c r="Y1632" s="17" t="str">
        <f t="shared" si="711"/>
        <v/>
      </c>
      <c r="Z1632" s="17" t="str">
        <f t="shared" si="712"/>
        <v/>
      </c>
      <c r="AA1632" s="17" t="str">
        <f t="shared" si="713"/>
        <v/>
      </c>
      <c r="AB1632" s="17" t="str">
        <f t="shared" si="714"/>
        <v/>
      </c>
      <c r="AC1632" s="17" t="str">
        <f t="shared" si="715"/>
        <v/>
      </c>
      <c r="AD1632" s="18" t="str">
        <f t="shared" si="716"/>
        <v/>
      </c>
      <c r="AE1632" s="19" t="str">
        <f t="shared" si="717"/>
        <v/>
      </c>
      <c r="AF1632" s="17" t="str">
        <f t="shared" si="718"/>
        <v/>
      </c>
      <c r="AG1632" s="17" t="str">
        <f t="shared" si="719"/>
        <v/>
      </c>
      <c r="AH1632" s="18" t="str">
        <f t="shared" si="720"/>
        <v/>
      </c>
      <c r="AI1632" s="73"/>
      <c r="AJ1632" s="74"/>
      <c r="AK1632" s="74"/>
      <c r="AL1632" s="73"/>
      <c r="AM1632" s="74"/>
      <c r="AN1632" s="74">
        <f t="shared" si="721"/>
        <v>2012</v>
      </c>
      <c r="AO1632" s="19" t="str">
        <f t="shared" ca="1" si="722"/>
        <v>-</v>
      </c>
      <c r="AP1632" s="17" t="str">
        <f ca="1">IF($C1632&gt;=TODAY(),"-",100*(AO1632-MIN(Fit_Error_Deaths))/(MAX(Fit_Error_Deaths)-MIN(Fit_Error_Deaths)))</f>
        <v>-</v>
      </c>
      <c r="AQ1632" s="17" t="str">
        <f t="shared" ca="1" si="723"/>
        <v>-</v>
      </c>
      <c r="AR1632" s="17" t="str">
        <f ca="1">IF($C1632&gt;=TODAY(),"-",100*(AQ1632-MIN(Fit_Error_LocalTransmission))/(MAX(Fit_Error_LocalTransmission)-MIN(Fit_Error_LocalTransmission)))</f>
        <v>-</v>
      </c>
      <c r="AS1632" s="17" t="str">
        <f t="shared" ca="1" si="724"/>
        <v>-</v>
      </c>
      <c r="AT1632" s="67" t="str">
        <f t="shared" ca="1" si="725"/>
        <v>-</v>
      </c>
    </row>
    <row r="1633" spans="1:46" s="1" customFormat="1" ht="12" x14ac:dyDescent="0.35">
      <c r="A1633" s="87"/>
      <c r="B1633" s="40" t="str">
        <f t="shared" si="702"/>
        <v/>
      </c>
      <c r="C1633" s="41" t="str">
        <f t="shared" si="703"/>
        <v/>
      </c>
      <c r="D1633" s="28">
        <f>'I Disease Parameters'!$E$6/(1000*365)</f>
        <v>4.8197260273972601E-5</v>
      </c>
      <c r="E1633" s="28">
        <f>'I Disease Parameters'!$E$7/(1000*365)</f>
        <v>2.0024657534246577E-5</v>
      </c>
      <c r="F1633" s="27">
        <f>(1-'I Disease Parameters'!$E$8)/'I Disease Parameters'!$E$10</f>
        <v>0.188</v>
      </c>
      <c r="G1633" s="27">
        <f>'I Disease Parameters'!$E$8/'I Disease Parameters'!$E$11</f>
        <v>1.2E-2</v>
      </c>
      <c r="H1633" s="27">
        <f>1/'I Disease Parameters'!$E$12</f>
        <v>0.05</v>
      </c>
      <c r="I1633" s="27">
        <f>'I Disease Parameters'!$E$9/'I Disease Parameters'!$E$15</f>
        <v>0</v>
      </c>
      <c r="J1633" s="83">
        <f t="shared" si="726"/>
        <v>7.7001263440561267</v>
      </c>
      <c r="K1633" s="60">
        <f t="shared" si="727"/>
        <v>0.77001263449643809</v>
      </c>
      <c r="L1633" s="30">
        <f t="shared" si="728"/>
        <v>0.46717576064062738</v>
      </c>
      <c r="M1633" s="27">
        <f>J1633/'I Disease Parameters'!$E$12</f>
        <v>0.38500631720280631</v>
      </c>
      <c r="N1633" s="27">
        <f>K1633/SQRT('I Disease Parameters'!$E$13*'I Disease Parameters'!$E$13)</f>
        <v>4.5294860852731655E-2</v>
      </c>
      <c r="O1633" s="27">
        <f>L1633/'I Disease Parameters'!$E$13</f>
        <v>2.7480927096507492E-2</v>
      </c>
      <c r="P1633" s="27">
        <f>(1-L1633)/'I Disease Parameters'!$E$14</f>
        <v>2.2201009973307193E-2</v>
      </c>
      <c r="Q1633" s="19" t="str">
        <f t="shared" si="704"/>
        <v/>
      </c>
      <c r="R1633" s="17" t="str">
        <f t="shared" si="705"/>
        <v/>
      </c>
      <c r="S1633" s="17" t="str">
        <f t="shared" si="706"/>
        <v/>
      </c>
      <c r="T1633" s="17" t="str">
        <f t="shared" si="707"/>
        <v/>
      </c>
      <c r="U1633" s="17" t="str">
        <f t="shared" si="708"/>
        <v/>
      </c>
      <c r="V1633" s="17" t="str">
        <f t="shared" si="709"/>
        <v/>
      </c>
      <c r="W1633" s="17" t="str">
        <f t="shared" si="710"/>
        <v/>
      </c>
      <c r="X1633" s="18" t="str">
        <f t="shared" si="701"/>
        <v/>
      </c>
      <c r="Y1633" s="17" t="str">
        <f t="shared" si="711"/>
        <v/>
      </c>
      <c r="Z1633" s="17" t="str">
        <f t="shared" si="712"/>
        <v/>
      </c>
      <c r="AA1633" s="17" t="str">
        <f t="shared" si="713"/>
        <v/>
      </c>
      <c r="AB1633" s="17" t="str">
        <f t="shared" si="714"/>
        <v/>
      </c>
      <c r="AC1633" s="17" t="str">
        <f t="shared" si="715"/>
        <v/>
      </c>
      <c r="AD1633" s="18" t="str">
        <f t="shared" si="716"/>
        <v/>
      </c>
      <c r="AE1633" s="19" t="str">
        <f t="shared" si="717"/>
        <v/>
      </c>
      <c r="AF1633" s="17" t="str">
        <f t="shared" si="718"/>
        <v/>
      </c>
      <c r="AG1633" s="17" t="str">
        <f t="shared" si="719"/>
        <v/>
      </c>
      <c r="AH1633" s="18" t="str">
        <f t="shared" si="720"/>
        <v/>
      </c>
      <c r="AI1633" s="73"/>
      <c r="AJ1633" s="74"/>
      <c r="AK1633" s="74"/>
      <c r="AL1633" s="73"/>
      <c r="AM1633" s="74"/>
      <c r="AN1633" s="74">
        <f t="shared" si="721"/>
        <v>2012</v>
      </c>
      <c r="AO1633" s="19" t="str">
        <f t="shared" ca="1" si="722"/>
        <v>-</v>
      </c>
      <c r="AP1633" s="17" t="str">
        <f ca="1">IF($C1633&gt;=TODAY(),"-",100*(AO1633-MIN(Fit_Error_Deaths))/(MAX(Fit_Error_Deaths)-MIN(Fit_Error_Deaths)))</f>
        <v>-</v>
      </c>
      <c r="AQ1633" s="17" t="str">
        <f t="shared" ca="1" si="723"/>
        <v>-</v>
      </c>
      <c r="AR1633" s="17" t="str">
        <f ca="1">IF($C1633&gt;=TODAY(),"-",100*(AQ1633-MIN(Fit_Error_LocalTransmission))/(MAX(Fit_Error_LocalTransmission)-MIN(Fit_Error_LocalTransmission)))</f>
        <v>-</v>
      </c>
      <c r="AS1633" s="17" t="str">
        <f t="shared" ca="1" si="724"/>
        <v>-</v>
      </c>
      <c r="AT1633" s="67" t="str">
        <f t="shared" ca="1" si="725"/>
        <v>-</v>
      </c>
    </row>
    <row r="1634" spans="1:46" s="1" customFormat="1" ht="12" x14ac:dyDescent="0.35">
      <c r="A1634" s="87"/>
      <c r="B1634" s="40" t="str">
        <f t="shared" si="702"/>
        <v/>
      </c>
      <c r="C1634" s="41" t="str">
        <f t="shared" si="703"/>
        <v/>
      </c>
      <c r="D1634" s="28">
        <f>'I Disease Parameters'!$E$6/(1000*365)</f>
        <v>4.8197260273972601E-5</v>
      </c>
      <c r="E1634" s="28">
        <f>'I Disease Parameters'!$E$7/(1000*365)</f>
        <v>2.0024657534246577E-5</v>
      </c>
      <c r="F1634" s="27">
        <f>(1-'I Disease Parameters'!$E$8)/'I Disease Parameters'!$E$10</f>
        <v>0.188</v>
      </c>
      <c r="G1634" s="27">
        <f>'I Disease Parameters'!$E$8/'I Disease Parameters'!$E$11</f>
        <v>1.2E-2</v>
      </c>
      <c r="H1634" s="27">
        <f>1/'I Disease Parameters'!$E$12</f>
        <v>0.05</v>
      </c>
      <c r="I1634" s="27">
        <f>'I Disease Parameters'!$E$9/'I Disease Parameters'!$E$15</f>
        <v>0</v>
      </c>
      <c r="J1634" s="83">
        <f t="shared" si="726"/>
        <v>7.7001263440561267</v>
      </c>
      <c r="K1634" s="60">
        <f t="shared" si="727"/>
        <v>0.77001263449643809</v>
      </c>
      <c r="L1634" s="30">
        <f t="shared" si="728"/>
        <v>0.46717576064062738</v>
      </c>
      <c r="M1634" s="27">
        <f>J1634/'I Disease Parameters'!$E$12</f>
        <v>0.38500631720280631</v>
      </c>
      <c r="N1634" s="27">
        <f>K1634/SQRT('I Disease Parameters'!$E$13*'I Disease Parameters'!$E$13)</f>
        <v>4.5294860852731655E-2</v>
      </c>
      <c r="O1634" s="27">
        <f>L1634/'I Disease Parameters'!$E$13</f>
        <v>2.7480927096507492E-2</v>
      </c>
      <c r="P1634" s="27">
        <f>(1-L1634)/'I Disease Parameters'!$E$14</f>
        <v>2.2201009973307193E-2</v>
      </c>
      <c r="Q1634" s="19" t="str">
        <f t="shared" si="704"/>
        <v/>
      </c>
      <c r="R1634" s="17" t="str">
        <f t="shared" si="705"/>
        <v/>
      </c>
      <c r="S1634" s="17" t="str">
        <f t="shared" si="706"/>
        <v/>
      </c>
      <c r="T1634" s="17" t="str">
        <f t="shared" si="707"/>
        <v/>
      </c>
      <c r="U1634" s="17" t="str">
        <f t="shared" si="708"/>
        <v/>
      </c>
      <c r="V1634" s="17" t="str">
        <f t="shared" si="709"/>
        <v/>
      </c>
      <c r="W1634" s="17" t="str">
        <f t="shared" si="710"/>
        <v/>
      </c>
      <c r="X1634" s="18" t="str">
        <f t="shared" si="701"/>
        <v/>
      </c>
      <c r="Y1634" s="17" t="str">
        <f t="shared" si="711"/>
        <v/>
      </c>
      <c r="Z1634" s="17" t="str">
        <f t="shared" si="712"/>
        <v/>
      </c>
      <c r="AA1634" s="17" t="str">
        <f t="shared" si="713"/>
        <v/>
      </c>
      <c r="AB1634" s="17" t="str">
        <f t="shared" si="714"/>
        <v/>
      </c>
      <c r="AC1634" s="17" t="str">
        <f t="shared" si="715"/>
        <v/>
      </c>
      <c r="AD1634" s="18" t="str">
        <f t="shared" si="716"/>
        <v/>
      </c>
      <c r="AE1634" s="19" t="str">
        <f t="shared" si="717"/>
        <v/>
      </c>
      <c r="AF1634" s="17" t="str">
        <f t="shared" si="718"/>
        <v/>
      </c>
      <c r="AG1634" s="17" t="str">
        <f t="shared" si="719"/>
        <v/>
      </c>
      <c r="AH1634" s="18" t="str">
        <f t="shared" si="720"/>
        <v/>
      </c>
      <c r="AI1634" s="73"/>
      <c r="AJ1634" s="74"/>
      <c r="AK1634" s="74"/>
      <c r="AL1634" s="73"/>
      <c r="AM1634" s="74"/>
      <c r="AN1634" s="74">
        <f t="shared" si="721"/>
        <v>2012</v>
      </c>
      <c r="AO1634" s="19" t="str">
        <f t="shared" ca="1" si="722"/>
        <v>-</v>
      </c>
      <c r="AP1634" s="17" t="str">
        <f ca="1">IF($C1634&gt;=TODAY(),"-",100*(AO1634-MIN(Fit_Error_Deaths))/(MAX(Fit_Error_Deaths)-MIN(Fit_Error_Deaths)))</f>
        <v>-</v>
      </c>
      <c r="AQ1634" s="17" t="str">
        <f t="shared" ca="1" si="723"/>
        <v>-</v>
      </c>
      <c r="AR1634" s="17" t="str">
        <f ca="1">IF($C1634&gt;=TODAY(),"-",100*(AQ1634-MIN(Fit_Error_LocalTransmission))/(MAX(Fit_Error_LocalTransmission)-MIN(Fit_Error_LocalTransmission)))</f>
        <v>-</v>
      </c>
      <c r="AS1634" s="17" t="str">
        <f t="shared" ca="1" si="724"/>
        <v>-</v>
      </c>
      <c r="AT1634" s="67" t="str">
        <f t="shared" ca="1" si="725"/>
        <v>-</v>
      </c>
    </row>
    <row r="1635" spans="1:46" s="1" customFormat="1" ht="12" x14ac:dyDescent="0.35">
      <c r="A1635" s="87"/>
      <c r="B1635" s="40" t="str">
        <f t="shared" si="702"/>
        <v/>
      </c>
      <c r="C1635" s="41" t="str">
        <f t="shared" si="703"/>
        <v/>
      </c>
      <c r="D1635" s="28">
        <f>'I Disease Parameters'!$E$6/(1000*365)</f>
        <v>4.8197260273972601E-5</v>
      </c>
      <c r="E1635" s="28">
        <f>'I Disease Parameters'!$E$7/(1000*365)</f>
        <v>2.0024657534246577E-5</v>
      </c>
      <c r="F1635" s="27">
        <f>(1-'I Disease Parameters'!$E$8)/'I Disease Parameters'!$E$10</f>
        <v>0.188</v>
      </c>
      <c r="G1635" s="27">
        <f>'I Disease Parameters'!$E$8/'I Disease Parameters'!$E$11</f>
        <v>1.2E-2</v>
      </c>
      <c r="H1635" s="27">
        <f>1/'I Disease Parameters'!$E$12</f>
        <v>0.05</v>
      </c>
      <c r="I1635" s="27">
        <f>'I Disease Parameters'!$E$9/'I Disease Parameters'!$E$15</f>
        <v>0</v>
      </c>
      <c r="J1635" s="83">
        <f t="shared" si="726"/>
        <v>7.7001263440561267</v>
      </c>
      <c r="K1635" s="60">
        <f t="shared" si="727"/>
        <v>0.77001263449643809</v>
      </c>
      <c r="L1635" s="30">
        <f t="shared" si="728"/>
        <v>0.46717576064062738</v>
      </c>
      <c r="M1635" s="27">
        <f>J1635/'I Disease Parameters'!$E$12</f>
        <v>0.38500631720280631</v>
      </c>
      <c r="N1635" s="27">
        <f>K1635/SQRT('I Disease Parameters'!$E$13*'I Disease Parameters'!$E$13)</f>
        <v>4.5294860852731655E-2</v>
      </c>
      <c r="O1635" s="27">
        <f>L1635/'I Disease Parameters'!$E$13</f>
        <v>2.7480927096507492E-2</v>
      </c>
      <c r="P1635" s="27">
        <f>(1-L1635)/'I Disease Parameters'!$E$14</f>
        <v>2.2201009973307193E-2</v>
      </c>
      <c r="Q1635" s="19" t="str">
        <f t="shared" si="704"/>
        <v/>
      </c>
      <c r="R1635" s="17" t="str">
        <f t="shared" si="705"/>
        <v/>
      </c>
      <c r="S1635" s="17" t="str">
        <f t="shared" si="706"/>
        <v/>
      </c>
      <c r="T1635" s="17" t="str">
        <f t="shared" si="707"/>
        <v/>
      </c>
      <c r="U1635" s="17" t="str">
        <f t="shared" si="708"/>
        <v/>
      </c>
      <c r="V1635" s="17" t="str">
        <f t="shared" si="709"/>
        <v/>
      </c>
      <c r="W1635" s="17" t="str">
        <f t="shared" si="710"/>
        <v/>
      </c>
      <c r="X1635" s="18" t="str">
        <f t="shared" si="701"/>
        <v/>
      </c>
      <c r="Y1635" s="17" t="str">
        <f t="shared" si="711"/>
        <v/>
      </c>
      <c r="Z1635" s="17" t="str">
        <f t="shared" si="712"/>
        <v/>
      </c>
      <c r="AA1635" s="17" t="str">
        <f t="shared" si="713"/>
        <v/>
      </c>
      <c r="AB1635" s="17" t="str">
        <f t="shared" si="714"/>
        <v/>
      </c>
      <c r="AC1635" s="17" t="str">
        <f t="shared" si="715"/>
        <v/>
      </c>
      <c r="AD1635" s="18" t="str">
        <f t="shared" si="716"/>
        <v/>
      </c>
      <c r="AE1635" s="19" t="str">
        <f t="shared" si="717"/>
        <v/>
      </c>
      <c r="AF1635" s="17" t="str">
        <f t="shared" si="718"/>
        <v/>
      </c>
      <c r="AG1635" s="17" t="str">
        <f t="shared" si="719"/>
        <v/>
      </c>
      <c r="AH1635" s="18" t="str">
        <f t="shared" si="720"/>
        <v/>
      </c>
      <c r="AI1635" s="73"/>
      <c r="AJ1635" s="74"/>
      <c r="AK1635" s="74"/>
      <c r="AL1635" s="73"/>
      <c r="AM1635" s="74"/>
      <c r="AN1635" s="74">
        <f t="shared" si="721"/>
        <v>2012</v>
      </c>
      <c r="AO1635" s="19" t="str">
        <f t="shared" ca="1" si="722"/>
        <v>-</v>
      </c>
      <c r="AP1635" s="17" t="str">
        <f ca="1">IF($C1635&gt;=TODAY(),"-",100*(AO1635-MIN(Fit_Error_Deaths))/(MAX(Fit_Error_Deaths)-MIN(Fit_Error_Deaths)))</f>
        <v>-</v>
      </c>
      <c r="AQ1635" s="17" t="str">
        <f t="shared" ca="1" si="723"/>
        <v>-</v>
      </c>
      <c r="AR1635" s="17" t="str">
        <f ca="1">IF($C1635&gt;=TODAY(),"-",100*(AQ1635-MIN(Fit_Error_LocalTransmission))/(MAX(Fit_Error_LocalTransmission)-MIN(Fit_Error_LocalTransmission)))</f>
        <v>-</v>
      </c>
      <c r="AS1635" s="17" t="str">
        <f t="shared" ca="1" si="724"/>
        <v>-</v>
      </c>
      <c r="AT1635" s="67" t="str">
        <f t="shared" ca="1" si="725"/>
        <v>-</v>
      </c>
    </row>
    <row r="1636" spans="1:46" s="1" customFormat="1" ht="12" x14ac:dyDescent="0.35">
      <c r="A1636" s="87"/>
      <c r="B1636" s="40" t="str">
        <f t="shared" si="702"/>
        <v/>
      </c>
      <c r="C1636" s="41" t="str">
        <f t="shared" si="703"/>
        <v/>
      </c>
      <c r="D1636" s="28">
        <f>'I Disease Parameters'!$E$6/(1000*365)</f>
        <v>4.8197260273972601E-5</v>
      </c>
      <c r="E1636" s="28">
        <f>'I Disease Parameters'!$E$7/(1000*365)</f>
        <v>2.0024657534246577E-5</v>
      </c>
      <c r="F1636" s="27">
        <f>(1-'I Disease Parameters'!$E$8)/'I Disease Parameters'!$E$10</f>
        <v>0.188</v>
      </c>
      <c r="G1636" s="27">
        <f>'I Disease Parameters'!$E$8/'I Disease Parameters'!$E$11</f>
        <v>1.2E-2</v>
      </c>
      <c r="H1636" s="27">
        <f>1/'I Disease Parameters'!$E$12</f>
        <v>0.05</v>
      </c>
      <c r="I1636" s="27">
        <f>'I Disease Parameters'!$E$9/'I Disease Parameters'!$E$15</f>
        <v>0</v>
      </c>
      <c r="J1636" s="83">
        <f t="shared" si="726"/>
        <v>7.7001263440561267</v>
      </c>
      <c r="K1636" s="60">
        <f t="shared" si="727"/>
        <v>0.77001263449643809</v>
      </c>
      <c r="L1636" s="30">
        <f t="shared" si="728"/>
        <v>0.46717576064062738</v>
      </c>
      <c r="M1636" s="27">
        <f>J1636/'I Disease Parameters'!$E$12</f>
        <v>0.38500631720280631</v>
      </c>
      <c r="N1636" s="27">
        <f>K1636/SQRT('I Disease Parameters'!$E$13*'I Disease Parameters'!$E$13)</f>
        <v>4.5294860852731655E-2</v>
      </c>
      <c r="O1636" s="27">
        <f>L1636/'I Disease Parameters'!$E$13</f>
        <v>2.7480927096507492E-2</v>
      </c>
      <c r="P1636" s="27">
        <f>(1-L1636)/'I Disease Parameters'!$E$14</f>
        <v>2.2201009973307193E-2</v>
      </c>
      <c r="Q1636" s="19" t="str">
        <f t="shared" si="704"/>
        <v/>
      </c>
      <c r="R1636" s="17" t="str">
        <f t="shared" si="705"/>
        <v/>
      </c>
      <c r="S1636" s="17" t="str">
        <f t="shared" si="706"/>
        <v/>
      </c>
      <c r="T1636" s="17" t="str">
        <f t="shared" si="707"/>
        <v/>
      </c>
      <c r="U1636" s="17" t="str">
        <f t="shared" si="708"/>
        <v/>
      </c>
      <c r="V1636" s="17" t="str">
        <f t="shared" si="709"/>
        <v/>
      </c>
      <c r="W1636" s="17" t="str">
        <f t="shared" si="710"/>
        <v/>
      </c>
      <c r="X1636" s="18" t="str">
        <f t="shared" si="701"/>
        <v/>
      </c>
      <c r="Y1636" s="17" t="str">
        <f t="shared" si="711"/>
        <v/>
      </c>
      <c r="Z1636" s="17" t="str">
        <f t="shared" si="712"/>
        <v/>
      </c>
      <c r="AA1636" s="17" t="str">
        <f t="shared" si="713"/>
        <v/>
      </c>
      <c r="AB1636" s="17" t="str">
        <f t="shared" si="714"/>
        <v/>
      </c>
      <c r="AC1636" s="17" t="str">
        <f t="shared" si="715"/>
        <v/>
      </c>
      <c r="AD1636" s="18" t="str">
        <f t="shared" si="716"/>
        <v/>
      </c>
      <c r="AE1636" s="19" t="str">
        <f t="shared" si="717"/>
        <v/>
      </c>
      <c r="AF1636" s="17" t="str">
        <f t="shared" si="718"/>
        <v/>
      </c>
      <c r="AG1636" s="17" t="str">
        <f t="shared" si="719"/>
        <v/>
      </c>
      <c r="AH1636" s="18" t="str">
        <f t="shared" si="720"/>
        <v/>
      </c>
      <c r="AI1636" s="73"/>
      <c r="AJ1636" s="74"/>
      <c r="AK1636" s="74"/>
      <c r="AL1636" s="73"/>
      <c r="AM1636" s="74"/>
      <c r="AN1636" s="74">
        <f t="shared" si="721"/>
        <v>2012</v>
      </c>
      <c r="AO1636" s="19" t="str">
        <f t="shared" ca="1" si="722"/>
        <v>-</v>
      </c>
      <c r="AP1636" s="17" t="str">
        <f ca="1">IF($C1636&gt;=TODAY(),"-",100*(AO1636-MIN(Fit_Error_Deaths))/(MAX(Fit_Error_Deaths)-MIN(Fit_Error_Deaths)))</f>
        <v>-</v>
      </c>
      <c r="AQ1636" s="17" t="str">
        <f t="shared" ca="1" si="723"/>
        <v>-</v>
      </c>
      <c r="AR1636" s="17" t="str">
        <f ca="1">IF($C1636&gt;=TODAY(),"-",100*(AQ1636-MIN(Fit_Error_LocalTransmission))/(MAX(Fit_Error_LocalTransmission)-MIN(Fit_Error_LocalTransmission)))</f>
        <v>-</v>
      </c>
      <c r="AS1636" s="17" t="str">
        <f t="shared" ca="1" si="724"/>
        <v>-</v>
      </c>
      <c r="AT1636" s="67" t="str">
        <f t="shared" ca="1" si="725"/>
        <v>-</v>
      </c>
    </row>
    <row r="1637" spans="1:46" s="1" customFormat="1" ht="12" x14ac:dyDescent="0.35">
      <c r="A1637" s="87"/>
      <c r="B1637" s="40" t="str">
        <f t="shared" si="702"/>
        <v/>
      </c>
      <c r="C1637" s="41" t="str">
        <f t="shared" si="703"/>
        <v/>
      </c>
      <c r="D1637" s="28">
        <f>'I Disease Parameters'!$E$6/(1000*365)</f>
        <v>4.8197260273972601E-5</v>
      </c>
      <c r="E1637" s="28">
        <f>'I Disease Parameters'!$E$7/(1000*365)</f>
        <v>2.0024657534246577E-5</v>
      </c>
      <c r="F1637" s="27">
        <f>(1-'I Disease Parameters'!$E$8)/'I Disease Parameters'!$E$10</f>
        <v>0.188</v>
      </c>
      <c r="G1637" s="27">
        <f>'I Disease Parameters'!$E$8/'I Disease Parameters'!$E$11</f>
        <v>1.2E-2</v>
      </c>
      <c r="H1637" s="27">
        <f>1/'I Disease Parameters'!$E$12</f>
        <v>0.05</v>
      </c>
      <c r="I1637" s="27">
        <f>'I Disease Parameters'!$E$9/'I Disease Parameters'!$E$15</f>
        <v>0</v>
      </c>
      <c r="J1637" s="83">
        <f t="shared" si="726"/>
        <v>7.7001263440561267</v>
      </c>
      <c r="K1637" s="60">
        <f t="shared" si="727"/>
        <v>0.77001263449643809</v>
      </c>
      <c r="L1637" s="30">
        <f t="shared" si="728"/>
        <v>0.46717576064062738</v>
      </c>
      <c r="M1637" s="27">
        <f>J1637/'I Disease Parameters'!$E$12</f>
        <v>0.38500631720280631</v>
      </c>
      <c r="N1637" s="27">
        <f>K1637/SQRT('I Disease Parameters'!$E$13*'I Disease Parameters'!$E$13)</f>
        <v>4.5294860852731655E-2</v>
      </c>
      <c r="O1637" s="27">
        <f>L1637/'I Disease Parameters'!$E$13</f>
        <v>2.7480927096507492E-2</v>
      </c>
      <c r="P1637" s="27">
        <f>(1-L1637)/'I Disease Parameters'!$E$14</f>
        <v>2.2201009973307193E-2</v>
      </c>
      <c r="Q1637" s="19" t="str">
        <f t="shared" si="704"/>
        <v/>
      </c>
      <c r="R1637" s="17" t="str">
        <f t="shared" si="705"/>
        <v/>
      </c>
      <c r="S1637" s="17" t="str">
        <f t="shared" si="706"/>
        <v/>
      </c>
      <c r="T1637" s="17" t="str">
        <f t="shared" si="707"/>
        <v/>
      </c>
      <c r="U1637" s="17" t="str">
        <f t="shared" si="708"/>
        <v/>
      </c>
      <c r="V1637" s="17" t="str">
        <f t="shared" si="709"/>
        <v/>
      </c>
      <c r="W1637" s="17" t="str">
        <f t="shared" si="710"/>
        <v/>
      </c>
      <c r="X1637" s="18" t="str">
        <f t="shared" si="701"/>
        <v/>
      </c>
      <c r="Y1637" s="17" t="str">
        <f t="shared" si="711"/>
        <v/>
      </c>
      <c r="Z1637" s="17" t="str">
        <f t="shared" si="712"/>
        <v/>
      </c>
      <c r="AA1637" s="17" t="str">
        <f t="shared" si="713"/>
        <v/>
      </c>
      <c r="AB1637" s="17" t="str">
        <f t="shared" si="714"/>
        <v/>
      </c>
      <c r="AC1637" s="17" t="str">
        <f t="shared" si="715"/>
        <v/>
      </c>
      <c r="AD1637" s="18" t="str">
        <f t="shared" si="716"/>
        <v/>
      </c>
      <c r="AE1637" s="19" t="str">
        <f t="shared" si="717"/>
        <v/>
      </c>
      <c r="AF1637" s="17" t="str">
        <f t="shared" si="718"/>
        <v/>
      </c>
      <c r="AG1637" s="17" t="str">
        <f t="shared" si="719"/>
        <v/>
      </c>
      <c r="AH1637" s="18" t="str">
        <f t="shared" si="720"/>
        <v/>
      </c>
      <c r="AI1637" s="73"/>
      <c r="AJ1637" s="74"/>
      <c r="AK1637" s="74"/>
      <c r="AL1637" s="73"/>
      <c r="AM1637" s="74"/>
      <c r="AN1637" s="74">
        <f t="shared" si="721"/>
        <v>2012</v>
      </c>
      <c r="AO1637" s="19" t="str">
        <f t="shared" ca="1" si="722"/>
        <v>-</v>
      </c>
      <c r="AP1637" s="17" t="str">
        <f ca="1">IF($C1637&gt;=TODAY(),"-",100*(AO1637-MIN(Fit_Error_Deaths))/(MAX(Fit_Error_Deaths)-MIN(Fit_Error_Deaths)))</f>
        <v>-</v>
      </c>
      <c r="AQ1637" s="17" t="str">
        <f t="shared" ca="1" si="723"/>
        <v>-</v>
      </c>
      <c r="AR1637" s="17" t="str">
        <f ca="1">IF($C1637&gt;=TODAY(),"-",100*(AQ1637-MIN(Fit_Error_LocalTransmission))/(MAX(Fit_Error_LocalTransmission)-MIN(Fit_Error_LocalTransmission)))</f>
        <v>-</v>
      </c>
      <c r="AS1637" s="17" t="str">
        <f t="shared" ca="1" si="724"/>
        <v>-</v>
      </c>
      <c r="AT1637" s="67" t="str">
        <f t="shared" ca="1" si="725"/>
        <v>-</v>
      </c>
    </row>
    <row r="1638" spans="1:46" s="1" customFormat="1" ht="12" x14ac:dyDescent="0.35">
      <c r="A1638" s="87"/>
      <c r="B1638" s="40" t="str">
        <f t="shared" si="702"/>
        <v/>
      </c>
      <c r="C1638" s="41" t="str">
        <f t="shared" si="703"/>
        <v/>
      </c>
      <c r="D1638" s="28">
        <f>'I Disease Parameters'!$E$6/(1000*365)</f>
        <v>4.8197260273972601E-5</v>
      </c>
      <c r="E1638" s="28">
        <f>'I Disease Parameters'!$E$7/(1000*365)</f>
        <v>2.0024657534246577E-5</v>
      </c>
      <c r="F1638" s="27">
        <f>(1-'I Disease Parameters'!$E$8)/'I Disease Parameters'!$E$10</f>
        <v>0.188</v>
      </c>
      <c r="G1638" s="27">
        <f>'I Disease Parameters'!$E$8/'I Disease Parameters'!$E$11</f>
        <v>1.2E-2</v>
      </c>
      <c r="H1638" s="27">
        <f>1/'I Disease Parameters'!$E$12</f>
        <v>0.05</v>
      </c>
      <c r="I1638" s="27">
        <f>'I Disease Parameters'!$E$9/'I Disease Parameters'!$E$15</f>
        <v>0</v>
      </c>
      <c r="J1638" s="83">
        <f t="shared" si="726"/>
        <v>7.7001263440561267</v>
      </c>
      <c r="K1638" s="60">
        <f t="shared" si="727"/>
        <v>0.77001263449643809</v>
      </c>
      <c r="L1638" s="30">
        <f t="shared" si="728"/>
        <v>0.46717576064062738</v>
      </c>
      <c r="M1638" s="27">
        <f>J1638/'I Disease Parameters'!$E$12</f>
        <v>0.38500631720280631</v>
      </c>
      <c r="N1638" s="27">
        <f>K1638/SQRT('I Disease Parameters'!$E$13*'I Disease Parameters'!$E$13)</f>
        <v>4.5294860852731655E-2</v>
      </c>
      <c r="O1638" s="27">
        <f>L1638/'I Disease Parameters'!$E$13</f>
        <v>2.7480927096507492E-2</v>
      </c>
      <c r="P1638" s="27">
        <f>(1-L1638)/'I Disease Parameters'!$E$14</f>
        <v>2.2201009973307193E-2</v>
      </c>
      <c r="Q1638" s="19" t="str">
        <f t="shared" si="704"/>
        <v/>
      </c>
      <c r="R1638" s="17" t="str">
        <f t="shared" si="705"/>
        <v/>
      </c>
      <c r="S1638" s="17" t="str">
        <f t="shared" si="706"/>
        <v/>
      </c>
      <c r="T1638" s="17" t="str">
        <f t="shared" si="707"/>
        <v/>
      </c>
      <c r="U1638" s="17" t="str">
        <f t="shared" si="708"/>
        <v/>
      </c>
      <c r="V1638" s="17" t="str">
        <f t="shared" si="709"/>
        <v/>
      </c>
      <c r="W1638" s="17" t="str">
        <f t="shared" si="710"/>
        <v/>
      </c>
      <c r="X1638" s="18" t="str">
        <f t="shared" si="701"/>
        <v/>
      </c>
      <c r="Y1638" s="17" t="str">
        <f t="shared" si="711"/>
        <v/>
      </c>
      <c r="Z1638" s="17" t="str">
        <f t="shared" si="712"/>
        <v/>
      </c>
      <c r="AA1638" s="17" t="str">
        <f t="shared" si="713"/>
        <v/>
      </c>
      <c r="AB1638" s="17" t="str">
        <f t="shared" si="714"/>
        <v/>
      </c>
      <c r="AC1638" s="17" t="str">
        <f t="shared" si="715"/>
        <v/>
      </c>
      <c r="AD1638" s="18" t="str">
        <f t="shared" si="716"/>
        <v/>
      </c>
      <c r="AE1638" s="19" t="str">
        <f t="shared" si="717"/>
        <v/>
      </c>
      <c r="AF1638" s="17" t="str">
        <f t="shared" si="718"/>
        <v/>
      </c>
      <c r="AG1638" s="17" t="str">
        <f t="shared" si="719"/>
        <v/>
      </c>
      <c r="AH1638" s="18" t="str">
        <f t="shared" si="720"/>
        <v/>
      </c>
      <c r="AI1638" s="73"/>
      <c r="AJ1638" s="74"/>
      <c r="AK1638" s="74"/>
      <c r="AL1638" s="73"/>
      <c r="AM1638" s="74"/>
      <c r="AN1638" s="74">
        <f t="shared" si="721"/>
        <v>2012</v>
      </c>
      <c r="AO1638" s="19" t="str">
        <f t="shared" ca="1" si="722"/>
        <v>-</v>
      </c>
      <c r="AP1638" s="17" t="str">
        <f ca="1">IF($C1638&gt;=TODAY(),"-",100*(AO1638-MIN(Fit_Error_Deaths))/(MAX(Fit_Error_Deaths)-MIN(Fit_Error_Deaths)))</f>
        <v>-</v>
      </c>
      <c r="AQ1638" s="17" t="str">
        <f t="shared" ca="1" si="723"/>
        <v>-</v>
      </c>
      <c r="AR1638" s="17" t="str">
        <f ca="1">IF($C1638&gt;=TODAY(),"-",100*(AQ1638-MIN(Fit_Error_LocalTransmission))/(MAX(Fit_Error_LocalTransmission)-MIN(Fit_Error_LocalTransmission)))</f>
        <v>-</v>
      </c>
      <c r="AS1638" s="17" t="str">
        <f t="shared" ca="1" si="724"/>
        <v>-</v>
      </c>
      <c r="AT1638" s="67" t="str">
        <f t="shared" ca="1" si="725"/>
        <v>-</v>
      </c>
    </row>
    <row r="1639" spans="1:46" s="1" customFormat="1" ht="12" x14ac:dyDescent="0.35">
      <c r="A1639" s="87"/>
      <c r="B1639" s="40" t="str">
        <f t="shared" si="702"/>
        <v/>
      </c>
      <c r="C1639" s="41" t="str">
        <f t="shared" si="703"/>
        <v/>
      </c>
      <c r="D1639" s="28">
        <f>'I Disease Parameters'!$E$6/(1000*365)</f>
        <v>4.8197260273972601E-5</v>
      </c>
      <c r="E1639" s="28">
        <f>'I Disease Parameters'!$E$7/(1000*365)</f>
        <v>2.0024657534246577E-5</v>
      </c>
      <c r="F1639" s="27">
        <f>(1-'I Disease Parameters'!$E$8)/'I Disease Parameters'!$E$10</f>
        <v>0.188</v>
      </c>
      <c r="G1639" s="27">
        <f>'I Disease Parameters'!$E$8/'I Disease Parameters'!$E$11</f>
        <v>1.2E-2</v>
      </c>
      <c r="H1639" s="27">
        <f>1/'I Disease Parameters'!$E$12</f>
        <v>0.05</v>
      </c>
      <c r="I1639" s="27">
        <f>'I Disease Parameters'!$E$9/'I Disease Parameters'!$E$15</f>
        <v>0</v>
      </c>
      <c r="J1639" s="83">
        <f t="shared" si="726"/>
        <v>7.7001263440561267</v>
      </c>
      <c r="K1639" s="60">
        <f t="shared" si="727"/>
        <v>0.77001263449643809</v>
      </c>
      <c r="L1639" s="30">
        <f t="shared" si="728"/>
        <v>0.46717576064062738</v>
      </c>
      <c r="M1639" s="27">
        <f>J1639/'I Disease Parameters'!$E$12</f>
        <v>0.38500631720280631</v>
      </c>
      <c r="N1639" s="27">
        <f>K1639/SQRT('I Disease Parameters'!$E$13*'I Disease Parameters'!$E$13)</f>
        <v>4.5294860852731655E-2</v>
      </c>
      <c r="O1639" s="27">
        <f>L1639/'I Disease Parameters'!$E$13</f>
        <v>2.7480927096507492E-2</v>
      </c>
      <c r="P1639" s="27">
        <f>(1-L1639)/'I Disease Parameters'!$E$14</f>
        <v>2.2201009973307193E-2</v>
      </c>
      <c r="Q1639" s="19" t="str">
        <f t="shared" si="704"/>
        <v/>
      </c>
      <c r="R1639" s="17" t="str">
        <f t="shared" si="705"/>
        <v/>
      </c>
      <c r="S1639" s="17" t="str">
        <f t="shared" si="706"/>
        <v/>
      </c>
      <c r="T1639" s="17" t="str">
        <f t="shared" si="707"/>
        <v/>
      </c>
      <c r="U1639" s="17" t="str">
        <f t="shared" si="708"/>
        <v/>
      </c>
      <c r="V1639" s="17" t="str">
        <f t="shared" si="709"/>
        <v/>
      </c>
      <c r="W1639" s="17" t="str">
        <f t="shared" si="710"/>
        <v/>
      </c>
      <c r="X1639" s="18" t="str">
        <f t="shared" si="701"/>
        <v/>
      </c>
      <c r="Y1639" s="17" t="str">
        <f t="shared" si="711"/>
        <v/>
      </c>
      <c r="Z1639" s="17" t="str">
        <f t="shared" si="712"/>
        <v/>
      </c>
      <c r="AA1639" s="17" t="str">
        <f t="shared" si="713"/>
        <v/>
      </c>
      <c r="AB1639" s="17" t="str">
        <f t="shared" si="714"/>
        <v/>
      </c>
      <c r="AC1639" s="17" t="str">
        <f t="shared" si="715"/>
        <v/>
      </c>
      <c r="AD1639" s="18" t="str">
        <f t="shared" si="716"/>
        <v/>
      </c>
      <c r="AE1639" s="19" t="str">
        <f t="shared" si="717"/>
        <v/>
      </c>
      <c r="AF1639" s="17" t="str">
        <f t="shared" si="718"/>
        <v/>
      </c>
      <c r="AG1639" s="17" t="str">
        <f t="shared" si="719"/>
        <v/>
      </c>
      <c r="AH1639" s="18" t="str">
        <f t="shared" si="720"/>
        <v/>
      </c>
      <c r="AI1639" s="73"/>
      <c r="AJ1639" s="74"/>
      <c r="AK1639" s="74"/>
      <c r="AL1639" s="73"/>
      <c r="AM1639" s="74"/>
      <c r="AN1639" s="74">
        <f t="shared" si="721"/>
        <v>2012</v>
      </c>
      <c r="AO1639" s="19" t="str">
        <f t="shared" ca="1" si="722"/>
        <v>-</v>
      </c>
      <c r="AP1639" s="17" t="str">
        <f ca="1">IF($C1639&gt;=TODAY(),"-",100*(AO1639-MIN(Fit_Error_Deaths))/(MAX(Fit_Error_Deaths)-MIN(Fit_Error_Deaths)))</f>
        <v>-</v>
      </c>
      <c r="AQ1639" s="17" t="str">
        <f t="shared" ca="1" si="723"/>
        <v>-</v>
      </c>
      <c r="AR1639" s="17" t="str">
        <f ca="1">IF($C1639&gt;=TODAY(),"-",100*(AQ1639-MIN(Fit_Error_LocalTransmission))/(MAX(Fit_Error_LocalTransmission)-MIN(Fit_Error_LocalTransmission)))</f>
        <v>-</v>
      </c>
      <c r="AS1639" s="17" t="str">
        <f t="shared" ca="1" si="724"/>
        <v>-</v>
      </c>
      <c r="AT1639" s="67" t="str">
        <f t="shared" ca="1" si="725"/>
        <v>-</v>
      </c>
    </row>
    <row r="1640" spans="1:46" s="1" customFormat="1" ht="12" x14ac:dyDescent="0.35">
      <c r="A1640" s="87"/>
      <c r="B1640" s="40" t="str">
        <f t="shared" si="702"/>
        <v/>
      </c>
      <c r="C1640" s="41" t="str">
        <f t="shared" si="703"/>
        <v/>
      </c>
      <c r="D1640" s="28">
        <f>'I Disease Parameters'!$E$6/(1000*365)</f>
        <v>4.8197260273972601E-5</v>
      </c>
      <c r="E1640" s="28">
        <f>'I Disease Parameters'!$E$7/(1000*365)</f>
        <v>2.0024657534246577E-5</v>
      </c>
      <c r="F1640" s="27">
        <f>(1-'I Disease Parameters'!$E$8)/'I Disease Parameters'!$E$10</f>
        <v>0.188</v>
      </c>
      <c r="G1640" s="27">
        <f>'I Disease Parameters'!$E$8/'I Disease Parameters'!$E$11</f>
        <v>1.2E-2</v>
      </c>
      <c r="H1640" s="27">
        <f>1/'I Disease Parameters'!$E$12</f>
        <v>0.05</v>
      </c>
      <c r="I1640" s="27">
        <f>'I Disease Parameters'!$E$9/'I Disease Parameters'!$E$15</f>
        <v>0</v>
      </c>
      <c r="J1640" s="83">
        <f t="shared" si="726"/>
        <v>7.7001263440561267</v>
      </c>
      <c r="K1640" s="60">
        <f t="shared" si="727"/>
        <v>0.77001263449643809</v>
      </c>
      <c r="L1640" s="30">
        <f t="shared" si="728"/>
        <v>0.46717576064062738</v>
      </c>
      <c r="M1640" s="27">
        <f>J1640/'I Disease Parameters'!$E$12</f>
        <v>0.38500631720280631</v>
      </c>
      <c r="N1640" s="27">
        <f>K1640/SQRT('I Disease Parameters'!$E$13*'I Disease Parameters'!$E$13)</f>
        <v>4.5294860852731655E-2</v>
      </c>
      <c r="O1640" s="27">
        <f>L1640/'I Disease Parameters'!$E$13</f>
        <v>2.7480927096507492E-2</v>
      </c>
      <c r="P1640" s="27">
        <f>(1-L1640)/'I Disease Parameters'!$E$14</f>
        <v>2.2201009973307193E-2</v>
      </c>
      <c r="Q1640" s="19" t="str">
        <f t="shared" si="704"/>
        <v/>
      </c>
      <c r="R1640" s="17" t="str">
        <f t="shared" si="705"/>
        <v/>
      </c>
      <c r="S1640" s="17" t="str">
        <f t="shared" si="706"/>
        <v/>
      </c>
      <c r="T1640" s="17" t="str">
        <f t="shared" si="707"/>
        <v/>
      </c>
      <c r="U1640" s="17" t="str">
        <f t="shared" si="708"/>
        <v/>
      </c>
      <c r="V1640" s="17" t="str">
        <f t="shared" si="709"/>
        <v/>
      </c>
      <c r="W1640" s="17" t="str">
        <f t="shared" si="710"/>
        <v/>
      </c>
      <c r="X1640" s="18" t="str">
        <f t="shared" si="701"/>
        <v/>
      </c>
      <c r="Y1640" s="17" t="str">
        <f t="shared" si="711"/>
        <v/>
      </c>
      <c r="Z1640" s="17" t="str">
        <f t="shared" si="712"/>
        <v/>
      </c>
      <c r="AA1640" s="17" t="str">
        <f t="shared" si="713"/>
        <v/>
      </c>
      <c r="AB1640" s="17" t="str">
        <f t="shared" si="714"/>
        <v/>
      </c>
      <c r="AC1640" s="17" t="str">
        <f t="shared" si="715"/>
        <v/>
      </c>
      <c r="AD1640" s="18" t="str">
        <f t="shared" si="716"/>
        <v/>
      </c>
      <c r="AE1640" s="19" t="str">
        <f t="shared" si="717"/>
        <v/>
      </c>
      <c r="AF1640" s="17" t="str">
        <f t="shared" si="718"/>
        <v/>
      </c>
      <c r="AG1640" s="17" t="str">
        <f t="shared" si="719"/>
        <v/>
      </c>
      <c r="AH1640" s="18" t="str">
        <f t="shared" si="720"/>
        <v/>
      </c>
      <c r="AI1640" s="73"/>
      <c r="AJ1640" s="74"/>
      <c r="AK1640" s="74"/>
      <c r="AL1640" s="73"/>
      <c r="AM1640" s="74"/>
      <c r="AN1640" s="74">
        <f t="shared" si="721"/>
        <v>2012</v>
      </c>
      <c r="AO1640" s="19" t="str">
        <f t="shared" ca="1" si="722"/>
        <v>-</v>
      </c>
      <c r="AP1640" s="17" t="str">
        <f ca="1">IF($C1640&gt;=TODAY(),"-",100*(AO1640-MIN(Fit_Error_Deaths))/(MAX(Fit_Error_Deaths)-MIN(Fit_Error_Deaths)))</f>
        <v>-</v>
      </c>
      <c r="AQ1640" s="17" t="str">
        <f t="shared" ca="1" si="723"/>
        <v>-</v>
      </c>
      <c r="AR1640" s="17" t="str">
        <f ca="1">IF($C1640&gt;=TODAY(),"-",100*(AQ1640-MIN(Fit_Error_LocalTransmission))/(MAX(Fit_Error_LocalTransmission)-MIN(Fit_Error_LocalTransmission)))</f>
        <v>-</v>
      </c>
      <c r="AS1640" s="17" t="str">
        <f t="shared" ca="1" si="724"/>
        <v>-</v>
      </c>
      <c r="AT1640" s="67" t="str">
        <f t="shared" ca="1" si="725"/>
        <v>-</v>
      </c>
    </row>
    <row r="1641" spans="1:46" s="1" customFormat="1" ht="12" x14ac:dyDescent="0.35">
      <c r="A1641" s="87"/>
      <c r="B1641" s="40" t="str">
        <f t="shared" si="702"/>
        <v/>
      </c>
      <c r="C1641" s="41" t="str">
        <f t="shared" si="703"/>
        <v/>
      </c>
      <c r="D1641" s="28">
        <f>'I Disease Parameters'!$E$6/(1000*365)</f>
        <v>4.8197260273972601E-5</v>
      </c>
      <c r="E1641" s="28">
        <f>'I Disease Parameters'!$E$7/(1000*365)</f>
        <v>2.0024657534246577E-5</v>
      </c>
      <c r="F1641" s="27">
        <f>(1-'I Disease Parameters'!$E$8)/'I Disease Parameters'!$E$10</f>
        <v>0.188</v>
      </c>
      <c r="G1641" s="27">
        <f>'I Disease Parameters'!$E$8/'I Disease Parameters'!$E$11</f>
        <v>1.2E-2</v>
      </c>
      <c r="H1641" s="27">
        <f>1/'I Disease Parameters'!$E$12</f>
        <v>0.05</v>
      </c>
      <c r="I1641" s="27">
        <f>'I Disease Parameters'!$E$9/'I Disease Parameters'!$E$15</f>
        <v>0</v>
      </c>
      <c r="J1641" s="83">
        <f t="shared" si="726"/>
        <v>7.7001263440561267</v>
      </c>
      <c r="K1641" s="60">
        <f t="shared" si="727"/>
        <v>0.77001263449643809</v>
      </c>
      <c r="L1641" s="30">
        <f t="shared" si="728"/>
        <v>0.46717576064062738</v>
      </c>
      <c r="M1641" s="27">
        <f>J1641/'I Disease Parameters'!$E$12</f>
        <v>0.38500631720280631</v>
      </c>
      <c r="N1641" s="27">
        <f>K1641/SQRT('I Disease Parameters'!$E$13*'I Disease Parameters'!$E$13)</f>
        <v>4.5294860852731655E-2</v>
      </c>
      <c r="O1641" s="27">
        <f>L1641/'I Disease Parameters'!$E$13</f>
        <v>2.7480927096507492E-2</v>
      </c>
      <c r="P1641" s="27">
        <f>(1-L1641)/'I Disease Parameters'!$E$14</f>
        <v>2.2201009973307193E-2</v>
      </c>
      <c r="Q1641" s="19" t="str">
        <f t="shared" si="704"/>
        <v/>
      </c>
      <c r="R1641" s="17" t="str">
        <f t="shared" si="705"/>
        <v/>
      </c>
      <c r="S1641" s="17" t="str">
        <f t="shared" si="706"/>
        <v/>
      </c>
      <c r="T1641" s="17" t="str">
        <f t="shared" si="707"/>
        <v/>
      </c>
      <c r="U1641" s="17" t="str">
        <f t="shared" si="708"/>
        <v/>
      </c>
      <c r="V1641" s="17" t="str">
        <f t="shared" si="709"/>
        <v/>
      </c>
      <c r="W1641" s="17" t="str">
        <f t="shared" si="710"/>
        <v/>
      </c>
      <c r="X1641" s="18" t="str">
        <f t="shared" si="701"/>
        <v/>
      </c>
      <c r="Y1641" s="17" t="str">
        <f t="shared" si="711"/>
        <v/>
      </c>
      <c r="Z1641" s="17" t="str">
        <f t="shared" si="712"/>
        <v/>
      </c>
      <c r="AA1641" s="17" t="str">
        <f t="shared" si="713"/>
        <v/>
      </c>
      <c r="AB1641" s="17" t="str">
        <f t="shared" si="714"/>
        <v/>
      </c>
      <c r="AC1641" s="17" t="str">
        <f t="shared" si="715"/>
        <v/>
      </c>
      <c r="AD1641" s="18" t="str">
        <f t="shared" si="716"/>
        <v/>
      </c>
      <c r="AE1641" s="19" t="str">
        <f t="shared" si="717"/>
        <v/>
      </c>
      <c r="AF1641" s="17" t="str">
        <f t="shared" si="718"/>
        <v/>
      </c>
      <c r="AG1641" s="17" t="str">
        <f t="shared" si="719"/>
        <v/>
      </c>
      <c r="AH1641" s="18" t="str">
        <f t="shared" si="720"/>
        <v/>
      </c>
      <c r="AI1641" s="73"/>
      <c r="AJ1641" s="74"/>
      <c r="AK1641" s="74"/>
      <c r="AL1641" s="73"/>
      <c r="AM1641" s="74"/>
      <c r="AN1641" s="74">
        <f t="shared" si="721"/>
        <v>2012</v>
      </c>
      <c r="AO1641" s="19" t="str">
        <f t="shared" ca="1" si="722"/>
        <v>-</v>
      </c>
      <c r="AP1641" s="17" t="str">
        <f ca="1">IF($C1641&gt;=TODAY(),"-",100*(AO1641-MIN(Fit_Error_Deaths))/(MAX(Fit_Error_Deaths)-MIN(Fit_Error_Deaths)))</f>
        <v>-</v>
      </c>
      <c r="AQ1641" s="17" t="str">
        <f t="shared" ca="1" si="723"/>
        <v>-</v>
      </c>
      <c r="AR1641" s="17" t="str">
        <f ca="1">IF($C1641&gt;=TODAY(),"-",100*(AQ1641-MIN(Fit_Error_LocalTransmission))/(MAX(Fit_Error_LocalTransmission)-MIN(Fit_Error_LocalTransmission)))</f>
        <v>-</v>
      </c>
      <c r="AS1641" s="17" t="str">
        <f t="shared" ca="1" si="724"/>
        <v>-</v>
      </c>
      <c r="AT1641" s="67" t="str">
        <f t="shared" ca="1" si="725"/>
        <v>-</v>
      </c>
    </row>
    <row r="1642" spans="1:46" s="1" customFormat="1" ht="12" x14ac:dyDescent="0.35">
      <c r="A1642" s="87"/>
      <c r="B1642" s="40" t="str">
        <f t="shared" si="702"/>
        <v/>
      </c>
      <c r="C1642" s="41" t="str">
        <f t="shared" si="703"/>
        <v/>
      </c>
      <c r="D1642" s="28">
        <f>'I Disease Parameters'!$E$6/(1000*365)</f>
        <v>4.8197260273972601E-5</v>
      </c>
      <c r="E1642" s="28">
        <f>'I Disease Parameters'!$E$7/(1000*365)</f>
        <v>2.0024657534246577E-5</v>
      </c>
      <c r="F1642" s="27">
        <f>(1-'I Disease Parameters'!$E$8)/'I Disease Parameters'!$E$10</f>
        <v>0.188</v>
      </c>
      <c r="G1642" s="27">
        <f>'I Disease Parameters'!$E$8/'I Disease Parameters'!$E$11</f>
        <v>1.2E-2</v>
      </c>
      <c r="H1642" s="27">
        <f>1/'I Disease Parameters'!$E$12</f>
        <v>0.05</v>
      </c>
      <c r="I1642" s="27">
        <f>'I Disease Parameters'!$E$9/'I Disease Parameters'!$E$15</f>
        <v>0</v>
      </c>
      <c r="J1642" s="83">
        <f t="shared" si="726"/>
        <v>7.7001263440561267</v>
      </c>
      <c r="K1642" s="60">
        <f t="shared" si="727"/>
        <v>0.77001263449643809</v>
      </c>
      <c r="L1642" s="30">
        <f t="shared" si="728"/>
        <v>0.46717576064062738</v>
      </c>
      <c r="M1642" s="27">
        <f>J1642/'I Disease Parameters'!$E$12</f>
        <v>0.38500631720280631</v>
      </c>
      <c r="N1642" s="27">
        <f>K1642/SQRT('I Disease Parameters'!$E$13*'I Disease Parameters'!$E$13)</f>
        <v>4.5294860852731655E-2</v>
      </c>
      <c r="O1642" s="27">
        <f>L1642/'I Disease Parameters'!$E$13</f>
        <v>2.7480927096507492E-2</v>
      </c>
      <c r="P1642" s="27">
        <f>(1-L1642)/'I Disease Parameters'!$E$14</f>
        <v>2.2201009973307193E-2</v>
      </c>
      <c r="Q1642" s="19" t="str">
        <f t="shared" si="704"/>
        <v/>
      </c>
      <c r="R1642" s="17" t="str">
        <f t="shared" si="705"/>
        <v/>
      </c>
      <c r="S1642" s="17" t="str">
        <f t="shared" si="706"/>
        <v/>
      </c>
      <c r="T1642" s="17" t="str">
        <f t="shared" si="707"/>
        <v/>
      </c>
      <c r="U1642" s="17" t="str">
        <f t="shared" si="708"/>
        <v/>
      </c>
      <c r="V1642" s="17" t="str">
        <f t="shared" si="709"/>
        <v/>
      </c>
      <c r="W1642" s="17" t="str">
        <f t="shared" si="710"/>
        <v/>
      </c>
      <c r="X1642" s="18" t="str">
        <f t="shared" si="701"/>
        <v/>
      </c>
      <c r="Y1642" s="17" t="str">
        <f t="shared" si="711"/>
        <v/>
      </c>
      <c r="Z1642" s="17" t="str">
        <f t="shared" si="712"/>
        <v/>
      </c>
      <c r="AA1642" s="17" t="str">
        <f t="shared" si="713"/>
        <v/>
      </c>
      <c r="AB1642" s="17" t="str">
        <f t="shared" si="714"/>
        <v/>
      </c>
      <c r="AC1642" s="17" t="str">
        <f t="shared" si="715"/>
        <v/>
      </c>
      <c r="AD1642" s="18" t="str">
        <f t="shared" si="716"/>
        <v/>
      </c>
      <c r="AE1642" s="19" t="str">
        <f t="shared" si="717"/>
        <v/>
      </c>
      <c r="AF1642" s="17" t="str">
        <f t="shared" si="718"/>
        <v/>
      </c>
      <c r="AG1642" s="17" t="str">
        <f t="shared" si="719"/>
        <v/>
      </c>
      <c r="AH1642" s="18" t="str">
        <f t="shared" si="720"/>
        <v/>
      </c>
      <c r="AI1642" s="73"/>
      <c r="AJ1642" s="74"/>
      <c r="AK1642" s="74"/>
      <c r="AL1642" s="73"/>
      <c r="AM1642" s="74"/>
      <c r="AN1642" s="74">
        <f t="shared" si="721"/>
        <v>2012</v>
      </c>
      <c r="AO1642" s="19" t="str">
        <f t="shared" ca="1" si="722"/>
        <v>-</v>
      </c>
      <c r="AP1642" s="17" t="str">
        <f ca="1">IF($C1642&gt;=TODAY(),"-",100*(AO1642-MIN(Fit_Error_Deaths))/(MAX(Fit_Error_Deaths)-MIN(Fit_Error_Deaths)))</f>
        <v>-</v>
      </c>
      <c r="AQ1642" s="17" t="str">
        <f t="shared" ca="1" si="723"/>
        <v>-</v>
      </c>
      <c r="AR1642" s="17" t="str">
        <f ca="1">IF($C1642&gt;=TODAY(),"-",100*(AQ1642-MIN(Fit_Error_LocalTransmission))/(MAX(Fit_Error_LocalTransmission)-MIN(Fit_Error_LocalTransmission)))</f>
        <v>-</v>
      </c>
      <c r="AS1642" s="17" t="str">
        <f t="shared" ca="1" si="724"/>
        <v>-</v>
      </c>
      <c r="AT1642" s="67" t="str">
        <f t="shared" ca="1" si="725"/>
        <v>-</v>
      </c>
    </row>
    <row r="1643" spans="1:46" s="1" customFormat="1" ht="12" x14ac:dyDescent="0.35">
      <c r="A1643" s="87"/>
      <c r="B1643" s="40" t="str">
        <f t="shared" si="702"/>
        <v/>
      </c>
      <c r="C1643" s="41" t="str">
        <f t="shared" si="703"/>
        <v/>
      </c>
      <c r="D1643" s="28">
        <f>'I Disease Parameters'!$E$6/(1000*365)</f>
        <v>4.8197260273972601E-5</v>
      </c>
      <c r="E1643" s="28">
        <f>'I Disease Parameters'!$E$7/(1000*365)</f>
        <v>2.0024657534246577E-5</v>
      </c>
      <c r="F1643" s="27">
        <f>(1-'I Disease Parameters'!$E$8)/'I Disease Parameters'!$E$10</f>
        <v>0.188</v>
      </c>
      <c r="G1643" s="27">
        <f>'I Disease Parameters'!$E$8/'I Disease Parameters'!$E$11</f>
        <v>1.2E-2</v>
      </c>
      <c r="H1643" s="27">
        <f>1/'I Disease Parameters'!$E$12</f>
        <v>0.05</v>
      </c>
      <c r="I1643" s="27">
        <f>'I Disease Parameters'!$E$9/'I Disease Parameters'!$E$15</f>
        <v>0</v>
      </c>
      <c r="J1643" s="83">
        <f t="shared" si="726"/>
        <v>7.7001263440561267</v>
      </c>
      <c r="K1643" s="60">
        <f t="shared" si="727"/>
        <v>0.77001263449643809</v>
      </c>
      <c r="L1643" s="30">
        <f t="shared" si="728"/>
        <v>0.46717576064062738</v>
      </c>
      <c r="M1643" s="27">
        <f>J1643/'I Disease Parameters'!$E$12</f>
        <v>0.38500631720280631</v>
      </c>
      <c r="N1643" s="27">
        <f>K1643/SQRT('I Disease Parameters'!$E$13*'I Disease Parameters'!$E$13)</f>
        <v>4.5294860852731655E-2</v>
      </c>
      <c r="O1643" s="27">
        <f>L1643/'I Disease Parameters'!$E$13</f>
        <v>2.7480927096507492E-2</v>
      </c>
      <c r="P1643" s="27">
        <f>(1-L1643)/'I Disease Parameters'!$E$14</f>
        <v>2.2201009973307193E-2</v>
      </c>
      <c r="Q1643" s="19" t="str">
        <f t="shared" si="704"/>
        <v/>
      </c>
      <c r="R1643" s="17" t="str">
        <f t="shared" si="705"/>
        <v/>
      </c>
      <c r="S1643" s="17" t="str">
        <f t="shared" si="706"/>
        <v/>
      </c>
      <c r="T1643" s="17" t="str">
        <f t="shared" si="707"/>
        <v/>
      </c>
      <c r="U1643" s="17" t="str">
        <f t="shared" si="708"/>
        <v/>
      </c>
      <c r="V1643" s="17" t="str">
        <f t="shared" si="709"/>
        <v/>
      </c>
      <c r="W1643" s="17" t="str">
        <f t="shared" si="710"/>
        <v/>
      </c>
      <c r="X1643" s="18" t="str">
        <f t="shared" si="701"/>
        <v/>
      </c>
      <c r="Y1643" s="17" t="str">
        <f t="shared" si="711"/>
        <v/>
      </c>
      <c r="Z1643" s="17" t="str">
        <f t="shared" si="712"/>
        <v/>
      </c>
      <c r="AA1643" s="17" t="str">
        <f t="shared" si="713"/>
        <v/>
      </c>
      <c r="AB1643" s="17" t="str">
        <f t="shared" si="714"/>
        <v/>
      </c>
      <c r="AC1643" s="17" t="str">
        <f t="shared" si="715"/>
        <v/>
      </c>
      <c r="AD1643" s="18" t="str">
        <f t="shared" si="716"/>
        <v/>
      </c>
      <c r="AE1643" s="19" t="str">
        <f t="shared" si="717"/>
        <v/>
      </c>
      <c r="AF1643" s="17" t="str">
        <f t="shared" si="718"/>
        <v/>
      </c>
      <c r="AG1643" s="17" t="str">
        <f t="shared" si="719"/>
        <v/>
      </c>
      <c r="AH1643" s="18" t="str">
        <f t="shared" si="720"/>
        <v/>
      </c>
      <c r="AI1643" s="73"/>
      <c r="AJ1643" s="74"/>
      <c r="AK1643" s="74"/>
      <c r="AL1643" s="73"/>
      <c r="AM1643" s="74"/>
      <c r="AN1643" s="74">
        <f t="shared" si="721"/>
        <v>2012</v>
      </c>
      <c r="AO1643" s="19" t="str">
        <f t="shared" ca="1" si="722"/>
        <v>-</v>
      </c>
      <c r="AP1643" s="17" t="str">
        <f ca="1">IF($C1643&gt;=TODAY(),"-",100*(AO1643-MIN(Fit_Error_Deaths))/(MAX(Fit_Error_Deaths)-MIN(Fit_Error_Deaths)))</f>
        <v>-</v>
      </c>
      <c r="AQ1643" s="17" t="str">
        <f t="shared" ca="1" si="723"/>
        <v>-</v>
      </c>
      <c r="AR1643" s="17" t="str">
        <f ca="1">IF($C1643&gt;=TODAY(),"-",100*(AQ1643-MIN(Fit_Error_LocalTransmission))/(MAX(Fit_Error_LocalTransmission)-MIN(Fit_Error_LocalTransmission)))</f>
        <v>-</v>
      </c>
      <c r="AS1643" s="17" t="str">
        <f t="shared" ca="1" si="724"/>
        <v>-</v>
      </c>
      <c r="AT1643" s="67" t="str">
        <f t="shared" ca="1" si="725"/>
        <v>-</v>
      </c>
    </row>
    <row r="1644" spans="1:46" s="1" customFormat="1" ht="12" x14ac:dyDescent="0.35">
      <c r="A1644" s="87"/>
      <c r="B1644" s="40" t="str">
        <f t="shared" si="702"/>
        <v/>
      </c>
      <c r="C1644" s="41" t="str">
        <f t="shared" si="703"/>
        <v/>
      </c>
      <c r="D1644" s="28">
        <f>'I Disease Parameters'!$E$6/(1000*365)</f>
        <v>4.8197260273972601E-5</v>
      </c>
      <c r="E1644" s="28">
        <f>'I Disease Parameters'!$E$7/(1000*365)</f>
        <v>2.0024657534246577E-5</v>
      </c>
      <c r="F1644" s="27">
        <f>(1-'I Disease Parameters'!$E$8)/'I Disease Parameters'!$E$10</f>
        <v>0.188</v>
      </c>
      <c r="G1644" s="27">
        <f>'I Disease Parameters'!$E$8/'I Disease Parameters'!$E$11</f>
        <v>1.2E-2</v>
      </c>
      <c r="H1644" s="27">
        <f>1/'I Disease Parameters'!$E$12</f>
        <v>0.05</v>
      </c>
      <c r="I1644" s="27">
        <f>'I Disease Parameters'!$E$9/'I Disease Parameters'!$E$15</f>
        <v>0</v>
      </c>
      <c r="J1644" s="83">
        <f t="shared" si="726"/>
        <v>7.7001263440561267</v>
      </c>
      <c r="K1644" s="60">
        <f t="shared" si="727"/>
        <v>0.77001263449643809</v>
      </c>
      <c r="L1644" s="30">
        <f t="shared" si="728"/>
        <v>0.46717576064062738</v>
      </c>
      <c r="M1644" s="27">
        <f>J1644/'I Disease Parameters'!$E$12</f>
        <v>0.38500631720280631</v>
      </c>
      <c r="N1644" s="27">
        <f>K1644/SQRT('I Disease Parameters'!$E$13*'I Disease Parameters'!$E$13)</f>
        <v>4.5294860852731655E-2</v>
      </c>
      <c r="O1644" s="27">
        <f>L1644/'I Disease Parameters'!$E$13</f>
        <v>2.7480927096507492E-2</v>
      </c>
      <c r="P1644" s="27">
        <f>(1-L1644)/'I Disease Parameters'!$E$14</f>
        <v>2.2201009973307193E-2</v>
      </c>
      <c r="Q1644" s="19" t="str">
        <f t="shared" si="704"/>
        <v/>
      </c>
      <c r="R1644" s="17" t="str">
        <f t="shared" si="705"/>
        <v/>
      </c>
      <c r="S1644" s="17" t="str">
        <f t="shared" si="706"/>
        <v/>
      </c>
      <c r="T1644" s="17" t="str">
        <f t="shared" si="707"/>
        <v/>
      </c>
      <c r="U1644" s="17" t="str">
        <f t="shared" si="708"/>
        <v/>
      </c>
      <c r="V1644" s="17" t="str">
        <f t="shared" si="709"/>
        <v/>
      </c>
      <c r="W1644" s="17" t="str">
        <f t="shared" si="710"/>
        <v/>
      </c>
      <c r="X1644" s="18" t="str">
        <f t="shared" si="701"/>
        <v/>
      </c>
      <c r="Y1644" s="17" t="str">
        <f t="shared" si="711"/>
        <v/>
      </c>
      <c r="Z1644" s="17" t="str">
        <f t="shared" si="712"/>
        <v/>
      </c>
      <c r="AA1644" s="17" t="str">
        <f t="shared" si="713"/>
        <v/>
      </c>
      <c r="AB1644" s="17" t="str">
        <f t="shared" si="714"/>
        <v/>
      </c>
      <c r="AC1644" s="17" t="str">
        <f t="shared" si="715"/>
        <v/>
      </c>
      <c r="AD1644" s="18" t="str">
        <f t="shared" si="716"/>
        <v/>
      </c>
      <c r="AE1644" s="19" t="str">
        <f t="shared" si="717"/>
        <v/>
      </c>
      <c r="AF1644" s="17" t="str">
        <f t="shared" si="718"/>
        <v/>
      </c>
      <c r="AG1644" s="17" t="str">
        <f t="shared" si="719"/>
        <v/>
      </c>
      <c r="AH1644" s="18" t="str">
        <f t="shared" si="720"/>
        <v/>
      </c>
      <c r="AI1644" s="73"/>
      <c r="AJ1644" s="74"/>
      <c r="AK1644" s="74"/>
      <c r="AL1644" s="73"/>
      <c r="AM1644" s="74"/>
      <c r="AN1644" s="74">
        <f t="shared" si="721"/>
        <v>2012</v>
      </c>
      <c r="AO1644" s="19" t="str">
        <f t="shared" ca="1" si="722"/>
        <v>-</v>
      </c>
      <c r="AP1644" s="17" t="str">
        <f ca="1">IF($C1644&gt;=TODAY(),"-",100*(AO1644-MIN(Fit_Error_Deaths))/(MAX(Fit_Error_Deaths)-MIN(Fit_Error_Deaths)))</f>
        <v>-</v>
      </c>
      <c r="AQ1644" s="17" t="str">
        <f t="shared" ca="1" si="723"/>
        <v>-</v>
      </c>
      <c r="AR1644" s="17" t="str">
        <f ca="1">IF($C1644&gt;=TODAY(),"-",100*(AQ1644-MIN(Fit_Error_LocalTransmission))/(MAX(Fit_Error_LocalTransmission)-MIN(Fit_Error_LocalTransmission)))</f>
        <v>-</v>
      </c>
      <c r="AS1644" s="17" t="str">
        <f t="shared" ca="1" si="724"/>
        <v>-</v>
      </c>
      <c r="AT1644" s="67" t="str">
        <f t="shared" ca="1" si="725"/>
        <v>-</v>
      </c>
    </row>
    <row r="1645" spans="1:46" s="1" customFormat="1" ht="12" x14ac:dyDescent="0.35">
      <c r="A1645" s="87"/>
      <c r="B1645" s="40" t="str">
        <f t="shared" si="702"/>
        <v/>
      </c>
      <c r="C1645" s="41" t="str">
        <f t="shared" si="703"/>
        <v/>
      </c>
      <c r="D1645" s="28">
        <f>'I Disease Parameters'!$E$6/(1000*365)</f>
        <v>4.8197260273972601E-5</v>
      </c>
      <c r="E1645" s="28">
        <f>'I Disease Parameters'!$E$7/(1000*365)</f>
        <v>2.0024657534246577E-5</v>
      </c>
      <c r="F1645" s="27">
        <f>(1-'I Disease Parameters'!$E$8)/'I Disease Parameters'!$E$10</f>
        <v>0.188</v>
      </c>
      <c r="G1645" s="27">
        <f>'I Disease Parameters'!$E$8/'I Disease Parameters'!$E$11</f>
        <v>1.2E-2</v>
      </c>
      <c r="H1645" s="27">
        <f>1/'I Disease Parameters'!$E$12</f>
        <v>0.05</v>
      </c>
      <c r="I1645" s="27">
        <f>'I Disease Parameters'!$E$9/'I Disease Parameters'!$E$15</f>
        <v>0</v>
      </c>
      <c r="J1645" s="83">
        <f t="shared" si="726"/>
        <v>7.7001263440561267</v>
      </c>
      <c r="K1645" s="60">
        <f t="shared" si="727"/>
        <v>0.77001263449643809</v>
      </c>
      <c r="L1645" s="30">
        <f t="shared" si="728"/>
        <v>0.46717576064062738</v>
      </c>
      <c r="M1645" s="27">
        <f>J1645/'I Disease Parameters'!$E$12</f>
        <v>0.38500631720280631</v>
      </c>
      <c r="N1645" s="27">
        <f>K1645/SQRT('I Disease Parameters'!$E$13*'I Disease Parameters'!$E$13)</f>
        <v>4.5294860852731655E-2</v>
      </c>
      <c r="O1645" s="27">
        <f>L1645/'I Disease Parameters'!$E$13</f>
        <v>2.7480927096507492E-2</v>
      </c>
      <c r="P1645" s="27">
        <f>(1-L1645)/'I Disease Parameters'!$E$14</f>
        <v>2.2201009973307193E-2</v>
      </c>
      <c r="Q1645" s="19" t="str">
        <f t="shared" si="704"/>
        <v/>
      </c>
      <c r="R1645" s="17" t="str">
        <f t="shared" si="705"/>
        <v/>
      </c>
      <c r="S1645" s="17" t="str">
        <f t="shared" si="706"/>
        <v/>
      </c>
      <c r="T1645" s="17" t="str">
        <f t="shared" si="707"/>
        <v/>
      </c>
      <c r="U1645" s="17" t="str">
        <f t="shared" si="708"/>
        <v/>
      </c>
      <c r="V1645" s="17" t="str">
        <f t="shared" si="709"/>
        <v/>
      </c>
      <c r="W1645" s="17" t="str">
        <f t="shared" si="710"/>
        <v/>
      </c>
      <c r="X1645" s="18" t="str">
        <f t="shared" si="701"/>
        <v/>
      </c>
      <c r="Y1645" s="17" t="str">
        <f t="shared" si="711"/>
        <v/>
      </c>
      <c r="Z1645" s="17" t="str">
        <f t="shared" si="712"/>
        <v/>
      </c>
      <c r="AA1645" s="17" t="str">
        <f t="shared" si="713"/>
        <v/>
      </c>
      <c r="AB1645" s="17" t="str">
        <f t="shared" si="714"/>
        <v/>
      </c>
      <c r="AC1645" s="17" t="str">
        <f t="shared" si="715"/>
        <v/>
      </c>
      <c r="AD1645" s="18" t="str">
        <f t="shared" si="716"/>
        <v/>
      </c>
      <c r="AE1645" s="19" t="str">
        <f t="shared" si="717"/>
        <v/>
      </c>
      <c r="AF1645" s="17" t="str">
        <f t="shared" si="718"/>
        <v/>
      </c>
      <c r="AG1645" s="17" t="str">
        <f t="shared" si="719"/>
        <v/>
      </c>
      <c r="AH1645" s="18" t="str">
        <f t="shared" si="720"/>
        <v/>
      </c>
      <c r="AI1645" s="73"/>
      <c r="AJ1645" s="74"/>
      <c r="AK1645" s="74"/>
      <c r="AL1645" s="73"/>
      <c r="AM1645" s="74"/>
      <c r="AN1645" s="74">
        <f t="shared" si="721"/>
        <v>2012</v>
      </c>
      <c r="AO1645" s="19" t="str">
        <f t="shared" ca="1" si="722"/>
        <v>-</v>
      </c>
      <c r="AP1645" s="17" t="str">
        <f ca="1">IF($C1645&gt;=TODAY(),"-",100*(AO1645-MIN(Fit_Error_Deaths))/(MAX(Fit_Error_Deaths)-MIN(Fit_Error_Deaths)))</f>
        <v>-</v>
      </c>
      <c r="AQ1645" s="17" t="str">
        <f t="shared" ca="1" si="723"/>
        <v>-</v>
      </c>
      <c r="AR1645" s="17" t="str">
        <f ca="1">IF($C1645&gt;=TODAY(),"-",100*(AQ1645-MIN(Fit_Error_LocalTransmission))/(MAX(Fit_Error_LocalTransmission)-MIN(Fit_Error_LocalTransmission)))</f>
        <v>-</v>
      </c>
      <c r="AS1645" s="17" t="str">
        <f t="shared" ca="1" si="724"/>
        <v>-</v>
      </c>
      <c r="AT1645" s="67" t="str">
        <f t="shared" ca="1" si="725"/>
        <v>-</v>
      </c>
    </row>
    <row r="1646" spans="1:46" s="1" customFormat="1" ht="12" x14ac:dyDescent="0.35">
      <c r="A1646" s="87"/>
      <c r="B1646" s="40" t="str">
        <f t="shared" si="702"/>
        <v/>
      </c>
      <c r="C1646" s="41" t="str">
        <f t="shared" si="703"/>
        <v/>
      </c>
      <c r="D1646" s="28">
        <f>'I Disease Parameters'!$E$6/(1000*365)</f>
        <v>4.8197260273972601E-5</v>
      </c>
      <c r="E1646" s="28">
        <f>'I Disease Parameters'!$E$7/(1000*365)</f>
        <v>2.0024657534246577E-5</v>
      </c>
      <c r="F1646" s="27">
        <f>(1-'I Disease Parameters'!$E$8)/'I Disease Parameters'!$E$10</f>
        <v>0.188</v>
      </c>
      <c r="G1646" s="27">
        <f>'I Disease Parameters'!$E$8/'I Disease Parameters'!$E$11</f>
        <v>1.2E-2</v>
      </c>
      <c r="H1646" s="27">
        <f>1/'I Disease Parameters'!$E$12</f>
        <v>0.05</v>
      </c>
      <c r="I1646" s="27">
        <f>'I Disease Parameters'!$E$9/'I Disease Parameters'!$E$15</f>
        <v>0</v>
      </c>
      <c r="J1646" s="83">
        <f t="shared" si="726"/>
        <v>7.7001263440561267</v>
      </c>
      <c r="K1646" s="60">
        <f t="shared" si="727"/>
        <v>0.77001263449643809</v>
      </c>
      <c r="L1646" s="30">
        <f t="shared" si="728"/>
        <v>0.46717576064062738</v>
      </c>
      <c r="M1646" s="27">
        <f>J1646/'I Disease Parameters'!$E$12</f>
        <v>0.38500631720280631</v>
      </c>
      <c r="N1646" s="27">
        <f>K1646/SQRT('I Disease Parameters'!$E$13*'I Disease Parameters'!$E$13)</f>
        <v>4.5294860852731655E-2</v>
      </c>
      <c r="O1646" s="27">
        <f>L1646/'I Disease Parameters'!$E$13</f>
        <v>2.7480927096507492E-2</v>
      </c>
      <c r="P1646" s="27">
        <f>(1-L1646)/'I Disease Parameters'!$E$14</f>
        <v>2.2201009973307193E-2</v>
      </c>
      <c r="Q1646" s="19" t="str">
        <f t="shared" si="704"/>
        <v/>
      </c>
      <c r="R1646" s="17" t="str">
        <f t="shared" si="705"/>
        <v/>
      </c>
      <c r="S1646" s="17" t="str">
        <f t="shared" si="706"/>
        <v/>
      </c>
      <c r="T1646" s="17" t="str">
        <f t="shared" si="707"/>
        <v/>
      </c>
      <c r="U1646" s="17" t="str">
        <f t="shared" si="708"/>
        <v/>
      </c>
      <c r="V1646" s="17" t="str">
        <f t="shared" si="709"/>
        <v/>
      </c>
      <c r="W1646" s="17" t="str">
        <f t="shared" si="710"/>
        <v/>
      </c>
      <c r="X1646" s="18" t="str">
        <f t="shared" si="701"/>
        <v/>
      </c>
      <c r="Y1646" s="17" t="str">
        <f t="shared" si="711"/>
        <v/>
      </c>
      <c r="Z1646" s="17" t="str">
        <f t="shared" si="712"/>
        <v/>
      </c>
      <c r="AA1646" s="17" t="str">
        <f t="shared" si="713"/>
        <v/>
      </c>
      <c r="AB1646" s="17" t="str">
        <f t="shared" si="714"/>
        <v/>
      </c>
      <c r="AC1646" s="17" t="str">
        <f t="shared" si="715"/>
        <v/>
      </c>
      <c r="AD1646" s="18" t="str">
        <f t="shared" si="716"/>
        <v/>
      </c>
      <c r="AE1646" s="19" t="str">
        <f t="shared" si="717"/>
        <v/>
      </c>
      <c r="AF1646" s="17" t="str">
        <f t="shared" si="718"/>
        <v/>
      </c>
      <c r="AG1646" s="17" t="str">
        <f t="shared" si="719"/>
        <v/>
      </c>
      <c r="AH1646" s="18" t="str">
        <f t="shared" si="720"/>
        <v/>
      </c>
      <c r="AI1646" s="73"/>
      <c r="AJ1646" s="74"/>
      <c r="AK1646" s="74"/>
      <c r="AL1646" s="73"/>
      <c r="AM1646" s="74"/>
      <c r="AN1646" s="74">
        <f t="shared" si="721"/>
        <v>2012</v>
      </c>
      <c r="AO1646" s="19" t="str">
        <f t="shared" ca="1" si="722"/>
        <v>-</v>
      </c>
      <c r="AP1646" s="17" t="str">
        <f ca="1">IF($C1646&gt;=TODAY(),"-",100*(AO1646-MIN(Fit_Error_Deaths))/(MAX(Fit_Error_Deaths)-MIN(Fit_Error_Deaths)))</f>
        <v>-</v>
      </c>
      <c r="AQ1646" s="17" t="str">
        <f t="shared" ca="1" si="723"/>
        <v>-</v>
      </c>
      <c r="AR1646" s="17" t="str">
        <f ca="1">IF($C1646&gt;=TODAY(),"-",100*(AQ1646-MIN(Fit_Error_LocalTransmission))/(MAX(Fit_Error_LocalTransmission)-MIN(Fit_Error_LocalTransmission)))</f>
        <v>-</v>
      </c>
      <c r="AS1646" s="17" t="str">
        <f t="shared" ca="1" si="724"/>
        <v>-</v>
      </c>
      <c r="AT1646" s="67" t="str">
        <f t="shared" ca="1" si="725"/>
        <v>-</v>
      </c>
    </row>
    <row r="1647" spans="1:46" s="1" customFormat="1" ht="12" x14ac:dyDescent="0.35">
      <c r="A1647" s="87"/>
      <c r="B1647" s="40" t="str">
        <f t="shared" si="702"/>
        <v/>
      </c>
      <c r="C1647" s="41" t="str">
        <f t="shared" si="703"/>
        <v/>
      </c>
      <c r="D1647" s="28">
        <f>'I Disease Parameters'!$E$6/(1000*365)</f>
        <v>4.8197260273972601E-5</v>
      </c>
      <c r="E1647" s="28">
        <f>'I Disease Parameters'!$E$7/(1000*365)</f>
        <v>2.0024657534246577E-5</v>
      </c>
      <c r="F1647" s="27">
        <f>(1-'I Disease Parameters'!$E$8)/'I Disease Parameters'!$E$10</f>
        <v>0.188</v>
      </c>
      <c r="G1647" s="27">
        <f>'I Disease Parameters'!$E$8/'I Disease Parameters'!$E$11</f>
        <v>1.2E-2</v>
      </c>
      <c r="H1647" s="27">
        <f>1/'I Disease Parameters'!$E$12</f>
        <v>0.05</v>
      </c>
      <c r="I1647" s="27">
        <f>'I Disease Parameters'!$E$9/'I Disease Parameters'!$E$15</f>
        <v>0</v>
      </c>
      <c r="J1647" s="83">
        <f t="shared" si="726"/>
        <v>7.7001263440561267</v>
      </c>
      <c r="K1647" s="60">
        <f t="shared" si="727"/>
        <v>0.77001263449643809</v>
      </c>
      <c r="L1647" s="30">
        <f t="shared" si="728"/>
        <v>0.46717576064062738</v>
      </c>
      <c r="M1647" s="27">
        <f>J1647/'I Disease Parameters'!$E$12</f>
        <v>0.38500631720280631</v>
      </c>
      <c r="N1647" s="27">
        <f>K1647/SQRT('I Disease Parameters'!$E$13*'I Disease Parameters'!$E$13)</f>
        <v>4.5294860852731655E-2</v>
      </c>
      <c r="O1647" s="27">
        <f>L1647/'I Disease Parameters'!$E$13</f>
        <v>2.7480927096507492E-2</v>
      </c>
      <c r="P1647" s="27">
        <f>(1-L1647)/'I Disease Parameters'!$E$14</f>
        <v>2.2201009973307193E-2</v>
      </c>
      <c r="Q1647" s="19" t="str">
        <f t="shared" si="704"/>
        <v/>
      </c>
      <c r="R1647" s="17" t="str">
        <f t="shared" si="705"/>
        <v/>
      </c>
      <c r="S1647" s="17" t="str">
        <f t="shared" si="706"/>
        <v/>
      </c>
      <c r="T1647" s="17" t="str">
        <f t="shared" si="707"/>
        <v/>
      </c>
      <c r="U1647" s="17" t="str">
        <f t="shared" si="708"/>
        <v/>
      </c>
      <c r="V1647" s="17" t="str">
        <f t="shared" si="709"/>
        <v/>
      </c>
      <c r="W1647" s="17" t="str">
        <f t="shared" si="710"/>
        <v/>
      </c>
      <c r="X1647" s="18" t="str">
        <f t="shared" si="701"/>
        <v/>
      </c>
      <c r="Y1647" s="17" t="str">
        <f t="shared" si="711"/>
        <v/>
      </c>
      <c r="Z1647" s="17" t="str">
        <f t="shared" si="712"/>
        <v/>
      </c>
      <c r="AA1647" s="17" t="str">
        <f t="shared" si="713"/>
        <v/>
      </c>
      <c r="AB1647" s="17" t="str">
        <f t="shared" si="714"/>
        <v/>
      </c>
      <c r="AC1647" s="17" t="str">
        <f t="shared" si="715"/>
        <v/>
      </c>
      <c r="AD1647" s="18" t="str">
        <f t="shared" si="716"/>
        <v/>
      </c>
      <c r="AE1647" s="19" t="str">
        <f t="shared" si="717"/>
        <v/>
      </c>
      <c r="AF1647" s="17" t="str">
        <f t="shared" si="718"/>
        <v/>
      </c>
      <c r="AG1647" s="17" t="str">
        <f t="shared" si="719"/>
        <v/>
      </c>
      <c r="AH1647" s="18" t="str">
        <f t="shared" si="720"/>
        <v/>
      </c>
      <c r="AI1647" s="73"/>
      <c r="AJ1647" s="74"/>
      <c r="AK1647" s="74"/>
      <c r="AL1647" s="73"/>
      <c r="AM1647" s="74"/>
      <c r="AN1647" s="74">
        <f t="shared" si="721"/>
        <v>2012</v>
      </c>
      <c r="AO1647" s="19" t="str">
        <f t="shared" ca="1" si="722"/>
        <v>-</v>
      </c>
      <c r="AP1647" s="17" t="str">
        <f ca="1">IF($C1647&gt;=TODAY(),"-",100*(AO1647-MIN(Fit_Error_Deaths))/(MAX(Fit_Error_Deaths)-MIN(Fit_Error_Deaths)))</f>
        <v>-</v>
      </c>
      <c r="AQ1647" s="17" t="str">
        <f t="shared" ca="1" si="723"/>
        <v>-</v>
      </c>
      <c r="AR1647" s="17" t="str">
        <f ca="1">IF($C1647&gt;=TODAY(),"-",100*(AQ1647-MIN(Fit_Error_LocalTransmission))/(MAX(Fit_Error_LocalTransmission)-MIN(Fit_Error_LocalTransmission)))</f>
        <v>-</v>
      </c>
      <c r="AS1647" s="17" t="str">
        <f t="shared" ca="1" si="724"/>
        <v>-</v>
      </c>
      <c r="AT1647" s="67" t="str">
        <f t="shared" ca="1" si="725"/>
        <v>-</v>
      </c>
    </row>
    <row r="1648" spans="1:46" s="1" customFormat="1" ht="12" x14ac:dyDescent="0.35">
      <c r="A1648" s="87"/>
      <c r="B1648" s="40" t="str">
        <f t="shared" si="702"/>
        <v/>
      </c>
      <c r="C1648" s="41" t="str">
        <f t="shared" si="703"/>
        <v/>
      </c>
      <c r="D1648" s="28">
        <f>'I Disease Parameters'!$E$6/(1000*365)</f>
        <v>4.8197260273972601E-5</v>
      </c>
      <c r="E1648" s="28">
        <f>'I Disease Parameters'!$E$7/(1000*365)</f>
        <v>2.0024657534246577E-5</v>
      </c>
      <c r="F1648" s="27">
        <f>(1-'I Disease Parameters'!$E$8)/'I Disease Parameters'!$E$10</f>
        <v>0.188</v>
      </c>
      <c r="G1648" s="27">
        <f>'I Disease Parameters'!$E$8/'I Disease Parameters'!$E$11</f>
        <v>1.2E-2</v>
      </c>
      <c r="H1648" s="27">
        <f>1/'I Disease Parameters'!$E$12</f>
        <v>0.05</v>
      </c>
      <c r="I1648" s="27">
        <f>'I Disease Parameters'!$E$9/'I Disease Parameters'!$E$15</f>
        <v>0</v>
      </c>
      <c r="J1648" s="83">
        <f t="shared" si="726"/>
        <v>7.7001263440561267</v>
      </c>
      <c r="K1648" s="60">
        <f t="shared" si="727"/>
        <v>0.77001263449643809</v>
      </c>
      <c r="L1648" s="30">
        <f t="shared" si="728"/>
        <v>0.46717576064062738</v>
      </c>
      <c r="M1648" s="27">
        <f>J1648/'I Disease Parameters'!$E$12</f>
        <v>0.38500631720280631</v>
      </c>
      <c r="N1648" s="27">
        <f>K1648/SQRT('I Disease Parameters'!$E$13*'I Disease Parameters'!$E$13)</f>
        <v>4.5294860852731655E-2</v>
      </c>
      <c r="O1648" s="27">
        <f>L1648/'I Disease Parameters'!$E$13</f>
        <v>2.7480927096507492E-2</v>
      </c>
      <c r="P1648" s="27">
        <f>(1-L1648)/'I Disease Parameters'!$E$14</f>
        <v>2.2201009973307193E-2</v>
      </c>
      <c r="Q1648" s="19" t="str">
        <f t="shared" si="704"/>
        <v/>
      </c>
      <c r="R1648" s="17" t="str">
        <f t="shared" si="705"/>
        <v/>
      </c>
      <c r="S1648" s="17" t="str">
        <f t="shared" si="706"/>
        <v/>
      </c>
      <c r="T1648" s="17" t="str">
        <f t="shared" si="707"/>
        <v/>
      </c>
      <c r="U1648" s="17" t="str">
        <f t="shared" si="708"/>
        <v/>
      </c>
      <c r="V1648" s="17" t="str">
        <f t="shared" si="709"/>
        <v/>
      </c>
      <c r="W1648" s="17" t="str">
        <f t="shared" si="710"/>
        <v/>
      </c>
      <c r="X1648" s="18" t="str">
        <f t="shared" si="701"/>
        <v/>
      </c>
      <c r="Y1648" s="17" t="str">
        <f t="shared" si="711"/>
        <v/>
      </c>
      <c r="Z1648" s="17" t="str">
        <f t="shared" si="712"/>
        <v/>
      </c>
      <c r="AA1648" s="17" t="str">
        <f t="shared" si="713"/>
        <v/>
      </c>
      <c r="AB1648" s="17" t="str">
        <f t="shared" si="714"/>
        <v/>
      </c>
      <c r="AC1648" s="17" t="str">
        <f t="shared" si="715"/>
        <v/>
      </c>
      <c r="AD1648" s="18" t="str">
        <f t="shared" si="716"/>
        <v/>
      </c>
      <c r="AE1648" s="19" t="str">
        <f t="shared" si="717"/>
        <v/>
      </c>
      <c r="AF1648" s="17" t="str">
        <f t="shared" si="718"/>
        <v/>
      </c>
      <c r="AG1648" s="17" t="str">
        <f t="shared" si="719"/>
        <v/>
      </c>
      <c r="AH1648" s="18" t="str">
        <f t="shared" si="720"/>
        <v/>
      </c>
      <c r="AI1648" s="73"/>
      <c r="AJ1648" s="74"/>
      <c r="AK1648" s="74"/>
      <c r="AL1648" s="73"/>
      <c r="AM1648" s="74"/>
      <c r="AN1648" s="74">
        <f t="shared" si="721"/>
        <v>2012</v>
      </c>
      <c r="AO1648" s="19" t="str">
        <f t="shared" ca="1" si="722"/>
        <v>-</v>
      </c>
      <c r="AP1648" s="17" t="str">
        <f ca="1">IF($C1648&gt;=TODAY(),"-",100*(AO1648-MIN(Fit_Error_Deaths))/(MAX(Fit_Error_Deaths)-MIN(Fit_Error_Deaths)))</f>
        <v>-</v>
      </c>
      <c r="AQ1648" s="17" t="str">
        <f t="shared" ca="1" si="723"/>
        <v>-</v>
      </c>
      <c r="AR1648" s="17" t="str">
        <f ca="1">IF($C1648&gt;=TODAY(),"-",100*(AQ1648-MIN(Fit_Error_LocalTransmission))/(MAX(Fit_Error_LocalTransmission)-MIN(Fit_Error_LocalTransmission)))</f>
        <v>-</v>
      </c>
      <c r="AS1648" s="17" t="str">
        <f t="shared" ca="1" si="724"/>
        <v>-</v>
      </c>
      <c r="AT1648" s="67" t="str">
        <f t="shared" ca="1" si="725"/>
        <v>-</v>
      </c>
    </row>
    <row r="1649" spans="1:46" s="1" customFormat="1" ht="12" x14ac:dyDescent="0.35">
      <c r="A1649" s="87"/>
      <c r="B1649" s="40" t="str">
        <f t="shared" si="702"/>
        <v/>
      </c>
      <c r="C1649" s="41" t="str">
        <f t="shared" si="703"/>
        <v/>
      </c>
      <c r="D1649" s="28">
        <f>'I Disease Parameters'!$E$6/(1000*365)</f>
        <v>4.8197260273972601E-5</v>
      </c>
      <c r="E1649" s="28">
        <f>'I Disease Parameters'!$E$7/(1000*365)</f>
        <v>2.0024657534246577E-5</v>
      </c>
      <c r="F1649" s="27">
        <f>(1-'I Disease Parameters'!$E$8)/'I Disease Parameters'!$E$10</f>
        <v>0.188</v>
      </c>
      <c r="G1649" s="27">
        <f>'I Disease Parameters'!$E$8/'I Disease Parameters'!$E$11</f>
        <v>1.2E-2</v>
      </c>
      <c r="H1649" s="27">
        <f>1/'I Disease Parameters'!$E$12</f>
        <v>0.05</v>
      </c>
      <c r="I1649" s="27">
        <f>'I Disease Parameters'!$E$9/'I Disease Parameters'!$E$15</f>
        <v>0</v>
      </c>
      <c r="J1649" s="83">
        <f t="shared" si="726"/>
        <v>7.7001263440561267</v>
      </c>
      <c r="K1649" s="60">
        <f t="shared" si="727"/>
        <v>0.77001263449643809</v>
      </c>
      <c r="L1649" s="30">
        <f t="shared" si="728"/>
        <v>0.46717576064062738</v>
      </c>
      <c r="M1649" s="27">
        <f>J1649/'I Disease Parameters'!$E$12</f>
        <v>0.38500631720280631</v>
      </c>
      <c r="N1649" s="27">
        <f>K1649/SQRT('I Disease Parameters'!$E$13*'I Disease Parameters'!$E$13)</f>
        <v>4.5294860852731655E-2</v>
      </c>
      <c r="O1649" s="27">
        <f>L1649/'I Disease Parameters'!$E$13</f>
        <v>2.7480927096507492E-2</v>
      </c>
      <c r="P1649" s="27">
        <f>(1-L1649)/'I Disease Parameters'!$E$14</f>
        <v>2.2201009973307193E-2</v>
      </c>
      <c r="Q1649" s="19" t="str">
        <f t="shared" si="704"/>
        <v/>
      </c>
      <c r="R1649" s="17" t="str">
        <f t="shared" si="705"/>
        <v/>
      </c>
      <c r="S1649" s="17" t="str">
        <f t="shared" si="706"/>
        <v/>
      </c>
      <c r="T1649" s="17" t="str">
        <f t="shared" si="707"/>
        <v/>
      </c>
      <c r="U1649" s="17" t="str">
        <f t="shared" si="708"/>
        <v/>
      </c>
      <c r="V1649" s="17" t="str">
        <f t="shared" si="709"/>
        <v/>
      </c>
      <c r="W1649" s="17" t="str">
        <f t="shared" si="710"/>
        <v/>
      </c>
      <c r="X1649" s="18" t="str">
        <f t="shared" si="701"/>
        <v/>
      </c>
      <c r="Y1649" s="17" t="str">
        <f t="shared" si="711"/>
        <v/>
      </c>
      <c r="Z1649" s="17" t="str">
        <f t="shared" si="712"/>
        <v/>
      </c>
      <c r="AA1649" s="17" t="str">
        <f t="shared" si="713"/>
        <v/>
      </c>
      <c r="AB1649" s="17" t="str">
        <f t="shared" si="714"/>
        <v/>
      </c>
      <c r="AC1649" s="17" t="str">
        <f t="shared" si="715"/>
        <v/>
      </c>
      <c r="AD1649" s="18" t="str">
        <f t="shared" si="716"/>
        <v/>
      </c>
      <c r="AE1649" s="19" t="str">
        <f t="shared" si="717"/>
        <v/>
      </c>
      <c r="AF1649" s="17" t="str">
        <f t="shared" si="718"/>
        <v/>
      </c>
      <c r="AG1649" s="17" t="str">
        <f t="shared" si="719"/>
        <v/>
      </c>
      <c r="AH1649" s="18" t="str">
        <f t="shared" si="720"/>
        <v/>
      </c>
      <c r="AI1649" s="73"/>
      <c r="AJ1649" s="74"/>
      <c r="AK1649" s="74"/>
      <c r="AL1649" s="73"/>
      <c r="AM1649" s="74"/>
      <c r="AN1649" s="74">
        <f t="shared" si="721"/>
        <v>2012</v>
      </c>
      <c r="AO1649" s="19" t="str">
        <f t="shared" ca="1" si="722"/>
        <v>-</v>
      </c>
      <c r="AP1649" s="17" t="str">
        <f ca="1">IF($C1649&gt;=TODAY(),"-",100*(AO1649-MIN(Fit_Error_Deaths))/(MAX(Fit_Error_Deaths)-MIN(Fit_Error_Deaths)))</f>
        <v>-</v>
      </c>
      <c r="AQ1649" s="17" t="str">
        <f t="shared" ca="1" si="723"/>
        <v>-</v>
      </c>
      <c r="AR1649" s="17" t="str">
        <f ca="1">IF($C1649&gt;=TODAY(),"-",100*(AQ1649-MIN(Fit_Error_LocalTransmission))/(MAX(Fit_Error_LocalTransmission)-MIN(Fit_Error_LocalTransmission)))</f>
        <v>-</v>
      </c>
      <c r="AS1649" s="17" t="str">
        <f t="shared" ca="1" si="724"/>
        <v>-</v>
      </c>
      <c r="AT1649" s="67" t="str">
        <f t="shared" ca="1" si="725"/>
        <v>-</v>
      </c>
    </row>
    <row r="1650" spans="1:46" s="1" customFormat="1" ht="12" x14ac:dyDescent="0.35">
      <c r="A1650" s="87"/>
      <c r="B1650" s="40" t="str">
        <f t="shared" si="702"/>
        <v/>
      </c>
      <c r="C1650" s="41" t="str">
        <f t="shared" si="703"/>
        <v/>
      </c>
      <c r="D1650" s="28">
        <f>'I Disease Parameters'!$E$6/(1000*365)</f>
        <v>4.8197260273972601E-5</v>
      </c>
      <c r="E1650" s="28">
        <f>'I Disease Parameters'!$E$7/(1000*365)</f>
        <v>2.0024657534246577E-5</v>
      </c>
      <c r="F1650" s="27">
        <f>(1-'I Disease Parameters'!$E$8)/'I Disease Parameters'!$E$10</f>
        <v>0.188</v>
      </c>
      <c r="G1650" s="27">
        <f>'I Disease Parameters'!$E$8/'I Disease Parameters'!$E$11</f>
        <v>1.2E-2</v>
      </c>
      <c r="H1650" s="27">
        <f>1/'I Disease Parameters'!$E$12</f>
        <v>0.05</v>
      </c>
      <c r="I1650" s="27">
        <f>'I Disease Parameters'!$E$9/'I Disease Parameters'!$E$15</f>
        <v>0</v>
      </c>
      <c r="J1650" s="83">
        <f t="shared" si="726"/>
        <v>7.7001263440561267</v>
      </c>
      <c r="K1650" s="60">
        <f t="shared" si="727"/>
        <v>0.77001263449643809</v>
      </c>
      <c r="L1650" s="30">
        <f t="shared" si="728"/>
        <v>0.46717576064062738</v>
      </c>
      <c r="M1650" s="27">
        <f>J1650/'I Disease Parameters'!$E$12</f>
        <v>0.38500631720280631</v>
      </c>
      <c r="N1650" s="27">
        <f>K1650/SQRT('I Disease Parameters'!$E$13*'I Disease Parameters'!$E$13)</f>
        <v>4.5294860852731655E-2</v>
      </c>
      <c r="O1650" s="27">
        <f>L1650/'I Disease Parameters'!$E$13</f>
        <v>2.7480927096507492E-2</v>
      </c>
      <c r="P1650" s="27">
        <f>(1-L1650)/'I Disease Parameters'!$E$14</f>
        <v>2.2201009973307193E-2</v>
      </c>
      <c r="Q1650" s="19" t="str">
        <f t="shared" si="704"/>
        <v/>
      </c>
      <c r="R1650" s="17" t="str">
        <f t="shared" si="705"/>
        <v/>
      </c>
      <c r="S1650" s="17" t="str">
        <f t="shared" si="706"/>
        <v/>
      </c>
      <c r="T1650" s="17" t="str">
        <f t="shared" si="707"/>
        <v/>
      </c>
      <c r="U1650" s="17" t="str">
        <f t="shared" si="708"/>
        <v/>
      </c>
      <c r="V1650" s="17" t="str">
        <f t="shared" si="709"/>
        <v/>
      </c>
      <c r="W1650" s="17" t="str">
        <f t="shared" si="710"/>
        <v/>
      </c>
      <c r="X1650" s="18" t="str">
        <f t="shared" si="701"/>
        <v/>
      </c>
      <c r="Y1650" s="17" t="str">
        <f t="shared" si="711"/>
        <v/>
      </c>
      <c r="Z1650" s="17" t="str">
        <f t="shared" si="712"/>
        <v/>
      </c>
      <c r="AA1650" s="17" t="str">
        <f t="shared" si="713"/>
        <v/>
      </c>
      <c r="AB1650" s="17" t="str">
        <f t="shared" si="714"/>
        <v/>
      </c>
      <c r="AC1650" s="17" t="str">
        <f t="shared" si="715"/>
        <v/>
      </c>
      <c r="AD1650" s="18" t="str">
        <f t="shared" si="716"/>
        <v/>
      </c>
      <c r="AE1650" s="19" t="str">
        <f t="shared" si="717"/>
        <v/>
      </c>
      <c r="AF1650" s="17" t="str">
        <f t="shared" si="718"/>
        <v/>
      </c>
      <c r="AG1650" s="17" t="str">
        <f t="shared" si="719"/>
        <v/>
      </c>
      <c r="AH1650" s="18" t="str">
        <f t="shared" si="720"/>
        <v/>
      </c>
      <c r="AI1650" s="73"/>
      <c r="AJ1650" s="74"/>
      <c r="AK1650" s="74"/>
      <c r="AL1650" s="73"/>
      <c r="AM1650" s="74"/>
      <c r="AN1650" s="74">
        <f t="shared" si="721"/>
        <v>2012</v>
      </c>
      <c r="AO1650" s="19" t="str">
        <f t="shared" ca="1" si="722"/>
        <v>-</v>
      </c>
      <c r="AP1650" s="17" t="str">
        <f ca="1">IF($C1650&gt;=TODAY(),"-",100*(AO1650-MIN(Fit_Error_Deaths))/(MAX(Fit_Error_Deaths)-MIN(Fit_Error_Deaths)))</f>
        <v>-</v>
      </c>
      <c r="AQ1650" s="17" t="str">
        <f t="shared" ca="1" si="723"/>
        <v>-</v>
      </c>
      <c r="AR1650" s="17" t="str">
        <f ca="1">IF($C1650&gt;=TODAY(),"-",100*(AQ1650-MIN(Fit_Error_LocalTransmission))/(MAX(Fit_Error_LocalTransmission)-MIN(Fit_Error_LocalTransmission)))</f>
        <v>-</v>
      </c>
      <c r="AS1650" s="17" t="str">
        <f t="shared" ca="1" si="724"/>
        <v>-</v>
      </c>
      <c r="AT1650" s="67" t="str">
        <f t="shared" ca="1" si="725"/>
        <v>-</v>
      </c>
    </row>
    <row r="1651" spans="1:46" s="1" customFormat="1" ht="12" x14ac:dyDescent="0.35">
      <c r="A1651" s="87"/>
      <c r="B1651" s="40" t="str">
        <f t="shared" si="702"/>
        <v/>
      </c>
      <c r="C1651" s="41" t="str">
        <f t="shared" si="703"/>
        <v/>
      </c>
      <c r="D1651" s="28">
        <f>'I Disease Parameters'!$E$6/(1000*365)</f>
        <v>4.8197260273972601E-5</v>
      </c>
      <c r="E1651" s="28">
        <f>'I Disease Parameters'!$E$7/(1000*365)</f>
        <v>2.0024657534246577E-5</v>
      </c>
      <c r="F1651" s="27">
        <f>(1-'I Disease Parameters'!$E$8)/'I Disease Parameters'!$E$10</f>
        <v>0.188</v>
      </c>
      <c r="G1651" s="27">
        <f>'I Disease Parameters'!$E$8/'I Disease Parameters'!$E$11</f>
        <v>1.2E-2</v>
      </c>
      <c r="H1651" s="27">
        <f>1/'I Disease Parameters'!$E$12</f>
        <v>0.05</v>
      </c>
      <c r="I1651" s="27">
        <f>'I Disease Parameters'!$E$9/'I Disease Parameters'!$E$15</f>
        <v>0</v>
      </c>
      <c r="J1651" s="83">
        <f t="shared" si="726"/>
        <v>7.7001263440561267</v>
      </c>
      <c r="K1651" s="60">
        <f t="shared" si="727"/>
        <v>0.77001263449643809</v>
      </c>
      <c r="L1651" s="30">
        <f t="shared" si="728"/>
        <v>0.46717576064062738</v>
      </c>
      <c r="M1651" s="27">
        <f>J1651/'I Disease Parameters'!$E$12</f>
        <v>0.38500631720280631</v>
      </c>
      <c r="N1651" s="27">
        <f>K1651/SQRT('I Disease Parameters'!$E$13*'I Disease Parameters'!$E$13)</f>
        <v>4.5294860852731655E-2</v>
      </c>
      <c r="O1651" s="27">
        <f>L1651/'I Disease Parameters'!$E$13</f>
        <v>2.7480927096507492E-2</v>
      </c>
      <c r="P1651" s="27">
        <f>(1-L1651)/'I Disease Parameters'!$E$14</f>
        <v>2.2201009973307193E-2</v>
      </c>
      <c r="Q1651" s="19" t="str">
        <f t="shared" si="704"/>
        <v/>
      </c>
      <c r="R1651" s="17" t="str">
        <f t="shared" si="705"/>
        <v/>
      </c>
      <c r="S1651" s="17" t="str">
        <f t="shared" si="706"/>
        <v/>
      </c>
      <c r="T1651" s="17" t="str">
        <f t="shared" si="707"/>
        <v/>
      </c>
      <c r="U1651" s="17" t="str">
        <f t="shared" si="708"/>
        <v/>
      </c>
      <c r="V1651" s="17" t="str">
        <f t="shared" si="709"/>
        <v/>
      </c>
      <c r="W1651" s="17" t="str">
        <f t="shared" si="710"/>
        <v/>
      </c>
      <c r="X1651" s="18" t="str">
        <f t="shared" si="701"/>
        <v/>
      </c>
      <c r="Y1651" s="17" t="str">
        <f t="shared" si="711"/>
        <v/>
      </c>
      <c r="Z1651" s="17" t="str">
        <f t="shared" si="712"/>
        <v/>
      </c>
      <c r="AA1651" s="17" t="str">
        <f t="shared" si="713"/>
        <v/>
      </c>
      <c r="AB1651" s="17" t="str">
        <f t="shared" si="714"/>
        <v/>
      </c>
      <c r="AC1651" s="17" t="str">
        <f t="shared" si="715"/>
        <v/>
      </c>
      <c r="AD1651" s="18" t="str">
        <f t="shared" si="716"/>
        <v/>
      </c>
      <c r="AE1651" s="19" t="str">
        <f t="shared" si="717"/>
        <v/>
      </c>
      <c r="AF1651" s="17" t="str">
        <f t="shared" si="718"/>
        <v/>
      </c>
      <c r="AG1651" s="17" t="str">
        <f t="shared" si="719"/>
        <v/>
      </c>
      <c r="AH1651" s="18" t="str">
        <f t="shared" si="720"/>
        <v/>
      </c>
      <c r="AI1651" s="73"/>
      <c r="AJ1651" s="74"/>
      <c r="AK1651" s="74"/>
      <c r="AL1651" s="73"/>
      <c r="AM1651" s="74"/>
      <c r="AN1651" s="74">
        <f t="shared" si="721"/>
        <v>2012</v>
      </c>
      <c r="AO1651" s="19" t="str">
        <f t="shared" ca="1" si="722"/>
        <v>-</v>
      </c>
      <c r="AP1651" s="17" t="str">
        <f ca="1">IF($C1651&gt;=TODAY(),"-",100*(AO1651-MIN(Fit_Error_Deaths))/(MAX(Fit_Error_Deaths)-MIN(Fit_Error_Deaths)))</f>
        <v>-</v>
      </c>
      <c r="AQ1651" s="17" t="str">
        <f t="shared" ca="1" si="723"/>
        <v>-</v>
      </c>
      <c r="AR1651" s="17" t="str">
        <f ca="1">IF($C1651&gt;=TODAY(),"-",100*(AQ1651-MIN(Fit_Error_LocalTransmission))/(MAX(Fit_Error_LocalTransmission)-MIN(Fit_Error_LocalTransmission)))</f>
        <v>-</v>
      </c>
      <c r="AS1651" s="17" t="str">
        <f t="shared" ca="1" si="724"/>
        <v>-</v>
      </c>
      <c r="AT1651" s="67" t="str">
        <f t="shared" ca="1" si="725"/>
        <v>-</v>
      </c>
    </row>
    <row r="1652" spans="1:46" s="1" customFormat="1" ht="12" x14ac:dyDescent="0.35">
      <c r="A1652" s="87"/>
      <c r="B1652" s="40" t="str">
        <f t="shared" si="702"/>
        <v/>
      </c>
      <c r="C1652" s="41" t="str">
        <f t="shared" si="703"/>
        <v/>
      </c>
      <c r="D1652" s="28">
        <f>'I Disease Parameters'!$E$6/(1000*365)</f>
        <v>4.8197260273972601E-5</v>
      </c>
      <c r="E1652" s="28">
        <f>'I Disease Parameters'!$E$7/(1000*365)</f>
        <v>2.0024657534246577E-5</v>
      </c>
      <c r="F1652" s="27">
        <f>(1-'I Disease Parameters'!$E$8)/'I Disease Parameters'!$E$10</f>
        <v>0.188</v>
      </c>
      <c r="G1652" s="27">
        <f>'I Disease Parameters'!$E$8/'I Disease Parameters'!$E$11</f>
        <v>1.2E-2</v>
      </c>
      <c r="H1652" s="27">
        <f>1/'I Disease Parameters'!$E$12</f>
        <v>0.05</v>
      </c>
      <c r="I1652" s="27">
        <f>'I Disease Parameters'!$E$9/'I Disease Parameters'!$E$15</f>
        <v>0</v>
      </c>
      <c r="J1652" s="83">
        <f t="shared" si="726"/>
        <v>7.7001263440561267</v>
      </c>
      <c r="K1652" s="60">
        <f t="shared" si="727"/>
        <v>0.77001263449643809</v>
      </c>
      <c r="L1652" s="30">
        <f t="shared" si="728"/>
        <v>0.46717576064062738</v>
      </c>
      <c r="M1652" s="27">
        <f>J1652/'I Disease Parameters'!$E$12</f>
        <v>0.38500631720280631</v>
      </c>
      <c r="N1652" s="27">
        <f>K1652/SQRT('I Disease Parameters'!$E$13*'I Disease Parameters'!$E$13)</f>
        <v>4.5294860852731655E-2</v>
      </c>
      <c r="O1652" s="27">
        <f>L1652/'I Disease Parameters'!$E$13</f>
        <v>2.7480927096507492E-2</v>
      </c>
      <c r="P1652" s="27">
        <f>(1-L1652)/'I Disease Parameters'!$E$14</f>
        <v>2.2201009973307193E-2</v>
      </c>
      <c r="Q1652" s="19" t="str">
        <f t="shared" si="704"/>
        <v/>
      </c>
      <c r="R1652" s="17" t="str">
        <f t="shared" si="705"/>
        <v/>
      </c>
      <c r="S1652" s="17" t="str">
        <f t="shared" si="706"/>
        <v/>
      </c>
      <c r="T1652" s="17" t="str">
        <f t="shared" si="707"/>
        <v/>
      </c>
      <c r="U1652" s="17" t="str">
        <f t="shared" si="708"/>
        <v/>
      </c>
      <c r="V1652" s="17" t="str">
        <f t="shared" si="709"/>
        <v/>
      </c>
      <c r="W1652" s="17" t="str">
        <f t="shared" si="710"/>
        <v/>
      </c>
      <c r="X1652" s="18" t="str">
        <f t="shared" si="701"/>
        <v/>
      </c>
      <c r="Y1652" s="17" t="str">
        <f t="shared" si="711"/>
        <v/>
      </c>
      <c r="Z1652" s="17" t="str">
        <f t="shared" si="712"/>
        <v/>
      </c>
      <c r="AA1652" s="17" t="str">
        <f t="shared" si="713"/>
        <v/>
      </c>
      <c r="AB1652" s="17" t="str">
        <f t="shared" si="714"/>
        <v/>
      </c>
      <c r="AC1652" s="17" t="str">
        <f t="shared" si="715"/>
        <v/>
      </c>
      <c r="AD1652" s="18" t="str">
        <f t="shared" si="716"/>
        <v/>
      </c>
      <c r="AE1652" s="19" t="str">
        <f t="shared" si="717"/>
        <v/>
      </c>
      <c r="AF1652" s="17" t="str">
        <f t="shared" si="718"/>
        <v/>
      </c>
      <c r="AG1652" s="17" t="str">
        <f t="shared" si="719"/>
        <v/>
      </c>
      <c r="AH1652" s="18" t="str">
        <f t="shared" si="720"/>
        <v/>
      </c>
      <c r="AI1652" s="73"/>
      <c r="AJ1652" s="74"/>
      <c r="AK1652" s="74"/>
      <c r="AL1652" s="73"/>
      <c r="AM1652" s="74"/>
      <c r="AN1652" s="74">
        <f t="shared" si="721"/>
        <v>2012</v>
      </c>
      <c r="AO1652" s="19" t="str">
        <f t="shared" ca="1" si="722"/>
        <v>-</v>
      </c>
      <c r="AP1652" s="17" t="str">
        <f ca="1">IF($C1652&gt;=TODAY(),"-",100*(AO1652-MIN(Fit_Error_Deaths))/(MAX(Fit_Error_Deaths)-MIN(Fit_Error_Deaths)))</f>
        <v>-</v>
      </c>
      <c r="AQ1652" s="17" t="str">
        <f t="shared" ca="1" si="723"/>
        <v>-</v>
      </c>
      <c r="AR1652" s="17" t="str">
        <f ca="1">IF($C1652&gt;=TODAY(),"-",100*(AQ1652-MIN(Fit_Error_LocalTransmission))/(MAX(Fit_Error_LocalTransmission)-MIN(Fit_Error_LocalTransmission)))</f>
        <v>-</v>
      </c>
      <c r="AS1652" s="17" t="str">
        <f t="shared" ca="1" si="724"/>
        <v>-</v>
      </c>
      <c r="AT1652" s="67" t="str">
        <f t="shared" ca="1" si="725"/>
        <v>-</v>
      </c>
    </row>
    <row r="1653" spans="1:46" s="1" customFormat="1" ht="12" x14ac:dyDescent="0.35">
      <c r="A1653" s="87"/>
      <c r="B1653" s="40" t="str">
        <f t="shared" si="702"/>
        <v/>
      </c>
      <c r="C1653" s="41" t="str">
        <f t="shared" si="703"/>
        <v/>
      </c>
      <c r="D1653" s="28">
        <f>'I Disease Parameters'!$E$6/(1000*365)</f>
        <v>4.8197260273972601E-5</v>
      </c>
      <c r="E1653" s="28">
        <f>'I Disease Parameters'!$E$7/(1000*365)</f>
        <v>2.0024657534246577E-5</v>
      </c>
      <c r="F1653" s="27">
        <f>(1-'I Disease Parameters'!$E$8)/'I Disease Parameters'!$E$10</f>
        <v>0.188</v>
      </c>
      <c r="G1653" s="27">
        <f>'I Disease Parameters'!$E$8/'I Disease Parameters'!$E$11</f>
        <v>1.2E-2</v>
      </c>
      <c r="H1653" s="27">
        <f>1/'I Disease Parameters'!$E$12</f>
        <v>0.05</v>
      </c>
      <c r="I1653" s="27">
        <f>'I Disease Parameters'!$E$9/'I Disease Parameters'!$E$15</f>
        <v>0</v>
      </c>
      <c r="J1653" s="83">
        <f t="shared" si="726"/>
        <v>7.7001263440561267</v>
      </c>
      <c r="K1653" s="60">
        <f t="shared" si="727"/>
        <v>0.77001263449643809</v>
      </c>
      <c r="L1653" s="30">
        <f t="shared" si="728"/>
        <v>0.46717576064062738</v>
      </c>
      <c r="M1653" s="27">
        <f>J1653/'I Disease Parameters'!$E$12</f>
        <v>0.38500631720280631</v>
      </c>
      <c r="N1653" s="27">
        <f>K1653/SQRT('I Disease Parameters'!$E$13*'I Disease Parameters'!$E$13)</f>
        <v>4.5294860852731655E-2</v>
      </c>
      <c r="O1653" s="27">
        <f>L1653/'I Disease Parameters'!$E$13</f>
        <v>2.7480927096507492E-2</v>
      </c>
      <c r="P1653" s="27">
        <f>(1-L1653)/'I Disease Parameters'!$E$14</f>
        <v>2.2201009973307193E-2</v>
      </c>
      <c r="Q1653" s="19" t="str">
        <f t="shared" si="704"/>
        <v/>
      </c>
      <c r="R1653" s="17" t="str">
        <f t="shared" si="705"/>
        <v/>
      </c>
      <c r="S1653" s="17" t="str">
        <f t="shared" si="706"/>
        <v/>
      </c>
      <c r="T1653" s="17" t="str">
        <f t="shared" si="707"/>
        <v/>
      </c>
      <c r="U1653" s="17" t="str">
        <f t="shared" si="708"/>
        <v/>
      </c>
      <c r="V1653" s="17" t="str">
        <f t="shared" si="709"/>
        <v/>
      </c>
      <c r="W1653" s="17" t="str">
        <f t="shared" si="710"/>
        <v/>
      </c>
      <c r="X1653" s="18" t="str">
        <f t="shared" si="701"/>
        <v/>
      </c>
      <c r="Y1653" s="17" t="str">
        <f t="shared" si="711"/>
        <v/>
      </c>
      <c r="Z1653" s="17" t="str">
        <f t="shared" si="712"/>
        <v/>
      </c>
      <c r="AA1653" s="17" t="str">
        <f t="shared" si="713"/>
        <v/>
      </c>
      <c r="AB1653" s="17" t="str">
        <f t="shared" si="714"/>
        <v/>
      </c>
      <c r="AC1653" s="17" t="str">
        <f t="shared" si="715"/>
        <v/>
      </c>
      <c r="AD1653" s="18" t="str">
        <f t="shared" si="716"/>
        <v/>
      </c>
      <c r="AE1653" s="19" t="str">
        <f t="shared" si="717"/>
        <v/>
      </c>
      <c r="AF1653" s="17" t="str">
        <f t="shared" si="718"/>
        <v/>
      </c>
      <c r="AG1653" s="17" t="str">
        <f t="shared" si="719"/>
        <v/>
      </c>
      <c r="AH1653" s="18" t="str">
        <f t="shared" si="720"/>
        <v/>
      </c>
      <c r="AI1653" s="73"/>
      <c r="AJ1653" s="74"/>
      <c r="AK1653" s="74"/>
      <c r="AL1653" s="73"/>
      <c r="AM1653" s="74"/>
      <c r="AN1653" s="74">
        <f t="shared" si="721"/>
        <v>2012</v>
      </c>
      <c r="AO1653" s="19" t="str">
        <f t="shared" ca="1" si="722"/>
        <v>-</v>
      </c>
      <c r="AP1653" s="17" t="str">
        <f ca="1">IF($C1653&gt;=TODAY(),"-",100*(AO1653-MIN(Fit_Error_Deaths))/(MAX(Fit_Error_Deaths)-MIN(Fit_Error_Deaths)))</f>
        <v>-</v>
      </c>
      <c r="AQ1653" s="17" t="str">
        <f t="shared" ca="1" si="723"/>
        <v>-</v>
      </c>
      <c r="AR1653" s="17" t="str">
        <f ca="1">IF($C1653&gt;=TODAY(),"-",100*(AQ1653-MIN(Fit_Error_LocalTransmission))/(MAX(Fit_Error_LocalTransmission)-MIN(Fit_Error_LocalTransmission)))</f>
        <v>-</v>
      </c>
      <c r="AS1653" s="17" t="str">
        <f t="shared" ca="1" si="724"/>
        <v>-</v>
      </c>
      <c r="AT1653" s="67" t="str">
        <f t="shared" ca="1" si="725"/>
        <v>-</v>
      </c>
    </row>
    <row r="1654" spans="1:46" s="1" customFormat="1" ht="12" x14ac:dyDescent="0.35">
      <c r="A1654" s="87"/>
      <c r="B1654" s="40" t="str">
        <f t="shared" si="702"/>
        <v/>
      </c>
      <c r="C1654" s="41" t="str">
        <f t="shared" si="703"/>
        <v/>
      </c>
      <c r="D1654" s="28">
        <f>'I Disease Parameters'!$E$6/(1000*365)</f>
        <v>4.8197260273972601E-5</v>
      </c>
      <c r="E1654" s="28">
        <f>'I Disease Parameters'!$E$7/(1000*365)</f>
        <v>2.0024657534246577E-5</v>
      </c>
      <c r="F1654" s="27">
        <f>(1-'I Disease Parameters'!$E$8)/'I Disease Parameters'!$E$10</f>
        <v>0.188</v>
      </c>
      <c r="G1654" s="27">
        <f>'I Disease Parameters'!$E$8/'I Disease Parameters'!$E$11</f>
        <v>1.2E-2</v>
      </c>
      <c r="H1654" s="27">
        <f>1/'I Disease Parameters'!$E$12</f>
        <v>0.05</v>
      </c>
      <c r="I1654" s="27">
        <f>'I Disease Parameters'!$E$9/'I Disease Parameters'!$E$15</f>
        <v>0</v>
      </c>
      <c r="J1654" s="83">
        <f t="shared" si="726"/>
        <v>7.7001263440561267</v>
      </c>
      <c r="K1654" s="60">
        <f t="shared" si="727"/>
        <v>0.77001263449643809</v>
      </c>
      <c r="L1654" s="30">
        <f t="shared" si="728"/>
        <v>0.46717576064062738</v>
      </c>
      <c r="M1654" s="27">
        <f>J1654/'I Disease Parameters'!$E$12</f>
        <v>0.38500631720280631</v>
      </c>
      <c r="N1654" s="27">
        <f>K1654/SQRT('I Disease Parameters'!$E$13*'I Disease Parameters'!$E$13)</f>
        <v>4.5294860852731655E-2</v>
      </c>
      <c r="O1654" s="27">
        <f>L1654/'I Disease Parameters'!$E$13</f>
        <v>2.7480927096507492E-2</v>
      </c>
      <c r="P1654" s="27">
        <f>(1-L1654)/'I Disease Parameters'!$E$14</f>
        <v>2.2201009973307193E-2</v>
      </c>
      <c r="Q1654" s="19" t="str">
        <f t="shared" si="704"/>
        <v/>
      </c>
      <c r="R1654" s="17" t="str">
        <f t="shared" si="705"/>
        <v/>
      </c>
      <c r="S1654" s="17" t="str">
        <f t="shared" si="706"/>
        <v/>
      </c>
      <c r="T1654" s="17" t="str">
        <f t="shared" si="707"/>
        <v/>
      </c>
      <c r="U1654" s="17" t="str">
        <f t="shared" si="708"/>
        <v/>
      </c>
      <c r="V1654" s="17" t="str">
        <f t="shared" si="709"/>
        <v/>
      </c>
      <c r="W1654" s="17" t="str">
        <f t="shared" si="710"/>
        <v/>
      </c>
      <c r="X1654" s="18" t="str">
        <f t="shared" si="701"/>
        <v/>
      </c>
      <c r="Y1654" s="17" t="str">
        <f t="shared" si="711"/>
        <v/>
      </c>
      <c r="Z1654" s="17" t="str">
        <f t="shared" si="712"/>
        <v/>
      </c>
      <c r="AA1654" s="17" t="str">
        <f t="shared" si="713"/>
        <v/>
      </c>
      <c r="AB1654" s="17" t="str">
        <f t="shared" si="714"/>
        <v/>
      </c>
      <c r="AC1654" s="17" t="str">
        <f t="shared" si="715"/>
        <v/>
      </c>
      <c r="AD1654" s="18" t="str">
        <f t="shared" si="716"/>
        <v/>
      </c>
      <c r="AE1654" s="19" t="str">
        <f t="shared" si="717"/>
        <v/>
      </c>
      <c r="AF1654" s="17" t="str">
        <f t="shared" si="718"/>
        <v/>
      </c>
      <c r="AG1654" s="17" t="str">
        <f t="shared" si="719"/>
        <v/>
      </c>
      <c r="AH1654" s="18" t="str">
        <f t="shared" si="720"/>
        <v/>
      </c>
      <c r="AI1654" s="73"/>
      <c r="AJ1654" s="74"/>
      <c r="AK1654" s="74"/>
      <c r="AL1654" s="73"/>
      <c r="AM1654" s="74"/>
      <c r="AN1654" s="74">
        <f t="shared" si="721"/>
        <v>2012</v>
      </c>
      <c r="AO1654" s="19" t="str">
        <f t="shared" ca="1" si="722"/>
        <v>-</v>
      </c>
      <c r="AP1654" s="17" t="str">
        <f ca="1">IF($C1654&gt;=TODAY(),"-",100*(AO1654-MIN(Fit_Error_Deaths))/(MAX(Fit_Error_Deaths)-MIN(Fit_Error_Deaths)))</f>
        <v>-</v>
      </c>
      <c r="AQ1654" s="17" t="str">
        <f t="shared" ca="1" si="723"/>
        <v>-</v>
      </c>
      <c r="AR1654" s="17" t="str">
        <f ca="1">IF($C1654&gt;=TODAY(),"-",100*(AQ1654-MIN(Fit_Error_LocalTransmission))/(MAX(Fit_Error_LocalTransmission)-MIN(Fit_Error_LocalTransmission)))</f>
        <v>-</v>
      </c>
      <c r="AS1654" s="17" t="str">
        <f t="shared" ca="1" si="724"/>
        <v>-</v>
      </c>
      <c r="AT1654" s="67" t="str">
        <f t="shared" ca="1" si="725"/>
        <v>-</v>
      </c>
    </row>
    <row r="1655" spans="1:46" s="1" customFormat="1" ht="12" x14ac:dyDescent="0.35">
      <c r="A1655" s="87"/>
      <c r="B1655" s="40" t="str">
        <f t="shared" si="702"/>
        <v/>
      </c>
      <c r="C1655" s="41" t="str">
        <f t="shared" si="703"/>
        <v/>
      </c>
      <c r="D1655" s="28">
        <f>'I Disease Parameters'!$E$6/(1000*365)</f>
        <v>4.8197260273972601E-5</v>
      </c>
      <c r="E1655" s="28">
        <f>'I Disease Parameters'!$E$7/(1000*365)</f>
        <v>2.0024657534246577E-5</v>
      </c>
      <c r="F1655" s="27">
        <f>(1-'I Disease Parameters'!$E$8)/'I Disease Parameters'!$E$10</f>
        <v>0.188</v>
      </c>
      <c r="G1655" s="27">
        <f>'I Disease Parameters'!$E$8/'I Disease Parameters'!$E$11</f>
        <v>1.2E-2</v>
      </c>
      <c r="H1655" s="27">
        <f>1/'I Disease Parameters'!$E$12</f>
        <v>0.05</v>
      </c>
      <c r="I1655" s="27">
        <f>'I Disease Parameters'!$E$9/'I Disease Parameters'!$E$15</f>
        <v>0</v>
      </c>
      <c r="J1655" s="83">
        <f t="shared" si="726"/>
        <v>7.7001263440561267</v>
      </c>
      <c r="K1655" s="60">
        <f t="shared" si="727"/>
        <v>0.77001263449643809</v>
      </c>
      <c r="L1655" s="30">
        <f t="shared" si="728"/>
        <v>0.46717576064062738</v>
      </c>
      <c r="M1655" s="27">
        <f>J1655/'I Disease Parameters'!$E$12</f>
        <v>0.38500631720280631</v>
      </c>
      <c r="N1655" s="27">
        <f>K1655/SQRT('I Disease Parameters'!$E$13*'I Disease Parameters'!$E$13)</f>
        <v>4.5294860852731655E-2</v>
      </c>
      <c r="O1655" s="27">
        <f>L1655/'I Disease Parameters'!$E$13</f>
        <v>2.7480927096507492E-2</v>
      </c>
      <c r="P1655" s="27">
        <f>(1-L1655)/'I Disease Parameters'!$E$14</f>
        <v>2.2201009973307193E-2</v>
      </c>
      <c r="Q1655" s="19" t="str">
        <f t="shared" si="704"/>
        <v/>
      </c>
      <c r="R1655" s="17" t="str">
        <f t="shared" si="705"/>
        <v/>
      </c>
      <c r="S1655" s="17" t="str">
        <f t="shared" si="706"/>
        <v/>
      </c>
      <c r="T1655" s="17" t="str">
        <f t="shared" si="707"/>
        <v/>
      </c>
      <c r="U1655" s="17" t="str">
        <f t="shared" si="708"/>
        <v/>
      </c>
      <c r="V1655" s="17" t="str">
        <f t="shared" si="709"/>
        <v/>
      </c>
      <c r="W1655" s="17" t="str">
        <f t="shared" si="710"/>
        <v/>
      </c>
      <c r="X1655" s="18" t="str">
        <f t="shared" si="701"/>
        <v/>
      </c>
      <c r="Y1655" s="17" t="str">
        <f t="shared" si="711"/>
        <v/>
      </c>
      <c r="Z1655" s="17" t="str">
        <f t="shared" si="712"/>
        <v/>
      </c>
      <c r="AA1655" s="17" t="str">
        <f t="shared" si="713"/>
        <v/>
      </c>
      <c r="AB1655" s="17" t="str">
        <f t="shared" si="714"/>
        <v/>
      </c>
      <c r="AC1655" s="17" t="str">
        <f t="shared" si="715"/>
        <v/>
      </c>
      <c r="AD1655" s="18" t="str">
        <f t="shared" si="716"/>
        <v/>
      </c>
      <c r="AE1655" s="19" t="str">
        <f t="shared" si="717"/>
        <v/>
      </c>
      <c r="AF1655" s="17" t="str">
        <f t="shared" si="718"/>
        <v/>
      </c>
      <c r="AG1655" s="17" t="str">
        <f t="shared" si="719"/>
        <v/>
      </c>
      <c r="AH1655" s="18" t="str">
        <f t="shared" si="720"/>
        <v/>
      </c>
      <c r="AI1655" s="73"/>
      <c r="AJ1655" s="74"/>
      <c r="AK1655" s="74"/>
      <c r="AL1655" s="73"/>
      <c r="AM1655" s="74"/>
      <c r="AN1655" s="74">
        <f t="shared" si="721"/>
        <v>2012</v>
      </c>
      <c r="AO1655" s="19" t="str">
        <f t="shared" ca="1" si="722"/>
        <v>-</v>
      </c>
      <c r="AP1655" s="17" t="str">
        <f ca="1">IF($C1655&gt;=TODAY(),"-",100*(AO1655-MIN(Fit_Error_Deaths))/(MAX(Fit_Error_Deaths)-MIN(Fit_Error_Deaths)))</f>
        <v>-</v>
      </c>
      <c r="AQ1655" s="17" t="str">
        <f t="shared" ca="1" si="723"/>
        <v>-</v>
      </c>
      <c r="AR1655" s="17" t="str">
        <f ca="1">IF($C1655&gt;=TODAY(),"-",100*(AQ1655-MIN(Fit_Error_LocalTransmission))/(MAX(Fit_Error_LocalTransmission)-MIN(Fit_Error_LocalTransmission)))</f>
        <v>-</v>
      </c>
      <c r="AS1655" s="17" t="str">
        <f t="shared" ca="1" si="724"/>
        <v>-</v>
      </c>
      <c r="AT1655" s="67" t="str">
        <f t="shared" ca="1" si="725"/>
        <v>-</v>
      </c>
    </row>
    <row r="1656" spans="1:46" s="1" customFormat="1" ht="12" x14ac:dyDescent="0.35">
      <c r="A1656" s="87"/>
      <c r="B1656" s="40" t="str">
        <f t="shared" si="702"/>
        <v/>
      </c>
      <c r="C1656" s="41" t="str">
        <f t="shared" si="703"/>
        <v/>
      </c>
      <c r="D1656" s="28">
        <f>'I Disease Parameters'!$E$6/(1000*365)</f>
        <v>4.8197260273972601E-5</v>
      </c>
      <c r="E1656" s="28">
        <f>'I Disease Parameters'!$E$7/(1000*365)</f>
        <v>2.0024657534246577E-5</v>
      </c>
      <c r="F1656" s="27">
        <f>(1-'I Disease Parameters'!$E$8)/'I Disease Parameters'!$E$10</f>
        <v>0.188</v>
      </c>
      <c r="G1656" s="27">
        <f>'I Disease Parameters'!$E$8/'I Disease Parameters'!$E$11</f>
        <v>1.2E-2</v>
      </c>
      <c r="H1656" s="27">
        <f>1/'I Disease Parameters'!$E$12</f>
        <v>0.05</v>
      </c>
      <c r="I1656" s="27">
        <f>'I Disease Parameters'!$E$9/'I Disease Parameters'!$E$15</f>
        <v>0</v>
      </c>
      <c r="J1656" s="83">
        <f t="shared" si="726"/>
        <v>7.7001263440561267</v>
      </c>
      <c r="K1656" s="60">
        <f t="shared" si="727"/>
        <v>0.77001263449643809</v>
      </c>
      <c r="L1656" s="30">
        <f t="shared" si="728"/>
        <v>0.46717576064062738</v>
      </c>
      <c r="M1656" s="27">
        <f>J1656/'I Disease Parameters'!$E$12</f>
        <v>0.38500631720280631</v>
      </c>
      <c r="N1656" s="27">
        <f>K1656/SQRT('I Disease Parameters'!$E$13*'I Disease Parameters'!$E$13)</f>
        <v>4.5294860852731655E-2</v>
      </c>
      <c r="O1656" s="27">
        <f>L1656/'I Disease Parameters'!$E$13</f>
        <v>2.7480927096507492E-2</v>
      </c>
      <c r="P1656" s="27">
        <f>(1-L1656)/'I Disease Parameters'!$E$14</f>
        <v>2.2201009973307193E-2</v>
      </c>
      <c r="Q1656" s="19" t="str">
        <f t="shared" si="704"/>
        <v/>
      </c>
      <c r="R1656" s="17" t="str">
        <f t="shared" si="705"/>
        <v/>
      </c>
      <c r="S1656" s="17" t="str">
        <f t="shared" si="706"/>
        <v/>
      </c>
      <c r="T1656" s="17" t="str">
        <f t="shared" si="707"/>
        <v/>
      </c>
      <c r="U1656" s="17" t="str">
        <f t="shared" si="708"/>
        <v/>
      </c>
      <c r="V1656" s="17" t="str">
        <f t="shared" si="709"/>
        <v/>
      </c>
      <c r="W1656" s="17" t="str">
        <f t="shared" si="710"/>
        <v/>
      </c>
      <c r="X1656" s="18" t="str">
        <f t="shared" si="701"/>
        <v/>
      </c>
      <c r="Y1656" s="17" t="str">
        <f t="shared" si="711"/>
        <v/>
      </c>
      <c r="Z1656" s="17" t="str">
        <f t="shared" si="712"/>
        <v/>
      </c>
      <c r="AA1656" s="17" t="str">
        <f t="shared" si="713"/>
        <v/>
      </c>
      <c r="AB1656" s="17" t="str">
        <f t="shared" si="714"/>
        <v/>
      </c>
      <c r="AC1656" s="17" t="str">
        <f t="shared" si="715"/>
        <v/>
      </c>
      <c r="AD1656" s="18" t="str">
        <f t="shared" si="716"/>
        <v/>
      </c>
      <c r="AE1656" s="19" t="str">
        <f t="shared" si="717"/>
        <v/>
      </c>
      <c r="AF1656" s="17" t="str">
        <f t="shared" si="718"/>
        <v/>
      </c>
      <c r="AG1656" s="17" t="str">
        <f t="shared" si="719"/>
        <v/>
      </c>
      <c r="AH1656" s="18" t="str">
        <f t="shared" si="720"/>
        <v/>
      </c>
      <c r="AI1656" s="73"/>
      <c r="AJ1656" s="74"/>
      <c r="AK1656" s="74"/>
      <c r="AL1656" s="73"/>
      <c r="AM1656" s="74"/>
      <c r="AN1656" s="74">
        <f t="shared" si="721"/>
        <v>2012</v>
      </c>
      <c r="AO1656" s="19" t="str">
        <f t="shared" ca="1" si="722"/>
        <v>-</v>
      </c>
      <c r="AP1656" s="17" t="str">
        <f ca="1">IF($C1656&gt;=TODAY(),"-",100*(AO1656-MIN(Fit_Error_Deaths))/(MAX(Fit_Error_Deaths)-MIN(Fit_Error_Deaths)))</f>
        <v>-</v>
      </c>
      <c r="AQ1656" s="17" t="str">
        <f t="shared" ca="1" si="723"/>
        <v>-</v>
      </c>
      <c r="AR1656" s="17" t="str">
        <f ca="1">IF($C1656&gt;=TODAY(),"-",100*(AQ1656-MIN(Fit_Error_LocalTransmission))/(MAX(Fit_Error_LocalTransmission)-MIN(Fit_Error_LocalTransmission)))</f>
        <v>-</v>
      </c>
      <c r="AS1656" s="17" t="str">
        <f t="shared" ca="1" si="724"/>
        <v>-</v>
      </c>
      <c r="AT1656" s="67" t="str">
        <f t="shared" ca="1" si="725"/>
        <v>-</v>
      </c>
    </row>
    <row r="1657" spans="1:46" s="1" customFormat="1" ht="12" x14ac:dyDescent="0.35">
      <c r="A1657" s="87"/>
      <c r="B1657" s="40" t="str">
        <f t="shared" si="702"/>
        <v/>
      </c>
      <c r="C1657" s="41" t="str">
        <f t="shared" si="703"/>
        <v/>
      </c>
      <c r="D1657" s="28">
        <f>'I Disease Parameters'!$E$6/(1000*365)</f>
        <v>4.8197260273972601E-5</v>
      </c>
      <c r="E1657" s="28">
        <f>'I Disease Parameters'!$E$7/(1000*365)</f>
        <v>2.0024657534246577E-5</v>
      </c>
      <c r="F1657" s="27">
        <f>(1-'I Disease Parameters'!$E$8)/'I Disease Parameters'!$E$10</f>
        <v>0.188</v>
      </c>
      <c r="G1657" s="27">
        <f>'I Disease Parameters'!$E$8/'I Disease Parameters'!$E$11</f>
        <v>1.2E-2</v>
      </c>
      <c r="H1657" s="27">
        <f>1/'I Disease Parameters'!$E$12</f>
        <v>0.05</v>
      </c>
      <c r="I1657" s="27">
        <f>'I Disease Parameters'!$E$9/'I Disease Parameters'!$E$15</f>
        <v>0</v>
      </c>
      <c r="J1657" s="83">
        <f t="shared" si="726"/>
        <v>7.7001263440561267</v>
      </c>
      <c r="K1657" s="60">
        <f t="shared" si="727"/>
        <v>0.77001263449643809</v>
      </c>
      <c r="L1657" s="30">
        <f t="shared" si="728"/>
        <v>0.46717576064062738</v>
      </c>
      <c r="M1657" s="27">
        <f>J1657/'I Disease Parameters'!$E$12</f>
        <v>0.38500631720280631</v>
      </c>
      <c r="N1657" s="27">
        <f>K1657/SQRT('I Disease Parameters'!$E$13*'I Disease Parameters'!$E$13)</f>
        <v>4.5294860852731655E-2</v>
      </c>
      <c r="O1657" s="27">
        <f>L1657/'I Disease Parameters'!$E$13</f>
        <v>2.7480927096507492E-2</v>
      </c>
      <c r="P1657" s="27">
        <f>(1-L1657)/'I Disease Parameters'!$E$14</f>
        <v>2.2201009973307193E-2</v>
      </c>
      <c r="Q1657" s="19" t="str">
        <f t="shared" si="704"/>
        <v/>
      </c>
      <c r="R1657" s="17" t="str">
        <f t="shared" si="705"/>
        <v/>
      </c>
      <c r="S1657" s="17" t="str">
        <f t="shared" si="706"/>
        <v/>
      </c>
      <c r="T1657" s="17" t="str">
        <f t="shared" si="707"/>
        <v/>
      </c>
      <c r="U1657" s="17" t="str">
        <f t="shared" si="708"/>
        <v/>
      </c>
      <c r="V1657" s="17" t="str">
        <f t="shared" si="709"/>
        <v/>
      </c>
      <c r="W1657" s="17" t="str">
        <f t="shared" si="710"/>
        <v/>
      </c>
      <c r="X1657" s="18" t="str">
        <f t="shared" si="701"/>
        <v/>
      </c>
      <c r="Y1657" s="17" t="str">
        <f t="shared" si="711"/>
        <v/>
      </c>
      <c r="Z1657" s="17" t="str">
        <f t="shared" si="712"/>
        <v/>
      </c>
      <c r="AA1657" s="17" t="str">
        <f t="shared" si="713"/>
        <v/>
      </c>
      <c r="AB1657" s="17" t="str">
        <f t="shared" si="714"/>
        <v/>
      </c>
      <c r="AC1657" s="17" t="str">
        <f t="shared" si="715"/>
        <v/>
      </c>
      <c r="AD1657" s="18" t="str">
        <f t="shared" si="716"/>
        <v/>
      </c>
      <c r="AE1657" s="19" t="str">
        <f t="shared" si="717"/>
        <v/>
      </c>
      <c r="AF1657" s="17" t="str">
        <f t="shared" si="718"/>
        <v/>
      </c>
      <c r="AG1657" s="17" t="str">
        <f t="shared" si="719"/>
        <v/>
      </c>
      <c r="AH1657" s="18" t="str">
        <f t="shared" si="720"/>
        <v/>
      </c>
      <c r="AI1657" s="73"/>
      <c r="AJ1657" s="74"/>
      <c r="AK1657" s="74"/>
      <c r="AL1657" s="73"/>
      <c r="AM1657" s="74"/>
      <c r="AN1657" s="74">
        <f t="shared" si="721"/>
        <v>2012</v>
      </c>
      <c r="AO1657" s="19" t="str">
        <f t="shared" ca="1" si="722"/>
        <v>-</v>
      </c>
      <c r="AP1657" s="17" t="str">
        <f ca="1">IF($C1657&gt;=TODAY(),"-",100*(AO1657-MIN(Fit_Error_Deaths))/(MAX(Fit_Error_Deaths)-MIN(Fit_Error_Deaths)))</f>
        <v>-</v>
      </c>
      <c r="AQ1657" s="17" t="str">
        <f t="shared" ca="1" si="723"/>
        <v>-</v>
      </c>
      <c r="AR1657" s="17" t="str">
        <f ca="1">IF($C1657&gt;=TODAY(),"-",100*(AQ1657-MIN(Fit_Error_LocalTransmission))/(MAX(Fit_Error_LocalTransmission)-MIN(Fit_Error_LocalTransmission)))</f>
        <v>-</v>
      </c>
      <c r="AS1657" s="17" t="str">
        <f t="shared" ca="1" si="724"/>
        <v>-</v>
      </c>
      <c r="AT1657" s="67" t="str">
        <f t="shared" ca="1" si="725"/>
        <v>-</v>
      </c>
    </row>
    <row r="1658" spans="1:46" s="1" customFormat="1" ht="12" x14ac:dyDescent="0.35">
      <c r="A1658" s="87"/>
      <c r="B1658" s="40" t="str">
        <f t="shared" si="702"/>
        <v/>
      </c>
      <c r="C1658" s="41" t="str">
        <f t="shared" si="703"/>
        <v/>
      </c>
      <c r="D1658" s="28">
        <f>'I Disease Parameters'!$E$6/(1000*365)</f>
        <v>4.8197260273972601E-5</v>
      </c>
      <c r="E1658" s="28">
        <f>'I Disease Parameters'!$E$7/(1000*365)</f>
        <v>2.0024657534246577E-5</v>
      </c>
      <c r="F1658" s="27">
        <f>(1-'I Disease Parameters'!$E$8)/'I Disease Parameters'!$E$10</f>
        <v>0.188</v>
      </c>
      <c r="G1658" s="27">
        <f>'I Disease Parameters'!$E$8/'I Disease Parameters'!$E$11</f>
        <v>1.2E-2</v>
      </c>
      <c r="H1658" s="27">
        <f>1/'I Disease Parameters'!$E$12</f>
        <v>0.05</v>
      </c>
      <c r="I1658" s="27">
        <f>'I Disease Parameters'!$E$9/'I Disease Parameters'!$E$15</f>
        <v>0</v>
      </c>
      <c r="J1658" s="83">
        <f t="shared" si="726"/>
        <v>7.7001263440561267</v>
      </c>
      <c r="K1658" s="60">
        <f t="shared" si="727"/>
        <v>0.77001263449643809</v>
      </c>
      <c r="L1658" s="30">
        <f t="shared" si="728"/>
        <v>0.46717576064062738</v>
      </c>
      <c r="M1658" s="27">
        <f>J1658/'I Disease Parameters'!$E$12</f>
        <v>0.38500631720280631</v>
      </c>
      <c r="N1658" s="27">
        <f>K1658/SQRT('I Disease Parameters'!$E$13*'I Disease Parameters'!$E$13)</f>
        <v>4.5294860852731655E-2</v>
      </c>
      <c r="O1658" s="27">
        <f>L1658/'I Disease Parameters'!$E$13</f>
        <v>2.7480927096507492E-2</v>
      </c>
      <c r="P1658" s="27">
        <f>(1-L1658)/'I Disease Parameters'!$E$14</f>
        <v>2.2201009973307193E-2</v>
      </c>
      <c r="Q1658" s="19" t="str">
        <f t="shared" si="704"/>
        <v/>
      </c>
      <c r="R1658" s="17" t="str">
        <f t="shared" si="705"/>
        <v/>
      </c>
      <c r="S1658" s="17" t="str">
        <f t="shared" si="706"/>
        <v/>
      </c>
      <c r="T1658" s="17" t="str">
        <f t="shared" si="707"/>
        <v/>
      </c>
      <c r="U1658" s="17" t="str">
        <f t="shared" si="708"/>
        <v/>
      </c>
      <c r="V1658" s="17" t="str">
        <f t="shared" si="709"/>
        <v/>
      </c>
      <c r="W1658" s="17" t="str">
        <f t="shared" si="710"/>
        <v/>
      </c>
      <c r="X1658" s="18" t="str">
        <f t="shared" si="701"/>
        <v/>
      </c>
      <c r="Y1658" s="17" t="str">
        <f t="shared" si="711"/>
        <v/>
      </c>
      <c r="Z1658" s="17" t="str">
        <f t="shared" si="712"/>
        <v/>
      </c>
      <c r="AA1658" s="17" t="str">
        <f t="shared" si="713"/>
        <v/>
      </c>
      <c r="AB1658" s="17" t="str">
        <f t="shared" si="714"/>
        <v/>
      </c>
      <c r="AC1658" s="17" t="str">
        <f t="shared" si="715"/>
        <v/>
      </c>
      <c r="AD1658" s="18" t="str">
        <f t="shared" si="716"/>
        <v/>
      </c>
      <c r="AE1658" s="19" t="str">
        <f t="shared" si="717"/>
        <v/>
      </c>
      <c r="AF1658" s="17" t="str">
        <f t="shared" si="718"/>
        <v/>
      </c>
      <c r="AG1658" s="17" t="str">
        <f t="shared" si="719"/>
        <v/>
      </c>
      <c r="AH1658" s="18" t="str">
        <f t="shared" si="720"/>
        <v/>
      </c>
      <c r="AI1658" s="73"/>
      <c r="AJ1658" s="74"/>
      <c r="AK1658" s="74"/>
      <c r="AL1658" s="73"/>
      <c r="AM1658" s="74"/>
      <c r="AN1658" s="74">
        <f t="shared" si="721"/>
        <v>2012</v>
      </c>
      <c r="AO1658" s="19" t="str">
        <f t="shared" ca="1" si="722"/>
        <v>-</v>
      </c>
      <c r="AP1658" s="17" t="str">
        <f ca="1">IF($C1658&gt;=TODAY(),"-",100*(AO1658-MIN(Fit_Error_Deaths))/(MAX(Fit_Error_Deaths)-MIN(Fit_Error_Deaths)))</f>
        <v>-</v>
      </c>
      <c r="AQ1658" s="17" t="str">
        <f t="shared" ca="1" si="723"/>
        <v>-</v>
      </c>
      <c r="AR1658" s="17" t="str">
        <f ca="1">IF($C1658&gt;=TODAY(),"-",100*(AQ1658-MIN(Fit_Error_LocalTransmission))/(MAX(Fit_Error_LocalTransmission)-MIN(Fit_Error_LocalTransmission)))</f>
        <v>-</v>
      </c>
      <c r="AS1658" s="17" t="str">
        <f t="shared" ca="1" si="724"/>
        <v>-</v>
      </c>
      <c r="AT1658" s="67" t="str">
        <f t="shared" ca="1" si="725"/>
        <v>-</v>
      </c>
    </row>
    <row r="1659" spans="1:46" s="1" customFormat="1" ht="12" x14ac:dyDescent="0.35">
      <c r="A1659" s="87"/>
      <c r="B1659" s="40" t="str">
        <f t="shared" si="702"/>
        <v/>
      </c>
      <c r="C1659" s="41" t="str">
        <f t="shared" si="703"/>
        <v/>
      </c>
      <c r="D1659" s="28">
        <f>'I Disease Parameters'!$E$6/(1000*365)</f>
        <v>4.8197260273972601E-5</v>
      </c>
      <c r="E1659" s="28">
        <f>'I Disease Parameters'!$E$7/(1000*365)</f>
        <v>2.0024657534246577E-5</v>
      </c>
      <c r="F1659" s="27">
        <f>(1-'I Disease Parameters'!$E$8)/'I Disease Parameters'!$E$10</f>
        <v>0.188</v>
      </c>
      <c r="G1659" s="27">
        <f>'I Disease Parameters'!$E$8/'I Disease Parameters'!$E$11</f>
        <v>1.2E-2</v>
      </c>
      <c r="H1659" s="27">
        <f>1/'I Disease Parameters'!$E$12</f>
        <v>0.05</v>
      </c>
      <c r="I1659" s="27">
        <f>'I Disease Parameters'!$E$9/'I Disease Parameters'!$E$15</f>
        <v>0</v>
      </c>
      <c r="J1659" s="83">
        <f t="shared" si="726"/>
        <v>7.7001263440561267</v>
      </c>
      <c r="K1659" s="60">
        <f t="shared" si="727"/>
        <v>0.77001263449643809</v>
      </c>
      <c r="L1659" s="30">
        <f t="shared" si="728"/>
        <v>0.46717576064062738</v>
      </c>
      <c r="M1659" s="27">
        <f>J1659/'I Disease Parameters'!$E$12</f>
        <v>0.38500631720280631</v>
      </c>
      <c r="N1659" s="27">
        <f>K1659/SQRT('I Disease Parameters'!$E$13*'I Disease Parameters'!$E$13)</f>
        <v>4.5294860852731655E-2</v>
      </c>
      <c r="O1659" s="27">
        <f>L1659/'I Disease Parameters'!$E$13</f>
        <v>2.7480927096507492E-2</v>
      </c>
      <c r="P1659" s="27">
        <f>(1-L1659)/'I Disease Parameters'!$E$14</f>
        <v>2.2201009973307193E-2</v>
      </c>
      <c r="Q1659" s="19" t="str">
        <f t="shared" si="704"/>
        <v/>
      </c>
      <c r="R1659" s="17" t="str">
        <f t="shared" si="705"/>
        <v/>
      </c>
      <c r="S1659" s="17" t="str">
        <f t="shared" si="706"/>
        <v/>
      </c>
      <c r="T1659" s="17" t="str">
        <f t="shared" si="707"/>
        <v/>
      </c>
      <c r="U1659" s="17" t="str">
        <f t="shared" si="708"/>
        <v/>
      </c>
      <c r="V1659" s="17" t="str">
        <f t="shared" si="709"/>
        <v/>
      </c>
      <c r="W1659" s="17" t="str">
        <f t="shared" si="710"/>
        <v/>
      </c>
      <c r="X1659" s="18" t="str">
        <f t="shared" si="701"/>
        <v/>
      </c>
      <c r="Y1659" s="17" t="str">
        <f t="shared" si="711"/>
        <v/>
      </c>
      <c r="Z1659" s="17" t="str">
        <f t="shared" si="712"/>
        <v/>
      </c>
      <c r="AA1659" s="17" t="str">
        <f t="shared" si="713"/>
        <v/>
      </c>
      <c r="AB1659" s="17" t="str">
        <f t="shared" si="714"/>
        <v/>
      </c>
      <c r="AC1659" s="17" t="str">
        <f t="shared" si="715"/>
        <v/>
      </c>
      <c r="AD1659" s="18" t="str">
        <f t="shared" si="716"/>
        <v/>
      </c>
      <c r="AE1659" s="19" t="str">
        <f t="shared" si="717"/>
        <v/>
      </c>
      <c r="AF1659" s="17" t="str">
        <f t="shared" si="718"/>
        <v/>
      </c>
      <c r="AG1659" s="17" t="str">
        <f t="shared" si="719"/>
        <v/>
      </c>
      <c r="AH1659" s="18" t="str">
        <f t="shared" si="720"/>
        <v/>
      </c>
      <c r="AI1659" s="73"/>
      <c r="AJ1659" s="74"/>
      <c r="AK1659" s="74"/>
      <c r="AL1659" s="73"/>
      <c r="AM1659" s="74"/>
      <c r="AN1659" s="74">
        <f t="shared" si="721"/>
        <v>2012</v>
      </c>
      <c r="AO1659" s="19" t="str">
        <f t="shared" ca="1" si="722"/>
        <v>-</v>
      </c>
      <c r="AP1659" s="17" t="str">
        <f ca="1">IF($C1659&gt;=TODAY(),"-",100*(AO1659-MIN(Fit_Error_Deaths))/(MAX(Fit_Error_Deaths)-MIN(Fit_Error_Deaths)))</f>
        <v>-</v>
      </c>
      <c r="AQ1659" s="17" t="str">
        <f t="shared" ca="1" si="723"/>
        <v>-</v>
      </c>
      <c r="AR1659" s="17" t="str">
        <f ca="1">IF($C1659&gt;=TODAY(),"-",100*(AQ1659-MIN(Fit_Error_LocalTransmission))/(MAX(Fit_Error_LocalTransmission)-MIN(Fit_Error_LocalTransmission)))</f>
        <v>-</v>
      </c>
      <c r="AS1659" s="17" t="str">
        <f t="shared" ca="1" si="724"/>
        <v>-</v>
      </c>
      <c r="AT1659" s="67" t="str">
        <f t="shared" ca="1" si="725"/>
        <v>-</v>
      </c>
    </row>
    <row r="1660" spans="1:46" s="1" customFormat="1" ht="12" x14ac:dyDescent="0.35">
      <c r="A1660" s="87"/>
      <c r="B1660" s="40" t="str">
        <f t="shared" si="702"/>
        <v/>
      </c>
      <c r="C1660" s="41" t="str">
        <f t="shared" si="703"/>
        <v/>
      </c>
      <c r="D1660" s="28">
        <f>'I Disease Parameters'!$E$6/(1000*365)</f>
        <v>4.8197260273972601E-5</v>
      </c>
      <c r="E1660" s="28">
        <f>'I Disease Parameters'!$E$7/(1000*365)</f>
        <v>2.0024657534246577E-5</v>
      </c>
      <c r="F1660" s="27">
        <f>(1-'I Disease Parameters'!$E$8)/'I Disease Parameters'!$E$10</f>
        <v>0.188</v>
      </c>
      <c r="G1660" s="27">
        <f>'I Disease Parameters'!$E$8/'I Disease Parameters'!$E$11</f>
        <v>1.2E-2</v>
      </c>
      <c r="H1660" s="27">
        <f>1/'I Disease Parameters'!$E$12</f>
        <v>0.05</v>
      </c>
      <c r="I1660" s="27">
        <f>'I Disease Parameters'!$E$9/'I Disease Parameters'!$E$15</f>
        <v>0</v>
      </c>
      <c r="J1660" s="83">
        <f t="shared" si="726"/>
        <v>7.7001263440561267</v>
      </c>
      <c r="K1660" s="60">
        <f t="shared" si="727"/>
        <v>0.77001263449643809</v>
      </c>
      <c r="L1660" s="30">
        <f t="shared" si="728"/>
        <v>0.46717576064062738</v>
      </c>
      <c r="M1660" s="27">
        <f>J1660/'I Disease Parameters'!$E$12</f>
        <v>0.38500631720280631</v>
      </c>
      <c r="N1660" s="27">
        <f>K1660/SQRT('I Disease Parameters'!$E$13*'I Disease Parameters'!$E$13)</f>
        <v>4.5294860852731655E-2</v>
      </c>
      <c r="O1660" s="27">
        <f>L1660/'I Disease Parameters'!$E$13</f>
        <v>2.7480927096507492E-2</v>
      </c>
      <c r="P1660" s="27">
        <f>(1-L1660)/'I Disease Parameters'!$E$14</f>
        <v>2.2201009973307193E-2</v>
      </c>
      <c r="Q1660" s="19" t="str">
        <f t="shared" si="704"/>
        <v/>
      </c>
      <c r="R1660" s="17" t="str">
        <f t="shared" si="705"/>
        <v/>
      </c>
      <c r="S1660" s="17" t="str">
        <f t="shared" si="706"/>
        <v/>
      </c>
      <c r="T1660" s="17" t="str">
        <f t="shared" si="707"/>
        <v/>
      </c>
      <c r="U1660" s="17" t="str">
        <f t="shared" si="708"/>
        <v/>
      </c>
      <c r="V1660" s="17" t="str">
        <f t="shared" si="709"/>
        <v/>
      </c>
      <c r="W1660" s="17" t="str">
        <f t="shared" si="710"/>
        <v/>
      </c>
      <c r="X1660" s="18" t="str">
        <f t="shared" si="701"/>
        <v/>
      </c>
      <c r="Y1660" s="17" t="str">
        <f t="shared" si="711"/>
        <v/>
      </c>
      <c r="Z1660" s="17" t="str">
        <f t="shared" si="712"/>
        <v/>
      </c>
      <c r="AA1660" s="17" t="str">
        <f t="shared" si="713"/>
        <v/>
      </c>
      <c r="AB1660" s="17" t="str">
        <f t="shared" si="714"/>
        <v/>
      </c>
      <c r="AC1660" s="17" t="str">
        <f t="shared" si="715"/>
        <v/>
      </c>
      <c r="AD1660" s="18" t="str">
        <f t="shared" si="716"/>
        <v/>
      </c>
      <c r="AE1660" s="19" t="str">
        <f t="shared" si="717"/>
        <v/>
      </c>
      <c r="AF1660" s="17" t="str">
        <f t="shared" si="718"/>
        <v/>
      </c>
      <c r="AG1660" s="17" t="str">
        <f t="shared" si="719"/>
        <v/>
      </c>
      <c r="AH1660" s="18" t="str">
        <f t="shared" si="720"/>
        <v/>
      </c>
      <c r="AI1660" s="73"/>
      <c r="AJ1660" s="74"/>
      <c r="AK1660" s="74"/>
      <c r="AL1660" s="73"/>
      <c r="AM1660" s="74"/>
      <c r="AN1660" s="74">
        <f t="shared" si="721"/>
        <v>2012</v>
      </c>
      <c r="AO1660" s="19" t="str">
        <f t="shared" ca="1" si="722"/>
        <v>-</v>
      </c>
      <c r="AP1660" s="17" t="str">
        <f ca="1">IF($C1660&gt;=TODAY(),"-",100*(AO1660-MIN(Fit_Error_Deaths))/(MAX(Fit_Error_Deaths)-MIN(Fit_Error_Deaths)))</f>
        <v>-</v>
      </c>
      <c r="AQ1660" s="17" t="str">
        <f t="shared" ca="1" si="723"/>
        <v>-</v>
      </c>
      <c r="AR1660" s="17" t="str">
        <f ca="1">IF($C1660&gt;=TODAY(),"-",100*(AQ1660-MIN(Fit_Error_LocalTransmission))/(MAX(Fit_Error_LocalTransmission)-MIN(Fit_Error_LocalTransmission)))</f>
        <v>-</v>
      </c>
      <c r="AS1660" s="17" t="str">
        <f t="shared" ca="1" si="724"/>
        <v>-</v>
      </c>
      <c r="AT1660" s="67" t="str">
        <f t="shared" ca="1" si="725"/>
        <v>-</v>
      </c>
    </row>
    <row r="1661" spans="1:46" s="1" customFormat="1" ht="12" x14ac:dyDescent="0.35">
      <c r="A1661" s="87"/>
      <c r="B1661" s="40" t="str">
        <f t="shared" si="702"/>
        <v/>
      </c>
      <c r="C1661" s="41" t="str">
        <f t="shared" si="703"/>
        <v/>
      </c>
      <c r="D1661" s="28">
        <f>'I Disease Parameters'!$E$6/(1000*365)</f>
        <v>4.8197260273972601E-5</v>
      </c>
      <c r="E1661" s="28">
        <f>'I Disease Parameters'!$E$7/(1000*365)</f>
        <v>2.0024657534246577E-5</v>
      </c>
      <c r="F1661" s="27">
        <f>(1-'I Disease Parameters'!$E$8)/'I Disease Parameters'!$E$10</f>
        <v>0.188</v>
      </c>
      <c r="G1661" s="27">
        <f>'I Disease Parameters'!$E$8/'I Disease Parameters'!$E$11</f>
        <v>1.2E-2</v>
      </c>
      <c r="H1661" s="27">
        <f>1/'I Disease Parameters'!$E$12</f>
        <v>0.05</v>
      </c>
      <c r="I1661" s="27">
        <f>'I Disease Parameters'!$E$9/'I Disease Parameters'!$E$15</f>
        <v>0</v>
      </c>
      <c r="J1661" s="83">
        <f t="shared" si="726"/>
        <v>7.7001263440561267</v>
      </c>
      <c r="K1661" s="60">
        <f t="shared" si="727"/>
        <v>0.77001263449643809</v>
      </c>
      <c r="L1661" s="30">
        <f t="shared" si="728"/>
        <v>0.46717576064062738</v>
      </c>
      <c r="M1661" s="27">
        <f>J1661/'I Disease Parameters'!$E$12</f>
        <v>0.38500631720280631</v>
      </c>
      <c r="N1661" s="27">
        <f>K1661/SQRT('I Disease Parameters'!$E$13*'I Disease Parameters'!$E$13)</f>
        <v>4.5294860852731655E-2</v>
      </c>
      <c r="O1661" s="27">
        <f>L1661/'I Disease Parameters'!$E$13</f>
        <v>2.7480927096507492E-2</v>
      </c>
      <c r="P1661" s="27">
        <f>(1-L1661)/'I Disease Parameters'!$E$14</f>
        <v>2.2201009973307193E-2</v>
      </c>
      <c r="Q1661" s="19" t="str">
        <f t="shared" si="704"/>
        <v/>
      </c>
      <c r="R1661" s="17" t="str">
        <f t="shared" si="705"/>
        <v/>
      </c>
      <c r="S1661" s="17" t="str">
        <f t="shared" si="706"/>
        <v/>
      </c>
      <c r="T1661" s="17" t="str">
        <f t="shared" si="707"/>
        <v/>
      </c>
      <c r="U1661" s="17" t="str">
        <f t="shared" si="708"/>
        <v/>
      </c>
      <c r="V1661" s="17" t="str">
        <f t="shared" si="709"/>
        <v/>
      </c>
      <c r="W1661" s="17" t="str">
        <f t="shared" si="710"/>
        <v/>
      </c>
      <c r="X1661" s="18" t="str">
        <f t="shared" si="701"/>
        <v/>
      </c>
      <c r="Y1661" s="17" t="str">
        <f t="shared" si="711"/>
        <v/>
      </c>
      <c r="Z1661" s="17" t="str">
        <f t="shared" si="712"/>
        <v/>
      </c>
      <c r="AA1661" s="17" t="str">
        <f t="shared" si="713"/>
        <v/>
      </c>
      <c r="AB1661" s="17" t="str">
        <f t="shared" si="714"/>
        <v/>
      </c>
      <c r="AC1661" s="17" t="str">
        <f t="shared" si="715"/>
        <v/>
      </c>
      <c r="AD1661" s="18" t="str">
        <f t="shared" si="716"/>
        <v/>
      </c>
      <c r="AE1661" s="19" t="str">
        <f t="shared" si="717"/>
        <v/>
      </c>
      <c r="AF1661" s="17" t="str">
        <f t="shared" si="718"/>
        <v/>
      </c>
      <c r="AG1661" s="17" t="str">
        <f t="shared" si="719"/>
        <v/>
      </c>
      <c r="AH1661" s="18" t="str">
        <f t="shared" si="720"/>
        <v/>
      </c>
      <c r="AI1661" s="73"/>
      <c r="AJ1661" s="74"/>
      <c r="AK1661" s="74"/>
      <c r="AL1661" s="73"/>
      <c r="AM1661" s="74"/>
      <c r="AN1661" s="74">
        <f t="shared" si="721"/>
        <v>2012</v>
      </c>
      <c r="AO1661" s="19" t="str">
        <f t="shared" ca="1" si="722"/>
        <v>-</v>
      </c>
      <c r="AP1661" s="17" t="str">
        <f ca="1">IF($C1661&gt;=TODAY(),"-",100*(AO1661-MIN(Fit_Error_Deaths))/(MAX(Fit_Error_Deaths)-MIN(Fit_Error_Deaths)))</f>
        <v>-</v>
      </c>
      <c r="AQ1661" s="17" t="str">
        <f t="shared" ca="1" si="723"/>
        <v>-</v>
      </c>
      <c r="AR1661" s="17" t="str">
        <f ca="1">IF($C1661&gt;=TODAY(),"-",100*(AQ1661-MIN(Fit_Error_LocalTransmission))/(MAX(Fit_Error_LocalTransmission)-MIN(Fit_Error_LocalTransmission)))</f>
        <v>-</v>
      </c>
      <c r="AS1661" s="17" t="str">
        <f t="shared" ca="1" si="724"/>
        <v>-</v>
      </c>
      <c r="AT1661" s="67" t="str">
        <f t="shared" ca="1" si="725"/>
        <v>-</v>
      </c>
    </row>
    <row r="1662" spans="1:46" s="1" customFormat="1" ht="12" x14ac:dyDescent="0.35">
      <c r="A1662" s="87"/>
      <c r="B1662" s="40" t="str">
        <f t="shared" si="702"/>
        <v/>
      </c>
      <c r="C1662" s="41" t="str">
        <f t="shared" si="703"/>
        <v/>
      </c>
      <c r="D1662" s="28">
        <f>'I Disease Parameters'!$E$6/(1000*365)</f>
        <v>4.8197260273972601E-5</v>
      </c>
      <c r="E1662" s="28">
        <f>'I Disease Parameters'!$E$7/(1000*365)</f>
        <v>2.0024657534246577E-5</v>
      </c>
      <c r="F1662" s="27">
        <f>(1-'I Disease Parameters'!$E$8)/'I Disease Parameters'!$E$10</f>
        <v>0.188</v>
      </c>
      <c r="G1662" s="27">
        <f>'I Disease Parameters'!$E$8/'I Disease Parameters'!$E$11</f>
        <v>1.2E-2</v>
      </c>
      <c r="H1662" s="27">
        <f>1/'I Disease Parameters'!$E$12</f>
        <v>0.05</v>
      </c>
      <c r="I1662" s="27">
        <f>'I Disease Parameters'!$E$9/'I Disease Parameters'!$E$15</f>
        <v>0</v>
      </c>
      <c r="J1662" s="83">
        <f t="shared" si="726"/>
        <v>7.7001263440561267</v>
      </c>
      <c r="K1662" s="60">
        <f t="shared" si="727"/>
        <v>0.77001263449643809</v>
      </c>
      <c r="L1662" s="30">
        <f t="shared" si="728"/>
        <v>0.46717576064062738</v>
      </c>
      <c r="M1662" s="27">
        <f>J1662/'I Disease Parameters'!$E$12</f>
        <v>0.38500631720280631</v>
      </c>
      <c r="N1662" s="27">
        <f>K1662/SQRT('I Disease Parameters'!$E$13*'I Disease Parameters'!$E$13)</f>
        <v>4.5294860852731655E-2</v>
      </c>
      <c r="O1662" s="27">
        <f>L1662/'I Disease Parameters'!$E$13</f>
        <v>2.7480927096507492E-2</v>
      </c>
      <c r="P1662" s="27">
        <f>(1-L1662)/'I Disease Parameters'!$E$14</f>
        <v>2.2201009973307193E-2</v>
      </c>
      <c r="Q1662" s="19" t="str">
        <f t="shared" si="704"/>
        <v/>
      </c>
      <c r="R1662" s="17" t="str">
        <f t="shared" si="705"/>
        <v/>
      </c>
      <c r="S1662" s="17" t="str">
        <f t="shared" si="706"/>
        <v/>
      </c>
      <c r="T1662" s="17" t="str">
        <f t="shared" si="707"/>
        <v/>
      </c>
      <c r="U1662" s="17" t="str">
        <f t="shared" si="708"/>
        <v/>
      </c>
      <c r="V1662" s="17" t="str">
        <f t="shared" si="709"/>
        <v/>
      </c>
      <c r="W1662" s="17" t="str">
        <f t="shared" si="710"/>
        <v/>
      </c>
      <c r="X1662" s="18" t="str">
        <f t="shared" si="701"/>
        <v/>
      </c>
      <c r="Y1662" s="17" t="str">
        <f t="shared" si="711"/>
        <v/>
      </c>
      <c r="Z1662" s="17" t="str">
        <f t="shared" si="712"/>
        <v/>
      </c>
      <c r="AA1662" s="17" t="str">
        <f t="shared" si="713"/>
        <v/>
      </c>
      <c r="AB1662" s="17" t="str">
        <f t="shared" si="714"/>
        <v/>
      </c>
      <c r="AC1662" s="17" t="str">
        <f t="shared" si="715"/>
        <v/>
      </c>
      <c r="AD1662" s="18" t="str">
        <f t="shared" si="716"/>
        <v/>
      </c>
      <c r="AE1662" s="19" t="str">
        <f t="shared" si="717"/>
        <v/>
      </c>
      <c r="AF1662" s="17" t="str">
        <f t="shared" si="718"/>
        <v/>
      </c>
      <c r="AG1662" s="17" t="str">
        <f t="shared" si="719"/>
        <v/>
      </c>
      <c r="AH1662" s="18" t="str">
        <f t="shared" si="720"/>
        <v/>
      </c>
      <c r="AI1662" s="73"/>
      <c r="AJ1662" s="74"/>
      <c r="AK1662" s="74"/>
      <c r="AL1662" s="73"/>
      <c r="AM1662" s="74"/>
      <c r="AN1662" s="74">
        <f t="shared" si="721"/>
        <v>2012</v>
      </c>
      <c r="AO1662" s="19" t="str">
        <f t="shared" ca="1" si="722"/>
        <v>-</v>
      </c>
      <c r="AP1662" s="17" t="str">
        <f ca="1">IF($C1662&gt;=TODAY(),"-",100*(AO1662-MIN(Fit_Error_Deaths))/(MAX(Fit_Error_Deaths)-MIN(Fit_Error_Deaths)))</f>
        <v>-</v>
      </c>
      <c r="AQ1662" s="17" t="str">
        <f t="shared" ca="1" si="723"/>
        <v>-</v>
      </c>
      <c r="AR1662" s="17" t="str">
        <f ca="1">IF($C1662&gt;=TODAY(),"-",100*(AQ1662-MIN(Fit_Error_LocalTransmission))/(MAX(Fit_Error_LocalTransmission)-MIN(Fit_Error_LocalTransmission)))</f>
        <v>-</v>
      </c>
      <c r="AS1662" s="17" t="str">
        <f t="shared" ca="1" si="724"/>
        <v>-</v>
      </c>
      <c r="AT1662" s="67" t="str">
        <f t="shared" ca="1" si="725"/>
        <v>-</v>
      </c>
    </row>
    <row r="1663" spans="1:46" s="1" customFormat="1" ht="12" x14ac:dyDescent="0.35">
      <c r="A1663" s="87"/>
      <c r="B1663" s="40" t="str">
        <f t="shared" si="702"/>
        <v/>
      </c>
      <c r="C1663" s="41" t="str">
        <f t="shared" si="703"/>
        <v/>
      </c>
      <c r="D1663" s="28">
        <f>'I Disease Parameters'!$E$6/(1000*365)</f>
        <v>4.8197260273972601E-5</v>
      </c>
      <c r="E1663" s="28">
        <f>'I Disease Parameters'!$E$7/(1000*365)</f>
        <v>2.0024657534246577E-5</v>
      </c>
      <c r="F1663" s="27">
        <f>(1-'I Disease Parameters'!$E$8)/'I Disease Parameters'!$E$10</f>
        <v>0.188</v>
      </c>
      <c r="G1663" s="27">
        <f>'I Disease Parameters'!$E$8/'I Disease Parameters'!$E$11</f>
        <v>1.2E-2</v>
      </c>
      <c r="H1663" s="27">
        <f>1/'I Disease Parameters'!$E$12</f>
        <v>0.05</v>
      </c>
      <c r="I1663" s="27">
        <f>'I Disease Parameters'!$E$9/'I Disease Parameters'!$E$15</f>
        <v>0</v>
      </c>
      <c r="J1663" s="83">
        <f t="shared" si="726"/>
        <v>7.7001263440561267</v>
      </c>
      <c r="K1663" s="60">
        <f t="shared" si="727"/>
        <v>0.77001263449643809</v>
      </c>
      <c r="L1663" s="30">
        <f t="shared" si="728"/>
        <v>0.46717576064062738</v>
      </c>
      <c r="M1663" s="27">
        <f>J1663/'I Disease Parameters'!$E$12</f>
        <v>0.38500631720280631</v>
      </c>
      <c r="N1663" s="27">
        <f>K1663/SQRT('I Disease Parameters'!$E$13*'I Disease Parameters'!$E$13)</f>
        <v>4.5294860852731655E-2</v>
      </c>
      <c r="O1663" s="27">
        <f>L1663/'I Disease Parameters'!$E$13</f>
        <v>2.7480927096507492E-2</v>
      </c>
      <c r="P1663" s="27">
        <f>(1-L1663)/'I Disease Parameters'!$E$14</f>
        <v>2.2201009973307193E-2</v>
      </c>
      <c r="Q1663" s="19" t="str">
        <f t="shared" si="704"/>
        <v/>
      </c>
      <c r="R1663" s="17" t="str">
        <f t="shared" si="705"/>
        <v/>
      </c>
      <c r="S1663" s="17" t="str">
        <f t="shared" si="706"/>
        <v/>
      </c>
      <c r="T1663" s="17" t="str">
        <f t="shared" si="707"/>
        <v/>
      </c>
      <c r="U1663" s="17" t="str">
        <f t="shared" si="708"/>
        <v/>
      </c>
      <c r="V1663" s="17" t="str">
        <f t="shared" si="709"/>
        <v/>
      </c>
      <c r="W1663" s="17" t="str">
        <f t="shared" si="710"/>
        <v/>
      </c>
      <c r="X1663" s="18" t="str">
        <f t="shared" si="701"/>
        <v/>
      </c>
      <c r="Y1663" s="17" t="str">
        <f t="shared" si="711"/>
        <v/>
      </c>
      <c r="Z1663" s="17" t="str">
        <f t="shared" si="712"/>
        <v/>
      </c>
      <c r="AA1663" s="17" t="str">
        <f t="shared" si="713"/>
        <v/>
      </c>
      <c r="AB1663" s="17" t="str">
        <f t="shared" si="714"/>
        <v/>
      </c>
      <c r="AC1663" s="17" t="str">
        <f t="shared" si="715"/>
        <v/>
      </c>
      <c r="AD1663" s="18" t="str">
        <f t="shared" si="716"/>
        <v/>
      </c>
      <c r="AE1663" s="19" t="str">
        <f t="shared" si="717"/>
        <v/>
      </c>
      <c r="AF1663" s="17" t="str">
        <f t="shared" si="718"/>
        <v/>
      </c>
      <c r="AG1663" s="17" t="str">
        <f t="shared" si="719"/>
        <v/>
      </c>
      <c r="AH1663" s="18" t="str">
        <f t="shared" si="720"/>
        <v/>
      </c>
      <c r="AI1663" s="73"/>
      <c r="AJ1663" s="74"/>
      <c r="AK1663" s="74"/>
      <c r="AL1663" s="73"/>
      <c r="AM1663" s="74"/>
      <c r="AN1663" s="74">
        <f t="shared" si="721"/>
        <v>2012</v>
      </c>
      <c r="AO1663" s="19" t="str">
        <f t="shared" ca="1" si="722"/>
        <v>-</v>
      </c>
      <c r="AP1663" s="17" t="str">
        <f ca="1">IF($C1663&gt;=TODAY(),"-",100*(AO1663-MIN(Fit_Error_Deaths))/(MAX(Fit_Error_Deaths)-MIN(Fit_Error_Deaths)))</f>
        <v>-</v>
      </c>
      <c r="AQ1663" s="17" t="str">
        <f t="shared" ca="1" si="723"/>
        <v>-</v>
      </c>
      <c r="AR1663" s="17" t="str">
        <f ca="1">IF($C1663&gt;=TODAY(),"-",100*(AQ1663-MIN(Fit_Error_LocalTransmission))/(MAX(Fit_Error_LocalTransmission)-MIN(Fit_Error_LocalTransmission)))</f>
        <v>-</v>
      </c>
      <c r="AS1663" s="17" t="str">
        <f t="shared" ca="1" si="724"/>
        <v>-</v>
      </c>
      <c r="AT1663" s="67" t="str">
        <f t="shared" ca="1" si="725"/>
        <v>-</v>
      </c>
    </row>
    <row r="1664" spans="1:46" s="1" customFormat="1" ht="12" x14ac:dyDescent="0.35">
      <c r="A1664" s="87"/>
      <c r="B1664" s="40" t="str">
        <f t="shared" si="702"/>
        <v/>
      </c>
      <c r="C1664" s="41" t="str">
        <f t="shared" si="703"/>
        <v/>
      </c>
      <c r="D1664" s="28">
        <f>'I Disease Parameters'!$E$6/(1000*365)</f>
        <v>4.8197260273972601E-5</v>
      </c>
      <c r="E1664" s="28">
        <f>'I Disease Parameters'!$E$7/(1000*365)</f>
        <v>2.0024657534246577E-5</v>
      </c>
      <c r="F1664" s="27">
        <f>(1-'I Disease Parameters'!$E$8)/'I Disease Parameters'!$E$10</f>
        <v>0.188</v>
      </c>
      <c r="G1664" s="27">
        <f>'I Disease Parameters'!$E$8/'I Disease Parameters'!$E$11</f>
        <v>1.2E-2</v>
      </c>
      <c r="H1664" s="27">
        <f>1/'I Disease Parameters'!$E$12</f>
        <v>0.05</v>
      </c>
      <c r="I1664" s="27">
        <f>'I Disease Parameters'!$E$9/'I Disease Parameters'!$E$15</f>
        <v>0</v>
      </c>
      <c r="J1664" s="83">
        <f t="shared" si="726"/>
        <v>7.7001263440561267</v>
      </c>
      <c r="K1664" s="60">
        <f t="shared" si="727"/>
        <v>0.77001263449643809</v>
      </c>
      <c r="L1664" s="30">
        <f t="shared" si="728"/>
        <v>0.46717576064062738</v>
      </c>
      <c r="M1664" s="27">
        <f>J1664/'I Disease Parameters'!$E$12</f>
        <v>0.38500631720280631</v>
      </c>
      <c r="N1664" s="27">
        <f>K1664/SQRT('I Disease Parameters'!$E$13*'I Disease Parameters'!$E$13)</f>
        <v>4.5294860852731655E-2</v>
      </c>
      <c r="O1664" s="27">
        <f>L1664/'I Disease Parameters'!$E$13</f>
        <v>2.7480927096507492E-2</v>
      </c>
      <c r="P1664" s="27">
        <f>(1-L1664)/'I Disease Parameters'!$E$14</f>
        <v>2.2201009973307193E-2</v>
      </c>
      <c r="Q1664" s="19" t="str">
        <f t="shared" si="704"/>
        <v/>
      </c>
      <c r="R1664" s="17" t="str">
        <f t="shared" si="705"/>
        <v/>
      </c>
      <c r="S1664" s="17" t="str">
        <f t="shared" si="706"/>
        <v/>
      </c>
      <c r="T1664" s="17" t="str">
        <f t="shared" si="707"/>
        <v/>
      </c>
      <c r="U1664" s="17" t="str">
        <f t="shared" si="708"/>
        <v/>
      </c>
      <c r="V1664" s="17" t="str">
        <f t="shared" si="709"/>
        <v/>
      </c>
      <c r="W1664" s="17" t="str">
        <f t="shared" si="710"/>
        <v/>
      </c>
      <c r="X1664" s="18" t="str">
        <f t="shared" si="701"/>
        <v/>
      </c>
      <c r="Y1664" s="17" t="str">
        <f t="shared" si="711"/>
        <v/>
      </c>
      <c r="Z1664" s="17" t="str">
        <f t="shared" si="712"/>
        <v/>
      </c>
      <c r="AA1664" s="17" t="str">
        <f t="shared" si="713"/>
        <v/>
      </c>
      <c r="AB1664" s="17" t="str">
        <f t="shared" si="714"/>
        <v/>
      </c>
      <c r="AC1664" s="17" t="str">
        <f t="shared" si="715"/>
        <v/>
      </c>
      <c r="AD1664" s="18" t="str">
        <f t="shared" si="716"/>
        <v/>
      </c>
      <c r="AE1664" s="19" t="str">
        <f t="shared" si="717"/>
        <v/>
      </c>
      <c r="AF1664" s="17" t="str">
        <f t="shared" si="718"/>
        <v/>
      </c>
      <c r="AG1664" s="17" t="str">
        <f t="shared" si="719"/>
        <v/>
      </c>
      <c r="AH1664" s="18" t="str">
        <f t="shared" si="720"/>
        <v/>
      </c>
      <c r="AI1664" s="73"/>
      <c r="AJ1664" s="74"/>
      <c r="AK1664" s="74"/>
      <c r="AL1664" s="73"/>
      <c r="AM1664" s="74"/>
      <c r="AN1664" s="74">
        <f t="shared" si="721"/>
        <v>2012</v>
      </c>
      <c r="AO1664" s="19" t="str">
        <f t="shared" ca="1" si="722"/>
        <v>-</v>
      </c>
      <c r="AP1664" s="17" t="str">
        <f ca="1">IF($C1664&gt;=TODAY(),"-",100*(AO1664-MIN(Fit_Error_Deaths))/(MAX(Fit_Error_Deaths)-MIN(Fit_Error_Deaths)))</f>
        <v>-</v>
      </c>
      <c r="AQ1664" s="17" t="str">
        <f t="shared" ca="1" si="723"/>
        <v>-</v>
      </c>
      <c r="AR1664" s="17" t="str">
        <f ca="1">IF($C1664&gt;=TODAY(),"-",100*(AQ1664-MIN(Fit_Error_LocalTransmission))/(MAX(Fit_Error_LocalTransmission)-MIN(Fit_Error_LocalTransmission)))</f>
        <v>-</v>
      </c>
      <c r="AS1664" s="17" t="str">
        <f t="shared" ca="1" si="724"/>
        <v>-</v>
      </c>
      <c r="AT1664" s="67" t="str">
        <f t="shared" ca="1" si="725"/>
        <v>-</v>
      </c>
    </row>
    <row r="1665" spans="1:46" s="1" customFormat="1" ht="12" x14ac:dyDescent="0.35">
      <c r="A1665" s="87"/>
      <c r="B1665" s="40" t="str">
        <f t="shared" si="702"/>
        <v/>
      </c>
      <c r="C1665" s="41" t="str">
        <f t="shared" si="703"/>
        <v/>
      </c>
      <c r="D1665" s="28">
        <f>'I Disease Parameters'!$E$6/(1000*365)</f>
        <v>4.8197260273972601E-5</v>
      </c>
      <c r="E1665" s="28">
        <f>'I Disease Parameters'!$E$7/(1000*365)</f>
        <v>2.0024657534246577E-5</v>
      </c>
      <c r="F1665" s="27">
        <f>(1-'I Disease Parameters'!$E$8)/'I Disease Parameters'!$E$10</f>
        <v>0.188</v>
      </c>
      <c r="G1665" s="27">
        <f>'I Disease Parameters'!$E$8/'I Disease Parameters'!$E$11</f>
        <v>1.2E-2</v>
      </c>
      <c r="H1665" s="27">
        <f>1/'I Disease Parameters'!$E$12</f>
        <v>0.05</v>
      </c>
      <c r="I1665" s="27">
        <f>'I Disease Parameters'!$E$9/'I Disease Parameters'!$E$15</f>
        <v>0</v>
      </c>
      <c r="J1665" s="83">
        <f t="shared" si="726"/>
        <v>7.7001263440561267</v>
      </c>
      <c r="K1665" s="60">
        <f t="shared" si="727"/>
        <v>0.77001263449643809</v>
      </c>
      <c r="L1665" s="30">
        <f t="shared" si="728"/>
        <v>0.46717576064062738</v>
      </c>
      <c r="M1665" s="27">
        <f>J1665/'I Disease Parameters'!$E$12</f>
        <v>0.38500631720280631</v>
      </c>
      <c r="N1665" s="27">
        <f>K1665/SQRT('I Disease Parameters'!$E$13*'I Disease Parameters'!$E$13)</f>
        <v>4.5294860852731655E-2</v>
      </c>
      <c r="O1665" s="27">
        <f>L1665/'I Disease Parameters'!$E$13</f>
        <v>2.7480927096507492E-2</v>
      </c>
      <c r="P1665" s="27">
        <f>(1-L1665)/'I Disease Parameters'!$E$14</f>
        <v>2.2201009973307193E-2</v>
      </c>
      <c r="Q1665" s="19" t="str">
        <f t="shared" si="704"/>
        <v/>
      </c>
      <c r="R1665" s="17" t="str">
        <f t="shared" si="705"/>
        <v/>
      </c>
      <c r="S1665" s="17" t="str">
        <f t="shared" si="706"/>
        <v/>
      </c>
      <c r="T1665" s="17" t="str">
        <f t="shared" si="707"/>
        <v/>
      </c>
      <c r="U1665" s="17" t="str">
        <f t="shared" si="708"/>
        <v/>
      </c>
      <c r="V1665" s="17" t="str">
        <f t="shared" si="709"/>
        <v/>
      </c>
      <c r="W1665" s="17" t="str">
        <f t="shared" si="710"/>
        <v/>
      </c>
      <c r="X1665" s="18" t="str">
        <f t="shared" si="701"/>
        <v/>
      </c>
      <c r="Y1665" s="17" t="str">
        <f t="shared" si="711"/>
        <v/>
      </c>
      <c r="Z1665" s="17" t="str">
        <f t="shared" si="712"/>
        <v/>
      </c>
      <c r="AA1665" s="17" t="str">
        <f t="shared" si="713"/>
        <v/>
      </c>
      <c r="AB1665" s="17" t="str">
        <f t="shared" si="714"/>
        <v/>
      </c>
      <c r="AC1665" s="17" t="str">
        <f t="shared" si="715"/>
        <v/>
      </c>
      <c r="AD1665" s="18" t="str">
        <f t="shared" si="716"/>
        <v/>
      </c>
      <c r="AE1665" s="19" t="str">
        <f t="shared" si="717"/>
        <v/>
      </c>
      <c r="AF1665" s="17" t="str">
        <f t="shared" si="718"/>
        <v/>
      </c>
      <c r="AG1665" s="17" t="str">
        <f t="shared" si="719"/>
        <v/>
      </c>
      <c r="AH1665" s="18" t="str">
        <f t="shared" si="720"/>
        <v/>
      </c>
      <c r="AI1665" s="73"/>
      <c r="AJ1665" s="74"/>
      <c r="AK1665" s="74"/>
      <c r="AL1665" s="73"/>
      <c r="AM1665" s="74"/>
      <c r="AN1665" s="74">
        <f t="shared" si="721"/>
        <v>2012</v>
      </c>
      <c r="AO1665" s="19" t="str">
        <f t="shared" ca="1" si="722"/>
        <v>-</v>
      </c>
      <c r="AP1665" s="17" t="str">
        <f ca="1">IF($C1665&gt;=TODAY(),"-",100*(AO1665-MIN(Fit_Error_Deaths))/(MAX(Fit_Error_Deaths)-MIN(Fit_Error_Deaths)))</f>
        <v>-</v>
      </c>
      <c r="AQ1665" s="17" t="str">
        <f t="shared" ca="1" si="723"/>
        <v>-</v>
      </c>
      <c r="AR1665" s="17" t="str">
        <f ca="1">IF($C1665&gt;=TODAY(),"-",100*(AQ1665-MIN(Fit_Error_LocalTransmission))/(MAX(Fit_Error_LocalTransmission)-MIN(Fit_Error_LocalTransmission)))</f>
        <v>-</v>
      </c>
      <c r="AS1665" s="17" t="str">
        <f t="shared" ca="1" si="724"/>
        <v>-</v>
      </c>
      <c r="AT1665" s="67" t="str">
        <f t="shared" ca="1" si="725"/>
        <v>-</v>
      </c>
    </row>
    <row r="1666" spans="1:46" s="1" customFormat="1" ht="12" x14ac:dyDescent="0.35">
      <c r="A1666" s="87"/>
      <c r="B1666" s="40" t="str">
        <f t="shared" si="702"/>
        <v/>
      </c>
      <c r="C1666" s="41" t="str">
        <f t="shared" si="703"/>
        <v/>
      </c>
      <c r="D1666" s="28">
        <f>'I Disease Parameters'!$E$6/(1000*365)</f>
        <v>4.8197260273972601E-5</v>
      </c>
      <c r="E1666" s="28">
        <f>'I Disease Parameters'!$E$7/(1000*365)</f>
        <v>2.0024657534246577E-5</v>
      </c>
      <c r="F1666" s="27">
        <f>(1-'I Disease Parameters'!$E$8)/'I Disease Parameters'!$E$10</f>
        <v>0.188</v>
      </c>
      <c r="G1666" s="27">
        <f>'I Disease Parameters'!$E$8/'I Disease Parameters'!$E$11</f>
        <v>1.2E-2</v>
      </c>
      <c r="H1666" s="27">
        <f>1/'I Disease Parameters'!$E$12</f>
        <v>0.05</v>
      </c>
      <c r="I1666" s="27">
        <f>'I Disease Parameters'!$E$9/'I Disease Parameters'!$E$15</f>
        <v>0</v>
      </c>
      <c r="J1666" s="83">
        <f t="shared" si="726"/>
        <v>7.7001263440561267</v>
      </c>
      <c r="K1666" s="60">
        <f t="shared" si="727"/>
        <v>0.77001263449643809</v>
      </c>
      <c r="L1666" s="30">
        <f t="shared" si="728"/>
        <v>0.46717576064062738</v>
      </c>
      <c r="M1666" s="27">
        <f>J1666/'I Disease Parameters'!$E$12</f>
        <v>0.38500631720280631</v>
      </c>
      <c r="N1666" s="27">
        <f>K1666/SQRT('I Disease Parameters'!$E$13*'I Disease Parameters'!$E$13)</f>
        <v>4.5294860852731655E-2</v>
      </c>
      <c r="O1666" s="27">
        <f>L1666/'I Disease Parameters'!$E$13</f>
        <v>2.7480927096507492E-2</v>
      </c>
      <c r="P1666" s="27">
        <f>(1-L1666)/'I Disease Parameters'!$E$14</f>
        <v>2.2201009973307193E-2</v>
      </c>
      <c r="Q1666" s="19" t="str">
        <f t="shared" si="704"/>
        <v/>
      </c>
      <c r="R1666" s="17" t="str">
        <f t="shared" si="705"/>
        <v/>
      </c>
      <c r="S1666" s="17" t="str">
        <f t="shared" si="706"/>
        <v/>
      </c>
      <c r="T1666" s="17" t="str">
        <f t="shared" si="707"/>
        <v/>
      </c>
      <c r="U1666" s="17" t="str">
        <f t="shared" si="708"/>
        <v/>
      </c>
      <c r="V1666" s="17" t="str">
        <f t="shared" si="709"/>
        <v/>
      </c>
      <c r="W1666" s="17" t="str">
        <f t="shared" si="710"/>
        <v/>
      </c>
      <c r="X1666" s="18" t="str">
        <f t="shared" si="701"/>
        <v/>
      </c>
      <c r="Y1666" s="17" t="str">
        <f t="shared" si="711"/>
        <v/>
      </c>
      <c r="Z1666" s="17" t="str">
        <f t="shared" si="712"/>
        <v/>
      </c>
      <c r="AA1666" s="17" t="str">
        <f t="shared" si="713"/>
        <v/>
      </c>
      <c r="AB1666" s="17" t="str">
        <f t="shared" si="714"/>
        <v/>
      </c>
      <c r="AC1666" s="17" t="str">
        <f t="shared" si="715"/>
        <v/>
      </c>
      <c r="AD1666" s="18" t="str">
        <f t="shared" si="716"/>
        <v/>
      </c>
      <c r="AE1666" s="19" t="str">
        <f t="shared" si="717"/>
        <v/>
      </c>
      <c r="AF1666" s="17" t="str">
        <f t="shared" si="718"/>
        <v/>
      </c>
      <c r="AG1666" s="17" t="str">
        <f t="shared" si="719"/>
        <v/>
      </c>
      <c r="AH1666" s="18" t="str">
        <f t="shared" si="720"/>
        <v/>
      </c>
      <c r="AI1666" s="73"/>
      <c r="AJ1666" s="74"/>
      <c r="AK1666" s="74"/>
      <c r="AL1666" s="73"/>
      <c r="AM1666" s="74"/>
      <c r="AN1666" s="74">
        <f t="shared" si="721"/>
        <v>2012</v>
      </c>
      <c r="AO1666" s="19" t="str">
        <f t="shared" ca="1" si="722"/>
        <v>-</v>
      </c>
      <c r="AP1666" s="17" t="str">
        <f ca="1">IF($C1666&gt;=TODAY(),"-",100*(AO1666-MIN(Fit_Error_Deaths))/(MAX(Fit_Error_Deaths)-MIN(Fit_Error_Deaths)))</f>
        <v>-</v>
      </c>
      <c r="AQ1666" s="17" t="str">
        <f t="shared" ca="1" si="723"/>
        <v>-</v>
      </c>
      <c r="AR1666" s="17" t="str">
        <f ca="1">IF($C1666&gt;=TODAY(),"-",100*(AQ1666-MIN(Fit_Error_LocalTransmission))/(MAX(Fit_Error_LocalTransmission)-MIN(Fit_Error_LocalTransmission)))</f>
        <v>-</v>
      </c>
      <c r="AS1666" s="17" t="str">
        <f t="shared" ca="1" si="724"/>
        <v>-</v>
      </c>
      <c r="AT1666" s="67" t="str">
        <f t="shared" ca="1" si="725"/>
        <v>-</v>
      </c>
    </row>
    <row r="1667" spans="1:46" s="1" customFormat="1" ht="12" x14ac:dyDescent="0.35">
      <c r="A1667" s="87"/>
      <c r="B1667" s="40" t="str">
        <f t="shared" si="702"/>
        <v/>
      </c>
      <c r="C1667" s="41" t="str">
        <f t="shared" si="703"/>
        <v/>
      </c>
      <c r="D1667" s="28">
        <f>'I Disease Parameters'!$E$6/(1000*365)</f>
        <v>4.8197260273972601E-5</v>
      </c>
      <c r="E1667" s="28">
        <f>'I Disease Parameters'!$E$7/(1000*365)</f>
        <v>2.0024657534246577E-5</v>
      </c>
      <c r="F1667" s="27">
        <f>(1-'I Disease Parameters'!$E$8)/'I Disease Parameters'!$E$10</f>
        <v>0.188</v>
      </c>
      <c r="G1667" s="27">
        <f>'I Disease Parameters'!$E$8/'I Disease Parameters'!$E$11</f>
        <v>1.2E-2</v>
      </c>
      <c r="H1667" s="27">
        <f>1/'I Disease Parameters'!$E$12</f>
        <v>0.05</v>
      </c>
      <c r="I1667" s="27">
        <f>'I Disease Parameters'!$E$9/'I Disease Parameters'!$E$15</f>
        <v>0</v>
      </c>
      <c r="J1667" s="83">
        <f t="shared" si="726"/>
        <v>7.7001263440561267</v>
      </c>
      <c r="K1667" s="60">
        <f t="shared" si="727"/>
        <v>0.77001263449643809</v>
      </c>
      <c r="L1667" s="30">
        <f t="shared" si="728"/>
        <v>0.46717576064062738</v>
      </c>
      <c r="M1667" s="27">
        <f>J1667/'I Disease Parameters'!$E$12</f>
        <v>0.38500631720280631</v>
      </c>
      <c r="N1667" s="27">
        <f>K1667/SQRT('I Disease Parameters'!$E$13*'I Disease Parameters'!$E$13)</f>
        <v>4.5294860852731655E-2</v>
      </c>
      <c r="O1667" s="27">
        <f>L1667/'I Disease Parameters'!$E$13</f>
        <v>2.7480927096507492E-2</v>
      </c>
      <c r="P1667" s="27">
        <f>(1-L1667)/'I Disease Parameters'!$E$14</f>
        <v>2.2201009973307193E-2</v>
      </c>
      <c r="Q1667" s="19" t="str">
        <f t="shared" si="704"/>
        <v/>
      </c>
      <c r="R1667" s="17" t="str">
        <f t="shared" si="705"/>
        <v/>
      </c>
      <c r="S1667" s="17" t="str">
        <f t="shared" si="706"/>
        <v/>
      </c>
      <c r="T1667" s="17" t="str">
        <f t="shared" si="707"/>
        <v/>
      </c>
      <c r="U1667" s="17" t="str">
        <f t="shared" si="708"/>
        <v/>
      </c>
      <c r="V1667" s="17" t="str">
        <f t="shared" si="709"/>
        <v/>
      </c>
      <c r="W1667" s="17" t="str">
        <f t="shared" si="710"/>
        <v/>
      </c>
      <c r="X1667" s="18" t="str">
        <f t="shared" si="701"/>
        <v/>
      </c>
      <c r="Y1667" s="17" t="str">
        <f t="shared" si="711"/>
        <v/>
      </c>
      <c r="Z1667" s="17" t="str">
        <f t="shared" si="712"/>
        <v/>
      </c>
      <c r="AA1667" s="17" t="str">
        <f t="shared" si="713"/>
        <v/>
      </c>
      <c r="AB1667" s="17" t="str">
        <f t="shared" si="714"/>
        <v/>
      </c>
      <c r="AC1667" s="17" t="str">
        <f t="shared" si="715"/>
        <v/>
      </c>
      <c r="AD1667" s="18" t="str">
        <f t="shared" si="716"/>
        <v/>
      </c>
      <c r="AE1667" s="19" t="str">
        <f t="shared" si="717"/>
        <v/>
      </c>
      <c r="AF1667" s="17" t="str">
        <f t="shared" si="718"/>
        <v/>
      </c>
      <c r="AG1667" s="17" t="str">
        <f t="shared" si="719"/>
        <v/>
      </c>
      <c r="AH1667" s="18" t="str">
        <f t="shared" si="720"/>
        <v/>
      </c>
      <c r="AI1667" s="73"/>
      <c r="AJ1667" s="74"/>
      <c r="AK1667" s="74"/>
      <c r="AL1667" s="73"/>
      <c r="AM1667" s="74"/>
      <c r="AN1667" s="74">
        <f t="shared" si="721"/>
        <v>2012</v>
      </c>
      <c r="AO1667" s="19" t="str">
        <f t="shared" ca="1" si="722"/>
        <v>-</v>
      </c>
      <c r="AP1667" s="17" t="str">
        <f ca="1">IF($C1667&gt;=TODAY(),"-",100*(AO1667-MIN(Fit_Error_Deaths))/(MAX(Fit_Error_Deaths)-MIN(Fit_Error_Deaths)))</f>
        <v>-</v>
      </c>
      <c r="AQ1667" s="17" t="str">
        <f t="shared" ca="1" si="723"/>
        <v>-</v>
      </c>
      <c r="AR1667" s="17" t="str">
        <f ca="1">IF($C1667&gt;=TODAY(),"-",100*(AQ1667-MIN(Fit_Error_LocalTransmission))/(MAX(Fit_Error_LocalTransmission)-MIN(Fit_Error_LocalTransmission)))</f>
        <v>-</v>
      </c>
      <c r="AS1667" s="17" t="str">
        <f t="shared" ca="1" si="724"/>
        <v>-</v>
      </c>
      <c r="AT1667" s="67" t="str">
        <f t="shared" ca="1" si="725"/>
        <v>-</v>
      </c>
    </row>
    <row r="1668" spans="1:46" s="1" customFormat="1" ht="12" x14ac:dyDescent="0.35">
      <c r="A1668" s="87"/>
      <c r="B1668" s="40" t="str">
        <f t="shared" si="702"/>
        <v/>
      </c>
      <c r="C1668" s="41" t="str">
        <f t="shared" si="703"/>
        <v/>
      </c>
      <c r="D1668" s="28">
        <f>'I Disease Parameters'!$E$6/(1000*365)</f>
        <v>4.8197260273972601E-5</v>
      </c>
      <c r="E1668" s="28">
        <f>'I Disease Parameters'!$E$7/(1000*365)</f>
        <v>2.0024657534246577E-5</v>
      </c>
      <c r="F1668" s="27">
        <f>(1-'I Disease Parameters'!$E$8)/'I Disease Parameters'!$E$10</f>
        <v>0.188</v>
      </c>
      <c r="G1668" s="27">
        <f>'I Disease Parameters'!$E$8/'I Disease Parameters'!$E$11</f>
        <v>1.2E-2</v>
      </c>
      <c r="H1668" s="27">
        <f>1/'I Disease Parameters'!$E$12</f>
        <v>0.05</v>
      </c>
      <c r="I1668" s="27">
        <f>'I Disease Parameters'!$E$9/'I Disease Parameters'!$E$15</f>
        <v>0</v>
      </c>
      <c r="J1668" s="83">
        <f t="shared" si="726"/>
        <v>7.7001263440561267</v>
      </c>
      <c r="K1668" s="60">
        <f t="shared" si="727"/>
        <v>0.77001263449643809</v>
      </c>
      <c r="L1668" s="30">
        <f t="shared" si="728"/>
        <v>0.46717576064062738</v>
      </c>
      <c r="M1668" s="27">
        <f>J1668/'I Disease Parameters'!$E$12</f>
        <v>0.38500631720280631</v>
      </c>
      <c r="N1668" s="27">
        <f>K1668/SQRT('I Disease Parameters'!$E$13*'I Disease Parameters'!$E$13)</f>
        <v>4.5294860852731655E-2</v>
      </c>
      <c r="O1668" s="27">
        <f>L1668/'I Disease Parameters'!$E$13</f>
        <v>2.7480927096507492E-2</v>
      </c>
      <c r="P1668" s="27">
        <f>(1-L1668)/'I Disease Parameters'!$E$14</f>
        <v>2.2201009973307193E-2</v>
      </c>
      <c r="Q1668" s="19" t="str">
        <f t="shared" si="704"/>
        <v/>
      </c>
      <c r="R1668" s="17" t="str">
        <f t="shared" si="705"/>
        <v/>
      </c>
      <c r="S1668" s="17" t="str">
        <f t="shared" si="706"/>
        <v/>
      </c>
      <c r="T1668" s="17" t="str">
        <f t="shared" si="707"/>
        <v/>
      </c>
      <c r="U1668" s="17" t="str">
        <f t="shared" si="708"/>
        <v/>
      </c>
      <c r="V1668" s="17" t="str">
        <f t="shared" si="709"/>
        <v/>
      </c>
      <c r="W1668" s="17" t="str">
        <f t="shared" si="710"/>
        <v/>
      </c>
      <c r="X1668" s="18" t="str">
        <f t="shared" ref="X1668:X1731" si="729">IF($B1668&gt;$C$1,"",MAX(View_T_C))</f>
        <v/>
      </c>
      <c r="Y1668" s="17" t="str">
        <f t="shared" si="711"/>
        <v/>
      </c>
      <c r="Z1668" s="17" t="str">
        <f t="shared" si="712"/>
        <v/>
      </c>
      <c r="AA1668" s="17" t="str">
        <f t="shared" si="713"/>
        <v/>
      </c>
      <c r="AB1668" s="17" t="str">
        <f t="shared" si="714"/>
        <v/>
      </c>
      <c r="AC1668" s="17" t="str">
        <f t="shared" si="715"/>
        <v/>
      </c>
      <c r="AD1668" s="18" t="str">
        <f t="shared" si="716"/>
        <v/>
      </c>
      <c r="AE1668" s="19" t="str">
        <f t="shared" si="717"/>
        <v/>
      </c>
      <c r="AF1668" s="17" t="str">
        <f t="shared" si="718"/>
        <v/>
      </c>
      <c r="AG1668" s="17" t="str">
        <f t="shared" si="719"/>
        <v/>
      </c>
      <c r="AH1668" s="18" t="str">
        <f t="shared" si="720"/>
        <v/>
      </c>
      <c r="AI1668" s="73"/>
      <c r="AJ1668" s="74"/>
      <c r="AK1668" s="74"/>
      <c r="AL1668" s="73"/>
      <c r="AM1668" s="74"/>
      <c r="AN1668" s="74">
        <f t="shared" si="721"/>
        <v>2012</v>
      </c>
      <c r="AO1668" s="19" t="str">
        <f t="shared" ca="1" si="722"/>
        <v>-</v>
      </c>
      <c r="AP1668" s="17" t="str">
        <f ca="1">IF($C1668&gt;=TODAY(),"-",100*(AO1668-MIN(Fit_Error_Deaths))/(MAX(Fit_Error_Deaths)-MIN(Fit_Error_Deaths)))</f>
        <v>-</v>
      </c>
      <c r="AQ1668" s="17" t="str">
        <f t="shared" ca="1" si="723"/>
        <v>-</v>
      </c>
      <c r="AR1668" s="17" t="str">
        <f ca="1">IF($C1668&gt;=TODAY(),"-",100*(AQ1668-MIN(Fit_Error_LocalTransmission))/(MAX(Fit_Error_LocalTransmission)-MIN(Fit_Error_LocalTransmission)))</f>
        <v>-</v>
      </c>
      <c r="AS1668" s="17" t="str">
        <f t="shared" ca="1" si="724"/>
        <v>-</v>
      </c>
      <c r="AT1668" s="67" t="str">
        <f t="shared" ca="1" si="725"/>
        <v>-</v>
      </c>
    </row>
    <row r="1669" spans="1:46" s="1" customFormat="1" ht="12" x14ac:dyDescent="0.35">
      <c r="A1669" s="87"/>
      <c r="B1669" s="40" t="str">
        <f t="shared" ref="B1669:B1732" si="730">IF($B1668&gt;=$C$1,"",B1668+1)</f>
        <v/>
      </c>
      <c r="C1669" s="41" t="str">
        <f t="shared" ref="C1669:C1732" si="731">IF($B1669&gt;$C$1,"",C1668+1)</f>
        <v/>
      </c>
      <c r="D1669" s="28">
        <f>'I Disease Parameters'!$E$6/(1000*365)</f>
        <v>4.8197260273972601E-5</v>
      </c>
      <c r="E1669" s="28">
        <f>'I Disease Parameters'!$E$7/(1000*365)</f>
        <v>2.0024657534246577E-5</v>
      </c>
      <c r="F1669" s="27">
        <f>(1-'I Disease Parameters'!$E$8)/'I Disease Parameters'!$E$10</f>
        <v>0.188</v>
      </c>
      <c r="G1669" s="27">
        <f>'I Disease Parameters'!$E$8/'I Disease Parameters'!$E$11</f>
        <v>1.2E-2</v>
      </c>
      <c r="H1669" s="27">
        <f>1/'I Disease Parameters'!$E$12</f>
        <v>0.05</v>
      </c>
      <c r="I1669" s="27">
        <f>'I Disease Parameters'!$E$9/'I Disease Parameters'!$E$15</f>
        <v>0</v>
      </c>
      <c r="J1669" s="83">
        <f t="shared" si="726"/>
        <v>7.7001263440561267</v>
      </c>
      <c r="K1669" s="60">
        <f t="shared" si="727"/>
        <v>0.77001263449643809</v>
      </c>
      <c r="L1669" s="30">
        <f t="shared" si="728"/>
        <v>0.46717576064062738</v>
      </c>
      <c r="M1669" s="27">
        <f>J1669/'I Disease Parameters'!$E$12</f>
        <v>0.38500631720280631</v>
      </c>
      <c r="N1669" s="27">
        <f>K1669/SQRT('I Disease Parameters'!$E$13*'I Disease Parameters'!$E$13)</f>
        <v>4.5294860852731655E-2</v>
      </c>
      <c r="O1669" s="27">
        <f>L1669/'I Disease Parameters'!$E$13</f>
        <v>2.7480927096507492E-2</v>
      </c>
      <c r="P1669" s="27">
        <f>(1-L1669)/'I Disease Parameters'!$E$14</f>
        <v>2.2201009973307193E-2</v>
      </c>
      <c r="Q1669" s="19" t="str">
        <f t="shared" ref="Q1669:Q1732" si="732">IF($B1669&gt;$C$1,"",Q1668+p_0*$W1668+p_9*$U1668-p_1*$Q1668-p_2*$Q1668*($S1668/$W1668)-p_3*$Q1668*($T1668/$W1668))</f>
        <v/>
      </c>
      <c r="R1669" s="17" t="str">
        <f t="shared" ref="R1669:R1732" si="733">IF($B1669&gt;$C$1,"",R1668+p_2*$Q1668*($S1668/$W1668)+p_3*$Q1668*($T1668/$W1668) - p_1*$R1668- p_4*$R1668 - p_5*$R1668+AI1668)</f>
        <v/>
      </c>
      <c r="S1669" s="17" t="str">
        <f t="shared" ref="S1669:S1732" si="734">IF($B1669&gt;$C$1,"",S1668+p_4*$R1668-p_1*$S1668-p_6*$S1668+AJ1668)</f>
        <v/>
      </c>
      <c r="T1669" s="17" t="str">
        <f t="shared" ref="T1669:T1732" si="735">IF($B1669&gt;$C$1,"",T1668+p_5*$R1668-p_1*$T1668-p_7*$T1668-p_8*$T1668+AK1668)</f>
        <v/>
      </c>
      <c r="U1669" s="17" t="str">
        <f t="shared" ref="U1669:U1732" si="736">IF($B1669&gt;$C$1,"",U1668+p_7*$T1668+p_6*$S1668-p_1*$U1668-p_9*$U1668)</f>
        <v/>
      </c>
      <c r="V1669" s="17" t="str">
        <f t="shared" ref="V1669:V1732" si="737">IF($B1669&gt;$C$1,"",V1668+p_8*$T1668)</f>
        <v/>
      </c>
      <c r="W1669" s="17" t="str">
        <f t="shared" ref="W1669:W1732" si="738">IF($B1669&gt;$C$1,"",SUM($Q1669:$U1669))</f>
        <v/>
      </c>
      <c r="X1669" s="18" t="str">
        <f t="shared" si="729"/>
        <v/>
      </c>
      <c r="Y1669" s="17" t="str">
        <f t="shared" ref="Y1669:Y1732" si="739">IF($B1669&gt;$C$1,"",Q1669-Q1668)</f>
        <v/>
      </c>
      <c r="Z1669" s="17" t="str">
        <f t="shared" ref="Z1669:Z1732" si="740">IF($B1669&gt;$C$1,"",R1669-R1668)</f>
        <v/>
      </c>
      <c r="AA1669" s="17" t="str">
        <f t="shared" ref="AA1669:AA1732" si="741">IF($B1669&gt;$C$1,"",S1669-S1668)</f>
        <v/>
      </c>
      <c r="AB1669" s="17" t="str">
        <f t="shared" ref="AB1669:AB1732" si="742">IF($B1669&gt;$C$1,"",T1669-T1668)</f>
        <v/>
      </c>
      <c r="AC1669" s="17" t="str">
        <f t="shared" ref="AC1669:AC1732" si="743">IF($B1669&gt;$C$1,"",U1669-U1668)</f>
        <v/>
      </c>
      <c r="AD1669" s="18" t="str">
        <f t="shared" ref="AD1669:AD1732" si="744">IF($B1669&gt;$C$1,"",V1669-V1668)</f>
        <v/>
      </c>
      <c r="AE1669" s="19" t="str">
        <f t="shared" ref="AE1669:AE1732" si="745">IF($B1669&gt;$C$1,"",p_2*$Q1668*($S1668/$W1668)+p_3*$Q1668*($T1668/$W1668))</f>
        <v/>
      </c>
      <c r="AF1669" s="17" t="str">
        <f t="shared" ref="AF1669:AF1732" si="746">IF($B1669&gt;$C$1,"",p_4*$R1668)</f>
        <v/>
      </c>
      <c r="AG1669" s="17" t="str">
        <f t="shared" ref="AG1669:AG1732" si="747">IF($B1669&gt;$C$1,"",p_5*$R1668)</f>
        <v/>
      </c>
      <c r="AH1669" s="18" t="str">
        <f t="shared" si="720"/>
        <v/>
      </c>
      <c r="AI1669" s="73"/>
      <c r="AJ1669" s="74"/>
      <c r="AK1669" s="74"/>
      <c r="AL1669" s="73"/>
      <c r="AM1669" s="74"/>
      <c r="AN1669" s="74">
        <f t="shared" si="721"/>
        <v>2012</v>
      </c>
      <c r="AO1669" s="19" t="str">
        <f t="shared" ca="1" si="722"/>
        <v>-</v>
      </c>
      <c r="AP1669" s="17" t="str">
        <f ca="1">IF($C1669&gt;=TODAY(),"-",100*(AO1669-MIN(Fit_Error_Deaths))/(MAX(Fit_Error_Deaths)-MIN(Fit_Error_Deaths)))</f>
        <v>-</v>
      </c>
      <c r="AQ1669" s="17" t="str">
        <f t="shared" ca="1" si="723"/>
        <v>-</v>
      </c>
      <c r="AR1669" s="17" t="str">
        <f ca="1">IF($C1669&gt;=TODAY(),"-",100*(AQ1669-MIN(Fit_Error_LocalTransmission))/(MAX(Fit_Error_LocalTransmission)-MIN(Fit_Error_LocalTransmission)))</f>
        <v>-</v>
      </c>
      <c r="AS1669" s="17" t="str">
        <f t="shared" ca="1" si="724"/>
        <v>-</v>
      </c>
      <c r="AT1669" s="67" t="str">
        <f t="shared" ca="1" si="725"/>
        <v>-</v>
      </c>
    </row>
    <row r="1670" spans="1:46" s="1" customFormat="1" ht="12" x14ac:dyDescent="0.35">
      <c r="A1670" s="87"/>
      <c r="B1670" s="40" t="str">
        <f t="shared" si="730"/>
        <v/>
      </c>
      <c r="C1670" s="41" t="str">
        <f t="shared" si="731"/>
        <v/>
      </c>
      <c r="D1670" s="28">
        <f>'I Disease Parameters'!$E$6/(1000*365)</f>
        <v>4.8197260273972601E-5</v>
      </c>
      <c r="E1670" s="28">
        <f>'I Disease Parameters'!$E$7/(1000*365)</f>
        <v>2.0024657534246577E-5</v>
      </c>
      <c r="F1670" s="27">
        <f>(1-'I Disease Parameters'!$E$8)/'I Disease Parameters'!$E$10</f>
        <v>0.188</v>
      </c>
      <c r="G1670" s="27">
        <f>'I Disease Parameters'!$E$8/'I Disease Parameters'!$E$11</f>
        <v>1.2E-2</v>
      </c>
      <c r="H1670" s="27">
        <f>1/'I Disease Parameters'!$E$12</f>
        <v>0.05</v>
      </c>
      <c r="I1670" s="27">
        <f>'I Disease Parameters'!$E$9/'I Disease Parameters'!$E$15</f>
        <v>0</v>
      </c>
      <c r="J1670" s="83">
        <f t="shared" si="726"/>
        <v>7.7001263440561267</v>
      </c>
      <c r="K1670" s="60">
        <f t="shared" si="727"/>
        <v>0.77001263449643809</v>
      </c>
      <c r="L1670" s="30">
        <f t="shared" si="728"/>
        <v>0.46717576064062738</v>
      </c>
      <c r="M1670" s="27">
        <f>J1670/'I Disease Parameters'!$E$12</f>
        <v>0.38500631720280631</v>
      </c>
      <c r="N1670" s="27">
        <f>K1670/SQRT('I Disease Parameters'!$E$13*'I Disease Parameters'!$E$13)</f>
        <v>4.5294860852731655E-2</v>
      </c>
      <c r="O1670" s="27">
        <f>L1670/'I Disease Parameters'!$E$13</f>
        <v>2.7480927096507492E-2</v>
      </c>
      <c r="P1670" s="27">
        <f>(1-L1670)/'I Disease Parameters'!$E$14</f>
        <v>2.2201009973307193E-2</v>
      </c>
      <c r="Q1670" s="19" t="str">
        <f t="shared" si="732"/>
        <v/>
      </c>
      <c r="R1670" s="17" t="str">
        <f t="shared" si="733"/>
        <v/>
      </c>
      <c r="S1670" s="17" t="str">
        <f t="shared" si="734"/>
        <v/>
      </c>
      <c r="T1670" s="17" t="str">
        <f t="shared" si="735"/>
        <v/>
      </c>
      <c r="U1670" s="17" t="str">
        <f t="shared" si="736"/>
        <v/>
      </c>
      <c r="V1670" s="17" t="str">
        <f t="shared" si="737"/>
        <v/>
      </c>
      <c r="W1670" s="17" t="str">
        <f t="shared" si="738"/>
        <v/>
      </c>
      <c r="X1670" s="18" t="str">
        <f t="shared" si="729"/>
        <v/>
      </c>
      <c r="Y1670" s="17" t="str">
        <f t="shared" si="739"/>
        <v/>
      </c>
      <c r="Z1670" s="17" t="str">
        <f t="shared" si="740"/>
        <v/>
      </c>
      <c r="AA1670" s="17" t="str">
        <f t="shared" si="741"/>
        <v/>
      </c>
      <c r="AB1670" s="17" t="str">
        <f t="shared" si="742"/>
        <v/>
      </c>
      <c r="AC1670" s="17" t="str">
        <f t="shared" si="743"/>
        <v/>
      </c>
      <c r="AD1670" s="18" t="str">
        <f t="shared" si="744"/>
        <v/>
      </c>
      <c r="AE1670" s="19" t="str">
        <f t="shared" si="745"/>
        <v/>
      </c>
      <c r="AF1670" s="17" t="str">
        <f t="shared" si="746"/>
        <v/>
      </c>
      <c r="AG1670" s="17" t="str">
        <f t="shared" si="747"/>
        <v/>
      </c>
      <c r="AH1670" s="18" t="str">
        <f t="shared" ref="AH1670:AH1733" si="748">IF($B1670&gt;$C$1,"",AG1670+AF1670)</f>
        <v/>
      </c>
      <c r="AI1670" s="73"/>
      <c r="AJ1670" s="74"/>
      <c r="AK1670" s="74"/>
      <c r="AL1670" s="73"/>
      <c r="AM1670" s="74"/>
      <c r="AN1670" s="74">
        <f t="shared" ref="AN1670:AN1733" si="749">AM1670+AN1669</f>
        <v>2012</v>
      </c>
      <c r="AO1670" s="19" t="str">
        <f t="shared" ref="AO1670:AO1733" ca="1" si="750">IF($C1670&gt;=TODAY(),"-",(AL1670-AD1670)^2)</f>
        <v>-</v>
      </c>
      <c r="AP1670" s="17" t="str">
        <f ca="1">IF($C1670&gt;=TODAY(),"-",100*(AO1670-MIN(Fit_Error_Deaths))/(MAX(Fit_Error_Deaths)-MIN(Fit_Error_Deaths)))</f>
        <v>-</v>
      </c>
      <c r="AQ1670" s="17" t="str">
        <f t="shared" ref="AQ1670:AQ1733" ca="1" si="751">IF($C1670&gt;=TODAY(),"-",(AM1670-AH1670)^2)</f>
        <v>-</v>
      </c>
      <c r="AR1670" s="17" t="str">
        <f ca="1">IF($C1670&gt;=TODAY(),"-",100*(AQ1670-MIN(Fit_Error_LocalTransmission))/(MAX(Fit_Error_LocalTransmission)-MIN(Fit_Error_LocalTransmission)))</f>
        <v>-</v>
      </c>
      <c r="AS1670" s="17" t="str">
        <f t="shared" ref="AS1670:AS1733" ca="1" si="752">IF($C1670&gt;=TODAY(),"-",AP1670*$AO$2+AR1670*$AQ$2)</f>
        <v>-</v>
      </c>
      <c r="AT1670" s="67" t="str">
        <f t="shared" ref="AT1670:AT1733" ca="1" si="753">IF($C1670&gt;=TODAY(),"-",($AT$2)^((TODAY()-C1670-1)))</f>
        <v>-</v>
      </c>
    </row>
    <row r="1671" spans="1:46" s="1" customFormat="1" ht="12" x14ac:dyDescent="0.35">
      <c r="A1671" s="87"/>
      <c r="B1671" s="40" t="str">
        <f t="shared" si="730"/>
        <v/>
      </c>
      <c r="C1671" s="41" t="str">
        <f t="shared" si="731"/>
        <v/>
      </c>
      <c r="D1671" s="28">
        <f>'I Disease Parameters'!$E$6/(1000*365)</f>
        <v>4.8197260273972601E-5</v>
      </c>
      <c r="E1671" s="28">
        <f>'I Disease Parameters'!$E$7/(1000*365)</f>
        <v>2.0024657534246577E-5</v>
      </c>
      <c r="F1671" s="27">
        <f>(1-'I Disease Parameters'!$E$8)/'I Disease Parameters'!$E$10</f>
        <v>0.188</v>
      </c>
      <c r="G1671" s="27">
        <f>'I Disease Parameters'!$E$8/'I Disease Parameters'!$E$11</f>
        <v>1.2E-2</v>
      </c>
      <c r="H1671" s="27">
        <f>1/'I Disease Parameters'!$E$12</f>
        <v>0.05</v>
      </c>
      <c r="I1671" s="27">
        <f>'I Disease Parameters'!$E$9/'I Disease Parameters'!$E$15</f>
        <v>0</v>
      </c>
      <c r="J1671" s="83">
        <f t="shared" ref="J1671:J1734" si="754">J1670</f>
        <v>7.7001263440561267</v>
      </c>
      <c r="K1671" s="60">
        <f t="shared" ref="K1671:K1734" si="755">K1670</f>
        <v>0.77001263449643809</v>
      </c>
      <c r="L1671" s="30">
        <f t="shared" ref="L1671:L1734" si="756">L1670</f>
        <v>0.46717576064062738</v>
      </c>
      <c r="M1671" s="27">
        <f>J1671/'I Disease Parameters'!$E$12</f>
        <v>0.38500631720280631</v>
      </c>
      <c r="N1671" s="27">
        <f>K1671/SQRT('I Disease Parameters'!$E$13*'I Disease Parameters'!$E$13)</f>
        <v>4.5294860852731655E-2</v>
      </c>
      <c r="O1671" s="27">
        <f>L1671/'I Disease Parameters'!$E$13</f>
        <v>2.7480927096507492E-2</v>
      </c>
      <c r="P1671" s="27">
        <f>(1-L1671)/'I Disease Parameters'!$E$14</f>
        <v>2.2201009973307193E-2</v>
      </c>
      <c r="Q1671" s="19" t="str">
        <f t="shared" si="732"/>
        <v/>
      </c>
      <c r="R1671" s="17" t="str">
        <f t="shared" si="733"/>
        <v/>
      </c>
      <c r="S1671" s="17" t="str">
        <f t="shared" si="734"/>
        <v/>
      </c>
      <c r="T1671" s="17" t="str">
        <f t="shared" si="735"/>
        <v/>
      </c>
      <c r="U1671" s="17" t="str">
        <f t="shared" si="736"/>
        <v/>
      </c>
      <c r="V1671" s="17" t="str">
        <f t="shared" si="737"/>
        <v/>
      </c>
      <c r="W1671" s="17" t="str">
        <f t="shared" si="738"/>
        <v/>
      </c>
      <c r="X1671" s="18" t="str">
        <f t="shared" si="729"/>
        <v/>
      </c>
      <c r="Y1671" s="17" t="str">
        <f t="shared" si="739"/>
        <v/>
      </c>
      <c r="Z1671" s="17" t="str">
        <f t="shared" si="740"/>
        <v/>
      </c>
      <c r="AA1671" s="17" t="str">
        <f t="shared" si="741"/>
        <v/>
      </c>
      <c r="AB1671" s="17" t="str">
        <f t="shared" si="742"/>
        <v/>
      </c>
      <c r="AC1671" s="17" t="str">
        <f t="shared" si="743"/>
        <v/>
      </c>
      <c r="AD1671" s="18" t="str">
        <f t="shared" si="744"/>
        <v/>
      </c>
      <c r="AE1671" s="19" t="str">
        <f t="shared" si="745"/>
        <v/>
      </c>
      <c r="AF1671" s="17" t="str">
        <f t="shared" si="746"/>
        <v/>
      </c>
      <c r="AG1671" s="17" t="str">
        <f t="shared" si="747"/>
        <v/>
      </c>
      <c r="AH1671" s="18" t="str">
        <f t="shared" si="748"/>
        <v/>
      </c>
      <c r="AI1671" s="73"/>
      <c r="AJ1671" s="74"/>
      <c r="AK1671" s="74"/>
      <c r="AL1671" s="73"/>
      <c r="AM1671" s="74"/>
      <c r="AN1671" s="74">
        <f t="shared" si="749"/>
        <v>2012</v>
      </c>
      <c r="AO1671" s="19" t="str">
        <f t="shared" ca="1" si="750"/>
        <v>-</v>
      </c>
      <c r="AP1671" s="17" t="str">
        <f ca="1">IF($C1671&gt;=TODAY(),"-",100*(AO1671-MIN(Fit_Error_Deaths))/(MAX(Fit_Error_Deaths)-MIN(Fit_Error_Deaths)))</f>
        <v>-</v>
      </c>
      <c r="AQ1671" s="17" t="str">
        <f t="shared" ca="1" si="751"/>
        <v>-</v>
      </c>
      <c r="AR1671" s="17" t="str">
        <f ca="1">IF($C1671&gt;=TODAY(),"-",100*(AQ1671-MIN(Fit_Error_LocalTransmission))/(MAX(Fit_Error_LocalTransmission)-MIN(Fit_Error_LocalTransmission)))</f>
        <v>-</v>
      </c>
      <c r="AS1671" s="17" t="str">
        <f t="shared" ca="1" si="752"/>
        <v>-</v>
      </c>
      <c r="AT1671" s="67" t="str">
        <f t="shared" ca="1" si="753"/>
        <v>-</v>
      </c>
    </row>
    <row r="1672" spans="1:46" s="1" customFormat="1" ht="12" x14ac:dyDescent="0.35">
      <c r="A1672" s="87"/>
      <c r="B1672" s="40" t="str">
        <f t="shared" si="730"/>
        <v/>
      </c>
      <c r="C1672" s="41" t="str">
        <f t="shared" si="731"/>
        <v/>
      </c>
      <c r="D1672" s="28">
        <f>'I Disease Parameters'!$E$6/(1000*365)</f>
        <v>4.8197260273972601E-5</v>
      </c>
      <c r="E1672" s="28">
        <f>'I Disease Parameters'!$E$7/(1000*365)</f>
        <v>2.0024657534246577E-5</v>
      </c>
      <c r="F1672" s="27">
        <f>(1-'I Disease Parameters'!$E$8)/'I Disease Parameters'!$E$10</f>
        <v>0.188</v>
      </c>
      <c r="G1672" s="27">
        <f>'I Disease Parameters'!$E$8/'I Disease Parameters'!$E$11</f>
        <v>1.2E-2</v>
      </c>
      <c r="H1672" s="27">
        <f>1/'I Disease Parameters'!$E$12</f>
        <v>0.05</v>
      </c>
      <c r="I1672" s="27">
        <f>'I Disease Parameters'!$E$9/'I Disease Parameters'!$E$15</f>
        <v>0</v>
      </c>
      <c r="J1672" s="83">
        <f t="shared" si="754"/>
        <v>7.7001263440561267</v>
      </c>
      <c r="K1672" s="60">
        <f t="shared" si="755"/>
        <v>0.77001263449643809</v>
      </c>
      <c r="L1672" s="30">
        <f t="shared" si="756"/>
        <v>0.46717576064062738</v>
      </c>
      <c r="M1672" s="27">
        <f>J1672/'I Disease Parameters'!$E$12</f>
        <v>0.38500631720280631</v>
      </c>
      <c r="N1672" s="27">
        <f>K1672/SQRT('I Disease Parameters'!$E$13*'I Disease Parameters'!$E$13)</f>
        <v>4.5294860852731655E-2</v>
      </c>
      <c r="O1672" s="27">
        <f>L1672/'I Disease Parameters'!$E$13</f>
        <v>2.7480927096507492E-2</v>
      </c>
      <c r="P1672" s="27">
        <f>(1-L1672)/'I Disease Parameters'!$E$14</f>
        <v>2.2201009973307193E-2</v>
      </c>
      <c r="Q1672" s="19" t="str">
        <f t="shared" si="732"/>
        <v/>
      </c>
      <c r="R1672" s="17" t="str">
        <f t="shared" si="733"/>
        <v/>
      </c>
      <c r="S1672" s="17" t="str">
        <f t="shared" si="734"/>
        <v/>
      </c>
      <c r="T1672" s="17" t="str">
        <f t="shared" si="735"/>
        <v/>
      </c>
      <c r="U1672" s="17" t="str">
        <f t="shared" si="736"/>
        <v/>
      </c>
      <c r="V1672" s="17" t="str">
        <f t="shared" si="737"/>
        <v/>
      </c>
      <c r="W1672" s="17" t="str">
        <f t="shared" si="738"/>
        <v/>
      </c>
      <c r="X1672" s="18" t="str">
        <f t="shared" si="729"/>
        <v/>
      </c>
      <c r="Y1672" s="17" t="str">
        <f t="shared" si="739"/>
        <v/>
      </c>
      <c r="Z1672" s="17" t="str">
        <f t="shared" si="740"/>
        <v/>
      </c>
      <c r="AA1672" s="17" t="str">
        <f t="shared" si="741"/>
        <v/>
      </c>
      <c r="AB1672" s="17" t="str">
        <f t="shared" si="742"/>
        <v/>
      </c>
      <c r="AC1672" s="17" t="str">
        <f t="shared" si="743"/>
        <v/>
      </c>
      <c r="AD1672" s="18" t="str">
        <f t="shared" si="744"/>
        <v/>
      </c>
      <c r="AE1672" s="19" t="str">
        <f t="shared" si="745"/>
        <v/>
      </c>
      <c r="AF1672" s="17" t="str">
        <f t="shared" si="746"/>
        <v/>
      </c>
      <c r="AG1672" s="17" t="str">
        <f t="shared" si="747"/>
        <v/>
      </c>
      <c r="AH1672" s="18" t="str">
        <f t="shared" si="748"/>
        <v/>
      </c>
      <c r="AI1672" s="73"/>
      <c r="AJ1672" s="74"/>
      <c r="AK1672" s="74"/>
      <c r="AL1672" s="73"/>
      <c r="AM1672" s="74"/>
      <c r="AN1672" s="74">
        <f t="shared" si="749"/>
        <v>2012</v>
      </c>
      <c r="AO1672" s="19" t="str">
        <f t="shared" ca="1" si="750"/>
        <v>-</v>
      </c>
      <c r="AP1672" s="17" t="str">
        <f ca="1">IF($C1672&gt;=TODAY(),"-",100*(AO1672-MIN(Fit_Error_Deaths))/(MAX(Fit_Error_Deaths)-MIN(Fit_Error_Deaths)))</f>
        <v>-</v>
      </c>
      <c r="AQ1672" s="17" t="str">
        <f t="shared" ca="1" si="751"/>
        <v>-</v>
      </c>
      <c r="AR1672" s="17" t="str">
        <f ca="1">IF($C1672&gt;=TODAY(),"-",100*(AQ1672-MIN(Fit_Error_LocalTransmission))/(MAX(Fit_Error_LocalTransmission)-MIN(Fit_Error_LocalTransmission)))</f>
        <v>-</v>
      </c>
      <c r="AS1672" s="17" t="str">
        <f t="shared" ca="1" si="752"/>
        <v>-</v>
      </c>
      <c r="AT1672" s="67" t="str">
        <f t="shared" ca="1" si="753"/>
        <v>-</v>
      </c>
    </row>
    <row r="1673" spans="1:46" s="1" customFormat="1" ht="12" x14ac:dyDescent="0.35">
      <c r="A1673" s="87"/>
      <c r="B1673" s="40" t="str">
        <f t="shared" si="730"/>
        <v/>
      </c>
      <c r="C1673" s="41" t="str">
        <f t="shared" si="731"/>
        <v/>
      </c>
      <c r="D1673" s="28">
        <f>'I Disease Parameters'!$E$6/(1000*365)</f>
        <v>4.8197260273972601E-5</v>
      </c>
      <c r="E1673" s="28">
        <f>'I Disease Parameters'!$E$7/(1000*365)</f>
        <v>2.0024657534246577E-5</v>
      </c>
      <c r="F1673" s="27">
        <f>(1-'I Disease Parameters'!$E$8)/'I Disease Parameters'!$E$10</f>
        <v>0.188</v>
      </c>
      <c r="G1673" s="27">
        <f>'I Disease Parameters'!$E$8/'I Disease Parameters'!$E$11</f>
        <v>1.2E-2</v>
      </c>
      <c r="H1673" s="27">
        <f>1/'I Disease Parameters'!$E$12</f>
        <v>0.05</v>
      </c>
      <c r="I1673" s="27">
        <f>'I Disease Parameters'!$E$9/'I Disease Parameters'!$E$15</f>
        <v>0</v>
      </c>
      <c r="J1673" s="83">
        <f t="shared" si="754"/>
        <v>7.7001263440561267</v>
      </c>
      <c r="K1673" s="60">
        <f t="shared" si="755"/>
        <v>0.77001263449643809</v>
      </c>
      <c r="L1673" s="30">
        <f t="shared" si="756"/>
        <v>0.46717576064062738</v>
      </c>
      <c r="M1673" s="27">
        <f>J1673/'I Disease Parameters'!$E$12</f>
        <v>0.38500631720280631</v>
      </c>
      <c r="N1673" s="27">
        <f>K1673/SQRT('I Disease Parameters'!$E$13*'I Disease Parameters'!$E$13)</f>
        <v>4.5294860852731655E-2</v>
      </c>
      <c r="O1673" s="27">
        <f>L1673/'I Disease Parameters'!$E$13</f>
        <v>2.7480927096507492E-2</v>
      </c>
      <c r="P1673" s="27">
        <f>(1-L1673)/'I Disease Parameters'!$E$14</f>
        <v>2.2201009973307193E-2</v>
      </c>
      <c r="Q1673" s="19" t="str">
        <f t="shared" si="732"/>
        <v/>
      </c>
      <c r="R1673" s="17" t="str">
        <f t="shared" si="733"/>
        <v/>
      </c>
      <c r="S1673" s="17" t="str">
        <f t="shared" si="734"/>
        <v/>
      </c>
      <c r="T1673" s="17" t="str">
        <f t="shared" si="735"/>
        <v/>
      </c>
      <c r="U1673" s="17" t="str">
        <f t="shared" si="736"/>
        <v/>
      </c>
      <c r="V1673" s="17" t="str">
        <f t="shared" si="737"/>
        <v/>
      </c>
      <c r="W1673" s="17" t="str">
        <f t="shared" si="738"/>
        <v/>
      </c>
      <c r="X1673" s="18" t="str">
        <f t="shared" si="729"/>
        <v/>
      </c>
      <c r="Y1673" s="17" t="str">
        <f t="shared" si="739"/>
        <v/>
      </c>
      <c r="Z1673" s="17" t="str">
        <f t="shared" si="740"/>
        <v/>
      </c>
      <c r="AA1673" s="17" t="str">
        <f t="shared" si="741"/>
        <v/>
      </c>
      <c r="AB1673" s="17" t="str">
        <f t="shared" si="742"/>
        <v/>
      </c>
      <c r="AC1673" s="17" t="str">
        <f t="shared" si="743"/>
        <v/>
      </c>
      <c r="AD1673" s="18" t="str">
        <f t="shared" si="744"/>
        <v/>
      </c>
      <c r="AE1673" s="19" t="str">
        <f t="shared" si="745"/>
        <v/>
      </c>
      <c r="AF1673" s="17" t="str">
        <f t="shared" si="746"/>
        <v/>
      </c>
      <c r="AG1673" s="17" t="str">
        <f t="shared" si="747"/>
        <v/>
      </c>
      <c r="AH1673" s="18" t="str">
        <f t="shared" si="748"/>
        <v/>
      </c>
      <c r="AI1673" s="73"/>
      <c r="AJ1673" s="74"/>
      <c r="AK1673" s="74"/>
      <c r="AL1673" s="73"/>
      <c r="AM1673" s="74"/>
      <c r="AN1673" s="74">
        <f t="shared" si="749"/>
        <v>2012</v>
      </c>
      <c r="AO1673" s="19" t="str">
        <f t="shared" ca="1" si="750"/>
        <v>-</v>
      </c>
      <c r="AP1673" s="17" t="str">
        <f ca="1">IF($C1673&gt;=TODAY(),"-",100*(AO1673-MIN(Fit_Error_Deaths))/(MAX(Fit_Error_Deaths)-MIN(Fit_Error_Deaths)))</f>
        <v>-</v>
      </c>
      <c r="AQ1673" s="17" t="str">
        <f t="shared" ca="1" si="751"/>
        <v>-</v>
      </c>
      <c r="AR1673" s="17" t="str">
        <f ca="1">IF($C1673&gt;=TODAY(),"-",100*(AQ1673-MIN(Fit_Error_LocalTransmission))/(MAX(Fit_Error_LocalTransmission)-MIN(Fit_Error_LocalTransmission)))</f>
        <v>-</v>
      </c>
      <c r="AS1673" s="17" t="str">
        <f t="shared" ca="1" si="752"/>
        <v>-</v>
      </c>
      <c r="AT1673" s="67" t="str">
        <f t="shared" ca="1" si="753"/>
        <v>-</v>
      </c>
    </row>
    <row r="1674" spans="1:46" s="1" customFormat="1" ht="12" x14ac:dyDescent="0.35">
      <c r="A1674" s="87"/>
      <c r="B1674" s="40" t="str">
        <f t="shared" si="730"/>
        <v/>
      </c>
      <c r="C1674" s="41" t="str">
        <f t="shared" si="731"/>
        <v/>
      </c>
      <c r="D1674" s="28">
        <f>'I Disease Parameters'!$E$6/(1000*365)</f>
        <v>4.8197260273972601E-5</v>
      </c>
      <c r="E1674" s="28">
        <f>'I Disease Parameters'!$E$7/(1000*365)</f>
        <v>2.0024657534246577E-5</v>
      </c>
      <c r="F1674" s="27">
        <f>(1-'I Disease Parameters'!$E$8)/'I Disease Parameters'!$E$10</f>
        <v>0.188</v>
      </c>
      <c r="G1674" s="27">
        <f>'I Disease Parameters'!$E$8/'I Disease Parameters'!$E$11</f>
        <v>1.2E-2</v>
      </c>
      <c r="H1674" s="27">
        <f>1/'I Disease Parameters'!$E$12</f>
        <v>0.05</v>
      </c>
      <c r="I1674" s="27">
        <f>'I Disease Parameters'!$E$9/'I Disease Parameters'!$E$15</f>
        <v>0</v>
      </c>
      <c r="J1674" s="83">
        <f t="shared" si="754"/>
        <v>7.7001263440561267</v>
      </c>
      <c r="K1674" s="60">
        <f t="shared" si="755"/>
        <v>0.77001263449643809</v>
      </c>
      <c r="L1674" s="30">
        <f t="shared" si="756"/>
        <v>0.46717576064062738</v>
      </c>
      <c r="M1674" s="27">
        <f>J1674/'I Disease Parameters'!$E$12</f>
        <v>0.38500631720280631</v>
      </c>
      <c r="N1674" s="27">
        <f>K1674/SQRT('I Disease Parameters'!$E$13*'I Disease Parameters'!$E$13)</f>
        <v>4.5294860852731655E-2</v>
      </c>
      <c r="O1674" s="27">
        <f>L1674/'I Disease Parameters'!$E$13</f>
        <v>2.7480927096507492E-2</v>
      </c>
      <c r="P1674" s="27">
        <f>(1-L1674)/'I Disease Parameters'!$E$14</f>
        <v>2.2201009973307193E-2</v>
      </c>
      <c r="Q1674" s="19" t="str">
        <f t="shared" si="732"/>
        <v/>
      </c>
      <c r="R1674" s="17" t="str">
        <f t="shared" si="733"/>
        <v/>
      </c>
      <c r="S1674" s="17" t="str">
        <f t="shared" si="734"/>
        <v/>
      </c>
      <c r="T1674" s="17" t="str">
        <f t="shared" si="735"/>
        <v/>
      </c>
      <c r="U1674" s="17" t="str">
        <f t="shared" si="736"/>
        <v/>
      </c>
      <c r="V1674" s="17" t="str">
        <f t="shared" si="737"/>
        <v/>
      </c>
      <c r="W1674" s="17" t="str">
        <f t="shared" si="738"/>
        <v/>
      </c>
      <c r="X1674" s="18" t="str">
        <f t="shared" si="729"/>
        <v/>
      </c>
      <c r="Y1674" s="17" t="str">
        <f t="shared" si="739"/>
        <v/>
      </c>
      <c r="Z1674" s="17" t="str">
        <f t="shared" si="740"/>
        <v/>
      </c>
      <c r="AA1674" s="17" t="str">
        <f t="shared" si="741"/>
        <v/>
      </c>
      <c r="AB1674" s="17" t="str">
        <f t="shared" si="742"/>
        <v/>
      </c>
      <c r="AC1674" s="17" t="str">
        <f t="shared" si="743"/>
        <v/>
      </c>
      <c r="AD1674" s="18" t="str">
        <f t="shared" si="744"/>
        <v/>
      </c>
      <c r="AE1674" s="19" t="str">
        <f t="shared" si="745"/>
        <v/>
      </c>
      <c r="AF1674" s="17" t="str">
        <f t="shared" si="746"/>
        <v/>
      </c>
      <c r="AG1674" s="17" t="str">
        <f t="shared" si="747"/>
        <v/>
      </c>
      <c r="AH1674" s="18" t="str">
        <f t="shared" si="748"/>
        <v/>
      </c>
      <c r="AI1674" s="73"/>
      <c r="AJ1674" s="74"/>
      <c r="AK1674" s="74"/>
      <c r="AL1674" s="73"/>
      <c r="AM1674" s="74"/>
      <c r="AN1674" s="74">
        <f t="shared" si="749"/>
        <v>2012</v>
      </c>
      <c r="AO1674" s="19" t="str">
        <f t="shared" ca="1" si="750"/>
        <v>-</v>
      </c>
      <c r="AP1674" s="17" t="str">
        <f ca="1">IF($C1674&gt;=TODAY(),"-",100*(AO1674-MIN(Fit_Error_Deaths))/(MAX(Fit_Error_Deaths)-MIN(Fit_Error_Deaths)))</f>
        <v>-</v>
      </c>
      <c r="AQ1674" s="17" t="str">
        <f t="shared" ca="1" si="751"/>
        <v>-</v>
      </c>
      <c r="AR1674" s="17" t="str">
        <f ca="1">IF($C1674&gt;=TODAY(),"-",100*(AQ1674-MIN(Fit_Error_LocalTransmission))/(MAX(Fit_Error_LocalTransmission)-MIN(Fit_Error_LocalTransmission)))</f>
        <v>-</v>
      </c>
      <c r="AS1674" s="17" t="str">
        <f t="shared" ca="1" si="752"/>
        <v>-</v>
      </c>
      <c r="AT1674" s="67" t="str">
        <f t="shared" ca="1" si="753"/>
        <v>-</v>
      </c>
    </row>
    <row r="1675" spans="1:46" s="1" customFormat="1" ht="12" x14ac:dyDescent="0.35">
      <c r="A1675" s="87"/>
      <c r="B1675" s="40" t="str">
        <f t="shared" si="730"/>
        <v/>
      </c>
      <c r="C1675" s="41" t="str">
        <f t="shared" si="731"/>
        <v/>
      </c>
      <c r="D1675" s="28">
        <f>'I Disease Parameters'!$E$6/(1000*365)</f>
        <v>4.8197260273972601E-5</v>
      </c>
      <c r="E1675" s="28">
        <f>'I Disease Parameters'!$E$7/(1000*365)</f>
        <v>2.0024657534246577E-5</v>
      </c>
      <c r="F1675" s="27">
        <f>(1-'I Disease Parameters'!$E$8)/'I Disease Parameters'!$E$10</f>
        <v>0.188</v>
      </c>
      <c r="G1675" s="27">
        <f>'I Disease Parameters'!$E$8/'I Disease Parameters'!$E$11</f>
        <v>1.2E-2</v>
      </c>
      <c r="H1675" s="27">
        <f>1/'I Disease Parameters'!$E$12</f>
        <v>0.05</v>
      </c>
      <c r="I1675" s="27">
        <f>'I Disease Parameters'!$E$9/'I Disease Parameters'!$E$15</f>
        <v>0</v>
      </c>
      <c r="J1675" s="83">
        <f t="shared" si="754"/>
        <v>7.7001263440561267</v>
      </c>
      <c r="K1675" s="60">
        <f t="shared" si="755"/>
        <v>0.77001263449643809</v>
      </c>
      <c r="L1675" s="30">
        <f t="shared" si="756"/>
        <v>0.46717576064062738</v>
      </c>
      <c r="M1675" s="27">
        <f>J1675/'I Disease Parameters'!$E$12</f>
        <v>0.38500631720280631</v>
      </c>
      <c r="N1675" s="27">
        <f>K1675/SQRT('I Disease Parameters'!$E$13*'I Disease Parameters'!$E$13)</f>
        <v>4.5294860852731655E-2</v>
      </c>
      <c r="O1675" s="27">
        <f>L1675/'I Disease Parameters'!$E$13</f>
        <v>2.7480927096507492E-2</v>
      </c>
      <c r="P1675" s="27">
        <f>(1-L1675)/'I Disease Parameters'!$E$14</f>
        <v>2.2201009973307193E-2</v>
      </c>
      <c r="Q1675" s="19" t="str">
        <f t="shared" si="732"/>
        <v/>
      </c>
      <c r="R1675" s="17" t="str">
        <f t="shared" si="733"/>
        <v/>
      </c>
      <c r="S1675" s="17" t="str">
        <f t="shared" si="734"/>
        <v/>
      </c>
      <c r="T1675" s="17" t="str">
        <f t="shared" si="735"/>
        <v/>
      </c>
      <c r="U1675" s="17" t="str">
        <f t="shared" si="736"/>
        <v/>
      </c>
      <c r="V1675" s="17" t="str">
        <f t="shared" si="737"/>
        <v/>
      </c>
      <c r="W1675" s="17" t="str">
        <f t="shared" si="738"/>
        <v/>
      </c>
      <c r="X1675" s="18" t="str">
        <f t="shared" si="729"/>
        <v/>
      </c>
      <c r="Y1675" s="17" t="str">
        <f t="shared" si="739"/>
        <v/>
      </c>
      <c r="Z1675" s="17" t="str">
        <f t="shared" si="740"/>
        <v/>
      </c>
      <c r="AA1675" s="17" t="str">
        <f t="shared" si="741"/>
        <v/>
      </c>
      <c r="AB1675" s="17" t="str">
        <f t="shared" si="742"/>
        <v/>
      </c>
      <c r="AC1675" s="17" t="str">
        <f t="shared" si="743"/>
        <v/>
      </c>
      <c r="AD1675" s="18" t="str">
        <f t="shared" si="744"/>
        <v/>
      </c>
      <c r="AE1675" s="19" t="str">
        <f t="shared" si="745"/>
        <v/>
      </c>
      <c r="AF1675" s="17" t="str">
        <f t="shared" si="746"/>
        <v/>
      </c>
      <c r="AG1675" s="17" t="str">
        <f t="shared" si="747"/>
        <v/>
      </c>
      <c r="AH1675" s="18" t="str">
        <f t="shared" si="748"/>
        <v/>
      </c>
      <c r="AI1675" s="73"/>
      <c r="AJ1675" s="74"/>
      <c r="AK1675" s="74"/>
      <c r="AL1675" s="73"/>
      <c r="AM1675" s="74"/>
      <c r="AN1675" s="74">
        <f t="shared" si="749"/>
        <v>2012</v>
      </c>
      <c r="AO1675" s="19" t="str">
        <f t="shared" ca="1" si="750"/>
        <v>-</v>
      </c>
      <c r="AP1675" s="17" t="str">
        <f ca="1">IF($C1675&gt;=TODAY(),"-",100*(AO1675-MIN(Fit_Error_Deaths))/(MAX(Fit_Error_Deaths)-MIN(Fit_Error_Deaths)))</f>
        <v>-</v>
      </c>
      <c r="AQ1675" s="17" t="str">
        <f t="shared" ca="1" si="751"/>
        <v>-</v>
      </c>
      <c r="AR1675" s="17" t="str">
        <f ca="1">IF($C1675&gt;=TODAY(),"-",100*(AQ1675-MIN(Fit_Error_LocalTransmission))/(MAX(Fit_Error_LocalTransmission)-MIN(Fit_Error_LocalTransmission)))</f>
        <v>-</v>
      </c>
      <c r="AS1675" s="17" t="str">
        <f t="shared" ca="1" si="752"/>
        <v>-</v>
      </c>
      <c r="AT1675" s="67" t="str">
        <f t="shared" ca="1" si="753"/>
        <v>-</v>
      </c>
    </row>
    <row r="1676" spans="1:46" s="1" customFormat="1" ht="12" x14ac:dyDescent="0.35">
      <c r="A1676" s="87"/>
      <c r="B1676" s="40" t="str">
        <f t="shared" si="730"/>
        <v/>
      </c>
      <c r="C1676" s="41" t="str">
        <f t="shared" si="731"/>
        <v/>
      </c>
      <c r="D1676" s="28">
        <f>'I Disease Parameters'!$E$6/(1000*365)</f>
        <v>4.8197260273972601E-5</v>
      </c>
      <c r="E1676" s="28">
        <f>'I Disease Parameters'!$E$7/(1000*365)</f>
        <v>2.0024657534246577E-5</v>
      </c>
      <c r="F1676" s="27">
        <f>(1-'I Disease Parameters'!$E$8)/'I Disease Parameters'!$E$10</f>
        <v>0.188</v>
      </c>
      <c r="G1676" s="27">
        <f>'I Disease Parameters'!$E$8/'I Disease Parameters'!$E$11</f>
        <v>1.2E-2</v>
      </c>
      <c r="H1676" s="27">
        <f>1/'I Disease Parameters'!$E$12</f>
        <v>0.05</v>
      </c>
      <c r="I1676" s="27">
        <f>'I Disease Parameters'!$E$9/'I Disease Parameters'!$E$15</f>
        <v>0</v>
      </c>
      <c r="J1676" s="83">
        <f t="shared" si="754"/>
        <v>7.7001263440561267</v>
      </c>
      <c r="K1676" s="60">
        <f t="shared" si="755"/>
        <v>0.77001263449643809</v>
      </c>
      <c r="L1676" s="30">
        <f t="shared" si="756"/>
        <v>0.46717576064062738</v>
      </c>
      <c r="M1676" s="27">
        <f>J1676/'I Disease Parameters'!$E$12</f>
        <v>0.38500631720280631</v>
      </c>
      <c r="N1676" s="27">
        <f>K1676/SQRT('I Disease Parameters'!$E$13*'I Disease Parameters'!$E$13)</f>
        <v>4.5294860852731655E-2</v>
      </c>
      <c r="O1676" s="27">
        <f>L1676/'I Disease Parameters'!$E$13</f>
        <v>2.7480927096507492E-2</v>
      </c>
      <c r="P1676" s="27">
        <f>(1-L1676)/'I Disease Parameters'!$E$14</f>
        <v>2.2201009973307193E-2</v>
      </c>
      <c r="Q1676" s="19" t="str">
        <f t="shared" si="732"/>
        <v/>
      </c>
      <c r="R1676" s="17" t="str">
        <f t="shared" si="733"/>
        <v/>
      </c>
      <c r="S1676" s="17" t="str">
        <f t="shared" si="734"/>
        <v/>
      </c>
      <c r="T1676" s="17" t="str">
        <f t="shared" si="735"/>
        <v/>
      </c>
      <c r="U1676" s="17" t="str">
        <f t="shared" si="736"/>
        <v/>
      </c>
      <c r="V1676" s="17" t="str">
        <f t="shared" si="737"/>
        <v/>
      </c>
      <c r="W1676" s="17" t="str">
        <f t="shared" si="738"/>
        <v/>
      </c>
      <c r="X1676" s="18" t="str">
        <f t="shared" si="729"/>
        <v/>
      </c>
      <c r="Y1676" s="17" t="str">
        <f t="shared" si="739"/>
        <v/>
      </c>
      <c r="Z1676" s="17" t="str">
        <f t="shared" si="740"/>
        <v/>
      </c>
      <c r="AA1676" s="17" t="str">
        <f t="shared" si="741"/>
        <v/>
      </c>
      <c r="AB1676" s="17" t="str">
        <f t="shared" si="742"/>
        <v/>
      </c>
      <c r="AC1676" s="17" t="str">
        <f t="shared" si="743"/>
        <v/>
      </c>
      <c r="AD1676" s="18" t="str">
        <f t="shared" si="744"/>
        <v/>
      </c>
      <c r="AE1676" s="19" t="str">
        <f t="shared" si="745"/>
        <v/>
      </c>
      <c r="AF1676" s="17" t="str">
        <f t="shared" si="746"/>
        <v/>
      </c>
      <c r="AG1676" s="17" t="str">
        <f t="shared" si="747"/>
        <v/>
      </c>
      <c r="AH1676" s="18" t="str">
        <f t="shared" si="748"/>
        <v/>
      </c>
      <c r="AI1676" s="73"/>
      <c r="AJ1676" s="74"/>
      <c r="AK1676" s="74"/>
      <c r="AL1676" s="73"/>
      <c r="AM1676" s="74"/>
      <c r="AN1676" s="74">
        <f t="shared" si="749"/>
        <v>2012</v>
      </c>
      <c r="AO1676" s="19" t="str">
        <f t="shared" ca="1" si="750"/>
        <v>-</v>
      </c>
      <c r="AP1676" s="17" t="str">
        <f ca="1">IF($C1676&gt;=TODAY(),"-",100*(AO1676-MIN(Fit_Error_Deaths))/(MAX(Fit_Error_Deaths)-MIN(Fit_Error_Deaths)))</f>
        <v>-</v>
      </c>
      <c r="AQ1676" s="17" t="str">
        <f t="shared" ca="1" si="751"/>
        <v>-</v>
      </c>
      <c r="AR1676" s="17" t="str">
        <f ca="1">IF($C1676&gt;=TODAY(),"-",100*(AQ1676-MIN(Fit_Error_LocalTransmission))/(MAX(Fit_Error_LocalTransmission)-MIN(Fit_Error_LocalTransmission)))</f>
        <v>-</v>
      </c>
      <c r="AS1676" s="17" t="str">
        <f t="shared" ca="1" si="752"/>
        <v>-</v>
      </c>
      <c r="AT1676" s="67" t="str">
        <f t="shared" ca="1" si="753"/>
        <v>-</v>
      </c>
    </row>
    <row r="1677" spans="1:46" s="1" customFormat="1" ht="12" x14ac:dyDescent="0.35">
      <c r="A1677" s="87"/>
      <c r="B1677" s="40" t="str">
        <f t="shared" si="730"/>
        <v/>
      </c>
      <c r="C1677" s="41" t="str">
        <f t="shared" si="731"/>
        <v/>
      </c>
      <c r="D1677" s="28">
        <f>'I Disease Parameters'!$E$6/(1000*365)</f>
        <v>4.8197260273972601E-5</v>
      </c>
      <c r="E1677" s="28">
        <f>'I Disease Parameters'!$E$7/(1000*365)</f>
        <v>2.0024657534246577E-5</v>
      </c>
      <c r="F1677" s="27">
        <f>(1-'I Disease Parameters'!$E$8)/'I Disease Parameters'!$E$10</f>
        <v>0.188</v>
      </c>
      <c r="G1677" s="27">
        <f>'I Disease Parameters'!$E$8/'I Disease Parameters'!$E$11</f>
        <v>1.2E-2</v>
      </c>
      <c r="H1677" s="27">
        <f>1/'I Disease Parameters'!$E$12</f>
        <v>0.05</v>
      </c>
      <c r="I1677" s="27">
        <f>'I Disease Parameters'!$E$9/'I Disease Parameters'!$E$15</f>
        <v>0</v>
      </c>
      <c r="J1677" s="83">
        <f t="shared" si="754"/>
        <v>7.7001263440561267</v>
      </c>
      <c r="K1677" s="60">
        <f t="shared" si="755"/>
        <v>0.77001263449643809</v>
      </c>
      <c r="L1677" s="30">
        <f t="shared" si="756"/>
        <v>0.46717576064062738</v>
      </c>
      <c r="M1677" s="27">
        <f>J1677/'I Disease Parameters'!$E$12</f>
        <v>0.38500631720280631</v>
      </c>
      <c r="N1677" s="27">
        <f>K1677/SQRT('I Disease Parameters'!$E$13*'I Disease Parameters'!$E$13)</f>
        <v>4.5294860852731655E-2</v>
      </c>
      <c r="O1677" s="27">
        <f>L1677/'I Disease Parameters'!$E$13</f>
        <v>2.7480927096507492E-2</v>
      </c>
      <c r="P1677" s="27">
        <f>(1-L1677)/'I Disease Parameters'!$E$14</f>
        <v>2.2201009973307193E-2</v>
      </c>
      <c r="Q1677" s="19" t="str">
        <f t="shared" si="732"/>
        <v/>
      </c>
      <c r="R1677" s="17" t="str">
        <f t="shared" si="733"/>
        <v/>
      </c>
      <c r="S1677" s="17" t="str">
        <f t="shared" si="734"/>
        <v/>
      </c>
      <c r="T1677" s="17" t="str">
        <f t="shared" si="735"/>
        <v/>
      </c>
      <c r="U1677" s="17" t="str">
        <f t="shared" si="736"/>
        <v/>
      </c>
      <c r="V1677" s="17" t="str">
        <f t="shared" si="737"/>
        <v/>
      </c>
      <c r="W1677" s="17" t="str">
        <f t="shared" si="738"/>
        <v/>
      </c>
      <c r="X1677" s="18" t="str">
        <f t="shared" si="729"/>
        <v/>
      </c>
      <c r="Y1677" s="17" t="str">
        <f t="shared" si="739"/>
        <v/>
      </c>
      <c r="Z1677" s="17" t="str">
        <f t="shared" si="740"/>
        <v/>
      </c>
      <c r="AA1677" s="17" t="str">
        <f t="shared" si="741"/>
        <v/>
      </c>
      <c r="AB1677" s="17" t="str">
        <f t="shared" si="742"/>
        <v/>
      </c>
      <c r="AC1677" s="17" t="str">
        <f t="shared" si="743"/>
        <v/>
      </c>
      <c r="AD1677" s="18" t="str">
        <f t="shared" si="744"/>
        <v/>
      </c>
      <c r="AE1677" s="19" t="str">
        <f t="shared" si="745"/>
        <v/>
      </c>
      <c r="AF1677" s="17" t="str">
        <f t="shared" si="746"/>
        <v/>
      </c>
      <c r="AG1677" s="17" t="str">
        <f t="shared" si="747"/>
        <v/>
      </c>
      <c r="AH1677" s="18" t="str">
        <f t="shared" si="748"/>
        <v/>
      </c>
      <c r="AI1677" s="73"/>
      <c r="AJ1677" s="74"/>
      <c r="AK1677" s="74"/>
      <c r="AL1677" s="73"/>
      <c r="AM1677" s="74"/>
      <c r="AN1677" s="74">
        <f t="shared" si="749"/>
        <v>2012</v>
      </c>
      <c r="AO1677" s="19" t="str">
        <f t="shared" ca="1" si="750"/>
        <v>-</v>
      </c>
      <c r="AP1677" s="17" t="str">
        <f ca="1">IF($C1677&gt;=TODAY(),"-",100*(AO1677-MIN(Fit_Error_Deaths))/(MAX(Fit_Error_Deaths)-MIN(Fit_Error_Deaths)))</f>
        <v>-</v>
      </c>
      <c r="AQ1677" s="17" t="str">
        <f t="shared" ca="1" si="751"/>
        <v>-</v>
      </c>
      <c r="AR1677" s="17" t="str">
        <f ca="1">IF($C1677&gt;=TODAY(),"-",100*(AQ1677-MIN(Fit_Error_LocalTransmission))/(MAX(Fit_Error_LocalTransmission)-MIN(Fit_Error_LocalTransmission)))</f>
        <v>-</v>
      </c>
      <c r="AS1677" s="17" t="str">
        <f t="shared" ca="1" si="752"/>
        <v>-</v>
      </c>
      <c r="AT1677" s="67" t="str">
        <f t="shared" ca="1" si="753"/>
        <v>-</v>
      </c>
    </row>
    <row r="1678" spans="1:46" s="1" customFormat="1" ht="12" x14ac:dyDescent="0.35">
      <c r="A1678" s="87"/>
      <c r="B1678" s="40" t="str">
        <f t="shared" si="730"/>
        <v/>
      </c>
      <c r="C1678" s="41" t="str">
        <f t="shared" si="731"/>
        <v/>
      </c>
      <c r="D1678" s="28">
        <f>'I Disease Parameters'!$E$6/(1000*365)</f>
        <v>4.8197260273972601E-5</v>
      </c>
      <c r="E1678" s="28">
        <f>'I Disease Parameters'!$E$7/(1000*365)</f>
        <v>2.0024657534246577E-5</v>
      </c>
      <c r="F1678" s="27">
        <f>(1-'I Disease Parameters'!$E$8)/'I Disease Parameters'!$E$10</f>
        <v>0.188</v>
      </c>
      <c r="G1678" s="27">
        <f>'I Disease Parameters'!$E$8/'I Disease Parameters'!$E$11</f>
        <v>1.2E-2</v>
      </c>
      <c r="H1678" s="27">
        <f>1/'I Disease Parameters'!$E$12</f>
        <v>0.05</v>
      </c>
      <c r="I1678" s="27">
        <f>'I Disease Parameters'!$E$9/'I Disease Parameters'!$E$15</f>
        <v>0</v>
      </c>
      <c r="J1678" s="83">
        <f t="shared" si="754"/>
        <v>7.7001263440561267</v>
      </c>
      <c r="K1678" s="60">
        <f t="shared" si="755"/>
        <v>0.77001263449643809</v>
      </c>
      <c r="L1678" s="30">
        <f t="shared" si="756"/>
        <v>0.46717576064062738</v>
      </c>
      <c r="M1678" s="27">
        <f>J1678/'I Disease Parameters'!$E$12</f>
        <v>0.38500631720280631</v>
      </c>
      <c r="N1678" s="27">
        <f>K1678/SQRT('I Disease Parameters'!$E$13*'I Disease Parameters'!$E$13)</f>
        <v>4.5294860852731655E-2</v>
      </c>
      <c r="O1678" s="27">
        <f>L1678/'I Disease Parameters'!$E$13</f>
        <v>2.7480927096507492E-2</v>
      </c>
      <c r="P1678" s="27">
        <f>(1-L1678)/'I Disease Parameters'!$E$14</f>
        <v>2.2201009973307193E-2</v>
      </c>
      <c r="Q1678" s="19" t="str">
        <f t="shared" si="732"/>
        <v/>
      </c>
      <c r="R1678" s="17" t="str">
        <f t="shared" si="733"/>
        <v/>
      </c>
      <c r="S1678" s="17" t="str">
        <f t="shared" si="734"/>
        <v/>
      </c>
      <c r="T1678" s="17" t="str">
        <f t="shared" si="735"/>
        <v/>
      </c>
      <c r="U1678" s="17" t="str">
        <f t="shared" si="736"/>
        <v/>
      </c>
      <c r="V1678" s="17" t="str">
        <f t="shared" si="737"/>
        <v/>
      </c>
      <c r="W1678" s="17" t="str">
        <f t="shared" si="738"/>
        <v/>
      </c>
      <c r="X1678" s="18" t="str">
        <f t="shared" si="729"/>
        <v/>
      </c>
      <c r="Y1678" s="17" t="str">
        <f t="shared" si="739"/>
        <v/>
      </c>
      <c r="Z1678" s="17" t="str">
        <f t="shared" si="740"/>
        <v/>
      </c>
      <c r="AA1678" s="17" t="str">
        <f t="shared" si="741"/>
        <v/>
      </c>
      <c r="AB1678" s="17" t="str">
        <f t="shared" si="742"/>
        <v/>
      </c>
      <c r="AC1678" s="17" t="str">
        <f t="shared" si="743"/>
        <v/>
      </c>
      <c r="AD1678" s="18" t="str">
        <f t="shared" si="744"/>
        <v/>
      </c>
      <c r="AE1678" s="19" t="str">
        <f t="shared" si="745"/>
        <v/>
      </c>
      <c r="AF1678" s="17" t="str">
        <f t="shared" si="746"/>
        <v/>
      </c>
      <c r="AG1678" s="17" t="str">
        <f t="shared" si="747"/>
        <v/>
      </c>
      <c r="AH1678" s="18" t="str">
        <f t="shared" si="748"/>
        <v/>
      </c>
      <c r="AI1678" s="73"/>
      <c r="AJ1678" s="74"/>
      <c r="AK1678" s="74"/>
      <c r="AL1678" s="73"/>
      <c r="AM1678" s="74"/>
      <c r="AN1678" s="74">
        <f t="shared" si="749"/>
        <v>2012</v>
      </c>
      <c r="AO1678" s="19" t="str">
        <f t="shared" ca="1" si="750"/>
        <v>-</v>
      </c>
      <c r="AP1678" s="17" t="str">
        <f ca="1">IF($C1678&gt;=TODAY(),"-",100*(AO1678-MIN(Fit_Error_Deaths))/(MAX(Fit_Error_Deaths)-MIN(Fit_Error_Deaths)))</f>
        <v>-</v>
      </c>
      <c r="AQ1678" s="17" t="str">
        <f t="shared" ca="1" si="751"/>
        <v>-</v>
      </c>
      <c r="AR1678" s="17" t="str">
        <f ca="1">IF($C1678&gt;=TODAY(),"-",100*(AQ1678-MIN(Fit_Error_LocalTransmission))/(MAX(Fit_Error_LocalTransmission)-MIN(Fit_Error_LocalTransmission)))</f>
        <v>-</v>
      </c>
      <c r="AS1678" s="17" t="str">
        <f t="shared" ca="1" si="752"/>
        <v>-</v>
      </c>
      <c r="AT1678" s="67" t="str">
        <f t="shared" ca="1" si="753"/>
        <v>-</v>
      </c>
    </row>
    <row r="1679" spans="1:46" s="1" customFormat="1" ht="12" x14ac:dyDescent="0.35">
      <c r="A1679" s="87"/>
      <c r="B1679" s="40" t="str">
        <f t="shared" si="730"/>
        <v/>
      </c>
      <c r="C1679" s="41" t="str">
        <f t="shared" si="731"/>
        <v/>
      </c>
      <c r="D1679" s="28">
        <f>'I Disease Parameters'!$E$6/(1000*365)</f>
        <v>4.8197260273972601E-5</v>
      </c>
      <c r="E1679" s="28">
        <f>'I Disease Parameters'!$E$7/(1000*365)</f>
        <v>2.0024657534246577E-5</v>
      </c>
      <c r="F1679" s="27">
        <f>(1-'I Disease Parameters'!$E$8)/'I Disease Parameters'!$E$10</f>
        <v>0.188</v>
      </c>
      <c r="G1679" s="27">
        <f>'I Disease Parameters'!$E$8/'I Disease Parameters'!$E$11</f>
        <v>1.2E-2</v>
      </c>
      <c r="H1679" s="27">
        <f>1/'I Disease Parameters'!$E$12</f>
        <v>0.05</v>
      </c>
      <c r="I1679" s="27">
        <f>'I Disease Parameters'!$E$9/'I Disease Parameters'!$E$15</f>
        <v>0</v>
      </c>
      <c r="J1679" s="83">
        <f t="shared" si="754"/>
        <v>7.7001263440561267</v>
      </c>
      <c r="K1679" s="60">
        <f t="shared" si="755"/>
        <v>0.77001263449643809</v>
      </c>
      <c r="L1679" s="30">
        <f t="shared" si="756"/>
        <v>0.46717576064062738</v>
      </c>
      <c r="M1679" s="27">
        <f>J1679/'I Disease Parameters'!$E$12</f>
        <v>0.38500631720280631</v>
      </c>
      <c r="N1679" s="27">
        <f>K1679/SQRT('I Disease Parameters'!$E$13*'I Disease Parameters'!$E$13)</f>
        <v>4.5294860852731655E-2</v>
      </c>
      <c r="O1679" s="27">
        <f>L1679/'I Disease Parameters'!$E$13</f>
        <v>2.7480927096507492E-2</v>
      </c>
      <c r="P1679" s="27">
        <f>(1-L1679)/'I Disease Parameters'!$E$14</f>
        <v>2.2201009973307193E-2</v>
      </c>
      <c r="Q1679" s="19" t="str">
        <f t="shared" si="732"/>
        <v/>
      </c>
      <c r="R1679" s="17" t="str">
        <f t="shared" si="733"/>
        <v/>
      </c>
      <c r="S1679" s="17" t="str">
        <f t="shared" si="734"/>
        <v/>
      </c>
      <c r="T1679" s="17" t="str">
        <f t="shared" si="735"/>
        <v/>
      </c>
      <c r="U1679" s="17" t="str">
        <f t="shared" si="736"/>
        <v/>
      </c>
      <c r="V1679" s="17" t="str">
        <f t="shared" si="737"/>
        <v/>
      </c>
      <c r="W1679" s="17" t="str">
        <f t="shared" si="738"/>
        <v/>
      </c>
      <c r="X1679" s="18" t="str">
        <f t="shared" si="729"/>
        <v/>
      </c>
      <c r="Y1679" s="17" t="str">
        <f t="shared" si="739"/>
        <v/>
      </c>
      <c r="Z1679" s="17" t="str">
        <f t="shared" si="740"/>
        <v/>
      </c>
      <c r="AA1679" s="17" t="str">
        <f t="shared" si="741"/>
        <v/>
      </c>
      <c r="AB1679" s="17" t="str">
        <f t="shared" si="742"/>
        <v/>
      </c>
      <c r="AC1679" s="17" t="str">
        <f t="shared" si="743"/>
        <v/>
      </c>
      <c r="AD1679" s="18" t="str">
        <f t="shared" si="744"/>
        <v/>
      </c>
      <c r="AE1679" s="19" t="str">
        <f t="shared" si="745"/>
        <v/>
      </c>
      <c r="AF1679" s="17" t="str">
        <f t="shared" si="746"/>
        <v/>
      </c>
      <c r="AG1679" s="17" t="str">
        <f t="shared" si="747"/>
        <v/>
      </c>
      <c r="AH1679" s="18" t="str">
        <f t="shared" si="748"/>
        <v/>
      </c>
      <c r="AI1679" s="73"/>
      <c r="AJ1679" s="74"/>
      <c r="AK1679" s="74"/>
      <c r="AL1679" s="73"/>
      <c r="AM1679" s="74"/>
      <c r="AN1679" s="74">
        <f t="shared" si="749"/>
        <v>2012</v>
      </c>
      <c r="AO1679" s="19" t="str">
        <f t="shared" ca="1" si="750"/>
        <v>-</v>
      </c>
      <c r="AP1679" s="17" t="str">
        <f ca="1">IF($C1679&gt;=TODAY(),"-",100*(AO1679-MIN(Fit_Error_Deaths))/(MAX(Fit_Error_Deaths)-MIN(Fit_Error_Deaths)))</f>
        <v>-</v>
      </c>
      <c r="AQ1679" s="17" t="str">
        <f t="shared" ca="1" si="751"/>
        <v>-</v>
      </c>
      <c r="AR1679" s="17" t="str">
        <f ca="1">IF($C1679&gt;=TODAY(),"-",100*(AQ1679-MIN(Fit_Error_LocalTransmission))/(MAX(Fit_Error_LocalTransmission)-MIN(Fit_Error_LocalTransmission)))</f>
        <v>-</v>
      </c>
      <c r="AS1679" s="17" t="str">
        <f t="shared" ca="1" si="752"/>
        <v>-</v>
      </c>
      <c r="AT1679" s="67" t="str">
        <f t="shared" ca="1" si="753"/>
        <v>-</v>
      </c>
    </row>
    <row r="1680" spans="1:46" s="1" customFormat="1" ht="12" x14ac:dyDescent="0.35">
      <c r="A1680" s="87"/>
      <c r="B1680" s="40" t="str">
        <f t="shared" si="730"/>
        <v/>
      </c>
      <c r="C1680" s="41" t="str">
        <f t="shared" si="731"/>
        <v/>
      </c>
      <c r="D1680" s="28">
        <f>'I Disease Parameters'!$E$6/(1000*365)</f>
        <v>4.8197260273972601E-5</v>
      </c>
      <c r="E1680" s="28">
        <f>'I Disease Parameters'!$E$7/(1000*365)</f>
        <v>2.0024657534246577E-5</v>
      </c>
      <c r="F1680" s="27">
        <f>(1-'I Disease Parameters'!$E$8)/'I Disease Parameters'!$E$10</f>
        <v>0.188</v>
      </c>
      <c r="G1680" s="27">
        <f>'I Disease Parameters'!$E$8/'I Disease Parameters'!$E$11</f>
        <v>1.2E-2</v>
      </c>
      <c r="H1680" s="27">
        <f>1/'I Disease Parameters'!$E$12</f>
        <v>0.05</v>
      </c>
      <c r="I1680" s="27">
        <f>'I Disease Parameters'!$E$9/'I Disease Parameters'!$E$15</f>
        <v>0</v>
      </c>
      <c r="J1680" s="83">
        <f t="shared" si="754"/>
        <v>7.7001263440561267</v>
      </c>
      <c r="K1680" s="60">
        <f t="shared" si="755"/>
        <v>0.77001263449643809</v>
      </c>
      <c r="L1680" s="30">
        <f t="shared" si="756"/>
        <v>0.46717576064062738</v>
      </c>
      <c r="M1680" s="27">
        <f>J1680/'I Disease Parameters'!$E$12</f>
        <v>0.38500631720280631</v>
      </c>
      <c r="N1680" s="27">
        <f>K1680/SQRT('I Disease Parameters'!$E$13*'I Disease Parameters'!$E$13)</f>
        <v>4.5294860852731655E-2</v>
      </c>
      <c r="O1680" s="27">
        <f>L1680/'I Disease Parameters'!$E$13</f>
        <v>2.7480927096507492E-2</v>
      </c>
      <c r="P1680" s="27">
        <f>(1-L1680)/'I Disease Parameters'!$E$14</f>
        <v>2.2201009973307193E-2</v>
      </c>
      <c r="Q1680" s="19" t="str">
        <f t="shared" si="732"/>
        <v/>
      </c>
      <c r="R1680" s="17" t="str">
        <f t="shared" si="733"/>
        <v/>
      </c>
      <c r="S1680" s="17" t="str">
        <f t="shared" si="734"/>
        <v/>
      </c>
      <c r="T1680" s="17" t="str">
        <f t="shared" si="735"/>
        <v/>
      </c>
      <c r="U1680" s="17" t="str">
        <f t="shared" si="736"/>
        <v/>
      </c>
      <c r="V1680" s="17" t="str">
        <f t="shared" si="737"/>
        <v/>
      </c>
      <c r="W1680" s="17" t="str">
        <f t="shared" si="738"/>
        <v/>
      </c>
      <c r="X1680" s="18" t="str">
        <f t="shared" si="729"/>
        <v/>
      </c>
      <c r="Y1680" s="17" t="str">
        <f t="shared" si="739"/>
        <v/>
      </c>
      <c r="Z1680" s="17" t="str">
        <f t="shared" si="740"/>
        <v/>
      </c>
      <c r="AA1680" s="17" t="str">
        <f t="shared" si="741"/>
        <v/>
      </c>
      <c r="AB1680" s="17" t="str">
        <f t="shared" si="742"/>
        <v/>
      </c>
      <c r="AC1680" s="17" t="str">
        <f t="shared" si="743"/>
        <v/>
      </c>
      <c r="AD1680" s="18" t="str">
        <f t="shared" si="744"/>
        <v/>
      </c>
      <c r="AE1680" s="19" t="str">
        <f t="shared" si="745"/>
        <v/>
      </c>
      <c r="AF1680" s="17" t="str">
        <f t="shared" si="746"/>
        <v/>
      </c>
      <c r="AG1680" s="17" t="str">
        <f t="shared" si="747"/>
        <v/>
      </c>
      <c r="AH1680" s="18" t="str">
        <f t="shared" si="748"/>
        <v/>
      </c>
      <c r="AI1680" s="73"/>
      <c r="AJ1680" s="74"/>
      <c r="AK1680" s="74"/>
      <c r="AL1680" s="73"/>
      <c r="AM1680" s="74"/>
      <c r="AN1680" s="74">
        <f t="shared" si="749"/>
        <v>2012</v>
      </c>
      <c r="AO1680" s="19" t="str">
        <f t="shared" ca="1" si="750"/>
        <v>-</v>
      </c>
      <c r="AP1680" s="17" t="str">
        <f ca="1">IF($C1680&gt;=TODAY(),"-",100*(AO1680-MIN(Fit_Error_Deaths))/(MAX(Fit_Error_Deaths)-MIN(Fit_Error_Deaths)))</f>
        <v>-</v>
      </c>
      <c r="AQ1680" s="17" t="str">
        <f t="shared" ca="1" si="751"/>
        <v>-</v>
      </c>
      <c r="AR1680" s="17" t="str">
        <f ca="1">IF($C1680&gt;=TODAY(),"-",100*(AQ1680-MIN(Fit_Error_LocalTransmission))/(MAX(Fit_Error_LocalTransmission)-MIN(Fit_Error_LocalTransmission)))</f>
        <v>-</v>
      </c>
      <c r="AS1680" s="17" t="str">
        <f t="shared" ca="1" si="752"/>
        <v>-</v>
      </c>
      <c r="AT1680" s="67" t="str">
        <f t="shared" ca="1" si="753"/>
        <v>-</v>
      </c>
    </row>
    <row r="1681" spans="1:46" s="1" customFormat="1" ht="12" x14ac:dyDescent="0.35">
      <c r="A1681" s="87"/>
      <c r="B1681" s="40" t="str">
        <f t="shared" si="730"/>
        <v/>
      </c>
      <c r="C1681" s="41" t="str">
        <f t="shared" si="731"/>
        <v/>
      </c>
      <c r="D1681" s="28">
        <f>'I Disease Parameters'!$E$6/(1000*365)</f>
        <v>4.8197260273972601E-5</v>
      </c>
      <c r="E1681" s="28">
        <f>'I Disease Parameters'!$E$7/(1000*365)</f>
        <v>2.0024657534246577E-5</v>
      </c>
      <c r="F1681" s="27">
        <f>(1-'I Disease Parameters'!$E$8)/'I Disease Parameters'!$E$10</f>
        <v>0.188</v>
      </c>
      <c r="G1681" s="27">
        <f>'I Disease Parameters'!$E$8/'I Disease Parameters'!$E$11</f>
        <v>1.2E-2</v>
      </c>
      <c r="H1681" s="27">
        <f>1/'I Disease Parameters'!$E$12</f>
        <v>0.05</v>
      </c>
      <c r="I1681" s="27">
        <f>'I Disease Parameters'!$E$9/'I Disease Parameters'!$E$15</f>
        <v>0</v>
      </c>
      <c r="J1681" s="83">
        <f t="shared" si="754"/>
        <v>7.7001263440561267</v>
      </c>
      <c r="K1681" s="60">
        <f t="shared" si="755"/>
        <v>0.77001263449643809</v>
      </c>
      <c r="L1681" s="30">
        <f t="shared" si="756"/>
        <v>0.46717576064062738</v>
      </c>
      <c r="M1681" s="27">
        <f>J1681/'I Disease Parameters'!$E$12</f>
        <v>0.38500631720280631</v>
      </c>
      <c r="N1681" s="27">
        <f>K1681/SQRT('I Disease Parameters'!$E$13*'I Disease Parameters'!$E$13)</f>
        <v>4.5294860852731655E-2</v>
      </c>
      <c r="O1681" s="27">
        <f>L1681/'I Disease Parameters'!$E$13</f>
        <v>2.7480927096507492E-2</v>
      </c>
      <c r="P1681" s="27">
        <f>(1-L1681)/'I Disease Parameters'!$E$14</f>
        <v>2.2201009973307193E-2</v>
      </c>
      <c r="Q1681" s="19" t="str">
        <f t="shared" si="732"/>
        <v/>
      </c>
      <c r="R1681" s="17" t="str">
        <f t="shared" si="733"/>
        <v/>
      </c>
      <c r="S1681" s="17" t="str">
        <f t="shared" si="734"/>
        <v/>
      </c>
      <c r="T1681" s="17" t="str">
        <f t="shared" si="735"/>
        <v/>
      </c>
      <c r="U1681" s="17" t="str">
        <f t="shared" si="736"/>
        <v/>
      </c>
      <c r="V1681" s="17" t="str">
        <f t="shared" si="737"/>
        <v/>
      </c>
      <c r="W1681" s="17" t="str">
        <f t="shared" si="738"/>
        <v/>
      </c>
      <c r="X1681" s="18" t="str">
        <f t="shared" si="729"/>
        <v/>
      </c>
      <c r="Y1681" s="17" t="str">
        <f t="shared" si="739"/>
        <v/>
      </c>
      <c r="Z1681" s="17" t="str">
        <f t="shared" si="740"/>
        <v/>
      </c>
      <c r="AA1681" s="17" t="str">
        <f t="shared" si="741"/>
        <v/>
      </c>
      <c r="AB1681" s="17" t="str">
        <f t="shared" si="742"/>
        <v/>
      </c>
      <c r="AC1681" s="17" t="str">
        <f t="shared" si="743"/>
        <v/>
      </c>
      <c r="AD1681" s="18" t="str">
        <f t="shared" si="744"/>
        <v/>
      </c>
      <c r="AE1681" s="19" t="str">
        <f t="shared" si="745"/>
        <v/>
      </c>
      <c r="AF1681" s="17" t="str">
        <f t="shared" si="746"/>
        <v/>
      </c>
      <c r="AG1681" s="17" t="str">
        <f t="shared" si="747"/>
        <v/>
      </c>
      <c r="AH1681" s="18" t="str">
        <f t="shared" si="748"/>
        <v/>
      </c>
      <c r="AI1681" s="73"/>
      <c r="AJ1681" s="74"/>
      <c r="AK1681" s="74"/>
      <c r="AL1681" s="73"/>
      <c r="AM1681" s="74"/>
      <c r="AN1681" s="74">
        <f t="shared" si="749"/>
        <v>2012</v>
      </c>
      <c r="AO1681" s="19" t="str">
        <f t="shared" ca="1" si="750"/>
        <v>-</v>
      </c>
      <c r="AP1681" s="17" t="str">
        <f ca="1">IF($C1681&gt;=TODAY(),"-",100*(AO1681-MIN(Fit_Error_Deaths))/(MAX(Fit_Error_Deaths)-MIN(Fit_Error_Deaths)))</f>
        <v>-</v>
      </c>
      <c r="AQ1681" s="17" t="str">
        <f t="shared" ca="1" si="751"/>
        <v>-</v>
      </c>
      <c r="AR1681" s="17" t="str">
        <f ca="1">IF($C1681&gt;=TODAY(),"-",100*(AQ1681-MIN(Fit_Error_LocalTransmission))/(MAX(Fit_Error_LocalTransmission)-MIN(Fit_Error_LocalTransmission)))</f>
        <v>-</v>
      </c>
      <c r="AS1681" s="17" t="str">
        <f t="shared" ca="1" si="752"/>
        <v>-</v>
      </c>
      <c r="AT1681" s="67" t="str">
        <f t="shared" ca="1" si="753"/>
        <v>-</v>
      </c>
    </row>
    <row r="1682" spans="1:46" s="1" customFormat="1" ht="12" x14ac:dyDescent="0.35">
      <c r="A1682" s="87"/>
      <c r="B1682" s="40" t="str">
        <f t="shared" si="730"/>
        <v/>
      </c>
      <c r="C1682" s="41" t="str">
        <f t="shared" si="731"/>
        <v/>
      </c>
      <c r="D1682" s="28">
        <f>'I Disease Parameters'!$E$6/(1000*365)</f>
        <v>4.8197260273972601E-5</v>
      </c>
      <c r="E1682" s="28">
        <f>'I Disease Parameters'!$E$7/(1000*365)</f>
        <v>2.0024657534246577E-5</v>
      </c>
      <c r="F1682" s="27">
        <f>(1-'I Disease Parameters'!$E$8)/'I Disease Parameters'!$E$10</f>
        <v>0.188</v>
      </c>
      <c r="G1682" s="27">
        <f>'I Disease Parameters'!$E$8/'I Disease Parameters'!$E$11</f>
        <v>1.2E-2</v>
      </c>
      <c r="H1682" s="27">
        <f>1/'I Disease Parameters'!$E$12</f>
        <v>0.05</v>
      </c>
      <c r="I1682" s="27">
        <f>'I Disease Parameters'!$E$9/'I Disease Parameters'!$E$15</f>
        <v>0</v>
      </c>
      <c r="J1682" s="83">
        <f t="shared" si="754"/>
        <v>7.7001263440561267</v>
      </c>
      <c r="K1682" s="60">
        <f t="shared" si="755"/>
        <v>0.77001263449643809</v>
      </c>
      <c r="L1682" s="30">
        <f t="shared" si="756"/>
        <v>0.46717576064062738</v>
      </c>
      <c r="M1682" s="27">
        <f>J1682/'I Disease Parameters'!$E$12</f>
        <v>0.38500631720280631</v>
      </c>
      <c r="N1682" s="27">
        <f>K1682/SQRT('I Disease Parameters'!$E$13*'I Disease Parameters'!$E$13)</f>
        <v>4.5294860852731655E-2</v>
      </c>
      <c r="O1682" s="27">
        <f>L1682/'I Disease Parameters'!$E$13</f>
        <v>2.7480927096507492E-2</v>
      </c>
      <c r="P1682" s="27">
        <f>(1-L1682)/'I Disease Parameters'!$E$14</f>
        <v>2.2201009973307193E-2</v>
      </c>
      <c r="Q1682" s="19" t="str">
        <f t="shared" si="732"/>
        <v/>
      </c>
      <c r="R1682" s="17" t="str">
        <f t="shared" si="733"/>
        <v/>
      </c>
      <c r="S1682" s="17" t="str">
        <f t="shared" si="734"/>
        <v/>
      </c>
      <c r="T1682" s="17" t="str">
        <f t="shared" si="735"/>
        <v/>
      </c>
      <c r="U1682" s="17" t="str">
        <f t="shared" si="736"/>
        <v/>
      </c>
      <c r="V1682" s="17" t="str">
        <f t="shared" si="737"/>
        <v/>
      </c>
      <c r="W1682" s="17" t="str">
        <f t="shared" si="738"/>
        <v/>
      </c>
      <c r="X1682" s="18" t="str">
        <f t="shared" si="729"/>
        <v/>
      </c>
      <c r="Y1682" s="17" t="str">
        <f t="shared" si="739"/>
        <v/>
      </c>
      <c r="Z1682" s="17" t="str">
        <f t="shared" si="740"/>
        <v/>
      </c>
      <c r="AA1682" s="17" t="str">
        <f t="shared" si="741"/>
        <v/>
      </c>
      <c r="AB1682" s="17" t="str">
        <f t="shared" si="742"/>
        <v/>
      </c>
      <c r="AC1682" s="17" t="str">
        <f t="shared" si="743"/>
        <v/>
      </c>
      <c r="AD1682" s="18" t="str">
        <f t="shared" si="744"/>
        <v/>
      </c>
      <c r="AE1682" s="19" t="str">
        <f t="shared" si="745"/>
        <v/>
      </c>
      <c r="AF1682" s="17" t="str">
        <f t="shared" si="746"/>
        <v/>
      </c>
      <c r="AG1682" s="17" t="str">
        <f t="shared" si="747"/>
        <v/>
      </c>
      <c r="AH1682" s="18" t="str">
        <f t="shared" si="748"/>
        <v/>
      </c>
      <c r="AI1682" s="73"/>
      <c r="AJ1682" s="74"/>
      <c r="AK1682" s="74"/>
      <c r="AL1682" s="73"/>
      <c r="AM1682" s="74"/>
      <c r="AN1682" s="74">
        <f t="shared" si="749"/>
        <v>2012</v>
      </c>
      <c r="AO1682" s="19" t="str">
        <f t="shared" ca="1" si="750"/>
        <v>-</v>
      </c>
      <c r="AP1682" s="17" t="str">
        <f ca="1">IF($C1682&gt;=TODAY(),"-",100*(AO1682-MIN(Fit_Error_Deaths))/(MAX(Fit_Error_Deaths)-MIN(Fit_Error_Deaths)))</f>
        <v>-</v>
      </c>
      <c r="AQ1682" s="17" t="str">
        <f t="shared" ca="1" si="751"/>
        <v>-</v>
      </c>
      <c r="AR1682" s="17" t="str">
        <f ca="1">IF($C1682&gt;=TODAY(),"-",100*(AQ1682-MIN(Fit_Error_LocalTransmission))/(MAX(Fit_Error_LocalTransmission)-MIN(Fit_Error_LocalTransmission)))</f>
        <v>-</v>
      </c>
      <c r="AS1682" s="17" t="str">
        <f t="shared" ca="1" si="752"/>
        <v>-</v>
      </c>
      <c r="AT1682" s="67" t="str">
        <f t="shared" ca="1" si="753"/>
        <v>-</v>
      </c>
    </row>
    <row r="1683" spans="1:46" s="1" customFormat="1" ht="12" x14ac:dyDescent="0.35">
      <c r="A1683" s="87"/>
      <c r="B1683" s="40" t="str">
        <f t="shared" si="730"/>
        <v/>
      </c>
      <c r="C1683" s="41" t="str">
        <f t="shared" si="731"/>
        <v/>
      </c>
      <c r="D1683" s="28">
        <f>'I Disease Parameters'!$E$6/(1000*365)</f>
        <v>4.8197260273972601E-5</v>
      </c>
      <c r="E1683" s="28">
        <f>'I Disease Parameters'!$E$7/(1000*365)</f>
        <v>2.0024657534246577E-5</v>
      </c>
      <c r="F1683" s="27">
        <f>(1-'I Disease Parameters'!$E$8)/'I Disease Parameters'!$E$10</f>
        <v>0.188</v>
      </c>
      <c r="G1683" s="27">
        <f>'I Disease Parameters'!$E$8/'I Disease Parameters'!$E$11</f>
        <v>1.2E-2</v>
      </c>
      <c r="H1683" s="27">
        <f>1/'I Disease Parameters'!$E$12</f>
        <v>0.05</v>
      </c>
      <c r="I1683" s="27">
        <f>'I Disease Parameters'!$E$9/'I Disease Parameters'!$E$15</f>
        <v>0</v>
      </c>
      <c r="J1683" s="83">
        <f t="shared" si="754"/>
        <v>7.7001263440561267</v>
      </c>
      <c r="K1683" s="60">
        <f t="shared" si="755"/>
        <v>0.77001263449643809</v>
      </c>
      <c r="L1683" s="30">
        <f t="shared" si="756"/>
        <v>0.46717576064062738</v>
      </c>
      <c r="M1683" s="27">
        <f>J1683/'I Disease Parameters'!$E$12</f>
        <v>0.38500631720280631</v>
      </c>
      <c r="N1683" s="27">
        <f>K1683/SQRT('I Disease Parameters'!$E$13*'I Disease Parameters'!$E$13)</f>
        <v>4.5294860852731655E-2</v>
      </c>
      <c r="O1683" s="27">
        <f>L1683/'I Disease Parameters'!$E$13</f>
        <v>2.7480927096507492E-2</v>
      </c>
      <c r="P1683" s="27">
        <f>(1-L1683)/'I Disease Parameters'!$E$14</f>
        <v>2.2201009973307193E-2</v>
      </c>
      <c r="Q1683" s="19" t="str">
        <f t="shared" si="732"/>
        <v/>
      </c>
      <c r="R1683" s="17" t="str">
        <f t="shared" si="733"/>
        <v/>
      </c>
      <c r="S1683" s="17" t="str">
        <f t="shared" si="734"/>
        <v/>
      </c>
      <c r="T1683" s="17" t="str">
        <f t="shared" si="735"/>
        <v/>
      </c>
      <c r="U1683" s="17" t="str">
        <f t="shared" si="736"/>
        <v/>
      </c>
      <c r="V1683" s="17" t="str">
        <f t="shared" si="737"/>
        <v/>
      </c>
      <c r="W1683" s="17" t="str">
        <f t="shared" si="738"/>
        <v/>
      </c>
      <c r="X1683" s="18" t="str">
        <f t="shared" si="729"/>
        <v/>
      </c>
      <c r="Y1683" s="17" t="str">
        <f t="shared" si="739"/>
        <v/>
      </c>
      <c r="Z1683" s="17" t="str">
        <f t="shared" si="740"/>
        <v/>
      </c>
      <c r="AA1683" s="17" t="str">
        <f t="shared" si="741"/>
        <v/>
      </c>
      <c r="AB1683" s="17" t="str">
        <f t="shared" si="742"/>
        <v/>
      </c>
      <c r="AC1683" s="17" t="str">
        <f t="shared" si="743"/>
        <v/>
      </c>
      <c r="AD1683" s="18" t="str">
        <f t="shared" si="744"/>
        <v/>
      </c>
      <c r="AE1683" s="19" t="str">
        <f t="shared" si="745"/>
        <v/>
      </c>
      <c r="AF1683" s="17" t="str">
        <f t="shared" si="746"/>
        <v/>
      </c>
      <c r="AG1683" s="17" t="str">
        <f t="shared" si="747"/>
        <v/>
      </c>
      <c r="AH1683" s="18" t="str">
        <f t="shared" si="748"/>
        <v/>
      </c>
      <c r="AI1683" s="73"/>
      <c r="AJ1683" s="74"/>
      <c r="AK1683" s="74"/>
      <c r="AL1683" s="73"/>
      <c r="AM1683" s="74"/>
      <c r="AN1683" s="74">
        <f t="shared" si="749"/>
        <v>2012</v>
      </c>
      <c r="AO1683" s="19" t="str">
        <f t="shared" ca="1" si="750"/>
        <v>-</v>
      </c>
      <c r="AP1683" s="17" t="str">
        <f ca="1">IF($C1683&gt;=TODAY(),"-",100*(AO1683-MIN(Fit_Error_Deaths))/(MAX(Fit_Error_Deaths)-MIN(Fit_Error_Deaths)))</f>
        <v>-</v>
      </c>
      <c r="AQ1683" s="17" t="str">
        <f t="shared" ca="1" si="751"/>
        <v>-</v>
      </c>
      <c r="AR1683" s="17" t="str">
        <f ca="1">IF($C1683&gt;=TODAY(),"-",100*(AQ1683-MIN(Fit_Error_LocalTransmission))/(MAX(Fit_Error_LocalTransmission)-MIN(Fit_Error_LocalTransmission)))</f>
        <v>-</v>
      </c>
      <c r="AS1683" s="17" t="str">
        <f t="shared" ca="1" si="752"/>
        <v>-</v>
      </c>
      <c r="AT1683" s="67" t="str">
        <f t="shared" ca="1" si="753"/>
        <v>-</v>
      </c>
    </row>
    <row r="1684" spans="1:46" s="1" customFormat="1" ht="12" x14ac:dyDescent="0.35">
      <c r="A1684" s="87"/>
      <c r="B1684" s="40" t="str">
        <f t="shared" si="730"/>
        <v/>
      </c>
      <c r="C1684" s="41" t="str">
        <f t="shared" si="731"/>
        <v/>
      </c>
      <c r="D1684" s="28">
        <f>'I Disease Parameters'!$E$6/(1000*365)</f>
        <v>4.8197260273972601E-5</v>
      </c>
      <c r="E1684" s="28">
        <f>'I Disease Parameters'!$E$7/(1000*365)</f>
        <v>2.0024657534246577E-5</v>
      </c>
      <c r="F1684" s="27">
        <f>(1-'I Disease Parameters'!$E$8)/'I Disease Parameters'!$E$10</f>
        <v>0.188</v>
      </c>
      <c r="G1684" s="27">
        <f>'I Disease Parameters'!$E$8/'I Disease Parameters'!$E$11</f>
        <v>1.2E-2</v>
      </c>
      <c r="H1684" s="27">
        <f>1/'I Disease Parameters'!$E$12</f>
        <v>0.05</v>
      </c>
      <c r="I1684" s="27">
        <f>'I Disease Parameters'!$E$9/'I Disease Parameters'!$E$15</f>
        <v>0</v>
      </c>
      <c r="J1684" s="83">
        <f t="shared" si="754"/>
        <v>7.7001263440561267</v>
      </c>
      <c r="K1684" s="60">
        <f t="shared" si="755"/>
        <v>0.77001263449643809</v>
      </c>
      <c r="L1684" s="30">
        <f t="shared" si="756"/>
        <v>0.46717576064062738</v>
      </c>
      <c r="M1684" s="27">
        <f>J1684/'I Disease Parameters'!$E$12</f>
        <v>0.38500631720280631</v>
      </c>
      <c r="N1684" s="27">
        <f>K1684/SQRT('I Disease Parameters'!$E$13*'I Disease Parameters'!$E$13)</f>
        <v>4.5294860852731655E-2</v>
      </c>
      <c r="O1684" s="27">
        <f>L1684/'I Disease Parameters'!$E$13</f>
        <v>2.7480927096507492E-2</v>
      </c>
      <c r="P1684" s="27">
        <f>(1-L1684)/'I Disease Parameters'!$E$14</f>
        <v>2.2201009973307193E-2</v>
      </c>
      <c r="Q1684" s="19" t="str">
        <f t="shared" si="732"/>
        <v/>
      </c>
      <c r="R1684" s="17" t="str">
        <f t="shared" si="733"/>
        <v/>
      </c>
      <c r="S1684" s="17" t="str">
        <f t="shared" si="734"/>
        <v/>
      </c>
      <c r="T1684" s="17" t="str">
        <f t="shared" si="735"/>
        <v/>
      </c>
      <c r="U1684" s="17" t="str">
        <f t="shared" si="736"/>
        <v/>
      </c>
      <c r="V1684" s="17" t="str">
        <f t="shared" si="737"/>
        <v/>
      </c>
      <c r="W1684" s="17" t="str">
        <f t="shared" si="738"/>
        <v/>
      </c>
      <c r="X1684" s="18" t="str">
        <f t="shared" si="729"/>
        <v/>
      </c>
      <c r="Y1684" s="17" t="str">
        <f t="shared" si="739"/>
        <v/>
      </c>
      <c r="Z1684" s="17" t="str">
        <f t="shared" si="740"/>
        <v/>
      </c>
      <c r="AA1684" s="17" t="str">
        <f t="shared" si="741"/>
        <v/>
      </c>
      <c r="AB1684" s="17" t="str">
        <f t="shared" si="742"/>
        <v/>
      </c>
      <c r="AC1684" s="17" t="str">
        <f t="shared" si="743"/>
        <v/>
      </c>
      <c r="AD1684" s="18" t="str">
        <f t="shared" si="744"/>
        <v/>
      </c>
      <c r="AE1684" s="19" t="str">
        <f t="shared" si="745"/>
        <v/>
      </c>
      <c r="AF1684" s="17" t="str">
        <f t="shared" si="746"/>
        <v/>
      </c>
      <c r="AG1684" s="17" t="str">
        <f t="shared" si="747"/>
        <v/>
      </c>
      <c r="AH1684" s="18" t="str">
        <f t="shared" si="748"/>
        <v/>
      </c>
      <c r="AI1684" s="73"/>
      <c r="AJ1684" s="74"/>
      <c r="AK1684" s="74"/>
      <c r="AL1684" s="73"/>
      <c r="AM1684" s="74"/>
      <c r="AN1684" s="74">
        <f t="shared" si="749"/>
        <v>2012</v>
      </c>
      <c r="AO1684" s="19" t="str">
        <f t="shared" ca="1" si="750"/>
        <v>-</v>
      </c>
      <c r="AP1684" s="17" t="str">
        <f ca="1">IF($C1684&gt;=TODAY(),"-",100*(AO1684-MIN(Fit_Error_Deaths))/(MAX(Fit_Error_Deaths)-MIN(Fit_Error_Deaths)))</f>
        <v>-</v>
      </c>
      <c r="AQ1684" s="17" t="str">
        <f t="shared" ca="1" si="751"/>
        <v>-</v>
      </c>
      <c r="AR1684" s="17" t="str">
        <f ca="1">IF($C1684&gt;=TODAY(),"-",100*(AQ1684-MIN(Fit_Error_LocalTransmission))/(MAX(Fit_Error_LocalTransmission)-MIN(Fit_Error_LocalTransmission)))</f>
        <v>-</v>
      </c>
      <c r="AS1684" s="17" t="str">
        <f t="shared" ca="1" si="752"/>
        <v>-</v>
      </c>
      <c r="AT1684" s="67" t="str">
        <f t="shared" ca="1" si="753"/>
        <v>-</v>
      </c>
    </row>
    <row r="1685" spans="1:46" s="1" customFormat="1" ht="12" x14ac:dyDescent="0.35">
      <c r="A1685" s="87"/>
      <c r="B1685" s="40" t="str">
        <f t="shared" si="730"/>
        <v/>
      </c>
      <c r="C1685" s="41" t="str">
        <f t="shared" si="731"/>
        <v/>
      </c>
      <c r="D1685" s="28">
        <f>'I Disease Parameters'!$E$6/(1000*365)</f>
        <v>4.8197260273972601E-5</v>
      </c>
      <c r="E1685" s="28">
        <f>'I Disease Parameters'!$E$7/(1000*365)</f>
        <v>2.0024657534246577E-5</v>
      </c>
      <c r="F1685" s="27">
        <f>(1-'I Disease Parameters'!$E$8)/'I Disease Parameters'!$E$10</f>
        <v>0.188</v>
      </c>
      <c r="G1685" s="27">
        <f>'I Disease Parameters'!$E$8/'I Disease Parameters'!$E$11</f>
        <v>1.2E-2</v>
      </c>
      <c r="H1685" s="27">
        <f>1/'I Disease Parameters'!$E$12</f>
        <v>0.05</v>
      </c>
      <c r="I1685" s="27">
        <f>'I Disease Parameters'!$E$9/'I Disease Parameters'!$E$15</f>
        <v>0</v>
      </c>
      <c r="J1685" s="83">
        <f t="shared" si="754"/>
        <v>7.7001263440561267</v>
      </c>
      <c r="K1685" s="60">
        <f t="shared" si="755"/>
        <v>0.77001263449643809</v>
      </c>
      <c r="L1685" s="30">
        <f t="shared" si="756"/>
        <v>0.46717576064062738</v>
      </c>
      <c r="M1685" s="27">
        <f>J1685/'I Disease Parameters'!$E$12</f>
        <v>0.38500631720280631</v>
      </c>
      <c r="N1685" s="27">
        <f>K1685/SQRT('I Disease Parameters'!$E$13*'I Disease Parameters'!$E$13)</f>
        <v>4.5294860852731655E-2</v>
      </c>
      <c r="O1685" s="27">
        <f>L1685/'I Disease Parameters'!$E$13</f>
        <v>2.7480927096507492E-2</v>
      </c>
      <c r="P1685" s="27">
        <f>(1-L1685)/'I Disease Parameters'!$E$14</f>
        <v>2.2201009973307193E-2</v>
      </c>
      <c r="Q1685" s="19" t="str">
        <f t="shared" si="732"/>
        <v/>
      </c>
      <c r="R1685" s="17" t="str">
        <f t="shared" si="733"/>
        <v/>
      </c>
      <c r="S1685" s="17" t="str">
        <f t="shared" si="734"/>
        <v/>
      </c>
      <c r="T1685" s="17" t="str">
        <f t="shared" si="735"/>
        <v/>
      </c>
      <c r="U1685" s="17" t="str">
        <f t="shared" si="736"/>
        <v/>
      </c>
      <c r="V1685" s="17" t="str">
        <f t="shared" si="737"/>
        <v/>
      </c>
      <c r="W1685" s="17" t="str">
        <f t="shared" si="738"/>
        <v/>
      </c>
      <c r="X1685" s="18" t="str">
        <f t="shared" si="729"/>
        <v/>
      </c>
      <c r="Y1685" s="17" t="str">
        <f t="shared" si="739"/>
        <v/>
      </c>
      <c r="Z1685" s="17" t="str">
        <f t="shared" si="740"/>
        <v/>
      </c>
      <c r="AA1685" s="17" t="str">
        <f t="shared" si="741"/>
        <v/>
      </c>
      <c r="AB1685" s="17" t="str">
        <f t="shared" si="742"/>
        <v/>
      </c>
      <c r="AC1685" s="17" t="str">
        <f t="shared" si="743"/>
        <v/>
      </c>
      <c r="AD1685" s="18" t="str">
        <f t="shared" si="744"/>
        <v/>
      </c>
      <c r="AE1685" s="19" t="str">
        <f t="shared" si="745"/>
        <v/>
      </c>
      <c r="AF1685" s="17" t="str">
        <f t="shared" si="746"/>
        <v/>
      </c>
      <c r="AG1685" s="17" t="str">
        <f t="shared" si="747"/>
        <v/>
      </c>
      <c r="AH1685" s="18" t="str">
        <f t="shared" si="748"/>
        <v/>
      </c>
      <c r="AI1685" s="73"/>
      <c r="AJ1685" s="74"/>
      <c r="AK1685" s="74"/>
      <c r="AL1685" s="73"/>
      <c r="AM1685" s="74"/>
      <c r="AN1685" s="74">
        <f t="shared" si="749"/>
        <v>2012</v>
      </c>
      <c r="AO1685" s="19" t="str">
        <f t="shared" ca="1" si="750"/>
        <v>-</v>
      </c>
      <c r="AP1685" s="17" t="str">
        <f ca="1">IF($C1685&gt;=TODAY(),"-",100*(AO1685-MIN(Fit_Error_Deaths))/(MAX(Fit_Error_Deaths)-MIN(Fit_Error_Deaths)))</f>
        <v>-</v>
      </c>
      <c r="AQ1685" s="17" t="str">
        <f t="shared" ca="1" si="751"/>
        <v>-</v>
      </c>
      <c r="AR1685" s="17" t="str">
        <f ca="1">IF($C1685&gt;=TODAY(),"-",100*(AQ1685-MIN(Fit_Error_LocalTransmission))/(MAX(Fit_Error_LocalTransmission)-MIN(Fit_Error_LocalTransmission)))</f>
        <v>-</v>
      </c>
      <c r="AS1685" s="17" t="str">
        <f t="shared" ca="1" si="752"/>
        <v>-</v>
      </c>
      <c r="AT1685" s="67" t="str">
        <f t="shared" ca="1" si="753"/>
        <v>-</v>
      </c>
    </row>
    <row r="1686" spans="1:46" s="1" customFormat="1" ht="12" x14ac:dyDescent="0.35">
      <c r="A1686" s="87"/>
      <c r="B1686" s="40" t="str">
        <f t="shared" si="730"/>
        <v/>
      </c>
      <c r="C1686" s="41" t="str">
        <f t="shared" si="731"/>
        <v/>
      </c>
      <c r="D1686" s="28">
        <f>'I Disease Parameters'!$E$6/(1000*365)</f>
        <v>4.8197260273972601E-5</v>
      </c>
      <c r="E1686" s="28">
        <f>'I Disease Parameters'!$E$7/(1000*365)</f>
        <v>2.0024657534246577E-5</v>
      </c>
      <c r="F1686" s="27">
        <f>(1-'I Disease Parameters'!$E$8)/'I Disease Parameters'!$E$10</f>
        <v>0.188</v>
      </c>
      <c r="G1686" s="27">
        <f>'I Disease Parameters'!$E$8/'I Disease Parameters'!$E$11</f>
        <v>1.2E-2</v>
      </c>
      <c r="H1686" s="27">
        <f>1/'I Disease Parameters'!$E$12</f>
        <v>0.05</v>
      </c>
      <c r="I1686" s="27">
        <f>'I Disease Parameters'!$E$9/'I Disease Parameters'!$E$15</f>
        <v>0</v>
      </c>
      <c r="J1686" s="83">
        <f t="shared" si="754"/>
        <v>7.7001263440561267</v>
      </c>
      <c r="K1686" s="60">
        <f t="shared" si="755"/>
        <v>0.77001263449643809</v>
      </c>
      <c r="L1686" s="30">
        <f t="shared" si="756"/>
        <v>0.46717576064062738</v>
      </c>
      <c r="M1686" s="27">
        <f>J1686/'I Disease Parameters'!$E$12</f>
        <v>0.38500631720280631</v>
      </c>
      <c r="N1686" s="27">
        <f>K1686/SQRT('I Disease Parameters'!$E$13*'I Disease Parameters'!$E$13)</f>
        <v>4.5294860852731655E-2</v>
      </c>
      <c r="O1686" s="27">
        <f>L1686/'I Disease Parameters'!$E$13</f>
        <v>2.7480927096507492E-2</v>
      </c>
      <c r="P1686" s="27">
        <f>(1-L1686)/'I Disease Parameters'!$E$14</f>
        <v>2.2201009973307193E-2</v>
      </c>
      <c r="Q1686" s="19" t="str">
        <f t="shared" si="732"/>
        <v/>
      </c>
      <c r="R1686" s="17" t="str">
        <f t="shared" si="733"/>
        <v/>
      </c>
      <c r="S1686" s="17" t="str">
        <f t="shared" si="734"/>
        <v/>
      </c>
      <c r="T1686" s="17" t="str">
        <f t="shared" si="735"/>
        <v/>
      </c>
      <c r="U1686" s="17" t="str">
        <f t="shared" si="736"/>
        <v/>
      </c>
      <c r="V1686" s="17" t="str">
        <f t="shared" si="737"/>
        <v/>
      </c>
      <c r="W1686" s="17" t="str">
        <f t="shared" si="738"/>
        <v/>
      </c>
      <c r="X1686" s="18" t="str">
        <f t="shared" si="729"/>
        <v/>
      </c>
      <c r="Y1686" s="17" t="str">
        <f t="shared" si="739"/>
        <v/>
      </c>
      <c r="Z1686" s="17" t="str">
        <f t="shared" si="740"/>
        <v/>
      </c>
      <c r="AA1686" s="17" t="str">
        <f t="shared" si="741"/>
        <v/>
      </c>
      <c r="AB1686" s="17" t="str">
        <f t="shared" si="742"/>
        <v/>
      </c>
      <c r="AC1686" s="17" t="str">
        <f t="shared" si="743"/>
        <v/>
      </c>
      <c r="AD1686" s="18" t="str">
        <f t="shared" si="744"/>
        <v/>
      </c>
      <c r="AE1686" s="19" t="str">
        <f t="shared" si="745"/>
        <v/>
      </c>
      <c r="AF1686" s="17" t="str">
        <f t="shared" si="746"/>
        <v/>
      </c>
      <c r="AG1686" s="17" t="str">
        <f t="shared" si="747"/>
        <v/>
      </c>
      <c r="AH1686" s="18" t="str">
        <f t="shared" si="748"/>
        <v/>
      </c>
      <c r="AI1686" s="73"/>
      <c r="AJ1686" s="74"/>
      <c r="AK1686" s="74"/>
      <c r="AL1686" s="73"/>
      <c r="AM1686" s="74"/>
      <c r="AN1686" s="74">
        <f t="shared" si="749"/>
        <v>2012</v>
      </c>
      <c r="AO1686" s="19" t="str">
        <f t="shared" ca="1" si="750"/>
        <v>-</v>
      </c>
      <c r="AP1686" s="17" t="str">
        <f ca="1">IF($C1686&gt;=TODAY(),"-",100*(AO1686-MIN(Fit_Error_Deaths))/(MAX(Fit_Error_Deaths)-MIN(Fit_Error_Deaths)))</f>
        <v>-</v>
      </c>
      <c r="AQ1686" s="17" t="str">
        <f t="shared" ca="1" si="751"/>
        <v>-</v>
      </c>
      <c r="AR1686" s="17" t="str">
        <f ca="1">IF($C1686&gt;=TODAY(),"-",100*(AQ1686-MIN(Fit_Error_LocalTransmission))/(MAX(Fit_Error_LocalTransmission)-MIN(Fit_Error_LocalTransmission)))</f>
        <v>-</v>
      </c>
      <c r="AS1686" s="17" t="str">
        <f t="shared" ca="1" si="752"/>
        <v>-</v>
      </c>
      <c r="AT1686" s="67" t="str">
        <f t="shared" ca="1" si="753"/>
        <v>-</v>
      </c>
    </row>
    <row r="1687" spans="1:46" s="1" customFormat="1" ht="12" x14ac:dyDescent="0.35">
      <c r="A1687" s="87"/>
      <c r="B1687" s="40" t="str">
        <f t="shared" si="730"/>
        <v/>
      </c>
      <c r="C1687" s="41" t="str">
        <f t="shared" si="731"/>
        <v/>
      </c>
      <c r="D1687" s="28">
        <f>'I Disease Parameters'!$E$6/(1000*365)</f>
        <v>4.8197260273972601E-5</v>
      </c>
      <c r="E1687" s="28">
        <f>'I Disease Parameters'!$E$7/(1000*365)</f>
        <v>2.0024657534246577E-5</v>
      </c>
      <c r="F1687" s="27">
        <f>(1-'I Disease Parameters'!$E$8)/'I Disease Parameters'!$E$10</f>
        <v>0.188</v>
      </c>
      <c r="G1687" s="27">
        <f>'I Disease Parameters'!$E$8/'I Disease Parameters'!$E$11</f>
        <v>1.2E-2</v>
      </c>
      <c r="H1687" s="27">
        <f>1/'I Disease Parameters'!$E$12</f>
        <v>0.05</v>
      </c>
      <c r="I1687" s="27">
        <f>'I Disease Parameters'!$E$9/'I Disease Parameters'!$E$15</f>
        <v>0</v>
      </c>
      <c r="J1687" s="83">
        <f t="shared" si="754"/>
        <v>7.7001263440561267</v>
      </c>
      <c r="K1687" s="60">
        <f t="shared" si="755"/>
        <v>0.77001263449643809</v>
      </c>
      <c r="L1687" s="30">
        <f t="shared" si="756"/>
        <v>0.46717576064062738</v>
      </c>
      <c r="M1687" s="27">
        <f>J1687/'I Disease Parameters'!$E$12</f>
        <v>0.38500631720280631</v>
      </c>
      <c r="N1687" s="27">
        <f>K1687/SQRT('I Disease Parameters'!$E$13*'I Disease Parameters'!$E$13)</f>
        <v>4.5294860852731655E-2</v>
      </c>
      <c r="O1687" s="27">
        <f>L1687/'I Disease Parameters'!$E$13</f>
        <v>2.7480927096507492E-2</v>
      </c>
      <c r="P1687" s="27">
        <f>(1-L1687)/'I Disease Parameters'!$E$14</f>
        <v>2.2201009973307193E-2</v>
      </c>
      <c r="Q1687" s="19" t="str">
        <f t="shared" si="732"/>
        <v/>
      </c>
      <c r="R1687" s="17" t="str">
        <f t="shared" si="733"/>
        <v/>
      </c>
      <c r="S1687" s="17" t="str">
        <f t="shared" si="734"/>
        <v/>
      </c>
      <c r="T1687" s="17" t="str">
        <f t="shared" si="735"/>
        <v/>
      </c>
      <c r="U1687" s="17" t="str">
        <f t="shared" si="736"/>
        <v/>
      </c>
      <c r="V1687" s="17" t="str">
        <f t="shared" si="737"/>
        <v/>
      </c>
      <c r="W1687" s="17" t="str">
        <f t="shared" si="738"/>
        <v/>
      </c>
      <c r="X1687" s="18" t="str">
        <f t="shared" si="729"/>
        <v/>
      </c>
      <c r="Y1687" s="17" t="str">
        <f t="shared" si="739"/>
        <v/>
      </c>
      <c r="Z1687" s="17" t="str">
        <f t="shared" si="740"/>
        <v/>
      </c>
      <c r="AA1687" s="17" t="str">
        <f t="shared" si="741"/>
        <v/>
      </c>
      <c r="AB1687" s="17" t="str">
        <f t="shared" si="742"/>
        <v/>
      </c>
      <c r="AC1687" s="17" t="str">
        <f t="shared" si="743"/>
        <v/>
      </c>
      <c r="AD1687" s="18" t="str">
        <f t="shared" si="744"/>
        <v/>
      </c>
      <c r="AE1687" s="19" t="str">
        <f t="shared" si="745"/>
        <v/>
      </c>
      <c r="AF1687" s="17" t="str">
        <f t="shared" si="746"/>
        <v/>
      </c>
      <c r="AG1687" s="17" t="str">
        <f t="shared" si="747"/>
        <v/>
      </c>
      <c r="AH1687" s="18" t="str">
        <f t="shared" si="748"/>
        <v/>
      </c>
      <c r="AI1687" s="73"/>
      <c r="AJ1687" s="74"/>
      <c r="AK1687" s="74"/>
      <c r="AL1687" s="73"/>
      <c r="AM1687" s="74"/>
      <c r="AN1687" s="74">
        <f t="shared" si="749"/>
        <v>2012</v>
      </c>
      <c r="AO1687" s="19" t="str">
        <f t="shared" ca="1" si="750"/>
        <v>-</v>
      </c>
      <c r="AP1687" s="17" t="str">
        <f ca="1">IF($C1687&gt;=TODAY(),"-",100*(AO1687-MIN(Fit_Error_Deaths))/(MAX(Fit_Error_Deaths)-MIN(Fit_Error_Deaths)))</f>
        <v>-</v>
      </c>
      <c r="AQ1687" s="17" t="str">
        <f t="shared" ca="1" si="751"/>
        <v>-</v>
      </c>
      <c r="AR1687" s="17" t="str">
        <f ca="1">IF($C1687&gt;=TODAY(),"-",100*(AQ1687-MIN(Fit_Error_LocalTransmission))/(MAX(Fit_Error_LocalTransmission)-MIN(Fit_Error_LocalTransmission)))</f>
        <v>-</v>
      </c>
      <c r="AS1687" s="17" t="str">
        <f t="shared" ca="1" si="752"/>
        <v>-</v>
      </c>
      <c r="AT1687" s="67" t="str">
        <f t="shared" ca="1" si="753"/>
        <v>-</v>
      </c>
    </row>
    <row r="1688" spans="1:46" s="1" customFormat="1" ht="12" x14ac:dyDescent="0.35">
      <c r="A1688" s="87"/>
      <c r="B1688" s="40" t="str">
        <f t="shared" si="730"/>
        <v/>
      </c>
      <c r="C1688" s="41" t="str">
        <f t="shared" si="731"/>
        <v/>
      </c>
      <c r="D1688" s="28">
        <f>'I Disease Parameters'!$E$6/(1000*365)</f>
        <v>4.8197260273972601E-5</v>
      </c>
      <c r="E1688" s="28">
        <f>'I Disease Parameters'!$E$7/(1000*365)</f>
        <v>2.0024657534246577E-5</v>
      </c>
      <c r="F1688" s="27">
        <f>(1-'I Disease Parameters'!$E$8)/'I Disease Parameters'!$E$10</f>
        <v>0.188</v>
      </c>
      <c r="G1688" s="27">
        <f>'I Disease Parameters'!$E$8/'I Disease Parameters'!$E$11</f>
        <v>1.2E-2</v>
      </c>
      <c r="H1688" s="27">
        <f>1/'I Disease Parameters'!$E$12</f>
        <v>0.05</v>
      </c>
      <c r="I1688" s="27">
        <f>'I Disease Parameters'!$E$9/'I Disease Parameters'!$E$15</f>
        <v>0</v>
      </c>
      <c r="J1688" s="83">
        <f t="shared" si="754"/>
        <v>7.7001263440561267</v>
      </c>
      <c r="K1688" s="60">
        <f t="shared" si="755"/>
        <v>0.77001263449643809</v>
      </c>
      <c r="L1688" s="30">
        <f t="shared" si="756"/>
        <v>0.46717576064062738</v>
      </c>
      <c r="M1688" s="27">
        <f>J1688/'I Disease Parameters'!$E$12</f>
        <v>0.38500631720280631</v>
      </c>
      <c r="N1688" s="27">
        <f>K1688/SQRT('I Disease Parameters'!$E$13*'I Disease Parameters'!$E$13)</f>
        <v>4.5294860852731655E-2</v>
      </c>
      <c r="O1688" s="27">
        <f>L1688/'I Disease Parameters'!$E$13</f>
        <v>2.7480927096507492E-2</v>
      </c>
      <c r="P1688" s="27">
        <f>(1-L1688)/'I Disease Parameters'!$E$14</f>
        <v>2.2201009973307193E-2</v>
      </c>
      <c r="Q1688" s="19" t="str">
        <f t="shared" si="732"/>
        <v/>
      </c>
      <c r="R1688" s="17" t="str">
        <f t="shared" si="733"/>
        <v/>
      </c>
      <c r="S1688" s="17" t="str">
        <f t="shared" si="734"/>
        <v/>
      </c>
      <c r="T1688" s="17" t="str">
        <f t="shared" si="735"/>
        <v/>
      </c>
      <c r="U1688" s="17" t="str">
        <f t="shared" si="736"/>
        <v/>
      </c>
      <c r="V1688" s="17" t="str">
        <f t="shared" si="737"/>
        <v/>
      </c>
      <c r="W1688" s="17" t="str">
        <f t="shared" si="738"/>
        <v/>
      </c>
      <c r="X1688" s="18" t="str">
        <f t="shared" si="729"/>
        <v/>
      </c>
      <c r="Y1688" s="17" t="str">
        <f t="shared" si="739"/>
        <v/>
      </c>
      <c r="Z1688" s="17" t="str">
        <f t="shared" si="740"/>
        <v/>
      </c>
      <c r="AA1688" s="17" t="str">
        <f t="shared" si="741"/>
        <v/>
      </c>
      <c r="AB1688" s="17" t="str">
        <f t="shared" si="742"/>
        <v/>
      </c>
      <c r="AC1688" s="17" t="str">
        <f t="shared" si="743"/>
        <v/>
      </c>
      <c r="AD1688" s="18" t="str">
        <f t="shared" si="744"/>
        <v/>
      </c>
      <c r="AE1688" s="19" t="str">
        <f t="shared" si="745"/>
        <v/>
      </c>
      <c r="AF1688" s="17" t="str">
        <f t="shared" si="746"/>
        <v/>
      </c>
      <c r="AG1688" s="17" t="str">
        <f t="shared" si="747"/>
        <v/>
      </c>
      <c r="AH1688" s="18" t="str">
        <f t="shared" si="748"/>
        <v/>
      </c>
      <c r="AI1688" s="73"/>
      <c r="AJ1688" s="74"/>
      <c r="AK1688" s="74"/>
      <c r="AL1688" s="73"/>
      <c r="AM1688" s="74"/>
      <c r="AN1688" s="74">
        <f t="shared" si="749"/>
        <v>2012</v>
      </c>
      <c r="AO1688" s="19" t="str">
        <f t="shared" ca="1" si="750"/>
        <v>-</v>
      </c>
      <c r="AP1688" s="17" t="str">
        <f ca="1">IF($C1688&gt;=TODAY(),"-",100*(AO1688-MIN(Fit_Error_Deaths))/(MAX(Fit_Error_Deaths)-MIN(Fit_Error_Deaths)))</f>
        <v>-</v>
      </c>
      <c r="AQ1688" s="17" t="str">
        <f t="shared" ca="1" si="751"/>
        <v>-</v>
      </c>
      <c r="AR1688" s="17" t="str">
        <f ca="1">IF($C1688&gt;=TODAY(),"-",100*(AQ1688-MIN(Fit_Error_LocalTransmission))/(MAX(Fit_Error_LocalTransmission)-MIN(Fit_Error_LocalTransmission)))</f>
        <v>-</v>
      </c>
      <c r="AS1688" s="17" t="str">
        <f t="shared" ca="1" si="752"/>
        <v>-</v>
      </c>
      <c r="AT1688" s="67" t="str">
        <f t="shared" ca="1" si="753"/>
        <v>-</v>
      </c>
    </row>
    <row r="1689" spans="1:46" s="1" customFormat="1" ht="12" x14ac:dyDescent="0.35">
      <c r="A1689" s="87"/>
      <c r="B1689" s="40" t="str">
        <f t="shared" si="730"/>
        <v/>
      </c>
      <c r="C1689" s="41" t="str">
        <f t="shared" si="731"/>
        <v/>
      </c>
      <c r="D1689" s="28">
        <f>'I Disease Parameters'!$E$6/(1000*365)</f>
        <v>4.8197260273972601E-5</v>
      </c>
      <c r="E1689" s="28">
        <f>'I Disease Parameters'!$E$7/(1000*365)</f>
        <v>2.0024657534246577E-5</v>
      </c>
      <c r="F1689" s="27">
        <f>(1-'I Disease Parameters'!$E$8)/'I Disease Parameters'!$E$10</f>
        <v>0.188</v>
      </c>
      <c r="G1689" s="27">
        <f>'I Disease Parameters'!$E$8/'I Disease Parameters'!$E$11</f>
        <v>1.2E-2</v>
      </c>
      <c r="H1689" s="27">
        <f>1/'I Disease Parameters'!$E$12</f>
        <v>0.05</v>
      </c>
      <c r="I1689" s="27">
        <f>'I Disease Parameters'!$E$9/'I Disease Parameters'!$E$15</f>
        <v>0</v>
      </c>
      <c r="J1689" s="83">
        <f t="shared" si="754"/>
        <v>7.7001263440561267</v>
      </c>
      <c r="K1689" s="60">
        <f t="shared" si="755"/>
        <v>0.77001263449643809</v>
      </c>
      <c r="L1689" s="30">
        <f t="shared" si="756"/>
        <v>0.46717576064062738</v>
      </c>
      <c r="M1689" s="27">
        <f>J1689/'I Disease Parameters'!$E$12</f>
        <v>0.38500631720280631</v>
      </c>
      <c r="N1689" s="27">
        <f>K1689/SQRT('I Disease Parameters'!$E$13*'I Disease Parameters'!$E$13)</f>
        <v>4.5294860852731655E-2</v>
      </c>
      <c r="O1689" s="27">
        <f>L1689/'I Disease Parameters'!$E$13</f>
        <v>2.7480927096507492E-2</v>
      </c>
      <c r="P1689" s="27">
        <f>(1-L1689)/'I Disease Parameters'!$E$14</f>
        <v>2.2201009973307193E-2</v>
      </c>
      <c r="Q1689" s="19" t="str">
        <f t="shared" si="732"/>
        <v/>
      </c>
      <c r="R1689" s="17" t="str">
        <f t="shared" si="733"/>
        <v/>
      </c>
      <c r="S1689" s="17" t="str">
        <f t="shared" si="734"/>
        <v/>
      </c>
      <c r="T1689" s="17" t="str">
        <f t="shared" si="735"/>
        <v/>
      </c>
      <c r="U1689" s="17" t="str">
        <f t="shared" si="736"/>
        <v/>
      </c>
      <c r="V1689" s="17" t="str">
        <f t="shared" si="737"/>
        <v/>
      </c>
      <c r="W1689" s="17" t="str">
        <f t="shared" si="738"/>
        <v/>
      </c>
      <c r="X1689" s="18" t="str">
        <f t="shared" si="729"/>
        <v/>
      </c>
      <c r="Y1689" s="17" t="str">
        <f t="shared" si="739"/>
        <v/>
      </c>
      <c r="Z1689" s="17" t="str">
        <f t="shared" si="740"/>
        <v/>
      </c>
      <c r="AA1689" s="17" t="str">
        <f t="shared" si="741"/>
        <v/>
      </c>
      <c r="AB1689" s="17" t="str">
        <f t="shared" si="742"/>
        <v/>
      </c>
      <c r="AC1689" s="17" t="str">
        <f t="shared" si="743"/>
        <v/>
      </c>
      <c r="AD1689" s="18" t="str">
        <f t="shared" si="744"/>
        <v/>
      </c>
      <c r="AE1689" s="19" t="str">
        <f t="shared" si="745"/>
        <v/>
      </c>
      <c r="AF1689" s="17" t="str">
        <f t="shared" si="746"/>
        <v/>
      </c>
      <c r="AG1689" s="17" t="str">
        <f t="shared" si="747"/>
        <v/>
      </c>
      <c r="AH1689" s="18" t="str">
        <f t="shared" si="748"/>
        <v/>
      </c>
      <c r="AI1689" s="73"/>
      <c r="AJ1689" s="74"/>
      <c r="AK1689" s="74"/>
      <c r="AL1689" s="73"/>
      <c r="AM1689" s="74"/>
      <c r="AN1689" s="74">
        <f t="shared" si="749"/>
        <v>2012</v>
      </c>
      <c r="AO1689" s="19" t="str">
        <f t="shared" ca="1" si="750"/>
        <v>-</v>
      </c>
      <c r="AP1689" s="17" t="str">
        <f ca="1">IF($C1689&gt;=TODAY(),"-",100*(AO1689-MIN(Fit_Error_Deaths))/(MAX(Fit_Error_Deaths)-MIN(Fit_Error_Deaths)))</f>
        <v>-</v>
      </c>
      <c r="AQ1689" s="17" t="str">
        <f t="shared" ca="1" si="751"/>
        <v>-</v>
      </c>
      <c r="AR1689" s="17" t="str">
        <f ca="1">IF($C1689&gt;=TODAY(),"-",100*(AQ1689-MIN(Fit_Error_LocalTransmission))/(MAX(Fit_Error_LocalTransmission)-MIN(Fit_Error_LocalTransmission)))</f>
        <v>-</v>
      </c>
      <c r="AS1689" s="17" t="str">
        <f t="shared" ca="1" si="752"/>
        <v>-</v>
      </c>
      <c r="AT1689" s="67" t="str">
        <f t="shared" ca="1" si="753"/>
        <v>-</v>
      </c>
    </row>
    <row r="1690" spans="1:46" s="1" customFormat="1" ht="12" x14ac:dyDescent="0.35">
      <c r="A1690" s="87"/>
      <c r="B1690" s="40" t="str">
        <f t="shared" si="730"/>
        <v/>
      </c>
      <c r="C1690" s="41" t="str">
        <f t="shared" si="731"/>
        <v/>
      </c>
      <c r="D1690" s="28">
        <f>'I Disease Parameters'!$E$6/(1000*365)</f>
        <v>4.8197260273972601E-5</v>
      </c>
      <c r="E1690" s="28">
        <f>'I Disease Parameters'!$E$7/(1000*365)</f>
        <v>2.0024657534246577E-5</v>
      </c>
      <c r="F1690" s="27">
        <f>(1-'I Disease Parameters'!$E$8)/'I Disease Parameters'!$E$10</f>
        <v>0.188</v>
      </c>
      <c r="G1690" s="27">
        <f>'I Disease Parameters'!$E$8/'I Disease Parameters'!$E$11</f>
        <v>1.2E-2</v>
      </c>
      <c r="H1690" s="27">
        <f>1/'I Disease Parameters'!$E$12</f>
        <v>0.05</v>
      </c>
      <c r="I1690" s="27">
        <f>'I Disease Parameters'!$E$9/'I Disease Parameters'!$E$15</f>
        <v>0</v>
      </c>
      <c r="J1690" s="83">
        <f t="shared" si="754"/>
        <v>7.7001263440561267</v>
      </c>
      <c r="K1690" s="60">
        <f t="shared" si="755"/>
        <v>0.77001263449643809</v>
      </c>
      <c r="L1690" s="30">
        <f t="shared" si="756"/>
        <v>0.46717576064062738</v>
      </c>
      <c r="M1690" s="27">
        <f>J1690/'I Disease Parameters'!$E$12</f>
        <v>0.38500631720280631</v>
      </c>
      <c r="N1690" s="27">
        <f>K1690/SQRT('I Disease Parameters'!$E$13*'I Disease Parameters'!$E$13)</f>
        <v>4.5294860852731655E-2</v>
      </c>
      <c r="O1690" s="27">
        <f>L1690/'I Disease Parameters'!$E$13</f>
        <v>2.7480927096507492E-2</v>
      </c>
      <c r="P1690" s="27">
        <f>(1-L1690)/'I Disease Parameters'!$E$14</f>
        <v>2.2201009973307193E-2</v>
      </c>
      <c r="Q1690" s="19" t="str">
        <f t="shared" si="732"/>
        <v/>
      </c>
      <c r="R1690" s="17" t="str">
        <f t="shared" si="733"/>
        <v/>
      </c>
      <c r="S1690" s="17" t="str">
        <f t="shared" si="734"/>
        <v/>
      </c>
      <c r="T1690" s="17" t="str">
        <f t="shared" si="735"/>
        <v/>
      </c>
      <c r="U1690" s="17" t="str">
        <f t="shared" si="736"/>
        <v/>
      </c>
      <c r="V1690" s="17" t="str">
        <f t="shared" si="737"/>
        <v/>
      </c>
      <c r="W1690" s="17" t="str">
        <f t="shared" si="738"/>
        <v/>
      </c>
      <c r="X1690" s="18" t="str">
        <f t="shared" si="729"/>
        <v/>
      </c>
      <c r="Y1690" s="17" t="str">
        <f t="shared" si="739"/>
        <v/>
      </c>
      <c r="Z1690" s="17" t="str">
        <f t="shared" si="740"/>
        <v/>
      </c>
      <c r="AA1690" s="17" t="str">
        <f t="shared" si="741"/>
        <v/>
      </c>
      <c r="AB1690" s="17" t="str">
        <f t="shared" si="742"/>
        <v/>
      </c>
      <c r="AC1690" s="17" t="str">
        <f t="shared" si="743"/>
        <v/>
      </c>
      <c r="AD1690" s="18" t="str">
        <f t="shared" si="744"/>
        <v/>
      </c>
      <c r="AE1690" s="19" t="str">
        <f t="shared" si="745"/>
        <v/>
      </c>
      <c r="AF1690" s="17" t="str">
        <f t="shared" si="746"/>
        <v/>
      </c>
      <c r="AG1690" s="17" t="str">
        <f t="shared" si="747"/>
        <v/>
      </c>
      <c r="AH1690" s="18" t="str">
        <f t="shared" si="748"/>
        <v/>
      </c>
      <c r="AI1690" s="73"/>
      <c r="AJ1690" s="74"/>
      <c r="AK1690" s="74"/>
      <c r="AL1690" s="73"/>
      <c r="AM1690" s="74"/>
      <c r="AN1690" s="74">
        <f t="shared" si="749"/>
        <v>2012</v>
      </c>
      <c r="AO1690" s="19" t="str">
        <f t="shared" ca="1" si="750"/>
        <v>-</v>
      </c>
      <c r="AP1690" s="17" t="str">
        <f ca="1">IF($C1690&gt;=TODAY(),"-",100*(AO1690-MIN(Fit_Error_Deaths))/(MAX(Fit_Error_Deaths)-MIN(Fit_Error_Deaths)))</f>
        <v>-</v>
      </c>
      <c r="AQ1690" s="17" t="str">
        <f t="shared" ca="1" si="751"/>
        <v>-</v>
      </c>
      <c r="AR1690" s="17" t="str">
        <f ca="1">IF($C1690&gt;=TODAY(),"-",100*(AQ1690-MIN(Fit_Error_LocalTransmission))/(MAX(Fit_Error_LocalTransmission)-MIN(Fit_Error_LocalTransmission)))</f>
        <v>-</v>
      </c>
      <c r="AS1690" s="17" t="str">
        <f t="shared" ca="1" si="752"/>
        <v>-</v>
      </c>
      <c r="AT1690" s="67" t="str">
        <f t="shared" ca="1" si="753"/>
        <v>-</v>
      </c>
    </row>
    <row r="1691" spans="1:46" s="1" customFormat="1" ht="12" x14ac:dyDescent="0.35">
      <c r="A1691" s="87"/>
      <c r="B1691" s="40" t="str">
        <f t="shared" si="730"/>
        <v/>
      </c>
      <c r="C1691" s="41" t="str">
        <f t="shared" si="731"/>
        <v/>
      </c>
      <c r="D1691" s="28">
        <f>'I Disease Parameters'!$E$6/(1000*365)</f>
        <v>4.8197260273972601E-5</v>
      </c>
      <c r="E1691" s="28">
        <f>'I Disease Parameters'!$E$7/(1000*365)</f>
        <v>2.0024657534246577E-5</v>
      </c>
      <c r="F1691" s="27">
        <f>(1-'I Disease Parameters'!$E$8)/'I Disease Parameters'!$E$10</f>
        <v>0.188</v>
      </c>
      <c r="G1691" s="27">
        <f>'I Disease Parameters'!$E$8/'I Disease Parameters'!$E$11</f>
        <v>1.2E-2</v>
      </c>
      <c r="H1691" s="27">
        <f>1/'I Disease Parameters'!$E$12</f>
        <v>0.05</v>
      </c>
      <c r="I1691" s="27">
        <f>'I Disease Parameters'!$E$9/'I Disease Parameters'!$E$15</f>
        <v>0</v>
      </c>
      <c r="J1691" s="83">
        <f t="shared" si="754"/>
        <v>7.7001263440561267</v>
      </c>
      <c r="K1691" s="60">
        <f t="shared" si="755"/>
        <v>0.77001263449643809</v>
      </c>
      <c r="L1691" s="30">
        <f t="shared" si="756"/>
        <v>0.46717576064062738</v>
      </c>
      <c r="M1691" s="27">
        <f>J1691/'I Disease Parameters'!$E$12</f>
        <v>0.38500631720280631</v>
      </c>
      <c r="N1691" s="27">
        <f>K1691/SQRT('I Disease Parameters'!$E$13*'I Disease Parameters'!$E$13)</f>
        <v>4.5294860852731655E-2</v>
      </c>
      <c r="O1691" s="27">
        <f>L1691/'I Disease Parameters'!$E$13</f>
        <v>2.7480927096507492E-2</v>
      </c>
      <c r="P1691" s="27">
        <f>(1-L1691)/'I Disease Parameters'!$E$14</f>
        <v>2.2201009973307193E-2</v>
      </c>
      <c r="Q1691" s="19" t="str">
        <f t="shared" si="732"/>
        <v/>
      </c>
      <c r="R1691" s="17" t="str">
        <f t="shared" si="733"/>
        <v/>
      </c>
      <c r="S1691" s="17" t="str">
        <f t="shared" si="734"/>
        <v/>
      </c>
      <c r="T1691" s="17" t="str">
        <f t="shared" si="735"/>
        <v/>
      </c>
      <c r="U1691" s="17" t="str">
        <f t="shared" si="736"/>
        <v/>
      </c>
      <c r="V1691" s="17" t="str">
        <f t="shared" si="737"/>
        <v/>
      </c>
      <c r="W1691" s="17" t="str">
        <f t="shared" si="738"/>
        <v/>
      </c>
      <c r="X1691" s="18" t="str">
        <f t="shared" si="729"/>
        <v/>
      </c>
      <c r="Y1691" s="17" t="str">
        <f t="shared" si="739"/>
        <v/>
      </c>
      <c r="Z1691" s="17" t="str">
        <f t="shared" si="740"/>
        <v/>
      </c>
      <c r="AA1691" s="17" t="str">
        <f t="shared" si="741"/>
        <v/>
      </c>
      <c r="AB1691" s="17" t="str">
        <f t="shared" si="742"/>
        <v/>
      </c>
      <c r="AC1691" s="17" t="str">
        <f t="shared" si="743"/>
        <v/>
      </c>
      <c r="AD1691" s="18" t="str">
        <f t="shared" si="744"/>
        <v/>
      </c>
      <c r="AE1691" s="19" t="str">
        <f t="shared" si="745"/>
        <v/>
      </c>
      <c r="AF1691" s="17" t="str">
        <f t="shared" si="746"/>
        <v/>
      </c>
      <c r="AG1691" s="17" t="str">
        <f t="shared" si="747"/>
        <v/>
      </c>
      <c r="AH1691" s="18" t="str">
        <f t="shared" si="748"/>
        <v/>
      </c>
      <c r="AI1691" s="73"/>
      <c r="AJ1691" s="74"/>
      <c r="AK1691" s="74"/>
      <c r="AL1691" s="73"/>
      <c r="AM1691" s="74"/>
      <c r="AN1691" s="74">
        <f t="shared" si="749"/>
        <v>2012</v>
      </c>
      <c r="AO1691" s="19" t="str">
        <f t="shared" ca="1" si="750"/>
        <v>-</v>
      </c>
      <c r="AP1691" s="17" t="str">
        <f ca="1">IF($C1691&gt;=TODAY(),"-",100*(AO1691-MIN(Fit_Error_Deaths))/(MAX(Fit_Error_Deaths)-MIN(Fit_Error_Deaths)))</f>
        <v>-</v>
      </c>
      <c r="AQ1691" s="17" t="str">
        <f t="shared" ca="1" si="751"/>
        <v>-</v>
      </c>
      <c r="AR1691" s="17" t="str">
        <f ca="1">IF($C1691&gt;=TODAY(),"-",100*(AQ1691-MIN(Fit_Error_LocalTransmission))/(MAX(Fit_Error_LocalTransmission)-MIN(Fit_Error_LocalTransmission)))</f>
        <v>-</v>
      </c>
      <c r="AS1691" s="17" t="str">
        <f t="shared" ca="1" si="752"/>
        <v>-</v>
      </c>
      <c r="AT1691" s="67" t="str">
        <f t="shared" ca="1" si="753"/>
        <v>-</v>
      </c>
    </row>
    <row r="1692" spans="1:46" s="1" customFormat="1" ht="12" x14ac:dyDescent="0.35">
      <c r="A1692" s="87"/>
      <c r="B1692" s="40" t="str">
        <f t="shared" si="730"/>
        <v/>
      </c>
      <c r="C1692" s="41" t="str">
        <f t="shared" si="731"/>
        <v/>
      </c>
      <c r="D1692" s="28">
        <f>'I Disease Parameters'!$E$6/(1000*365)</f>
        <v>4.8197260273972601E-5</v>
      </c>
      <c r="E1692" s="28">
        <f>'I Disease Parameters'!$E$7/(1000*365)</f>
        <v>2.0024657534246577E-5</v>
      </c>
      <c r="F1692" s="27">
        <f>(1-'I Disease Parameters'!$E$8)/'I Disease Parameters'!$E$10</f>
        <v>0.188</v>
      </c>
      <c r="G1692" s="27">
        <f>'I Disease Parameters'!$E$8/'I Disease Parameters'!$E$11</f>
        <v>1.2E-2</v>
      </c>
      <c r="H1692" s="27">
        <f>1/'I Disease Parameters'!$E$12</f>
        <v>0.05</v>
      </c>
      <c r="I1692" s="27">
        <f>'I Disease Parameters'!$E$9/'I Disease Parameters'!$E$15</f>
        <v>0</v>
      </c>
      <c r="J1692" s="83">
        <f t="shared" si="754"/>
        <v>7.7001263440561267</v>
      </c>
      <c r="K1692" s="60">
        <f t="shared" si="755"/>
        <v>0.77001263449643809</v>
      </c>
      <c r="L1692" s="30">
        <f t="shared" si="756"/>
        <v>0.46717576064062738</v>
      </c>
      <c r="M1692" s="27">
        <f>J1692/'I Disease Parameters'!$E$12</f>
        <v>0.38500631720280631</v>
      </c>
      <c r="N1692" s="27">
        <f>K1692/SQRT('I Disease Parameters'!$E$13*'I Disease Parameters'!$E$13)</f>
        <v>4.5294860852731655E-2</v>
      </c>
      <c r="O1692" s="27">
        <f>L1692/'I Disease Parameters'!$E$13</f>
        <v>2.7480927096507492E-2</v>
      </c>
      <c r="P1692" s="27">
        <f>(1-L1692)/'I Disease Parameters'!$E$14</f>
        <v>2.2201009973307193E-2</v>
      </c>
      <c r="Q1692" s="19" t="str">
        <f t="shared" si="732"/>
        <v/>
      </c>
      <c r="R1692" s="17" t="str">
        <f t="shared" si="733"/>
        <v/>
      </c>
      <c r="S1692" s="17" t="str">
        <f t="shared" si="734"/>
        <v/>
      </c>
      <c r="T1692" s="17" t="str">
        <f t="shared" si="735"/>
        <v/>
      </c>
      <c r="U1692" s="17" t="str">
        <f t="shared" si="736"/>
        <v/>
      </c>
      <c r="V1692" s="17" t="str">
        <f t="shared" si="737"/>
        <v/>
      </c>
      <c r="W1692" s="17" t="str">
        <f t="shared" si="738"/>
        <v/>
      </c>
      <c r="X1692" s="18" t="str">
        <f t="shared" si="729"/>
        <v/>
      </c>
      <c r="Y1692" s="17" t="str">
        <f t="shared" si="739"/>
        <v/>
      </c>
      <c r="Z1692" s="17" t="str">
        <f t="shared" si="740"/>
        <v/>
      </c>
      <c r="AA1692" s="17" t="str">
        <f t="shared" si="741"/>
        <v/>
      </c>
      <c r="AB1692" s="17" t="str">
        <f t="shared" si="742"/>
        <v/>
      </c>
      <c r="AC1692" s="17" t="str">
        <f t="shared" si="743"/>
        <v/>
      </c>
      <c r="AD1692" s="18" t="str">
        <f t="shared" si="744"/>
        <v/>
      </c>
      <c r="AE1692" s="19" t="str">
        <f t="shared" si="745"/>
        <v/>
      </c>
      <c r="AF1692" s="17" t="str">
        <f t="shared" si="746"/>
        <v/>
      </c>
      <c r="AG1692" s="17" t="str">
        <f t="shared" si="747"/>
        <v/>
      </c>
      <c r="AH1692" s="18" t="str">
        <f t="shared" si="748"/>
        <v/>
      </c>
      <c r="AI1692" s="73"/>
      <c r="AJ1692" s="74"/>
      <c r="AK1692" s="74"/>
      <c r="AL1692" s="73"/>
      <c r="AM1692" s="74"/>
      <c r="AN1692" s="74">
        <f t="shared" si="749"/>
        <v>2012</v>
      </c>
      <c r="AO1692" s="19" t="str">
        <f t="shared" ca="1" si="750"/>
        <v>-</v>
      </c>
      <c r="AP1692" s="17" t="str">
        <f ca="1">IF($C1692&gt;=TODAY(),"-",100*(AO1692-MIN(Fit_Error_Deaths))/(MAX(Fit_Error_Deaths)-MIN(Fit_Error_Deaths)))</f>
        <v>-</v>
      </c>
      <c r="AQ1692" s="17" t="str">
        <f t="shared" ca="1" si="751"/>
        <v>-</v>
      </c>
      <c r="AR1692" s="17" t="str">
        <f ca="1">IF($C1692&gt;=TODAY(),"-",100*(AQ1692-MIN(Fit_Error_LocalTransmission))/(MAX(Fit_Error_LocalTransmission)-MIN(Fit_Error_LocalTransmission)))</f>
        <v>-</v>
      </c>
      <c r="AS1692" s="17" t="str">
        <f t="shared" ca="1" si="752"/>
        <v>-</v>
      </c>
      <c r="AT1692" s="67" t="str">
        <f t="shared" ca="1" si="753"/>
        <v>-</v>
      </c>
    </row>
    <row r="1693" spans="1:46" s="1" customFormat="1" ht="12" x14ac:dyDescent="0.35">
      <c r="A1693" s="87"/>
      <c r="B1693" s="40" t="str">
        <f t="shared" si="730"/>
        <v/>
      </c>
      <c r="C1693" s="41" t="str">
        <f t="shared" si="731"/>
        <v/>
      </c>
      <c r="D1693" s="28">
        <f>'I Disease Parameters'!$E$6/(1000*365)</f>
        <v>4.8197260273972601E-5</v>
      </c>
      <c r="E1693" s="28">
        <f>'I Disease Parameters'!$E$7/(1000*365)</f>
        <v>2.0024657534246577E-5</v>
      </c>
      <c r="F1693" s="27">
        <f>(1-'I Disease Parameters'!$E$8)/'I Disease Parameters'!$E$10</f>
        <v>0.188</v>
      </c>
      <c r="G1693" s="27">
        <f>'I Disease Parameters'!$E$8/'I Disease Parameters'!$E$11</f>
        <v>1.2E-2</v>
      </c>
      <c r="H1693" s="27">
        <f>1/'I Disease Parameters'!$E$12</f>
        <v>0.05</v>
      </c>
      <c r="I1693" s="27">
        <f>'I Disease Parameters'!$E$9/'I Disease Parameters'!$E$15</f>
        <v>0</v>
      </c>
      <c r="J1693" s="83">
        <f t="shared" si="754"/>
        <v>7.7001263440561267</v>
      </c>
      <c r="K1693" s="60">
        <f t="shared" si="755"/>
        <v>0.77001263449643809</v>
      </c>
      <c r="L1693" s="30">
        <f t="shared" si="756"/>
        <v>0.46717576064062738</v>
      </c>
      <c r="M1693" s="27">
        <f>J1693/'I Disease Parameters'!$E$12</f>
        <v>0.38500631720280631</v>
      </c>
      <c r="N1693" s="27">
        <f>K1693/SQRT('I Disease Parameters'!$E$13*'I Disease Parameters'!$E$13)</f>
        <v>4.5294860852731655E-2</v>
      </c>
      <c r="O1693" s="27">
        <f>L1693/'I Disease Parameters'!$E$13</f>
        <v>2.7480927096507492E-2</v>
      </c>
      <c r="P1693" s="27">
        <f>(1-L1693)/'I Disease Parameters'!$E$14</f>
        <v>2.2201009973307193E-2</v>
      </c>
      <c r="Q1693" s="19" t="str">
        <f t="shared" si="732"/>
        <v/>
      </c>
      <c r="R1693" s="17" t="str">
        <f t="shared" si="733"/>
        <v/>
      </c>
      <c r="S1693" s="17" t="str">
        <f t="shared" si="734"/>
        <v/>
      </c>
      <c r="T1693" s="17" t="str">
        <f t="shared" si="735"/>
        <v/>
      </c>
      <c r="U1693" s="17" t="str">
        <f t="shared" si="736"/>
        <v/>
      </c>
      <c r="V1693" s="17" t="str">
        <f t="shared" si="737"/>
        <v/>
      </c>
      <c r="W1693" s="17" t="str">
        <f t="shared" si="738"/>
        <v/>
      </c>
      <c r="X1693" s="18" t="str">
        <f t="shared" si="729"/>
        <v/>
      </c>
      <c r="Y1693" s="17" t="str">
        <f t="shared" si="739"/>
        <v/>
      </c>
      <c r="Z1693" s="17" t="str">
        <f t="shared" si="740"/>
        <v/>
      </c>
      <c r="AA1693" s="17" t="str">
        <f t="shared" si="741"/>
        <v/>
      </c>
      <c r="AB1693" s="17" t="str">
        <f t="shared" si="742"/>
        <v/>
      </c>
      <c r="AC1693" s="17" t="str">
        <f t="shared" si="743"/>
        <v/>
      </c>
      <c r="AD1693" s="18" t="str">
        <f t="shared" si="744"/>
        <v/>
      </c>
      <c r="AE1693" s="19" t="str">
        <f t="shared" si="745"/>
        <v/>
      </c>
      <c r="AF1693" s="17" t="str">
        <f t="shared" si="746"/>
        <v/>
      </c>
      <c r="AG1693" s="17" t="str">
        <f t="shared" si="747"/>
        <v/>
      </c>
      <c r="AH1693" s="18" t="str">
        <f t="shared" si="748"/>
        <v/>
      </c>
      <c r="AI1693" s="73"/>
      <c r="AJ1693" s="74"/>
      <c r="AK1693" s="74"/>
      <c r="AL1693" s="73"/>
      <c r="AM1693" s="74"/>
      <c r="AN1693" s="74">
        <f t="shared" si="749"/>
        <v>2012</v>
      </c>
      <c r="AO1693" s="19" t="str">
        <f t="shared" ca="1" si="750"/>
        <v>-</v>
      </c>
      <c r="AP1693" s="17" t="str">
        <f ca="1">IF($C1693&gt;=TODAY(),"-",100*(AO1693-MIN(Fit_Error_Deaths))/(MAX(Fit_Error_Deaths)-MIN(Fit_Error_Deaths)))</f>
        <v>-</v>
      </c>
      <c r="AQ1693" s="17" t="str">
        <f t="shared" ca="1" si="751"/>
        <v>-</v>
      </c>
      <c r="AR1693" s="17" t="str">
        <f ca="1">IF($C1693&gt;=TODAY(),"-",100*(AQ1693-MIN(Fit_Error_LocalTransmission))/(MAX(Fit_Error_LocalTransmission)-MIN(Fit_Error_LocalTransmission)))</f>
        <v>-</v>
      </c>
      <c r="AS1693" s="17" t="str">
        <f t="shared" ca="1" si="752"/>
        <v>-</v>
      </c>
      <c r="AT1693" s="67" t="str">
        <f t="shared" ca="1" si="753"/>
        <v>-</v>
      </c>
    </row>
    <row r="1694" spans="1:46" s="1" customFormat="1" ht="12" x14ac:dyDescent="0.35">
      <c r="A1694" s="87"/>
      <c r="B1694" s="40" t="str">
        <f t="shared" si="730"/>
        <v/>
      </c>
      <c r="C1694" s="41" t="str">
        <f t="shared" si="731"/>
        <v/>
      </c>
      <c r="D1694" s="28">
        <f>'I Disease Parameters'!$E$6/(1000*365)</f>
        <v>4.8197260273972601E-5</v>
      </c>
      <c r="E1694" s="28">
        <f>'I Disease Parameters'!$E$7/(1000*365)</f>
        <v>2.0024657534246577E-5</v>
      </c>
      <c r="F1694" s="27">
        <f>(1-'I Disease Parameters'!$E$8)/'I Disease Parameters'!$E$10</f>
        <v>0.188</v>
      </c>
      <c r="G1694" s="27">
        <f>'I Disease Parameters'!$E$8/'I Disease Parameters'!$E$11</f>
        <v>1.2E-2</v>
      </c>
      <c r="H1694" s="27">
        <f>1/'I Disease Parameters'!$E$12</f>
        <v>0.05</v>
      </c>
      <c r="I1694" s="27">
        <f>'I Disease Parameters'!$E$9/'I Disease Parameters'!$E$15</f>
        <v>0</v>
      </c>
      <c r="J1694" s="83">
        <f t="shared" si="754"/>
        <v>7.7001263440561267</v>
      </c>
      <c r="K1694" s="60">
        <f t="shared" si="755"/>
        <v>0.77001263449643809</v>
      </c>
      <c r="L1694" s="30">
        <f t="shared" si="756"/>
        <v>0.46717576064062738</v>
      </c>
      <c r="M1694" s="27">
        <f>J1694/'I Disease Parameters'!$E$12</f>
        <v>0.38500631720280631</v>
      </c>
      <c r="N1694" s="27">
        <f>K1694/SQRT('I Disease Parameters'!$E$13*'I Disease Parameters'!$E$13)</f>
        <v>4.5294860852731655E-2</v>
      </c>
      <c r="O1694" s="27">
        <f>L1694/'I Disease Parameters'!$E$13</f>
        <v>2.7480927096507492E-2</v>
      </c>
      <c r="P1694" s="27">
        <f>(1-L1694)/'I Disease Parameters'!$E$14</f>
        <v>2.2201009973307193E-2</v>
      </c>
      <c r="Q1694" s="19" t="str">
        <f t="shared" si="732"/>
        <v/>
      </c>
      <c r="R1694" s="17" t="str">
        <f t="shared" si="733"/>
        <v/>
      </c>
      <c r="S1694" s="17" t="str">
        <f t="shared" si="734"/>
        <v/>
      </c>
      <c r="T1694" s="17" t="str">
        <f t="shared" si="735"/>
        <v/>
      </c>
      <c r="U1694" s="17" t="str">
        <f t="shared" si="736"/>
        <v/>
      </c>
      <c r="V1694" s="17" t="str">
        <f t="shared" si="737"/>
        <v/>
      </c>
      <c r="W1694" s="17" t="str">
        <f t="shared" si="738"/>
        <v/>
      </c>
      <c r="X1694" s="18" t="str">
        <f t="shared" si="729"/>
        <v/>
      </c>
      <c r="Y1694" s="17" t="str">
        <f t="shared" si="739"/>
        <v/>
      </c>
      <c r="Z1694" s="17" t="str">
        <f t="shared" si="740"/>
        <v/>
      </c>
      <c r="AA1694" s="17" t="str">
        <f t="shared" si="741"/>
        <v/>
      </c>
      <c r="AB1694" s="17" t="str">
        <f t="shared" si="742"/>
        <v/>
      </c>
      <c r="AC1694" s="17" t="str">
        <f t="shared" si="743"/>
        <v/>
      </c>
      <c r="AD1694" s="18" t="str">
        <f t="shared" si="744"/>
        <v/>
      </c>
      <c r="AE1694" s="19" t="str">
        <f t="shared" si="745"/>
        <v/>
      </c>
      <c r="AF1694" s="17" t="str">
        <f t="shared" si="746"/>
        <v/>
      </c>
      <c r="AG1694" s="17" t="str">
        <f t="shared" si="747"/>
        <v/>
      </c>
      <c r="AH1694" s="18" t="str">
        <f t="shared" si="748"/>
        <v/>
      </c>
      <c r="AI1694" s="73"/>
      <c r="AJ1694" s="74"/>
      <c r="AK1694" s="74"/>
      <c r="AL1694" s="73"/>
      <c r="AM1694" s="74"/>
      <c r="AN1694" s="74">
        <f t="shared" si="749"/>
        <v>2012</v>
      </c>
      <c r="AO1694" s="19" t="str">
        <f t="shared" ca="1" si="750"/>
        <v>-</v>
      </c>
      <c r="AP1694" s="17" t="str">
        <f ca="1">IF($C1694&gt;=TODAY(),"-",100*(AO1694-MIN(Fit_Error_Deaths))/(MAX(Fit_Error_Deaths)-MIN(Fit_Error_Deaths)))</f>
        <v>-</v>
      </c>
      <c r="AQ1694" s="17" t="str">
        <f t="shared" ca="1" si="751"/>
        <v>-</v>
      </c>
      <c r="AR1694" s="17" t="str">
        <f ca="1">IF($C1694&gt;=TODAY(),"-",100*(AQ1694-MIN(Fit_Error_LocalTransmission))/(MAX(Fit_Error_LocalTransmission)-MIN(Fit_Error_LocalTransmission)))</f>
        <v>-</v>
      </c>
      <c r="AS1694" s="17" t="str">
        <f t="shared" ca="1" si="752"/>
        <v>-</v>
      </c>
      <c r="AT1694" s="67" t="str">
        <f t="shared" ca="1" si="753"/>
        <v>-</v>
      </c>
    </row>
    <row r="1695" spans="1:46" s="1" customFormat="1" ht="12" x14ac:dyDescent="0.35">
      <c r="A1695" s="87"/>
      <c r="B1695" s="40" t="str">
        <f t="shared" si="730"/>
        <v/>
      </c>
      <c r="C1695" s="41" t="str">
        <f t="shared" si="731"/>
        <v/>
      </c>
      <c r="D1695" s="28">
        <f>'I Disease Parameters'!$E$6/(1000*365)</f>
        <v>4.8197260273972601E-5</v>
      </c>
      <c r="E1695" s="28">
        <f>'I Disease Parameters'!$E$7/(1000*365)</f>
        <v>2.0024657534246577E-5</v>
      </c>
      <c r="F1695" s="27">
        <f>(1-'I Disease Parameters'!$E$8)/'I Disease Parameters'!$E$10</f>
        <v>0.188</v>
      </c>
      <c r="G1695" s="27">
        <f>'I Disease Parameters'!$E$8/'I Disease Parameters'!$E$11</f>
        <v>1.2E-2</v>
      </c>
      <c r="H1695" s="27">
        <f>1/'I Disease Parameters'!$E$12</f>
        <v>0.05</v>
      </c>
      <c r="I1695" s="27">
        <f>'I Disease Parameters'!$E$9/'I Disease Parameters'!$E$15</f>
        <v>0</v>
      </c>
      <c r="J1695" s="83">
        <f t="shared" si="754"/>
        <v>7.7001263440561267</v>
      </c>
      <c r="K1695" s="60">
        <f t="shared" si="755"/>
        <v>0.77001263449643809</v>
      </c>
      <c r="L1695" s="30">
        <f t="shared" si="756"/>
        <v>0.46717576064062738</v>
      </c>
      <c r="M1695" s="27">
        <f>J1695/'I Disease Parameters'!$E$12</f>
        <v>0.38500631720280631</v>
      </c>
      <c r="N1695" s="27">
        <f>K1695/SQRT('I Disease Parameters'!$E$13*'I Disease Parameters'!$E$13)</f>
        <v>4.5294860852731655E-2</v>
      </c>
      <c r="O1695" s="27">
        <f>L1695/'I Disease Parameters'!$E$13</f>
        <v>2.7480927096507492E-2</v>
      </c>
      <c r="P1695" s="27">
        <f>(1-L1695)/'I Disease Parameters'!$E$14</f>
        <v>2.2201009973307193E-2</v>
      </c>
      <c r="Q1695" s="19" t="str">
        <f t="shared" si="732"/>
        <v/>
      </c>
      <c r="R1695" s="17" t="str">
        <f t="shared" si="733"/>
        <v/>
      </c>
      <c r="S1695" s="17" t="str">
        <f t="shared" si="734"/>
        <v/>
      </c>
      <c r="T1695" s="17" t="str">
        <f t="shared" si="735"/>
        <v/>
      </c>
      <c r="U1695" s="17" t="str">
        <f t="shared" si="736"/>
        <v/>
      </c>
      <c r="V1695" s="17" t="str">
        <f t="shared" si="737"/>
        <v/>
      </c>
      <c r="W1695" s="17" t="str">
        <f t="shared" si="738"/>
        <v/>
      </c>
      <c r="X1695" s="18" t="str">
        <f t="shared" si="729"/>
        <v/>
      </c>
      <c r="Y1695" s="17" t="str">
        <f t="shared" si="739"/>
        <v/>
      </c>
      <c r="Z1695" s="17" t="str">
        <f t="shared" si="740"/>
        <v/>
      </c>
      <c r="AA1695" s="17" t="str">
        <f t="shared" si="741"/>
        <v/>
      </c>
      <c r="AB1695" s="17" t="str">
        <f t="shared" si="742"/>
        <v/>
      </c>
      <c r="AC1695" s="17" t="str">
        <f t="shared" si="743"/>
        <v/>
      </c>
      <c r="AD1695" s="18" t="str">
        <f t="shared" si="744"/>
        <v/>
      </c>
      <c r="AE1695" s="19" t="str">
        <f t="shared" si="745"/>
        <v/>
      </c>
      <c r="AF1695" s="17" t="str">
        <f t="shared" si="746"/>
        <v/>
      </c>
      <c r="AG1695" s="17" t="str">
        <f t="shared" si="747"/>
        <v/>
      </c>
      <c r="AH1695" s="18" t="str">
        <f t="shared" si="748"/>
        <v/>
      </c>
      <c r="AI1695" s="73"/>
      <c r="AJ1695" s="74"/>
      <c r="AK1695" s="74"/>
      <c r="AL1695" s="73"/>
      <c r="AM1695" s="74"/>
      <c r="AN1695" s="74">
        <f t="shared" si="749"/>
        <v>2012</v>
      </c>
      <c r="AO1695" s="19" t="str">
        <f t="shared" ca="1" si="750"/>
        <v>-</v>
      </c>
      <c r="AP1695" s="17" t="str">
        <f ca="1">IF($C1695&gt;=TODAY(),"-",100*(AO1695-MIN(Fit_Error_Deaths))/(MAX(Fit_Error_Deaths)-MIN(Fit_Error_Deaths)))</f>
        <v>-</v>
      </c>
      <c r="AQ1695" s="17" t="str">
        <f t="shared" ca="1" si="751"/>
        <v>-</v>
      </c>
      <c r="AR1695" s="17" t="str">
        <f ca="1">IF($C1695&gt;=TODAY(),"-",100*(AQ1695-MIN(Fit_Error_LocalTransmission))/(MAX(Fit_Error_LocalTransmission)-MIN(Fit_Error_LocalTransmission)))</f>
        <v>-</v>
      </c>
      <c r="AS1695" s="17" t="str">
        <f t="shared" ca="1" si="752"/>
        <v>-</v>
      </c>
      <c r="AT1695" s="67" t="str">
        <f t="shared" ca="1" si="753"/>
        <v>-</v>
      </c>
    </row>
    <row r="1696" spans="1:46" s="1" customFormat="1" ht="12" x14ac:dyDescent="0.35">
      <c r="A1696" s="87"/>
      <c r="B1696" s="40" t="str">
        <f t="shared" si="730"/>
        <v/>
      </c>
      <c r="C1696" s="41" t="str">
        <f t="shared" si="731"/>
        <v/>
      </c>
      <c r="D1696" s="28">
        <f>'I Disease Parameters'!$E$6/(1000*365)</f>
        <v>4.8197260273972601E-5</v>
      </c>
      <c r="E1696" s="28">
        <f>'I Disease Parameters'!$E$7/(1000*365)</f>
        <v>2.0024657534246577E-5</v>
      </c>
      <c r="F1696" s="27">
        <f>(1-'I Disease Parameters'!$E$8)/'I Disease Parameters'!$E$10</f>
        <v>0.188</v>
      </c>
      <c r="G1696" s="27">
        <f>'I Disease Parameters'!$E$8/'I Disease Parameters'!$E$11</f>
        <v>1.2E-2</v>
      </c>
      <c r="H1696" s="27">
        <f>1/'I Disease Parameters'!$E$12</f>
        <v>0.05</v>
      </c>
      <c r="I1696" s="27">
        <f>'I Disease Parameters'!$E$9/'I Disease Parameters'!$E$15</f>
        <v>0</v>
      </c>
      <c r="J1696" s="83">
        <f t="shared" si="754"/>
        <v>7.7001263440561267</v>
      </c>
      <c r="K1696" s="60">
        <f t="shared" si="755"/>
        <v>0.77001263449643809</v>
      </c>
      <c r="L1696" s="30">
        <f t="shared" si="756"/>
        <v>0.46717576064062738</v>
      </c>
      <c r="M1696" s="27">
        <f>J1696/'I Disease Parameters'!$E$12</f>
        <v>0.38500631720280631</v>
      </c>
      <c r="N1696" s="27">
        <f>K1696/SQRT('I Disease Parameters'!$E$13*'I Disease Parameters'!$E$13)</f>
        <v>4.5294860852731655E-2</v>
      </c>
      <c r="O1696" s="27">
        <f>L1696/'I Disease Parameters'!$E$13</f>
        <v>2.7480927096507492E-2</v>
      </c>
      <c r="P1696" s="27">
        <f>(1-L1696)/'I Disease Parameters'!$E$14</f>
        <v>2.2201009973307193E-2</v>
      </c>
      <c r="Q1696" s="19" t="str">
        <f t="shared" si="732"/>
        <v/>
      </c>
      <c r="R1696" s="17" t="str">
        <f t="shared" si="733"/>
        <v/>
      </c>
      <c r="S1696" s="17" t="str">
        <f t="shared" si="734"/>
        <v/>
      </c>
      <c r="T1696" s="17" t="str">
        <f t="shared" si="735"/>
        <v/>
      </c>
      <c r="U1696" s="17" t="str">
        <f t="shared" si="736"/>
        <v/>
      </c>
      <c r="V1696" s="17" t="str">
        <f t="shared" si="737"/>
        <v/>
      </c>
      <c r="W1696" s="17" t="str">
        <f t="shared" si="738"/>
        <v/>
      </c>
      <c r="X1696" s="18" t="str">
        <f t="shared" si="729"/>
        <v/>
      </c>
      <c r="Y1696" s="17" t="str">
        <f t="shared" si="739"/>
        <v/>
      </c>
      <c r="Z1696" s="17" t="str">
        <f t="shared" si="740"/>
        <v/>
      </c>
      <c r="AA1696" s="17" t="str">
        <f t="shared" si="741"/>
        <v/>
      </c>
      <c r="AB1696" s="17" t="str">
        <f t="shared" si="742"/>
        <v/>
      </c>
      <c r="AC1696" s="17" t="str">
        <f t="shared" si="743"/>
        <v/>
      </c>
      <c r="AD1696" s="18" t="str">
        <f t="shared" si="744"/>
        <v/>
      </c>
      <c r="AE1696" s="19" t="str">
        <f t="shared" si="745"/>
        <v/>
      </c>
      <c r="AF1696" s="17" t="str">
        <f t="shared" si="746"/>
        <v/>
      </c>
      <c r="AG1696" s="17" t="str">
        <f t="shared" si="747"/>
        <v/>
      </c>
      <c r="AH1696" s="18" t="str">
        <f t="shared" si="748"/>
        <v/>
      </c>
      <c r="AI1696" s="73"/>
      <c r="AJ1696" s="74"/>
      <c r="AK1696" s="74"/>
      <c r="AL1696" s="73"/>
      <c r="AM1696" s="74"/>
      <c r="AN1696" s="74">
        <f t="shared" si="749"/>
        <v>2012</v>
      </c>
      <c r="AO1696" s="19" t="str">
        <f t="shared" ca="1" si="750"/>
        <v>-</v>
      </c>
      <c r="AP1696" s="17" t="str">
        <f ca="1">IF($C1696&gt;=TODAY(),"-",100*(AO1696-MIN(Fit_Error_Deaths))/(MAX(Fit_Error_Deaths)-MIN(Fit_Error_Deaths)))</f>
        <v>-</v>
      </c>
      <c r="AQ1696" s="17" t="str">
        <f t="shared" ca="1" si="751"/>
        <v>-</v>
      </c>
      <c r="AR1696" s="17" t="str">
        <f ca="1">IF($C1696&gt;=TODAY(),"-",100*(AQ1696-MIN(Fit_Error_LocalTransmission))/(MAX(Fit_Error_LocalTransmission)-MIN(Fit_Error_LocalTransmission)))</f>
        <v>-</v>
      </c>
      <c r="AS1696" s="17" t="str">
        <f t="shared" ca="1" si="752"/>
        <v>-</v>
      </c>
      <c r="AT1696" s="67" t="str">
        <f t="shared" ca="1" si="753"/>
        <v>-</v>
      </c>
    </row>
    <row r="1697" spans="1:46" s="1" customFormat="1" ht="12" x14ac:dyDescent="0.35">
      <c r="A1697" s="87"/>
      <c r="B1697" s="40" t="str">
        <f t="shared" si="730"/>
        <v/>
      </c>
      <c r="C1697" s="41" t="str">
        <f t="shared" si="731"/>
        <v/>
      </c>
      <c r="D1697" s="28">
        <f>'I Disease Parameters'!$E$6/(1000*365)</f>
        <v>4.8197260273972601E-5</v>
      </c>
      <c r="E1697" s="28">
        <f>'I Disease Parameters'!$E$7/(1000*365)</f>
        <v>2.0024657534246577E-5</v>
      </c>
      <c r="F1697" s="27">
        <f>(1-'I Disease Parameters'!$E$8)/'I Disease Parameters'!$E$10</f>
        <v>0.188</v>
      </c>
      <c r="G1697" s="27">
        <f>'I Disease Parameters'!$E$8/'I Disease Parameters'!$E$11</f>
        <v>1.2E-2</v>
      </c>
      <c r="H1697" s="27">
        <f>1/'I Disease Parameters'!$E$12</f>
        <v>0.05</v>
      </c>
      <c r="I1697" s="27">
        <f>'I Disease Parameters'!$E$9/'I Disease Parameters'!$E$15</f>
        <v>0</v>
      </c>
      <c r="J1697" s="83">
        <f t="shared" si="754"/>
        <v>7.7001263440561267</v>
      </c>
      <c r="K1697" s="60">
        <f t="shared" si="755"/>
        <v>0.77001263449643809</v>
      </c>
      <c r="L1697" s="30">
        <f t="shared" si="756"/>
        <v>0.46717576064062738</v>
      </c>
      <c r="M1697" s="27">
        <f>J1697/'I Disease Parameters'!$E$12</f>
        <v>0.38500631720280631</v>
      </c>
      <c r="N1697" s="27">
        <f>K1697/SQRT('I Disease Parameters'!$E$13*'I Disease Parameters'!$E$13)</f>
        <v>4.5294860852731655E-2</v>
      </c>
      <c r="O1697" s="27">
        <f>L1697/'I Disease Parameters'!$E$13</f>
        <v>2.7480927096507492E-2</v>
      </c>
      <c r="P1697" s="27">
        <f>(1-L1697)/'I Disease Parameters'!$E$14</f>
        <v>2.2201009973307193E-2</v>
      </c>
      <c r="Q1697" s="19" t="str">
        <f t="shared" si="732"/>
        <v/>
      </c>
      <c r="R1697" s="17" t="str">
        <f t="shared" si="733"/>
        <v/>
      </c>
      <c r="S1697" s="17" t="str">
        <f t="shared" si="734"/>
        <v/>
      </c>
      <c r="T1697" s="17" t="str">
        <f t="shared" si="735"/>
        <v/>
      </c>
      <c r="U1697" s="17" t="str">
        <f t="shared" si="736"/>
        <v/>
      </c>
      <c r="V1697" s="17" t="str">
        <f t="shared" si="737"/>
        <v/>
      </c>
      <c r="W1697" s="17" t="str">
        <f t="shared" si="738"/>
        <v/>
      </c>
      <c r="X1697" s="18" t="str">
        <f t="shared" si="729"/>
        <v/>
      </c>
      <c r="Y1697" s="17" t="str">
        <f t="shared" si="739"/>
        <v/>
      </c>
      <c r="Z1697" s="17" t="str">
        <f t="shared" si="740"/>
        <v/>
      </c>
      <c r="AA1697" s="17" t="str">
        <f t="shared" si="741"/>
        <v/>
      </c>
      <c r="AB1697" s="17" t="str">
        <f t="shared" si="742"/>
        <v/>
      </c>
      <c r="AC1697" s="17" t="str">
        <f t="shared" si="743"/>
        <v/>
      </c>
      <c r="AD1697" s="18" t="str">
        <f t="shared" si="744"/>
        <v/>
      </c>
      <c r="AE1697" s="19" t="str">
        <f t="shared" si="745"/>
        <v/>
      </c>
      <c r="AF1697" s="17" t="str">
        <f t="shared" si="746"/>
        <v/>
      </c>
      <c r="AG1697" s="17" t="str">
        <f t="shared" si="747"/>
        <v/>
      </c>
      <c r="AH1697" s="18" t="str">
        <f t="shared" si="748"/>
        <v/>
      </c>
      <c r="AI1697" s="73"/>
      <c r="AJ1697" s="74"/>
      <c r="AK1697" s="74"/>
      <c r="AL1697" s="73"/>
      <c r="AM1697" s="74"/>
      <c r="AN1697" s="74">
        <f t="shared" si="749"/>
        <v>2012</v>
      </c>
      <c r="AO1697" s="19" t="str">
        <f t="shared" ca="1" si="750"/>
        <v>-</v>
      </c>
      <c r="AP1697" s="17" t="str">
        <f ca="1">IF($C1697&gt;=TODAY(),"-",100*(AO1697-MIN(Fit_Error_Deaths))/(MAX(Fit_Error_Deaths)-MIN(Fit_Error_Deaths)))</f>
        <v>-</v>
      </c>
      <c r="AQ1697" s="17" t="str">
        <f t="shared" ca="1" si="751"/>
        <v>-</v>
      </c>
      <c r="AR1697" s="17" t="str">
        <f ca="1">IF($C1697&gt;=TODAY(),"-",100*(AQ1697-MIN(Fit_Error_LocalTransmission))/(MAX(Fit_Error_LocalTransmission)-MIN(Fit_Error_LocalTransmission)))</f>
        <v>-</v>
      </c>
      <c r="AS1697" s="17" t="str">
        <f t="shared" ca="1" si="752"/>
        <v>-</v>
      </c>
      <c r="AT1697" s="67" t="str">
        <f t="shared" ca="1" si="753"/>
        <v>-</v>
      </c>
    </row>
    <row r="1698" spans="1:46" s="1" customFormat="1" ht="12" x14ac:dyDescent="0.35">
      <c r="A1698" s="87"/>
      <c r="B1698" s="40" t="str">
        <f t="shared" si="730"/>
        <v/>
      </c>
      <c r="C1698" s="41" t="str">
        <f t="shared" si="731"/>
        <v/>
      </c>
      <c r="D1698" s="28">
        <f>'I Disease Parameters'!$E$6/(1000*365)</f>
        <v>4.8197260273972601E-5</v>
      </c>
      <c r="E1698" s="28">
        <f>'I Disease Parameters'!$E$7/(1000*365)</f>
        <v>2.0024657534246577E-5</v>
      </c>
      <c r="F1698" s="27">
        <f>(1-'I Disease Parameters'!$E$8)/'I Disease Parameters'!$E$10</f>
        <v>0.188</v>
      </c>
      <c r="G1698" s="27">
        <f>'I Disease Parameters'!$E$8/'I Disease Parameters'!$E$11</f>
        <v>1.2E-2</v>
      </c>
      <c r="H1698" s="27">
        <f>1/'I Disease Parameters'!$E$12</f>
        <v>0.05</v>
      </c>
      <c r="I1698" s="27">
        <f>'I Disease Parameters'!$E$9/'I Disease Parameters'!$E$15</f>
        <v>0</v>
      </c>
      <c r="J1698" s="83">
        <f t="shared" si="754"/>
        <v>7.7001263440561267</v>
      </c>
      <c r="K1698" s="60">
        <f t="shared" si="755"/>
        <v>0.77001263449643809</v>
      </c>
      <c r="L1698" s="30">
        <f t="shared" si="756"/>
        <v>0.46717576064062738</v>
      </c>
      <c r="M1698" s="27">
        <f>J1698/'I Disease Parameters'!$E$12</f>
        <v>0.38500631720280631</v>
      </c>
      <c r="N1698" s="27">
        <f>K1698/SQRT('I Disease Parameters'!$E$13*'I Disease Parameters'!$E$13)</f>
        <v>4.5294860852731655E-2</v>
      </c>
      <c r="O1698" s="27">
        <f>L1698/'I Disease Parameters'!$E$13</f>
        <v>2.7480927096507492E-2</v>
      </c>
      <c r="P1698" s="27">
        <f>(1-L1698)/'I Disease Parameters'!$E$14</f>
        <v>2.2201009973307193E-2</v>
      </c>
      <c r="Q1698" s="19" t="str">
        <f t="shared" si="732"/>
        <v/>
      </c>
      <c r="R1698" s="17" t="str">
        <f t="shared" si="733"/>
        <v/>
      </c>
      <c r="S1698" s="17" t="str">
        <f t="shared" si="734"/>
        <v/>
      </c>
      <c r="T1698" s="17" t="str">
        <f t="shared" si="735"/>
        <v/>
      </c>
      <c r="U1698" s="17" t="str">
        <f t="shared" si="736"/>
        <v/>
      </c>
      <c r="V1698" s="17" t="str">
        <f t="shared" si="737"/>
        <v/>
      </c>
      <c r="W1698" s="17" t="str">
        <f t="shared" si="738"/>
        <v/>
      </c>
      <c r="X1698" s="18" t="str">
        <f t="shared" si="729"/>
        <v/>
      </c>
      <c r="Y1698" s="17" t="str">
        <f t="shared" si="739"/>
        <v/>
      </c>
      <c r="Z1698" s="17" t="str">
        <f t="shared" si="740"/>
        <v/>
      </c>
      <c r="AA1698" s="17" t="str">
        <f t="shared" si="741"/>
        <v/>
      </c>
      <c r="AB1698" s="17" t="str">
        <f t="shared" si="742"/>
        <v/>
      </c>
      <c r="AC1698" s="17" t="str">
        <f t="shared" si="743"/>
        <v/>
      </c>
      <c r="AD1698" s="18" t="str">
        <f t="shared" si="744"/>
        <v/>
      </c>
      <c r="AE1698" s="19" t="str">
        <f t="shared" si="745"/>
        <v/>
      </c>
      <c r="AF1698" s="17" t="str">
        <f t="shared" si="746"/>
        <v/>
      </c>
      <c r="AG1698" s="17" t="str">
        <f t="shared" si="747"/>
        <v/>
      </c>
      <c r="AH1698" s="18" t="str">
        <f t="shared" si="748"/>
        <v/>
      </c>
      <c r="AI1698" s="73"/>
      <c r="AJ1698" s="74"/>
      <c r="AK1698" s="74"/>
      <c r="AL1698" s="73"/>
      <c r="AM1698" s="74"/>
      <c r="AN1698" s="74">
        <f t="shared" si="749"/>
        <v>2012</v>
      </c>
      <c r="AO1698" s="19" t="str">
        <f t="shared" ca="1" si="750"/>
        <v>-</v>
      </c>
      <c r="AP1698" s="17" t="str">
        <f ca="1">IF($C1698&gt;=TODAY(),"-",100*(AO1698-MIN(Fit_Error_Deaths))/(MAX(Fit_Error_Deaths)-MIN(Fit_Error_Deaths)))</f>
        <v>-</v>
      </c>
      <c r="AQ1698" s="17" t="str">
        <f t="shared" ca="1" si="751"/>
        <v>-</v>
      </c>
      <c r="AR1698" s="17" t="str">
        <f ca="1">IF($C1698&gt;=TODAY(),"-",100*(AQ1698-MIN(Fit_Error_LocalTransmission))/(MAX(Fit_Error_LocalTransmission)-MIN(Fit_Error_LocalTransmission)))</f>
        <v>-</v>
      </c>
      <c r="AS1698" s="17" t="str">
        <f t="shared" ca="1" si="752"/>
        <v>-</v>
      </c>
      <c r="AT1698" s="67" t="str">
        <f t="shared" ca="1" si="753"/>
        <v>-</v>
      </c>
    </row>
    <row r="1699" spans="1:46" s="1" customFormat="1" ht="12" x14ac:dyDescent="0.35">
      <c r="A1699" s="87"/>
      <c r="B1699" s="40" t="str">
        <f t="shared" si="730"/>
        <v/>
      </c>
      <c r="C1699" s="41" t="str">
        <f t="shared" si="731"/>
        <v/>
      </c>
      <c r="D1699" s="28">
        <f>'I Disease Parameters'!$E$6/(1000*365)</f>
        <v>4.8197260273972601E-5</v>
      </c>
      <c r="E1699" s="28">
        <f>'I Disease Parameters'!$E$7/(1000*365)</f>
        <v>2.0024657534246577E-5</v>
      </c>
      <c r="F1699" s="27">
        <f>(1-'I Disease Parameters'!$E$8)/'I Disease Parameters'!$E$10</f>
        <v>0.188</v>
      </c>
      <c r="G1699" s="27">
        <f>'I Disease Parameters'!$E$8/'I Disease Parameters'!$E$11</f>
        <v>1.2E-2</v>
      </c>
      <c r="H1699" s="27">
        <f>1/'I Disease Parameters'!$E$12</f>
        <v>0.05</v>
      </c>
      <c r="I1699" s="27">
        <f>'I Disease Parameters'!$E$9/'I Disease Parameters'!$E$15</f>
        <v>0</v>
      </c>
      <c r="J1699" s="83">
        <f t="shared" si="754"/>
        <v>7.7001263440561267</v>
      </c>
      <c r="K1699" s="60">
        <f t="shared" si="755"/>
        <v>0.77001263449643809</v>
      </c>
      <c r="L1699" s="30">
        <f t="shared" si="756"/>
        <v>0.46717576064062738</v>
      </c>
      <c r="M1699" s="27">
        <f>J1699/'I Disease Parameters'!$E$12</f>
        <v>0.38500631720280631</v>
      </c>
      <c r="N1699" s="27">
        <f>K1699/SQRT('I Disease Parameters'!$E$13*'I Disease Parameters'!$E$13)</f>
        <v>4.5294860852731655E-2</v>
      </c>
      <c r="O1699" s="27">
        <f>L1699/'I Disease Parameters'!$E$13</f>
        <v>2.7480927096507492E-2</v>
      </c>
      <c r="P1699" s="27">
        <f>(1-L1699)/'I Disease Parameters'!$E$14</f>
        <v>2.2201009973307193E-2</v>
      </c>
      <c r="Q1699" s="19" t="str">
        <f t="shared" si="732"/>
        <v/>
      </c>
      <c r="R1699" s="17" t="str">
        <f t="shared" si="733"/>
        <v/>
      </c>
      <c r="S1699" s="17" t="str">
        <f t="shared" si="734"/>
        <v/>
      </c>
      <c r="T1699" s="17" t="str">
        <f t="shared" si="735"/>
        <v/>
      </c>
      <c r="U1699" s="17" t="str">
        <f t="shared" si="736"/>
        <v/>
      </c>
      <c r="V1699" s="17" t="str">
        <f t="shared" si="737"/>
        <v/>
      </c>
      <c r="W1699" s="17" t="str">
        <f t="shared" si="738"/>
        <v/>
      </c>
      <c r="X1699" s="18" t="str">
        <f t="shared" si="729"/>
        <v/>
      </c>
      <c r="Y1699" s="17" t="str">
        <f t="shared" si="739"/>
        <v/>
      </c>
      <c r="Z1699" s="17" t="str">
        <f t="shared" si="740"/>
        <v/>
      </c>
      <c r="AA1699" s="17" t="str">
        <f t="shared" si="741"/>
        <v/>
      </c>
      <c r="AB1699" s="17" t="str">
        <f t="shared" si="742"/>
        <v/>
      </c>
      <c r="AC1699" s="17" t="str">
        <f t="shared" si="743"/>
        <v/>
      </c>
      <c r="AD1699" s="18" t="str">
        <f t="shared" si="744"/>
        <v/>
      </c>
      <c r="AE1699" s="19" t="str">
        <f t="shared" si="745"/>
        <v/>
      </c>
      <c r="AF1699" s="17" t="str">
        <f t="shared" si="746"/>
        <v/>
      </c>
      <c r="AG1699" s="17" t="str">
        <f t="shared" si="747"/>
        <v/>
      </c>
      <c r="AH1699" s="18" t="str">
        <f t="shared" si="748"/>
        <v/>
      </c>
      <c r="AI1699" s="73"/>
      <c r="AJ1699" s="74"/>
      <c r="AK1699" s="74"/>
      <c r="AL1699" s="73"/>
      <c r="AM1699" s="74"/>
      <c r="AN1699" s="74">
        <f t="shared" si="749"/>
        <v>2012</v>
      </c>
      <c r="AO1699" s="19" t="str">
        <f t="shared" ca="1" si="750"/>
        <v>-</v>
      </c>
      <c r="AP1699" s="17" t="str">
        <f ca="1">IF($C1699&gt;=TODAY(),"-",100*(AO1699-MIN(Fit_Error_Deaths))/(MAX(Fit_Error_Deaths)-MIN(Fit_Error_Deaths)))</f>
        <v>-</v>
      </c>
      <c r="AQ1699" s="17" t="str">
        <f t="shared" ca="1" si="751"/>
        <v>-</v>
      </c>
      <c r="AR1699" s="17" t="str">
        <f ca="1">IF($C1699&gt;=TODAY(),"-",100*(AQ1699-MIN(Fit_Error_LocalTransmission))/(MAX(Fit_Error_LocalTransmission)-MIN(Fit_Error_LocalTransmission)))</f>
        <v>-</v>
      </c>
      <c r="AS1699" s="17" t="str">
        <f t="shared" ca="1" si="752"/>
        <v>-</v>
      </c>
      <c r="AT1699" s="67" t="str">
        <f t="shared" ca="1" si="753"/>
        <v>-</v>
      </c>
    </row>
    <row r="1700" spans="1:46" s="1" customFormat="1" ht="12" x14ac:dyDescent="0.35">
      <c r="A1700" s="87"/>
      <c r="B1700" s="40" t="str">
        <f t="shared" si="730"/>
        <v/>
      </c>
      <c r="C1700" s="41" t="str">
        <f t="shared" si="731"/>
        <v/>
      </c>
      <c r="D1700" s="28">
        <f>'I Disease Parameters'!$E$6/(1000*365)</f>
        <v>4.8197260273972601E-5</v>
      </c>
      <c r="E1700" s="28">
        <f>'I Disease Parameters'!$E$7/(1000*365)</f>
        <v>2.0024657534246577E-5</v>
      </c>
      <c r="F1700" s="27">
        <f>(1-'I Disease Parameters'!$E$8)/'I Disease Parameters'!$E$10</f>
        <v>0.188</v>
      </c>
      <c r="G1700" s="27">
        <f>'I Disease Parameters'!$E$8/'I Disease Parameters'!$E$11</f>
        <v>1.2E-2</v>
      </c>
      <c r="H1700" s="27">
        <f>1/'I Disease Parameters'!$E$12</f>
        <v>0.05</v>
      </c>
      <c r="I1700" s="27">
        <f>'I Disease Parameters'!$E$9/'I Disease Parameters'!$E$15</f>
        <v>0</v>
      </c>
      <c r="J1700" s="83">
        <f t="shared" si="754"/>
        <v>7.7001263440561267</v>
      </c>
      <c r="K1700" s="60">
        <f t="shared" si="755"/>
        <v>0.77001263449643809</v>
      </c>
      <c r="L1700" s="30">
        <f t="shared" si="756"/>
        <v>0.46717576064062738</v>
      </c>
      <c r="M1700" s="27">
        <f>J1700/'I Disease Parameters'!$E$12</f>
        <v>0.38500631720280631</v>
      </c>
      <c r="N1700" s="27">
        <f>K1700/SQRT('I Disease Parameters'!$E$13*'I Disease Parameters'!$E$13)</f>
        <v>4.5294860852731655E-2</v>
      </c>
      <c r="O1700" s="27">
        <f>L1700/'I Disease Parameters'!$E$13</f>
        <v>2.7480927096507492E-2</v>
      </c>
      <c r="P1700" s="27">
        <f>(1-L1700)/'I Disease Parameters'!$E$14</f>
        <v>2.2201009973307193E-2</v>
      </c>
      <c r="Q1700" s="19" t="str">
        <f t="shared" si="732"/>
        <v/>
      </c>
      <c r="R1700" s="17" t="str">
        <f t="shared" si="733"/>
        <v/>
      </c>
      <c r="S1700" s="17" t="str">
        <f t="shared" si="734"/>
        <v/>
      </c>
      <c r="T1700" s="17" t="str">
        <f t="shared" si="735"/>
        <v/>
      </c>
      <c r="U1700" s="17" t="str">
        <f t="shared" si="736"/>
        <v/>
      </c>
      <c r="V1700" s="17" t="str">
        <f t="shared" si="737"/>
        <v/>
      </c>
      <c r="W1700" s="17" t="str">
        <f t="shared" si="738"/>
        <v/>
      </c>
      <c r="X1700" s="18" t="str">
        <f t="shared" si="729"/>
        <v/>
      </c>
      <c r="Y1700" s="17" t="str">
        <f t="shared" si="739"/>
        <v/>
      </c>
      <c r="Z1700" s="17" t="str">
        <f t="shared" si="740"/>
        <v/>
      </c>
      <c r="AA1700" s="17" t="str">
        <f t="shared" si="741"/>
        <v/>
      </c>
      <c r="AB1700" s="17" t="str">
        <f t="shared" si="742"/>
        <v/>
      </c>
      <c r="AC1700" s="17" t="str">
        <f t="shared" si="743"/>
        <v/>
      </c>
      <c r="AD1700" s="18" t="str">
        <f t="shared" si="744"/>
        <v/>
      </c>
      <c r="AE1700" s="19" t="str">
        <f t="shared" si="745"/>
        <v/>
      </c>
      <c r="AF1700" s="17" t="str">
        <f t="shared" si="746"/>
        <v/>
      </c>
      <c r="AG1700" s="17" t="str">
        <f t="shared" si="747"/>
        <v/>
      </c>
      <c r="AH1700" s="18" t="str">
        <f t="shared" si="748"/>
        <v/>
      </c>
      <c r="AI1700" s="73"/>
      <c r="AJ1700" s="74"/>
      <c r="AK1700" s="74"/>
      <c r="AL1700" s="73"/>
      <c r="AM1700" s="74"/>
      <c r="AN1700" s="74">
        <f t="shared" si="749"/>
        <v>2012</v>
      </c>
      <c r="AO1700" s="19" t="str">
        <f t="shared" ca="1" si="750"/>
        <v>-</v>
      </c>
      <c r="AP1700" s="17" t="str">
        <f ca="1">IF($C1700&gt;=TODAY(),"-",100*(AO1700-MIN(Fit_Error_Deaths))/(MAX(Fit_Error_Deaths)-MIN(Fit_Error_Deaths)))</f>
        <v>-</v>
      </c>
      <c r="AQ1700" s="17" t="str">
        <f t="shared" ca="1" si="751"/>
        <v>-</v>
      </c>
      <c r="AR1700" s="17" t="str">
        <f ca="1">IF($C1700&gt;=TODAY(),"-",100*(AQ1700-MIN(Fit_Error_LocalTransmission))/(MAX(Fit_Error_LocalTransmission)-MIN(Fit_Error_LocalTransmission)))</f>
        <v>-</v>
      </c>
      <c r="AS1700" s="17" t="str">
        <f t="shared" ca="1" si="752"/>
        <v>-</v>
      </c>
      <c r="AT1700" s="67" t="str">
        <f t="shared" ca="1" si="753"/>
        <v>-</v>
      </c>
    </row>
    <row r="1701" spans="1:46" s="1" customFormat="1" ht="12" x14ac:dyDescent="0.35">
      <c r="A1701" s="87"/>
      <c r="B1701" s="40" t="str">
        <f t="shared" si="730"/>
        <v/>
      </c>
      <c r="C1701" s="41" t="str">
        <f t="shared" si="731"/>
        <v/>
      </c>
      <c r="D1701" s="28">
        <f>'I Disease Parameters'!$E$6/(1000*365)</f>
        <v>4.8197260273972601E-5</v>
      </c>
      <c r="E1701" s="28">
        <f>'I Disease Parameters'!$E$7/(1000*365)</f>
        <v>2.0024657534246577E-5</v>
      </c>
      <c r="F1701" s="27">
        <f>(1-'I Disease Parameters'!$E$8)/'I Disease Parameters'!$E$10</f>
        <v>0.188</v>
      </c>
      <c r="G1701" s="27">
        <f>'I Disease Parameters'!$E$8/'I Disease Parameters'!$E$11</f>
        <v>1.2E-2</v>
      </c>
      <c r="H1701" s="27">
        <f>1/'I Disease Parameters'!$E$12</f>
        <v>0.05</v>
      </c>
      <c r="I1701" s="27">
        <f>'I Disease Parameters'!$E$9/'I Disease Parameters'!$E$15</f>
        <v>0</v>
      </c>
      <c r="J1701" s="83">
        <f t="shared" si="754"/>
        <v>7.7001263440561267</v>
      </c>
      <c r="K1701" s="60">
        <f t="shared" si="755"/>
        <v>0.77001263449643809</v>
      </c>
      <c r="L1701" s="30">
        <f t="shared" si="756"/>
        <v>0.46717576064062738</v>
      </c>
      <c r="M1701" s="27">
        <f>J1701/'I Disease Parameters'!$E$12</f>
        <v>0.38500631720280631</v>
      </c>
      <c r="N1701" s="27">
        <f>K1701/SQRT('I Disease Parameters'!$E$13*'I Disease Parameters'!$E$13)</f>
        <v>4.5294860852731655E-2</v>
      </c>
      <c r="O1701" s="27">
        <f>L1701/'I Disease Parameters'!$E$13</f>
        <v>2.7480927096507492E-2</v>
      </c>
      <c r="P1701" s="27">
        <f>(1-L1701)/'I Disease Parameters'!$E$14</f>
        <v>2.2201009973307193E-2</v>
      </c>
      <c r="Q1701" s="19" t="str">
        <f t="shared" si="732"/>
        <v/>
      </c>
      <c r="R1701" s="17" t="str">
        <f t="shared" si="733"/>
        <v/>
      </c>
      <c r="S1701" s="17" t="str">
        <f t="shared" si="734"/>
        <v/>
      </c>
      <c r="T1701" s="17" t="str">
        <f t="shared" si="735"/>
        <v/>
      </c>
      <c r="U1701" s="17" t="str">
        <f t="shared" si="736"/>
        <v/>
      </c>
      <c r="V1701" s="17" t="str">
        <f t="shared" si="737"/>
        <v/>
      </c>
      <c r="W1701" s="17" t="str">
        <f t="shared" si="738"/>
        <v/>
      </c>
      <c r="X1701" s="18" t="str">
        <f t="shared" si="729"/>
        <v/>
      </c>
      <c r="Y1701" s="17" t="str">
        <f t="shared" si="739"/>
        <v/>
      </c>
      <c r="Z1701" s="17" t="str">
        <f t="shared" si="740"/>
        <v/>
      </c>
      <c r="AA1701" s="17" t="str">
        <f t="shared" si="741"/>
        <v/>
      </c>
      <c r="AB1701" s="17" t="str">
        <f t="shared" si="742"/>
        <v/>
      </c>
      <c r="AC1701" s="17" t="str">
        <f t="shared" si="743"/>
        <v/>
      </c>
      <c r="AD1701" s="18" t="str">
        <f t="shared" si="744"/>
        <v/>
      </c>
      <c r="AE1701" s="19" t="str">
        <f t="shared" si="745"/>
        <v/>
      </c>
      <c r="AF1701" s="17" t="str">
        <f t="shared" si="746"/>
        <v/>
      </c>
      <c r="AG1701" s="17" t="str">
        <f t="shared" si="747"/>
        <v/>
      </c>
      <c r="AH1701" s="18" t="str">
        <f t="shared" si="748"/>
        <v/>
      </c>
      <c r="AI1701" s="73"/>
      <c r="AJ1701" s="74"/>
      <c r="AK1701" s="74"/>
      <c r="AL1701" s="73"/>
      <c r="AM1701" s="74"/>
      <c r="AN1701" s="74">
        <f t="shared" si="749"/>
        <v>2012</v>
      </c>
      <c r="AO1701" s="19" t="str">
        <f t="shared" ca="1" si="750"/>
        <v>-</v>
      </c>
      <c r="AP1701" s="17" t="str">
        <f ca="1">IF($C1701&gt;=TODAY(),"-",100*(AO1701-MIN(Fit_Error_Deaths))/(MAX(Fit_Error_Deaths)-MIN(Fit_Error_Deaths)))</f>
        <v>-</v>
      </c>
      <c r="AQ1701" s="17" t="str">
        <f t="shared" ca="1" si="751"/>
        <v>-</v>
      </c>
      <c r="AR1701" s="17" t="str">
        <f ca="1">IF($C1701&gt;=TODAY(),"-",100*(AQ1701-MIN(Fit_Error_LocalTransmission))/(MAX(Fit_Error_LocalTransmission)-MIN(Fit_Error_LocalTransmission)))</f>
        <v>-</v>
      </c>
      <c r="AS1701" s="17" t="str">
        <f t="shared" ca="1" si="752"/>
        <v>-</v>
      </c>
      <c r="AT1701" s="67" t="str">
        <f t="shared" ca="1" si="753"/>
        <v>-</v>
      </c>
    </row>
    <row r="1702" spans="1:46" s="1" customFormat="1" ht="12" x14ac:dyDescent="0.35">
      <c r="A1702" s="87"/>
      <c r="B1702" s="40" t="str">
        <f t="shared" si="730"/>
        <v/>
      </c>
      <c r="C1702" s="41" t="str">
        <f t="shared" si="731"/>
        <v/>
      </c>
      <c r="D1702" s="28">
        <f>'I Disease Parameters'!$E$6/(1000*365)</f>
        <v>4.8197260273972601E-5</v>
      </c>
      <c r="E1702" s="28">
        <f>'I Disease Parameters'!$E$7/(1000*365)</f>
        <v>2.0024657534246577E-5</v>
      </c>
      <c r="F1702" s="27">
        <f>(1-'I Disease Parameters'!$E$8)/'I Disease Parameters'!$E$10</f>
        <v>0.188</v>
      </c>
      <c r="G1702" s="27">
        <f>'I Disease Parameters'!$E$8/'I Disease Parameters'!$E$11</f>
        <v>1.2E-2</v>
      </c>
      <c r="H1702" s="27">
        <f>1/'I Disease Parameters'!$E$12</f>
        <v>0.05</v>
      </c>
      <c r="I1702" s="27">
        <f>'I Disease Parameters'!$E$9/'I Disease Parameters'!$E$15</f>
        <v>0</v>
      </c>
      <c r="J1702" s="83">
        <f t="shared" si="754"/>
        <v>7.7001263440561267</v>
      </c>
      <c r="K1702" s="60">
        <f t="shared" si="755"/>
        <v>0.77001263449643809</v>
      </c>
      <c r="L1702" s="30">
        <f t="shared" si="756"/>
        <v>0.46717576064062738</v>
      </c>
      <c r="M1702" s="27">
        <f>J1702/'I Disease Parameters'!$E$12</f>
        <v>0.38500631720280631</v>
      </c>
      <c r="N1702" s="27">
        <f>K1702/SQRT('I Disease Parameters'!$E$13*'I Disease Parameters'!$E$13)</f>
        <v>4.5294860852731655E-2</v>
      </c>
      <c r="O1702" s="27">
        <f>L1702/'I Disease Parameters'!$E$13</f>
        <v>2.7480927096507492E-2</v>
      </c>
      <c r="P1702" s="27">
        <f>(1-L1702)/'I Disease Parameters'!$E$14</f>
        <v>2.2201009973307193E-2</v>
      </c>
      <c r="Q1702" s="19" t="str">
        <f t="shared" si="732"/>
        <v/>
      </c>
      <c r="R1702" s="17" t="str">
        <f t="shared" si="733"/>
        <v/>
      </c>
      <c r="S1702" s="17" t="str">
        <f t="shared" si="734"/>
        <v/>
      </c>
      <c r="T1702" s="17" t="str">
        <f t="shared" si="735"/>
        <v/>
      </c>
      <c r="U1702" s="17" t="str">
        <f t="shared" si="736"/>
        <v/>
      </c>
      <c r="V1702" s="17" t="str">
        <f t="shared" si="737"/>
        <v/>
      </c>
      <c r="W1702" s="17" t="str">
        <f t="shared" si="738"/>
        <v/>
      </c>
      <c r="X1702" s="18" t="str">
        <f t="shared" si="729"/>
        <v/>
      </c>
      <c r="Y1702" s="17" t="str">
        <f t="shared" si="739"/>
        <v/>
      </c>
      <c r="Z1702" s="17" t="str">
        <f t="shared" si="740"/>
        <v/>
      </c>
      <c r="AA1702" s="17" t="str">
        <f t="shared" si="741"/>
        <v/>
      </c>
      <c r="AB1702" s="17" t="str">
        <f t="shared" si="742"/>
        <v/>
      </c>
      <c r="AC1702" s="17" t="str">
        <f t="shared" si="743"/>
        <v/>
      </c>
      <c r="AD1702" s="18" t="str">
        <f t="shared" si="744"/>
        <v/>
      </c>
      <c r="AE1702" s="19" t="str">
        <f t="shared" si="745"/>
        <v/>
      </c>
      <c r="AF1702" s="17" t="str">
        <f t="shared" si="746"/>
        <v/>
      </c>
      <c r="AG1702" s="17" t="str">
        <f t="shared" si="747"/>
        <v/>
      </c>
      <c r="AH1702" s="18" t="str">
        <f t="shared" si="748"/>
        <v/>
      </c>
      <c r="AI1702" s="73"/>
      <c r="AJ1702" s="74"/>
      <c r="AK1702" s="74"/>
      <c r="AL1702" s="73"/>
      <c r="AM1702" s="74"/>
      <c r="AN1702" s="74">
        <f t="shared" si="749"/>
        <v>2012</v>
      </c>
      <c r="AO1702" s="19" t="str">
        <f t="shared" ca="1" si="750"/>
        <v>-</v>
      </c>
      <c r="AP1702" s="17" t="str">
        <f ca="1">IF($C1702&gt;=TODAY(),"-",100*(AO1702-MIN(Fit_Error_Deaths))/(MAX(Fit_Error_Deaths)-MIN(Fit_Error_Deaths)))</f>
        <v>-</v>
      </c>
      <c r="AQ1702" s="17" t="str">
        <f t="shared" ca="1" si="751"/>
        <v>-</v>
      </c>
      <c r="AR1702" s="17" t="str">
        <f ca="1">IF($C1702&gt;=TODAY(),"-",100*(AQ1702-MIN(Fit_Error_LocalTransmission))/(MAX(Fit_Error_LocalTransmission)-MIN(Fit_Error_LocalTransmission)))</f>
        <v>-</v>
      </c>
      <c r="AS1702" s="17" t="str">
        <f t="shared" ca="1" si="752"/>
        <v>-</v>
      </c>
      <c r="AT1702" s="67" t="str">
        <f t="shared" ca="1" si="753"/>
        <v>-</v>
      </c>
    </row>
    <row r="1703" spans="1:46" s="1" customFormat="1" ht="12" x14ac:dyDescent="0.35">
      <c r="A1703" s="87"/>
      <c r="B1703" s="40" t="str">
        <f t="shared" si="730"/>
        <v/>
      </c>
      <c r="C1703" s="41" t="str">
        <f t="shared" si="731"/>
        <v/>
      </c>
      <c r="D1703" s="28">
        <f>'I Disease Parameters'!$E$6/(1000*365)</f>
        <v>4.8197260273972601E-5</v>
      </c>
      <c r="E1703" s="28">
        <f>'I Disease Parameters'!$E$7/(1000*365)</f>
        <v>2.0024657534246577E-5</v>
      </c>
      <c r="F1703" s="27">
        <f>(1-'I Disease Parameters'!$E$8)/'I Disease Parameters'!$E$10</f>
        <v>0.188</v>
      </c>
      <c r="G1703" s="27">
        <f>'I Disease Parameters'!$E$8/'I Disease Parameters'!$E$11</f>
        <v>1.2E-2</v>
      </c>
      <c r="H1703" s="27">
        <f>1/'I Disease Parameters'!$E$12</f>
        <v>0.05</v>
      </c>
      <c r="I1703" s="27">
        <f>'I Disease Parameters'!$E$9/'I Disease Parameters'!$E$15</f>
        <v>0</v>
      </c>
      <c r="J1703" s="83">
        <f t="shared" si="754"/>
        <v>7.7001263440561267</v>
      </c>
      <c r="K1703" s="60">
        <f t="shared" si="755"/>
        <v>0.77001263449643809</v>
      </c>
      <c r="L1703" s="30">
        <f t="shared" si="756"/>
        <v>0.46717576064062738</v>
      </c>
      <c r="M1703" s="27">
        <f>J1703/'I Disease Parameters'!$E$12</f>
        <v>0.38500631720280631</v>
      </c>
      <c r="N1703" s="27">
        <f>K1703/SQRT('I Disease Parameters'!$E$13*'I Disease Parameters'!$E$13)</f>
        <v>4.5294860852731655E-2</v>
      </c>
      <c r="O1703" s="27">
        <f>L1703/'I Disease Parameters'!$E$13</f>
        <v>2.7480927096507492E-2</v>
      </c>
      <c r="P1703" s="27">
        <f>(1-L1703)/'I Disease Parameters'!$E$14</f>
        <v>2.2201009973307193E-2</v>
      </c>
      <c r="Q1703" s="19" t="str">
        <f t="shared" si="732"/>
        <v/>
      </c>
      <c r="R1703" s="17" t="str">
        <f t="shared" si="733"/>
        <v/>
      </c>
      <c r="S1703" s="17" t="str">
        <f t="shared" si="734"/>
        <v/>
      </c>
      <c r="T1703" s="17" t="str">
        <f t="shared" si="735"/>
        <v/>
      </c>
      <c r="U1703" s="17" t="str">
        <f t="shared" si="736"/>
        <v/>
      </c>
      <c r="V1703" s="17" t="str">
        <f t="shared" si="737"/>
        <v/>
      </c>
      <c r="W1703" s="17" t="str">
        <f t="shared" si="738"/>
        <v/>
      </c>
      <c r="X1703" s="18" t="str">
        <f t="shared" si="729"/>
        <v/>
      </c>
      <c r="Y1703" s="17" t="str">
        <f t="shared" si="739"/>
        <v/>
      </c>
      <c r="Z1703" s="17" t="str">
        <f t="shared" si="740"/>
        <v/>
      </c>
      <c r="AA1703" s="17" t="str">
        <f t="shared" si="741"/>
        <v/>
      </c>
      <c r="AB1703" s="17" t="str">
        <f t="shared" si="742"/>
        <v/>
      </c>
      <c r="AC1703" s="17" t="str">
        <f t="shared" si="743"/>
        <v/>
      </c>
      <c r="AD1703" s="18" t="str">
        <f t="shared" si="744"/>
        <v/>
      </c>
      <c r="AE1703" s="19" t="str">
        <f t="shared" si="745"/>
        <v/>
      </c>
      <c r="AF1703" s="17" t="str">
        <f t="shared" si="746"/>
        <v/>
      </c>
      <c r="AG1703" s="17" t="str">
        <f t="shared" si="747"/>
        <v/>
      </c>
      <c r="AH1703" s="18" t="str">
        <f t="shared" si="748"/>
        <v/>
      </c>
      <c r="AI1703" s="73"/>
      <c r="AJ1703" s="74"/>
      <c r="AK1703" s="74"/>
      <c r="AL1703" s="73"/>
      <c r="AM1703" s="74"/>
      <c r="AN1703" s="74">
        <f t="shared" si="749"/>
        <v>2012</v>
      </c>
      <c r="AO1703" s="19" t="str">
        <f t="shared" ca="1" si="750"/>
        <v>-</v>
      </c>
      <c r="AP1703" s="17" t="str">
        <f ca="1">IF($C1703&gt;=TODAY(),"-",100*(AO1703-MIN(Fit_Error_Deaths))/(MAX(Fit_Error_Deaths)-MIN(Fit_Error_Deaths)))</f>
        <v>-</v>
      </c>
      <c r="AQ1703" s="17" t="str">
        <f t="shared" ca="1" si="751"/>
        <v>-</v>
      </c>
      <c r="AR1703" s="17" t="str">
        <f ca="1">IF($C1703&gt;=TODAY(),"-",100*(AQ1703-MIN(Fit_Error_LocalTransmission))/(MAX(Fit_Error_LocalTransmission)-MIN(Fit_Error_LocalTransmission)))</f>
        <v>-</v>
      </c>
      <c r="AS1703" s="17" t="str">
        <f t="shared" ca="1" si="752"/>
        <v>-</v>
      </c>
      <c r="AT1703" s="67" t="str">
        <f t="shared" ca="1" si="753"/>
        <v>-</v>
      </c>
    </row>
    <row r="1704" spans="1:46" s="1" customFormat="1" ht="12" x14ac:dyDescent="0.35">
      <c r="A1704" s="87"/>
      <c r="B1704" s="40" t="str">
        <f t="shared" si="730"/>
        <v/>
      </c>
      <c r="C1704" s="41" t="str">
        <f t="shared" si="731"/>
        <v/>
      </c>
      <c r="D1704" s="28">
        <f>'I Disease Parameters'!$E$6/(1000*365)</f>
        <v>4.8197260273972601E-5</v>
      </c>
      <c r="E1704" s="28">
        <f>'I Disease Parameters'!$E$7/(1000*365)</f>
        <v>2.0024657534246577E-5</v>
      </c>
      <c r="F1704" s="27">
        <f>(1-'I Disease Parameters'!$E$8)/'I Disease Parameters'!$E$10</f>
        <v>0.188</v>
      </c>
      <c r="G1704" s="27">
        <f>'I Disease Parameters'!$E$8/'I Disease Parameters'!$E$11</f>
        <v>1.2E-2</v>
      </c>
      <c r="H1704" s="27">
        <f>1/'I Disease Parameters'!$E$12</f>
        <v>0.05</v>
      </c>
      <c r="I1704" s="27">
        <f>'I Disease Parameters'!$E$9/'I Disease Parameters'!$E$15</f>
        <v>0</v>
      </c>
      <c r="J1704" s="83">
        <f t="shared" si="754"/>
        <v>7.7001263440561267</v>
      </c>
      <c r="K1704" s="60">
        <f t="shared" si="755"/>
        <v>0.77001263449643809</v>
      </c>
      <c r="L1704" s="30">
        <f t="shared" si="756"/>
        <v>0.46717576064062738</v>
      </c>
      <c r="M1704" s="27">
        <f>J1704/'I Disease Parameters'!$E$12</f>
        <v>0.38500631720280631</v>
      </c>
      <c r="N1704" s="27">
        <f>K1704/SQRT('I Disease Parameters'!$E$13*'I Disease Parameters'!$E$13)</f>
        <v>4.5294860852731655E-2</v>
      </c>
      <c r="O1704" s="27">
        <f>L1704/'I Disease Parameters'!$E$13</f>
        <v>2.7480927096507492E-2</v>
      </c>
      <c r="P1704" s="27">
        <f>(1-L1704)/'I Disease Parameters'!$E$14</f>
        <v>2.2201009973307193E-2</v>
      </c>
      <c r="Q1704" s="19" t="str">
        <f t="shared" si="732"/>
        <v/>
      </c>
      <c r="R1704" s="17" t="str">
        <f t="shared" si="733"/>
        <v/>
      </c>
      <c r="S1704" s="17" t="str">
        <f t="shared" si="734"/>
        <v/>
      </c>
      <c r="T1704" s="17" t="str">
        <f t="shared" si="735"/>
        <v/>
      </c>
      <c r="U1704" s="17" t="str">
        <f t="shared" si="736"/>
        <v/>
      </c>
      <c r="V1704" s="17" t="str">
        <f t="shared" si="737"/>
        <v/>
      </c>
      <c r="W1704" s="17" t="str">
        <f t="shared" si="738"/>
        <v/>
      </c>
      <c r="X1704" s="18" t="str">
        <f t="shared" si="729"/>
        <v/>
      </c>
      <c r="Y1704" s="17" t="str">
        <f t="shared" si="739"/>
        <v/>
      </c>
      <c r="Z1704" s="17" t="str">
        <f t="shared" si="740"/>
        <v/>
      </c>
      <c r="AA1704" s="17" t="str">
        <f t="shared" si="741"/>
        <v/>
      </c>
      <c r="AB1704" s="17" t="str">
        <f t="shared" si="742"/>
        <v/>
      </c>
      <c r="AC1704" s="17" t="str">
        <f t="shared" si="743"/>
        <v/>
      </c>
      <c r="AD1704" s="18" t="str">
        <f t="shared" si="744"/>
        <v/>
      </c>
      <c r="AE1704" s="19" t="str">
        <f t="shared" si="745"/>
        <v/>
      </c>
      <c r="AF1704" s="17" t="str">
        <f t="shared" si="746"/>
        <v/>
      </c>
      <c r="AG1704" s="17" t="str">
        <f t="shared" si="747"/>
        <v/>
      </c>
      <c r="AH1704" s="18" t="str">
        <f t="shared" si="748"/>
        <v/>
      </c>
      <c r="AI1704" s="73"/>
      <c r="AJ1704" s="74"/>
      <c r="AK1704" s="74"/>
      <c r="AL1704" s="73"/>
      <c r="AM1704" s="74"/>
      <c r="AN1704" s="74">
        <f t="shared" si="749"/>
        <v>2012</v>
      </c>
      <c r="AO1704" s="19" t="str">
        <f t="shared" ca="1" si="750"/>
        <v>-</v>
      </c>
      <c r="AP1704" s="17" t="str">
        <f ca="1">IF($C1704&gt;=TODAY(),"-",100*(AO1704-MIN(Fit_Error_Deaths))/(MAX(Fit_Error_Deaths)-MIN(Fit_Error_Deaths)))</f>
        <v>-</v>
      </c>
      <c r="AQ1704" s="17" t="str">
        <f t="shared" ca="1" si="751"/>
        <v>-</v>
      </c>
      <c r="AR1704" s="17" t="str">
        <f ca="1">IF($C1704&gt;=TODAY(),"-",100*(AQ1704-MIN(Fit_Error_LocalTransmission))/(MAX(Fit_Error_LocalTransmission)-MIN(Fit_Error_LocalTransmission)))</f>
        <v>-</v>
      </c>
      <c r="AS1704" s="17" t="str">
        <f t="shared" ca="1" si="752"/>
        <v>-</v>
      </c>
      <c r="AT1704" s="67" t="str">
        <f t="shared" ca="1" si="753"/>
        <v>-</v>
      </c>
    </row>
    <row r="1705" spans="1:46" s="1" customFormat="1" ht="12" x14ac:dyDescent="0.35">
      <c r="A1705" s="87"/>
      <c r="B1705" s="40" t="str">
        <f t="shared" si="730"/>
        <v/>
      </c>
      <c r="C1705" s="41" t="str">
        <f t="shared" si="731"/>
        <v/>
      </c>
      <c r="D1705" s="28">
        <f>'I Disease Parameters'!$E$6/(1000*365)</f>
        <v>4.8197260273972601E-5</v>
      </c>
      <c r="E1705" s="28">
        <f>'I Disease Parameters'!$E$7/(1000*365)</f>
        <v>2.0024657534246577E-5</v>
      </c>
      <c r="F1705" s="27">
        <f>(1-'I Disease Parameters'!$E$8)/'I Disease Parameters'!$E$10</f>
        <v>0.188</v>
      </c>
      <c r="G1705" s="27">
        <f>'I Disease Parameters'!$E$8/'I Disease Parameters'!$E$11</f>
        <v>1.2E-2</v>
      </c>
      <c r="H1705" s="27">
        <f>1/'I Disease Parameters'!$E$12</f>
        <v>0.05</v>
      </c>
      <c r="I1705" s="27">
        <f>'I Disease Parameters'!$E$9/'I Disease Parameters'!$E$15</f>
        <v>0</v>
      </c>
      <c r="J1705" s="83">
        <f t="shared" si="754"/>
        <v>7.7001263440561267</v>
      </c>
      <c r="K1705" s="60">
        <f t="shared" si="755"/>
        <v>0.77001263449643809</v>
      </c>
      <c r="L1705" s="30">
        <f t="shared" si="756"/>
        <v>0.46717576064062738</v>
      </c>
      <c r="M1705" s="27">
        <f>J1705/'I Disease Parameters'!$E$12</f>
        <v>0.38500631720280631</v>
      </c>
      <c r="N1705" s="27">
        <f>K1705/SQRT('I Disease Parameters'!$E$13*'I Disease Parameters'!$E$13)</f>
        <v>4.5294860852731655E-2</v>
      </c>
      <c r="O1705" s="27">
        <f>L1705/'I Disease Parameters'!$E$13</f>
        <v>2.7480927096507492E-2</v>
      </c>
      <c r="P1705" s="27">
        <f>(1-L1705)/'I Disease Parameters'!$E$14</f>
        <v>2.2201009973307193E-2</v>
      </c>
      <c r="Q1705" s="19" t="str">
        <f t="shared" si="732"/>
        <v/>
      </c>
      <c r="R1705" s="17" t="str">
        <f t="shared" si="733"/>
        <v/>
      </c>
      <c r="S1705" s="17" t="str">
        <f t="shared" si="734"/>
        <v/>
      </c>
      <c r="T1705" s="17" t="str">
        <f t="shared" si="735"/>
        <v/>
      </c>
      <c r="U1705" s="17" t="str">
        <f t="shared" si="736"/>
        <v/>
      </c>
      <c r="V1705" s="17" t="str">
        <f t="shared" si="737"/>
        <v/>
      </c>
      <c r="W1705" s="17" t="str">
        <f t="shared" si="738"/>
        <v/>
      </c>
      <c r="X1705" s="18" t="str">
        <f t="shared" si="729"/>
        <v/>
      </c>
      <c r="Y1705" s="17" t="str">
        <f t="shared" si="739"/>
        <v/>
      </c>
      <c r="Z1705" s="17" t="str">
        <f t="shared" si="740"/>
        <v/>
      </c>
      <c r="AA1705" s="17" t="str">
        <f t="shared" si="741"/>
        <v/>
      </c>
      <c r="AB1705" s="17" t="str">
        <f t="shared" si="742"/>
        <v/>
      </c>
      <c r="AC1705" s="17" t="str">
        <f t="shared" si="743"/>
        <v/>
      </c>
      <c r="AD1705" s="18" t="str">
        <f t="shared" si="744"/>
        <v/>
      </c>
      <c r="AE1705" s="19" t="str">
        <f t="shared" si="745"/>
        <v/>
      </c>
      <c r="AF1705" s="17" t="str">
        <f t="shared" si="746"/>
        <v/>
      </c>
      <c r="AG1705" s="17" t="str">
        <f t="shared" si="747"/>
        <v/>
      </c>
      <c r="AH1705" s="18" t="str">
        <f t="shared" si="748"/>
        <v/>
      </c>
      <c r="AI1705" s="73"/>
      <c r="AJ1705" s="74"/>
      <c r="AK1705" s="74"/>
      <c r="AL1705" s="73"/>
      <c r="AM1705" s="74"/>
      <c r="AN1705" s="74">
        <f t="shared" si="749"/>
        <v>2012</v>
      </c>
      <c r="AO1705" s="19" t="str">
        <f t="shared" ca="1" si="750"/>
        <v>-</v>
      </c>
      <c r="AP1705" s="17" t="str">
        <f ca="1">IF($C1705&gt;=TODAY(),"-",100*(AO1705-MIN(Fit_Error_Deaths))/(MAX(Fit_Error_Deaths)-MIN(Fit_Error_Deaths)))</f>
        <v>-</v>
      </c>
      <c r="AQ1705" s="17" t="str">
        <f t="shared" ca="1" si="751"/>
        <v>-</v>
      </c>
      <c r="AR1705" s="17" t="str">
        <f ca="1">IF($C1705&gt;=TODAY(),"-",100*(AQ1705-MIN(Fit_Error_LocalTransmission))/(MAX(Fit_Error_LocalTransmission)-MIN(Fit_Error_LocalTransmission)))</f>
        <v>-</v>
      </c>
      <c r="AS1705" s="17" t="str">
        <f t="shared" ca="1" si="752"/>
        <v>-</v>
      </c>
      <c r="AT1705" s="67" t="str">
        <f t="shared" ca="1" si="753"/>
        <v>-</v>
      </c>
    </row>
    <row r="1706" spans="1:46" s="1" customFormat="1" ht="12" x14ac:dyDescent="0.35">
      <c r="A1706" s="87"/>
      <c r="B1706" s="40" t="str">
        <f t="shared" si="730"/>
        <v/>
      </c>
      <c r="C1706" s="41" t="str">
        <f t="shared" si="731"/>
        <v/>
      </c>
      <c r="D1706" s="28">
        <f>'I Disease Parameters'!$E$6/(1000*365)</f>
        <v>4.8197260273972601E-5</v>
      </c>
      <c r="E1706" s="28">
        <f>'I Disease Parameters'!$E$7/(1000*365)</f>
        <v>2.0024657534246577E-5</v>
      </c>
      <c r="F1706" s="27">
        <f>(1-'I Disease Parameters'!$E$8)/'I Disease Parameters'!$E$10</f>
        <v>0.188</v>
      </c>
      <c r="G1706" s="27">
        <f>'I Disease Parameters'!$E$8/'I Disease Parameters'!$E$11</f>
        <v>1.2E-2</v>
      </c>
      <c r="H1706" s="27">
        <f>1/'I Disease Parameters'!$E$12</f>
        <v>0.05</v>
      </c>
      <c r="I1706" s="27">
        <f>'I Disease Parameters'!$E$9/'I Disease Parameters'!$E$15</f>
        <v>0</v>
      </c>
      <c r="J1706" s="83">
        <f t="shared" si="754"/>
        <v>7.7001263440561267</v>
      </c>
      <c r="K1706" s="60">
        <f t="shared" si="755"/>
        <v>0.77001263449643809</v>
      </c>
      <c r="L1706" s="30">
        <f t="shared" si="756"/>
        <v>0.46717576064062738</v>
      </c>
      <c r="M1706" s="27">
        <f>J1706/'I Disease Parameters'!$E$12</f>
        <v>0.38500631720280631</v>
      </c>
      <c r="N1706" s="27">
        <f>K1706/SQRT('I Disease Parameters'!$E$13*'I Disease Parameters'!$E$13)</f>
        <v>4.5294860852731655E-2</v>
      </c>
      <c r="O1706" s="27">
        <f>L1706/'I Disease Parameters'!$E$13</f>
        <v>2.7480927096507492E-2</v>
      </c>
      <c r="P1706" s="27">
        <f>(1-L1706)/'I Disease Parameters'!$E$14</f>
        <v>2.2201009973307193E-2</v>
      </c>
      <c r="Q1706" s="19" t="str">
        <f t="shared" si="732"/>
        <v/>
      </c>
      <c r="R1706" s="17" t="str">
        <f t="shared" si="733"/>
        <v/>
      </c>
      <c r="S1706" s="17" t="str">
        <f t="shared" si="734"/>
        <v/>
      </c>
      <c r="T1706" s="17" t="str">
        <f t="shared" si="735"/>
        <v/>
      </c>
      <c r="U1706" s="17" t="str">
        <f t="shared" si="736"/>
        <v/>
      </c>
      <c r="V1706" s="17" t="str">
        <f t="shared" si="737"/>
        <v/>
      </c>
      <c r="W1706" s="17" t="str">
        <f t="shared" si="738"/>
        <v/>
      </c>
      <c r="X1706" s="18" t="str">
        <f t="shared" si="729"/>
        <v/>
      </c>
      <c r="Y1706" s="17" t="str">
        <f t="shared" si="739"/>
        <v/>
      </c>
      <c r="Z1706" s="17" t="str">
        <f t="shared" si="740"/>
        <v/>
      </c>
      <c r="AA1706" s="17" t="str">
        <f t="shared" si="741"/>
        <v/>
      </c>
      <c r="AB1706" s="17" t="str">
        <f t="shared" si="742"/>
        <v/>
      </c>
      <c r="AC1706" s="17" t="str">
        <f t="shared" si="743"/>
        <v/>
      </c>
      <c r="AD1706" s="18" t="str">
        <f t="shared" si="744"/>
        <v/>
      </c>
      <c r="AE1706" s="19" t="str">
        <f t="shared" si="745"/>
        <v/>
      </c>
      <c r="AF1706" s="17" t="str">
        <f t="shared" si="746"/>
        <v/>
      </c>
      <c r="AG1706" s="17" t="str">
        <f t="shared" si="747"/>
        <v/>
      </c>
      <c r="AH1706" s="18" t="str">
        <f t="shared" si="748"/>
        <v/>
      </c>
      <c r="AI1706" s="73"/>
      <c r="AJ1706" s="74"/>
      <c r="AK1706" s="74"/>
      <c r="AL1706" s="73"/>
      <c r="AM1706" s="74"/>
      <c r="AN1706" s="74">
        <f t="shared" si="749"/>
        <v>2012</v>
      </c>
      <c r="AO1706" s="19" t="str">
        <f t="shared" ca="1" si="750"/>
        <v>-</v>
      </c>
      <c r="AP1706" s="17" t="str">
        <f ca="1">IF($C1706&gt;=TODAY(),"-",100*(AO1706-MIN(Fit_Error_Deaths))/(MAX(Fit_Error_Deaths)-MIN(Fit_Error_Deaths)))</f>
        <v>-</v>
      </c>
      <c r="AQ1706" s="17" t="str">
        <f t="shared" ca="1" si="751"/>
        <v>-</v>
      </c>
      <c r="AR1706" s="17" t="str">
        <f ca="1">IF($C1706&gt;=TODAY(),"-",100*(AQ1706-MIN(Fit_Error_LocalTransmission))/(MAX(Fit_Error_LocalTransmission)-MIN(Fit_Error_LocalTransmission)))</f>
        <v>-</v>
      </c>
      <c r="AS1706" s="17" t="str">
        <f t="shared" ca="1" si="752"/>
        <v>-</v>
      </c>
      <c r="AT1706" s="67" t="str">
        <f t="shared" ca="1" si="753"/>
        <v>-</v>
      </c>
    </row>
    <row r="1707" spans="1:46" s="1" customFormat="1" ht="12" x14ac:dyDescent="0.35">
      <c r="A1707" s="87"/>
      <c r="B1707" s="40" t="str">
        <f t="shared" si="730"/>
        <v/>
      </c>
      <c r="C1707" s="41" t="str">
        <f t="shared" si="731"/>
        <v/>
      </c>
      <c r="D1707" s="28">
        <f>'I Disease Parameters'!$E$6/(1000*365)</f>
        <v>4.8197260273972601E-5</v>
      </c>
      <c r="E1707" s="28">
        <f>'I Disease Parameters'!$E$7/(1000*365)</f>
        <v>2.0024657534246577E-5</v>
      </c>
      <c r="F1707" s="27">
        <f>(1-'I Disease Parameters'!$E$8)/'I Disease Parameters'!$E$10</f>
        <v>0.188</v>
      </c>
      <c r="G1707" s="27">
        <f>'I Disease Parameters'!$E$8/'I Disease Parameters'!$E$11</f>
        <v>1.2E-2</v>
      </c>
      <c r="H1707" s="27">
        <f>1/'I Disease Parameters'!$E$12</f>
        <v>0.05</v>
      </c>
      <c r="I1707" s="27">
        <f>'I Disease Parameters'!$E$9/'I Disease Parameters'!$E$15</f>
        <v>0</v>
      </c>
      <c r="J1707" s="83">
        <f t="shared" si="754"/>
        <v>7.7001263440561267</v>
      </c>
      <c r="K1707" s="60">
        <f t="shared" si="755"/>
        <v>0.77001263449643809</v>
      </c>
      <c r="L1707" s="30">
        <f t="shared" si="756"/>
        <v>0.46717576064062738</v>
      </c>
      <c r="M1707" s="27">
        <f>J1707/'I Disease Parameters'!$E$12</f>
        <v>0.38500631720280631</v>
      </c>
      <c r="N1707" s="27">
        <f>K1707/SQRT('I Disease Parameters'!$E$13*'I Disease Parameters'!$E$13)</f>
        <v>4.5294860852731655E-2</v>
      </c>
      <c r="O1707" s="27">
        <f>L1707/'I Disease Parameters'!$E$13</f>
        <v>2.7480927096507492E-2</v>
      </c>
      <c r="P1707" s="27">
        <f>(1-L1707)/'I Disease Parameters'!$E$14</f>
        <v>2.2201009973307193E-2</v>
      </c>
      <c r="Q1707" s="19" t="str">
        <f t="shared" si="732"/>
        <v/>
      </c>
      <c r="R1707" s="17" t="str">
        <f t="shared" si="733"/>
        <v/>
      </c>
      <c r="S1707" s="17" t="str">
        <f t="shared" si="734"/>
        <v/>
      </c>
      <c r="T1707" s="17" t="str">
        <f t="shared" si="735"/>
        <v/>
      </c>
      <c r="U1707" s="17" t="str">
        <f t="shared" si="736"/>
        <v/>
      </c>
      <c r="V1707" s="17" t="str">
        <f t="shared" si="737"/>
        <v/>
      </c>
      <c r="W1707" s="17" t="str">
        <f t="shared" si="738"/>
        <v/>
      </c>
      <c r="X1707" s="18" t="str">
        <f t="shared" si="729"/>
        <v/>
      </c>
      <c r="Y1707" s="17" t="str">
        <f t="shared" si="739"/>
        <v/>
      </c>
      <c r="Z1707" s="17" t="str">
        <f t="shared" si="740"/>
        <v/>
      </c>
      <c r="AA1707" s="17" t="str">
        <f t="shared" si="741"/>
        <v/>
      </c>
      <c r="AB1707" s="17" t="str">
        <f t="shared" si="742"/>
        <v/>
      </c>
      <c r="AC1707" s="17" t="str">
        <f t="shared" si="743"/>
        <v/>
      </c>
      <c r="AD1707" s="18" t="str">
        <f t="shared" si="744"/>
        <v/>
      </c>
      <c r="AE1707" s="19" t="str">
        <f t="shared" si="745"/>
        <v/>
      </c>
      <c r="AF1707" s="17" t="str">
        <f t="shared" si="746"/>
        <v/>
      </c>
      <c r="AG1707" s="17" t="str">
        <f t="shared" si="747"/>
        <v/>
      </c>
      <c r="AH1707" s="18" t="str">
        <f t="shared" si="748"/>
        <v/>
      </c>
      <c r="AI1707" s="73"/>
      <c r="AJ1707" s="74"/>
      <c r="AK1707" s="74"/>
      <c r="AL1707" s="73"/>
      <c r="AM1707" s="74"/>
      <c r="AN1707" s="74">
        <f t="shared" si="749"/>
        <v>2012</v>
      </c>
      <c r="AO1707" s="19" t="str">
        <f t="shared" ca="1" si="750"/>
        <v>-</v>
      </c>
      <c r="AP1707" s="17" t="str">
        <f ca="1">IF($C1707&gt;=TODAY(),"-",100*(AO1707-MIN(Fit_Error_Deaths))/(MAX(Fit_Error_Deaths)-MIN(Fit_Error_Deaths)))</f>
        <v>-</v>
      </c>
      <c r="AQ1707" s="17" t="str">
        <f t="shared" ca="1" si="751"/>
        <v>-</v>
      </c>
      <c r="AR1707" s="17" t="str">
        <f ca="1">IF($C1707&gt;=TODAY(),"-",100*(AQ1707-MIN(Fit_Error_LocalTransmission))/(MAX(Fit_Error_LocalTransmission)-MIN(Fit_Error_LocalTransmission)))</f>
        <v>-</v>
      </c>
      <c r="AS1707" s="17" t="str">
        <f t="shared" ca="1" si="752"/>
        <v>-</v>
      </c>
      <c r="AT1707" s="67" t="str">
        <f t="shared" ca="1" si="753"/>
        <v>-</v>
      </c>
    </row>
    <row r="1708" spans="1:46" s="1" customFormat="1" ht="12" x14ac:dyDescent="0.35">
      <c r="A1708" s="87"/>
      <c r="B1708" s="40" t="str">
        <f t="shared" si="730"/>
        <v/>
      </c>
      <c r="C1708" s="41" t="str">
        <f t="shared" si="731"/>
        <v/>
      </c>
      <c r="D1708" s="28">
        <f>'I Disease Parameters'!$E$6/(1000*365)</f>
        <v>4.8197260273972601E-5</v>
      </c>
      <c r="E1708" s="28">
        <f>'I Disease Parameters'!$E$7/(1000*365)</f>
        <v>2.0024657534246577E-5</v>
      </c>
      <c r="F1708" s="27">
        <f>(1-'I Disease Parameters'!$E$8)/'I Disease Parameters'!$E$10</f>
        <v>0.188</v>
      </c>
      <c r="G1708" s="27">
        <f>'I Disease Parameters'!$E$8/'I Disease Parameters'!$E$11</f>
        <v>1.2E-2</v>
      </c>
      <c r="H1708" s="27">
        <f>1/'I Disease Parameters'!$E$12</f>
        <v>0.05</v>
      </c>
      <c r="I1708" s="27">
        <f>'I Disease Parameters'!$E$9/'I Disease Parameters'!$E$15</f>
        <v>0</v>
      </c>
      <c r="J1708" s="83">
        <f t="shared" si="754"/>
        <v>7.7001263440561267</v>
      </c>
      <c r="K1708" s="60">
        <f t="shared" si="755"/>
        <v>0.77001263449643809</v>
      </c>
      <c r="L1708" s="30">
        <f t="shared" si="756"/>
        <v>0.46717576064062738</v>
      </c>
      <c r="M1708" s="27">
        <f>J1708/'I Disease Parameters'!$E$12</f>
        <v>0.38500631720280631</v>
      </c>
      <c r="N1708" s="27">
        <f>K1708/SQRT('I Disease Parameters'!$E$13*'I Disease Parameters'!$E$13)</f>
        <v>4.5294860852731655E-2</v>
      </c>
      <c r="O1708" s="27">
        <f>L1708/'I Disease Parameters'!$E$13</f>
        <v>2.7480927096507492E-2</v>
      </c>
      <c r="P1708" s="27">
        <f>(1-L1708)/'I Disease Parameters'!$E$14</f>
        <v>2.2201009973307193E-2</v>
      </c>
      <c r="Q1708" s="19" t="str">
        <f t="shared" si="732"/>
        <v/>
      </c>
      <c r="R1708" s="17" t="str">
        <f t="shared" si="733"/>
        <v/>
      </c>
      <c r="S1708" s="17" t="str">
        <f t="shared" si="734"/>
        <v/>
      </c>
      <c r="T1708" s="17" t="str">
        <f t="shared" si="735"/>
        <v/>
      </c>
      <c r="U1708" s="17" t="str">
        <f t="shared" si="736"/>
        <v/>
      </c>
      <c r="V1708" s="17" t="str">
        <f t="shared" si="737"/>
        <v/>
      </c>
      <c r="W1708" s="17" t="str">
        <f t="shared" si="738"/>
        <v/>
      </c>
      <c r="X1708" s="18" t="str">
        <f t="shared" si="729"/>
        <v/>
      </c>
      <c r="Y1708" s="17" t="str">
        <f t="shared" si="739"/>
        <v/>
      </c>
      <c r="Z1708" s="17" t="str">
        <f t="shared" si="740"/>
        <v/>
      </c>
      <c r="AA1708" s="17" t="str">
        <f t="shared" si="741"/>
        <v/>
      </c>
      <c r="AB1708" s="17" t="str">
        <f t="shared" si="742"/>
        <v/>
      </c>
      <c r="AC1708" s="17" t="str">
        <f t="shared" si="743"/>
        <v/>
      </c>
      <c r="AD1708" s="18" t="str">
        <f t="shared" si="744"/>
        <v/>
      </c>
      <c r="AE1708" s="19" t="str">
        <f t="shared" si="745"/>
        <v/>
      </c>
      <c r="AF1708" s="17" t="str">
        <f t="shared" si="746"/>
        <v/>
      </c>
      <c r="AG1708" s="17" t="str">
        <f t="shared" si="747"/>
        <v/>
      </c>
      <c r="AH1708" s="18" t="str">
        <f t="shared" si="748"/>
        <v/>
      </c>
      <c r="AI1708" s="73"/>
      <c r="AJ1708" s="74"/>
      <c r="AK1708" s="74"/>
      <c r="AL1708" s="73"/>
      <c r="AM1708" s="74"/>
      <c r="AN1708" s="74">
        <f t="shared" si="749"/>
        <v>2012</v>
      </c>
      <c r="AO1708" s="19" t="str">
        <f t="shared" ca="1" si="750"/>
        <v>-</v>
      </c>
      <c r="AP1708" s="17" t="str">
        <f ca="1">IF($C1708&gt;=TODAY(),"-",100*(AO1708-MIN(Fit_Error_Deaths))/(MAX(Fit_Error_Deaths)-MIN(Fit_Error_Deaths)))</f>
        <v>-</v>
      </c>
      <c r="AQ1708" s="17" t="str">
        <f t="shared" ca="1" si="751"/>
        <v>-</v>
      </c>
      <c r="AR1708" s="17" t="str">
        <f ca="1">IF($C1708&gt;=TODAY(),"-",100*(AQ1708-MIN(Fit_Error_LocalTransmission))/(MAX(Fit_Error_LocalTransmission)-MIN(Fit_Error_LocalTransmission)))</f>
        <v>-</v>
      </c>
      <c r="AS1708" s="17" t="str">
        <f t="shared" ca="1" si="752"/>
        <v>-</v>
      </c>
      <c r="AT1708" s="67" t="str">
        <f t="shared" ca="1" si="753"/>
        <v>-</v>
      </c>
    </row>
    <row r="1709" spans="1:46" s="1" customFormat="1" ht="12" x14ac:dyDescent="0.35">
      <c r="A1709" s="87"/>
      <c r="B1709" s="40" t="str">
        <f t="shared" si="730"/>
        <v/>
      </c>
      <c r="C1709" s="41" t="str">
        <f t="shared" si="731"/>
        <v/>
      </c>
      <c r="D1709" s="28">
        <f>'I Disease Parameters'!$E$6/(1000*365)</f>
        <v>4.8197260273972601E-5</v>
      </c>
      <c r="E1709" s="28">
        <f>'I Disease Parameters'!$E$7/(1000*365)</f>
        <v>2.0024657534246577E-5</v>
      </c>
      <c r="F1709" s="27">
        <f>(1-'I Disease Parameters'!$E$8)/'I Disease Parameters'!$E$10</f>
        <v>0.188</v>
      </c>
      <c r="G1709" s="27">
        <f>'I Disease Parameters'!$E$8/'I Disease Parameters'!$E$11</f>
        <v>1.2E-2</v>
      </c>
      <c r="H1709" s="27">
        <f>1/'I Disease Parameters'!$E$12</f>
        <v>0.05</v>
      </c>
      <c r="I1709" s="27">
        <f>'I Disease Parameters'!$E$9/'I Disease Parameters'!$E$15</f>
        <v>0</v>
      </c>
      <c r="J1709" s="83">
        <f t="shared" si="754"/>
        <v>7.7001263440561267</v>
      </c>
      <c r="K1709" s="60">
        <f t="shared" si="755"/>
        <v>0.77001263449643809</v>
      </c>
      <c r="L1709" s="30">
        <f t="shared" si="756"/>
        <v>0.46717576064062738</v>
      </c>
      <c r="M1709" s="27">
        <f>J1709/'I Disease Parameters'!$E$12</f>
        <v>0.38500631720280631</v>
      </c>
      <c r="N1709" s="27">
        <f>K1709/SQRT('I Disease Parameters'!$E$13*'I Disease Parameters'!$E$13)</f>
        <v>4.5294860852731655E-2</v>
      </c>
      <c r="O1709" s="27">
        <f>L1709/'I Disease Parameters'!$E$13</f>
        <v>2.7480927096507492E-2</v>
      </c>
      <c r="P1709" s="27">
        <f>(1-L1709)/'I Disease Parameters'!$E$14</f>
        <v>2.2201009973307193E-2</v>
      </c>
      <c r="Q1709" s="19" t="str">
        <f t="shared" si="732"/>
        <v/>
      </c>
      <c r="R1709" s="17" t="str">
        <f t="shared" si="733"/>
        <v/>
      </c>
      <c r="S1709" s="17" t="str">
        <f t="shared" si="734"/>
        <v/>
      </c>
      <c r="T1709" s="17" t="str">
        <f t="shared" si="735"/>
        <v/>
      </c>
      <c r="U1709" s="17" t="str">
        <f t="shared" si="736"/>
        <v/>
      </c>
      <c r="V1709" s="17" t="str">
        <f t="shared" si="737"/>
        <v/>
      </c>
      <c r="W1709" s="17" t="str">
        <f t="shared" si="738"/>
        <v/>
      </c>
      <c r="X1709" s="18" t="str">
        <f t="shared" si="729"/>
        <v/>
      </c>
      <c r="Y1709" s="17" t="str">
        <f t="shared" si="739"/>
        <v/>
      </c>
      <c r="Z1709" s="17" t="str">
        <f t="shared" si="740"/>
        <v/>
      </c>
      <c r="AA1709" s="17" t="str">
        <f t="shared" si="741"/>
        <v/>
      </c>
      <c r="AB1709" s="17" t="str">
        <f t="shared" si="742"/>
        <v/>
      </c>
      <c r="AC1709" s="17" t="str">
        <f t="shared" si="743"/>
        <v/>
      </c>
      <c r="AD1709" s="18" t="str">
        <f t="shared" si="744"/>
        <v/>
      </c>
      <c r="AE1709" s="19" t="str">
        <f t="shared" si="745"/>
        <v/>
      </c>
      <c r="AF1709" s="17" t="str">
        <f t="shared" si="746"/>
        <v/>
      </c>
      <c r="AG1709" s="17" t="str">
        <f t="shared" si="747"/>
        <v/>
      </c>
      <c r="AH1709" s="18" t="str">
        <f t="shared" si="748"/>
        <v/>
      </c>
      <c r="AI1709" s="73"/>
      <c r="AJ1709" s="74"/>
      <c r="AK1709" s="74"/>
      <c r="AL1709" s="73"/>
      <c r="AM1709" s="74"/>
      <c r="AN1709" s="74">
        <f t="shared" si="749"/>
        <v>2012</v>
      </c>
      <c r="AO1709" s="19" t="str">
        <f t="shared" ca="1" si="750"/>
        <v>-</v>
      </c>
      <c r="AP1709" s="17" t="str">
        <f ca="1">IF($C1709&gt;=TODAY(),"-",100*(AO1709-MIN(Fit_Error_Deaths))/(MAX(Fit_Error_Deaths)-MIN(Fit_Error_Deaths)))</f>
        <v>-</v>
      </c>
      <c r="AQ1709" s="17" t="str">
        <f t="shared" ca="1" si="751"/>
        <v>-</v>
      </c>
      <c r="AR1709" s="17" t="str">
        <f ca="1">IF($C1709&gt;=TODAY(),"-",100*(AQ1709-MIN(Fit_Error_LocalTransmission))/(MAX(Fit_Error_LocalTransmission)-MIN(Fit_Error_LocalTransmission)))</f>
        <v>-</v>
      </c>
      <c r="AS1709" s="17" t="str">
        <f t="shared" ca="1" si="752"/>
        <v>-</v>
      </c>
      <c r="AT1709" s="67" t="str">
        <f t="shared" ca="1" si="753"/>
        <v>-</v>
      </c>
    </row>
    <row r="1710" spans="1:46" s="1" customFormat="1" ht="12" x14ac:dyDescent="0.35">
      <c r="A1710" s="87"/>
      <c r="B1710" s="40" t="str">
        <f t="shared" si="730"/>
        <v/>
      </c>
      <c r="C1710" s="41" t="str">
        <f t="shared" si="731"/>
        <v/>
      </c>
      <c r="D1710" s="28">
        <f>'I Disease Parameters'!$E$6/(1000*365)</f>
        <v>4.8197260273972601E-5</v>
      </c>
      <c r="E1710" s="28">
        <f>'I Disease Parameters'!$E$7/(1000*365)</f>
        <v>2.0024657534246577E-5</v>
      </c>
      <c r="F1710" s="27">
        <f>(1-'I Disease Parameters'!$E$8)/'I Disease Parameters'!$E$10</f>
        <v>0.188</v>
      </c>
      <c r="G1710" s="27">
        <f>'I Disease Parameters'!$E$8/'I Disease Parameters'!$E$11</f>
        <v>1.2E-2</v>
      </c>
      <c r="H1710" s="27">
        <f>1/'I Disease Parameters'!$E$12</f>
        <v>0.05</v>
      </c>
      <c r="I1710" s="27">
        <f>'I Disease Parameters'!$E$9/'I Disease Parameters'!$E$15</f>
        <v>0</v>
      </c>
      <c r="J1710" s="83">
        <f t="shared" si="754"/>
        <v>7.7001263440561267</v>
      </c>
      <c r="K1710" s="60">
        <f t="shared" si="755"/>
        <v>0.77001263449643809</v>
      </c>
      <c r="L1710" s="30">
        <f t="shared" si="756"/>
        <v>0.46717576064062738</v>
      </c>
      <c r="M1710" s="27">
        <f>J1710/'I Disease Parameters'!$E$12</f>
        <v>0.38500631720280631</v>
      </c>
      <c r="N1710" s="27">
        <f>K1710/SQRT('I Disease Parameters'!$E$13*'I Disease Parameters'!$E$13)</f>
        <v>4.5294860852731655E-2</v>
      </c>
      <c r="O1710" s="27">
        <f>L1710/'I Disease Parameters'!$E$13</f>
        <v>2.7480927096507492E-2</v>
      </c>
      <c r="P1710" s="27">
        <f>(1-L1710)/'I Disease Parameters'!$E$14</f>
        <v>2.2201009973307193E-2</v>
      </c>
      <c r="Q1710" s="19" t="str">
        <f t="shared" si="732"/>
        <v/>
      </c>
      <c r="R1710" s="17" t="str">
        <f t="shared" si="733"/>
        <v/>
      </c>
      <c r="S1710" s="17" t="str">
        <f t="shared" si="734"/>
        <v/>
      </c>
      <c r="T1710" s="17" t="str">
        <f t="shared" si="735"/>
        <v/>
      </c>
      <c r="U1710" s="17" t="str">
        <f t="shared" si="736"/>
        <v/>
      </c>
      <c r="V1710" s="17" t="str">
        <f t="shared" si="737"/>
        <v/>
      </c>
      <c r="W1710" s="17" t="str">
        <f t="shared" si="738"/>
        <v/>
      </c>
      <c r="X1710" s="18" t="str">
        <f t="shared" si="729"/>
        <v/>
      </c>
      <c r="Y1710" s="17" t="str">
        <f t="shared" si="739"/>
        <v/>
      </c>
      <c r="Z1710" s="17" t="str">
        <f t="shared" si="740"/>
        <v/>
      </c>
      <c r="AA1710" s="17" t="str">
        <f t="shared" si="741"/>
        <v/>
      </c>
      <c r="AB1710" s="17" t="str">
        <f t="shared" si="742"/>
        <v/>
      </c>
      <c r="AC1710" s="17" t="str">
        <f t="shared" si="743"/>
        <v/>
      </c>
      <c r="AD1710" s="18" t="str">
        <f t="shared" si="744"/>
        <v/>
      </c>
      <c r="AE1710" s="19" t="str">
        <f t="shared" si="745"/>
        <v/>
      </c>
      <c r="AF1710" s="17" t="str">
        <f t="shared" si="746"/>
        <v/>
      </c>
      <c r="AG1710" s="17" t="str">
        <f t="shared" si="747"/>
        <v/>
      </c>
      <c r="AH1710" s="18" t="str">
        <f t="shared" si="748"/>
        <v/>
      </c>
      <c r="AI1710" s="73"/>
      <c r="AJ1710" s="74"/>
      <c r="AK1710" s="74"/>
      <c r="AL1710" s="73"/>
      <c r="AM1710" s="74"/>
      <c r="AN1710" s="74">
        <f t="shared" si="749"/>
        <v>2012</v>
      </c>
      <c r="AO1710" s="19" t="str">
        <f t="shared" ca="1" si="750"/>
        <v>-</v>
      </c>
      <c r="AP1710" s="17" t="str">
        <f ca="1">IF($C1710&gt;=TODAY(),"-",100*(AO1710-MIN(Fit_Error_Deaths))/(MAX(Fit_Error_Deaths)-MIN(Fit_Error_Deaths)))</f>
        <v>-</v>
      </c>
      <c r="AQ1710" s="17" t="str">
        <f t="shared" ca="1" si="751"/>
        <v>-</v>
      </c>
      <c r="AR1710" s="17" t="str">
        <f ca="1">IF($C1710&gt;=TODAY(),"-",100*(AQ1710-MIN(Fit_Error_LocalTransmission))/(MAX(Fit_Error_LocalTransmission)-MIN(Fit_Error_LocalTransmission)))</f>
        <v>-</v>
      </c>
      <c r="AS1710" s="17" t="str">
        <f t="shared" ca="1" si="752"/>
        <v>-</v>
      </c>
      <c r="AT1710" s="67" t="str">
        <f t="shared" ca="1" si="753"/>
        <v>-</v>
      </c>
    </row>
    <row r="1711" spans="1:46" s="1" customFormat="1" ht="12" x14ac:dyDescent="0.35">
      <c r="A1711" s="87"/>
      <c r="B1711" s="40" t="str">
        <f t="shared" si="730"/>
        <v/>
      </c>
      <c r="C1711" s="41" t="str">
        <f t="shared" si="731"/>
        <v/>
      </c>
      <c r="D1711" s="28">
        <f>'I Disease Parameters'!$E$6/(1000*365)</f>
        <v>4.8197260273972601E-5</v>
      </c>
      <c r="E1711" s="28">
        <f>'I Disease Parameters'!$E$7/(1000*365)</f>
        <v>2.0024657534246577E-5</v>
      </c>
      <c r="F1711" s="27">
        <f>(1-'I Disease Parameters'!$E$8)/'I Disease Parameters'!$E$10</f>
        <v>0.188</v>
      </c>
      <c r="G1711" s="27">
        <f>'I Disease Parameters'!$E$8/'I Disease Parameters'!$E$11</f>
        <v>1.2E-2</v>
      </c>
      <c r="H1711" s="27">
        <f>1/'I Disease Parameters'!$E$12</f>
        <v>0.05</v>
      </c>
      <c r="I1711" s="27">
        <f>'I Disease Parameters'!$E$9/'I Disease Parameters'!$E$15</f>
        <v>0</v>
      </c>
      <c r="J1711" s="83">
        <f t="shared" si="754"/>
        <v>7.7001263440561267</v>
      </c>
      <c r="K1711" s="60">
        <f t="shared" si="755"/>
        <v>0.77001263449643809</v>
      </c>
      <c r="L1711" s="30">
        <f t="shared" si="756"/>
        <v>0.46717576064062738</v>
      </c>
      <c r="M1711" s="27">
        <f>J1711/'I Disease Parameters'!$E$12</f>
        <v>0.38500631720280631</v>
      </c>
      <c r="N1711" s="27">
        <f>K1711/SQRT('I Disease Parameters'!$E$13*'I Disease Parameters'!$E$13)</f>
        <v>4.5294860852731655E-2</v>
      </c>
      <c r="O1711" s="27">
        <f>L1711/'I Disease Parameters'!$E$13</f>
        <v>2.7480927096507492E-2</v>
      </c>
      <c r="P1711" s="27">
        <f>(1-L1711)/'I Disease Parameters'!$E$14</f>
        <v>2.2201009973307193E-2</v>
      </c>
      <c r="Q1711" s="19" t="str">
        <f t="shared" si="732"/>
        <v/>
      </c>
      <c r="R1711" s="17" t="str">
        <f t="shared" si="733"/>
        <v/>
      </c>
      <c r="S1711" s="17" t="str">
        <f t="shared" si="734"/>
        <v/>
      </c>
      <c r="T1711" s="17" t="str">
        <f t="shared" si="735"/>
        <v/>
      </c>
      <c r="U1711" s="17" t="str">
        <f t="shared" si="736"/>
        <v/>
      </c>
      <c r="V1711" s="17" t="str">
        <f t="shared" si="737"/>
        <v/>
      </c>
      <c r="W1711" s="17" t="str">
        <f t="shared" si="738"/>
        <v/>
      </c>
      <c r="X1711" s="18" t="str">
        <f t="shared" si="729"/>
        <v/>
      </c>
      <c r="Y1711" s="17" t="str">
        <f t="shared" si="739"/>
        <v/>
      </c>
      <c r="Z1711" s="17" t="str">
        <f t="shared" si="740"/>
        <v/>
      </c>
      <c r="AA1711" s="17" t="str">
        <f t="shared" si="741"/>
        <v/>
      </c>
      <c r="AB1711" s="17" t="str">
        <f t="shared" si="742"/>
        <v/>
      </c>
      <c r="AC1711" s="17" t="str">
        <f t="shared" si="743"/>
        <v/>
      </c>
      <c r="AD1711" s="18" t="str">
        <f t="shared" si="744"/>
        <v/>
      </c>
      <c r="AE1711" s="19" t="str">
        <f t="shared" si="745"/>
        <v/>
      </c>
      <c r="AF1711" s="17" t="str">
        <f t="shared" si="746"/>
        <v/>
      </c>
      <c r="AG1711" s="17" t="str">
        <f t="shared" si="747"/>
        <v/>
      </c>
      <c r="AH1711" s="18" t="str">
        <f t="shared" si="748"/>
        <v/>
      </c>
      <c r="AI1711" s="73"/>
      <c r="AJ1711" s="74"/>
      <c r="AK1711" s="74"/>
      <c r="AL1711" s="73"/>
      <c r="AM1711" s="74"/>
      <c r="AN1711" s="74">
        <f t="shared" si="749"/>
        <v>2012</v>
      </c>
      <c r="AO1711" s="19" t="str">
        <f t="shared" ca="1" si="750"/>
        <v>-</v>
      </c>
      <c r="AP1711" s="17" t="str">
        <f ca="1">IF($C1711&gt;=TODAY(),"-",100*(AO1711-MIN(Fit_Error_Deaths))/(MAX(Fit_Error_Deaths)-MIN(Fit_Error_Deaths)))</f>
        <v>-</v>
      </c>
      <c r="AQ1711" s="17" t="str">
        <f t="shared" ca="1" si="751"/>
        <v>-</v>
      </c>
      <c r="AR1711" s="17" t="str">
        <f ca="1">IF($C1711&gt;=TODAY(),"-",100*(AQ1711-MIN(Fit_Error_LocalTransmission))/(MAX(Fit_Error_LocalTransmission)-MIN(Fit_Error_LocalTransmission)))</f>
        <v>-</v>
      </c>
      <c r="AS1711" s="17" t="str">
        <f t="shared" ca="1" si="752"/>
        <v>-</v>
      </c>
      <c r="AT1711" s="67" t="str">
        <f t="shared" ca="1" si="753"/>
        <v>-</v>
      </c>
    </row>
    <row r="1712" spans="1:46" s="1" customFormat="1" ht="12" x14ac:dyDescent="0.35">
      <c r="A1712" s="87"/>
      <c r="B1712" s="40" t="str">
        <f t="shared" si="730"/>
        <v/>
      </c>
      <c r="C1712" s="41" t="str">
        <f t="shared" si="731"/>
        <v/>
      </c>
      <c r="D1712" s="28">
        <f>'I Disease Parameters'!$E$6/(1000*365)</f>
        <v>4.8197260273972601E-5</v>
      </c>
      <c r="E1712" s="28">
        <f>'I Disease Parameters'!$E$7/(1000*365)</f>
        <v>2.0024657534246577E-5</v>
      </c>
      <c r="F1712" s="27">
        <f>(1-'I Disease Parameters'!$E$8)/'I Disease Parameters'!$E$10</f>
        <v>0.188</v>
      </c>
      <c r="G1712" s="27">
        <f>'I Disease Parameters'!$E$8/'I Disease Parameters'!$E$11</f>
        <v>1.2E-2</v>
      </c>
      <c r="H1712" s="27">
        <f>1/'I Disease Parameters'!$E$12</f>
        <v>0.05</v>
      </c>
      <c r="I1712" s="27">
        <f>'I Disease Parameters'!$E$9/'I Disease Parameters'!$E$15</f>
        <v>0</v>
      </c>
      <c r="J1712" s="83">
        <f t="shared" si="754"/>
        <v>7.7001263440561267</v>
      </c>
      <c r="K1712" s="60">
        <f t="shared" si="755"/>
        <v>0.77001263449643809</v>
      </c>
      <c r="L1712" s="30">
        <f t="shared" si="756"/>
        <v>0.46717576064062738</v>
      </c>
      <c r="M1712" s="27">
        <f>J1712/'I Disease Parameters'!$E$12</f>
        <v>0.38500631720280631</v>
      </c>
      <c r="N1712" s="27">
        <f>K1712/SQRT('I Disease Parameters'!$E$13*'I Disease Parameters'!$E$13)</f>
        <v>4.5294860852731655E-2</v>
      </c>
      <c r="O1712" s="27">
        <f>L1712/'I Disease Parameters'!$E$13</f>
        <v>2.7480927096507492E-2</v>
      </c>
      <c r="P1712" s="27">
        <f>(1-L1712)/'I Disease Parameters'!$E$14</f>
        <v>2.2201009973307193E-2</v>
      </c>
      <c r="Q1712" s="19" t="str">
        <f t="shared" si="732"/>
        <v/>
      </c>
      <c r="R1712" s="17" t="str">
        <f t="shared" si="733"/>
        <v/>
      </c>
      <c r="S1712" s="17" t="str">
        <f t="shared" si="734"/>
        <v/>
      </c>
      <c r="T1712" s="17" t="str">
        <f t="shared" si="735"/>
        <v/>
      </c>
      <c r="U1712" s="17" t="str">
        <f t="shared" si="736"/>
        <v/>
      </c>
      <c r="V1712" s="17" t="str">
        <f t="shared" si="737"/>
        <v/>
      </c>
      <c r="W1712" s="17" t="str">
        <f t="shared" si="738"/>
        <v/>
      </c>
      <c r="X1712" s="18" t="str">
        <f t="shared" si="729"/>
        <v/>
      </c>
      <c r="Y1712" s="17" t="str">
        <f t="shared" si="739"/>
        <v/>
      </c>
      <c r="Z1712" s="17" t="str">
        <f t="shared" si="740"/>
        <v/>
      </c>
      <c r="AA1712" s="17" t="str">
        <f t="shared" si="741"/>
        <v/>
      </c>
      <c r="AB1712" s="17" t="str">
        <f t="shared" si="742"/>
        <v/>
      </c>
      <c r="AC1712" s="17" t="str">
        <f t="shared" si="743"/>
        <v/>
      </c>
      <c r="AD1712" s="18" t="str">
        <f t="shared" si="744"/>
        <v/>
      </c>
      <c r="AE1712" s="19" t="str">
        <f t="shared" si="745"/>
        <v/>
      </c>
      <c r="AF1712" s="17" t="str">
        <f t="shared" si="746"/>
        <v/>
      </c>
      <c r="AG1712" s="17" t="str">
        <f t="shared" si="747"/>
        <v/>
      </c>
      <c r="AH1712" s="18" t="str">
        <f t="shared" si="748"/>
        <v/>
      </c>
      <c r="AI1712" s="73"/>
      <c r="AJ1712" s="74"/>
      <c r="AK1712" s="74"/>
      <c r="AL1712" s="73"/>
      <c r="AM1712" s="74"/>
      <c r="AN1712" s="74">
        <f t="shared" si="749"/>
        <v>2012</v>
      </c>
      <c r="AO1712" s="19" t="str">
        <f t="shared" ca="1" si="750"/>
        <v>-</v>
      </c>
      <c r="AP1712" s="17" t="str">
        <f ca="1">IF($C1712&gt;=TODAY(),"-",100*(AO1712-MIN(Fit_Error_Deaths))/(MAX(Fit_Error_Deaths)-MIN(Fit_Error_Deaths)))</f>
        <v>-</v>
      </c>
      <c r="AQ1712" s="17" t="str">
        <f t="shared" ca="1" si="751"/>
        <v>-</v>
      </c>
      <c r="AR1712" s="17" t="str">
        <f ca="1">IF($C1712&gt;=TODAY(),"-",100*(AQ1712-MIN(Fit_Error_LocalTransmission))/(MAX(Fit_Error_LocalTransmission)-MIN(Fit_Error_LocalTransmission)))</f>
        <v>-</v>
      </c>
      <c r="AS1712" s="17" t="str">
        <f t="shared" ca="1" si="752"/>
        <v>-</v>
      </c>
      <c r="AT1712" s="67" t="str">
        <f t="shared" ca="1" si="753"/>
        <v>-</v>
      </c>
    </row>
    <row r="1713" spans="1:46" s="1" customFormat="1" ht="12" x14ac:dyDescent="0.35">
      <c r="A1713" s="87"/>
      <c r="B1713" s="40" t="str">
        <f t="shared" si="730"/>
        <v/>
      </c>
      <c r="C1713" s="41" t="str">
        <f t="shared" si="731"/>
        <v/>
      </c>
      <c r="D1713" s="28">
        <f>'I Disease Parameters'!$E$6/(1000*365)</f>
        <v>4.8197260273972601E-5</v>
      </c>
      <c r="E1713" s="28">
        <f>'I Disease Parameters'!$E$7/(1000*365)</f>
        <v>2.0024657534246577E-5</v>
      </c>
      <c r="F1713" s="27">
        <f>(1-'I Disease Parameters'!$E$8)/'I Disease Parameters'!$E$10</f>
        <v>0.188</v>
      </c>
      <c r="G1713" s="27">
        <f>'I Disease Parameters'!$E$8/'I Disease Parameters'!$E$11</f>
        <v>1.2E-2</v>
      </c>
      <c r="H1713" s="27">
        <f>1/'I Disease Parameters'!$E$12</f>
        <v>0.05</v>
      </c>
      <c r="I1713" s="27">
        <f>'I Disease Parameters'!$E$9/'I Disease Parameters'!$E$15</f>
        <v>0</v>
      </c>
      <c r="J1713" s="83">
        <f t="shared" si="754"/>
        <v>7.7001263440561267</v>
      </c>
      <c r="K1713" s="60">
        <f t="shared" si="755"/>
        <v>0.77001263449643809</v>
      </c>
      <c r="L1713" s="30">
        <f t="shared" si="756"/>
        <v>0.46717576064062738</v>
      </c>
      <c r="M1713" s="27">
        <f>J1713/'I Disease Parameters'!$E$12</f>
        <v>0.38500631720280631</v>
      </c>
      <c r="N1713" s="27">
        <f>K1713/SQRT('I Disease Parameters'!$E$13*'I Disease Parameters'!$E$13)</f>
        <v>4.5294860852731655E-2</v>
      </c>
      <c r="O1713" s="27">
        <f>L1713/'I Disease Parameters'!$E$13</f>
        <v>2.7480927096507492E-2</v>
      </c>
      <c r="P1713" s="27">
        <f>(1-L1713)/'I Disease Parameters'!$E$14</f>
        <v>2.2201009973307193E-2</v>
      </c>
      <c r="Q1713" s="19" t="str">
        <f t="shared" si="732"/>
        <v/>
      </c>
      <c r="R1713" s="17" t="str">
        <f t="shared" si="733"/>
        <v/>
      </c>
      <c r="S1713" s="17" t="str">
        <f t="shared" si="734"/>
        <v/>
      </c>
      <c r="T1713" s="17" t="str">
        <f t="shared" si="735"/>
        <v/>
      </c>
      <c r="U1713" s="17" t="str">
        <f t="shared" si="736"/>
        <v/>
      </c>
      <c r="V1713" s="17" t="str">
        <f t="shared" si="737"/>
        <v/>
      </c>
      <c r="W1713" s="17" t="str">
        <f t="shared" si="738"/>
        <v/>
      </c>
      <c r="X1713" s="18" t="str">
        <f t="shared" si="729"/>
        <v/>
      </c>
      <c r="Y1713" s="17" t="str">
        <f t="shared" si="739"/>
        <v/>
      </c>
      <c r="Z1713" s="17" t="str">
        <f t="shared" si="740"/>
        <v/>
      </c>
      <c r="AA1713" s="17" t="str">
        <f t="shared" si="741"/>
        <v/>
      </c>
      <c r="AB1713" s="17" t="str">
        <f t="shared" si="742"/>
        <v/>
      </c>
      <c r="AC1713" s="17" t="str">
        <f t="shared" si="743"/>
        <v/>
      </c>
      <c r="AD1713" s="18" t="str">
        <f t="shared" si="744"/>
        <v/>
      </c>
      <c r="AE1713" s="19" t="str">
        <f t="shared" si="745"/>
        <v/>
      </c>
      <c r="AF1713" s="17" t="str">
        <f t="shared" si="746"/>
        <v/>
      </c>
      <c r="AG1713" s="17" t="str">
        <f t="shared" si="747"/>
        <v/>
      </c>
      <c r="AH1713" s="18" t="str">
        <f t="shared" si="748"/>
        <v/>
      </c>
      <c r="AI1713" s="73"/>
      <c r="AJ1713" s="74"/>
      <c r="AK1713" s="74"/>
      <c r="AL1713" s="73"/>
      <c r="AM1713" s="74"/>
      <c r="AN1713" s="74">
        <f t="shared" si="749"/>
        <v>2012</v>
      </c>
      <c r="AO1713" s="19" t="str">
        <f t="shared" ca="1" si="750"/>
        <v>-</v>
      </c>
      <c r="AP1713" s="17" t="str">
        <f ca="1">IF($C1713&gt;=TODAY(),"-",100*(AO1713-MIN(Fit_Error_Deaths))/(MAX(Fit_Error_Deaths)-MIN(Fit_Error_Deaths)))</f>
        <v>-</v>
      </c>
      <c r="AQ1713" s="17" t="str">
        <f t="shared" ca="1" si="751"/>
        <v>-</v>
      </c>
      <c r="AR1713" s="17" t="str">
        <f ca="1">IF($C1713&gt;=TODAY(),"-",100*(AQ1713-MIN(Fit_Error_LocalTransmission))/(MAX(Fit_Error_LocalTransmission)-MIN(Fit_Error_LocalTransmission)))</f>
        <v>-</v>
      </c>
      <c r="AS1713" s="17" t="str">
        <f t="shared" ca="1" si="752"/>
        <v>-</v>
      </c>
      <c r="AT1713" s="67" t="str">
        <f t="shared" ca="1" si="753"/>
        <v>-</v>
      </c>
    </row>
    <row r="1714" spans="1:46" s="1" customFormat="1" ht="12" x14ac:dyDescent="0.35">
      <c r="A1714" s="87"/>
      <c r="B1714" s="40" t="str">
        <f t="shared" si="730"/>
        <v/>
      </c>
      <c r="C1714" s="41" t="str">
        <f t="shared" si="731"/>
        <v/>
      </c>
      <c r="D1714" s="28">
        <f>'I Disease Parameters'!$E$6/(1000*365)</f>
        <v>4.8197260273972601E-5</v>
      </c>
      <c r="E1714" s="28">
        <f>'I Disease Parameters'!$E$7/(1000*365)</f>
        <v>2.0024657534246577E-5</v>
      </c>
      <c r="F1714" s="27">
        <f>(1-'I Disease Parameters'!$E$8)/'I Disease Parameters'!$E$10</f>
        <v>0.188</v>
      </c>
      <c r="G1714" s="27">
        <f>'I Disease Parameters'!$E$8/'I Disease Parameters'!$E$11</f>
        <v>1.2E-2</v>
      </c>
      <c r="H1714" s="27">
        <f>1/'I Disease Parameters'!$E$12</f>
        <v>0.05</v>
      </c>
      <c r="I1714" s="27">
        <f>'I Disease Parameters'!$E$9/'I Disease Parameters'!$E$15</f>
        <v>0</v>
      </c>
      <c r="J1714" s="83">
        <f t="shared" si="754"/>
        <v>7.7001263440561267</v>
      </c>
      <c r="K1714" s="60">
        <f t="shared" si="755"/>
        <v>0.77001263449643809</v>
      </c>
      <c r="L1714" s="30">
        <f t="shared" si="756"/>
        <v>0.46717576064062738</v>
      </c>
      <c r="M1714" s="27">
        <f>J1714/'I Disease Parameters'!$E$12</f>
        <v>0.38500631720280631</v>
      </c>
      <c r="N1714" s="27">
        <f>K1714/SQRT('I Disease Parameters'!$E$13*'I Disease Parameters'!$E$13)</f>
        <v>4.5294860852731655E-2</v>
      </c>
      <c r="O1714" s="27">
        <f>L1714/'I Disease Parameters'!$E$13</f>
        <v>2.7480927096507492E-2</v>
      </c>
      <c r="P1714" s="27">
        <f>(1-L1714)/'I Disease Parameters'!$E$14</f>
        <v>2.2201009973307193E-2</v>
      </c>
      <c r="Q1714" s="19" t="str">
        <f t="shared" si="732"/>
        <v/>
      </c>
      <c r="R1714" s="17" t="str">
        <f t="shared" si="733"/>
        <v/>
      </c>
      <c r="S1714" s="17" t="str">
        <f t="shared" si="734"/>
        <v/>
      </c>
      <c r="T1714" s="17" t="str">
        <f t="shared" si="735"/>
        <v/>
      </c>
      <c r="U1714" s="17" t="str">
        <f t="shared" si="736"/>
        <v/>
      </c>
      <c r="V1714" s="17" t="str">
        <f t="shared" si="737"/>
        <v/>
      </c>
      <c r="W1714" s="17" t="str">
        <f t="shared" si="738"/>
        <v/>
      </c>
      <c r="X1714" s="18" t="str">
        <f t="shared" si="729"/>
        <v/>
      </c>
      <c r="Y1714" s="17" t="str">
        <f t="shared" si="739"/>
        <v/>
      </c>
      <c r="Z1714" s="17" t="str">
        <f t="shared" si="740"/>
        <v/>
      </c>
      <c r="AA1714" s="17" t="str">
        <f t="shared" si="741"/>
        <v/>
      </c>
      <c r="AB1714" s="17" t="str">
        <f t="shared" si="742"/>
        <v/>
      </c>
      <c r="AC1714" s="17" t="str">
        <f t="shared" si="743"/>
        <v/>
      </c>
      <c r="AD1714" s="18" t="str">
        <f t="shared" si="744"/>
        <v/>
      </c>
      <c r="AE1714" s="19" t="str">
        <f t="shared" si="745"/>
        <v/>
      </c>
      <c r="AF1714" s="17" t="str">
        <f t="shared" si="746"/>
        <v/>
      </c>
      <c r="AG1714" s="17" t="str">
        <f t="shared" si="747"/>
        <v/>
      </c>
      <c r="AH1714" s="18" t="str">
        <f t="shared" si="748"/>
        <v/>
      </c>
      <c r="AI1714" s="73"/>
      <c r="AJ1714" s="74"/>
      <c r="AK1714" s="74"/>
      <c r="AL1714" s="73"/>
      <c r="AM1714" s="74"/>
      <c r="AN1714" s="74">
        <f t="shared" si="749"/>
        <v>2012</v>
      </c>
      <c r="AO1714" s="19" t="str">
        <f t="shared" ca="1" si="750"/>
        <v>-</v>
      </c>
      <c r="AP1714" s="17" t="str">
        <f ca="1">IF($C1714&gt;=TODAY(),"-",100*(AO1714-MIN(Fit_Error_Deaths))/(MAX(Fit_Error_Deaths)-MIN(Fit_Error_Deaths)))</f>
        <v>-</v>
      </c>
      <c r="AQ1714" s="17" t="str">
        <f t="shared" ca="1" si="751"/>
        <v>-</v>
      </c>
      <c r="AR1714" s="17" t="str">
        <f ca="1">IF($C1714&gt;=TODAY(),"-",100*(AQ1714-MIN(Fit_Error_LocalTransmission))/(MAX(Fit_Error_LocalTransmission)-MIN(Fit_Error_LocalTransmission)))</f>
        <v>-</v>
      </c>
      <c r="AS1714" s="17" t="str">
        <f t="shared" ca="1" si="752"/>
        <v>-</v>
      </c>
      <c r="AT1714" s="67" t="str">
        <f t="shared" ca="1" si="753"/>
        <v>-</v>
      </c>
    </row>
    <row r="1715" spans="1:46" s="1" customFormat="1" ht="12" x14ac:dyDescent="0.35">
      <c r="A1715" s="87"/>
      <c r="B1715" s="40" t="str">
        <f t="shared" si="730"/>
        <v/>
      </c>
      <c r="C1715" s="41" t="str">
        <f t="shared" si="731"/>
        <v/>
      </c>
      <c r="D1715" s="28">
        <f>'I Disease Parameters'!$E$6/(1000*365)</f>
        <v>4.8197260273972601E-5</v>
      </c>
      <c r="E1715" s="28">
        <f>'I Disease Parameters'!$E$7/(1000*365)</f>
        <v>2.0024657534246577E-5</v>
      </c>
      <c r="F1715" s="27">
        <f>(1-'I Disease Parameters'!$E$8)/'I Disease Parameters'!$E$10</f>
        <v>0.188</v>
      </c>
      <c r="G1715" s="27">
        <f>'I Disease Parameters'!$E$8/'I Disease Parameters'!$E$11</f>
        <v>1.2E-2</v>
      </c>
      <c r="H1715" s="27">
        <f>1/'I Disease Parameters'!$E$12</f>
        <v>0.05</v>
      </c>
      <c r="I1715" s="27">
        <f>'I Disease Parameters'!$E$9/'I Disease Parameters'!$E$15</f>
        <v>0</v>
      </c>
      <c r="J1715" s="83">
        <f t="shared" si="754"/>
        <v>7.7001263440561267</v>
      </c>
      <c r="K1715" s="60">
        <f t="shared" si="755"/>
        <v>0.77001263449643809</v>
      </c>
      <c r="L1715" s="30">
        <f t="shared" si="756"/>
        <v>0.46717576064062738</v>
      </c>
      <c r="M1715" s="27">
        <f>J1715/'I Disease Parameters'!$E$12</f>
        <v>0.38500631720280631</v>
      </c>
      <c r="N1715" s="27">
        <f>K1715/SQRT('I Disease Parameters'!$E$13*'I Disease Parameters'!$E$13)</f>
        <v>4.5294860852731655E-2</v>
      </c>
      <c r="O1715" s="27">
        <f>L1715/'I Disease Parameters'!$E$13</f>
        <v>2.7480927096507492E-2</v>
      </c>
      <c r="P1715" s="27">
        <f>(1-L1715)/'I Disease Parameters'!$E$14</f>
        <v>2.2201009973307193E-2</v>
      </c>
      <c r="Q1715" s="19" t="str">
        <f t="shared" si="732"/>
        <v/>
      </c>
      <c r="R1715" s="17" t="str">
        <f t="shared" si="733"/>
        <v/>
      </c>
      <c r="S1715" s="17" t="str">
        <f t="shared" si="734"/>
        <v/>
      </c>
      <c r="T1715" s="17" t="str">
        <f t="shared" si="735"/>
        <v/>
      </c>
      <c r="U1715" s="17" t="str">
        <f t="shared" si="736"/>
        <v/>
      </c>
      <c r="V1715" s="17" t="str">
        <f t="shared" si="737"/>
        <v/>
      </c>
      <c r="W1715" s="17" t="str">
        <f t="shared" si="738"/>
        <v/>
      </c>
      <c r="X1715" s="18" t="str">
        <f t="shared" si="729"/>
        <v/>
      </c>
      <c r="Y1715" s="17" t="str">
        <f t="shared" si="739"/>
        <v/>
      </c>
      <c r="Z1715" s="17" t="str">
        <f t="shared" si="740"/>
        <v/>
      </c>
      <c r="AA1715" s="17" t="str">
        <f t="shared" si="741"/>
        <v/>
      </c>
      <c r="AB1715" s="17" t="str">
        <f t="shared" si="742"/>
        <v/>
      </c>
      <c r="AC1715" s="17" t="str">
        <f t="shared" si="743"/>
        <v/>
      </c>
      <c r="AD1715" s="18" t="str">
        <f t="shared" si="744"/>
        <v/>
      </c>
      <c r="AE1715" s="19" t="str">
        <f t="shared" si="745"/>
        <v/>
      </c>
      <c r="AF1715" s="17" t="str">
        <f t="shared" si="746"/>
        <v/>
      </c>
      <c r="AG1715" s="17" t="str">
        <f t="shared" si="747"/>
        <v/>
      </c>
      <c r="AH1715" s="18" t="str">
        <f t="shared" si="748"/>
        <v/>
      </c>
      <c r="AI1715" s="73"/>
      <c r="AJ1715" s="74"/>
      <c r="AK1715" s="74"/>
      <c r="AL1715" s="73"/>
      <c r="AM1715" s="74"/>
      <c r="AN1715" s="74">
        <f t="shared" si="749"/>
        <v>2012</v>
      </c>
      <c r="AO1715" s="19" t="str">
        <f t="shared" ca="1" si="750"/>
        <v>-</v>
      </c>
      <c r="AP1715" s="17" t="str">
        <f ca="1">IF($C1715&gt;=TODAY(),"-",100*(AO1715-MIN(Fit_Error_Deaths))/(MAX(Fit_Error_Deaths)-MIN(Fit_Error_Deaths)))</f>
        <v>-</v>
      </c>
      <c r="AQ1715" s="17" t="str">
        <f t="shared" ca="1" si="751"/>
        <v>-</v>
      </c>
      <c r="AR1715" s="17" t="str">
        <f ca="1">IF($C1715&gt;=TODAY(),"-",100*(AQ1715-MIN(Fit_Error_LocalTransmission))/(MAX(Fit_Error_LocalTransmission)-MIN(Fit_Error_LocalTransmission)))</f>
        <v>-</v>
      </c>
      <c r="AS1715" s="17" t="str">
        <f t="shared" ca="1" si="752"/>
        <v>-</v>
      </c>
      <c r="AT1715" s="67" t="str">
        <f t="shared" ca="1" si="753"/>
        <v>-</v>
      </c>
    </row>
    <row r="1716" spans="1:46" s="1" customFormat="1" ht="12" x14ac:dyDescent="0.35">
      <c r="A1716" s="87"/>
      <c r="B1716" s="40" t="str">
        <f t="shared" si="730"/>
        <v/>
      </c>
      <c r="C1716" s="41" t="str">
        <f t="shared" si="731"/>
        <v/>
      </c>
      <c r="D1716" s="28">
        <f>'I Disease Parameters'!$E$6/(1000*365)</f>
        <v>4.8197260273972601E-5</v>
      </c>
      <c r="E1716" s="28">
        <f>'I Disease Parameters'!$E$7/(1000*365)</f>
        <v>2.0024657534246577E-5</v>
      </c>
      <c r="F1716" s="27">
        <f>(1-'I Disease Parameters'!$E$8)/'I Disease Parameters'!$E$10</f>
        <v>0.188</v>
      </c>
      <c r="G1716" s="27">
        <f>'I Disease Parameters'!$E$8/'I Disease Parameters'!$E$11</f>
        <v>1.2E-2</v>
      </c>
      <c r="H1716" s="27">
        <f>1/'I Disease Parameters'!$E$12</f>
        <v>0.05</v>
      </c>
      <c r="I1716" s="27">
        <f>'I Disease Parameters'!$E$9/'I Disease Parameters'!$E$15</f>
        <v>0</v>
      </c>
      <c r="J1716" s="83">
        <f t="shared" si="754"/>
        <v>7.7001263440561267</v>
      </c>
      <c r="K1716" s="60">
        <f t="shared" si="755"/>
        <v>0.77001263449643809</v>
      </c>
      <c r="L1716" s="30">
        <f t="shared" si="756"/>
        <v>0.46717576064062738</v>
      </c>
      <c r="M1716" s="27">
        <f>J1716/'I Disease Parameters'!$E$12</f>
        <v>0.38500631720280631</v>
      </c>
      <c r="N1716" s="27">
        <f>K1716/SQRT('I Disease Parameters'!$E$13*'I Disease Parameters'!$E$13)</f>
        <v>4.5294860852731655E-2</v>
      </c>
      <c r="O1716" s="27">
        <f>L1716/'I Disease Parameters'!$E$13</f>
        <v>2.7480927096507492E-2</v>
      </c>
      <c r="P1716" s="27">
        <f>(1-L1716)/'I Disease Parameters'!$E$14</f>
        <v>2.2201009973307193E-2</v>
      </c>
      <c r="Q1716" s="19" t="str">
        <f t="shared" si="732"/>
        <v/>
      </c>
      <c r="R1716" s="17" t="str">
        <f t="shared" si="733"/>
        <v/>
      </c>
      <c r="S1716" s="17" t="str">
        <f t="shared" si="734"/>
        <v/>
      </c>
      <c r="T1716" s="17" t="str">
        <f t="shared" si="735"/>
        <v/>
      </c>
      <c r="U1716" s="17" t="str">
        <f t="shared" si="736"/>
        <v/>
      </c>
      <c r="V1716" s="17" t="str">
        <f t="shared" si="737"/>
        <v/>
      </c>
      <c r="W1716" s="17" t="str">
        <f t="shared" si="738"/>
        <v/>
      </c>
      <c r="X1716" s="18" t="str">
        <f t="shared" si="729"/>
        <v/>
      </c>
      <c r="Y1716" s="17" t="str">
        <f t="shared" si="739"/>
        <v/>
      </c>
      <c r="Z1716" s="17" t="str">
        <f t="shared" si="740"/>
        <v/>
      </c>
      <c r="AA1716" s="17" t="str">
        <f t="shared" si="741"/>
        <v/>
      </c>
      <c r="AB1716" s="17" t="str">
        <f t="shared" si="742"/>
        <v/>
      </c>
      <c r="AC1716" s="17" t="str">
        <f t="shared" si="743"/>
        <v/>
      </c>
      <c r="AD1716" s="18" t="str">
        <f t="shared" si="744"/>
        <v/>
      </c>
      <c r="AE1716" s="19" t="str">
        <f t="shared" si="745"/>
        <v/>
      </c>
      <c r="AF1716" s="17" t="str">
        <f t="shared" si="746"/>
        <v/>
      </c>
      <c r="AG1716" s="17" t="str">
        <f t="shared" si="747"/>
        <v/>
      </c>
      <c r="AH1716" s="18" t="str">
        <f t="shared" si="748"/>
        <v/>
      </c>
      <c r="AI1716" s="73"/>
      <c r="AJ1716" s="74"/>
      <c r="AK1716" s="74"/>
      <c r="AL1716" s="73"/>
      <c r="AM1716" s="74"/>
      <c r="AN1716" s="74">
        <f t="shared" si="749"/>
        <v>2012</v>
      </c>
      <c r="AO1716" s="19" t="str">
        <f t="shared" ca="1" si="750"/>
        <v>-</v>
      </c>
      <c r="AP1716" s="17" t="str">
        <f ca="1">IF($C1716&gt;=TODAY(),"-",100*(AO1716-MIN(Fit_Error_Deaths))/(MAX(Fit_Error_Deaths)-MIN(Fit_Error_Deaths)))</f>
        <v>-</v>
      </c>
      <c r="AQ1716" s="17" t="str">
        <f t="shared" ca="1" si="751"/>
        <v>-</v>
      </c>
      <c r="AR1716" s="17" t="str">
        <f ca="1">IF($C1716&gt;=TODAY(),"-",100*(AQ1716-MIN(Fit_Error_LocalTransmission))/(MAX(Fit_Error_LocalTransmission)-MIN(Fit_Error_LocalTransmission)))</f>
        <v>-</v>
      </c>
      <c r="AS1716" s="17" t="str">
        <f t="shared" ca="1" si="752"/>
        <v>-</v>
      </c>
      <c r="AT1716" s="67" t="str">
        <f t="shared" ca="1" si="753"/>
        <v>-</v>
      </c>
    </row>
    <row r="1717" spans="1:46" s="1" customFormat="1" ht="12" x14ac:dyDescent="0.35">
      <c r="A1717" s="87"/>
      <c r="B1717" s="40" t="str">
        <f t="shared" si="730"/>
        <v/>
      </c>
      <c r="C1717" s="41" t="str">
        <f t="shared" si="731"/>
        <v/>
      </c>
      <c r="D1717" s="28">
        <f>'I Disease Parameters'!$E$6/(1000*365)</f>
        <v>4.8197260273972601E-5</v>
      </c>
      <c r="E1717" s="28">
        <f>'I Disease Parameters'!$E$7/(1000*365)</f>
        <v>2.0024657534246577E-5</v>
      </c>
      <c r="F1717" s="27">
        <f>(1-'I Disease Parameters'!$E$8)/'I Disease Parameters'!$E$10</f>
        <v>0.188</v>
      </c>
      <c r="G1717" s="27">
        <f>'I Disease Parameters'!$E$8/'I Disease Parameters'!$E$11</f>
        <v>1.2E-2</v>
      </c>
      <c r="H1717" s="27">
        <f>1/'I Disease Parameters'!$E$12</f>
        <v>0.05</v>
      </c>
      <c r="I1717" s="27">
        <f>'I Disease Parameters'!$E$9/'I Disease Parameters'!$E$15</f>
        <v>0</v>
      </c>
      <c r="J1717" s="83">
        <f t="shared" si="754"/>
        <v>7.7001263440561267</v>
      </c>
      <c r="K1717" s="60">
        <f t="shared" si="755"/>
        <v>0.77001263449643809</v>
      </c>
      <c r="L1717" s="30">
        <f t="shared" si="756"/>
        <v>0.46717576064062738</v>
      </c>
      <c r="M1717" s="27">
        <f>J1717/'I Disease Parameters'!$E$12</f>
        <v>0.38500631720280631</v>
      </c>
      <c r="N1717" s="27">
        <f>K1717/SQRT('I Disease Parameters'!$E$13*'I Disease Parameters'!$E$13)</f>
        <v>4.5294860852731655E-2</v>
      </c>
      <c r="O1717" s="27">
        <f>L1717/'I Disease Parameters'!$E$13</f>
        <v>2.7480927096507492E-2</v>
      </c>
      <c r="P1717" s="27">
        <f>(1-L1717)/'I Disease Parameters'!$E$14</f>
        <v>2.2201009973307193E-2</v>
      </c>
      <c r="Q1717" s="19" t="str">
        <f t="shared" si="732"/>
        <v/>
      </c>
      <c r="R1717" s="17" t="str">
        <f t="shared" si="733"/>
        <v/>
      </c>
      <c r="S1717" s="17" t="str">
        <f t="shared" si="734"/>
        <v/>
      </c>
      <c r="T1717" s="17" t="str">
        <f t="shared" si="735"/>
        <v/>
      </c>
      <c r="U1717" s="17" t="str">
        <f t="shared" si="736"/>
        <v/>
      </c>
      <c r="V1717" s="17" t="str">
        <f t="shared" si="737"/>
        <v/>
      </c>
      <c r="W1717" s="17" t="str">
        <f t="shared" si="738"/>
        <v/>
      </c>
      <c r="X1717" s="18" t="str">
        <f t="shared" si="729"/>
        <v/>
      </c>
      <c r="Y1717" s="17" t="str">
        <f t="shared" si="739"/>
        <v/>
      </c>
      <c r="Z1717" s="17" t="str">
        <f t="shared" si="740"/>
        <v/>
      </c>
      <c r="AA1717" s="17" t="str">
        <f t="shared" si="741"/>
        <v/>
      </c>
      <c r="AB1717" s="17" t="str">
        <f t="shared" si="742"/>
        <v/>
      </c>
      <c r="AC1717" s="17" t="str">
        <f t="shared" si="743"/>
        <v/>
      </c>
      <c r="AD1717" s="18" t="str">
        <f t="shared" si="744"/>
        <v/>
      </c>
      <c r="AE1717" s="19" t="str">
        <f t="shared" si="745"/>
        <v/>
      </c>
      <c r="AF1717" s="17" t="str">
        <f t="shared" si="746"/>
        <v/>
      </c>
      <c r="AG1717" s="17" t="str">
        <f t="shared" si="747"/>
        <v/>
      </c>
      <c r="AH1717" s="18" t="str">
        <f t="shared" si="748"/>
        <v/>
      </c>
      <c r="AI1717" s="73"/>
      <c r="AJ1717" s="74"/>
      <c r="AK1717" s="74"/>
      <c r="AL1717" s="73"/>
      <c r="AM1717" s="74"/>
      <c r="AN1717" s="74">
        <f t="shared" si="749"/>
        <v>2012</v>
      </c>
      <c r="AO1717" s="19" t="str">
        <f t="shared" ca="1" si="750"/>
        <v>-</v>
      </c>
      <c r="AP1717" s="17" t="str">
        <f ca="1">IF($C1717&gt;=TODAY(),"-",100*(AO1717-MIN(Fit_Error_Deaths))/(MAX(Fit_Error_Deaths)-MIN(Fit_Error_Deaths)))</f>
        <v>-</v>
      </c>
      <c r="AQ1717" s="17" t="str">
        <f t="shared" ca="1" si="751"/>
        <v>-</v>
      </c>
      <c r="AR1717" s="17" t="str">
        <f ca="1">IF($C1717&gt;=TODAY(),"-",100*(AQ1717-MIN(Fit_Error_LocalTransmission))/(MAX(Fit_Error_LocalTransmission)-MIN(Fit_Error_LocalTransmission)))</f>
        <v>-</v>
      </c>
      <c r="AS1717" s="17" t="str">
        <f t="shared" ca="1" si="752"/>
        <v>-</v>
      </c>
      <c r="AT1717" s="67" t="str">
        <f t="shared" ca="1" si="753"/>
        <v>-</v>
      </c>
    </row>
    <row r="1718" spans="1:46" s="1" customFormat="1" ht="12" x14ac:dyDescent="0.35">
      <c r="A1718" s="87"/>
      <c r="B1718" s="40" t="str">
        <f t="shared" si="730"/>
        <v/>
      </c>
      <c r="C1718" s="41" t="str">
        <f t="shared" si="731"/>
        <v/>
      </c>
      <c r="D1718" s="28">
        <f>'I Disease Parameters'!$E$6/(1000*365)</f>
        <v>4.8197260273972601E-5</v>
      </c>
      <c r="E1718" s="28">
        <f>'I Disease Parameters'!$E$7/(1000*365)</f>
        <v>2.0024657534246577E-5</v>
      </c>
      <c r="F1718" s="27">
        <f>(1-'I Disease Parameters'!$E$8)/'I Disease Parameters'!$E$10</f>
        <v>0.188</v>
      </c>
      <c r="G1718" s="27">
        <f>'I Disease Parameters'!$E$8/'I Disease Parameters'!$E$11</f>
        <v>1.2E-2</v>
      </c>
      <c r="H1718" s="27">
        <f>1/'I Disease Parameters'!$E$12</f>
        <v>0.05</v>
      </c>
      <c r="I1718" s="27">
        <f>'I Disease Parameters'!$E$9/'I Disease Parameters'!$E$15</f>
        <v>0</v>
      </c>
      <c r="J1718" s="83">
        <f t="shared" si="754"/>
        <v>7.7001263440561267</v>
      </c>
      <c r="K1718" s="60">
        <f t="shared" si="755"/>
        <v>0.77001263449643809</v>
      </c>
      <c r="L1718" s="30">
        <f t="shared" si="756"/>
        <v>0.46717576064062738</v>
      </c>
      <c r="M1718" s="27">
        <f>J1718/'I Disease Parameters'!$E$12</f>
        <v>0.38500631720280631</v>
      </c>
      <c r="N1718" s="27">
        <f>K1718/SQRT('I Disease Parameters'!$E$13*'I Disease Parameters'!$E$13)</f>
        <v>4.5294860852731655E-2</v>
      </c>
      <c r="O1718" s="27">
        <f>L1718/'I Disease Parameters'!$E$13</f>
        <v>2.7480927096507492E-2</v>
      </c>
      <c r="P1718" s="27">
        <f>(1-L1718)/'I Disease Parameters'!$E$14</f>
        <v>2.2201009973307193E-2</v>
      </c>
      <c r="Q1718" s="19" t="str">
        <f t="shared" si="732"/>
        <v/>
      </c>
      <c r="R1718" s="17" t="str">
        <f t="shared" si="733"/>
        <v/>
      </c>
      <c r="S1718" s="17" t="str">
        <f t="shared" si="734"/>
        <v/>
      </c>
      <c r="T1718" s="17" t="str">
        <f t="shared" si="735"/>
        <v/>
      </c>
      <c r="U1718" s="17" t="str">
        <f t="shared" si="736"/>
        <v/>
      </c>
      <c r="V1718" s="17" t="str">
        <f t="shared" si="737"/>
        <v/>
      </c>
      <c r="W1718" s="17" t="str">
        <f t="shared" si="738"/>
        <v/>
      </c>
      <c r="X1718" s="18" t="str">
        <f t="shared" si="729"/>
        <v/>
      </c>
      <c r="Y1718" s="17" t="str">
        <f t="shared" si="739"/>
        <v/>
      </c>
      <c r="Z1718" s="17" t="str">
        <f t="shared" si="740"/>
        <v/>
      </c>
      <c r="AA1718" s="17" t="str">
        <f t="shared" si="741"/>
        <v/>
      </c>
      <c r="AB1718" s="17" t="str">
        <f t="shared" si="742"/>
        <v/>
      </c>
      <c r="AC1718" s="17" t="str">
        <f t="shared" si="743"/>
        <v/>
      </c>
      <c r="AD1718" s="18" t="str">
        <f t="shared" si="744"/>
        <v/>
      </c>
      <c r="AE1718" s="19" t="str">
        <f t="shared" si="745"/>
        <v/>
      </c>
      <c r="AF1718" s="17" t="str">
        <f t="shared" si="746"/>
        <v/>
      </c>
      <c r="AG1718" s="17" t="str">
        <f t="shared" si="747"/>
        <v/>
      </c>
      <c r="AH1718" s="18" t="str">
        <f t="shared" si="748"/>
        <v/>
      </c>
      <c r="AI1718" s="73"/>
      <c r="AJ1718" s="74"/>
      <c r="AK1718" s="74"/>
      <c r="AL1718" s="73"/>
      <c r="AM1718" s="74"/>
      <c r="AN1718" s="74">
        <f t="shared" si="749"/>
        <v>2012</v>
      </c>
      <c r="AO1718" s="19" t="str">
        <f t="shared" ca="1" si="750"/>
        <v>-</v>
      </c>
      <c r="AP1718" s="17" t="str">
        <f ca="1">IF($C1718&gt;=TODAY(),"-",100*(AO1718-MIN(Fit_Error_Deaths))/(MAX(Fit_Error_Deaths)-MIN(Fit_Error_Deaths)))</f>
        <v>-</v>
      </c>
      <c r="AQ1718" s="17" t="str">
        <f t="shared" ca="1" si="751"/>
        <v>-</v>
      </c>
      <c r="AR1718" s="17" t="str">
        <f ca="1">IF($C1718&gt;=TODAY(),"-",100*(AQ1718-MIN(Fit_Error_LocalTransmission))/(MAX(Fit_Error_LocalTransmission)-MIN(Fit_Error_LocalTransmission)))</f>
        <v>-</v>
      </c>
      <c r="AS1718" s="17" t="str">
        <f t="shared" ca="1" si="752"/>
        <v>-</v>
      </c>
      <c r="AT1718" s="67" t="str">
        <f t="shared" ca="1" si="753"/>
        <v>-</v>
      </c>
    </row>
    <row r="1719" spans="1:46" s="1" customFormat="1" ht="12" x14ac:dyDescent="0.35">
      <c r="A1719" s="87"/>
      <c r="B1719" s="40" t="str">
        <f t="shared" si="730"/>
        <v/>
      </c>
      <c r="C1719" s="41" t="str">
        <f t="shared" si="731"/>
        <v/>
      </c>
      <c r="D1719" s="28">
        <f>'I Disease Parameters'!$E$6/(1000*365)</f>
        <v>4.8197260273972601E-5</v>
      </c>
      <c r="E1719" s="28">
        <f>'I Disease Parameters'!$E$7/(1000*365)</f>
        <v>2.0024657534246577E-5</v>
      </c>
      <c r="F1719" s="27">
        <f>(1-'I Disease Parameters'!$E$8)/'I Disease Parameters'!$E$10</f>
        <v>0.188</v>
      </c>
      <c r="G1719" s="27">
        <f>'I Disease Parameters'!$E$8/'I Disease Parameters'!$E$11</f>
        <v>1.2E-2</v>
      </c>
      <c r="H1719" s="27">
        <f>1/'I Disease Parameters'!$E$12</f>
        <v>0.05</v>
      </c>
      <c r="I1719" s="27">
        <f>'I Disease Parameters'!$E$9/'I Disease Parameters'!$E$15</f>
        <v>0</v>
      </c>
      <c r="J1719" s="83">
        <f t="shared" si="754"/>
        <v>7.7001263440561267</v>
      </c>
      <c r="K1719" s="60">
        <f t="shared" si="755"/>
        <v>0.77001263449643809</v>
      </c>
      <c r="L1719" s="30">
        <f t="shared" si="756"/>
        <v>0.46717576064062738</v>
      </c>
      <c r="M1719" s="27">
        <f>J1719/'I Disease Parameters'!$E$12</f>
        <v>0.38500631720280631</v>
      </c>
      <c r="N1719" s="27">
        <f>K1719/SQRT('I Disease Parameters'!$E$13*'I Disease Parameters'!$E$13)</f>
        <v>4.5294860852731655E-2</v>
      </c>
      <c r="O1719" s="27">
        <f>L1719/'I Disease Parameters'!$E$13</f>
        <v>2.7480927096507492E-2</v>
      </c>
      <c r="P1719" s="27">
        <f>(1-L1719)/'I Disease Parameters'!$E$14</f>
        <v>2.2201009973307193E-2</v>
      </c>
      <c r="Q1719" s="19" t="str">
        <f t="shared" si="732"/>
        <v/>
      </c>
      <c r="R1719" s="17" t="str">
        <f t="shared" si="733"/>
        <v/>
      </c>
      <c r="S1719" s="17" t="str">
        <f t="shared" si="734"/>
        <v/>
      </c>
      <c r="T1719" s="17" t="str">
        <f t="shared" si="735"/>
        <v/>
      </c>
      <c r="U1719" s="17" t="str">
        <f t="shared" si="736"/>
        <v/>
      </c>
      <c r="V1719" s="17" t="str">
        <f t="shared" si="737"/>
        <v/>
      </c>
      <c r="W1719" s="17" t="str">
        <f t="shared" si="738"/>
        <v/>
      </c>
      <c r="X1719" s="18" t="str">
        <f t="shared" si="729"/>
        <v/>
      </c>
      <c r="Y1719" s="17" t="str">
        <f t="shared" si="739"/>
        <v/>
      </c>
      <c r="Z1719" s="17" t="str">
        <f t="shared" si="740"/>
        <v/>
      </c>
      <c r="AA1719" s="17" t="str">
        <f t="shared" si="741"/>
        <v/>
      </c>
      <c r="AB1719" s="17" t="str">
        <f t="shared" si="742"/>
        <v/>
      </c>
      <c r="AC1719" s="17" t="str">
        <f t="shared" si="743"/>
        <v/>
      </c>
      <c r="AD1719" s="18" t="str">
        <f t="shared" si="744"/>
        <v/>
      </c>
      <c r="AE1719" s="19" t="str">
        <f t="shared" si="745"/>
        <v/>
      </c>
      <c r="AF1719" s="17" t="str">
        <f t="shared" si="746"/>
        <v/>
      </c>
      <c r="AG1719" s="17" t="str">
        <f t="shared" si="747"/>
        <v/>
      </c>
      <c r="AH1719" s="18" t="str">
        <f t="shared" si="748"/>
        <v/>
      </c>
      <c r="AI1719" s="73"/>
      <c r="AJ1719" s="74"/>
      <c r="AK1719" s="74"/>
      <c r="AL1719" s="73"/>
      <c r="AM1719" s="74"/>
      <c r="AN1719" s="74">
        <f t="shared" si="749"/>
        <v>2012</v>
      </c>
      <c r="AO1719" s="19" t="str">
        <f t="shared" ca="1" si="750"/>
        <v>-</v>
      </c>
      <c r="AP1719" s="17" t="str">
        <f ca="1">IF($C1719&gt;=TODAY(),"-",100*(AO1719-MIN(Fit_Error_Deaths))/(MAX(Fit_Error_Deaths)-MIN(Fit_Error_Deaths)))</f>
        <v>-</v>
      </c>
      <c r="AQ1719" s="17" t="str">
        <f t="shared" ca="1" si="751"/>
        <v>-</v>
      </c>
      <c r="AR1719" s="17" t="str">
        <f ca="1">IF($C1719&gt;=TODAY(),"-",100*(AQ1719-MIN(Fit_Error_LocalTransmission))/(MAX(Fit_Error_LocalTransmission)-MIN(Fit_Error_LocalTransmission)))</f>
        <v>-</v>
      </c>
      <c r="AS1719" s="17" t="str">
        <f t="shared" ca="1" si="752"/>
        <v>-</v>
      </c>
      <c r="AT1719" s="67" t="str">
        <f t="shared" ca="1" si="753"/>
        <v>-</v>
      </c>
    </row>
    <row r="1720" spans="1:46" s="1" customFormat="1" ht="12" x14ac:dyDescent="0.35">
      <c r="A1720" s="87"/>
      <c r="B1720" s="40" t="str">
        <f t="shared" si="730"/>
        <v/>
      </c>
      <c r="C1720" s="41" t="str">
        <f t="shared" si="731"/>
        <v/>
      </c>
      <c r="D1720" s="28">
        <f>'I Disease Parameters'!$E$6/(1000*365)</f>
        <v>4.8197260273972601E-5</v>
      </c>
      <c r="E1720" s="28">
        <f>'I Disease Parameters'!$E$7/(1000*365)</f>
        <v>2.0024657534246577E-5</v>
      </c>
      <c r="F1720" s="27">
        <f>(1-'I Disease Parameters'!$E$8)/'I Disease Parameters'!$E$10</f>
        <v>0.188</v>
      </c>
      <c r="G1720" s="27">
        <f>'I Disease Parameters'!$E$8/'I Disease Parameters'!$E$11</f>
        <v>1.2E-2</v>
      </c>
      <c r="H1720" s="27">
        <f>1/'I Disease Parameters'!$E$12</f>
        <v>0.05</v>
      </c>
      <c r="I1720" s="27">
        <f>'I Disease Parameters'!$E$9/'I Disease Parameters'!$E$15</f>
        <v>0</v>
      </c>
      <c r="J1720" s="83">
        <f t="shared" si="754"/>
        <v>7.7001263440561267</v>
      </c>
      <c r="K1720" s="60">
        <f t="shared" si="755"/>
        <v>0.77001263449643809</v>
      </c>
      <c r="L1720" s="30">
        <f t="shared" si="756"/>
        <v>0.46717576064062738</v>
      </c>
      <c r="M1720" s="27">
        <f>J1720/'I Disease Parameters'!$E$12</f>
        <v>0.38500631720280631</v>
      </c>
      <c r="N1720" s="27">
        <f>K1720/SQRT('I Disease Parameters'!$E$13*'I Disease Parameters'!$E$13)</f>
        <v>4.5294860852731655E-2</v>
      </c>
      <c r="O1720" s="27">
        <f>L1720/'I Disease Parameters'!$E$13</f>
        <v>2.7480927096507492E-2</v>
      </c>
      <c r="P1720" s="27">
        <f>(1-L1720)/'I Disease Parameters'!$E$14</f>
        <v>2.2201009973307193E-2</v>
      </c>
      <c r="Q1720" s="19" t="str">
        <f t="shared" si="732"/>
        <v/>
      </c>
      <c r="R1720" s="17" t="str">
        <f t="shared" si="733"/>
        <v/>
      </c>
      <c r="S1720" s="17" t="str">
        <f t="shared" si="734"/>
        <v/>
      </c>
      <c r="T1720" s="17" t="str">
        <f t="shared" si="735"/>
        <v/>
      </c>
      <c r="U1720" s="17" t="str">
        <f t="shared" si="736"/>
        <v/>
      </c>
      <c r="V1720" s="17" t="str">
        <f t="shared" si="737"/>
        <v/>
      </c>
      <c r="W1720" s="17" t="str">
        <f t="shared" si="738"/>
        <v/>
      </c>
      <c r="X1720" s="18" t="str">
        <f t="shared" si="729"/>
        <v/>
      </c>
      <c r="Y1720" s="17" t="str">
        <f t="shared" si="739"/>
        <v/>
      </c>
      <c r="Z1720" s="17" t="str">
        <f t="shared" si="740"/>
        <v/>
      </c>
      <c r="AA1720" s="17" t="str">
        <f t="shared" si="741"/>
        <v/>
      </c>
      <c r="AB1720" s="17" t="str">
        <f t="shared" si="742"/>
        <v/>
      </c>
      <c r="AC1720" s="17" t="str">
        <f t="shared" si="743"/>
        <v/>
      </c>
      <c r="AD1720" s="18" t="str">
        <f t="shared" si="744"/>
        <v/>
      </c>
      <c r="AE1720" s="19" t="str">
        <f t="shared" si="745"/>
        <v/>
      </c>
      <c r="AF1720" s="17" t="str">
        <f t="shared" si="746"/>
        <v/>
      </c>
      <c r="AG1720" s="17" t="str">
        <f t="shared" si="747"/>
        <v/>
      </c>
      <c r="AH1720" s="18" t="str">
        <f t="shared" si="748"/>
        <v/>
      </c>
      <c r="AI1720" s="73"/>
      <c r="AJ1720" s="74"/>
      <c r="AK1720" s="74"/>
      <c r="AL1720" s="73"/>
      <c r="AM1720" s="74"/>
      <c r="AN1720" s="74">
        <f t="shared" si="749"/>
        <v>2012</v>
      </c>
      <c r="AO1720" s="19" t="str">
        <f t="shared" ca="1" si="750"/>
        <v>-</v>
      </c>
      <c r="AP1720" s="17" t="str">
        <f ca="1">IF($C1720&gt;=TODAY(),"-",100*(AO1720-MIN(Fit_Error_Deaths))/(MAX(Fit_Error_Deaths)-MIN(Fit_Error_Deaths)))</f>
        <v>-</v>
      </c>
      <c r="AQ1720" s="17" t="str">
        <f t="shared" ca="1" si="751"/>
        <v>-</v>
      </c>
      <c r="AR1720" s="17" t="str">
        <f ca="1">IF($C1720&gt;=TODAY(),"-",100*(AQ1720-MIN(Fit_Error_LocalTransmission))/(MAX(Fit_Error_LocalTransmission)-MIN(Fit_Error_LocalTransmission)))</f>
        <v>-</v>
      </c>
      <c r="AS1720" s="17" t="str">
        <f t="shared" ca="1" si="752"/>
        <v>-</v>
      </c>
      <c r="AT1720" s="67" t="str">
        <f t="shared" ca="1" si="753"/>
        <v>-</v>
      </c>
    </row>
    <row r="1721" spans="1:46" s="1" customFormat="1" ht="12" x14ac:dyDescent="0.35">
      <c r="A1721" s="87"/>
      <c r="B1721" s="40" t="str">
        <f t="shared" si="730"/>
        <v/>
      </c>
      <c r="C1721" s="41" t="str">
        <f t="shared" si="731"/>
        <v/>
      </c>
      <c r="D1721" s="28">
        <f>'I Disease Parameters'!$E$6/(1000*365)</f>
        <v>4.8197260273972601E-5</v>
      </c>
      <c r="E1721" s="28">
        <f>'I Disease Parameters'!$E$7/(1000*365)</f>
        <v>2.0024657534246577E-5</v>
      </c>
      <c r="F1721" s="27">
        <f>(1-'I Disease Parameters'!$E$8)/'I Disease Parameters'!$E$10</f>
        <v>0.188</v>
      </c>
      <c r="G1721" s="27">
        <f>'I Disease Parameters'!$E$8/'I Disease Parameters'!$E$11</f>
        <v>1.2E-2</v>
      </c>
      <c r="H1721" s="27">
        <f>1/'I Disease Parameters'!$E$12</f>
        <v>0.05</v>
      </c>
      <c r="I1721" s="27">
        <f>'I Disease Parameters'!$E$9/'I Disease Parameters'!$E$15</f>
        <v>0</v>
      </c>
      <c r="J1721" s="83">
        <f t="shared" si="754"/>
        <v>7.7001263440561267</v>
      </c>
      <c r="K1721" s="60">
        <f t="shared" si="755"/>
        <v>0.77001263449643809</v>
      </c>
      <c r="L1721" s="30">
        <f t="shared" si="756"/>
        <v>0.46717576064062738</v>
      </c>
      <c r="M1721" s="27">
        <f>J1721/'I Disease Parameters'!$E$12</f>
        <v>0.38500631720280631</v>
      </c>
      <c r="N1721" s="27">
        <f>K1721/SQRT('I Disease Parameters'!$E$13*'I Disease Parameters'!$E$13)</f>
        <v>4.5294860852731655E-2</v>
      </c>
      <c r="O1721" s="27">
        <f>L1721/'I Disease Parameters'!$E$13</f>
        <v>2.7480927096507492E-2</v>
      </c>
      <c r="P1721" s="27">
        <f>(1-L1721)/'I Disease Parameters'!$E$14</f>
        <v>2.2201009973307193E-2</v>
      </c>
      <c r="Q1721" s="19" t="str">
        <f t="shared" si="732"/>
        <v/>
      </c>
      <c r="R1721" s="17" t="str">
        <f t="shared" si="733"/>
        <v/>
      </c>
      <c r="S1721" s="17" t="str">
        <f t="shared" si="734"/>
        <v/>
      </c>
      <c r="T1721" s="17" t="str">
        <f t="shared" si="735"/>
        <v/>
      </c>
      <c r="U1721" s="17" t="str">
        <f t="shared" si="736"/>
        <v/>
      </c>
      <c r="V1721" s="17" t="str">
        <f t="shared" si="737"/>
        <v/>
      </c>
      <c r="W1721" s="17" t="str">
        <f t="shared" si="738"/>
        <v/>
      </c>
      <c r="X1721" s="18" t="str">
        <f t="shared" si="729"/>
        <v/>
      </c>
      <c r="Y1721" s="17" t="str">
        <f t="shared" si="739"/>
        <v/>
      </c>
      <c r="Z1721" s="17" t="str">
        <f t="shared" si="740"/>
        <v/>
      </c>
      <c r="AA1721" s="17" t="str">
        <f t="shared" si="741"/>
        <v/>
      </c>
      <c r="AB1721" s="17" t="str">
        <f t="shared" si="742"/>
        <v/>
      </c>
      <c r="AC1721" s="17" t="str">
        <f t="shared" si="743"/>
        <v/>
      </c>
      <c r="AD1721" s="18" t="str">
        <f t="shared" si="744"/>
        <v/>
      </c>
      <c r="AE1721" s="19" t="str">
        <f t="shared" si="745"/>
        <v/>
      </c>
      <c r="AF1721" s="17" t="str">
        <f t="shared" si="746"/>
        <v/>
      </c>
      <c r="AG1721" s="17" t="str">
        <f t="shared" si="747"/>
        <v/>
      </c>
      <c r="AH1721" s="18" t="str">
        <f t="shared" si="748"/>
        <v/>
      </c>
      <c r="AI1721" s="73"/>
      <c r="AJ1721" s="74"/>
      <c r="AK1721" s="74"/>
      <c r="AL1721" s="73"/>
      <c r="AM1721" s="74"/>
      <c r="AN1721" s="74">
        <f t="shared" si="749"/>
        <v>2012</v>
      </c>
      <c r="AO1721" s="19" t="str">
        <f t="shared" ca="1" si="750"/>
        <v>-</v>
      </c>
      <c r="AP1721" s="17" t="str">
        <f ca="1">IF($C1721&gt;=TODAY(),"-",100*(AO1721-MIN(Fit_Error_Deaths))/(MAX(Fit_Error_Deaths)-MIN(Fit_Error_Deaths)))</f>
        <v>-</v>
      </c>
      <c r="AQ1721" s="17" t="str">
        <f t="shared" ca="1" si="751"/>
        <v>-</v>
      </c>
      <c r="AR1721" s="17" t="str">
        <f ca="1">IF($C1721&gt;=TODAY(),"-",100*(AQ1721-MIN(Fit_Error_LocalTransmission))/(MAX(Fit_Error_LocalTransmission)-MIN(Fit_Error_LocalTransmission)))</f>
        <v>-</v>
      </c>
      <c r="AS1721" s="17" t="str">
        <f t="shared" ca="1" si="752"/>
        <v>-</v>
      </c>
      <c r="AT1721" s="67" t="str">
        <f t="shared" ca="1" si="753"/>
        <v>-</v>
      </c>
    </row>
    <row r="1722" spans="1:46" s="1" customFormat="1" ht="12" x14ac:dyDescent="0.35">
      <c r="A1722" s="87"/>
      <c r="B1722" s="40" t="str">
        <f t="shared" si="730"/>
        <v/>
      </c>
      <c r="C1722" s="41" t="str">
        <f t="shared" si="731"/>
        <v/>
      </c>
      <c r="D1722" s="28">
        <f>'I Disease Parameters'!$E$6/(1000*365)</f>
        <v>4.8197260273972601E-5</v>
      </c>
      <c r="E1722" s="28">
        <f>'I Disease Parameters'!$E$7/(1000*365)</f>
        <v>2.0024657534246577E-5</v>
      </c>
      <c r="F1722" s="27">
        <f>(1-'I Disease Parameters'!$E$8)/'I Disease Parameters'!$E$10</f>
        <v>0.188</v>
      </c>
      <c r="G1722" s="27">
        <f>'I Disease Parameters'!$E$8/'I Disease Parameters'!$E$11</f>
        <v>1.2E-2</v>
      </c>
      <c r="H1722" s="27">
        <f>1/'I Disease Parameters'!$E$12</f>
        <v>0.05</v>
      </c>
      <c r="I1722" s="27">
        <f>'I Disease Parameters'!$E$9/'I Disease Parameters'!$E$15</f>
        <v>0</v>
      </c>
      <c r="J1722" s="83">
        <f t="shared" si="754"/>
        <v>7.7001263440561267</v>
      </c>
      <c r="K1722" s="60">
        <f t="shared" si="755"/>
        <v>0.77001263449643809</v>
      </c>
      <c r="L1722" s="30">
        <f t="shared" si="756"/>
        <v>0.46717576064062738</v>
      </c>
      <c r="M1722" s="27">
        <f>J1722/'I Disease Parameters'!$E$12</f>
        <v>0.38500631720280631</v>
      </c>
      <c r="N1722" s="27">
        <f>K1722/SQRT('I Disease Parameters'!$E$13*'I Disease Parameters'!$E$13)</f>
        <v>4.5294860852731655E-2</v>
      </c>
      <c r="O1722" s="27">
        <f>L1722/'I Disease Parameters'!$E$13</f>
        <v>2.7480927096507492E-2</v>
      </c>
      <c r="P1722" s="27">
        <f>(1-L1722)/'I Disease Parameters'!$E$14</f>
        <v>2.2201009973307193E-2</v>
      </c>
      <c r="Q1722" s="19" t="str">
        <f t="shared" si="732"/>
        <v/>
      </c>
      <c r="R1722" s="17" t="str">
        <f t="shared" si="733"/>
        <v/>
      </c>
      <c r="S1722" s="17" t="str">
        <f t="shared" si="734"/>
        <v/>
      </c>
      <c r="T1722" s="17" t="str">
        <f t="shared" si="735"/>
        <v/>
      </c>
      <c r="U1722" s="17" t="str">
        <f t="shared" si="736"/>
        <v/>
      </c>
      <c r="V1722" s="17" t="str">
        <f t="shared" si="737"/>
        <v/>
      </c>
      <c r="W1722" s="17" t="str">
        <f t="shared" si="738"/>
        <v/>
      </c>
      <c r="X1722" s="18" t="str">
        <f t="shared" si="729"/>
        <v/>
      </c>
      <c r="Y1722" s="17" t="str">
        <f t="shared" si="739"/>
        <v/>
      </c>
      <c r="Z1722" s="17" t="str">
        <f t="shared" si="740"/>
        <v/>
      </c>
      <c r="AA1722" s="17" t="str">
        <f t="shared" si="741"/>
        <v/>
      </c>
      <c r="AB1722" s="17" t="str">
        <f t="shared" si="742"/>
        <v/>
      </c>
      <c r="AC1722" s="17" t="str">
        <f t="shared" si="743"/>
        <v/>
      </c>
      <c r="AD1722" s="18" t="str">
        <f t="shared" si="744"/>
        <v/>
      </c>
      <c r="AE1722" s="19" t="str">
        <f t="shared" si="745"/>
        <v/>
      </c>
      <c r="AF1722" s="17" t="str">
        <f t="shared" si="746"/>
        <v/>
      </c>
      <c r="AG1722" s="17" t="str">
        <f t="shared" si="747"/>
        <v/>
      </c>
      <c r="AH1722" s="18" t="str">
        <f t="shared" si="748"/>
        <v/>
      </c>
      <c r="AI1722" s="73"/>
      <c r="AJ1722" s="74"/>
      <c r="AK1722" s="74"/>
      <c r="AL1722" s="73"/>
      <c r="AM1722" s="74"/>
      <c r="AN1722" s="74">
        <f t="shared" si="749"/>
        <v>2012</v>
      </c>
      <c r="AO1722" s="19" t="str">
        <f t="shared" ca="1" si="750"/>
        <v>-</v>
      </c>
      <c r="AP1722" s="17" t="str">
        <f ca="1">IF($C1722&gt;=TODAY(),"-",100*(AO1722-MIN(Fit_Error_Deaths))/(MAX(Fit_Error_Deaths)-MIN(Fit_Error_Deaths)))</f>
        <v>-</v>
      </c>
      <c r="AQ1722" s="17" t="str">
        <f t="shared" ca="1" si="751"/>
        <v>-</v>
      </c>
      <c r="AR1722" s="17" t="str">
        <f ca="1">IF($C1722&gt;=TODAY(),"-",100*(AQ1722-MIN(Fit_Error_LocalTransmission))/(MAX(Fit_Error_LocalTransmission)-MIN(Fit_Error_LocalTransmission)))</f>
        <v>-</v>
      </c>
      <c r="AS1722" s="17" t="str">
        <f t="shared" ca="1" si="752"/>
        <v>-</v>
      </c>
      <c r="AT1722" s="67" t="str">
        <f t="shared" ca="1" si="753"/>
        <v>-</v>
      </c>
    </row>
    <row r="1723" spans="1:46" s="1" customFormat="1" ht="12" x14ac:dyDescent="0.35">
      <c r="A1723" s="87"/>
      <c r="B1723" s="40" t="str">
        <f t="shared" si="730"/>
        <v/>
      </c>
      <c r="C1723" s="41" t="str">
        <f t="shared" si="731"/>
        <v/>
      </c>
      <c r="D1723" s="28">
        <f>'I Disease Parameters'!$E$6/(1000*365)</f>
        <v>4.8197260273972601E-5</v>
      </c>
      <c r="E1723" s="28">
        <f>'I Disease Parameters'!$E$7/(1000*365)</f>
        <v>2.0024657534246577E-5</v>
      </c>
      <c r="F1723" s="27">
        <f>(1-'I Disease Parameters'!$E$8)/'I Disease Parameters'!$E$10</f>
        <v>0.188</v>
      </c>
      <c r="G1723" s="27">
        <f>'I Disease Parameters'!$E$8/'I Disease Parameters'!$E$11</f>
        <v>1.2E-2</v>
      </c>
      <c r="H1723" s="27">
        <f>1/'I Disease Parameters'!$E$12</f>
        <v>0.05</v>
      </c>
      <c r="I1723" s="27">
        <f>'I Disease Parameters'!$E$9/'I Disease Parameters'!$E$15</f>
        <v>0</v>
      </c>
      <c r="J1723" s="83">
        <f t="shared" si="754"/>
        <v>7.7001263440561267</v>
      </c>
      <c r="K1723" s="60">
        <f t="shared" si="755"/>
        <v>0.77001263449643809</v>
      </c>
      <c r="L1723" s="30">
        <f t="shared" si="756"/>
        <v>0.46717576064062738</v>
      </c>
      <c r="M1723" s="27">
        <f>J1723/'I Disease Parameters'!$E$12</f>
        <v>0.38500631720280631</v>
      </c>
      <c r="N1723" s="27">
        <f>K1723/SQRT('I Disease Parameters'!$E$13*'I Disease Parameters'!$E$13)</f>
        <v>4.5294860852731655E-2</v>
      </c>
      <c r="O1723" s="27">
        <f>L1723/'I Disease Parameters'!$E$13</f>
        <v>2.7480927096507492E-2</v>
      </c>
      <c r="P1723" s="27">
        <f>(1-L1723)/'I Disease Parameters'!$E$14</f>
        <v>2.2201009973307193E-2</v>
      </c>
      <c r="Q1723" s="19" t="str">
        <f t="shared" si="732"/>
        <v/>
      </c>
      <c r="R1723" s="17" t="str">
        <f t="shared" si="733"/>
        <v/>
      </c>
      <c r="S1723" s="17" t="str">
        <f t="shared" si="734"/>
        <v/>
      </c>
      <c r="T1723" s="17" t="str">
        <f t="shared" si="735"/>
        <v/>
      </c>
      <c r="U1723" s="17" t="str">
        <f t="shared" si="736"/>
        <v/>
      </c>
      <c r="V1723" s="17" t="str">
        <f t="shared" si="737"/>
        <v/>
      </c>
      <c r="W1723" s="17" t="str">
        <f t="shared" si="738"/>
        <v/>
      </c>
      <c r="X1723" s="18" t="str">
        <f t="shared" si="729"/>
        <v/>
      </c>
      <c r="Y1723" s="17" t="str">
        <f t="shared" si="739"/>
        <v/>
      </c>
      <c r="Z1723" s="17" t="str">
        <f t="shared" si="740"/>
        <v/>
      </c>
      <c r="AA1723" s="17" t="str">
        <f t="shared" si="741"/>
        <v/>
      </c>
      <c r="AB1723" s="17" t="str">
        <f t="shared" si="742"/>
        <v/>
      </c>
      <c r="AC1723" s="17" t="str">
        <f t="shared" si="743"/>
        <v/>
      </c>
      <c r="AD1723" s="18" t="str">
        <f t="shared" si="744"/>
        <v/>
      </c>
      <c r="AE1723" s="19" t="str">
        <f t="shared" si="745"/>
        <v/>
      </c>
      <c r="AF1723" s="17" t="str">
        <f t="shared" si="746"/>
        <v/>
      </c>
      <c r="AG1723" s="17" t="str">
        <f t="shared" si="747"/>
        <v/>
      </c>
      <c r="AH1723" s="18" t="str">
        <f t="shared" si="748"/>
        <v/>
      </c>
      <c r="AI1723" s="73"/>
      <c r="AJ1723" s="74"/>
      <c r="AK1723" s="74"/>
      <c r="AL1723" s="73"/>
      <c r="AM1723" s="74"/>
      <c r="AN1723" s="74">
        <f t="shared" si="749"/>
        <v>2012</v>
      </c>
      <c r="AO1723" s="19" t="str">
        <f t="shared" ca="1" si="750"/>
        <v>-</v>
      </c>
      <c r="AP1723" s="17" t="str">
        <f ca="1">IF($C1723&gt;=TODAY(),"-",100*(AO1723-MIN(Fit_Error_Deaths))/(MAX(Fit_Error_Deaths)-MIN(Fit_Error_Deaths)))</f>
        <v>-</v>
      </c>
      <c r="AQ1723" s="17" t="str">
        <f t="shared" ca="1" si="751"/>
        <v>-</v>
      </c>
      <c r="AR1723" s="17" t="str">
        <f ca="1">IF($C1723&gt;=TODAY(),"-",100*(AQ1723-MIN(Fit_Error_LocalTransmission))/(MAX(Fit_Error_LocalTransmission)-MIN(Fit_Error_LocalTransmission)))</f>
        <v>-</v>
      </c>
      <c r="AS1723" s="17" t="str">
        <f t="shared" ca="1" si="752"/>
        <v>-</v>
      </c>
      <c r="AT1723" s="67" t="str">
        <f t="shared" ca="1" si="753"/>
        <v>-</v>
      </c>
    </row>
    <row r="1724" spans="1:46" s="1" customFormat="1" ht="12" x14ac:dyDescent="0.35">
      <c r="A1724" s="87"/>
      <c r="B1724" s="40" t="str">
        <f t="shared" si="730"/>
        <v/>
      </c>
      <c r="C1724" s="41" t="str">
        <f t="shared" si="731"/>
        <v/>
      </c>
      <c r="D1724" s="28">
        <f>'I Disease Parameters'!$E$6/(1000*365)</f>
        <v>4.8197260273972601E-5</v>
      </c>
      <c r="E1724" s="28">
        <f>'I Disease Parameters'!$E$7/(1000*365)</f>
        <v>2.0024657534246577E-5</v>
      </c>
      <c r="F1724" s="27">
        <f>(1-'I Disease Parameters'!$E$8)/'I Disease Parameters'!$E$10</f>
        <v>0.188</v>
      </c>
      <c r="G1724" s="27">
        <f>'I Disease Parameters'!$E$8/'I Disease Parameters'!$E$11</f>
        <v>1.2E-2</v>
      </c>
      <c r="H1724" s="27">
        <f>1/'I Disease Parameters'!$E$12</f>
        <v>0.05</v>
      </c>
      <c r="I1724" s="27">
        <f>'I Disease Parameters'!$E$9/'I Disease Parameters'!$E$15</f>
        <v>0</v>
      </c>
      <c r="J1724" s="83">
        <f t="shared" si="754"/>
        <v>7.7001263440561267</v>
      </c>
      <c r="K1724" s="60">
        <f t="shared" si="755"/>
        <v>0.77001263449643809</v>
      </c>
      <c r="L1724" s="30">
        <f t="shared" si="756"/>
        <v>0.46717576064062738</v>
      </c>
      <c r="M1724" s="27">
        <f>J1724/'I Disease Parameters'!$E$12</f>
        <v>0.38500631720280631</v>
      </c>
      <c r="N1724" s="27">
        <f>K1724/SQRT('I Disease Parameters'!$E$13*'I Disease Parameters'!$E$13)</f>
        <v>4.5294860852731655E-2</v>
      </c>
      <c r="O1724" s="27">
        <f>L1724/'I Disease Parameters'!$E$13</f>
        <v>2.7480927096507492E-2</v>
      </c>
      <c r="P1724" s="27">
        <f>(1-L1724)/'I Disease Parameters'!$E$14</f>
        <v>2.2201009973307193E-2</v>
      </c>
      <c r="Q1724" s="19" t="str">
        <f t="shared" si="732"/>
        <v/>
      </c>
      <c r="R1724" s="17" t="str">
        <f t="shared" si="733"/>
        <v/>
      </c>
      <c r="S1724" s="17" t="str">
        <f t="shared" si="734"/>
        <v/>
      </c>
      <c r="T1724" s="17" t="str">
        <f t="shared" si="735"/>
        <v/>
      </c>
      <c r="U1724" s="17" t="str">
        <f t="shared" si="736"/>
        <v/>
      </c>
      <c r="V1724" s="17" t="str">
        <f t="shared" si="737"/>
        <v/>
      </c>
      <c r="W1724" s="17" t="str">
        <f t="shared" si="738"/>
        <v/>
      </c>
      <c r="X1724" s="18" t="str">
        <f t="shared" si="729"/>
        <v/>
      </c>
      <c r="Y1724" s="17" t="str">
        <f t="shared" si="739"/>
        <v/>
      </c>
      <c r="Z1724" s="17" t="str">
        <f t="shared" si="740"/>
        <v/>
      </c>
      <c r="AA1724" s="17" t="str">
        <f t="shared" si="741"/>
        <v/>
      </c>
      <c r="AB1724" s="17" t="str">
        <f t="shared" si="742"/>
        <v/>
      </c>
      <c r="AC1724" s="17" t="str">
        <f t="shared" si="743"/>
        <v/>
      </c>
      <c r="AD1724" s="18" t="str">
        <f t="shared" si="744"/>
        <v/>
      </c>
      <c r="AE1724" s="19" t="str">
        <f t="shared" si="745"/>
        <v/>
      </c>
      <c r="AF1724" s="17" t="str">
        <f t="shared" si="746"/>
        <v/>
      </c>
      <c r="AG1724" s="17" t="str">
        <f t="shared" si="747"/>
        <v/>
      </c>
      <c r="AH1724" s="18" t="str">
        <f t="shared" si="748"/>
        <v/>
      </c>
      <c r="AI1724" s="73"/>
      <c r="AJ1724" s="74"/>
      <c r="AK1724" s="74"/>
      <c r="AL1724" s="73"/>
      <c r="AM1724" s="74"/>
      <c r="AN1724" s="74">
        <f t="shared" si="749"/>
        <v>2012</v>
      </c>
      <c r="AO1724" s="19" t="str">
        <f t="shared" ca="1" si="750"/>
        <v>-</v>
      </c>
      <c r="AP1724" s="17" t="str">
        <f ca="1">IF($C1724&gt;=TODAY(),"-",100*(AO1724-MIN(Fit_Error_Deaths))/(MAX(Fit_Error_Deaths)-MIN(Fit_Error_Deaths)))</f>
        <v>-</v>
      </c>
      <c r="AQ1724" s="17" t="str">
        <f t="shared" ca="1" si="751"/>
        <v>-</v>
      </c>
      <c r="AR1724" s="17" t="str">
        <f ca="1">IF($C1724&gt;=TODAY(),"-",100*(AQ1724-MIN(Fit_Error_LocalTransmission))/(MAX(Fit_Error_LocalTransmission)-MIN(Fit_Error_LocalTransmission)))</f>
        <v>-</v>
      </c>
      <c r="AS1724" s="17" t="str">
        <f t="shared" ca="1" si="752"/>
        <v>-</v>
      </c>
      <c r="AT1724" s="67" t="str">
        <f t="shared" ca="1" si="753"/>
        <v>-</v>
      </c>
    </row>
    <row r="1725" spans="1:46" s="1" customFormat="1" ht="12" x14ac:dyDescent="0.35">
      <c r="A1725" s="87"/>
      <c r="B1725" s="40" t="str">
        <f t="shared" si="730"/>
        <v/>
      </c>
      <c r="C1725" s="41" t="str">
        <f t="shared" si="731"/>
        <v/>
      </c>
      <c r="D1725" s="28">
        <f>'I Disease Parameters'!$E$6/(1000*365)</f>
        <v>4.8197260273972601E-5</v>
      </c>
      <c r="E1725" s="28">
        <f>'I Disease Parameters'!$E$7/(1000*365)</f>
        <v>2.0024657534246577E-5</v>
      </c>
      <c r="F1725" s="27">
        <f>(1-'I Disease Parameters'!$E$8)/'I Disease Parameters'!$E$10</f>
        <v>0.188</v>
      </c>
      <c r="G1725" s="27">
        <f>'I Disease Parameters'!$E$8/'I Disease Parameters'!$E$11</f>
        <v>1.2E-2</v>
      </c>
      <c r="H1725" s="27">
        <f>1/'I Disease Parameters'!$E$12</f>
        <v>0.05</v>
      </c>
      <c r="I1725" s="27">
        <f>'I Disease Parameters'!$E$9/'I Disease Parameters'!$E$15</f>
        <v>0</v>
      </c>
      <c r="J1725" s="83">
        <f t="shared" si="754"/>
        <v>7.7001263440561267</v>
      </c>
      <c r="K1725" s="60">
        <f t="shared" si="755"/>
        <v>0.77001263449643809</v>
      </c>
      <c r="L1725" s="30">
        <f t="shared" si="756"/>
        <v>0.46717576064062738</v>
      </c>
      <c r="M1725" s="27">
        <f>J1725/'I Disease Parameters'!$E$12</f>
        <v>0.38500631720280631</v>
      </c>
      <c r="N1725" s="27">
        <f>K1725/SQRT('I Disease Parameters'!$E$13*'I Disease Parameters'!$E$13)</f>
        <v>4.5294860852731655E-2</v>
      </c>
      <c r="O1725" s="27">
        <f>L1725/'I Disease Parameters'!$E$13</f>
        <v>2.7480927096507492E-2</v>
      </c>
      <c r="P1725" s="27">
        <f>(1-L1725)/'I Disease Parameters'!$E$14</f>
        <v>2.2201009973307193E-2</v>
      </c>
      <c r="Q1725" s="19" t="str">
        <f t="shared" si="732"/>
        <v/>
      </c>
      <c r="R1725" s="17" t="str">
        <f t="shared" si="733"/>
        <v/>
      </c>
      <c r="S1725" s="17" t="str">
        <f t="shared" si="734"/>
        <v/>
      </c>
      <c r="T1725" s="17" t="str">
        <f t="shared" si="735"/>
        <v/>
      </c>
      <c r="U1725" s="17" t="str">
        <f t="shared" si="736"/>
        <v/>
      </c>
      <c r="V1725" s="17" t="str">
        <f t="shared" si="737"/>
        <v/>
      </c>
      <c r="W1725" s="17" t="str">
        <f t="shared" si="738"/>
        <v/>
      </c>
      <c r="X1725" s="18" t="str">
        <f t="shared" si="729"/>
        <v/>
      </c>
      <c r="Y1725" s="17" t="str">
        <f t="shared" si="739"/>
        <v/>
      </c>
      <c r="Z1725" s="17" t="str">
        <f t="shared" si="740"/>
        <v/>
      </c>
      <c r="AA1725" s="17" t="str">
        <f t="shared" si="741"/>
        <v/>
      </c>
      <c r="AB1725" s="17" t="str">
        <f t="shared" si="742"/>
        <v/>
      </c>
      <c r="AC1725" s="17" t="str">
        <f t="shared" si="743"/>
        <v/>
      </c>
      <c r="AD1725" s="18" t="str">
        <f t="shared" si="744"/>
        <v/>
      </c>
      <c r="AE1725" s="19" t="str">
        <f t="shared" si="745"/>
        <v/>
      </c>
      <c r="AF1725" s="17" t="str">
        <f t="shared" si="746"/>
        <v/>
      </c>
      <c r="AG1725" s="17" t="str">
        <f t="shared" si="747"/>
        <v/>
      </c>
      <c r="AH1725" s="18" t="str">
        <f t="shared" si="748"/>
        <v/>
      </c>
      <c r="AI1725" s="73"/>
      <c r="AJ1725" s="74"/>
      <c r="AK1725" s="74"/>
      <c r="AL1725" s="73"/>
      <c r="AM1725" s="74"/>
      <c r="AN1725" s="74">
        <f t="shared" si="749"/>
        <v>2012</v>
      </c>
      <c r="AO1725" s="19" t="str">
        <f t="shared" ca="1" si="750"/>
        <v>-</v>
      </c>
      <c r="AP1725" s="17" t="str">
        <f ca="1">IF($C1725&gt;=TODAY(),"-",100*(AO1725-MIN(Fit_Error_Deaths))/(MAX(Fit_Error_Deaths)-MIN(Fit_Error_Deaths)))</f>
        <v>-</v>
      </c>
      <c r="AQ1725" s="17" t="str">
        <f t="shared" ca="1" si="751"/>
        <v>-</v>
      </c>
      <c r="AR1725" s="17" t="str">
        <f ca="1">IF($C1725&gt;=TODAY(),"-",100*(AQ1725-MIN(Fit_Error_LocalTransmission))/(MAX(Fit_Error_LocalTransmission)-MIN(Fit_Error_LocalTransmission)))</f>
        <v>-</v>
      </c>
      <c r="AS1725" s="17" t="str">
        <f t="shared" ca="1" si="752"/>
        <v>-</v>
      </c>
      <c r="AT1725" s="67" t="str">
        <f t="shared" ca="1" si="753"/>
        <v>-</v>
      </c>
    </row>
    <row r="1726" spans="1:46" s="1" customFormat="1" ht="12" x14ac:dyDescent="0.35">
      <c r="A1726" s="87"/>
      <c r="B1726" s="40" t="str">
        <f t="shared" si="730"/>
        <v/>
      </c>
      <c r="C1726" s="41" t="str">
        <f t="shared" si="731"/>
        <v/>
      </c>
      <c r="D1726" s="28">
        <f>'I Disease Parameters'!$E$6/(1000*365)</f>
        <v>4.8197260273972601E-5</v>
      </c>
      <c r="E1726" s="28">
        <f>'I Disease Parameters'!$E$7/(1000*365)</f>
        <v>2.0024657534246577E-5</v>
      </c>
      <c r="F1726" s="27">
        <f>(1-'I Disease Parameters'!$E$8)/'I Disease Parameters'!$E$10</f>
        <v>0.188</v>
      </c>
      <c r="G1726" s="27">
        <f>'I Disease Parameters'!$E$8/'I Disease Parameters'!$E$11</f>
        <v>1.2E-2</v>
      </c>
      <c r="H1726" s="27">
        <f>1/'I Disease Parameters'!$E$12</f>
        <v>0.05</v>
      </c>
      <c r="I1726" s="27">
        <f>'I Disease Parameters'!$E$9/'I Disease Parameters'!$E$15</f>
        <v>0</v>
      </c>
      <c r="J1726" s="83">
        <f t="shared" si="754"/>
        <v>7.7001263440561267</v>
      </c>
      <c r="K1726" s="60">
        <f t="shared" si="755"/>
        <v>0.77001263449643809</v>
      </c>
      <c r="L1726" s="30">
        <f t="shared" si="756"/>
        <v>0.46717576064062738</v>
      </c>
      <c r="M1726" s="27">
        <f>J1726/'I Disease Parameters'!$E$12</f>
        <v>0.38500631720280631</v>
      </c>
      <c r="N1726" s="27">
        <f>K1726/SQRT('I Disease Parameters'!$E$13*'I Disease Parameters'!$E$13)</f>
        <v>4.5294860852731655E-2</v>
      </c>
      <c r="O1726" s="27">
        <f>L1726/'I Disease Parameters'!$E$13</f>
        <v>2.7480927096507492E-2</v>
      </c>
      <c r="P1726" s="27">
        <f>(1-L1726)/'I Disease Parameters'!$E$14</f>
        <v>2.2201009973307193E-2</v>
      </c>
      <c r="Q1726" s="19" t="str">
        <f t="shared" si="732"/>
        <v/>
      </c>
      <c r="R1726" s="17" t="str">
        <f t="shared" si="733"/>
        <v/>
      </c>
      <c r="S1726" s="17" t="str">
        <f t="shared" si="734"/>
        <v/>
      </c>
      <c r="T1726" s="17" t="str">
        <f t="shared" si="735"/>
        <v/>
      </c>
      <c r="U1726" s="17" t="str">
        <f t="shared" si="736"/>
        <v/>
      </c>
      <c r="V1726" s="17" t="str">
        <f t="shared" si="737"/>
        <v/>
      </c>
      <c r="W1726" s="17" t="str">
        <f t="shared" si="738"/>
        <v/>
      </c>
      <c r="X1726" s="18" t="str">
        <f t="shared" si="729"/>
        <v/>
      </c>
      <c r="Y1726" s="17" t="str">
        <f t="shared" si="739"/>
        <v/>
      </c>
      <c r="Z1726" s="17" t="str">
        <f t="shared" si="740"/>
        <v/>
      </c>
      <c r="AA1726" s="17" t="str">
        <f t="shared" si="741"/>
        <v/>
      </c>
      <c r="AB1726" s="17" t="str">
        <f t="shared" si="742"/>
        <v/>
      </c>
      <c r="AC1726" s="17" t="str">
        <f t="shared" si="743"/>
        <v/>
      </c>
      <c r="AD1726" s="18" t="str">
        <f t="shared" si="744"/>
        <v/>
      </c>
      <c r="AE1726" s="19" t="str">
        <f t="shared" si="745"/>
        <v/>
      </c>
      <c r="AF1726" s="17" t="str">
        <f t="shared" si="746"/>
        <v/>
      </c>
      <c r="AG1726" s="17" t="str">
        <f t="shared" si="747"/>
        <v/>
      </c>
      <c r="AH1726" s="18" t="str">
        <f t="shared" si="748"/>
        <v/>
      </c>
      <c r="AI1726" s="73"/>
      <c r="AJ1726" s="74"/>
      <c r="AK1726" s="74"/>
      <c r="AL1726" s="73"/>
      <c r="AM1726" s="74"/>
      <c r="AN1726" s="74">
        <f t="shared" si="749"/>
        <v>2012</v>
      </c>
      <c r="AO1726" s="19" t="str">
        <f t="shared" ca="1" si="750"/>
        <v>-</v>
      </c>
      <c r="AP1726" s="17" t="str">
        <f ca="1">IF($C1726&gt;=TODAY(),"-",100*(AO1726-MIN(Fit_Error_Deaths))/(MAX(Fit_Error_Deaths)-MIN(Fit_Error_Deaths)))</f>
        <v>-</v>
      </c>
      <c r="AQ1726" s="17" t="str">
        <f t="shared" ca="1" si="751"/>
        <v>-</v>
      </c>
      <c r="AR1726" s="17" t="str">
        <f ca="1">IF($C1726&gt;=TODAY(),"-",100*(AQ1726-MIN(Fit_Error_LocalTransmission))/(MAX(Fit_Error_LocalTransmission)-MIN(Fit_Error_LocalTransmission)))</f>
        <v>-</v>
      </c>
      <c r="AS1726" s="17" t="str">
        <f t="shared" ca="1" si="752"/>
        <v>-</v>
      </c>
      <c r="AT1726" s="67" t="str">
        <f t="shared" ca="1" si="753"/>
        <v>-</v>
      </c>
    </row>
    <row r="1727" spans="1:46" s="1" customFormat="1" ht="12" x14ac:dyDescent="0.35">
      <c r="A1727" s="87"/>
      <c r="B1727" s="40" t="str">
        <f t="shared" si="730"/>
        <v/>
      </c>
      <c r="C1727" s="41" t="str">
        <f t="shared" si="731"/>
        <v/>
      </c>
      <c r="D1727" s="28">
        <f>'I Disease Parameters'!$E$6/(1000*365)</f>
        <v>4.8197260273972601E-5</v>
      </c>
      <c r="E1727" s="28">
        <f>'I Disease Parameters'!$E$7/(1000*365)</f>
        <v>2.0024657534246577E-5</v>
      </c>
      <c r="F1727" s="27">
        <f>(1-'I Disease Parameters'!$E$8)/'I Disease Parameters'!$E$10</f>
        <v>0.188</v>
      </c>
      <c r="G1727" s="27">
        <f>'I Disease Parameters'!$E$8/'I Disease Parameters'!$E$11</f>
        <v>1.2E-2</v>
      </c>
      <c r="H1727" s="27">
        <f>1/'I Disease Parameters'!$E$12</f>
        <v>0.05</v>
      </c>
      <c r="I1727" s="27">
        <f>'I Disease Parameters'!$E$9/'I Disease Parameters'!$E$15</f>
        <v>0</v>
      </c>
      <c r="J1727" s="83">
        <f t="shared" si="754"/>
        <v>7.7001263440561267</v>
      </c>
      <c r="K1727" s="60">
        <f t="shared" si="755"/>
        <v>0.77001263449643809</v>
      </c>
      <c r="L1727" s="30">
        <f t="shared" si="756"/>
        <v>0.46717576064062738</v>
      </c>
      <c r="M1727" s="27">
        <f>J1727/'I Disease Parameters'!$E$12</f>
        <v>0.38500631720280631</v>
      </c>
      <c r="N1727" s="27">
        <f>K1727/SQRT('I Disease Parameters'!$E$13*'I Disease Parameters'!$E$13)</f>
        <v>4.5294860852731655E-2</v>
      </c>
      <c r="O1727" s="27">
        <f>L1727/'I Disease Parameters'!$E$13</f>
        <v>2.7480927096507492E-2</v>
      </c>
      <c r="P1727" s="27">
        <f>(1-L1727)/'I Disease Parameters'!$E$14</f>
        <v>2.2201009973307193E-2</v>
      </c>
      <c r="Q1727" s="19" t="str">
        <f t="shared" si="732"/>
        <v/>
      </c>
      <c r="R1727" s="17" t="str">
        <f t="shared" si="733"/>
        <v/>
      </c>
      <c r="S1727" s="17" t="str">
        <f t="shared" si="734"/>
        <v/>
      </c>
      <c r="T1727" s="17" t="str">
        <f t="shared" si="735"/>
        <v/>
      </c>
      <c r="U1727" s="17" t="str">
        <f t="shared" si="736"/>
        <v/>
      </c>
      <c r="V1727" s="17" t="str">
        <f t="shared" si="737"/>
        <v/>
      </c>
      <c r="W1727" s="17" t="str">
        <f t="shared" si="738"/>
        <v/>
      </c>
      <c r="X1727" s="18" t="str">
        <f t="shared" si="729"/>
        <v/>
      </c>
      <c r="Y1727" s="17" t="str">
        <f t="shared" si="739"/>
        <v/>
      </c>
      <c r="Z1727" s="17" t="str">
        <f t="shared" si="740"/>
        <v/>
      </c>
      <c r="AA1727" s="17" t="str">
        <f t="shared" si="741"/>
        <v/>
      </c>
      <c r="AB1727" s="17" t="str">
        <f t="shared" si="742"/>
        <v/>
      </c>
      <c r="AC1727" s="17" t="str">
        <f t="shared" si="743"/>
        <v/>
      </c>
      <c r="AD1727" s="18" t="str">
        <f t="shared" si="744"/>
        <v/>
      </c>
      <c r="AE1727" s="19" t="str">
        <f t="shared" si="745"/>
        <v/>
      </c>
      <c r="AF1727" s="17" t="str">
        <f t="shared" si="746"/>
        <v/>
      </c>
      <c r="AG1727" s="17" t="str">
        <f t="shared" si="747"/>
        <v/>
      </c>
      <c r="AH1727" s="18" t="str">
        <f t="shared" si="748"/>
        <v/>
      </c>
      <c r="AI1727" s="73"/>
      <c r="AJ1727" s="74"/>
      <c r="AK1727" s="74"/>
      <c r="AL1727" s="73"/>
      <c r="AM1727" s="74"/>
      <c r="AN1727" s="74">
        <f t="shared" si="749"/>
        <v>2012</v>
      </c>
      <c r="AO1727" s="19" t="str">
        <f t="shared" ca="1" si="750"/>
        <v>-</v>
      </c>
      <c r="AP1727" s="17" t="str">
        <f ca="1">IF($C1727&gt;=TODAY(),"-",100*(AO1727-MIN(Fit_Error_Deaths))/(MAX(Fit_Error_Deaths)-MIN(Fit_Error_Deaths)))</f>
        <v>-</v>
      </c>
      <c r="AQ1727" s="17" t="str">
        <f t="shared" ca="1" si="751"/>
        <v>-</v>
      </c>
      <c r="AR1727" s="17" t="str">
        <f ca="1">IF($C1727&gt;=TODAY(),"-",100*(AQ1727-MIN(Fit_Error_LocalTransmission))/(MAX(Fit_Error_LocalTransmission)-MIN(Fit_Error_LocalTransmission)))</f>
        <v>-</v>
      </c>
      <c r="AS1727" s="17" t="str">
        <f t="shared" ca="1" si="752"/>
        <v>-</v>
      </c>
      <c r="AT1727" s="67" t="str">
        <f t="shared" ca="1" si="753"/>
        <v>-</v>
      </c>
    </row>
    <row r="1728" spans="1:46" s="1" customFormat="1" ht="12" x14ac:dyDescent="0.35">
      <c r="A1728" s="87"/>
      <c r="B1728" s="40" t="str">
        <f t="shared" si="730"/>
        <v/>
      </c>
      <c r="C1728" s="41" t="str">
        <f t="shared" si="731"/>
        <v/>
      </c>
      <c r="D1728" s="28">
        <f>'I Disease Parameters'!$E$6/(1000*365)</f>
        <v>4.8197260273972601E-5</v>
      </c>
      <c r="E1728" s="28">
        <f>'I Disease Parameters'!$E$7/(1000*365)</f>
        <v>2.0024657534246577E-5</v>
      </c>
      <c r="F1728" s="27">
        <f>(1-'I Disease Parameters'!$E$8)/'I Disease Parameters'!$E$10</f>
        <v>0.188</v>
      </c>
      <c r="G1728" s="27">
        <f>'I Disease Parameters'!$E$8/'I Disease Parameters'!$E$11</f>
        <v>1.2E-2</v>
      </c>
      <c r="H1728" s="27">
        <f>1/'I Disease Parameters'!$E$12</f>
        <v>0.05</v>
      </c>
      <c r="I1728" s="27">
        <f>'I Disease Parameters'!$E$9/'I Disease Parameters'!$E$15</f>
        <v>0</v>
      </c>
      <c r="J1728" s="83">
        <f t="shared" si="754"/>
        <v>7.7001263440561267</v>
      </c>
      <c r="K1728" s="60">
        <f t="shared" si="755"/>
        <v>0.77001263449643809</v>
      </c>
      <c r="L1728" s="30">
        <f t="shared" si="756"/>
        <v>0.46717576064062738</v>
      </c>
      <c r="M1728" s="27">
        <f>J1728/'I Disease Parameters'!$E$12</f>
        <v>0.38500631720280631</v>
      </c>
      <c r="N1728" s="27">
        <f>K1728/SQRT('I Disease Parameters'!$E$13*'I Disease Parameters'!$E$13)</f>
        <v>4.5294860852731655E-2</v>
      </c>
      <c r="O1728" s="27">
        <f>L1728/'I Disease Parameters'!$E$13</f>
        <v>2.7480927096507492E-2</v>
      </c>
      <c r="P1728" s="27">
        <f>(1-L1728)/'I Disease Parameters'!$E$14</f>
        <v>2.2201009973307193E-2</v>
      </c>
      <c r="Q1728" s="19" t="str">
        <f t="shared" si="732"/>
        <v/>
      </c>
      <c r="R1728" s="17" t="str">
        <f t="shared" si="733"/>
        <v/>
      </c>
      <c r="S1728" s="17" t="str">
        <f t="shared" si="734"/>
        <v/>
      </c>
      <c r="T1728" s="17" t="str">
        <f t="shared" si="735"/>
        <v/>
      </c>
      <c r="U1728" s="17" t="str">
        <f t="shared" si="736"/>
        <v/>
      </c>
      <c r="V1728" s="17" t="str">
        <f t="shared" si="737"/>
        <v/>
      </c>
      <c r="W1728" s="17" t="str">
        <f t="shared" si="738"/>
        <v/>
      </c>
      <c r="X1728" s="18" t="str">
        <f t="shared" si="729"/>
        <v/>
      </c>
      <c r="Y1728" s="17" t="str">
        <f t="shared" si="739"/>
        <v/>
      </c>
      <c r="Z1728" s="17" t="str">
        <f t="shared" si="740"/>
        <v/>
      </c>
      <c r="AA1728" s="17" t="str">
        <f t="shared" si="741"/>
        <v/>
      </c>
      <c r="AB1728" s="17" t="str">
        <f t="shared" si="742"/>
        <v/>
      </c>
      <c r="AC1728" s="17" t="str">
        <f t="shared" si="743"/>
        <v/>
      </c>
      <c r="AD1728" s="18" t="str">
        <f t="shared" si="744"/>
        <v/>
      </c>
      <c r="AE1728" s="19" t="str">
        <f t="shared" si="745"/>
        <v/>
      </c>
      <c r="AF1728" s="17" t="str">
        <f t="shared" si="746"/>
        <v/>
      </c>
      <c r="AG1728" s="17" t="str">
        <f t="shared" si="747"/>
        <v/>
      </c>
      <c r="AH1728" s="18" t="str">
        <f t="shared" si="748"/>
        <v/>
      </c>
      <c r="AI1728" s="73"/>
      <c r="AJ1728" s="74"/>
      <c r="AK1728" s="74"/>
      <c r="AL1728" s="73"/>
      <c r="AM1728" s="74"/>
      <c r="AN1728" s="74">
        <f t="shared" si="749"/>
        <v>2012</v>
      </c>
      <c r="AO1728" s="19" t="str">
        <f t="shared" ca="1" si="750"/>
        <v>-</v>
      </c>
      <c r="AP1728" s="17" t="str">
        <f ca="1">IF($C1728&gt;=TODAY(),"-",100*(AO1728-MIN(Fit_Error_Deaths))/(MAX(Fit_Error_Deaths)-MIN(Fit_Error_Deaths)))</f>
        <v>-</v>
      </c>
      <c r="AQ1728" s="17" t="str">
        <f t="shared" ca="1" si="751"/>
        <v>-</v>
      </c>
      <c r="AR1728" s="17" t="str">
        <f ca="1">IF($C1728&gt;=TODAY(),"-",100*(AQ1728-MIN(Fit_Error_LocalTransmission))/(MAX(Fit_Error_LocalTransmission)-MIN(Fit_Error_LocalTransmission)))</f>
        <v>-</v>
      </c>
      <c r="AS1728" s="17" t="str">
        <f t="shared" ca="1" si="752"/>
        <v>-</v>
      </c>
      <c r="AT1728" s="67" t="str">
        <f t="shared" ca="1" si="753"/>
        <v>-</v>
      </c>
    </row>
    <row r="1729" spans="1:46" s="1" customFormat="1" ht="12" x14ac:dyDescent="0.35">
      <c r="A1729" s="87"/>
      <c r="B1729" s="40" t="str">
        <f t="shared" si="730"/>
        <v/>
      </c>
      <c r="C1729" s="41" t="str">
        <f t="shared" si="731"/>
        <v/>
      </c>
      <c r="D1729" s="28">
        <f>'I Disease Parameters'!$E$6/(1000*365)</f>
        <v>4.8197260273972601E-5</v>
      </c>
      <c r="E1729" s="28">
        <f>'I Disease Parameters'!$E$7/(1000*365)</f>
        <v>2.0024657534246577E-5</v>
      </c>
      <c r="F1729" s="27">
        <f>(1-'I Disease Parameters'!$E$8)/'I Disease Parameters'!$E$10</f>
        <v>0.188</v>
      </c>
      <c r="G1729" s="27">
        <f>'I Disease Parameters'!$E$8/'I Disease Parameters'!$E$11</f>
        <v>1.2E-2</v>
      </c>
      <c r="H1729" s="27">
        <f>1/'I Disease Parameters'!$E$12</f>
        <v>0.05</v>
      </c>
      <c r="I1729" s="27">
        <f>'I Disease Parameters'!$E$9/'I Disease Parameters'!$E$15</f>
        <v>0</v>
      </c>
      <c r="J1729" s="83">
        <f t="shared" si="754"/>
        <v>7.7001263440561267</v>
      </c>
      <c r="K1729" s="60">
        <f t="shared" si="755"/>
        <v>0.77001263449643809</v>
      </c>
      <c r="L1729" s="30">
        <f t="shared" si="756"/>
        <v>0.46717576064062738</v>
      </c>
      <c r="M1729" s="27">
        <f>J1729/'I Disease Parameters'!$E$12</f>
        <v>0.38500631720280631</v>
      </c>
      <c r="N1729" s="27">
        <f>K1729/SQRT('I Disease Parameters'!$E$13*'I Disease Parameters'!$E$13)</f>
        <v>4.5294860852731655E-2</v>
      </c>
      <c r="O1729" s="27">
        <f>L1729/'I Disease Parameters'!$E$13</f>
        <v>2.7480927096507492E-2</v>
      </c>
      <c r="P1729" s="27">
        <f>(1-L1729)/'I Disease Parameters'!$E$14</f>
        <v>2.2201009973307193E-2</v>
      </c>
      <c r="Q1729" s="19" t="str">
        <f t="shared" si="732"/>
        <v/>
      </c>
      <c r="R1729" s="17" t="str">
        <f t="shared" si="733"/>
        <v/>
      </c>
      <c r="S1729" s="17" t="str">
        <f t="shared" si="734"/>
        <v/>
      </c>
      <c r="T1729" s="17" t="str">
        <f t="shared" si="735"/>
        <v/>
      </c>
      <c r="U1729" s="17" t="str">
        <f t="shared" si="736"/>
        <v/>
      </c>
      <c r="V1729" s="17" t="str">
        <f t="shared" si="737"/>
        <v/>
      </c>
      <c r="W1729" s="17" t="str">
        <f t="shared" si="738"/>
        <v/>
      </c>
      <c r="X1729" s="18" t="str">
        <f t="shared" si="729"/>
        <v/>
      </c>
      <c r="Y1729" s="17" t="str">
        <f t="shared" si="739"/>
        <v/>
      </c>
      <c r="Z1729" s="17" t="str">
        <f t="shared" si="740"/>
        <v/>
      </c>
      <c r="AA1729" s="17" t="str">
        <f t="shared" si="741"/>
        <v/>
      </c>
      <c r="AB1729" s="17" t="str">
        <f t="shared" si="742"/>
        <v/>
      </c>
      <c r="AC1729" s="17" t="str">
        <f t="shared" si="743"/>
        <v/>
      </c>
      <c r="AD1729" s="18" t="str">
        <f t="shared" si="744"/>
        <v/>
      </c>
      <c r="AE1729" s="19" t="str">
        <f t="shared" si="745"/>
        <v/>
      </c>
      <c r="AF1729" s="17" t="str">
        <f t="shared" si="746"/>
        <v/>
      </c>
      <c r="AG1729" s="17" t="str">
        <f t="shared" si="747"/>
        <v/>
      </c>
      <c r="AH1729" s="18" t="str">
        <f t="shared" si="748"/>
        <v/>
      </c>
      <c r="AI1729" s="73"/>
      <c r="AJ1729" s="74"/>
      <c r="AK1729" s="74"/>
      <c r="AL1729" s="73"/>
      <c r="AM1729" s="74"/>
      <c r="AN1729" s="74">
        <f t="shared" si="749"/>
        <v>2012</v>
      </c>
      <c r="AO1729" s="19" t="str">
        <f t="shared" ca="1" si="750"/>
        <v>-</v>
      </c>
      <c r="AP1729" s="17" t="str">
        <f ca="1">IF($C1729&gt;=TODAY(),"-",100*(AO1729-MIN(Fit_Error_Deaths))/(MAX(Fit_Error_Deaths)-MIN(Fit_Error_Deaths)))</f>
        <v>-</v>
      </c>
      <c r="AQ1729" s="17" t="str">
        <f t="shared" ca="1" si="751"/>
        <v>-</v>
      </c>
      <c r="AR1729" s="17" t="str">
        <f ca="1">IF($C1729&gt;=TODAY(),"-",100*(AQ1729-MIN(Fit_Error_LocalTransmission))/(MAX(Fit_Error_LocalTransmission)-MIN(Fit_Error_LocalTransmission)))</f>
        <v>-</v>
      </c>
      <c r="AS1729" s="17" t="str">
        <f t="shared" ca="1" si="752"/>
        <v>-</v>
      </c>
      <c r="AT1729" s="67" t="str">
        <f t="shared" ca="1" si="753"/>
        <v>-</v>
      </c>
    </row>
    <row r="1730" spans="1:46" s="1" customFormat="1" ht="12" x14ac:dyDescent="0.35">
      <c r="A1730" s="87"/>
      <c r="B1730" s="40" t="str">
        <f t="shared" si="730"/>
        <v/>
      </c>
      <c r="C1730" s="41" t="str">
        <f t="shared" si="731"/>
        <v/>
      </c>
      <c r="D1730" s="28">
        <f>'I Disease Parameters'!$E$6/(1000*365)</f>
        <v>4.8197260273972601E-5</v>
      </c>
      <c r="E1730" s="28">
        <f>'I Disease Parameters'!$E$7/(1000*365)</f>
        <v>2.0024657534246577E-5</v>
      </c>
      <c r="F1730" s="27">
        <f>(1-'I Disease Parameters'!$E$8)/'I Disease Parameters'!$E$10</f>
        <v>0.188</v>
      </c>
      <c r="G1730" s="27">
        <f>'I Disease Parameters'!$E$8/'I Disease Parameters'!$E$11</f>
        <v>1.2E-2</v>
      </c>
      <c r="H1730" s="27">
        <f>1/'I Disease Parameters'!$E$12</f>
        <v>0.05</v>
      </c>
      <c r="I1730" s="27">
        <f>'I Disease Parameters'!$E$9/'I Disease Parameters'!$E$15</f>
        <v>0</v>
      </c>
      <c r="J1730" s="83">
        <f t="shared" si="754"/>
        <v>7.7001263440561267</v>
      </c>
      <c r="K1730" s="60">
        <f t="shared" si="755"/>
        <v>0.77001263449643809</v>
      </c>
      <c r="L1730" s="30">
        <f t="shared" si="756"/>
        <v>0.46717576064062738</v>
      </c>
      <c r="M1730" s="27">
        <f>J1730/'I Disease Parameters'!$E$12</f>
        <v>0.38500631720280631</v>
      </c>
      <c r="N1730" s="27">
        <f>K1730/SQRT('I Disease Parameters'!$E$13*'I Disease Parameters'!$E$13)</f>
        <v>4.5294860852731655E-2</v>
      </c>
      <c r="O1730" s="27">
        <f>L1730/'I Disease Parameters'!$E$13</f>
        <v>2.7480927096507492E-2</v>
      </c>
      <c r="P1730" s="27">
        <f>(1-L1730)/'I Disease Parameters'!$E$14</f>
        <v>2.2201009973307193E-2</v>
      </c>
      <c r="Q1730" s="19" t="str">
        <f t="shared" si="732"/>
        <v/>
      </c>
      <c r="R1730" s="17" t="str">
        <f t="shared" si="733"/>
        <v/>
      </c>
      <c r="S1730" s="17" t="str">
        <f t="shared" si="734"/>
        <v/>
      </c>
      <c r="T1730" s="17" t="str">
        <f t="shared" si="735"/>
        <v/>
      </c>
      <c r="U1730" s="17" t="str">
        <f t="shared" si="736"/>
        <v/>
      </c>
      <c r="V1730" s="17" t="str">
        <f t="shared" si="737"/>
        <v/>
      </c>
      <c r="W1730" s="17" t="str">
        <f t="shared" si="738"/>
        <v/>
      </c>
      <c r="X1730" s="18" t="str">
        <f t="shared" si="729"/>
        <v/>
      </c>
      <c r="Y1730" s="17" t="str">
        <f t="shared" si="739"/>
        <v/>
      </c>
      <c r="Z1730" s="17" t="str">
        <f t="shared" si="740"/>
        <v/>
      </c>
      <c r="AA1730" s="17" t="str">
        <f t="shared" si="741"/>
        <v/>
      </c>
      <c r="AB1730" s="17" t="str">
        <f t="shared" si="742"/>
        <v/>
      </c>
      <c r="AC1730" s="17" t="str">
        <f t="shared" si="743"/>
        <v/>
      </c>
      <c r="AD1730" s="18" t="str">
        <f t="shared" si="744"/>
        <v/>
      </c>
      <c r="AE1730" s="19" t="str">
        <f t="shared" si="745"/>
        <v/>
      </c>
      <c r="AF1730" s="17" t="str">
        <f t="shared" si="746"/>
        <v/>
      </c>
      <c r="AG1730" s="17" t="str">
        <f t="shared" si="747"/>
        <v/>
      </c>
      <c r="AH1730" s="18" t="str">
        <f t="shared" si="748"/>
        <v/>
      </c>
      <c r="AI1730" s="73"/>
      <c r="AJ1730" s="74"/>
      <c r="AK1730" s="74"/>
      <c r="AL1730" s="73"/>
      <c r="AM1730" s="74"/>
      <c r="AN1730" s="74">
        <f t="shared" si="749"/>
        <v>2012</v>
      </c>
      <c r="AO1730" s="19" t="str">
        <f t="shared" ca="1" si="750"/>
        <v>-</v>
      </c>
      <c r="AP1730" s="17" t="str">
        <f ca="1">IF($C1730&gt;=TODAY(),"-",100*(AO1730-MIN(Fit_Error_Deaths))/(MAX(Fit_Error_Deaths)-MIN(Fit_Error_Deaths)))</f>
        <v>-</v>
      </c>
      <c r="AQ1730" s="17" t="str">
        <f t="shared" ca="1" si="751"/>
        <v>-</v>
      </c>
      <c r="AR1730" s="17" t="str">
        <f ca="1">IF($C1730&gt;=TODAY(),"-",100*(AQ1730-MIN(Fit_Error_LocalTransmission))/(MAX(Fit_Error_LocalTransmission)-MIN(Fit_Error_LocalTransmission)))</f>
        <v>-</v>
      </c>
      <c r="AS1730" s="17" t="str">
        <f t="shared" ca="1" si="752"/>
        <v>-</v>
      </c>
      <c r="AT1730" s="67" t="str">
        <f t="shared" ca="1" si="753"/>
        <v>-</v>
      </c>
    </row>
    <row r="1731" spans="1:46" s="1" customFormat="1" ht="12" x14ac:dyDescent="0.35">
      <c r="A1731" s="87"/>
      <c r="B1731" s="40" t="str">
        <f t="shared" si="730"/>
        <v/>
      </c>
      <c r="C1731" s="41" t="str">
        <f t="shared" si="731"/>
        <v/>
      </c>
      <c r="D1731" s="28">
        <f>'I Disease Parameters'!$E$6/(1000*365)</f>
        <v>4.8197260273972601E-5</v>
      </c>
      <c r="E1731" s="28">
        <f>'I Disease Parameters'!$E$7/(1000*365)</f>
        <v>2.0024657534246577E-5</v>
      </c>
      <c r="F1731" s="27">
        <f>(1-'I Disease Parameters'!$E$8)/'I Disease Parameters'!$E$10</f>
        <v>0.188</v>
      </c>
      <c r="G1731" s="27">
        <f>'I Disease Parameters'!$E$8/'I Disease Parameters'!$E$11</f>
        <v>1.2E-2</v>
      </c>
      <c r="H1731" s="27">
        <f>1/'I Disease Parameters'!$E$12</f>
        <v>0.05</v>
      </c>
      <c r="I1731" s="27">
        <f>'I Disease Parameters'!$E$9/'I Disease Parameters'!$E$15</f>
        <v>0</v>
      </c>
      <c r="J1731" s="83">
        <f t="shared" si="754"/>
        <v>7.7001263440561267</v>
      </c>
      <c r="K1731" s="60">
        <f t="shared" si="755"/>
        <v>0.77001263449643809</v>
      </c>
      <c r="L1731" s="30">
        <f t="shared" si="756"/>
        <v>0.46717576064062738</v>
      </c>
      <c r="M1731" s="27">
        <f>J1731/'I Disease Parameters'!$E$12</f>
        <v>0.38500631720280631</v>
      </c>
      <c r="N1731" s="27">
        <f>K1731/SQRT('I Disease Parameters'!$E$13*'I Disease Parameters'!$E$13)</f>
        <v>4.5294860852731655E-2</v>
      </c>
      <c r="O1731" s="27">
        <f>L1731/'I Disease Parameters'!$E$13</f>
        <v>2.7480927096507492E-2</v>
      </c>
      <c r="P1731" s="27">
        <f>(1-L1731)/'I Disease Parameters'!$E$14</f>
        <v>2.2201009973307193E-2</v>
      </c>
      <c r="Q1731" s="19" t="str">
        <f t="shared" si="732"/>
        <v/>
      </c>
      <c r="R1731" s="17" t="str">
        <f t="shared" si="733"/>
        <v/>
      </c>
      <c r="S1731" s="17" t="str">
        <f t="shared" si="734"/>
        <v/>
      </c>
      <c r="T1731" s="17" t="str">
        <f t="shared" si="735"/>
        <v/>
      </c>
      <c r="U1731" s="17" t="str">
        <f t="shared" si="736"/>
        <v/>
      </c>
      <c r="V1731" s="17" t="str">
        <f t="shared" si="737"/>
        <v/>
      </c>
      <c r="W1731" s="17" t="str">
        <f t="shared" si="738"/>
        <v/>
      </c>
      <c r="X1731" s="18" t="str">
        <f t="shared" si="729"/>
        <v/>
      </c>
      <c r="Y1731" s="17" t="str">
        <f t="shared" si="739"/>
        <v/>
      </c>
      <c r="Z1731" s="17" t="str">
        <f t="shared" si="740"/>
        <v/>
      </c>
      <c r="AA1731" s="17" t="str">
        <f t="shared" si="741"/>
        <v/>
      </c>
      <c r="AB1731" s="17" t="str">
        <f t="shared" si="742"/>
        <v/>
      </c>
      <c r="AC1731" s="17" t="str">
        <f t="shared" si="743"/>
        <v/>
      </c>
      <c r="AD1731" s="18" t="str">
        <f t="shared" si="744"/>
        <v/>
      </c>
      <c r="AE1731" s="19" t="str">
        <f t="shared" si="745"/>
        <v/>
      </c>
      <c r="AF1731" s="17" t="str">
        <f t="shared" si="746"/>
        <v/>
      </c>
      <c r="AG1731" s="17" t="str">
        <f t="shared" si="747"/>
        <v/>
      </c>
      <c r="AH1731" s="18" t="str">
        <f t="shared" si="748"/>
        <v/>
      </c>
      <c r="AI1731" s="73"/>
      <c r="AJ1731" s="74"/>
      <c r="AK1731" s="74"/>
      <c r="AL1731" s="73"/>
      <c r="AM1731" s="74"/>
      <c r="AN1731" s="74">
        <f t="shared" si="749"/>
        <v>2012</v>
      </c>
      <c r="AO1731" s="19" t="str">
        <f t="shared" ca="1" si="750"/>
        <v>-</v>
      </c>
      <c r="AP1731" s="17" t="str">
        <f ca="1">IF($C1731&gt;=TODAY(),"-",100*(AO1731-MIN(Fit_Error_Deaths))/(MAX(Fit_Error_Deaths)-MIN(Fit_Error_Deaths)))</f>
        <v>-</v>
      </c>
      <c r="AQ1731" s="17" t="str">
        <f t="shared" ca="1" si="751"/>
        <v>-</v>
      </c>
      <c r="AR1731" s="17" t="str">
        <f ca="1">IF($C1731&gt;=TODAY(),"-",100*(AQ1731-MIN(Fit_Error_LocalTransmission))/(MAX(Fit_Error_LocalTransmission)-MIN(Fit_Error_LocalTransmission)))</f>
        <v>-</v>
      </c>
      <c r="AS1731" s="17" t="str">
        <f t="shared" ca="1" si="752"/>
        <v>-</v>
      </c>
      <c r="AT1731" s="67" t="str">
        <f t="shared" ca="1" si="753"/>
        <v>-</v>
      </c>
    </row>
    <row r="1732" spans="1:46" s="1" customFormat="1" ht="12" x14ac:dyDescent="0.35">
      <c r="A1732" s="87"/>
      <c r="B1732" s="40" t="str">
        <f t="shared" si="730"/>
        <v/>
      </c>
      <c r="C1732" s="41" t="str">
        <f t="shared" si="731"/>
        <v/>
      </c>
      <c r="D1732" s="28">
        <f>'I Disease Parameters'!$E$6/(1000*365)</f>
        <v>4.8197260273972601E-5</v>
      </c>
      <c r="E1732" s="28">
        <f>'I Disease Parameters'!$E$7/(1000*365)</f>
        <v>2.0024657534246577E-5</v>
      </c>
      <c r="F1732" s="27">
        <f>(1-'I Disease Parameters'!$E$8)/'I Disease Parameters'!$E$10</f>
        <v>0.188</v>
      </c>
      <c r="G1732" s="27">
        <f>'I Disease Parameters'!$E$8/'I Disease Parameters'!$E$11</f>
        <v>1.2E-2</v>
      </c>
      <c r="H1732" s="27">
        <f>1/'I Disease Parameters'!$E$12</f>
        <v>0.05</v>
      </c>
      <c r="I1732" s="27">
        <f>'I Disease Parameters'!$E$9/'I Disease Parameters'!$E$15</f>
        <v>0</v>
      </c>
      <c r="J1732" s="83">
        <f t="shared" si="754"/>
        <v>7.7001263440561267</v>
      </c>
      <c r="K1732" s="60">
        <f t="shared" si="755"/>
        <v>0.77001263449643809</v>
      </c>
      <c r="L1732" s="30">
        <f t="shared" si="756"/>
        <v>0.46717576064062738</v>
      </c>
      <c r="M1732" s="27">
        <f>J1732/'I Disease Parameters'!$E$12</f>
        <v>0.38500631720280631</v>
      </c>
      <c r="N1732" s="27">
        <f>K1732/SQRT('I Disease Parameters'!$E$13*'I Disease Parameters'!$E$13)</f>
        <v>4.5294860852731655E-2</v>
      </c>
      <c r="O1732" s="27">
        <f>L1732/'I Disease Parameters'!$E$13</f>
        <v>2.7480927096507492E-2</v>
      </c>
      <c r="P1732" s="27">
        <f>(1-L1732)/'I Disease Parameters'!$E$14</f>
        <v>2.2201009973307193E-2</v>
      </c>
      <c r="Q1732" s="19" t="str">
        <f t="shared" si="732"/>
        <v/>
      </c>
      <c r="R1732" s="17" t="str">
        <f t="shared" si="733"/>
        <v/>
      </c>
      <c r="S1732" s="17" t="str">
        <f t="shared" si="734"/>
        <v/>
      </c>
      <c r="T1732" s="17" t="str">
        <f t="shared" si="735"/>
        <v/>
      </c>
      <c r="U1732" s="17" t="str">
        <f t="shared" si="736"/>
        <v/>
      </c>
      <c r="V1732" s="17" t="str">
        <f t="shared" si="737"/>
        <v/>
      </c>
      <c r="W1732" s="17" t="str">
        <f t="shared" si="738"/>
        <v/>
      </c>
      <c r="X1732" s="18" t="str">
        <f t="shared" ref="X1732:X1795" si="757">IF($B1732&gt;$C$1,"",MAX(View_T_C))</f>
        <v/>
      </c>
      <c r="Y1732" s="17" t="str">
        <f t="shared" si="739"/>
        <v/>
      </c>
      <c r="Z1732" s="17" t="str">
        <f t="shared" si="740"/>
        <v/>
      </c>
      <c r="AA1732" s="17" t="str">
        <f t="shared" si="741"/>
        <v/>
      </c>
      <c r="AB1732" s="17" t="str">
        <f t="shared" si="742"/>
        <v/>
      </c>
      <c r="AC1732" s="17" t="str">
        <f t="shared" si="743"/>
        <v/>
      </c>
      <c r="AD1732" s="18" t="str">
        <f t="shared" si="744"/>
        <v/>
      </c>
      <c r="AE1732" s="19" t="str">
        <f t="shared" si="745"/>
        <v/>
      </c>
      <c r="AF1732" s="17" t="str">
        <f t="shared" si="746"/>
        <v/>
      </c>
      <c r="AG1732" s="17" t="str">
        <f t="shared" si="747"/>
        <v/>
      </c>
      <c r="AH1732" s="18" t="str">
        <f t="shared" si="748"/>
        <v/>
      </c>
      <c r="AI1732" s="73"/>
      <c r="AJ1732" s="74"/>
      <c r="AK1732" s="74"/>
      <c r="AL1732" s="73"/>
      <c r="AM1732" s="74"/>
      <c r="AN1732" s="74">
        <f t="shared" si="749"/>
        <v>2012</v>
      </c>
      <c r="AO1732" s="19" t="str">
        <f t="shared" ca="1" si="750"/>
        <v>-</v>
      </c>
      <c r="AP1732" s="17" t="str">
        <f ca="1">IF($C1732&gt;=TODAY(),"-",100*(AO1732-MIN(Fit_Error_Deaths))/(MAX(Fit_Error_Deaths)-MIN(Fit_Error_Deaths)))</f>
        <v>-</v>
      </c>
      <c r="AQ1732" s="17" t="str">
        <f t="shared" ca="1" si="751"/>
        <v>-</v>
      </c>
      <c r="AR1732" s="17" t="str">
        <f ca="1">IF($C1732&gt;=TODAY(),"-",100*(AQ1732-MIN(Fit_Error_LocalTransmission))/(MAX(Fit_Error_LocalTransmission)-MIN(Fit_Error_LocalTransmission)))</f>
        <v>-</v>
      </c>
      <c r="AS1732" s="17" t="str">
        <f t="shared" ca="1" si="752"/>
        <v>-</v>
      </c>
      <c r="AT1732" s="67" t="str">
        <f t="shared" ca="1" si="753"/>
        <v>-</v>
      </c>
    </row>
    <row r="1733" spans="1:46" s="1" customFormat="1" ht="12" x14ac:dyDescent="0.35">
      <c r="A1733" s="87"/>
      <c r="B1733" s="40" t="str">
        <f t="shared" ref="B1733:B1796" si="758">IF($B1732&gt;=$C$1,"",B1732+1)</f>
        <v/>
      </c>
      <c r="C1733" s="41" t="str">
        <f t="shared" ref="C1733:C1796" si="759">IF($B1733&gt;$C$1,"",C1732+1)</f>
        <v/>
      </c>
      <c r="D1733" s="28">
        <f>'I Disease Parameters'!$E$6/(1000*365)</f>
        <v>4.8197260273972601E-5</v>
      </c>
      <c r="E1733" s="28">
        <f>'I Disease Parameters'!$E$7/(1000*365)</f>
        <v>2.0024657534246577E-5</v>
      </c>
      <c r="F1733" s="27">
        <f>(1-'I Disease Parameters'!$E$8)/'I Disease Parameters'!$E$10</f>
        <v>0.188</v>
      </c>
      <c r="G1733" s="27">
        <f>'I Disease Parameters'!$E$8/'I Disease Parameters'!$E$11</f>
        <v>1.2E-2</v>
      </c>
      <c r="H1733" s="27">
        <f>1/'I Disease Parameters'!$E$12</f>
        <v>0.05</v>
      </c>
      <c r="I1733" s="27">
        <f>'I Disease Parameters'!$E$9/'I Disease Parameters'!$E$15</f>
        <v>0</v>
      </c>
      <c r="J1733" s="83">
        <f t="shared" si="754"/>
        <v>7.7001263440561267</v>
      </c>
      <c r="K1733" s="60">
        <f t="shared" si="755"/>
        <v>0.77001263449643809</v>
      </c>
      <c r="L1733" s="30">
        <f t="shared" si="756"/>
        <v>0.46717576064062738</v>
      </c>
      <c r="M1733" s="27">
        <f>J1733/'I Disease Parameters'!$E$12</f>
        <v>0.38500631720280631</v>
      </c>
      <c r="N1733" s="27">
        <f>K1733/SQRT('I Disease Parameters'!$E$13*'I Disease Parameters'!$E$13)</f>
        <v>4.5294860852731655E-2</v>
      </c>
      <c r="O1733" s="27">
        <f>L1733/'I Disease Parameters'!$E$13</f>
        <v>2.7480927096507492E-2</v>
      </c>
      <c r="P1733" s="27">
        <f>(1-L1733)/'I Disease Parameters'!$E$14</f>
        <v>2.2201009973307193E-2</v>
      </c>
      <c r="Q1733" s="19" t="str">
        <f t="shared" ref="Q1733:Q1796" si="760">IF($B1733&gt;$C$1,"",Q1732+p_0*$W1732+p_9*$U1732-p_1*$Q1732-p_2*$Q1732*($S1732/$W1732)-p_3*$Q1732*($T1732/$W1732))</f>
        <v/>
      </c>
      <c r="R1733" s="17" t="str">
        <f t="shared" ref="R1733:R1796" si="761">IF($B1733&gt;$C$1,"",R1732+p_2*$Q1732*($S1732/$W1732)+p_3*$Q1732*($T1732/$W1732) - p_1*$R1732- p_4*$R1732 - p_5*$R1732+AI1732)</f>
        <v/>
      </c>
      <c r="S1733" s="17" t="str">
        <f t="shared" ref="S1733:S1796" si="762">IF($B1733&gt;$C$1,"",S1732+p_4*$R1732-p_1*$S1732-p_6*$S1732+AJ1732)</f>
        <v/>
      </c>
      <c r="T1733" s="17" t="str">
        <f t="shared" ref="T1733:T1796" si="763">IF($B1733&gt;$C$1,"",T1732+p_5*$R1732-p_1*$T1732-p_7*$T1732-p_8*$T1732+AK1732)</f>
        <v/>
      </c>
      <c r="U1733" s="17" t="str">
        <f t="shared" ref="U1733:U1796" si="764">IF($B1733&gt;$C$1,"",U1732+p_7*$T1732+p_6*$S1732-p_1*$U1732-p_9*$U1732)</f>
        <v/>
      </c>
      <c r="V1733" s="17" t="str">
        <f t="shared" ref="V1733:V1796" si="765">IF($B1733&gt;$C$1,"",V1732+p_8*$T1732)</f>
        <v/>
      </c>
      <c r="W1733" s="17" t="str">
        <f t="shared" ref="W1733:W1796" si="766">IF($B1733&gt;$C$1,"",SUM($Q1733:$U1733))</f>
        <v/>
      </c>
      <c r="X1733" s="18" t="str">
        <f t="shared" si="757"/>
        <v/>
      </c>
      <c r="Y1733" s="17" t="str">
        <f t="shared" ref="Y1733:Y1796" si="767">IF($B1733&gt;$C$1,"",Q1733-Q1732)</f>
        <v/>
      </c>
      <c r="Z1733" s="17" t="str">
        <f t="shared" ref="Z1733:Z1796" si="768">IF($B1733&gt;$C$1,"",R1733-R1732)</f>
        <v/>
      </c>
      <c r="AA1733" s="17" t="str">
        <f t="shared" ref="AA1733:AA1796" si="769">IF($B1733&gt;$C$1,"",S1733-S1732)</f>
        <v/>
      </c>
      <c r="AB1733" s="17" t="str">
        <f t="shared" ref="AB1733:AB1796" si="770">IF($B1733&gt;$C$1,"",T1733-T1732)</f>
        <v/>
      </c>
      <c r="AC1733" s="17" t="str">
        <f t="shared" ref="AC1733:AC1796" si="771">IF($B1733&gt;$C$1,"",U1733-U1732)</f>
        <v/>
      </c>
      <c r="AD1733" s="18" t="str">
        <f t="shared" ref="AD1733:AD1796" si="772">IF($B1733&gt;$C$1,"",V1733-V1732)</f>
        <v/>
      </c>
      <c r="AE1733" s="19" t="str">
        <f t="shared" ref="AE1733:AE1796" si="773">IF($B1733&gt;$C$1,"",p_2*$Q1732*($S1732/$W1732)+p_3*$Q1732*($T1732/$W1732))</f>
        <v/>
      </c>
      <c r="AF1733" s="17" t="str">
        <f t="shared" ref="AF1733:AF1796" si="774">IF($B1733&gt;$C$1,"",p_4*$R1732)</f>
        <v/>
      </c>
      <c r="AG1733" s="17" t="str">
        <f t="shared" ref="AG1733:AG1796" si="775">IF($B1733&gt;$C$1,"",p_5*$R1732)</f>
        <v/>
      </c>
      <c r="AH1733" s="18" t="str">
        <f t="shared" si="748"/>
        <v/>
      </c>
      <c r="AI1733" s="73"/>
      <c r="AJ1733" s="74"/>
      <c r="AK1733" s="74"/>
      <c r="AL1733" s="73"/>
      <c r="AM1733" s="74"/>
      <c r="AN1733" s="74">
        <f t="shared" si="749"/>
        <v>2012</v>
      </c>
      <c r="AO1733" s="19" t="str">
        <f t="shared" ca="1" si="750"/>
        <v>-</v>
      </c>
      <c r="AP1733" s="17" t="str">
        <f ca="1">IF($C1733&gt;=TODAY(),"-",100*(AO1733-MIN(Fit_Error_Deaths))/(MAX(Fit_Error_Deaths)-MIN(Fit_Error_Deaths)))</f>
        <v>-</v>
      </c>
      <c r="AQ1733" s="17" t="str">
        <f t="shared" ca="1" si="751"/>
        <v>-</v>
      </c>
      <c r="AR1733" s="17" t="str">
        <f ca="1">IF($C1733&gt;=TODAY(),"-",100*(AQ1733-MIN(Fit_Error_LocalTransmission))/(MAX(Fit_Error_LocalTransmission)-MIN(Fit_Error_LocalTransmission)))</f>
        <v>-</v>
      </c>
      <c r="AS1733" s="17" t="str">
        <f t="shared" ca="1" si="752"/>
        <v>-</v>
      </c>
      <c r="AT1733" s="67" t="str">
        <f t="shared" ca="1" si="753"/>
        <v>-</v>
      </c>
    </row>
    <row r="1734" spans="1:46" s="1" customFormat="1" ht="12" x14ac:dyDescent="0.35">
      <c r="A1734" s="87"/>
      <c r="B1734" s="40" t="str">
        <f t="shared" si="758"/>
        <v/>
      </c>
      <c r="C1734" s="41" t="str">
        <f t="shared" si="759"/>
        <v/>
      </c>
      <c r="D1734" s="28">
        <f>'I Disease Parameters'!$E$6/(1000*365)</f>
        <v>4.8197260273972601E-5</v>
      </c>
      <c r="E1734" s="28">
        <f>'I Disease Parameters'!$E$7/(1000*365)</f>
        <v>2.0024657534246577E-5</v>
      </c>
      <c r="F1734" s="27">
        <f>(1-'I Disease Parameters'!$E$8)/'I Disease Parameters'!$E$10</f>
        <v>0.188</v>
      </c>
      <c r="G1734" s="27">
        <f>'I Disease Parameters'!$E$8/'I Disease Parameters'!$E$11</f>
        <v>1.2E-2</v>
      </c>
      <c r="H1734" s="27">
        <f>1/'I Disease Parameters'!$E$12</f>
        <v>0.05</v>
      </c>
      <c r="I1734" s="27">
        <f>'I Disease Parameters'!$E$9/'I Disease Parameters'!$E$15</f>
        <v>0</v>
      </c>
      <c r="J1734" s="83">
        <f t="shared" si="754"/>
        <v>7.7001263440561267</v>
      </c>
      <c r="K1734" s="60">
        <f t="shared" si="755"/>
        <v>0.77001263449643809</v>
      </c>
      <c r="L1734" s="30">
        <f t="shared" si="756"/>
        <v>0.46717576064062738</v>
      </c>
      <c r="M1734" s="27">
        <f>J1734/'I Disease Parameters'!$E$12</f>
        <v>0.38500631720280631</v>
      </c>
      <c r="N1734" s="27">
        <f>K1734/SQRT('I Disease Parameters'!$E$13*'I Disease Parameters'!$E$13)</f>
        <v>4.5294860852731655E-2</v>
      </c>
      <c r="O1734" s="27">
        <f>L1734/'I Disease Parameters'!$E$13</f>
        <v>2.7480927096507492E-2</v>
      </c>
      <c r="P1734" s="27">
        <f>(1-L1734)/'I Disease Parameters'!$E$14</f>
        <v>2.2201009973307193E-2</v>
      </c>
      <c r="Q1734" s="19" t="str">
        <f t="shared" si="760"/>
        <v/>
      </c>
      <c r="R1734" s="17" t="str">
        <f t="shared" si="761"/>
        <v/>
      </c>
      <c r="S1734" s="17" t="str">
        <f t="shared" si="762"/>
        <v/>
      </c>
      <c r="T1734" s="17" t="str">
        <f t="shared" si="763"/>
        <v/>
      </c>
      <c r="U1734" s="17" t="str">
        <f t="shared" si="764"/>
        <v/>
      </c>
      <c r="V1734" s="17" t="str">
        <f t="shared" si="765"/>
        <v/>
      </c>
      <c r="W1734" s="17" t="str">
        <f t="shared" si="766"/>
        <v/>
      </c>
      <c r="X1734" s="18" t="str">
        <f t="shared" si="757"/>
        <v/>
      </c>
      <c r="Y1734" s="17" t="str">
        <f t="shared" si="767"/>
        <v/>
      </c>
      <c r="Z1734" s="17" t="str">
        <f t="shared" si="768"/>
        <v/>
      </c>
      <c r="AA1734" s="17" t="str">
        <f t="shared" si="769"/>
        <v/>
      </c>
      <c r="AB1734" s="17" t="str">
        <f t="shared" si="770"/>
        <v/>
      </c>
      <c r="AC1734" s="17" t="str">
        <f t="shared" si="771"/>
        <v/>
      </c>
      <c r="AD1734" s="18" t="str">
        <f t="shared" si="772"/>
        <v/>
      </c>
      <c r="AE1734" s="19" t="str">
        <f t="shared" si="773"/>
        <v/>
      </c>
      <c r="AF1734" s="17" t="str">
        <f t="shared" si="774"/>
        <v/>
      </c>
      <c r="AG1734" s="17" t="str">
        <f t="shared" si="775"/>
        <v/>
      </c>
      <c r="AH1734" s="18" t="str">
        <f t="shared" ref="AH1734:AH1797" si="776">IF($B1734&gt;$C$1,"",AG1734+AF1734)</f>
        <v/>
      </c>
      <c r="AI1734" s="73"/>
      <c r="AJ1734" s="74"/>
      <c r="AK1734" s="74"/>
      <c r="AL1734" s="73"/>
      <c r="AM1734" s="74"/>
      <c r="AN1734" s="74">
        <f t="shared" ref="AN1734:AN1797" si="777">AM1734+AN1733</f>
        <v>2012</v>
      </c>
      <c r="AO1734" s="19" t="str">
        <f t="shared" ref="AO1734:AO1797" ca="1" si="778">IF($C1734&gt;=TODAY(),"-",(AL1734-AD1734)^2)</f>
        <v>-</v>
      </c>
      <c r="AP1734" s="17" t="str">
        <f ca="1">IF($C1734&gt;=TODAY(),"-",100*(AO1734-MIN(Fit_Error_Deaths))/(MAX(Fit_Error_Deaths)-MIN(Fit_Error_Deaths)))</f>
        <v>-</v>
      </c>
      <c r="AQ1734" s="17" t="str">
        <f t="shared" ref="AQ1734:AQ1797" ca="1" si="779">IF($C1734&gt;=TODAY(),"-",(AM1734-AH1734)^2)</f>
        <v>-</v>
      </c>
      <c r="AR1734" s="17" t="str">
        <f ca="1">IF($C1734&gt;=TODAY(),"-",100*(AQ1734-MIN(Fit_Error_LocalTransmission))/(MAX(Fit_Error_LocalTransmission)-MIN(Fit_Error_LocalTransmission)))</f>
        <v>-</v>
      </c>
      <c r="AS1734" s="17" t="str">
        <f t="shared" ref="AS1734:AS1797" ca="1" si="780">IF($C1734&gt;=TODAY(),"-",AP1734*$AO$2+AR1734*$AQ$2)</f>
        <v>-</v>
      </c>
      <c r="AT1734" s="67" t="str">
        <f t="shared" ref="AT1734:AT1797" ca="1" si="781">IF($C1734&gt;=TODAY(),"-",($AT$2)^((TODAY()-C1734-1)))</f>
        <v>-</v>
      </c>
    </row>
    <row r="1735" spans="1:46" s="1" customFormat="1" ht="12" x14ac:dyDescent="0.35">
      <c r="A1735" s="87"/>
      <c r="B1735" s="40" t="str">
        <f t="shared" si="758"/>
        <v/>
      </c>
      <c r="C1735" s="41" t="str">
        <f t="shared" si="759"/>
        <v/>
      </c>
      <c r="D1735" s="28">
        <f>'I Disease Parameters'!$E$6/(1000*365)</f>
        <v>4.8197260273972601E-5</v>
      </c>
      <c r="E1735" s="28">
        <f>'I Disease Parameters'!$E$7/(1000*365)</f>
        <v>2.0024657534246577E-5</v>
      </c>
      <c r="F1735" s="27">
        <f>(1-'I Disease Parameters'!$E$8)/'I Disease Parameters'!$E$10</f>
        <v>0.188</v>
      </c>
      <c r="G1735" s="27">
        <f>'I Disease Parameters'!$E$8/'I Disease Parameters'!$E$11</f>
        <v>1.2E-2</v>
      </c>
      <c r="H1735" s="27">
        <f>1/'I Disease Parameters'!$E$12</f>
        <v>0.05</v>
      </c>
      <c r="I1735" s="27">
        <f>'I Disease Parameters'!$E$9/'I Disease Parameters'!$E$15</f>
        <v>0</v>
      </c>
      <c r="J1735" s="83">
        <f t="shared" ref="J1735:J1798" si="782">J1734</f>
        <v>7.7001263440561267</v>
      </c>
      <c r="K1735" s="60">
        <f t="shared" ref="K1735:K1798" si="783">K1734</f>
        <v>0.77001263449643809</v>
      </c>
      <c r="L1735" s="30">
        <f t="shared" ref="L1735:L1798" si="784">L1734</f>
        <v>0.46717576064062738</v>
      </c>
      <c r="M1735" s="27">
        <f>J1735/'I Disease Parameters'!$E$12</f>
        <v>0.38500631720280631</v>
      </c>
      <c r="N1735" s="27">
        <f>K1735/SQRT('I Disease Parameters'!$E$13*'I Disease Parameters'!$E$13)</f>
        <v>4.5294860852731655E-2</v>
      </c>
      <c r="O1735" s="27">
        <f>L1735/'I Disease Parameters'!$E$13</f>
        <v>2.7480927096507492E-2</v>
      </c>
      <c r="P1735" s="27">
        <f>(1-L1735)/'I Disease Parameters'!$E$14</f>
        <v>2.2201009973307193E-2</v>
      </c>
      <c r="Q1735" s="19" t="str">
        <f t="shared" si="760"/>
        <v/>
      </c>
      <c r="R1735" s="17" t="str">
        <f t="shared" si="761"/>
        <v/>
      </c>
      <c r="S1735" s="17" t="str">
        <f t="shared" si="762"/>
        <v/>
      </c>
      <c r="T1735" s="17" t="str">
        <f t="shared" si="763"/>
        <v/>
      </c>
      <c r="U1735" s="17" t="str">
        <f t="shared" si="764"/>
        <v/>
      </c>
      <c r="V1735" s="17" t="str">
        <f t="shared" si="765"/>
        <v/>
      </c>
      <c r="W1735" s="17" t="str">
        <f t="shared" si="766"/>
        <v/>
      </c>
      <c r="X1735" s="18" t="str">
        <f t="shared" si="757"/>
        <v/>
      </c>
      <c r="Y1735" s="17" t="str">
        <f t="shared" si="767"/>
        <v/>
      </c>
      <c r="Z1735" s="17" t="str">
        <f t="shared" si="768"/>
        <v/>
      </c>
      <c r="AA1735" s="17" t="str">
        <f t="shared" si="769"/>
        <v/>
      </c>
      <c r="AB1735" s="17" t="str">
        <f t="shared" si="770"/>
        <v/>
      </c>
      <c r="AC1735" s="17" t="str">
        <f t="shared" si="771"/>
        <v/>
      </c>
      <c r="AD1735" s="18" t="str">
        <f t="shared" si="772"/>
        <v/>
      </c>
      <c r="AE1735" s="19" t="str">
        <f t="shared" si="773"/>
        <v/>
      </c>
      <c r="AF1735" s="17" t="str">
        <f t="shared" si="774"/>
        <v/>
      </c>
      <c r="AG1735" s="17" t="str">
        <f t="shared" si="775"/>
        <v/>
      </c>
      <c r="AH1735" s="18" t="str">
        <f t="shared" si="776"/>
        <v/>
      </c>
      <c r="AI1735" s="73"/>
      <c r="AJ1735" s="74"/>
      <c r="AK1735" s="74"/>
      <c r="AL1735" s="73"/>
      <c r="AM1735" s="74"/>
      <c r="AN1735" s="74">
        <f t="shared" si="777"/>
        <v>2012</v>
      </c>
      <c r="AO1735" s="19" t="str">
        <f t="shared" ca="1" si="778"/>
        <v>-</v>
      </c>
      <c r="AP1735" s="17" t="str">
        <f ca="1">IF($C1735&gt;=TODAY(),"-",100*(AO1735-MIN(Fit_Error_Deaths))/(MAX(Fit_Error_Deaths)-MIN(Fit_Error_Deaths)))</f>
        <v>-</v>
      </c>
      <c r="AQ1735" s="17" t="str">
        <f t="shared" ca="1" si="779"/>
        <v>-</v>
      </c>
      <c r="AR1735" s="17" t="str">
        <f ca="1">IF($C1735&gt;=TODAY(),"-",100*(AQ1735-MIN(Fit_Error_LocalTransmission))/(MAX(Fit_Error_LocalTransmission)-MIN(Fit_Error_LocalTransmission)))</f>
        <v>-</v>
      </c>
      <c r="AS1735" s="17" t="str">
        <f t="shared" ca="1" si="780"/>
        <v>-</v>
      </c>
      <c r="AT1735" s="67" t="str">
        <f t="shared" ca="1" si="781"/>
        <v>-</v>
      </c>
    </row>
    <row r="1736" spans="1:46" s="1" customFormat="1" ht="12" x14ac:dyDescent="0.35">
      <c r="A1736" s="87"/>
      <c r="B1736" s="40" t="str">
        <f t="shared" si="758"/>
        <v/>
      </c>
      <c r="C1736" s="41" t="str">
        <f t="shared" si="759"/>
        <v/>
      </c>
      <c r="D1736" s="28">
        <f>'I Disease Parameters'!$E$6/(1000*365)</f>
        <v>4.8197260273972601E-5</v>
      </c>
      <c r="E1736" s="28">
        <f>'I Disease Parameters'!$E$7/(1000*365)</f>
        <v>2.0024657534246577E-5</v>
      </c>
      <c r="F1736" s="27">
        <f>(1-'I Disease Parameters'!$E$8)/'I Disease Parameters'!$E$10</f>
        <v>0.188</v>
      </c>
      <c r="G1736" s="27">
        <f>'I Disease Parameters'!$E$8/'I Disease Parameters'!$E$11</f>
        <v>1.2E-2</v>
      </c>
      <c r="H1736" s="27">
        <f>1/'I Disease Parameters'!$E$12</f>
        <v>0.05</v>
      </c>
      <c r="I1736" s="27">
        <f>'I Disease Parameters'!$E$9/'I Disease Parameters'!$E$15</f>
        <v>0</v>
      </c>
      <c r="J1736" s="83">
        <f t="shared" si="782"/>
        <v>7.7001263440561267</v>
      </c>
      <c r="K1736" s="60">
        <f t="shared" si="783"/>
        <v>0.77001263449643809</v>
      </c>
      <c r="L1736" s="30">
        <f t="shared" si="784"/>
        <v>0.46717576064062738</v>
      </c>
      <c r="M1736" s="27">
        <f>J1736/'I Disease Parameters'!$E$12</f>
        <v>0.38500631720280631</v>
      </c>
      <c r="N1736" s="27">
        <f>K1736/SQRT('I Disease Parameters'!$E$13*'I Disease Parameters'!$E$13)</f>
        <v>4.5294860852731655E-2</v>
      </c>
      <c r="O1736" s="27">
        <f>L1736/'I Disease Parameters'!$E$13</f>
        <v>2.7480927096507492E-2</v>
      </c>
      <c r="P1736" s="27">
        <f>(1-L1736)/'I Disease Parameters'!$E$14</f>
        <v>2.2201009973307193E-2</v>
      </c>
      <c r="Q1736" s="19" t="str">
        <f t="shared" si="760"/>
        <v/>
      </c>
      <c r="R1736" s="17" t="str">
        <f t="shared" si="761"/>
        <v/>
      </c>
      <c r="S1736" s="17" t="str">
        <f t="shared" si="762"/>
        <v/>
      </c>
      <c r="T1736" s="17" t="str">
        <f t="shared" si="763"/>
        <v/>
      </c>
      <c r="U1736" s="17" t="str">
        <f t="shared" si="764"/>
        <v/>
      </c>
      <c r="V1736" s="17" t="str">
        <f t="shared" si="765"/>
        <v/>
      </c>
      <c r="W1736" s="17" t="str">
        <f t="shared" si="766"/>
        <v/>
      </c>
      <c r="X1736" s="18" t="str">
        <f t="shared" si="757"/>
        <v/>
      </c>
      <c r="Y1736" s="17" t="str">
        <f t="shared" si="767"/>
        <v/>
      </c>
      <c r="Z1736" s="17" t="str">
        <f t="shared" si="768"/>
        <v/>
      </c>
      <c r="AA1736" s="17" t="str">
        <f t="shared" si="769"/>
        <v/>
      </c>
      <c r="AB1736" s="17" t="str">
        <f t="shared" si="770"/>
        <v/>
      </c>
      <c r="AC1736" s="17" t="str">
        <f t="shared" si="771"/>
        <v/>
      </c>
      <c r="AD1736" s="18" t="str">
        <f t="shared" si="772"/>
        <v/>
      </c>
      <c r="AE1736" s="19" t="str">
        <f t="shared" si="773"/>
        <v/>
      </c>
      <c r="AF1736" s="17" t="str">
        <f t="shared" si="774"/>
        <v/>
      </c>
      <c r="AG1736" s="17" t="str">
        <f t="shared" si="775"/>
        <v/>
      </c>
      <c r="AH1736" s="18" t="str">
        <f t="shared" si="776"/>
        <v/>
      </c>
      <c r="AI1736" s="73"/>
      <c r="AJ1736" s="74"/>
      <c r="AK1736" s="74"/>
      <c r="AL1736" s="73"/>
      <c r="AM1736" s="74"/>
      <c r="AN1736" s="74">
        <f t="shared" si="777"/>
        <v>2012</v>
      </c>
      <c r="AO1736" s="19" t="str">
        <f t="shared" ca="1" si="778"/>
        <v>-</v>
      </c>
      <c r="AP1736" s="17" t="str">
        <f ca="1">IF($C1736&gt;=TODAY(),"-",100*(AO1736-MIN(Fit_Error_Deaths))/(MAX(Fit_Error_Deaths)-MIN(Fit_Error_Deaths)))</f>
        <v>-</v>
      </c>
      <c r="AQ1736" s="17" t="str">
        <f t="shared" ca="1" si="779"/>
        <v>-</v>
      </c>
      <c r="AR1736" s="17" t="str">
        <f ca="1">IF($C1736&gt;=TODAY(),"-",100*(AQ1736-MIN(Fit_Error_LocalTransmission))/(MAX(Fit_Error_LocalTransmission)-MIN(Fit_Error_LocalTransmission)))</f>
        <v>-</v>
      </c>
      <c r="AS1736" s="17" t="str">
        <f t="shared" ca="1" si="780"/>
        <v>-</v>
      </c>
      <c r="AT1736" s="67" t="str">
        <f t="shared" ca="1" si="781"/>
        <v>-</v>
      </c>
    </row>
    <row r="1737" spans="1:46" s="1" customFormat="1" ht="12" x14ac:dyDescent="0.35">
      <c r="A1737" s="87"/>
      <c r="B1737" s="40" t="str">
        <f t="shared" si="758"/>
        <v/>
      </c>
      <c r="C1737" s="41" t="str">
        <f t="shared" si="759"/>
        <v/>
      </c>
      <c r="D1737" s="28">
        <f>'I Disease Parameters'!$E$6/(1000*365)</f>
        <v>4.8197260273972601E-5</v>
      </c>
      <c r="E1737" s="28">
        <f>'I Disease Parameters'!$E$7/(1000*365)</f>
        <v>2.0024657534246577E-5</v>
      </c>
      <c r="F1737" s="27">
        <f>(1-'I Disease Parameters'!$E$8)/'I Disease Parameters'!$E$10</f>
        <v>0.188</v>
      </c>
      <c r="G1737" s="27">
        <f>'I Disease Parameters'!$E$8/'I Disease Parameters'!$E$11</f>
        <v>1.2E-2</v>
      </c>
      <c r="H1737" s="27">
        <f>1/'I Disease Parameters'!$E$12</f>
        <v>0.05</v>
      </c>
      <c r="I1737" s="27">
        <f>'I Disease Parameters'!$E$9/'I Disease Parameters'!$E$15</f>
        <v>0</v>
      </c>
      <c r="J1737" s="83">
        <f t="shared" si="782"/>
        <v>7.7001263440561267</v>
      </c>
      <c r="K1737" s="60">
        <f t="shared" si="783"/>
        <v>0.77001263449643809</v>
      </c>
      <c r="L1737" s="30">
        <f t="shared" si="784"/>
        <v>0.46717576064062738</v>
      </c>
      <c r="M1737" s="27">
        <f>J1737/'I Disease Parameters'!$E$12</f>
        <v>0.38500631720280631</v>
      </c>
      <c r="N1737" s="27">
        <f>K1737/SQRT('I Disease Parameters'!$E$13*'I Disease Parameters'!$E$13)</f>
        <v>4.5294860852731655E-2</v>
      </c>
      <c r="O1737" s="27">
        <f>L1737/'I Disease Parameters'!$E$13</f>
        <v>2.7480927096507492E-2</v>
      </c>
      <c r="P1737" s="27">
        <f>(1-L1737)/'I Disease Parameters'!$E$14</f>
        <v>2.2201009973307193E-2</v>
      </c>
      <c r="Q1737" s="19" t="str">
        <f t="shared" si="760"/>
        <v/>
      </c>
      <c r="R1737" s="17" t="str">
        <f t="shared" si="761"/>
        <v/>
      </c>
      <c r="S1737" s="17" t="str">
        <f t="shared" si="762"/>
        <v/>
      </c>
      <c r="T1737" s="17" t="str">
        <f t="shared" si="763"/>
        <v/>
      </c>
      <c r="U1737" s="17" t="str">
        <f t="shared" si="764"/>
        <v/>
      </c>
      <c r="V1737" s="17" t="str">
        <f t="shared" si="765"/>
        <v/>
      </c>
      <c r="W1737" s="17" t="str">
        <f t="shared" si="766"/>
        <v/>
      </c>
      <c r="X1737" s="18" t="str">
        <f t="shared" si="757"/>
        <v/>
      </c>
      <c r="Y1737" s="17" t="str">
        <f t="shared" si="767"/>
        <v/>
      </c>
      <c r="Z1737" s="17" t="str">
        <f t="shared" si="768"/>
        <v/>
      </c>
      <c r="AA1737" s="17" t="str">
        <f t="shared" si="769"/>
        <v/>
      </c>
      <c r="AB1737" s="17" t="str">
        <f t="shared" si="770"/>
        <v/>
      </c>
      <c r="AC1737" s="17" t="str">
        <f t="shared" si="771"/>
        <v/>
      </c>
      <c r="AD1737" s="18" t="str">
        <f t="shared" si="772"/>
        <v/>
      </c>
      <c r="AE1737" s="19" t="str">
        <f t="shared" si="773"/>
        <v/>
      </c>
      <c r="AF1737" s="17" t="str">
        <f t="shared" si="774"/>
        <v/>
      </c>
      <c r="AG1737" s="17" t="str">
        <f t="shared" si="775"/>
        <v/>
      </c>
      <c r="AH1737" s="18" t="str">
        <f t="shared" si="776"/>
        <v/>
      </c>
      <c r="AI1737" s="73"/>
      <c r="AJ1737" s="74"/>
      <c r="AK1737" s="74"/>
      <c r="AL1737" s="73"/>
      <c r="AM1737" s="74"/>
      <c r="AN1737" s="74">
        <f t="shared" si="777"/>
        <v>2012</v>
      </c>
      <c r="AO1737" s="19" t="str">
        <f t="shared" ca="1" si="778"/>
        <v>-</v>
      </c>
      <c r="AP1737" s="17" t="str">
        <f ca="1">IF($C1737&gt;=TODAY(),"-",100*(AO1737-MIN(Fit_Error_Deaths))/(MAX(Fit_Error_Deaths)-MIN(Fit_Error_Deaths)))</f>
        <v>-</v>
      </c>
      <c r="AQ1737" s="17" t="str">
        <f t="shared" ca="1" si="779"/>
        <v>-</v>
      </c>
      <c r="AR1737" s="17" t="str">
        <f ca="1">IF($C1737&gt;=TODAY(),"-",100*(AQ1737-MIN(Fit_Error_LocalTransmission))/(MAX(Fit_Error_LocalTransmission)-MIN(Fit_Error_LocalTransmission)))</f>
        <v>-</v>
      </c>
      <c r="AS1737" s="17" t="str">
        <f t="shared" ca="1" si="780"/>
        <v>-</v>
      </c>
      <c r="AT1737" s="67" t="str">
        <f t="shared" ca="1" si="781"/>
        <v>-</v>
      </c>
    </row>
    <row r="1738" spans="1:46" s="1" customFormat="1" ht="12" x14ac:dyDescent="0.35">
      <c r="A1738" s="87"/>
      <c r="B1738" s="40" t="str">
        <f t="shared" si="758"/>
        <v/>
      </c>
      <c r="C1738" s="41" t="str">
        <f t="shared" si="759"/>
        <v/>
      </c>
      <c r="D1738" s="28">
        <f>'I Disease Parameters'!$E$6/(1000*365)</f>
        <v>4.8197260273972601E-5</v>
      </c>
      <c r="E1738" s="28">
        <f>'I Disease Parameters'!$E$7/(1000*365)</f>
        <v>2.0024657534246577E-5</v>
      </c>
      <c r="F1738" s="27">
        <f>(1-'I Disease Parameters'!$E$8)/'I Disease Parameters'!$E$10</f>
        <v>0.188</v>
      </c>
      <c r="G1738" s="27">
        <f>'I Disease Parameters'!$E$8/'I Disease Parameters'!$E$11</f>
        <v>1.2E-2</v>
      </c>
      <c r="H1738" s="27">
        <f>1/'I Disease Parameters'!$E$12</f>
        <v>0.05</v>
      </c>
      <c r="I1738" s="27">
        <f>'I Disease Parameters'!$E$9/'I Disease Parameters'!$E$15</f>
        <v>0</v>
      </c>
      <c r="J1738" s="83">
        <f t="shared" si="782"/>
        <v>7.7001263440561267</v>
      </c>
      <c r="K1738" s="60">
        <f t="shared" si="783"/>
        <v>0.77001263449643809</v>
      </c>
      <c r="L1738" s="30">
        <f t="shared" si="784"/>
        <v>0.46717576064062738</v>
      </c>
      <c r="M1738" s="27">
        <f>J1738/'I Disease Parameters'!$E$12</f>
        <v>0.38500631720280631</v>
      </c>
      <c r="N1738" s="27">
        <f>K1738/SQRT('I Disease Parameters'!$E$13*'I Disease Parameters'!$E$13)</f>
        <v>4.5294860852731655E-2</v>
      </c>
      <c r="O1738" s="27">
        <f>L1738/'I Disease Parameters'!$E$13</f>
        <v>2.7480927096507492E-2</v>
      </c>
      <c r="P1738" s="27">
        <f>(1-L1738)/'I Disease Parameters'!$E$14</f>
        <v>2.2201009973307193E-2</v>
      </c>
      <c r="Q1738" s="19" t="str">
        <f t="shared" si="760"/>
        <v/>
      </c>
      <c r="R1738" s="17" t="str">
        <f t="shared" si="761"/>
        <v/>
      </c>
      <c r="S1738" s="17" t="str">
        <f t="shared" si="762"/>
        <v/>
      </c>
      <c r="T1738" s="17" t="str">
        <f t="shared" si="763"/>
        <v/>
      </c>
      <c r="U1738" s="17" t="str">
        <f t="shared" si="764"/>
        <v/>
      </c>
      <c r="V1738" s="17" t="str">
        <f t="shared" si="765"/>
        <v/>
      </c>
      <c r="W1738" s="17" t="str">
        <f t="shared" si="766"/>
        <v/>
      </c>
      <c r="X1738" s="18" t="str">
        <f t="shared" si="757"/>
        <v/>
      </c>
      <c r="Y1738" s="17" t="str">
        <f t="shared" si="767"/>
        <v/>
      </c>
      <c r="Z1738" s="17" t="str">
        <f t="shared" si="768"/>
        <v/>
      </c>
      <c r="AA1738" s="17" t="str">
        <f t="shared" si="769"/>
        <v/>
      </c>
      <c r="AB1738" s="17" t="str">
        <f t="shared" si="770"/>
        <v/>
      </c>
      <c r="AC1738" s="17" t="str">
        <f t="shared" si="771"/>
        <v/>
      </c>
      <c r="AD1738" s="18" t="str">
        <f t="shared" si="772"/>
        <v/>
      </c>
      <c r="AE1738" s="19" t="str">
        <f t="shared" si="773"/>
        <v/>
      </c>
      <c r="AF1738" s="17" t="str">
        <f t="shared" si="774"/>
        <v/>
      </c>
      <c r="AG1738" s="17" t="str">
        <f t="shared" si="775"/>
        <v/>
      </c>
      <c r="AH1738" s="18" t="str">
        <f t="shared" si="776"/>
        <v/>
      </c>
      <c r="AI1738" s="73"/>
      <c r="AJ1738" s="74"/>
      <c r="AK1738" s="74"/>
      <c r="AL1738" s="73"/>
      <c r="AM1738" s="74"/>
      <c r="AN1738" s="74">
        <f t="shared" si="777"/>
        <v>2012</v>
      </c>
      <c r="AO1738" s="19" t="str">
        <f t="shared" ca="1" si="778"/>
        <v>-</v>
      </c>
      <c r="AP1738" s="17" t="str">
        <f ca="1">IF($C1738&gt;=TODAY(),"-",100*(AO1738-MIN(Fit_Error_Deaths))/(MAX(Fit_Error_Deaths)-MIN(Fit_Error_Deaths)))</f>
        <v>-</v>
      </c>
      <c r="AQ1738" s="17" t="str">
        <f t="shared" ca="1" si="779"/>
        <v>-</v>
      </c>
      <c r="AR1738" s="17" t="str">
        <f ca="1">IF($C1738&gt;=TODAY(),"-",100*(AQ1738-MIN(Fit_Error_LocalTransmission))/(MAX(Fit_Error_LocalTransmission)-MIN(Fit_Error_LocalTransmission)))</f>
        <v>-</v>
      </c>
      <c r="AS1738" s="17" t="str">
        <f t="shared" ca="1" si="780"/>
        <v>-</v>
      </c>
      <c r="AT1738" s="67" t="str">
        <f t="shared" ca="1" si="781"/>
        <v>-</v>
      </c>
    </row>
    <row r="1739" spans="1:46" s="1" customFormat="1" ht="12" x14ac:dyDescent="0.35">
      <c r="A1739" s="87"/>
      <c r="B1739" s="40" t="str">
        <f t="shared" si="758"/>
        <v/>
      </c>
      <c r="C1739" s="41" t="str">
        <f t="shared" si="759"/>
        <v/>
      </c>
      <c r="D1739" s="28">
        <f>'I Disease Parameters'!$E$6/(1000*365)</f>
        <v>4.8197260273972601E-5</v>
      </c>
      <c r="E1739" s="28">
        <f>'I Disease Parameters'!$E$7/(1000*365)</f>
        <v>2.0024657534246577E-5</v>
      </c>
      <c r="F1739" s="27">
        <f>(1-'I Disease Parameters'!$E$8)/'I Disease Parameters'!$E$10</f>
        <v>0.188</v>
      </c>
      <c r="G1739" s="27">
        <f>'I Disease Parameters'!$E$8/'I Disease Parameters'!$E$11</f>
        <v>1.2E-2</v>
      </c>
      <c r="H1739" s="27">
        <f>1/'I Disease Parameters'!$E$12</f>
        <v>0.05</v>
      </c>
      <c r="I1739" s="27">
        <f>'I Disease Parameters'!$E$9/'I Disease Parameters'!$E$15</f>
        <v>0</v>
      </c>
      <c r="J1739" s="83">
        <f t="shared" si="782"/>
        <v>7.7001263440561267</v>
      </c>
      <c r="K1739" s="60">
        <f t="shared" si="783"/>
        <v>0.77001263449643809</v>
      </c>
      <c r="L1739" s="30">
        <f t="shared" si="784"/>
        <v>0.46717576064062738</v>
      </c>
      <c r="M1739" s="27">
        <f>J1739/'I Disease Parameters'!$E$12</f>
        <v>0.38500631720280631</v>
      </c>
      <c r="N1739" s="27">
        <f>K1739/SQRT('I Disease Parameters'!$E$13*'I Disease Parameters'!$E$13)</f>
        <v>4.5294860852731655E-2</v>
      </c>
      <c r="O1739" s="27">
        <f>L1739/'I Disease Parameters'!$E$13</f>
        <v>2.7480927096507492E-2</v>
      </c>
      <c r="P1739" s="27">
        <f>(1-L1739)/'I Disease Parameters'!$E$14</f>
        <v>2.2201009973307193E-2</v>
      </c>
      <c r="Q1739" s="19" t="str">
        <f t="shared" si="760"/>
        <v/>
      </c>
      <c r="R1739" s="17" t="str">
        <f t="shared" si="761"/>
        <v/>
      </c>
      <c r="S1739" s="17" t="str">
        <f t="shared" si="762"/>
        <v/>
      </c>
      <c r="T1739" s="17" t="str">
        <f t="shared" si="763"/>
        <v/>
      </c>
      <c r="U1739" s="17" t="str">
        <f t="shared" si="764"/>
        <v/>
      </c>
      <c r="V1739" s="17" t="str">
        <f t="shared" si="765"/>
        <v/>
      </c>
      <c r="W1739" s="17" t="str">
        <f t="shared" si="766"/>
        <v/>
      </c>
      <c r="X1739" s="18" t="str">
        <f t="shared" si="757"/>
        <v/>
      </c>
      <c r="Y1739" s="17" t="str">
        <f t="shared" si="767"/>
        <v/>
      </c>
      <c r="Z1739" s="17" t="str">
        <f t="shared" si="768"/>
        <v/>
      </c>
      <c r="AA1739" s="17" t="str">
        <f t="shared" si="769"/>
        <v/>
      </c>
      <c r="AB1739" s="17" t="str">
        <f t="shared" si="770"/>
        <v/>
      </c>
      <c r="AC1739" s="17" t="str">
        <f t="shared" si="771"/>
        <v/>
      </c>
      <c r="AD1739" s="18" t="str">
        <f t="shared" si="772"/>
        <v/>
      </c>
      <c r="AE1739" s="19" t="str">
        <f t="shared" si="773"/>
        <v/>
      </c>
      <c r="AF1739" s="17" t="str">
        <f t="shared" si="774"/>
        <v/>
      </c>
      <c r="AG1739" s="17" t="str">
        <f t="shared" si="775"/>
        <v/>
      </c>
      <c r="AH1739" s="18" t="str">
        <f t="shared" si="776"/>
        <v/>
      </c>
      <c r="AI1739" s="73"/>
      <c r="AJ1739" s="74"/>
      <c r="AK1739" s="74"/>
      <c r="AL1739" s="73"/>
      <c r="AM1739" s="74"/>
      <c r="AN1739" s="74">
        <f t="shared" si="777"/>
        <v>2012</v>
      </c>
      <c r="AO1739" s="19" t="str">
        <f t="shared" ca="1" si="778"/>
        <v>-</v>
      </c>
      <c r="AP1739" s="17" t="str">
        <f ca="1">IF($C1739&gt;=TODAY(),"-",100*(AO1739-MIN(Fit_Error_Deaths))/(MAX(Fit_Error_Deaths)-MIN(Fit_Error_Deaths)))</f>
        <v>-</v>
      </c>
      <c r="AQ1739" s="17" t="str">
        <f t="shared" ca="1" si="779"/>
        <v>-</v>
      </c>
      <c r="AR1739" s="17" t="str">
        <f ca="1">IF($C1739&gt;=TODAY(),"-",100*(AQ1739-MIN(Fit_Error_LocalTransmission))/(MAX(Fit_Error_LocalTransmission)-MIN(Fit_Error_LocalTransmission)))</f>
        <v>-</v>
      </c>
      <c r="AS1739" s="17" t="str">
        <f t="shared" ca="1" si="780"/>
        <v>-</v>
      </c>
      <c r="AT1739" s="67" t="str">
        <f t="shared" ca="1" si="781"/>
        <v>-</v>
      </c>
    </row>
    <row r="1740" spans="1:46" s="1" customFormat="1" ht="12" x14ac:dyDescent="0.35">
      <c r="A1740" s="87"/>
      <c r="B1740" s="40" t="str">
        <f t="shared" si="758"/>
        <v/>
      </c>
      <c r="C1740" s="41" t="str">
        <f t="shared" si="759"/>
        <v/>
      </c>
      <c r="D1740" s="28">
        <f>'I Disease Parameters'!$E$6/(1000*365)</f>
        <v>4.8197260273972601E-5</v>
      </c>
      <c r="E1740" s="28">
        <f>'I Disease Parameters'!$E$7/(1000*365)</f>
        <v>2.0024657534246577E-5</v>
      </c>
      <c r="F1740" s="27">
        <f>(1-'I Disease Parameters'!$E$8)/'I Disease Parameters'!$E$10</f>
        <v>0.188</v>
      </c>
      <c r="G1740" s="27">
        <f>'I Disease Parameters'!$E$8/'I Disease Parameters'!$E$11</f>
        <v>1.2E-2</v>
      </c>
      <c r="H1740" s="27">
        <f>1/'I Disease Parameters'!$E$12</f>
        <v>0.05</v>
      </c>
      <c r="I1740" s="27">
        <f>'I Disease Parameters'!$E$9/'I Disease Parameters'!$E$15</f>
        <v>0</v>
      </c>
      <c r="J1740" s="83">
        <f t="shared" si="782"/>
        <v>7.7001263440561267</v>
      </c>
      <c r="K1740" s="60">
        <f t="shared" si="783"/>
        <v>0.77001263449643809</v>
      </c>
      <c r="L1740" s="30">
        <f t="shared" si="784"/>
        <v>0.46717576064062738</v>
      </c>
      <c r="M1740" s="27">
        <f>J1740/'I Disease Parameters'!$E$12</f>
        <v>0.38500631720280631</v>
      </c>
      <c r="N1740" s="27">
        <f>K1740/SQRT('I Disease Parameters'!$E$13*'I Disease Parameters'!$E$13)</f>
        <v>4.5294860852731655E-2</v>
      </c>
      <c r="O1740" s="27">
        <f>L1740/'I Disease Parameters'!$E$13</f>
        <v>2.7480927096507492E-2</v>
      </c>
      <c r="P1740" s="27">
        <f>(1-L1740)/'I Disease Parameters'!$E$14</f>
        <v>2.2201009973307193E-2</v>
      </c>
      <c r="Q1740" s="19" t="str">
        <f t="shared" si="760"/>
        <v/>
      </c>
      <c r="R1740" s="17" t="str">
        <f t="shared" si="761"/>
        <v/>
      </c>
      <c r="S1740" s="17" t="str">
        <f t="shared" si="762"/>
        <v/>
      </c>
      <c r="T1740" s="17" t="str">
        <f t="shared" si="763"/>
        <v/>
      </c>
      <c r="U1740" s="17" t="str">
        <f t="shared" si="764"/>
        <v/>
      </c>
      <c r="V1740" s="17" t="str">
        <f t="shared" si="765"/>
        <v/>
      </c>
      <c r="W1740" s="17" t="str">
        <f t="shared" si="766"/>
        <v/>
      </c>
      <c r="X1740" s="18" t="str">
        <f t="shared" si="757"/>
        <v/>
      </c>
      <c r="Y1740" s="17" t="str">
        <f t="shared" si="767"/>
        <v/>
      </c>
      <c r="Z1740" s="17" t="str">
        <f t="shared" si="768"/>
        <v/>
      </c>
      <c r="AA1740" s="17" t="str">
        <f t="shared" si="769"/>
        <v/>
      </c>
      <c r="AB1740" s="17" t="str">
        <f t="shared" si="770"/>
        <v/>
      </c>
      <c r="AC1740" s="17" t="str">
        <f t="shared" si="771"/>
        <v/>
      </c>
      <c r="AD1740" s="18" t="str">
        <f t="shared" si="772"/>
        <v/>
      </c>
      <c r="AE1740" s="19" t="str">
        <f t="shared" si="773"/>
        <v/>
      </c>
      <c r="AF1740" s="17" t="str">
        <f t="shared" si="774"/>
        <v/>
      </c>
      <c r="AG1740" s="17" t="str">
        <f t="shared" si="775"/>
        <v/>
      </c>
      <c r="AH1740" s="18" t="str">
        <f t="shared" si="776"/>
        <v/>
      </c>
      <c r="AI1740" s="73"/>
      <c r="AJ1740" s="74"/>
      <c r="AK1740" s="74"/>
      <c r="AL1740" s="73"/>
      <c r="AM1740" s="74"/>
      <c r="AN1740" s="74">
        <f t="shared" si="777"/>
        <v>2012</v>
      </c>
      <c r="AO1740" s="19" t="str">
        <f t="shared" ca="1" si="778"/>
        <v>-</v>
      </c>
      <c r="AP1740" s="17" t="str">
        <f ca="1">IF($C1740&gt;=TODAY(),"-",100*(AO1740-MIN(Fit_Error_Deaths))/(MAX(Fit_Error_Deaths)-MIN(Fit_Error_Deaths)))</f>
        <v>-</v>
      </c>
      <c r="AQ1740" s="17" t="str">
        <f t="shared" ca="1" si="779"/>
        <v>-</v>
      </c>
      <c r="AR1740" s="17" t="str">
        <f ca="1">IF($C1740&gt;=TODAY(),"-",100*(AQ1740-MIN(Fit_Error_LocalTransmission))/(MAX(Fit_Error_LocalTransmission)-MIN(Fit_Error_LocalTransmission)))</f>
        <v>-</v>
      </c>
      <c r="AS1740" s="17" t="str">
        <f t="shared" ca="1" si="780"/>
        <v>-</v>
      </c>
      <c r="AT1740" s="67" t="str">
        <f t="shared" ca="1" si="781"/>
        <v>-</v>
      </c>
    </row>
    <row r="1741" spans="1:46" s="1" customFormat="1" ht="12" x14ac:dyDescent="0.35">
      <c r="A1741" s="87"/>
      <c r="B1741" s="40" t="str">
        <f t="shared" si="758"/>
        <v/>
      </c>
      <c r="C1741" s="41" t="str">
        <f t="shared" si="759"/>
        <v/>
      </c>
      <c r="D1741" s="28">
        <f>'I Disease Parameters'!$E$6/(1000*365)</f>
        <v>4.8197260273972601E-5</v>
      </c>
      <c r="E1741" s="28">
        <f>'I Disease Parameters'!$E$7/(1000*365)</f>
        <v>2.0024657534246577E-5</v>
      </c>
      <c r="F1741" s="27">
        <f>(1-'I Disease Parameters'!$E$8)/'I Disease Parameters'!$E$10</f>
        <v>0.188</v>
      </c>
      <c r="G1741" s="27">
        <f>'I Disease Parameters'!$E$8/'I Disease Parameters'!$E$11</f>
        <v>1.2E-2</v>
      </c>
      <c r="H1741" s="27">
        <f>1/'I Disease Parameters'!$E$12</f>
        <v>0.05</v>
      </c>
      <c r="I1741" s="27">
        <f>'I Disease Parameters'!$E$9/'I Disease Parameters'!$E$15</f>
        <v>0</v>
      </c>
      <c r="J1741" s="83">
        <f t="shared" si="782"/>
        <v>7.7001263440561267</v>
      </c>
      <c r="K1741" s="60">
        <f t="shared" si="783"/>
        <v>0.77001263449643809</v>
      </c>
      <c r="L1741" s="30">
        <f t="shared" si="784"/>
        <v>0.46717576064062738</v>
      </c>
      <c r="M1741" s="27">
        <f>J1741/'I Disease Parameters'!$E$12</f>
        <v>0.38500631720280631</v>
      </c>
      <c r="N1741" s="27">
        <f>K1741/SQRT('I Disease Parameters'!$E$13*'I Disease Parameters'!$E$13)</f>
        <v>4.5294860852731655E-2</v>
      </c>
      <c r="O1741" s="27">
        <f>L1741/'I Disease Parameters'!$E$13</f>
        <v>2.7480927096507492E-2</v>
      </c>
      <c r="P1741" s="27">
        <f>(1-L1741)/'I Disease Parameters'!$E$14</f>
        <v>2.2201009973307193E-2</v>
      </c>
      <c r="Q1741" s="19" t="str">
        <f t="shared" si="760"/>
        <v/>
      </c>
      <c r="R1741" s="17" t="str">
        <f t="shared" si="761"/>
        <v/>
      </c>
      <c r="S1741" s="17" t="str">
        <f t="shared" si="762"/>
        <v/>
      </c>
      <c r="T1741" s="17" t="str">
        <f t="shared" si="763"/>
        <v/>
      </c>
      <c r="U1741" s="17" t="str">
        <f t="shared" si="764"/>
        <v/>
      </c>
      <c r="V1741" s="17" t="str">
        <f t="shared" si="765"/>
        <v/>
      </c>
      <c r="W1741" s="17" t="str">
        <f t="shared" si="766"/>
        <v/>
      </c>
      <c r="X1741" s="18" t="str">
        <f t="shared" si="757"/>
        <v/>
      </c>
      <c r="Y1741" s="17" t="str">
        <f t="shared" si="767"/>
        <v/>
      </c>
      <c r="Z1741" s="17" t="str">
        <f t="shared" si="768"/>
        <v/>
      </c>
      <c r="AA1741" s="17" t="str">
        <f t="shared" si="769"/>
        <v/>
      </c>
      <c r="AB1741" s="17" t="str">
        <f t="shared" si="770"/>
        <v/>
      </c>
      <c r="AC1741" s="17" t="str">
        <f t="shared" si="771"/>
        <v/>
      </c>
      <c r="AD1741" s="18" t="str">
        <f t="shared" si="772"/>
        <v/>
      </c>
      <c r="AE1741" s="19" t="str">
        <f t="shared" si="773"/>
        <v/>
      </c>
      <c r="AF1741" s="17" t="str">
        <f t="shared" si="774"/>
        <v/>
      </c>
      <c r="AG1741" s="17" t="str">
        <f t="shared" si="775"/>
        <v/>
      </c>
      <c r="AH1741" s="18" t="str">
        <f t="shared" si="776"/>
        <v/>
      </c>
      <c r="AI1741" s="73"/>
      <c r="AJ1741" s="74"/>
      <c r="AK1741" s="74"/>
      <c r="AL1741" s="73"/>
      <c r="AM1741" s="74"/>
      <c r="AN1741" s="74">
        <f t="shared" si="777"/>
        <v>2012</v>
      </c>
      <c r="AO1741" s="19" t="str">
        <f t="shared" ca="1" si="778"/>
        <v>-</v>
      </c>
      <c r="AP1741" s="17" t="str">
        <f ca="1">IF($C1741&gt;=TODAY(),"-",100*(AO1741-MIN(Fit_Error_Deaths))/(MAX(Fit_Error_Deaths)-MIN(Fit_Error_Deaths)))</f>
        <v>-</v>
      </c>
      <c r="AQ1741" s="17" t="str">
        <f t="shared" ca="1" si="779"/>
        <v>-</v>
      </c>
      <c r="AR1741" s="17" t="str">
        <f ca="1">IF($C1741&gt;=TODAY(),"-",100*(AQ1741-MIN(Fit_Error_LocalTransmission))/(MAX(Fit_Error_LocalTransmission)-MIN(Fit_Error_LocalTransmission)))</f>
        <v>-</v>
      </c>
      <c r="AS1741" s="17" t="str">
        <f t="shared" ca="1" si="780"/>
        <v>-</v>
      </c>
      <c r="AT1741" s="67" t="str">
        <f t="shared" ca="1" si="781"/>
        <v>-</v>
      </c>
    </row>
    <row r="1742" spans="1:46" s="1" customFormat="1" ht="12" x14ac:dyDescent="0.35">
      <c r="A1742" s="87"/>
      <c r="B1742" s="40" t="str">
        <f t="shared" si="758"/>
        <v/>
      </c>
      <c r="C1742" s="41" t="str">
        <f t="shared" si="759"/>
        <v/>
      </c>
      <c r="D1742" s="28">
        <f>'I Disease Parameters'!$E$6/(1000*365)</f>
        <v>4.8197260273972601E-5</v>
      </c>
      <c r="E1742" s="28">
        <f>'I Disease Parameters'!$E$7/(1000*365)</f>
        <v>2.0024657534246577E-5</v>
      </c>
      <c r="F1742" s="27">
        <f>(1-'I Disease Parameters'!$E$8)/'I Disease Parameters'!$E$10</f>
        <v>0.188</v>
      </c>
      <c r="G1742" s="27">
        <f>'I Disease Parameters'!$E$8/'I Disease Parameters'!$E$11</f>
        <v>1.2E-2</v>
      </c>
      <c r="H1742" s="27">
        <f>1/'I Disease Parameters'!$E$12</f>
        <v>0.05</v>
      </c>
      <c r="I1742" s="27">
        <f>'I Disease Parameters'!$E$9/'I Disease Parameters'!$E$15</f>
        <v>0</v>
      </c>
      <c r="J1742" s="83">
        <f t="shared" si="782"/>
        <v>7.7001263440561267</v>
      </c>
      <c r="K1742" s="60">
        <f t="shared" si="783"/>
        <v>0.77001263449643809</v>
      </c>
      <c r="L1742" s="30">
        <f t="shared" si="784"/>
        <v>0.46717576064062738</v>
      </c>
      <c r="M1742" s="27">
        <f>J1742/'I Disease Parameters'!$E$12</f>
        <v>0.38500631720280631</v>
      </c>
      <c r="N1742" s="27">
        <f>K1742/SQRT('I Disease Parameters'!$E$13*'I Disease Parameters'!$E$13)</f>
        <v>4.5294860852731655E-2</v>
      </c>
      <c r="O1742" s="27">
        <f>L1742/'I Disease Parameters'!$E$13</f>
        <v>2.7480927096507492E-2</v>
      </c>
      <c r="P1742" s="27">
        <f>(1-L1742)/'I Disease Parameters'!$E$14</f>
        <v>2.2201009973307193E-2</v>
      </c>
      <c r="Q1742" s="19" t="str">
        <f t="shared" si="760"/>
        <v/>
      </c>
      <c r="R1742" s="17" t="str">
        <f t="shared" si="761"/>
        <v/>
      </c>
      <c r="S1742" s="17" t="str">
        <f t="shared" si="762"/>
        <v/>
      </c>
      <c r="T1742" s="17" t="str">
        <f t="shared" si="763"/>
        <v/>
      </c>
      <c r="U1742" s="17" t="str">
        <f t="shared" si="764"/>
        <v/>
      </c>
      <c r="V1742" s="17" t="str">
        <f t="shared" si="765"/>
        <v/>
      </c>
      <c r="W1742" s="17" t="str">
        <f t="shared" si="766"/>
        <v/>
      </c>
      <c r="X1742" s="18" t="str">
        <f t="shared" si="757"/>
        <v/>
      </c>
      <c r="Y1742" s="17" t="str">
        <f t="shared" si="767"/>
        <v/>
      </c>
      <c r="Z1742" s="17" t="str">
        <f t="shared" si="768"/>
        <v/>
      </c>
      <c r="AA1742" s="17" t="str">
        <f t="shared" si="769"/>
        <v/>
      </c>
      <c r="AB1742" s="17" t="str">
        <f t="shared" si="770"/>
        <v/>
      </c>
      <c r="AC1742" s="17" t="str">
        <f t="shared" si="771"/>
        <v/>
      </c>
      <c r="AD1742" s="18" t="str">
        <f t="shared" si="772"/>
        <v/>
      </c>
      <c r="AE1742" s="19" t="str">
        <f t="shared" si="773"/>
        <v/>
      </c>
      <c r="AF1742" s="17" t="str">
        <f t="shared" si="774"/>
        <v/>
      </c>
      <c r="AG1742" s="17" t="str">
        <f t="shared" si="775"/>
        <v/>
      </c>
      <c r="AH1742" s="18" t="str">
        <f t="shared" si="776"/>
        <v/>
      </c>
      <c r="AI1742" s="73"/>
      <c r="AJ1742" s="74"/>
      <c r="AK1742" s="74"/>
      <c r="AL1742" s="73"/>
      <c r="AM1742" s="74"/>
      <c r="AN1742" s="74">
        <f t="shared" si="777"/>
        <v>2012</v>
      </c>
      <c r="AO1742" s="19" t="str">
        <f t="shared" ca="1" si="778"/>
        <v>-</v>
      </c>
      <c r="AP1742" s="17" t="str">
        <f ca="1">IF($C1742&gt;=TODAY(),"-",100*(AO1742-MIN(Fit_Error_Deaths))/(MAX(Fit_Error_Deaths)-MIN(Fit_Error_Deaths)))</f>
        <v>-</v>
      </c>
      <c r="AQ1742" s="17" t="str">
        <f t="shared" ca="1" si="779"/>
        <v>-</v>
      </c>
      <c r="AR1742" s="17" t="str">
        <f ca="1">IF($C1742&gt;=TODAY(),"-",100*(AQ1742-MIN(Fit_Error_LocalTransmission))/(MAX(Fit_Error_LocalTransmission)-MIN(Fit_Error_LocalTransmission)))</f>
        <v>-</v>
      </c>
      <c r="AS1742" s="17" t="str">
        <f t="shared" ca="1" si="780"/>
        <v>-</v>
      </c>
      <c r="AT1742" s="67" t="str">
        <f t="shared" ca="1" si="781"/>
        <v>-</v>
      </c>
    </row>
    <row r="1743" spans="1:46" s="1" customFormat="1" ht="12" x14ac:dyDescent="0.35">
      <c r="A1743" s="87"/>
      <c r="B1743" s="40" t="str">
        <f t="shared" si="758"/>
        <v/>
      </c>
      <c r="C1743" s="41" t="str">
        <f t="shared" si="759"/>
        <v/>
      </c>
      <c r="D1743" s="28">
        <f>'I Disease Parameters'!$E$6/(1000*365)</f>
        <v>4.8197260273972601E-5</v>
      </c>
      <c r="E1743" s="28">
        <f>'I Disease Parameters'!$E$7/(1000*365)</f>
        <v>2.0024657534246577E-5</v>
      </c>
      <c r="F1743" s="27">
        <f>(1-'I Disease Parameters'!$E$8)/'I Disease Parameters'!$E$10</f>
        <v>0.188</v>
      </c>
      <c r="G1743" s="27">
        <f>'I Disease Parameters'!$E$8/'I Disease Parameters'!$E$11</f>
        <v>1.2E-2</v>
      </c>
      <c r="H1743" s="27">
        <f>1/'I Disease Parameters'!$E$12</f>
        <v>0.05</v>
      </c>
      <c r="I1743" s="27">
        <f>'I Disease Parameters'!$E$9/'I Disease Parameters'!$E$15</f>
        <v>0</v>
      </c>
      <c r="J1743" s="83">
        <f t="shared" si="782"/>
        <v>7.7001263440561267</v>
      </c>
      <c r="K1743" s="60">
        <f t="shared" si="783"/>
        <v>0.77001263449643809</v>
      </c>
      <c r="L1743" s="30">
        <f t="shared" si="784"/>
        <v>0.46717576064062738</v>
      </c>
      <c r="M1743" s="27">
        <f>J1743/'I Disease Parameters'!$E$12</f>
        <v>0.38500631720280631</v>
      </c>
      <c r="N1743" s="27">
        <f>K1743/SQRT('I Disease Parameters'!$E$13*'I Disease Parameters'!$E$13)</f>
        <v>4.5294860852731655E-2</v>
      </c>
      <c r="O1743" s="27">
        <f>L1743/'I Disease Parameters'!$E$13</f>
        <v>2.7480927096507492E-2</v>
      </c>
      <c r="P1743" s="27">
        <f>(1-L1743)/'I Disease Parameters'!$E$14</f>
        <v>2.2201009973307193E-2</v>
      </c>
      <c r="Q1743" s="19" t="str">
        <f t="shared" si="760"/>
        <v/>
      </c>
      <c r="R1743" s="17" t="str">
        <f t="shared" si="761"/>
        <v/>
      </c>
      <c r="S1743" s="17" t="str">
        <f t="shared" si="762"/>
        <v/>
      </c>
      <c r="T1743" s="17" t="str">
        <f t="shared" si="763"/>
        <v/>
      </c>
      <c r="U1743" s="17" t="str">
        <f t="shared" si="764"/>
        <v/>
      </c>
      <c r="V1743" s="17" t="str">
        <f t="shared" si="765"/>
        <v/>
      </c>
      <c r="W1743" s="17" t="str">
        <f t="shared" si="766"/>
        <v/>
      </c>
      <c r="X1743" s="18" t="str">
        <f t="shared" si="757"/>
        <v/>
      </c>
      <c r="Y1743" s="17" t="str">
        <f t="shared" si="767"/>
        <v/>
      </c>
      <c r="Z1743" s="17" t="str">
        <f t="shared" si="768"/>
        <v/>
      </c>
      <c r="AA1743" s="17" t="str">
        <f t="shared" si="769"/>
        <v/>
      </c>
      <c r="AB1743" s="17" t="str">
        <f t="shared" si="770"/>
        <v/>
      </c>
      <c r="AC1743" s="17" t="str">
        <f t="shared" si="771"/>
        <v/>
      </c>
      <c r="AD1743" s="18" t="str">
        <f t="shared" si="772"/>
        <v/>
      </c>
      <c r="AE1743" s="19" t="str">
        <f t="shared" si="773"/>
        <v/>
      </c>
      <c r="AF1743" s="17" t="str">
        <f t="shared" si="774"/>
        <v/>
      </c>
      <c r="AG1743" s="17" t="str">
        <f t="shared" si="775"/>
        <v/>
      </c>
      <c r="AH1743" s="18" t="str">
        <f t="shared" si="776"/>
        <v/>
      </c>
      <c r="AI1743" s="73"/>
      <c r="AJ1743" s="74"/>
      <c r="AK1743" s="74"/>
      <c r="AL1743" s="73"/>
      <c r="AM1743" s="74"/>
      <c r="AN1743" s="74">
        <f t="shared" si="777"/>
        <v>2012</v>
      </c>
      <c r="AO1743" s="19" t="str">
        <f t="shared" ca="1" si="778"/>
        <v>-</v>
      </c>
      <c r="AP1743" s="17" t="str">
        <f ca="1">IF($C1743&gt;=TODAY(),"-",100*(AO1743-MIN(Fit_Error_Deaths))/(MAX(Fit_Error_Deaths)-MIN(Fit_Error_Deaths)))</f>
        <v>-</v>
      </c>
      <c r="AQ1743" s="17" t="str">
        <f t="shared" ca="1" si="779"/>
        <v>-</v>
      </c>
      <c r="AR1743" s="17" t="str">
        <f ca="1">IF($C1743&gt;=TODAY(),"-",100*(AQ1743-MIN(Fit_Error_LocalTransmission))/(MAX(Fit_Error_LocalTransmission)-MIN(Fit_Error_LocalTransmission)))</f>
        <v>-</v>
      </c>
      <c r="AS1743" s="17" t="str">
        <f t="shared" ca="1" si="780"/>
        <v>-</v>
      </c>
      <c r="AT1743" s="67" t="str">
        <f t="shared" ca="1" si="781"/>
        <v>-</v>
      </c>
    </row>
    <row r="1744" spans="1:46" s="1" customFormat="1" ht="12" x14ac:dyDescent="0.35">
      <c r="A1744" s="87"/>
      <c r="B1744" s="40" t="str">
        <f t="shared" si="758"/>
        <v/>
      </c>
      <c r="C1744" s="41" t="str">
        <f t="shared" si="759"/>
        <v/>
      </c>
      <c r="D1744" s="28">
        <f>'I Disease Parameters'!$E$6/(1000*365)</f>
        <v>4.8197260273972601E-5</v>
      </c>
      <c r="E1744" s="28">
        <f>'I Disease Parameters'!$E$7/(1000*365)</f>
        <v>2.0024657534246577E-5</v>
      </c>
      <c r="F1744" s="27">
        <f>(1-'I Disease Parameters'!$E$8)/'I Disease Parameters'!$E$10</f>
        <v>0.188</v>
      </c>
      <c r="G1744" s="27">
        <f>'I Disease Parameters'!$E$8/'I Disease Parameters'!$E$11</f>
        <v>1.2E-2</v>
      </c>
      <c r="H1744" s="27">
        <f>1/'I Disease Parameters'!$E$12</f>
        <v>0.05</v>
      </c>
      <c r="I1744" s="27">
        <f>'I Disease Parameters'!$E$9/'I Disease Parameters'!$E$15</f>
        <v>0</v>
      </c>
      <c r="J1744" s="83">
        <f t="shared" si="782"/>
        <v>7.7001263440561267</v>
      </c>
      <c r="K1744" s="60">
        <f t="shared" si="783"/>
        <v>0.77001263449643809</v>
      </c>
      <c r="L1744" s="30">
        <f t="shared" si="784"/>
        <v>0.46717576064062738</v>
      </c>
      <c r="M1744" s="27">
        <f>J1744/'I Disease Parameters'!$E$12</f>
        <v>0.38500631720280631</v>
      </c>
      <c r="N1744" s="27">
        <f>K1744/SQRT('I Disease Parameters'!$E$13*'I Disease Parameters'!$E$13)</f>
        <v>4.5294860852731655E-2</v>
      </c>
      <c r="O1744" s="27">
        <f>L1744/'I Disease Parameters'!$E$13</f>
        <v>2.7480927096507492E-2</v>
      </c>
      <c r="P1744" s="27">
        <f>(1-L1744)/'I Disease Parameters'!$E$14</f>
        <v>2.2201009973307193E-2</v>
      </c>
      <c r="Q1744" s="19" t="str">
        <f t="shared" si="760"/>
        <v/>
      </c>
      <c r="R1744" s="17" t="str">
        <f t="shared" si="761"/>
        <v/>
      </c>
      <c r="S1744" s="17" t="str">
        <f t="shared" si="762"/>
        <v/>
      </c>
      <c r="T1744" s="17" t="str">
        <f t="shared" si="763"/>
        <v/>
      </c>
      <c r="U1744" s="17" t="str">
        <f t="shared" si="764"/>
        <v/>
      </c>
      <c r="V1744" s="17" t="str">
        <f t="shared" si="765"/>
        <v/>
      </c>
      <c r="W1744" s="17" t="str">
        <f t="shared" si="766"/>
        <v/>
      </c>
      <c r="X1744" s="18" t="str">
        <f t="shared" si="757"/>
        <v/>
      </c>
      <c r="Y1744" s="17" t="str">
        <f t="shared" si="767"/>
        <v/>
      </c>
      <c r="Z1744" s="17" t="str">
        <f t="shared" si="768"/>
        <v/>
      </c>
      <c r="AA1744" s="17" t="str">
        <f t="shared" si="769"/>
        <v/>
      </c>
      <c r="AB1744" s="17" t="str">
        <f t="shared" si="770"/>
        <v/>
      </c>
      <c r="AC1744" s="17" t="str">
        <f t="shared" si="771"/>
        <v/>
      </c>
      <c r="AD1744" s="18" t="str">
        <f t="shared" si="772"/>
        <v/>
      </c>
      <c r="AE1744" s="19" t="str">
        <f t="shared" si="773"/>
        <v/>
      </c>
      <c r="AF1744" s="17" t="str">
        <f t="shared" si="774"/>
        <v/>
      </c>
      <c r="AG1744" s="17" t="str">
        <f t="shared" si="775"/>
        <v/>
      </c>
      <c r="AH1744" s="18" t="str">
        <f t="shared" si="776"/>
        <v/>
      </c>
      <c r="AI1744" s="73"/>
      <c r="AJ1744" s="74"/>
      <c r="AK1744" s="74"/>
      <c r="AL1744" s="73"/>
      <c r="AM1744" s="74"/>
      <c r="AN1744" s="74">
        <f t="shared" si="777"/>
        <v>2012</v>
      </c>
      <c r="AO1744" s="19" t="str">
        <f t="shared" ca="1" si="778"/>
        <v>-</v>
      </c>
      <c r="AP1744" s="17" t="str">
        <f ca="1">IF($C1744&gt;=TODAY(),"-",100*(AO1744-MIN(Fit_Error_Deaths))/(MAX(Fit_Error_Deaths)-MIN(Fit_Error_Deaths)))</f>
        <v>-</v>
      </c>
      <c r="AQ1744" s="17" t="str">
        <f t="shared" ca="1" si="779"/>
        <v>-</v>
      </c>
      <c r="AR1744" s="17" t="str">
        <f ca="1">IF($C1744&gt;=TODAY(),"-",100*(AQ1744-MIN(Fit_Error_LocalTransmission))/(MAX(Fit_Error_LocalTransmission)-MIN(Fit_Error_LocalTransmission)))</f>
        <v>-</v>
      </c>
      <c r="AS1744" s="17" t="str">
        <f t="shared" ca="1" si="780"/>
        <v>-</v>
      </c>
      <c r="AT1744" s="67" t="str">
        <f t="shared" ca="1" si="781"/>
        <v>-</v>
      </c>
    </row>
    <row r="1745" spans="1:46" s="1" customFormat="1" ht="12" x14ac:dyDescent="0.35">
      <c r="A1745" s="87"/>
      <c r="B1745" s="40" t="str">
        <f t="shared" si="758"/>
        <v/>
      </c>
      <c r="C1745" s="41" t="str">
        <f t="shared" si="759"/>
        <v/>
      </c>
      <c r="D1745" s="28">
        <f>'I Disease Parameters'!$E$6/(1000*365)</f>
        <v>4.8197260273972601E-5</v>
      </c>
      <c r="E1745" s="28">
        <f>'I Disease Parameters'!$E$7/(1000*365)</f>
        <v>2.0024657534246577E-5</v>
      </c>
      <c r="F1745" s="27">
        <f>(1-'I Disease Parameters'!$E$8)/'I Disease Parameters'!$E$10</f>
        <v>0.188</v>
      </c>
      <c r="G1745" s="27">
        <f>'I Disease Parameters'!$E$8/'I Disease Parameters'!$E$11</f>
        <v>1.2E-2</v>
      </c>
      <c r="H1745" s="27">
        <f>1/'I Disease Parameters'!$E$12</f>
        <v>0.05</v>
      </c>
      <c r="I1745" s="27">
        <f>'I Disease Parameters'!$E$9/'I Disease Parameters'!$E$15</f>
        <v>0</v>
      </c>
      <c r="J1745" s="83">
        <f t="shared" si="782"/>
        <v>7.7001263440561267</v>
      </c>
      <c r="K1745" s="60">
        <f t="shared" si="783"/>
        <v>0.77001263449643809</v>
      </c>
      <c r="L1745" s="30">
        <f t="shared" si="784"/>
        <v>0.46717576064062738</v>
      </c>
      <c r="M1745" s="27">
        <f>J1745/'I Disease Parameters'!$E$12</f>
        <v>0.38500631720280631</v>
      </c>
      <c r="N1745" s="27">
        <f>K1745/SQRT('I Disease Parameters'!$E$13*'I Disease Parameters'!$E$13)</f>
        <v>4.5294860852731655E-2</v>
      </c>
      <c r="O1745" s="27">
        <f>L1745/'I Disease Parameters'!$E$13</f>
        <v>2.7480927096507492E-2</v>
      </c>
      <c r="P1745" s="27">
        <f>(1-L1745)/'I Disease Parameters'!$E$14</f>
        <v>2.2201009973307193E-2</v>
      </c>
      <c r="Q1745" s="19" t="str">
        <f t="shared" si="760"/>
        <v/>
      </c>
      <c r="R1745" s="17" t="str">
        <f t="shared" si="761"/>
        <v/>
      </c>
      <c r="S1745" s="17" t="str">
        <f t="shared" si="762"/>
        <v/>
      </c>
      <c r="T1745" s="17" t="str">
        <f t="shared" si="763"/>
        <v/>
      </c>
      <c r="U1745" s="17" t="str">
        <f t="shared" si="764"/>
        <v/>
      </c>
      <c r="V1745" s="17" t="str">
        <f t="shared" si="765"/>
        <v/>
      </c>
      <c r="W1745" s="17" t="str">
        <f t="shared" si="766"/>
        <v/>
      </c>
      <c r="X1745" s="18" t="str">
        <f t="shared" si="757"/>
        <v/>
      </c>
      <c r="Y1745" s="17" t="str">
        <f t="shared" si="767"/>
        <v/>
      </c>
      <c r="Z1745" s="17" t="str">
        <f t="shared" si="768"/>
        <v/>
      </c>
      <c r="AA1745" s="17" t="str">
        <f t="shared" si="769"/>
        <v/>
      </c>
      <c r="AB1745" s="17" t="str">
        <f t="shared" si="770"/>
        <v/>
      </c>
      <c r="AC1745" s="17" t="str">
        <f t="shared" si="771"/>
        <v/>
      </c>
      <c r="AD1745" s="18" t="str">
        <f t="shared" si="772"/>
        <v/>
      </c>
      <c r="AE1745" s="19" t="str">
        <f t="shared" si="773"/>
        <v/>
      </c>
      <c r="AF1745" s="17" t="str">
        <f t="shared" si="774"/>
        <v/>
      </c>
      <c r="AG1745" s="17" t="str">
        <f t="shared" si="775"/>
        <v/>
      </c>
      <c r="AH1745" s="18" t="str">
        <f t="shared" si="776"/>
        <v/>
      </c>
      <c r="AI1745" s="73"/>
      <c r="AJ1745" s="74"/>
      <c r="AK1745" s="74"/>
      <c r="AL1745" s="73"/>
      <c r="AM1745" s="74"/>
      <c r="AN1745" s="74">
        <f t="shared" si="777"/>
        <v>2012</v>
      </c>
      <c r="AO1745" s="19" t="str">
        <f t="shared" ca="1" si="778"/>
        <v>-</v>
      </c>
      <c r="AP1745" s="17" t="str">
        <f ca="1">IF($C1745&gt;=TODAY(),"-",100*(AO1745-MIN(Fit_Error_Deaths))/(MAX(Fit_Error_Deaths)-MIN(Fit_Error_Deaths)))</f>
        <v>-</v>
      </c>
      <c r="AQ1745" s="17" t="str">
        <f t="shared" ca="1" si="779"/>
        <v>-</v>
      </c>
      <c r="AR1745" s="17" t="str">
        <f ca="1">IF($C1745&gt;=TODAY(),"-",100*(AQ1745-MIN(Fit_Error_LocalTransmission))/(MAX(Fit_Error_LocalTransmission)-MIN(Fit_Error_LocalTransmission)))</f>
        <v>-</v>
      </c>
      <c r="AS1745" s="17" t="str">
        <f t="shared" ca="1" si="780"/>
        <v>-</v>
      </c>
      <c r="AT1745" s="67" t="str">
        <f t="shared" ca="1" si="781"/>
        <v>-</v>
      </c>
    </row>
    <row r="1746" spans="1:46" s="1" customFormat="1" ht="12" x14ac:dyDescent="0.35">
      <c r="A1746" s="87"/>
      <c r="B1746" s="40" t="str">
        <f t="shared" si="758"/>
        <v/>
      </c>
      <c r="C1746" s="41" t="str">
        <f t="shared" si="759"/>
        <v/>
      </c>
      <c r="D1746" s="28">
        <f>'I Disease Parameters'!$E$6/(1000*365)</f>
        <v>4.8197260273972601E-5</v>
      </c>
      <c r="E1746" s="28">
        <f>'I Disease Parameters'!$E$7/(1000*365)</f>
        <v>2.0024657534246577E-5</v>
      </c>
      <c r="F1746" s="27">
        <f>(1-'I Disease Parameters'!$E$8)/'I Disease Parameters'!$E$10</f>
        <v>0.188</v>
      </c>
      <c r="G1746" s="27">
        <f>'I Disease Parameters'!$E$8/'I Disease Parameters'!$E$11</f>
        <v>1.2E-2</v>
      </c>
      <c r="H1746" s="27">
        <f>1/'I Disease Parameters'!$E$12</f>
        <v>0.05</v>
      </c>
      <c r="I1746" s="27">
        <f>'I Disease Parameters'!$E$9/'I Disease Parameters'!$E$15</f>
        <v>0</v>
      </c>
      <c r="J1746" s="83">
        <f t="shared" si="782"/>
        <v>7.7001263440561267</v>
      </c>
      <c r="K1746" s="60">
        <f t="shared" si="783"/>
        <v>0.77001263449643809</v>
      </c>
      <c r="L1746" s="30">
        <f t="shared" si="784"/>
        <v>0.46717576064062738</v>
      </c>
      <c r="M1746" s="27">
        <f>J1746/'I Disease Parameters'!$E$12</f>
        <v>0.38500631720280631</v>
      </c>
      <c r="N1746" s="27">
        <f>K1746/SQRT('I Disease Parameters'!$E$13*'I Disease Parameters'!$E$13)</f>
        <v>4.5294860852731655E-2</v>
      </c>
      <c r="O1746" s="27">
        <f>L1746/'I Disease Parameters'!$E$13</f>
        <v>2.7480927096507492E-2</v>
      </c>
      <c r="P1746" s="27">
        <f>(1-L1746)/'I Disease Parameters'!$E$14</f>
        <v>2.2201009973307193E-2</v>
      </c>
      <c r="Q1746" s="19" t="str">
        <f t="shared" si="760"/>
        <v/>
      </c>
      <c r="R1746" s="17" t="str">
        <f t="shared" si="761"/>
        <v/>
      </c>
      <c r="S1746" s="17" t="str">
        <f t="shared" si="762"/>
        <v/>
      </c>
      <c r="T1746" s="17" t="str">
        <f t="shared" si="763"/>
        <v/>
      </c>
      <c r="U1746" s="17" t="str">
        <f t="shared" si="764"/>
        <v/>
      </c>
      <c r="V1746" s="17" t="str">
        <f t="shared" si="765"/>
        <v/>
      </c>
      <c r="W1746" s="17" t="str">
        <f t="shared" si="766"/>
        <v/>
      </c>
      <c r="X1746" s="18" t="str">
        <f t="shared" si="757"/>
        <v/>
      </c>
      <c r="Y1746" s="17" t="str">
        <f t="shared" si="767"/>
        <v/>
      </c>
      <c r="Z1746" s="17" t="str">
        <f t="shared" si="768"/>
        <v/>
      </c>
      <c r="AA1746" s="17" t="str">
        <f t="shared" si="769"/>
        <v/>
      </c>
      <c r="AB1746" s="17" t="str">
        <f t="shared" si="770"/>
        <v/>
      </c>
      <c r="AC1746" s="17" t="str">
        <f t="shared" si="771"/>
        <v/>
      </c>
      <c r="AD1746" s="18" t="str">
        <f t="shared" si="772"/>
        <v/>
      </c>
      <c r="AE1746" s="19" t="str">
        <f t="shared" si="773"/>
        <v/>
      </c>
      <c r="AF1746" s="17" t="str">
        <f t="shared" si="774"/>
        <v/>
      </c>
      <c r="AG1746" s="17" t="str">
        <f t="shared" si="775"/>
        <v/>
      </c>
      <c r="AH1746" s="18" t="str">
        <f t="shared" si="776"/>
        <v/>
      </c>
      <c r="AI1746" s="73"/>
      <c r="AJ1746" s="74"/>
      <c r="AK1746" s="74"/>
      <c r="AL1746" s="73"/>
      <c r="AM1746" s="74"/>
      <c r="AN1746" s="74">
        <f t="shared" si="777"/>
        <v>2012</v>
      </c>
      <c r="AO1746" s="19" t="str">
        <f t="shared" ca="1" si="778"/>
        <v>-</v>
      </c>
      <c r="AP1746" s="17" t="str">
        <f ca="1">IF($C1746&gt;=TODAY(),"-",100*(AO1746-MIN(Fit_Error_Deaths))/(MAX(Fit_Error_Deaths)-MIN(Fit_Error_Deaths)))</f>
        <v>-</v>
      </c>
      <c r="AQ1746" s="17" t="str">
        <f t="shared" ca="1" si="779"/>
        <v>-</v>
      </c>
      <c r="AR1746" s="17" t="str">
        <f ca="1">IF($C1746&gt;=TODAY(),"-",100*(AQ1746-MIN(Fit_Error_LocalTransmission))/(MAX(Fit_Error_LocalTransmission)-MIN(Fit_Error_LocalTransmission)))</f>
        <v>-</v>
      </c>
      <c r="AS1746" s="17" t="str">
        <f t="shared" ca="1" si="780"/>
        <v>-</v>
      </c>
      <c r="AT1746" s="67" t="str">
        <f t="shared" ca="1" si="781"/>
        <v>-</v>
      </c>
    </row>
    <row r="1747" spans="1:46" s="1" customFormat="1" ht="12" x14ac:dyDescent="0.35">
      <c r="A1747" s="87"/>
      <c r="B1747" s="40" t="str">
        <f t="shared" si="758"/>
        <v/>
      </c>
      <c r="C1747" s="41" t="str">
        <f t="shared" si="759"/>
        <v/>
      </c>
      <c r="D1747" s="28">
        <f>'I Disease Parameters'!$E$6/(1000*365)</f>
        <v>4.8197260273972601E-5</v>
      </c>
      <c r="E1747" s="28">
        <f>'I Disease Parameters'!$E$7/(1000*365)</f>
        <v>2.0024657534246577E-5</v>
      </c>
      <c r="F1747" s="27">
        <f>(1-'I Disease Parameters'!$E$8)/'I Disease Parameters'!$E$10</f>
        <v>0.188</v>
      </c>
      <c r="G1747" s="27">
        <f>'I Disease Parameters'!$E$8/'I Disease Parameters'!$E$11</f>
        <v>1.2E-2</v>
      </c>
      <c r="H1747" s="27">
        <f>1/'I Disease Parameters'!$E$12</f>
        <v>0.05</v>
      </c>
      <c r="I1747" s="27">
        <f>'I Disease Parameters'!$E$9/'I Disease Parameters'!$E$15</f>
        <v>0</v>
      </c>
      <c r="J1747" s="83">
        <f t="shared" si="782"/>
        <v>7.7001263440561267</v>
      </c>
      <c r="K1747" s="60">
        <f t="shared" si="783"/>
        <v>0.77001263449643809</v>
      </c>
      <c r="L1747" s="30">
        <f t="shared" si="784"/>
        <v>0.46717576064062738</v>
      </c>
      <c r="M1747" s="27">
        <f>J1747/'I Disease Parameters'!$E$12</f>
        <v>0.38500631720280631</v>
      </c>
      <c r="N1747" s="27">
        <f>K1747/SQRT('I Disease Parameters'!$E$13*'I Disease Parameters'!$E$13)</f>
        <v>4.5294860852731655E-2</v>
      </c>
      <c r="O1747" s="27">
        <f>L1747/'I Disease Parameters'!$E$13</f>
        <v>2.7480927096507492E-2</v>
      </c>
      <c r="P1747" s="27">
        <f>(1-L1747)/'I Disease Parameters'!$E$14</f>
        <v>2.2201009973307193E-2</v>
      </c>
      <c r="Q1747" s="19" t="str">
        <f t="shared" si="760"/>
        <v/>
      </c>
      <c r="R1747" s="17" t="str">
        <f t="shared" si="761"/>
        <v/>
      </c>
      <c r="S1747" s="17" t="str">
        <f t="shared" si="762"/>
        <v/>
      </c>
      <c r="T1747" s="17" t="str">
        <f t="shared" si="763"/>
        <v/>
      </c>
      <c r="U1747" s="17" t="str">
        <f t="shared" si="764"/>
        <v/>
      </c>
      <c r="V1747" s="17" t="str">
        <f t="shared" si="765"/>
        <v/>
      </c>
      <c r="W1747" s="17" t="str">
        <f t="shared" si="766"/>
        <v/>
      </c>
      <c r="X1747" s="18" t="str">
        <f t="shared" si="757"/>
        <v/>
      </c>
      <c r="Y1747" s="17" t="str">
        <f t="shared" si="767"/>
        <v/>
      </c>
      <c r="Z1747" s="17" t="str">
        <f t="shared" si="768"/>
        <v/>
      </c>
      <c r="AA1747" s="17" t="str">
        <f t="shared" si="769"/>
        <v/>
      </c>
      <c r="AB1747" s="17" t="str">
        <f t="shared" si="770"/>
        <v/>
      </c>
      <c r="AC1747" s="17" t="str">
        <f t="shared" si="771"/>
        <v/>
      </c>
      <c r="AD1747" s="18" t="str">
        <f t="shared" si="772"/>
        <v/>
      </c>
      <c r="AE1747" s="19" t="str">
        <f t="shared" si="773"/>
        <v/>
      </c>
      <c r="AF1747" s="17" t="str">
        <f t="shared" si="774"/>
        <v/>
      </c>
      <c r="AG1747" s="17" t="str">
        <f t="shared" si="775"/>
        <v/>
      </c>
      <c r="AH1747" s="18" t="str">
        <f t="shared" si="776"/>
        <v/>
      </c>
      <c r="AI1747" s="73"/>
      <c r="AJ1747" s="74"/>
      <c r="AK1747" s="74"/>
      <c r="AL1747" s="73"/>
      <c r="AM1747" s="74"/>
      <c r="AN1747" s="74">
        <f t="shared" si="777"/>
        <v>2012</v>
      </c>
      <c r="AO1747" s="19" t="str">
        <f t="shared" ca="1" si="778"/>
        <v>-</v>
      </c>
      <c r="AP1747" s="17" t="str">
        <f ca="1">IF($C1747&gt;=TODAY(),"-",100*(AO1747-MIN(Fit_Error_Deaths))/(MAX(Fit_Error_Deaths)-MIN(Fit_Error_Deaths)))</f>
        <v>-</v>
      </c>
      <c r="AQ1747" s="17" t="str">
        <f t="shared" ca="1" si="779"/>
        <v>-</v>
      </c>
      <c r="AR1747" s="17" t="str">
        <f ca="1">IF($C1747&gt;=TODAY(),"-",100*(AQ1747-MIN(Fit_Error_LocalTransmission))/(MAX(Fit_Error_LocalTransmission)-MIN(Fit_Error_LocalTransmission)))</f>
        <v>-</v>
      </c>
      <c r="AS1747" s="17" t="str">
        <f t="shared" ca="1" si="780"/>
        <v>-</v>
      </c>
      <c r="AT1747" s="67" t="str">
        <f t="shared" ca="1" si="781"/>
        <v>-</v>
      </c>
    </row>
    <row r="1748" spans="1:46" s="1" customFormat="1" ht="12" x14ac:dyDescent="0.35">
      <c r="A1748" s="87"/>
      <c r="B1748" s="40" t="str">
        <f t="shared" si="758"/>
        <v/>
      </c>
      <c r="C1748" s="41" t="str">
        <f t="shared" si="759"/>
        <v/>
      </c>
      <c r="D1748" s="28">
        <f>'I Disease Parameters'!$E$6/(1000*365)</f>
        <v>4.8197260273972601E-5</v>
      </c>
      <c r="E1748" s="28">
        <f>'I Disease Parameters'!$E$7/(1000*365)</f>
        <v>2.0024657534246577E-5</v>
      </c>
      <c r="F1748" s="27">
        <f>(1-'I Disease Parameters'!$E$8)/'I Disease Parameters'!$E$10</f>
        <v>0.188</v>
      </c>
      <c r="G1748" s="27">
        <f>'I Disease Parameters'!$E$8/'I Disease Parameters'!$E$11</f>
        <v>1.2E-2</v>
      </c>
      <c r="H1748" s="27">
        <f>1/'I Disease Parameters'!$E$12</f>
        <v>0.05</v>
      </c>
      <c r="I1748" s="27">
        <f>'I Disease Parameters'!$E$9/'I Disease Parameters'!$E$15</f>
        <v>0</v>
      </c>
      <c r="J1748" s="83">
        <f t="shared" si="782"/>
        <v>7.7001263440561267</v>
      </c>
      <c r="K1748" s="60">
        <f t="shared" si="783"/>
        <v>0.77001263449643809</v>
      </c>
      <c r="L1748" s="30">
        <f t="shared" si="784"/>
        <v>0.46717576064062738</v>
      </c>
      <c r="M1748" s="27">
        <f>J1748/'I Disease Parameters'!$E$12</f>
        <v>0.38500631720280631</v>
      </c>
      <c r="N1748" s="27">
        <f>K1748/SQRT('I Disease Parameters'!$E$13*'I Disease Parameters'!$E$13)</f>
        <v>4.5294860852731655E-2</v>
      </c>
      <c r="O1748" s="27">
        <f>L1748/'I Disease Parameters'!$E$13</f>
        <v>2.7480927096507492E-2</v>
      </c>
      <c r="P1748" s="27">
        <f>(1-L1748)/'I Disease Parameters'!$E$14</f>
        <v>2.2201009973307193E-2</v>
      </c>
      <c r="Q1748" s="19" t="str">
        <f t="shared" si="760"/>
        <v/>
      </c>
      <c r="R1748" s="17" t="str">
        <f t="shared" si="761"/>
        <v/>
      </c>
      <c r="S1748" s="17" t="str">
        <f t="shared" si="762"/>
        <v/>
      </c>
      <c r="T1748" s="17" t="str">
        <f t="shared" si="763"/>
        <v/>
      </c>
      <c r="U1748" s="17" t="str">
        <f t="shared" si="764"/>
        <v/>
      </c>
      <c r="V1748" s="17" t="str">
        <f t="shared" si="765"/>
        <v/>
      </c>
      <c r="W1748" s="17" t="str">
        <f t="shared" si="766"/>
        <v/>
      </c>
      <c r="X1748" s="18" t="str">
        <f t="shared" si="757"/>
        <v/>
      </c>
      <c r="Y1748" s="17" t="str">
        <f t="shared" si="767"/>
        <v/>
      </c>
      <c r="Z1748" s="17" t="str">
        <f t="shared" si="768"/>
        <v/>
      </c>
      <c r="AA1748" s="17" t="str">
        <f t="shared" si="769"/>
        <v/>
      </c>
      <c r="AB1748" s="17" t="str">
        <f t="shared" si="770"/>
        <v/>
      </c>
      <c r="AC1748" s="17" t="str">
        <f t="shared" si="771"/>
        <v/>
      </c>
      <c r="AD1748" s="18" t="str">
        <f t="shared" si="772"/>
        <v/>
      </c>
      <c r="AE1748" s="19" t="str">
        <f t="shared" si="773"/>
        <v/>
      </c>
      <c r="AF1748" s="17" t="str">
        <f t="shared" si="774"/>
        <v/>
      </c>
      <c r="AG1748" s="17" t="str">
        <f t="shared" si="775"/>
        <v/>
      </c>
      <c r="AH1748" s="18" t="str">
        <f t="shared" si="776"/>
        <v/>
      </c>
      <c r="AI1748" s="73"/>
      <c r="AJ1748" s="74"/>
      <c r="AK1748" s="74"/>
      <c r="AL1748" s="73"/>
      <c r="AM1748" s="74"/>
      <c r="AN1748" s="74">
        <f t="shared" si="777"/>
        <v>2012</v>
      </c>
      <c r="AO1748" s="19" t="str">
        <f t="shared" ca="1" si="778"/>
        <v>-</v>
      </c>
      <c r="AP1748" s="17" t="str">
        <f ca="1">IF($C1748&gt;=TODAY(),"-",100*(AO1748-MIN(Fit_Error_Deaths))/(MAX(Fit_Error_Deaths)-MIN(Fit_Error_Deaths)))</f>
        <v>-</v>
      </c>
      <c r="AQ1748" s="17" t="str">
        <f t="shared" ca="1" si="779"/>
        <v>-</v>
      </c>
      <c r="AR1748" s="17" t="str">
        <f ca="1">IF($C1748&gt;=TODAY(),"-",100*(AQ1748-MIN(Fit_Error_LocalTransmission))/(MAX(Fit_Error_LocalTransmission)-MIN(Fit_Error_LocalTransmission)))</f>
        <v>-</v>
      </c>
      <c r="AS1748" s="17" t="str">
        <f t="shared" ca="1" si="780"/>
        <v>-</v>
      </c>
      <c r="AT1748" s="67" t="str">
        <f t="shared" ca="1" si="781"/>
        <v>-</v>
      </c>
    </row>
    <row r="1749" spans="1:46" s="1" customFormat="1" ht="12" x14ac:dyDescent="0.35">
      <c r="A1749" s="87"/>
      <c r="B1749" s="40" t="str">
        <f t="shared" si="758"/>
        <v/>
      </c>
      <c r="C1749" s="41" t="str">
        <f t="shared" si="759"/>
        <v/>
      </c>
      <c r="D1749" s="28">
        <f>'I Disease Parameters'!$E$6/(1000*365)</f>
        <v>4.8197260273972601E-5</v>
      </c>
      <c r="E1749" s="28">
        <f>'I Disease Parameters'!$E$7/(1000*365)</f>
        <v>2.0024657534246577E-5</v>
      </c>
      <c r="F1749" s="27">
        <f>(1-'I Disease Parameters'!$E$8)/'I Disease Parameters'!$E$10</f>
        <v>0.188</v>
      </c>
      <c r="G1749" s="27">
        <f>'I Disease Parameters'!$E$8/'I Disease Parameters'!$E$11</f>
        <v>1.2E-2</v>
      </c>
      <c r="H1749" s="27">
        <f>1/'I Disease Parameters'!$E$12</f>
        <v>0.05</v>
      </c>
      <c r="I1749" s="27">
        <f>'I Disease Parameters'!$E$9/'I Disease Parameters'!$E$15</f>
        <v>0</v>
      </c>
      <c r="J1749" s="83">
        <f t="shared" si="782"/>
        <v>7.7001263440561267</v>
      </c>
      <c r="K1749" s="60">
        <f t="shared" si="783"/>
        <v>0.77001263449643809</v>
      </c>
      <c r="L1749" s="30">
        <f t="shared" si="784"/>
        <v>0.46717576064062738</v>
      </c>
      <c r="M1749" s="27">
        <f>J1749/'I Disease Parameters'!$E$12</f>
        <v>0.38500631720280631</v>
      </c>
      <c r="N1749" s="27">
        <f>K1749/SQRT('I Disease Parameters'!$E$13*'I Disease Parameters'!$E$13)</f>
        <v>4.5294860852731655E-2</v>
      </c>
      <c r="O1749" s="27">
        <f>L1749/'I Disease Parameters'!$E$13</f>
        <v>2.7480927096507492E-2</v>
      </c>
      <c r="P1749" s="27">
        <f>(1-L1749)/'I Disease Parameters'!$E$14</f>
        <v>2.2201009973307193E-2</v>
      </c>
      <c r="Q1749" s="19" t="str">
        <f t="shared" si="760"/>
        <v/>
      </c>
      <c r="R1749" s="17" t="str">
        <f t="shared" si="761"/>
        <v/>
      </c>
      <c r="S1749" s="17" t="str">
        <f t="shared" si="762"/>
        <v/>
      </c>
      <c r="T1749" s="17" t="str">
        <f t="shared" si="763"/>
        <v/>
      </c>
      <c r="U1749" s="17" t="str">
        <f t="shared" si="764"/>
        <v/>
      </c>
      <c r="V1749" s="17" t="str">
        <f t="shared" si="765"/>
        <v/>
      </c>
      <c r="W1749" s="17" t="str">
        <f t="shared" si="766"/>
        <v/>
      </c>
      <c r="X1749" s="18" t="str">
        <f t="shared" si="757"/>
        <v/>
      </c>
      <c r="Y1749" s="17" t="str">
        <f t="shared" si="767"/>
        <v/>
      </c>
      <c r="Z1749" s="17" t="str">
        <f t="shared" si="768"/>
        <v/>
      </c>
      <c r="AA1749" s="17" t="str">
        <f t="shared" si="769"/>
        <v/>
      </c>
      <c r="AB1749" s="17" t="str">
        <f t="shared" si="770"/>
        <v/>
      </c>
      <c r="AC1749" s="17" t="str">
        <f t="shared" si="771"/>
        <v/>
      </c>
      <c r="AD1749" s="18" t="str">
        <f t="shared" si="772"/>
        <v/>
      </c>
      <c r="AE1749" s="19" t="str">
        <f t="shared" si="773"/>
        <v/>
      </c>
      <c r="AF1749" s="17" t="str">
        <f t="shared" si="774"/>
        <v/>
      </c>
      <c r="AG1749" s="17" t="str">
        <f t="shared" si="775"/>
        <v/>
      </c>
      <c r="AH1749" s="18" t="str">
        <f t="shared" si="776"/>
        <v/>
      </c>
      <c r="AI1749" s="73"/>
      <c r="AJ1749" s="74"/>
      <c r="AK1749" s="74"/>
      <c r="AL1749" s="73"/>
      <c r="AM1749" s="74"/>
      <c r="AN1749" s="74">
        <f t="shared" si="777"/>
        <v>2012</v>
      </c>
      <c r="AO1749" s="19" t="str">
        <f t="shared" ca="1" si="778"/>
        <v>-</v>
      </c>
      <c r="AP1749" s="17" t="str">
        <f ca="1">IF($C1749&gt;=TODAY(),"-",100*(AO1749-MIN(Fit_Error_Deaths))/(MAX(Fit_Error_Deaths)-MIN(Fit_Error_Deaths)))</f>
        <v>-</v>
      </c>
      <c r="AQ1749" s="17" t="str">
        <f t="shared" ca="1" si="779"/>
        <v>-</v>
      </c>
      <c r="AR1749" s="17" t="str">
        <f ca="1">IF($C1749&gt;=TODAY(),"-",100*(AQ1749-MIN(Fit_Error_LocalTransmission))/(MAX(Fit_Error_LocalTransmission)-MIN(Fit_Error_LocalTransmission)))</f>
        <v>-</v>
      </c>
      <c r="AS1749" s="17" t="str">
        <f t="shared" ca="1" si="780"/>
        <v>-</v>
      </c>
      <c r="AT1749" s="67" t="str">
        <f t="shared" ca="1" si="781"/>
        <v>-</v>
      </c>
    </row>
    <row r="1750" spans="1:46" s="1" customFormat="1" ht="12" x14ac:dyDescent="0.35">
      <c r="A1750" s="87"/>
      <c r="B1750" s="40" t="str">
        <f t="shared" si="758"/>
        <v/>
      </c>
      <c r="C1750" s="41" t="str">
        <f t="shared" si="759"/>
        <v/>
      </c>
      <c r="D1750" s="28">
        <f>'I Disease Parameters'!$E$6/(1000*365)</f>
        <v>4.8197260273972601E-5</v>
      </c>
      <c r="E1750" s="28">
        <f>'I Disease Parameters'!$E$7/(1000*365)</f>
        <v>2.0024657534246577E-5</v>
      </c>
      <c r="F1750" s="27">
        <f>(1-'I Disease Parameters'!$E$8)/'I Disease Parameters'!$E$10</f>
        <v>0.188</v>
      </c>
      <c r="G1750" s="27">
        <f>'I Disease Parameters'!$E$8/'I Disease Parameters'!$E$11</f>
        <v>1.2E-2</v>
      </c>
      <c r="H1750" s="27">
        <f>1/'I Disease Parameters'!$E$12</f>
        <v>0.05</v>
      </c>
      <c r="I1750" s="27">
        <f>'I Disease Parameters'!$E$9/'I Disease Parameters'!$E$15</f>
        <v>0</v>
      </c>
      <c r="J1750" s="83">
        <f t="shared" si="782"/>
        <v>7.7001263440561267</v>
      </c>
      <c r="K1750" s="60">
        <f t="shared" si="783"/>
        <v>0.77001263449643809</v>
      </c>
      <c r="L1750" s="30">
        <f t="shared" si="784"/>
        <v>0.46717576064062738</v>
      </c>
      <c r="M1750" s="27">
        <f>J1750/'I Disease Parameters'!$E$12</f>
        <v>0.38500631720280631</v>
      </c>
      <c r="N1750" s="27">
        <f>K1750/SQRT('I Disease Parameters'!$E$13*'I Disease Parameters'!$E$13)</f>
        <v>4.5294860852731655E-2</v>
      </c>
      <c r="O1750" s="27">
        <f>L1750/'I Disease Parameters'!$E$13</f>
        <v>2.7480927096507492E-2</v>
      </c>
      <c r="P1750" s="27">
        <f>(1-L1750)/'I Disease Parameters'!$E$14</f>
        <v>2.2201009973307193E-2</v>
      </c>
      <c r="Q1750" s="19" t="str">
        <f t="shared" si="760"/>
        <v/>
      </c>
      <c r="R1750" s="17" t="str">
        <f t="shared" si="761"/>
        <v/>
      </c>
      <c r="S1750" s="17" t="str">
        <f t="shared" si="762"/>
        <v/>
      </c>
      <c r="T1750" s="17" t="str">
        <f t="shared" si="763"/>
        <v/>
      </c>
      <c r="U1750" s="17" t="str">
        <f t="shared" si="764"/>
        <v/>
      </c>
      <c r="V1750" s="17" t="str">
        <f t="shared" si="765"/>
        <v/>
      </c>
      <c r="W1750" s="17" t="str">
        <f t="shared" si="766"/>
        <v/>
      </c>
      <c r="X1750" s="18" t="str">
        <f t="shared" si="757"/>
        <v/>
      </c>
      <c r="Y1750" s="17" t="str">
        <f t="shared" si="767"/>
        <v/>
      </c>
      <c r="Z1750" s="17" t="str">
        <f t="shared" si="768"/>
        <v/>
      </c>
      <c r="AA1750" s="17" t="str">
        <f t="shared" si="769"/>
        <v/>
      </c>
      <c r="AB1750" s="17" t="str">
        <f t="shared" si="770"/>
        <v/>
      </c>
      <c r="AC1750" s="17" t="str">
        <f t="shared" si="771"/>
        <v/>
      </c>
      <c r="AD1750" s="18" t="str">
        <f t="shared" si="772"/>
        <v/>
      </c>
      <c r="AE1750" s="19" t="str">
        <f t="shared" si="773"/>
        <v/>
      </c>
      <c r="AF1750" s="17" t="str">
        <f t="shared" si="774"/>
        <v/>
      </c>
      <c r="AG1750" s="17" t="str">
        <f t="shared" si="775"/>
        <v/>
      </c>
      <c r="AH1750" s="18" t="str">
        <f t="shared" si="776"/>
        <v/>
      </c>
      <c r="AI1750" s="73"/>
      <c r="AJ1750" s="74"/>
      <c r="AK1750" s="74"/>
      <c r="AL1750" s="73"/>
      <c r="AM1750" s="74"/>
      <c r="AN1750" s="74">
        <f t="shared" si="777"/>
        <v>2012</v>
      </c>
      <c r="AO1750" s="19" t="str">
        <f t="shared" ca="1" si="778"/>
        <v>-</v>
      </c>
      <c r="AP1750" s="17" t="str">
        <f ca="1">IF($C1750&gt;=TODAY(),"-",100*(AO1750-MIN(Fit_Error_Deaths))/(MAX(Fit_Error_Deaths)-MIN(Fit_Error_Deaths)))</f>
        <v>-</v>
      </c>
      <c r="AQ1750" s="17" t="str">
        <f t="shared" ca="1" si="779"/>
        <v>-</v>
      </c>
      <c r="AR1750" s="17" t="str">
        <f ca="1">IF($C1750&gt;=TODAY(),"-",100*(AQ1750-MIN(Fit_Error_LocalTransmission))/(MAX(Fit_Error_LocalTransmission)-MIN(Fit_Error_LocalTransmission)))</f>
        <v>-</v>
      </c>
      <c r="AS1750" s="17" t="str">
        <f t="shared" ca="1" si="780"/>
        <v>-</v>
      </c>
      <c r="AT1750" s="67" t="str">
        <f t="shared" ca="1" si="781"/>
        <v>-</v>
      </c>
    </row>
    <row r="1751" spans="1:46" s="1" customFormat="1" ht="12" x14ac:dyDescent="0.35">
      <c r="A1751" s="87"/>
      <c r="B1751" s="40" t="str">
        <f t="shared" si="758"/>
        <v/>
      </c>
      <c r="C1751" s="41" t="str">
        <f t="shared" si="759"/>
        <v/>
      </c>
      <c r="D1751" s="28">
        <f>'I Disease Parameters'!$E$6/(1000*365)</f>
        <v>4.8197260273972601E-5</v>
      </c>
      <c r="E1751" s="28">
        <f>'I Disease Parameters'!$E$7/(1000*365)</f>
        <v>2.0024657534246577E-5</v>
      </c>
      <c r="F1751" s="27">
        <f>(1-'I Disease Parameters'!$E$8)/'I Disease Parameters'!$E$10</f>
        <v>0.188</v>
      </c>
      <c r="G1751" s="27">
        <f>'I Disease Parameters'!$E$8/'I Disease Parameters'!$E$11</f>
        <v>1.2E-2</v>
      </c>
      <c r="H1751" s="27">
        <f>1/'I Disease Parameters'!$E$12</f>
        <v>0.05</v>
      </c>
      <c r="I1751" s="27">
        <f>'I Disease Parameters'!$E$9/'I Disease Parameters'!$E$15</f>
        <v>0</v>
      </c>
      <c r="J1751" s="83">
        <f t="shared" si="782"/>
        <v>7.7001263440561267</v>
      </c>
      <c r="K1751" s="60">
        <f t="shared" si="783"/>
        <v>0.77001263449643809</v>
      </c>
      <c r="L1751" s="30">
        <f t="shared" si="784"/>
        <v>0.46717576064062738</v>
      </c>
      <c r="M1751" s="27">
        <f>J1751/'I Disease Parameters'!$E$12</f>
        <v>0.38500631720280631</v>
      </c>
      <c r="N1751" s="27">
        <f>K1751/SQRT('I Disease Parameters'!$E$13*'I Disease Parameters'!$E$13)</f>
        <v>4.5294860852731655E-2</v>
      </c>
      <c r="O1751" s="27">
        <f>L1751/'I Disease Parameters'!$E$13</f>
        <v>2.7480927096507492E-2</v>
      </c>
      <c r="P1751" s="27">
        <f>(1-L1751)/'I Disease Parameters'!$E$14</f>
        <v>2.2201009973307193E-2</v>
      </c>
      <c r="Q1751" s="19" t="str">
        <f t="shared" si="760"/>
        <v/>
      </c>
      <c r="R1751" s="17" t="str">
        <f t="shared" si="761"/>
        <v/>
      </c>
      <c r="S1751" s="17" t="str">
        <f t="shared" si="762"/>
        <v/>
      </c>
      <c r="T1751" s="17" t="str">
        <f t="shared" si="763"/>
        <v/>
      </c>
      <c r="U1751" s="17" t="str">
        <f t="shared" si="764"/>
        <v/>
      </c>
      <c r="V1751" s="17" t="str">
        <f t="shared" si="765"/>
        <v/>
      </c>
      <c r="W1751" s="17" t="str">
        <f t="shared" si="766"/>
        <v/>
      </c>
      <c r="X1751" s="18" t="str">
        <f t="shared" si="757"/>
        <v/>
      </c>
      <c r="Y1751" s="17" t="str">
        <f t="shared" si="767"/>
        <v/>
      </c>
      <c r="Z1751" s="17" t="str">
        <f t="shared" si="768"/>
        <v/>
      </c>
      <c r="AA1751" s="17" t="str">
        <f t="shared" si="769"/>
        <v/>
      </c>
      <c r="AB1751" s="17" t="str">
        <f t="shared" si="770"/>
        <v/>
      </c>
      <c r="AC1751" s="17" t="str">
        <f t="shared" si="771"/>
        <v/>
      </c>
      <c r="AD1751" s="18" t="str">
        <f t="shared" si="772"/>
        <v/>
      </c>
      <c r="AE1751" s="19" t="str">
        <f t="shared" si="773"/>
        <v/>
      </c>
      <c r="AF1751" s="17" t="str">
        <f t="shared" si="774"/>
        <v/>
      </c>
      <c r="AG1751" s="17" t="str">
        <f t="shared" si="775"/>
        <v/>
      </c>
      <c r="AH1751" s="18" t="str">
        <f t="shared" si="776"/>
        <v/>
      </c>
      <c r="AI1751" s="73"/>
      <c r="AJ1751" s="74"/>
      <c r="AK1751" s="74"/>
      <c r="AL1751" s="73"/>
      <c r="AM1751" s="74"/>
      <c r="AN1751" s="74">
        <f t="shared" si="777"/>
        <v>2012</v>
      </c>
      <c r="AO1751" s="19" t="str">
        <f t="shared" ca="1" si="778"/>
        <v>-</v>
      </c>
      <c r="AP1751" s="17" t="str">
        <f ca="1">IF($C1751&gt;=TODAY(),"-",100*(AO1751-MIN(Fit_Error_Deaths))/(MAX(Fit_Error_Deaths)-MIN(Fit_Error_Deaths)))</f>
        <v>-</v>
      </c>
      <c r="AQ1751" s="17" t="str">
        <f t="shared" ca="1" si="779"/>
        <v>-</v>
      </c>
      <c r="AR1751" s="17" t="str">
        <f ca="1">IF($C1751&gt;=TODAY(),"-",100*(AQ1751-MIN(Fit_Error_LocalTransmission))/(MAX(Fit_Error_LocalTransmission)-MIN(Fit_Error_LocalTransmission)))</f>
        <v>-</v>
      </c>
      <c r="AS1751" s="17" t="str">
        <f t="shared" ca="1" si="780"/>
        <v>-</v>
      </c>
      <c r="AT1751" s="67" t="str">
        <f t="shared" ca="1" si="781"/>
        <v>-</v>
      </c>
    </row>
    <row r="1752" spans="1:46" s="1" customFormat="1" ht="12" x14ac:dyDescent="0.35">
      <c r="A1752" s="87"/>
      <c r="B1752" s="40" t="str">
        <f t="shared" si="758"/>
        <v/>
      </c>
      <c r="C1752" s="41" t="str">
        <f t="shared" si="759"/>
        <v/>
      </c>
      <c r="D1752" s="28">
        <f>'I Disease Parameters'!$E$6/(1000*365)</f>
        <v>4.8197260273972601E-5</v>
      </c>
      <c r="E1752" s="28">
        <f>'I Disease Parameters'!$E$7/(1000*365)</f>
        <v>2.0024657534246577E-5</v>
      </c>
      <c r="F1752" s="27">
        <f>(1-'I Disease Parameters'!$E$8)/'I Disease Parameters'!$E$10</f>
        <v>0.188</v>
      </c>
      <c r="G1752" s="27">
        <f>'I Disease Parameters'!$E$8/'I Disease Parameters'!$E$11</f>
        <v>1.2E-2</v>
      </c>
      <c r="H1752" s="27">
        <f>1/'I Disease Parameters'!$E$12</f>
        <v>0.05</v>
      </c>
      <c r="I1752" s="27">
        <f>'I Disease Parameters'!$E$9/'I Disease Parameters'!$E$15</f>
        <v>0</v>
      </c>
      <c r="J1752" s="83">
        <f t="shared" si="782"/>
        <v>7.7001263440561267</v>
      </c>
      <c r="K1752" s="60">
        <f t="shared" si="783"/>
        <v>0.77001263449643809</v>
      </c>
      <c r="L1752" s="30">
        <f t="shared" si="784"/>
        <v>0.46717576064062738</v>
      </c>
      <c r="M1752" s="27">
        <f>J1752/'I Disease Parameters'!$E$12</f>
        <v>0.38500631720280631</v>
      </c>
      <c r="N1752" s="27">
        <f>K1752/SQRT('I Disease Parameters'!$E$13*'I Disease Parameters'!$E$13)</f>
        <v>4.5294860852731655E-2</v>
      </c>
      <c r="O1752" s="27">
        <f>L1752/'I Disease Parameters'!$E$13</f>
        <v>2.7480927096507492E-2</v>
      </c>
      <c r="P1752" s="27">
        <f>(1-L1752)/'I Disease Parameters'!$E$14</f>
        <v>2.2201009973307193E-2</v>
      </c>
      <c r="Q1752" s="19" t="str">
        <f t="shared" si="760"/>
        <v/>
      </c>
      <c r="R1752" s="17" t="str">
        <f t="shared" si="761"/>
        <v/>
      </c>
      <c r="S1752" s="17" t="str">
        <f t="shared" si="762"/>
        <v/>
      </c>
      <c r="T1752" s="17" t="str">
        <f t="shared" si="763"/>
        <v/>
      </c>
      <c r="U1752" s="17" t="str">
        <f t="shared" si="764"/>
        <v/>
      </c>
      <c r="V1752" s="17" t="str">
        <f t="shared" si="765"/>
        <v/>
      </c>
      <c r="W1752" s="17" t="str">
        <f t="shared" si="766"/>
        <v/>
      </c>
      <c r="X1752" s="18" t="str">
        <f t="shared" si="757"/>
        <v/>
      </c>
      <c r="Y1752" s="17" t="str">
        <f t="shared" si="767"/>
        <v/>
      </c>
      <c r="Z1752" s="17" t="str">
        <f t="shared" si="768"/>
        <v/>
      </c>
      <c r="AA1752" s="17" t="str">
        <f t="shared" si="769"/>
        <v/>
      </c>
      <c r="AB1752" s="17" t="str">
        <f t="shared" si="770"/>
        <v/>
      </c>
      <c r="AC1752" s="17" t="str">
        <f t="shared" si="771"/>
        <v/>
      </c>
      <c r="AD1752" s="18" t="str">
        <f t="shared" si="772"/>
        <v/>
      </c>
      <c r="AE1752" s="19" t="str">
        <f t="shared" si="773"/>
        <v/>
      </c>
      <c r="AF1752" s="17" t="str">
        <f t="shared" si="774"/>
        <v/>
      </c>
      <c r="AG1752" s="17" t="str">
        <f t="shared" si="775"/>
        <v/>
      </c>
      <c r="AH1752" s="18" t="str">
        <f t="shared" si="776"/>
        <v/>
      </c>
      <c r="AI1752" s="73"/>
      <c r="AJ1752" s="74"/>
      <c r="AK1752" s="74"/>
      <c r="AL1752" s="73"/>
      <c r="AM1752" s="74"/>
      <c r="AN1752" s="74">
        <f t="shared" si="777"/>
        <v>2012</v>
      </c>
      <c r="AO1752" s="19" t="str">
        <f t="shared" ca="1" si="778"/>
        <v>-</v>
      </c>
      <c r="AP1752" s="17" t="str">
        <f ca="1">IF($C1752&gt;=TODAY(),"-",100*(AO1752-MIN(Fit_Error_Deaths))/(MAX(Fit_Error_Deaths)-MIN(Fit_Error_Deaths)))</f>
        <v>-</v>
      </c>
      <c r="AQ1752" s="17" t="str">
        <f t="shared" ca="1" si="779"/>
        <v>-</v>
      </c>
      <c r="AR1752" s="17" t="str">
        <f ca="1">IF($C1752&gt;=TODAY(),"-",100*(AQ1752-MIN(Fit_Error_LocalTransmission))/(MAX(Fit_Error_LocalTransmission)-MIN(Fit_Error_LocalTransmission)))</f>
        <v>-</v>
      </c>
      <c r="AS1752" s="17" t="str">
        <f t="shared" ca="1" si="780"/>
        <v>-</v>
      </c>
      <c r="AT1752" s="67" t="str">
        <f t="shared" ca="1" si="781"/>
        <v>-</v>
      </c>
    </row>
    <row r="1753" spans="1:46" s="1" customFormat="1" ht="12" x14ac:dyDescent="0.35">
      <c r="A1753" s="87"/>
      <c r="B1753" s="40" t="str">
        <f t="shared" si="758"/>
        <v/>
      </c>
      <c r="C1753" s="41" t="str">
        <f t="shared" si="759"/>
        <v/>
      </c>
      <c r="D1753" s="28">
        <f>'I Disease Parameters'!$E$6/(1000*365)</f>
        <v>4.8197260273972601E-5</v>
      </c>
      <c r="E1753" s="28">
        <f>'I Disease Parameters'!$E$7/(1000*365)</f>
        <v>2.0024657534246577E-5</v>
      </c>
      <c r="F1753" s="27">
        <f>(1-'I Disease Parameters'!$E$8)/'I Disease Parameters'!$E$10</f>
        <v>0.188</v>
      </c>
      <c r="G1753" s="27">
        <f>'I Disease Parameters'!$E$8/'I Disease Parameters'!$E$11</f>
        <v>1.2E-2</v>
      </c>
      <c r="H1753" s="27">
        <f>1/'I Disease Parameters'!$E$12</f>
        <v>0.05</v>
      </c>
      <c r="I1753" s="27">
        <f>'I Disease Parameters'!$E$9/'I Disease Parameters'!$E$15</f>
        <v>0</v>
      </c>
      <c r="J1753" s="83">
        <f t="shared" si="782"/>
        <v>7.7001263440561267</v>
      </c>
      <c r="K1753" s="60">
        <f t="shared" si="783"/>
        <v>0.77001263449643809</v>
      </c>
      <c r="L1753" s="30">
        <f t="shared" si="784"/>
        <v>0.46717576064062738</v>
      </c>
      <c r="M1753" s="27">
        <f>J1753/'I Disease Parameters'!$E$12</f>
        <v>0.38500631720280631</v>
      </c>
      <c r="N1753" s="27">
        <f>K1753/SQRT('I Disease Parameters'!$E$13*'I Disease Parameters'!$E$13)</f>
        <v>4.5294860852731655E-2</v>
      </c>
      <c r="O1753" s="27">
        <f>L1753/'I Disease Parameters'!$E$13</f>
        <v>2.7480927096507492E-2</v>
      </c>
      <c r="P1753" s="27">
        <f>(1-L1753)/'I Disease Parameters'!$E$14</f>
        <v>2.2201009973307193E-2</v>
      </c>
      <c r="Q1753" s="19" t="str">
        <f t="shared" si="760"/>
        <v/>
      </c>
      <c r="R1753" s="17" t="str">
        <f t="shared" si="761"/>
        <v/>
      </c>
      <c r="S1753" s="17" t="str">
        <f t="shared" si="762"/>
        <v/>
      </c>
      <c r="T1753" s="17" t="str">
        <f t="shared" si="763"/>
        <v/>
      </c>
      <c r="U1753" s="17" t="str">
        <f t="shared" si="764"/>
        <v/>
      </c>
      <c r="V1753" s="17" t="str">
        <f t="shared" si="765"/>
        <v/>
      </c>
      <c r="W1753" s="17" t="str">
        <f t="shared" si="766"/>
        <v/>
      </c>
      <c r="X1753" s="18" t="str">
        <f t="shared" si="757"/>
        <v/>
      </c>
      <c r="Y1753" s="17" t="str">
        <f t="shared" si="767"/>
        <v/>
      </c>
      <c r="Z1753" s="17" t="str">
        <f t="shared" si="768"/>
        <v/>
      </c>
      <c r="AA1753" s="17" t="str">
        <f t="shared" si="769"/>
        <v/>
      </c>
      <c r="AB1753" s="17" t="str">
        <f t="shared" si="770"/>
        <v/>
      </c>
      <c r="AC1753" s="17" t="str">
        <f t="shared" si="771"/>
        <v/>
      </c>
      <c r="AD1753" s="18" t="str">
        <f t="shared" si="772"/>
        <v/>
      </c>
      <c r="AE1753" s="19" t="str">
        <f t="shared" si="773"/>
        <v/>
      </c>
      <c r="AF1753" s="17" t="str">
        <f t="shared" si="774"/>
        <v/>
      </c>
      <c r="AG1753" s="17" t="str">
        <f t="shared" si="775"/>
        <v/>
      </c>
      <c r="AH1753" s="18" t="str">
        <f t="shared" si="776"/>
        <v/>
      </c>
      <c r="AI1753" s="73"/>
      <c r="AJ1753" s="74"/>
      <c r="AK1753" s="74"/>
      <c r="AL1753" s="73"/>
      <c r="AM1753" s="74"/>
      <c r="AN1753" s="74">
        <f t="shared" si="777"/>
        <v>2012</v>
      </c>
      <c r="AO1753" s="19" t="str">
        <f t="shared" ca="1" si="778"/>
        <v>-</v>
      </c>
      <c r="AP1753" s="17" t="str">
        <f ca="1">IF($C1753&gt;=TODAY(),"-",100*(AO1753-MIN(Fit_Error_Deaths))/(MAX(Fit_Error_Deaths)-MIN(Fit_Error_Deaths)))</f>
        <v>-</v>
      </c>
      <c r="AQ1753" s="17" t="str">
        <f t="shared" ca="1" si="779"/>
        <v>-</v>
      </c>
      <c r="AR1753" s="17" t="str">
        <f ca="1">IF($C1753&gt;=TODAY(),"-",100*(AQ1753-MIN(Fit_Error_LocalTransmission))/(MAX(Fit_Error_LocalTransmission)-MIN(Fit_Error_LocalTransmission)))</f>
        <v>-</v>
      </c>
      <c r="AS1753" s="17" t="str">
        <f t="shared" ca="1" si="780"/>
        <v>-</v>
      </c>
      <c r="AT1753" s="67" t="str">
        <f t="shared" ca="1" si="781"/>
        <v>-</v>
      </c>
    </row>
    <row r="1754" spans="1:46" s="1" customFormat="1" ht="12" x14ac:dyDescent="0.35">
      <c r="A1754" s="87"/>
      <c r="B1754" s="40" t="str">
        <f t="shared" si="758"/>
        <v/>
      </c>
      <c r="C1754" s="41" t="str">
        <f t="shared" si="759"/>
        <v/>
      </c>
      <c r="D1754" s="28">
        <f>'I Disease Parameters'!$E$6/(1000*365)</f>
        <v>4.8197260273972601E-5</v>
      </c>
      <c r="E1754" s="28">
        <f>'I Disease Parameters'!$E$7/(1000*365)</f>
        <v>2.0024657534246577E-5</v>
      </c>
      <c r="F1754" s="27">
        <f>(1-'I Disease Parameters'!$E$8)/'I Disease Parameters'!$E$10</f>
        <v>0.188</v>
      </c>
      <c r="G1754" s="27">
        <f>'I Disease Parameters'!$E$8/'I Disease Parameters'!$E$11</f>
        <v>1.2E-2</v>
      </c>
      <c r="H1754" s="27">
        <f>1/'I Disease Parameters'!$E$12</f>
        <v>0.05</v>
      </c>
      <c r="I1754" s="27">
        <f>'I Disease Parameters'!$E$9/'I Disease Parameters'!$E$15</f>
        <v>0</v>
      </c>
      <c r="J1754" s="83">
        <f t="shared" si="782"/>
        <v>7.7001263440561267</v>
      </c>
      <c r="K1754" s="60">
        <f t="shared" si="783"/>
        <v>0.77001263449643809</v>
      </c>
      <c r="L1754" s="30">
        <f t="shared" si="784"/>
        <v>0.46717576064062738</v>
      </c>
      <c r="M1754" s="27">
        <f>J1754/'I Disease Parameters'!$E$12</f>
        <v>0.38500631720280631</v>
      </c>
      <c r="N1754" s="27">
        <f>K1754/SQRT('I Disease Parameters'!$E$13*'I Disease Parameters'!$E$13)</f>
        <v>4.5294860852731655E-2</v>
      </c>
      <c r="O1754" s="27">
        <f>L1754/'I Disease Parameters'!$E$13</f>
        <v>2.7480927096507492E-2</v>
      </c>
      <c r="P1754" s="27">
        <f>(1-L1754)/'I Disease Parameters'!$E$14</f>
        <v>2.2201009973307193E-2</v>
      </c>
      <c r="Q1754" s="19" t="str">
        <f t="shared" si="760"/>
        <v/>
      </c>
      <c r="R1754" s="17" t="str">
        <f t="shared" si="761"/>
        <v/>
      </c>
      <c r="S1754" s="17" t="str">
        <f t="shared" si="762"/>
        <v/>
      </c>
      <c r="T1754" s="17" t="str">
        <f t="shared" si="763"/>
        <v/>
      </c>
      <c r="U1754" s="17" t="str">
        <f t="shared" si="764"/>
        <v/>
      </c>
      <c r="V1754" s="17" t="str">
        <f t="shared" si="765"/>
        <v/>
      </c>
      <c r="W1754" s="17" t="str">
        <f t="shared" si="766"/>
        <v/>
      </c>
      <c r="X1754" s="18" t="str">
        <f t="shared" si="757"/>
        <v/>
      </c>
      <c r="Y1754" s="17" t="str">
        <f t="shared" si="767"/>
        <v/>
      </c>
      <c r="Z1754" s="17" t="str">
        <f t="shared" si="768"/>
        <v/>
      </c>
      <c r="AA1754" s="17" t="str">
        <f t="shared" si="769"/>
        <v/>
      </c>
      <c r="AB1754" s="17" t="str">
        <f t="shared" si="770"/>
        <v/>
      </c>
      <c r="AC1754" s="17" t="str">
        <f t="shared" si="771"/>
        <v/>
      </c>
      <c r="AD1754" s="18" t="str">
        <f t="shared" si="772"/>
        <v/>
      </c>
      <c r="AE1754" s="19" t="str">
        <f t="shared" si="773"/>
        <v/>
      </c>
      <c r="AF1754" s="17" t="str">
        <f t="shared" si="774"/>
        <v/>
      </c>
      <c r="AG1754" s="17" t="str">
        <f t="shared" si="775"/>
        <v/>
      </c>
      <c r="AH1754" s="18" t="str">
        <f t="shared" si="776"/>
        <v/>
      </c>
      <c r="AI1754" s="73"/>
      <c r="AJ1754" s="74"/>
      <c r="AK1754" s="74"/>
      <c r="AL1754" s="73"/>
      <c r="AM1754" s="74"/>
      <c r="AN1754" s="74">
        <f t="shared" si="777"/>
        <v>2012</v>
      </c>
      <c r="AO1754" s="19" t="str">
        <f t="shared" ca="1" si="778"/>
        <v>-</v>
      </c>
      <c r="AP1754" s="17" t="str">
        <f ca="1">IF($C1754&gt;=TODAY(),"-",100*(AO1754-MIN(Fit_Error_Deaths))/(MAX(Fit_Error_Deaths)-MIN(Fit_Error_Deaths)))</f>
        <v>-</v>
      </c>
      <c r="AQ1754" s="17" t="str">
        <f t="shared" ca="1" si="779"/>
        <v>-</v>
      </c>
      <c r="AR1754" s="17" t="str">
        <f ca="1">IF($C1754&gt;=TODAY(),"-",100*(AQ1754-MIN(Fit_Error_LocalTransmission))/(MAX(Fit_Error_LocalTransmission)-MIN(Fit_Error_LocalTransmission)))</f>
        <v>-</v>
      </c>
      <c r="AS1754" s="17" t="str">
        <f t="shared" ca="1" si="780"/>
        <v>-</v>
      </c>
      <c r="AT1754" s="67" t="str">
        <f t="shared" ca="1" si="781"/>
        <v>-</v>
      </c>
    </row>
    <row r="1755" spans="1:46" s="1" customFormat="1" ht="12" x14ac:dyDescent="0.35">
      <c r="A1755" s="87"/>
      <c r="B1755" s="40" t="str">
        <f t="shared" si="758"/>
        <v/>
      </c>
      <c r="C1755" s="41" t="str">
        <f t="shared" si="759"/>
        <v/>
      </c>
      <c r="D1755" s="28">
        <f>'I Disease Parameters'!$E$6/(1000*365)</f>
        <v>4.8197260273972601E-5</v>
      </c>
      <c r="E1755" s="28">
        <f>'I Disease Parameters'!$E$7/(1000*365)</f>
        <v>2.0024657534246577E-5</v>
      </c>
      <c r="F1755" s="27">
        <f>(1-'I Disease Parameters'!$E$8)/'I Disease Parameters'!$E$10</f>
        <v>0.188</v>
      </c>
      <c r="G1755" s="27">
        <f>'I Disease Parameters'!$E$8/'I Disease Parameters'!$E$11</f>
        <v>1.2E-2</v>
      </c>
      <c r="H1755" s="27">
        <f>1/'I Disease Parameters'!$E$12</f>
        <v>0.05</v>
      </c>
      <c r="I1755" s="27">
        <f>'I Disease Parameters'!$E$9/'I Disease Parameters'!$E$15</f>
        <v>0</v>
      </c>
      <c r="J1755" s="83">
        <f t="shared" si="782"/>
        <v>7.7001263440561267</v>
      </c>
      <c r="K1755" s="60">
        <f t="shared" si="783"/>
        <v>0.77001263449643809</v>
      </c>
      <c r="L1755" s="30">
        <f t="shared" si="784"/>
        <v>0.46717576064062738</v>
      </c>
      <c r="M1755" s="27">
        <f>J1755/'I Disease Parameters'!$E$12</f>
        <v>0.38500631720280631</v>
      </c>
      <c r="N1755" s="27">
        <f>K1755/SQRT('I Disease Parameters'!$E$13*'I Disease Parameters'!$E$13)</f>
        <v>4.5294860852731655E-2</v>
      </c>
      <c r="O1755" s="27">
        <f>L1755/'I Disease Parameters'!$E$13</f>
        <v>2.7480927096507492E-2</v>
      </c>
      <c r="P1755" s="27">
        <f>(1-L1755)/'I Disease Parameters'!$E$14</f>
        <v>2.2201009973307193E-2</v>
      </c>
      <c r="Q1755" s="19" t="str">
        <f t="shared" si="760"/>
        <v/>
      </c>
      <c r="R1755" s="17" t="str">
        <f t="shared" si="761"/>
        <v/>
      </c>
      <c r="S1755" s="17" t="str">
        <f t="shared" si="762"/>
        <v/>
      </c>
      <c r="T1755" s="17" t="str">
        <f t="shared" si="763"/>
        <v/>
      </c>
      <c r="U1755" s="17" t="str">
        <f t="shared" si="764"/>
        <v/>
      </c>
      <c r="V1755" s="17" t="str">
        <f t="shared" si="765"/>
        <v/>
      </c>
      <c r="W1755" s="17" t="str">
        <f t="shared" si="766"/>
        <v/>
      </c>
      <c r="X1755" s="18" t="str">
        <f t="shared" si="757"/>
        <v/>
      </c>
      <c r="Y1755" s="17" t="str">
        <f t="shared" si="767"/>
        <v/>
      </c>
      <c r="Z1755" s="17" t="str">
        <f t="shared" si="768"/>
        <v/>
      </c>
      <c r="AA1755" s="17" t="str">
        <f t="shared" si="769"/>
        <v/>
      </c>
      <c r="AB1755" s="17" t="str">
        <f t="shared" si="770"/>
        <v/>
      </c>
      <c r="AC1755" s="17" t="str">
        <f t="shared" si="771"/>
        <v/>
      </c>
      <c r="AD1755" s="18" t="str">
        <f t="shared" si="772"/>
        <v/>
      </c>
      <c r="AE1755" s="19" t="str">
        <f t="shared" si="773"/>
        <v/>
      </c>
      <c r="AF1755" s="17" t="str">
        <f t="shared" si="774"/>
        <v/>
      </c>
      <c r="AG1755" s="17" t="str">
        <f t="shared" si="775"/>
        <v/>
      </c>
      <c r="AH1755" s="18" t="str">
        <f t="shared" si="776"/>
        <v/>
      </c>
      <c r="AI1755" s="73"/>
      <c r="AJ1755" s="74"/>
      <c r="AK1755" s="74"/>
      <c r="AL1755" s="73"/>
      <c r="AM1755" s="74"/>
      <c r="AN1755" s="74">
        <f t="shared" si="777"/>
        <v>2012</v>
      </c>
      <c r="AO1755" s="19" t="str">
        <f t="shared" ca="1" si="778"/>
        <v>-</v>
      </c>
      <c r="AP1755" s="17" t="str">
        <f ca="1">IF($C1755&gt;=TODAY(),"-",100*(AO1755-MIN(Fit_Error_Deaths))/(MAX(Fit_Error_Deaths)-MIN(Fit_Error_Deaths)))</f>
        <v>-</v>
      </c>
      <c r="AQ1755" s="17" t="str">
        <f t="shared" ca="1" si="779"/>
        <v>-</v>
      </c>
      <c r="AR1755" s="17" t="str">
        <f ca="1">IF($C1755&gt;=TODAY(),"-",100*(AQ1755-MIN(Fit_Error_LocalTransmission))/(MAX(Fit_Error_LocalTransmission)-MIN(Fit_Error_LocalTransmission)))</f>
        <v>-</v>
      </c>
      <c r="AS1755" s="17" t="str">
        <f t="shared" ca="1" si="780"/>
        <v>-</v>
      </c>
      <c r="AT1755" s="67" t="str">
        <f t="shared" ca="1" si="781"/>
        <v>-</v>
      </c>
    </row>
    <row r="1756" spans="1:46" s="1" customFormat="1" ht="12" x14ac:dyDescent="0.35">
      <c r="A1756" s="87"/>
      <c r="B1756" s="40" t="str">
        <f t="shared" si="758"/>
        <v/>
      </c>
      <c r="C1756" s="41" t="str">
        <f t="shared" si="759"/>
        <v/>
      </c>
      <c r="D1756" s="28">
        <f>'I Disease Parameters'!$E$6/(1000*365)</f>
        <v>4.8197260273972601E-5</v>
      </c>
      <c r="E1756" s="28">
        <f>'I Disease Parameters'!$E$7/(1000*365)</f>
        <v>2.0024657534246577E-5</v>
      </c>
      <c r="F1756" s="27">
        <f>(1-'I Disease Parameters'!$E$8)/'I Disease Parameters'!$E$10</f>
        <v>0.188</v>
      </c>
      <c r="G1756" s="27">
        <f>'I Disease Parameters'!$E$8/'I Disease Parameters'!$E$11</f>
        <v>1.2E-2</v>
      </c>
      <c r="H1756" s="27">
        <f>1/'I Disease Parameters'!$E$12</f>
        <v>0.05</v>
      </c>
      <c r="I1756" s="27">
        <f>'I Disease Parameters'!$E$9/'I Disease Parameters'!$E$15</f>
        <v>0</v>
      </c>
      <c r="J1756" s="83">
        <f t="shared" si="782"/>
        <v>7.7001263440561267</v>
      </c>
      <c r="K1756" s="60">
        <f t="shared" si="783"/>
        <v>0.77001263449643809</v>
      </c>
      <c r="L1756" s="30">
        <f t="shared" si="784"/>
        <v>0.46717576064062738</v>
      </c>
      <c r="M1756" s="27">
        <f>J1756/'I Disease Parameters'!$E$12</f>
        <v>0.38500631720280631</v>
      </c>
      <c r="N1756" s="27">
        <f>K1756/SQRT('I Disease Parameters'!$E$13*'I Disease Parameters'!$E$13)</f>
        <v>4.5294860852731655E-2</v>
      </c>
      <c r="O1756" s="27">
        <f>L1756/'I Disease Parameters'!$E$13</f>
        <v>2.7480927096507492E-2</v>
      </c>
      <c r="P1756" s="27">
        <f>(1-L1756)/'I Disease Parameters'!$E$14</f>
        <v>2.2201009973307193E-2</v>
      </c>
      <c r="Q1756" s="19" t="str">
        <f t="shared" si="760"/>
        <v/>
      </c>
      <c r="R1756" s="17" t="str">
        <f t="shared" si="761"/>
        <v/>
      </c>
      <c r="S1756" s="17" t="str">
        <f t="shared" si="762"/>
        <v/>
      </c>
      <c r="T1756" s="17" t="str">
        <f t="shared" si="763"/>
        <v/>
      </c>
      <c r="U1756" s="17" t="str">
        <f t="shared" si="764"/>
        <v/>
      </c>
      <c r="V1756" s="17" t="str">
        <f t="shared" si="765"/>
        <v/>
      </c>
      <c r="W1756" s="17" t="str">
        <f t="shared" si="766"/>
        <v/>
      </c>
      <c r="X1756" s="18" t="str">
        <f t="shared" si="757"/>
        <v/>
      </c>
      <c r="Y1756" s="17" t="str">
        <f t="shared" si="767"/>
        <v/>
      </c>
      <c r="Z1756" s="17" t="str">
        <f t="shared" si="768"/>
        <v/>
      </c>
      <c r="AA1756" s="17" t="str">
        <f t="shared" si="769"/>
        <v/>
      </c>
      <c r="AB1756" s="17" t="str">
        <f t="shared" si="770"/>
        <v/>
      </c>
      <c r="AC1756" s="17" t="str">
        <f t="shared" si="771"/>
        <v/>
      </c>
      <c r="AD1756" s="18" t="str">
        <f t="shared" si="772"/>
        <v/>
      </c>
      <c r="AE1756" s="19" t="str">
        <f t="shared" si="773"/>
        <v/>
      </c>
      <c r="AF1756" s="17" t="str">
        <f t="shared" si="774"/>
        <v/>
      </c>
      <c r="AG1756" s="17" t="str">
        <f t="shared" si="775"/>
        <v/>
      </c>
      <c r="AH1756" s="18" t="str">
        <f t="shared" si="776"/>
        <v/>
      </c>
      <c r="AI1756" s="73"/>
      <c r="AJ1756" s="74"/>
      <c r="AK1756" s="74"/>
      <c r="AL1756" s="73"/>
      <c r="AM1756" s="74"/>
      <c r="AN1756" s="74">
        <f t="shared" si="777"/>
        <v>2012</v>
      </c>
      <c r="AO1756" s="19" t="str">
        <f t="shared" ca="1" si="778"/>
        <v>-</v>
      </c>
      <c r="AP1756" s="17" t="str">
        <f ca="1">IF($C1756&gt;=TODAY(),"-",100*(AO1756-MIN(Fit_Error_Deaths))/(MAX(Fit_Error_Deaths)-MIN(Fit_Error_Deaths)))</f>
        <v>-</v>
      </c>
      <c r="AQ1756" s="17" t="str">
        <f t="shared" ca="1" si="779"/>
        <v>-</v>
      </c>
      <c r="AR1756" s="17" t="str">
        <f ca="1">IF($C1756&gt;=TODAY(),"-",100*(AQ1756-MIN(Fit_Error_LocalTransmission))/(MAX(Fit_Error_LocalTransmission)-MIN(Fit_Error_LocalTransmission)))</f>
        <v>-</v>
      </c>
      <c r="AS1756" s="17" t="str">
        <f t="shared" ca="1" si="780"/>
        <v>-</v>
      </c>
      <c r="AT1756" s="67" t="str">
        <f t="shared" ca="1" si="781"/>
        <v>-</v>
      </c>
    </row>
    <row r="1757" spans="1:46" s="1" customFormat="1" ht="12" x14ac:dyDescent="0.35">
      <c r="A1757" s="87"/>
      <c r="B1757" s="40" t="str">
        <f t="shared" si="758"/>
        <v/>
      </c>
      <c r="C1757" s="41" t="str">
        <f t="shared" si="759"/>
        <v/>
      </c>
      <c r="D1757" s="28">
        <f>'I Disease Parameters'!$E$6/(1000*365)</f>
        <v>4.8197260273972601E-5</v>
      </c>
      <c r="E1757" s="28">
        <f>'I Disease Parameters'!$E$7/(1000*365)</f>
        <v>2.0024657534246577E-5</v>
      </c>
      <c r="F1757" s="27">
        <f>(1-'I Disease Parameters'!$E$8)/'I Disease Parameters'!$E$10</f>
        <v>0.188</v>
      </c>
      <c r="G1757" s="27">
        <f>'I Disease Parameters'!$E$8/'I Disease Parameters'!$E$11</f>
        <v>1.2E-2</v>
      </c>
      <c r="H1757" s="27">
        <f>1/'I Disease Parameters'!$E$12</f>
        <v>0.05</v>
      </c>
      <c r="I1757" s="27">
        <f>'I Disease Parameters'!$E$9/'I Disease Parameters'!$E$15</f>
        <v>0</v>
      </c>
      <c r="J1757" s="83">
        <f t="shared" si="782"/>
        <v>7.7001263440561267</v>
      </c>
      <c r="K1757" s="60">
        <f t="shared" si="783"/>
        <v>0.77001263449643809</v>
      </c>
      <c r="L1757" s="30">
        <f t="shared" si="784"/>
        <v>0.46717576064062738</v>
      </c>
      <c r="M1757" s="27">
        <f>J1757/'I Disease Parameters'!$E$12</f>
        <v>0.38500631720280631</v>
      </c>
      <c r="N1757" s="27">
        <f>K1757/SQRT('I Disease Parameters'!$E$13*'I Disease Parameters'!$E$13)</f>
        <v>4.5294860852731655E-2</v>
      </c>
      <c r="O1757" s="27">
        <f>L1757/'I Disease Parameters'!$E$13</f>
        <v>2.7480927096507492E-2</v>
      </c>
      <c r="P1757" s="27">
        <f>(1-L1757)/'I Disease Parameters'!$E$14</f>
        <v>2.2201009973307193E-2</v>
      </c>
      <c r="Q1757" s="19" t="str">
        <f t="shared" si="760"/>
        <v/>
      </c>
      <c r="R1757" s="17" t="str">
        <f t="shared" si="761"/>
        <v/>
      </c>
      <c r="S1757" s="17" t="str">
        <f t="shared" si="762"/>
        <v/>
      </c>
      <c r="T1757" s="17" t="str">
        <f t="shared" si="763"/>
        <v/>
      </c>
      <c r="U1757" s="17" t="str">
        <f t="shared" si="764"/>
        <v/>
      </c>
      <c r="V1757" s="17" t="str">
        <f t="shared" si="765"/>
        <v/>
      </c>
      <c r="W1757" s="17" t="str">
        <f t="shared" si="766"/>
        <v/>
      </c>
      <c r="X1757" s="18" t="str">
        <f t="shared" si="757"/>
        <v/>
      </c>
      <c r="Y1757" s="17" t="str">
        <f t="shared" si="767"/>
        <v/>
      </c>
      <c r="Z1757" s="17" t="str">
        <f t="shared" si="768"/>
        <v/>
      </c>
      <c r="AA1757" s="17" t="str">
        <f t="shared" si="769"/>
        <v/>
      </c>
      <c r="AB1757" s="17" t="str">
        <f t="shared" si="770"/>
        <v/>
      </c>
      <c r="AC1757" s="17" t="str">
        <f t="shared" si="771"/>
        <v/>
      </c>
      <c r="AD1757" s="18" t="str">
        <f t="shared" si="772"/>
        <v/>
      </c>
      <c r="AE1757" s="19" t="str">
        <f t="shared" si="773"/>
        <v/>
      </c>
      <c r="AF1757" s="17" t="str">
        <f t="shared" si="774"/>
        <v/>
      </c>
      <c r="AG1757" s="17" t="str">
        <f t="shared" si="775"/>
        <v/>
      </c>
      <c r="AH1757" s="18" t="str">
        <f t="shared" si="776"/>
        <v/>
      </c>
      <c r="AI1757" s="73"/>
      <c r="AJ1757" s="74"/>
      <c r="AK1757" s="74"/>
      <c r="AL1757" s="73"/>
      <c r="AM1757" s="74"/>
      <c r="AN1757" s="74">
        <f t="shared" si="777"/>
        <v>2012</v>
      </c>
      <c r="AO1757" s="19" t="str">
        <f t="shared" ca="1" si="778"/>
        <v>-</v>
      </c>
      <c r="AP1757" s="17" t="str">
        <f ca="1">IF($C1757&gt;=TODAY(),"-",100*(AO1757-MIN(Fit_Error_Deaths))/(MAX(Fit_Error_Deaths)-MIN(Fit_Error_Deaths)))</f>
        <v>-</v>
      </c>
      <c r="AQ1757" s="17" t="str">
        <f t="shared" ca="1" si="779"/>
        <v>-</v>
      </c>
      <c r="AR1757" s="17" t="str">
        <f ca="1">IF($C1757&gt;=TODAY(),"-",100*(AQ1757-MIN(Fit_Error_LocalTransmission))/(MAX(Fit_Error_LocalTransmission)-MIN(Fit_Error_LocalTransmission)))</f>
        <v>-</v>
      </c>
      <c r="AS1757" s="17" t="str">
        <f t="shared" ca="1" si="780"/>
        <v>-</v>
      </c>
      <c r="AT1757" s="67" t="str">
        <f t="shared" ca="1" si="781"/>
        <v>-</v>
      </c>
    </row>
    <row r="1758" spans="1:46" s="1" customFormat="1" ht="12" x14ac:dyDescent="0.35">
      <c r="A1758" s="87"/>
      <c r="B1758" s="40" t="str">
        <f t="shared" si="758"/>
        <v/>
      </c>
      <c r="C1758" s="41" t="str">
        <f t="shared" si="759"/>
        <v/>
      </c>
      <c r="D1758" s="28">
        <f>'I Disease Parameters'!$E$6/(1000*365)</f>
        <v>4.8197260273972601E-5</v>
      </c>
      <c r="E1758" s="28">
        <f>'I Disease Parameters'!$E$7/(1000*365)</f>
        <v>2.0024657534246577E-5</v>
      </c>
      <c r="F1758" s="27">
        <f>(1-'I Disease Parameters'!$E$8)/'I Disease Parameters'!$E$10</f>
        <v>0.188</v>
      </c>
      <c r="G1758" s="27">
        <f>'I Disease Parameters'!$E$8/'I Disease Parameters'!$E$11</f>
        <v>1.2E-2</v>
      </c>
      <c r="H1758" s="27">
        <f>1/'I Disease Parameters'!$E$12</f>
        <v>0.05</v>
      </c>
      <c r="I1758" s="27">
        <f>'I Disease Parameters'!$E$9/'I Disease Parameters'!$E$15</f>
        <v>0</v>
      </c>
      <c r="J1758" s="83">
        <f t="shared" si="782"/>
        <v>7.7001263440561267</v>
      </c>
      <c r="K1758" s="60">
        <f t="shared" si="783"/>
        <v>0.77001263449643809</v>
      </c>
      <c r="L1758" s="30">
        <f t="shared" si="784"/>
        <v>0.46717576064062738</v>
      </c>
      <c r="M1758" s="27">
        <f>J1758/'I Disease Parameters'!$E$12</f>
        <v>0.38500631720280631</v>
      </c>
      <c r="N1758" s="27">
        <f>K1758/SQRT('I Disease Parameters'!$E$13*'I Disease Parameters'!$E$13)</f>
        <v>4.5294860852731655E-2</v>
      </c>
      <c r="O1758" s="27">
        <f>L1758/'I Disease Parameters'!$E$13</f>
        <v>2.7480927096507492E-2</v>
      </c>
      <c r="P1758" s="27">
        <f>(1-L1758)/'I Disease Parameters'!$E$14</f>
        <v>2.2201009973307193E-2</v>
      </c>
      <c r="Q1758" s="19" t="str">
        <f t="shared" si="760"/>
        <v/>
      </c>
      <c r="R1758" s="17" t="str">
        <f t="shared" si="761"/>
        <v/>
      </c>
      <c r="S1758" s="17" t="str">
        <f t="shared" si="762"/>
        <v/>
      </c>
      <c r="T1758" s="17" t="str">
        <f t="shared" si="763"/>
        <v/>
      </c>
      <c r="U1758" s="17" t="str">
        <f t="shared" si="764"/>
        <v/>
      </c>
      <c r="V1758" s="17" t="str">
        <f t="shared" si="765"/>
        <v/>
      </c>
      <c r="W1758" s="17" t="str">
        <f t="shared" si="766"/>
        <v/>
      </c>
      <c r="X1758" s="18" t="str">
        <f t="shared" si="757"/>
        <v/>
      </c>
      <c r="Y1758" s="17" t="str">
        <f t="shared" si="767"/>
        <v/>
      </c>
      <c r="Z1758" s="17" t="str">
        <f t="shared" si="768"/>
        <v/>
      </c>
      <c r="AA1758" s="17" t="str">
        <f t="shared" si="769"/>
        <v/>
      </c>
      <c r="AB1758" s="17" t="str">
        <f t="shared" si="770"/>
        <v/>
      </c>
      <c r="AC1758" s="17" t="str">
        <f t="shared" si="771"/>
        <v/>
      </c>
      <c r="AD1758" s="18" t="str">
        <f t="shared" si="772"/>
        <v/>
      </c>
      <c r="AE1758" s="19" t="str">
        <f t="shared" si="773"/>
        <v/>
      </c>
      <c r="AF1758" s="17" t="str">
        <f t="shared" si="774"/>
        <v/>
      </c>
      <c r="AG1758" s="17" t="str">
        <f t="shared" si="775"/>
        <v/>
      </c>
      <c r="AH1758" s="18" t="str">
        <f t="shared" si="776"/>
        <v/>
      </c>
      <c r="AI1758" s="73"/>
      <c r="AJ1758" s="74"/>
      <c r="AK1758" s="74"/>
      <c r="AL1758" s="73"/>
      <c r="AM1758" s="74"/>
      <c r="AN1758" s="74">
        <f t="shared" si="777"/>
        <v>2012</v>
      </c>
      <c r="AO1758" s="19" t="str">
        <f t="shared" ca="1" si="778"/>
        <v>-</v>
      </c>
      <c r="AP1758" s="17" t="str">
        <f ca="1">IF($C1758&gt;=TODAY(),"-",100*(AO1758-MIN(Fit_Error_Deaths))/(MAX(Fit_Error_Deaths)-MIN(Fit_Error_Deaths)))</f>
        <v>-</v>
      </c>
      <c r="AQ1758" s="17" t="str">
        <f t="shared" ca="1" si="779"/>
        <v>-</v>
      </c>
      <c r="AR1758" s="17" t="str">
        <f ca="1">IF($C1758&gt;=TODAY(),"-",100*(AQ1758-MIN(Fit_Error_LocalTransmission))/(MAX(Fit_Error_LocalTransmission)-MIN(Fit_Error_LocalTransmission)))</f>
        <v>-</v>
      </c>
      <c r="AS1758" s="17" t="str">
        <f t="shared" ca="1" si="780"/>
        <v>-</v>
      </c>
      <c r="AT1758" s="67" t="str">
        <f t="shared" ca="1" si="781"/>
        <v>-</v>
      </c>
    </row>
    <row r="1759" spans="1:46" s="1" customFormat="1" ht="12" x14ac:dyDescent="0.35">
      <c r="A1759" s="87"/>
      <c r="B1759" s="40" t="str">
        <f t="shared" si="758"/>
        <v/>
      </c>
      <c r="C1759" s="41" t="str">
        <f t="shared" si="759"/>
        <v/>
      </c>
      <c r="D1759" s="28">
        <f>'I Disease Parameters'!$E$6/(1000*365)</f>
        <v>4.8197260273972601E-5</v>
      </c>
      <c r="E1759" s="28">
        <f>'I Disease Parameters'!$E$7/(1000*365)</f>
        <v>2.0024657534246577E-5</v>
      </c>
      <c r="F1759" s="27">
        <f>(1-'I Disease Parameters'!$E$8)/'I Disease Parameters'!$E$10</f>
        <v>0.188</v>
      </c>
      <c r="G1759" s="27">
        <f>'I Disease Parameters'!$E$8/'I Disease Parameters'!$E$11</f>
        <v>1.2E-2</v>
      </c>
      <c r="H1759" s="27">
        <f>1/'I Disease Parameters'!$E$12</f>
        <v>0.05</v>
      </c>
      <c r="I1759" s="27">
        <f>'I Disease Parameters'!$E$9/'I Disease Parameters'!$E$15</f>
        <v>0</v>
      </c>
      <c r="J1759" s="83">
        <f t="shared" si="782"/>
        <v>7.7001263440561267</v>
      </c>
      <c r="K1759" s="60">
        <f t="shared" si="783"/>
        <v>0.77001263449643809</v>
      </c>
      <c r="L1759" s="30">
        <f t="shared" si="784"/>
        <v>0.46717576064062738</v>
      </c>
      <c r="M1759" s="27">
        <f>J1759/'I Disease Parameters'!$E$12</f>
        <v>0.38500631720280631</v>
      </c>
      <c r="N1759" s="27">
        <f>K1759/SQRT('I Disease Parameters'!$E$13*'I Disease Parameters'!$E$13)</f>
        <v>4.5294860852731655E-2</v>
      </c>
      <c r="O1759" s="27">
        <f>L1759/'I Disease Parameters'!$E$13</f>
        <v>2.7480927096507492E-2</v>
      </c>
      <c r="P1759" s="27">
        <f>(1-L1759)/'I Disease Parameters'!$E$14</f>
        <v>2.2201009973307193E-2</v>
      </c>
      <c r="Q1759" s="19" t="str">
        <f t="shared" si="760"/>
        <v/>
      </c>
      <c r="R1759" s="17" t="str">
        <f t="shared" si="761"/>
        <v/>
      </c>
      <c r="S1759" s="17" t="str">
        <f t="shared" si="762"/>
        <v/>
      </c>
      <c r="T1759" s="17" t="str">
        <f t="shared" si="763"/>
        <v/>
      </c>
      <c r="U1759" s="17" t="str">
        <f t="shared" si="764"/>
        <v/>
      </c>
      <c r="V1759" s="17" t="str">
        <f t="shared" si="765"/>
        <v/>
      </c>
      <c r="W1759" s="17" t="str">
        <f t="shared" si="766"/>
        <v/>
      </c>
      <c r="X1759" s="18" t="str">
        <f t="shared" si="757"/>
        <v/>
      </c>
      <c r="Y1759" s="17" t="str">
        <f t="shared" si="767"/>
        <v/>
      </c>
      <c r="Z1759" s="17" t="str">
        <f t="shared" si="768"/>
        <v/>
      </c>
      <c r="AA1759" s="17" t="str">
        <f t="shared" si="769"/>
        <v/>
      </c>
      <c r="AB1759" s="17" t="str">
        <f t="shared" si="770"/>
        <v/>
      </c>
      <c r="AC1759" s="17" t="str">
        <f t="shared" si="771"/>
        <v/>
      </c>
      <c r="AD1759" s="18" t="str">
        <f t="shared" si="772"/>
        <v/>
      </c>
      <c r="AE1759" s="19" t="str">
        <f t="shared" si="773"/>
        <v/>
      </c>
      <c r="AF1759" s="17" t="str">
        <f t="shared" si="774"/>
        <v/>
      </c>
      <c r="AG1759" s="17" t="str">
        <f t="shared" si="775"/>
        <v/>
      </c>
      <c r="AH1759" s="18" t="str">
        <f t="shared" si="776"/>
        <v/>
      </c>
      <c r="AI1759" s="73"/>
      <c r="AJ1759" s="74"/>
      <c r="AK1759" s="74"/>
      <c r="AL1759" s="73"/>
      <c r="AM1759" s="74"/>
      <c r="AN1759" s="74">
        <f t="shared" si="777"/>
        <v>2012</v>
      </c>
      <c r="AO1759" s="19" t="str">
        <f t="shared" ca="1" si="778"/>
        <v>-</v>
      </c>
      <c r="AP1759" s="17" t="str">
        <f ca="1">IF($C1759&gt;=TODAY(),"-",100*(AO1759-MIN(Fit_Error_Deaths))/(MAX(Fit_Error_Deaths)-MIN(Fit_Error_Deaths)))</f>
        <v>-</v>
      </c>
      <c r="AQ1759" s="17" t="str">
        <f t="shared" ca="1" si="779"/>
        <v>-</v>
      </c>
      <c r="AR1759" s="17" t="str">
        <f ca="1">IF($C1759&gt;=TODAY(),"-",100*(AQ1759-MIN(Fit_Error_LocalTransmission))/(MAX(Fit_Error_LocalTransmission)-MIN(Fit_Error_LocalTransmission)))</f>
        <v>-</v>
      </c>
      <c r="AS1759" s="17" t="str">
        <f t="shared" ca="1" si="780"/>
        <v>-</v>
      </c>
      <c r="AT1759" s="67" t="str">
        <f t="shared" ca="1" si="781"/>
        <v>-</v>
      </c>
    </row>
    <row r="1760" spans="1:46" s="1" customFormat="1" ht="12" x14ac:dyDescent="0.35">
      <c r="A1760" s="87"/>
      <c r="B1760" s="40" t="str">
        <f t="shared" si="758"/>
        <v/>
      </c>
      <c r="C1760" s="41" t="str">
        <f t="shared" si="759"/>
        <v/>
      </c>
      <c r="D1760" s="28">
        <f>'I Disease Parameters'!$E$6/(1000*365)</f>
        <v>4.8197260273972601E-5</v>
      </c>
      <c r="E1760" s="28">
        <f>'I Disease Parameters'!$E$7/(1000*365)</f>
        <v>2.0024657534246577E-5</v>
      </c>
      <c r="F1760" s="27">
        <f>(1-'I Disease Parameters'!$E$8)/'I Disease Parameters'!$E$10</f>
        <v>0.188</v>
      </c>
      <c r="G1760" s="27">
        <f>'I Disease Parameters'!$E$8/'I Disease Parameters'!$E$11</f>
        <v>1.2E-2</v>
      </c>
      <c r="H1760" s="27">
        <f>1/'I Disease Parameters'!$E$12</f>
        <v>0.05</v>
      </c>
      <c r="I1760" s="27">
        <f>'I Disease Parameters'!$E$9/'I Disease Parameters'!$E$15</f>
        <v>0</v>
      </c>
      <c r="J1760" s="83">
        <f t="shared" si="782"/>
        <v>7.7001263440561267</v>
      </c>
      <c r="K1760" s="60">
        <f t="shared" si="783"/>
        <v>0.77001263449643809</v>
      </c>
      <c r="L1760" s="30">
        <f t="shared" si="784"/>
        <v>0.46717576064062738</v>
      </c>
      <c r="M1760" s="27">
        <f>J1760/'I Disease Parameters'!$E$12</f>
        <v>0.38500631720280631</v>
      </c>
      <c r="N1760" s="27">
        <f>K1760/SQRT('I Disease Parameters'!$E$13*'I Disease Parameters'!$E$13)</f>
        <v>4.5294860852731655E-2</v>
      </c>
      <c r="O1760" s="27">
        <f>L1760/'I Disease Parameters'!$E$13</f>
        <v>2.7480927096507492E-2</v>
      </c>
      <c r="P1760" s="27">
        <f>(1-L1760)/'I Disease Parameters'!$E$14</f>
        <v>2.2201009973307193E-2</v>
      </c>
      <c r="Q1760" s="19" t="str">
        <f t="shared" si="760"/>
        <v/>
      </c>
      <c r="R1760" s="17" t="str">
        <f t="shared" si="761"/>
        <v/>
      </c>
      <c r="S1760" s="17" t="str">
        <f t="shared" si="762"/>
        <v/>
      </c>
      <c r="T1760" s="17" t="str">
        <f t="shared" si="763"/>
        <v/>
      </c>
      <c r="U1760" s="17" t="str">
        <f t="shared" si="764"/>
        <v/>
      </c>
      <c r="V1760" s="17" t="str">
        <f t="shared" si="765"/>
        <v/>
      </c>
      <c r="W1760" s="17" t="str">
        <f t="shared" si="766"/>
        <v/>
      </c>
      <c r="X1760" s="18" t="str">
        <f t="shared" si="757"/>
        <v/>
      </c>
      <c r="Y1760" s="17" t="str">
        <f t="shared" si="767"/>
        <v/>
      </c>
      <c r="Z1760" s="17" t="str">
        <f t="shared" si="768"/>
        <v/>
      </c>
      <c r="AA1760" s="17" t="str">
        <f t="shared" si="769"/>
        <v/>
      </c>
      <c r="AB1760" s="17" t="str">
        <f t="shared" si="770"/>
        <v/>
      </c>
      <c r="AC1760" s="17" t="str">
        <f t="shared" si="771"/>
        <v/>
      </c>
      <c r="AD1760" s="18" t="str">
        <f t="shared" si="772"/>
        <v/>
      </c>
      <c r="AE1760" s="19" t="str">
        <f t="shared" si="773"/>
        <v/>
      </c>
      <c r="AF1760" s="17" t="str">
        <f t="shared" si="774"/>
        <v/>
      </c>
      <c r="AG1760" s="17" t="str">
        <f t="shared" si="775"/>
        <v/>
      </c>
      <c r="AH1760" s="18" t="str">
        <f t="shared" si="776"/>
        <v/>
      </c>
      <c r="AI1760" s="73"/>
      <c r="AJ1760" s="74"/>
      <c r="AK1760" s="74"/>
      <c r="AL1760" s="73"/>
      <c r="AM1760" s="74"/>
      <c r="AN1760" s="74">
        <f t="shared" si="777"/>
        <v>2012</v>
      </c>
      <c r="AO1760" s="19" t="str">
        <f t="shared" ca="1" si="778"/>
        <v>-</v>
      </c>
      <c r="AP1760" s="17" t="str">
        <f ca="1">IF($C1760&gt;=TODAY(),"-",100*(AO1760-MIN(Fit_Error_Deaths))/(MAX(Fit_Error_Deaths)-MIN(Fit_Error_Deaths)))</f>
        <v>-</v>
      </c>
      <c r="AQ1760" s="17" t="str">
        <f t="shared" ca="1" si="779"/>
        <v>-</v>
      </c>
      <c r="AR1760" s="17" t="str">
        <f ca="1">IF($C1760&gt;=TODAY(),"-",100*(AQ1760-MIN(Fit_Error_LocalTransmission))/(MAX(Fit_Error_LocalTransmission)-MIN(Fit_Error_LocalTransmission)))</f>
        <v>-</v>
      </c>
      <c r="AS1760" s="17" t="str">
        <f t="shared" ca="1" si="780"/>
        <v>-</v>
      </c>
      <c r="AT1760" s="67" t="str">
        <f t="shared" ca="1" si="781"/>
        <v>-</v>
      </c>
    </row>
    <row r="1761" spans="1:46" s="1" customFormat="1" ht="12" x14ac:dyDescent="0.35">
      <c r="A1761" s="87"/>
      <c r="B1761" s="40" t="str">
        <f t="shared" si="758"/>
        <v/>
      </c>
      <c r="C1761" s="41" t="str">
        <f t="shared" si="759"/>
        <v/>
      </c>
      <c r="D1761" s="28">
        <f>'I Disease Parameters'!$E$6/(1000*365)</f>
        <v>4.8197260273972601E-5</v>
      </c>
      <c r="E1761" s="28">
        <f>'I Disease Parameters'!$E$7/(1000*365)</f>
        <v>2.0024657534246577E-5</v>
      </c>
      <c r="F1761" s="27">
        <f>(1-'I Disease Parameters'!$E$8)/'I Disease Parameters'!$E$10</f>
        <v>0.188</v>
      </c>
      <c r="G1761" s="27">
        <f>'I Disease Parameters'!$E$8/'I Disease Parameters'!$E$11</f>
        <v>1.2E-2</v>
      </c>
      <c r="H1761" s="27">
        <f>1/'I Disease Parameters'!$E$12</f>
        <v>0.05</v>
      </c>
      <c r="I1761" s="27">
        <f>'I Disease Parameters'!$E$9/'I Disease Parameters'!$E$15</f>
        <v>0</v>
      </c>
      <c r="J1761" s="83">
        <f t="shared" si="782"/>
        <v>7.7001263440561267</v>
      </c>
      <c r="K1761" s="60">
        <f t="shared" si="783"/>
        <v>0.77001263449643809</v>
      </c>
      <c r="L1761" s="30">
        <f t="shared" si="784"/>
        <v>0.46717576064062738</v>
      </c>
      <c r="M1761" s="27">
        <f>J1761/'I Disease Parameters'!$E$12</f>
        <v>0.38500631720280631</v>
      </c>
      <c r="N1761" s="27">
        <f>K1761/SQRT('I Disease Parameters'!$E$13*'I Disease Parameters'!$E$13)</f>
        <v>4.5294860852731655E-2</v>
      </c>
      <c r="O1761" s="27">
        <f>L1761/'I Disease Parameters'!$E$13</f>
        <v>2.7480927096507492E-2</v>
      </c>
      <c r="P1761" s="27">
        <f>(1-L1761)/'I Disease Parameters'!$E$14</f>
        <v>2.2201009973307193E-2</v>
      </c>
      <c r="Q1761" s="19" t="str">
        <f t="shared" si="760"/>
        <v/>
      </c>
      <c r="R1761" s="17" t="str">
        <f t="shared" si="761"/>
        <v/>
      </c>
      <c r="S1761" s="17" t="str">
        <f t="shared" si="762"/>
        <v/>
      </c>
      <c r="T1761" s="17" t="str">
        <f t="shared" si="763"/>
        <v/>
      </c>
      <c r="U1761" s="17" t="str">
        <f t="shared" si="764"/>
        <v/>
      </c>
      <c r="V1761" s="17" t="str">
        <f t="shared" si="765"/>
        <v/>
      </c>
      <c r="W1761" s="17" t="str">
        <f t="shared" si="766"/>
        <v/>
      </c>
      <c r="X1761" s="18" t="str">
        <f t="shared" si="757"/>
        <v/>
      </c>
      <c r="Y1761" s="17" t="str">
        <f t="shared" si="767"/>
        <v/>
      </c>
      <c r="Z1761" s="17" t="str">
        <f t="shared" si="768"/>
        <v/>
      </c>
      <c r="AA1761" s="17" t="str">
        <f t="shared" si="769"/>
        <v/>
      </c>
      <c r="AB1761" s="17" t="str">
        <f t="shared" si="770"/>
        <v/>
      </c>
      <c r="AC1761" s="17" t="str">
        <f t="shared" si="771"/>
        <v/>
      </c>
      <c r="AD1761" s="18" t="str">
        <f t="shared" si="772"/>
        <v/>
      </c>
      <c r="AE1761" s="19" t="str">
        <f t="shared" si="773"/>
        <v/>
      </c>
      <c r="AF1761" s="17" t="str">
        <f t="shared" si="774"/>
        <v/>
      </c>
      <c r="AG1761" s="17" t="str">
        <f t="shared" si="775"/>
        <v/>
      </c>
      <c r="AH1761" s="18" t="str">
        <f t="shared" si="776"/>
        <v/>
      </c>
      <c r="AI1761" s="73"/>
      <c r="AJ1761" s="74"/>
      <c r="AK1761" s="74"/>
      <c r="AL1761" s="73"/>
      <c r="AM1761" s="74"/>
      <c r="AN1761" s="74">
        <f t="shared" si="777"/>
        <v>2012</v>
      </c>
      <c r="AO1761" s="19" t="str">
        <f t="shared" ca="1" si="778"/>
        <v>-</v>
      </c>
      <c r="AP1761" s="17" t="str">
        <f ca="1">IF($C1761&gt;=TODAY(),"-",100*(AO1761-MIN(Fit_Error_Deaths))/(MAX(Fit_Error_Deaths)-MIN(Fit_Error_Deaths)))</f>
        <v>-</v>
      </c>
      <c r="AQ1761" s="17" t="str">
        <f t="shared" ca="1" si="779"/>
        <v>-</v>
      </c>
      <c r="AR1761" s="17" t="str">
        <f ca="1">IF($C1761&gt;=TODAY(),"-",100*(AQ1761-MIN(Fit_Error_LocalTransmission))/(MAX(Fit_Error_LocalTransmission)-MIN(Fit_Error_LocalTransmission)))</f>
        <v>-</v>
      </c>
      <c r="AS1761" s="17" t="str">
        <f t="shared" ca="1" si="780"/>
        <v>-</v>
      </c>
      <c r="AT1761" s="67" t="str">
        <f t="shared" ca="1" si="781"/>
        <v>-</v>
      </c>
    </row>
    <row r="1762" spans="1:46" s="1" customFormat="1" ht="12" x14ac:dyDescent="0.35">
      <c r="A1762" s="87"/>
      <c r="B1762" s="40" t="str">
        <f t="shared" si="758"/>
        <v/>
      </c>
      <c r="C1762" s="41" t="str">
        <f t="shared" si="759"/>
        <v/>
      </c>
      <c r="D1762" s="28">
        <f>'I Disease Parameters'!$E$6/(1000*365)</f>
        <v>4.8197260273972601E-5</v>
      </c>
      <c r="E1762" s="28">
        <f>'I Disease Parameters'!$E$7/(1000*365)</f>
        <v>2.0024657534246577E-5</v>
      </c>
      <c r="F1762" s="27">
        <f>(1-'I Disease Parameters'!$E$8)/'I Disease Parameters'!$E$10</f>
        <v>0.188</v>
      </c>
      <c r="G1762" s="27">
        <f>'I Disease Parameters'!$E$8/'I Disease Parameters'!$E$11</f>
        <v>1.2E-2</v>
      </c>
      <c r="H1762" s="27">
        <f>1/'I Disease Parameters'!$E$12</f>
        <v>0.05</v>
      </c>
      <c r="I1762" s="27">
        <f>'I Disease Parameters'!$E$9/'I Disease Parameters'!$E$15</f>
        <v>0</v>
      </c>
      <c r="J1762" s="83">
        <f t="shared" si="782"/>
        <v>7.7001263440561267</v>
      </c>
      <c r="K1762" s="60">
        <f t="shared" si="783"/>
        <v>0.77001263449643809</v>
      </c>
      <c r="L1762" s="30">
        <f t="shared" si="784"/>
        <v>0.46717576064062738</v>
      </c>
      <c r="M1762" s="27">
        <f>J1762/'I Disease Parameters'!$E$12</f>
        <v>0.38500631720280631</v>
      </c>
      <c r="N1762" s="27">
        <f>K1762/SQRT('I Disease Parameters'!$E$13*'I Disease Parameters'!$E$13)</f>
        <v>4.5294860852731655E-2</v>
      </c>
      <c r="O1762" s="27">
        <f>L1762/'I Disease Parameters'!$E$13</f>
        <v>2.7480927096507492E-2</v>
      </c>
      <c r="P1762" s="27">
        <f>(1-L1762)/'I Disease Parameters'!$E$14</f>
        <v>2.2201009973307193E-2</v>
      </c>
      <c r="Q1762" s="19" t="str">
        <f t="shared" si="760"/>
        <v/>
      </c>
      <c r="R1762" s="17" t="str">
        <f t="shared" si="761"/>
        <v/>
      </c>
      <c r="S1762" s="17" t="str">
        <f t="shared" si="762"/>
        <v/>
      </c>
      <c r="T1762" s="17" t="str">
        <f t="shared" si="763"/>
        <v/>
      </c>
      <c r="U1762" s="17" t="str">
        <f t="shared" si="764"/>
        <v/>
      </c>
      <c r="V1762" s="17" t="str">
        <f t="shared" si="765"/>
        <v/>
      </c>
      <c r="W1762" s="17" t="str">
        <f t="shared" si="766"/>
        <v/>
      </c>
      <c r="X1762" s="18" t="str">
        <f t="shared" si="757"/>
        <v/>
      </c>
      <c r="Y1762" s="17" t="str">
        <f t="shared" si="767"/>
        <v/>
      </c>
      <c r="Z1762" s="17" t="str">
        <f t="shared" si="768"/>
        <v/>
      </c>
      <c r="AA1762" s="17" t="str">
        <f t="shared" si="769"/>
        <v/>
      </c>
      <c r="AB1762" s="17" t="str">
        <f t="shared" si="770"/>
        <v/>
      </c>
      <c r="AC1762" s="17" t="str">
        <f t="shared" si="771"/>
        <v/>
      </c>
      <c r="AD1762" s="18" t="str">
        <f t="shared" si="772"/>
        <v/>
      </c>
      <c r="AE1762" s="19" t="str">
        <f t="shared" si="773"/>
        <v/>
      </c>
      <c r="AF1762" s="17" t="str">
        <f t="shared" si="774"/>
        <v/>
      </c>
      <c r="AG1762" s="17" t="str">
        <f t="shared" si="775"/>
        <v/>
      </c>
      <c r="AH1762" s="18" t="str">
        <f t="shared" si="776"/>
        <v/>
      </c>
      <c r="AI1762" s="73"/>
      <c r="AJ1762" s="74"/>
      <c r="AK1762" s="74"/>
      <c r="AL1762" s="73"/>
      <c r="AM1762" s="74"/>
      <c r="AN1762" s="74">
        <f t="shared" si="777"/>
        <v>2012</v>
      </c>
      <c r="AO1762" s="19" t="str">
        <f t="shared" ca="1" si="778"/>
        <v>-</v>
      </c>
      <c r="AP1762" s="17" t="str">
        <f ca="1">IF($C1762&gt;=TODAY(),"-",100*(AO1762-MIN(Fit_Error_Deaths))/(MAX(Fit_Error_Deaths)-MIN(Fit_Error_Deaths)))</f>
        <v>-</v>
      </c>
      <c r="AQ1762" s="17" t="str">
        <f t="shared" ca="1" si="779"/>
        <v>-</v>
      </c>
      <c r="AR1762" s="17" t="str">
        <f ca="1">IF($C1762&gt;=TODAY(),"-",100*(AQ1762-MIN(Fit_Error_LocalTransmission))/(MAX(Fit_Error_LocalTransmission)-MIN(Fit_Error_LocalTransmission)))</f>
        <v>-</v>
      </c>
      <c r="AS1762" s="17" t="str">
        <f t="shared" ca="1" si="780"/>
        <v>-</v>
      </c>
      <c r="AT1762" s="67" t="str">
        <f t="shared" ca="1" si="781"/>
        <v>-</v>
      </c>
    </row>
    <row r="1763" spans="1:46" s="1" customFormat="1" ht="12" x14ac:dyDescent="0.35">
      <c r="A1763" s="87"/>
      <c r="B1763" s="40" t="str">
        <f t="shared" si="758"/>
        <v/>
      </c>
      <c r="C1763" s="41" t="str">
        <f t="shared" si="759"/>
        <v/>
      </c>
      <c r="D1763" s="28">
        <f>'I Disease Parameters'!$E$6/(1000*365)</f>
        <v>4.8197260273972601E-5</v>
      </c>
      <c r="E1763" s="28">
        <f>'I Disease Parameters'!$E$7/(1000*365)</f>
        <v>2.0024657534246577E-5</v>
      </c>
      <c r="F1763" s="27">
        <f>(1-'I Disease Parameters'!$E$8)/'I Disease Parameters'!$E$10</f>
        <v>0.188</v>
      </c>
      <c r="G1763" s="27">
        <f>'I Disease Parameters'!$E$8/'I Disease Parameters'!$E$11</f>
        <v>1.2E-2</v>
      </c>
      <c r="H1763" s="27">
        <f>1/'I Disease Parameters'!$E$12</f>
        <v>0.05</v>
      </c>
      <c r="I1763" s="27">
        <f>'I Disease Parameters'!$E$9/'I Disease Parameters'!$E$15</f>
        <v>0</v>
      </c>
      <c r="J1763" s="83">
        <f t="shared" si="782"/>
        <v>7.7001263440561267</v>
      </c>
      <c r="K1763" s="60">
        <f t="shared" si="783"/>
        <v>0.77001263449643809</v>
      </c>
      <c r="L1763" s="30">
        <f t="shared" si="784"/>
        <v>0.46717576064062738</v>
      </c>
      <c r="M1763" s="27">
        <f>J1763/'I Disease Parameters'!$E$12</f>
        <v>0.38500631720280631</v>
      </c>
      <c r="N1763" s="27">
        <f>K1763/SQRT('I Disease Parameters'!$E$13*'I Disease Parameters'!$E$13)</f>
        <v>4.5294860852731655E-2</v>
      </c>
      <c r="O1763" s="27">
        <f>L1763/'I Disease Parameters'!$E$13</f>
        <v>2.7480927096507492E-2</v>
      </c>
      <c r="P1763" s="27">
        <f>(1-L1763)/'I Disease Parameters'!$E$14</f>
        <v>2.2201009973307193E-2</v>
      </c>
      <c r="Q1763" s="19" t="str">
        <f t="shared" si="760"/>
        <v/>
      </c>
      <c r="R1763" s="17" t="str">
        <f t="shared" si="761"/>
        <v/>
      </c>
      <c r="S1763" s="17" t="str">
        <f t="shared" si="762"/>
        <v/>
      </c>
      <c r="T1763" s="17" t="str">
        <f t="shared" si="763"/>
        <v/>
      </c>
      <c r="U1763" s="17" t="str">
        <f t="shared" si="764"/>
        <v/>
      </c>
      <c r="V1763" s="17" t="str">
        <f t="shared" si="765"/>
        <v/>
      </c>
      <c r="W1763" s="17" t="str">
        <f t="shared" si="766"/>
        <v/>
      </c>
      <c r="X1763" s="18" t="str">
        <f t="shared" si="757"/>
        <v/>
      </c>
      <c r="Y1763" s="17" t="str">
        <f t="shared" si="767"/>
        <v/>
      </c>
      <c r="Z1763" s="17" t="str">
        <f t="shared" si="768"/>
        <v/>
      </c>
      <c r="AA1763" s="17" t="str">
        <f t="shared" si="769"/>
        <v/>
      </c>
      <c r="AB1763" s="17" t="str">
        <f t="shared" si="770"/>
        <v/>
      </c>
      <c r="AC1763" s="17" t="str">
        <f t="shared" si="771"/>
        <v/>
      </c>
      <c r="AD1763" s="18" t="str">
        <f t="shared" si="772"/>
        <v/>
      </c>
      <c r="AE1763" s="19" t="str">
        <f t="shared" si="773"/>
        <v/>
      </c>
      <c r="AF1763" s="17" t="str">
        <f t="shared" si="774"/>
        <v/>
      </c>
      <c r="AG1763" s="17" t="str">
        <f t="shared" si="775"/>
        <v/>
      </c>
      <c r="AH1763" s="18" t="str">
        <f t="shared" si="776"/>
        <v/>
      </c>
      <c r="AI1763" s="73"/>
      <c r="AJ1763" s="74"/>
      <c r="AK1763" s="74"/>
      <c r="AL1763" s="73"/>
      <c r="AM1763" s="74"/>
      <c r="AN1763" s="74">
        <f t="shared" si="777"/>
        <v>2012</v>
      </c>
      <c r="AO1763" s="19" t="str">
        <f t="shared" ca="1" si="778"/>
        <v>-</v>
      </c>
      <c r="AP1763" s="17" t="str">
        <f ca="1">IF($C1763&gt;=TODAY(),"-",100*(AO1763-MIN(Fit_Error_Deaths))/(MAX(Fit_Error_Deaths)-MIN(Fit_Error_Deaths)))</f>
        <v>-</v>
      </c>
      <c r="AQ1763" s="17" t="str">
        <f t="shared" ca="1" si="779"/>
        <v>-</v>
      </c>
      <c r="AR1763" s="17" t="str">
        <f ca="1">IF($C1763&gt;=TODAY(),"-",100*(AQ1763-MIN(Fit_Error_LocalTransmission))/(MAX(Fit_Error_LocalTransmission)-MIN(Fit_Error_LocalTransmission)))</f>
        <v>-</v>
      </c>
      <c r="AS1763" s="17" t="str">
        <f t="shared" ca="1" si="780"/>
        <v>-</v>
      </c>
      <c r="AT1763" s="67" t="str">
        <f t="shared" ca="1" si="781"/>
        <v>-</v>
      </c>
    </row>
    <row r="1764" spans="1:46" s="1" customFormat="1" ht="12" x14ac:dyDescent="0.35">
      <c r="A1764" s="87"/>
      <c r="B1764" s="40" t="str">
        <f t="shared" si="758"/>
        <v/>
      </c>
      <c r="C1764" s="41" t="str">
        <f t="shared" si="759"/>
        <v/>
      </c>
      <c r="D1764" s="28">
        <f>'I Disease Parameters'!$E$6/(1000*365)</f>
        <v>4.8197260273972601E-5</v>
      </c>
      <c r="E1764" s="28">
        <f>'I Disease Parameters'!$E$7/(1000*365)</f>
        <v>2.0024657534246577E-5</v>
      </c>
      <c r="F1764" s="27">
        <f>(1-'I Disease Parameters'!$E$8)/'I Disease Parameters'!$E$10</f>
        <v>0.188</v>
      </c>
      <c r="G1764" s="27">
        <f>'I Disease Parameters'!$E$8/'I Disease Parameters'!$E$11</f>
        <v>1.2E-2</v>
      </c>
      <c r="H1764" s="27">
        <f>1/'I Disease Parameters'!$E$12</f>
        <v>0.05</v>
      </c>
      <c r="I1764" s="27">
        <f>'I Disease Parameters'!$E$9/'I Disease Parameters'!$E$15</f>
        <v>0</v>
      </c>
      <c r="J1764" s="83">
        <f t="shared" si="782"/>
        <v>7.7001263440561267</v>
      </c>
      <c r="K1764" s="60">
        <f t="shared" si="783"/>
        <v>0.77001263449643809</v>
      </c>
      <c r="L1764" s="30">
        <f t="shared" si="784"/>
        <v>0.46717576064062738</v>
      </c>
      <c r="M1764" s="27">
        <f>J1764/'I Disease Parameters'!$E$12</f>
        <v>0.38500631720280631</v>
      </c>
      <c r="N1764" s="27">
        <f>K1764/SQRT('I Disease Parameters'!$E$13*'I Disease Parameters'!$E$13)</f>
        <v>4.5294860852731655E-2</v>
      </c>
      <c r="O1764" s="27">
        <f>L1764/'I Disease Parameters'!$E$13</f>
        <v>2.7480927096507492E-2</v>
      </c>
      <c r="P1764" s="27">
        <f>(1-L1764)/'I Disease Parameters'!$E$14</f>
        <v>2.2201009973307193E-2</v>
      </c>
      <c r="Q1764" s="19" t="str">
        <f t="shared" si="760"/>
        <v/>
      </c>
      <c r="R1764" s="17" t="str">
        <f t="shared" si="761"/>
        <v/>
      </c>
      <c r="S1764" s="17" t="str">
        <f t="shared" si="762"/>
        <v/>
      </c>
      <c r="T1764" s="17" t="str">
        <f t="shared" si="763"/>
        <v/>
      </c>
      <c r="U1764" s="17" t="str">
        <f t="shared" si="764"/>
        <v/>
      </c>
      <c r="V1764" s="17" t="str">
        <f t="shared" si="765"/>
        <v/>
      </c>
      <c r="W1764" s="17" t="str">
        <f t="shared" si="766"/>
        <v/>
      </c>
      <c r="X1764" s="18" t="str">
        <f t="shared" si="757"/>
        <v/>
      </c>
      <c r="Y1764" s="17" t="str">
        <f t="shared" si="767"/>
        <v/>
      </c>
      <c r="Z1764" s="17" t="str">
        <f t="shared" si="768"/>
        <v/>
      </c>
      <c r="AA1764" s="17" t="str">
        <f t="shared" si="769"/>
        <v/>
      </c>
      <c r="AB1764" s="17" t="str">
        <f t="shared" si="770"/>
        <v/>
      </c>
      <c r="AC1764" s="17" t="str">
        <f t="shared" si="771"/>
        <v/>
      </c>
      <c r="AD1764" s="18" t="str">
        <f t="shared" si="772"/>
        <v/>
      </c>
      <c r="AE1764" s="19" t="str">
        <f t="shared" si="773"/>
        <v/>
      </c>
      <c r="AF1764" s="17" t="str">
        <f t="shared" si="774"/>
        <v/>
      </c>
      <c r="AG1764" s="17" t="str">
        <f t="shared" si="775"/>
        <v/>
      </c>
      <c r="AH1764" s="18" t="str">
        <f t="shared" si="776"/>
        <v/>
      </c>
      <c r="AI1764" s="73"/>
      <c r="AJ1764" s="74"/>
      <c r="AK1764" s="74"/>
      <c r="AL1764" s="73"/>
      <c r="AM1764" s="74"/>
      <c r="AN1764" s="74">
        <f t="shared" si="777"/>
        <v>2012</v>
      </c>
      <c r="AO1764" s="19" t="str">
        <f t="shared" ca="1" si="778"/>
        <v>-</v>
      </c>
      <c r="AP1764" s="17" t="str">
        <f ca="1">IF($C1764&gt;=TODAY(),"-",100*(AO1764-MIN(Fit_Error_Deaths))/(MAX(Fit_Error_Deaths)-MIN(Fit_Error_Deaths)))</f>
        <v>-</v>
      </c>
      <c r="AQ1764" s="17" t="str">
        <f t="shared" ca="1" si="779"/>
        <v>-</v>
      </c>
      <c r="AR1764" s="17" t="str">
        <f ca="1">IF($C1764&gt;=TODAY(),"-",100*(AQ1764-MIN(Fit_Error_LocalTransmission))/(MAX(Fit_Error_LocalTransmission)-MIN(Fit_Error_LocalTransmission)))</f>
        <v>-</v>
      </c>
      <c r="AS1764" s="17" t="str">
        <f t="shared" ca="1" si="780"/>
        <v>-</v>
      </c>
      <c r="AT1764" s="67" t="str">
        <f t="shared" ca="1" si="781"/>
        <v>-</v>
      </c>
    </row>
    <row r="1765" spans="1:46" s="1" customFormat="1" ht="12" x14ac:dyDescent="0.35">
      <c r="A1765" s="87"/>
      <c r="B1765" s="40" t="str">
        <f t="shared" si="758"/>
        <v/>
      </c>
      <c r="C1765" s="41" t="str">
        <f t="shared" si="759"/>
        <v/>
      </c>
      <c r="D1765" s="28">
        <f>'I Disease Parameters'!$E$6/(1000*365)</f>
        <v>4.8197260273972601E-5</v>
      </c>
      <c r="E1765" s="28">
        <f>'I Disease Parameters'!$E$7/(1000*365)</f>
        <v>2.0024657534246577E-5</v>
      </c>
      <c r="F1765" s="27">
        <f>(1-'I Disease Parameters'!$E$8)/'I Disease Parameters'!$E$10</f>
        <v>0.188</v>
      </c>
      <c r="G1765" s="27">
        <f>'I Disease Parameters'!$E$8/'I Disease Parameters'!$E$11</f>
        <v>1.2E-2</v>
      </c>
      <c r="H1765" s="27">
        <f>1/'I Disease Parameters'!$E$12</f>
        <v>0.05</v>
      </c>
      <c r="I1765" s="27">
        <f>'I Disease Parameters'!$E$9/'I Disease Parameters'!$E$15</f>
        <v>0</v>
      </c>
      <c r="J1765" s="83">
        <f t="shared" si="782"/>
        <v>7.7001263440561267</v>
      </c>
      <c r="K1765" s="60">
        <f t="shared" si="783"/>
        <v>0.77001263449643809</v>
      </c>
      <c r="L1765" s="30">
        <f t="shared" si="784"/>
        <v>0.46717576064062738</v>
      </c>
      <c r="M1765" s="27">
        <f>J1765/'I Disease Parameters'!$E$12</f>
        <v>0.38500631720280631</v>
      </c>
      <c r="N1765" s="27">
        <f>K1765/SQRT('I Disease Parameters'!$E$13*'I Disease Parameters'!$E$13)</f>
        <v>4.5294860852731655E-2</v>
      </c>
      <c r="O1765" s="27">
        <f>L1765/'I Disease Parameters'!$E$13</f>
        <v>2.7480927096507492E-2</v>
      </c>
      <c r="P1765" s="27">
        <f>(1-L1765)/'I Disease Parameters'!$E$14</f>
        <v>2.2201009973307193E-2</v>
      </c>
      <c r="Q1765" s="19" t="str">
        <f t="shared" si="760"/>
        <v/>
      </c>
      <c r="R1765" s="17" t="str">
        <f t="shared" si="761"/>
        <v/>
      </c>
      <c r="S1765" s="17" t="str">
        <f t="shared" si="762"/>
        <v/>
      </c>
      <c r="T1765" s="17" t="str">
        <f t="shared" si="763"/>
        <v/>
      </c>
      <c r="U1765" s="17" t="str">
        <f t="shared" si="764"/>
        <v/>
      </c>
      <c r="V1765" s="17" t="str">
        <f t="shared" si="765"/>
        <v/>
      </c>
      <c r="W1765" s="17" t="str">
        <f t="shared" si="766"/>
        <v/>
      </c>
      <c r="X1765" s="18" t="str">
        <f t="shared" si="757"/>
        <v/>
      </c>
      <c r="Y1765" s="17" t="str">
        <f t="shared" si="767"/>
        <v/>
      </c>
      <c r="Z1765" s="17" t="str">
        <f t="shared" si="768"/>
        <v/>
      </c>
      <c r="AA1765" s="17" t="str">
        <f t="shared" si="769"/>
        <v/>
      </c>
      <c r="AB1765" s="17" t="str">
        <f t="shared" si="770"/>
        <v/>
      </c>
      <c r="AC1765" s="17" t="str">
        <f t="shared" si="771"/>
        <v/>
      </c>
      <c r="AD1765" s="18" t="str">
        <f t="shared" si="772"/>
        <v/>
      </c>
      <c r="AE1765" s="19" t="str">
        <f t="shared" si="773"/>
        <v/>
      </c>
      <c r="AF1765" s="17" t="str">
        <f t="shared" si="774"/>
        <v/>
      </c>
      <c r="AG1765" s="17" t="str">
        <f t="shared" si="775"/>
        <v/>
      </c>
      <c r="AH1765" s="18" t="str">
        <f t="shared" si="776"/>
        <v/>
      </c>
      <c r="AI1765" s="73"/>
      <c r="AJ1765" s="74"/>
      <c r="AK1765" s="74"/>
      <c r="AL1765" s="73"/>
      <c r="AM1765" s="74"/>
      <c r="AN1765" s="74">
        <f t="shared" si="777"/>
        <v>2012</v>
      </c>
      <c r="AO1765" s="19" t="str">
        <f t="shared" ca="1" si="778"/>
        <v>-</v>
      </c>
      <c r="AP1765" s="17" t="str">
        <f ca="1">IF($C1765&gt;=TODAY(),"-",100*(AO1765-MIN(Fit_Error_Deaths))/(MAX(Fit_Error_Deaths)-MIN(Fit_Error_Deaths)))</f>
        <v>-</v>
      </c>
      <c r="AQ1765" s="17" t="str">
        <f t="shared" ca="1" si="779"/>
        <v>-</v>
      </c>
      <c r="AR1765" s="17" t="str">
        <f ca="1">IF($C1765&gt;=TODAY(),"-",100*(AQ1765-MIN(Fit_Error_LocalTransmission))/(MAX(Fit_Error_LocalTransmission)-MIN(Fit_Error_LocalTransmission)))</f>
        <v>-</v>
      </c>
      <c r="AS1765" s="17" t="str">
        <f t="shared" ca="1" si="780"/>
        <v>-</v>
      </c>
      <c r="AT1765" s="67" t="str">
        <f t="shared" ca="1" si="781"/>
        <v>-</v>
      </c>
    </row>
    <row r="1766" spans="1:46" s="1" customFormat="1" ht="12" x14ac:dyDescent="0.35">
      <c r="A1766" s="87"/>
      <c r="B1766" s="40" t="str">
        <f t="shared" si="758"/>
        <v/>
      </c>
      <c r="C1766" s="41" t="str">
        <f t="shared" si="759"/>
        <v/>
      </c>
      <c r="D1766" s="28">
        <f>'I Disease Parameters'!$E$6/(1000*365)</f>
        <v>4.8197260273972601E-5</v>
      </c>
      <c r="E1766" s="28">
        <f>'I Disease Parameters'!$E$7/(1000*365)</f>
        <v>2.0024657534246577E-5</v>
      </c>
      <c r="F1766" s="27">
        <f>(1-'I Disease Parameters'!$E$8)/'I Disease Parameters'!$E$10</f>
        <v>0.188</v>
      </c>
      <c r="G1766" s="27">
        <f>'I Disease Parameters'!$E$8/'I Disease Parameters'!$E$11</f>
        <v>1.2E-2</v>
      </c>
      <c r="H1766" s="27">
        <f>1/'I Disease Parameters'!$E$12</f>
        <v>0.05</v>
      </c>
      <c r="I1766" s="27">
        <f>'I Disease Parameters'!$E$9/'I Disease Parameters'!$E$15</f>
        <v>0</v>
      </c>
      <c r="J1766" s="83">
        <f t="shared" si="782"/>
        <v>7.7001263440561267</v>
      </c>
      <c r="K1766" s="60">
        <f t="shared" si="783"/>
        <v>0.77001263449643809</v>
      </c>
      <c r="L1766" s="30">
        <f t="shared" si="784"/>
        <v>0.46717576064062738</v>
      </c>
      <c r="M1766" s="27">
        <f>J1766/'I Disease Parameters'!$E$12</f>
        <v>0.38500631720280631</v>
      </c>
      <c r="N1766" s="27">
        <f>K1766/SQRT('I Disease Parameters'!$E$13*'I Disease Parameters'!$E$13)</f>
        <v>4.5294860852731655E-2</v>
      </c>
      <c r="O1766" s="27">
        <f>L1766/'I Disease Parameters'!$E$13</f>
        <v>2.7480927096507492E-2</v>
      </c>
      <c r="P1766" s="27">
        <f>(1-L1766)/'I Disease Parameters'!$E$14</f>
        <v>2.2201009973307193E-2</v>
      </c>
      <c r="Q1766" s="19" t="str">
        <f t="shared" si="760"/>
        <v/>
      </c>
      <c r="R1766" s="17" t="str">
        <f t="shared" si="761"/>
        <v/>
      </c>
      <c r="S1766" s="17" t="str">
        <f t="shared" si="762"/>
        <v/>
      </c>
      <c r="T1766" s="17" t="str">
        <f t="shared" si="763"/>
        <v/>
      </c>
      <c r="U1766" s="17" t="str">
        <f t="shared" si="764"/>
        <v/>
      </c>
      <c r="V1766" s="17" t="str">
        <f t="shared" si="765"/>
        <v/>
      </c>
      <c r="W1766" s="17" t="str">
        <f t="shared" si="766"/>
        <v/>
      </c>
      <c r="X1766" s="18" t="str">
        <f t="shared" si="757"/>
        <v/>
      </c>
      <c r="Y1766" s="17" t="str">
        <f t="shared" si="767"/>
        <v/>
      </c>
      <c r="Z1766" s="17" t="str">
        <f t="shared" si="768"/>
        <v/>
      </c>
      <c r="AA1766" s="17" t="str">
        <f t="shared" si="769"/>
        <v/>
      </c>
      <c r="AB1766" s="17" t="str">
        <f t="shared" si="770"/>
        <v/>
      </c>
      <c r="AC1766" s="17" t="str">
        <f t="shared" si="771"/>
        <v/>
      </c>
      <c r="AD1766" s="18" t="str">
        <f t="shared" si="772"/>
        <v/>
      </c>
      <c r="AE1766" s="19" t="str">
        <f t="shared" si="773"/>
        <v/>
      </c>
      <c r="AF1766" s="17" t="str">
        <f t="shared" si="774"/>
        <v/>
      </c>
      <c r="AG1766" s="17" t="str">
        <f t="shared" si="775"/>
        <v/>
      </c>
      <c r="AH1766" s="18" t="str">
        <f t="shared" si="776"/>
        <v/>
      </c>
      <c r="AI1766" s="73"/>
      <c r="AJ1766" s="74"/>
      <c r="AK1766" s="74"/>
      <c r="AL1766" s="73"/>
      <c r="AM1766" s="74"/>
      <c r="AN1766" s="74">
        <f t="shared" si="777"/>
        <v>2012</v>
      </c>
      <c r="AO1766" s="19" t="str">
        <f t="shared" ca="1" si="778"/>
        <v>-</v>
      </c>
      <c r="AP1766" s="17" t="str">
        <f ca="1">IF($C1766&gt;=TODAY(),"-",100*(AO1766-MIN(Fit_Error_Deaths))/(MAX(Fit_Error_Deaths)-MIN(Fit_Error_Deaths)))</f>
        <v>-</v>
      </c>
      <c r="AQ1766" s="17" t="str">
        <f t="shared" ca="1" si="779"/>
        <v>-</v>
      </c>
      <c r="AR1766" s="17" t="str">
        <f ca="1">IF($C1766&gt;=TODAY(),"-",100*(AQ1766-MIN(Fit_Error_LocalTransmission))/(MAX(Fit_Error_LocalTransmission)-MIN(Fit_Error_LocalTransmission)))</f>
        <v>-</v>
      </c>
      <c r="AS1766" s="17" t="str">
        <f t="shared" ca="1" si="780"/>
        <v>-</v>
      </c>
      <c r="AT1766" s="67" t="str">
        <f t="shared" ca="1" si="781"/>
        <v>-</v>
      </c>
    </row>
    <row r="1767" spans="1:46" s="1" customFormat="1" ht="12" x14ac:dyDescent="0.35">
      <c r="A1767" s="87"/>
      <c r="B1767" s="40" t="str">
        <f t="shared" si="758"/>
        <v/>
      </c>
      <c r="C1767" s="41" t="str">
        <f t="shared" si="759"/>
        <v/>
      </c>
      <c r="D1767" s="28">
        <f>'I Disease Parameters'!$E$6/(1000*365)</f>
        <v>4.8197260273972601E-5</v>
      </c>
      <c r="E1767" s="28">
        <f>'I Disease Parameters'!$E$7/(1000*365)</f>
        <v>2.0024657534246577E-5</v>
      </c>
      <c r="F1767" s="27">
        <f>(1-'I Disease Parameters'!$E$8)/'I Disease Parameters'!$E$10</f>
        <v>0.188</v>
      </c>
      <c r="G1767" s="27">
        <f>'I Disease Parameters'!$E$8/'I Disease Parameters'!$E$11</f>
        <v>1.2E-2</v>
      </c>
      <c r="H1767" s="27">
        <f>1/'I Disease Parameters'!$E$12</f>
        <v>0.05</v>
      </c>
      <c r="I1767" s="27">
        <f>'I Disease Parameters'!$E$9/'I Disease Parameters'!$E$15</f>
        <v>0</v>
      </c>
      <c r="J1767" s="83">
        <f t="shared" si="782"/>
        <v>7.7001263440561267</v>
      </c>
      <c r="K1767" s="60">
        <f t="shared" si="783"/>
        <v>0.77001263449643809</v>
      </c>
      <c r="L1767" s="30">
        <f t="shared" si="784"/>
        <v>0.46717576064062738</v>
      </c>
      <c r="M1767" s="27">
        <f>J1767/'I Disease Parameters'!$E$12</f>
        <v>0.38500631720280631</v>
      </c>
      <c r="N1767" s="27">
        <f>K1767/SQRT('I Disease Parameters'!$E$13*'I Disease Parameters'!$E$13)</f>
        <v>4.5294860852731655E-2</v>
      </c>
      <c r="O1767" s="27">
        <f>L1767/'I Disease Parameters'!$E$13</f>
        <v>2.7480927096507492E-2</v>
      </c>
      <c r="P1767" s="27">
        <f>(1-L1767)/'I Disease Parameters'!$E$14</f>
        <v>2.2201009973307193E-2</v>
      </c>
      <c r="Q1767" s="19" t="str">
        <f t="shared" si="760"/>
        <v/>
      </c>
      <c r="R1767" s="17" t="str">
        <f t="shared" si="761"/>
        <v/>
      </c>
      <c r="S1767" s="17" t="str">
        <f t="shared" si="762"/>
        <v/>
      </c>
      <c r="T1767" s="17" t="str">
        <f t="shared" si="763"/>
        <v/>
      </c>
      <c r="U1767" s="17" t="str">
        <f t="shared" si="764"/>
        <v/>
      </c>
      <c r="V1767" s="17" t="str">
        <f t="shared" si="765"/>
        <v/>
      </c>
      <c r="W1767" s="17" t="str">
        <f t="shared" si="766"/>
        <v/>
      </c>
      <c r="X1767" s="18" t="str">
        <f t="shared" si="757"/>
        <v/>
      </c>
      <c r="Y1767" s="17" t="str">
        <f t="shared" si="767"/>
        <v/>
      </c>
      <c r="Z1767" s="17" t="str">
        <f t="shared" si="768"/>
        <v/>
      </c>
      <c r="AA1767" s="17" t="str">
        <f t="shared" si="769"/>
        <v/>
      </c>
      <c r="AB1767" s="17" t="str">
        <f t="shared" si="770"/>
        <v/>
      </c>
      <c r="AC1767" s="17" t="str">
        <f t="shared" si="771"/>
        <v/>
      </c>
      <c r="AD1767" s="18" t="str">
        <f t="shared" si="772"/>
        <v/>
      </c>
      <c r="AE1767" s="19" t="str">
        <f t="shared" si="773"/>
        <v/>
      </c>
      <c r="AF1767" s="17" t="str">
        <f t="shared" si="774"/>
        <v/>
      </c>
      <c r="AG1767" s="17" t="str">
        <f t="shared" si="775"/>
        <v/>
      </c>
      <c r="AH1767" s="18" t="str">
        <f t="shared" si="776"/>
        <v/>
      </c>
      <c r="AI1767" s="73"/>
      <c r="AJ1767" s="74"/>
      <c r="AK1767" s="74"/>
      <c r="AL1767" s="73"/>
      <c r="AM1767" s="74"/>
      <c r="AN1767" s="74">
        <f t="shared" si="777"/>
        <v>2012</v>
      </c>
      <c r="AO1767" s="19" t="str">
        <f t="shared" ca="1" si="778"/>
        <v>-</v>
      </c>
      <c r="AP1767" s="17" t="str">
        <f ca="1">IF($C1767&gt;=TODAY(),"-",100*(AO1767-MIN(Fit_Error_Deaths))/(MAX(Fit_Error_Deaths)-MIN(Fit_Error_Deaths)))</f>
        <v>-</v>
      </c>
      <c r="AQ1767" s="17" t="str">
        <f t="shared" ca="1" si="779"/>
        <v>-</v>
      </c>
      <c r="AR1767" s="17" t="str">
        <f ca="1">IF($C1767&gt;=TODAY(),"-",100*(AQ1767-MIN(Fit_Error_LocalTransmission))/(MAX(Fit_Error_LocalTransmission)-MIN(Fit_Error_LocalTransmission)))</f>
        <v>-</v>
      </c>
      <c r="AS1767" s="17" t="str">
        <f t="shared" ca="1" si="780"/>
        <v>-</v>
      </c>
      <c r="AT1767" s="67" t="str">
        <f t="shared" ca="1" si="781"/>
        <v>-</v>
      </c>
    </row>
    <row r="1768" spans="1:46" s="1" customFormat="1" ht="12" x14ac:dyDescent="0.35">
      <c r="A1768" s="87"/>
      <c r="B1768" s="40" t="str">
        <f t="shared" si="758"/>
        <v/>
      </c>
      <c r="C1768" s="41" t="str">
        <f t="shared" si="759"/>
        <v/>
      </c>
      <c r="D1768" s="28">
        <f>'I Disease Parameters'!$E$6/(1000*365)</f>
        <v>4.8197260273972601E-5</v>
      </c>
      <c r="E1768" s="28">
        <f>'I Disease Parameters'!$E$7/(1000*365)</f>
        <v>2.0024657534246577E-5</v>
      </c>
      <c r="F1768" s="27">
        <f>(1-'I Disease Parameters'!$E$8)/'I Disease Parameters'!$E$10</f>
        <v>0.188</v>
      </c>
      <c r="G1768" s="27">
        <f>'I Disease Parameters'!$E$8/'I Disease Parameters'!$E$11</f>
        <v>1.2E-2</v>
      </c>
      <c r="H1768" s="27">
        <f>1/'I Disease Parameters'!$E$12</f>
        <v>0.05</v>
      </c>
      <c r="I1768" s="27">
        <f>'I Disease Parameters'!$E$9/'I Disease Parameters'!$E$15</f>
        <v>0</v>
      </c>
      <c r="J1768" s="83">
        <f t="shared" si="782"/>
        <v>7.7001263440561267</v>
      </c>
      <c r="K1768" s="60">
        <f t="shared" si="783"/>
        <v>0.77001263449643809</v>
      </c>
      <c r="L1768" s="30">
        <f t="shared" si="784"/>
        <v>0.46717576064062738</v>
      </c>
      <c r="M1768" s="27">
        <f>J1768/'I Disease Parameters'!$E$12</f>
        <v>0.38500631720280631</v>
      </c>
      <c r="N1768" s="27">
        <f>K1768/SQRT('I Disease Parameters'!$E$13*'I Disease Parameters'!$E$13)</f>
        <v>4.5294860852731655E-2</v>
      </c>
      <c r="O1768" s="27">
        <f>L1768/'I Disease Parameters'!$E$13</f>
        <v>2.7480927096507492E-2</v>
      </c>
      <c r="P1768" s="27">
        <f>(1-L1768)/'I Disease Parameters'!$E$14</f>
        <v>2.2201009973307193E-2</v>
      </c>
      <c r="Q1768" s="19" t="str">
        <f t="shared" si="760"/>
        <v/>
      </c>
      <c r="R1768" s="17" t="str">
        <f t="shared" si="761"/>
        <v/>
      </c>
      <c r="S1768" s="17" t="str">
        <f t="shared" si="762"/>
        <v/>
      </c>
      <c r="T1768" s="17" t="str">
        <f t="shared" si="763"/>
        <v/>
      </c>
      <c r="U1768" s="17" t="str">
        <f t="shared" si="764"/>
        <v/>
      </c>
      <c r="V1768" s="17" t="str">
        <f t="shared" si="765"/>
        <v/>
      </c>
      <c r="W1768" s="17" t="str">
        <f t="shared" si="766"/>
        <v/>
      </c>
      <c r="X1768" s="18" t="str">
        <f t="shared" si="757"/>
        <v/>
      </c>
      <c r="Y1768" s="17" t="str">
        <f t="shared" si="767"/>
        <v/>
      </c>
      <c r="Z1768" s="17" t="str">
        <f t="shared" si="768"/>
        <v/>
      </c>
      <c r="AA1768" s="17" t="str">
        <f t="shared" si="769"/>
        <v/>
      </c>
      <c r="AB1768" s="17" t="str">
        <f t="shared" si="770"/>
        <v/>
      </c>
      <c r="AC1768" s="17" t="str">
        <f t="shared" si="771"/>
        <v/>
      </c>
      <c r="AD1768" s="18" t="str">
        <f t="shared" si="772"/>
        <v/>
      </c>
      <c r="AE1768" s="19" t="str">
        <f t="shared" si="773"/>
        <v/>
      </c>
      <c r="AF1768" s="17" t="str">
        <f t="shared" si="774"/>
        <v/>
      </c>
      <c r="AG1768" s="17" t="str">
        <f t="shared" si="775"/>
        <v/>
      </c>
      <c r="AH1768" s="18" t="str">
        <f t="shared" si="776"/>
        <v/>
      </c>
      <c r="AI1768" s="73"/>
      <c r="AJ1768" s="74"/>
      <c r="AK1768" s="74"/>
      <c r="AL1768" s="73"/>
      <c r="AM1768" s="74"/>
      <c r="AN1768" s="74">
        <f t="shared" si="777"/>
        <v>2012</v>
      </c>
      <c r="AO1768" s="19" t="str">
        <f t="shared" ca="1" si="778"/>
        <v>-</v>
      </c>
      <c r="AP1768" s="17" t="str">
        <f ca="1">IF($C1768&gt;=TODAY(),"-",100*(AO1768-MIN(Fit_Error_Deaths))/(MAX(Fit_Error_Deaths)-MIN(Fit_Error_Deaths)))</f>
        <v>-</v>
      </c>
      <c r="AQ1768" s="17" t="str">
        <f t="shared" ca="1" si="779"/>
        <v>-</v>
      </c>
      <c r="AR1768" s="17" t="str">
        <f ca="1">IF($C1768&gt;=TODAY(),"-",100*(AQ1768-MIN(Fit_Error_LocalTransmission))/(MAX(Fit_Error_LocalTransmission)-MIN(Fit_Error_LocalTransmission)))</f>
        <v>-</v>
      </c>
      <c r="AS1768" s="17" t="str">
        <f t="shared" ca="1" si="780"/>
        <v>-</v>
      </c>
      <c r="AT1768" s="67" t="str">
        <f t="shared" ca="1" si="781"/>
        <v>-</v>
      </c>
    </row>
    <row r="1769" spans="1:46" s="1" customFormat="1" ht="12" x14ac:dyDescent="0.35">
      <c r="A1769" s="87"/>
      <c r="B1769" s="40" t="str">
        <f t="shared" si="758"/>
        <v/>
      </c>
      <c r="C1769" s="41" t="str">
        <f t="shared" si="759"/>
        <v/>
      </c>
      <c r="D1769" s="28">
        <f>'I Disease Parameters'!$E$6/(1000*365)</f>
        <v>4.8197260273972601E-5</v>
      </c>
      <c r="E1769" s="28">
        <f>'I Disease Parameters'!$E$7/(1000*365)</f>
        <v>2.0024657534246577E-5</v>
      </c>
      <c r="F1769" s="27">
        <f>(1-'I Disease Parameters'!$E$8)/'I Disease Parameters'!$E$10</f>
        <v>0.188</v>
      </c>
      <c r="G1769" s="27">
        <f>'I Disease Parameters'!$E$8/'I Disease Parameters'!$E$11</f>
        <v>1.2E-2</v>
      </c>
      <c r="H1769" s="27">
        <f>1/'I Disease Parameters'!$E$12</f>
        <v>0.05</v>
      </c>
      <c r="I1769" s="27">
        <f>'I Disease Parameters'!$E$9/'I Disease Parameters'!$E$15</f>
        <v>0</v>
      </c>
      <c r="J1769" s="83">
        <f t="shared" si="782"/>
        <v>7.7001263440561267</v>
      </c>
      <c r="K1769" s="60">
        <f t="shared" si="783"/>
        <v>0.77001263449643809</v>
      </c>
      <c r="L1769" s="30">
        <f t="shared" si="784"/>
        <v>0.46717576064062738</v>
      </c>
      <c r="M1769" s="27">
        <f>J1769/'I Disease Parameters'!$E$12</f>
        <v>0.38500631720280631</v>
      </c>
      <c r="N1769" s="27">
        <f>K1769/SQRT('I Disease Parameters'!$E$13*'I Disease Parameters'!$E$13)</f>
        <v>4.5294860852731655E-2</v>
      </c>
      <c r="O1769" s="27">
        <f>L1769/'I Disease Parameters'!$E$13</f>
        <v>2.7480927096507492E-2</v>
      </c>
      <c r="P1769" s="27">
        <f>(1-L1769)/'I Disease Parameters'!$E$14</f>
        <v>2.2201009973307193E-2</v>
      </c>
      <c r="Q1769" s="19" t="str">
        <f t="shared" si="760"/>
        <v/>
      </c>
      <c r="R1769" s="17" t="str">
        <f t="shared" si="761"/>
        <v/>
      </c>
      <c r="S1769" s="17" t="str">
        <f t="shared" si="762"/>
        <v/>
      </c>
      <c r="T1769" s="17" t="str">
        <f t="shared" si="763"/>
        <v/>
      </c>
      <c r="U1769" s="17" t="str">
        <f t="shared" si="764"/>
        <v/>
      </c>
      <c r="V1769" s="17" t="str">
        <f t="shared" si="765"/>
        <v/>
      </c>
      <c r="W1769" s="17" t="str">
        <f t="shared" si="766"/>
        <v/>
      </c>
      <c r="X1769" s="18" t="str">
        <f t="shared" si="757"/>
        <v/>
      </c>
      <c r="Y1769" s="17" t="str">
        <f t="shared" si="767"/>
        <v/>
      </c>
      <c r="Z1769" s="17" t="str">
        <f t="shared" si="768"/>
        <v/>
      </c>
      <c r="AA1769" s="17" t="str">
        <f t="shared" si="769"/>
        <v/>
      </c>
      <c r="AB1769" s="17" t="str">
        <f t="shared" si="770"/>
        <v/>
      </c>
      <c r="AC1769" s="17" t="str">
        <f t="shared" si="771"/>
        <v/>
      </c>
      <c r="AD1769" s="18" t="str">
        <f t="shared" si="772"/>
        <v/>
      </c>
      <c r="AE1769" s="19" t="str">
        <f t="shared" si="773"/>
        <v/>
      </c>
      <c r="AF1769" s="17" t="str">
        <f t="shared" si="774"/>
        <v/>
      </c>
      <c r="AG1769" s="17" t="str">
        <f t="shared" si="775"/>
        <v/>
      </c>
      <c r="AH1769" s="18" t="str">
        <f t="shared" si="776"/>
        <v/>
      </c>
      <c r="AI1769" s="73"/>
      <c r="AJ1769" s="74"/>
      <c r="AK1769" s="74"/>
      <c r="AL1769" s="73"/>
      <c r="AM1769" s="74"/>
      <c r="AN1769" s="74">
        <f t="shared" si="777"/>
        <v>2012</v>
      </c>
      <c r="AO1769" s="19" t="str">
        <f t="shared" ca="1" si="778"/>
        <v>-</v>
      </c>
      <c r="AP1769" s="17" t="str">
        <f ca="1">IF($C1769&gt;=TODAY(),"-",100*(AO1769-MIN(Fit_Error_Deaths))/(MAX(Fit_Error_Deaths)-MIN(Fit_Error_Deaths)))</f>
        <v>-</v>
      </c>
      <c r="AQ1769" s="17" t="str">
        <f t="shared" ca="1" si="779"/>
        <v>-</v>
      </c>
      <c r="AR1769" s="17" t="str">
        <f ca="1">IF($C1769&gt;=TODAY(),"-",100*(AQ1769-MIN(Fit_Error_LocalTransmission))/(MAX(Fit_Error_LocalTransmission)-MIN(Fit_Error_LocalTransmission)))</f>
        <v>-</v>
      </c>
      <c r="AS1769" s="17" t="str">
        <f t="shared" ca="1" si="780"/>
        <v>-</v>
      </c>
      <c r="AT1769" s="67" t="str">
        <f t="shared" ca="1" si="781"/>
        <v>-</v>
      </c>
    </row>
    <row r="1770" spans="1:46" s="1" customFormat="1" ht="12" x14ac:dyDescent="0.35">
      <c r="A1770" s="87"/>
      <c r="B1770" s="40" t="str">
        <f t="shared" si="758"/>
        <v/>
      </c>
      <c r="C1770" s="41" t="str">
        <f t="shared" si="759"/>
        <v/>
      </c>
      <c r="D1770" s="28">
        <f>'I Disease Parameters'!$E$6/(1000*365)</f>
        <v>4.8197260273972601E-5</v>
      </c>
      <c r="E1770" s="28">
        <f>'I Disease Parameters'!$E$7/(1000*365)</f>
        <v>2.0024657534246577E-5</v>
      </c>
      <c r="F1770" s="27">
        <f>(1-'I Disease Parameters'!$E$8)/'I Disease Parameters'!$E$10</f>
        <v>0.188</v>
      </c>
      <c r="G1770" s="27">
        <f>'I Disease Parameters'!$E$8/'I Disease Parameters'!$E$11</f>
        <v>1.2E-2</v>
      </c>
      <c r="H1770" s="27">
        <f>1/'I Disease Parameters'!$E$12</f>
        <v>0.05</v>
      </c>
      <c r="I1770" s="27">
        <f>'I Disease Parameters'!$E$9/'I Disease Parameters'!$E$15</f>
        <v>0</v>
      </c>
      <c r="J1770" s="83">
        <f t="shared" si="782"/>
        <v>7.7001263440561267</v>
      </c>
      <c r="K1770" s="60">
        <f t="shared" si="783"/>
        <v>0.77001263449643809</v>
      </c>
      <c r="L1770" s="30">
        <f t="shared" si="784"/>
        <v>0.46717576064062738</v>
      </c>
      <c r="M1770" s="27">
        <f>J1770/'I Disease Parameters'!$E$12</f>
        <v>0.38500631720280631</v>
      </c>
      <c r="N1770" s="27">
        <f>K1770/SQRT('I Disease Parameters'!$E$13*'I Disease Parameters'!$E$13)</f>
        <v>4.5294860852731655E-2</v>
      </c>
      <c r="O1770" s="27">
        <f>L1770/'I Disease Parameters'!$E$13</f>
        <v>2.7480927096507492E-2</v>
      </c>
      <c r="P1770" s="27">
        <f>(1-L1770)/'I Disease Parameters'!$E$14</f>
        <v>2.2201009973307193E-2</v>
      </c>
      <c r="Q1770" s="19" t="str">
        <f t="shared" si="760"/>
        <v/>
      </c>
      <c r="R1770" s="17" t="str">
        <f t="shared" si="761"/>
        <v/>
      </c>
      <c r="S1770" s="17" t="str">
        <f t="shared" si="762"/>
        <v/>
      </c>
      <c r="T1770" s="17" t="str">
        <f t="shared" si="763"/>
        <v/>
      </c>
      <c r="U1770" s="17" t="str">
        <f t="shared" si="764"/>
        <v/>
      </c>
      <c r="V1770" s="17" t="str">
        <f t="shared" si="765"/>
        <v/>
      </c>
      <c r="W1770" s="17" t="str">
        <f t="shared" si="766"/>
        <v/>
      </c>
      <c r="X1770" s="18" t="str">
        <f t="shared" si="757"/>
        <v/>
      </c>
      <c r="Y1770" s="17" t="str">
        <f t="shared" si="767"/>
        <v/>
      </c>
      <c r="Z1770" s="17" t="str">
        <f t="shared" si="768"/>
        <v/>
      </c>
      <c r="AA1770" s="17" t="str">
        <f t="shared" si="769"/>
        <v/>
      </c>
      <c r="AB1770" s="17" t="str">
        <f t="shared" si="770"/>
        <v/>
      </c>
      <c r="AC1770" s="17" t="str">
        <f t="shared" si="771"/>
        <v/>
      </c>
      <c r="AD1770" s="18" t="str">
        <f t="shared" si="772"/>
        <v/>
      </c>
      <c r="AE1770" s="19" t="str">
        <f t="shared" si="773"/>
        <v/>
      </c>
      <c r="AF1770" s="17" t="str">
        <f t="shared" si="774"/>
        <v/>
      </c>
      <c r="AG1770" s="17" t="str">
        <f t="shared" si="775"/>
        <v/>
      </c>
      <c r="AH1770" s="18" t="str">
        <f t="shared" si="776"/>
        <v/>
      </c>
      <c r="AI1770" s="73"/>
      <c r="AJ1770" s="74"/>
      <c r="AK1770" s="74"/>
      <c r="AL1770" s="73"/>
      <c r="AM1770" s="74"/>
      <c r="AN1770" s="74">
        <f t="shared" si="777"/>
        <v>2012</v>
      </c>
      <c r="AO1770" s="19" t="str">
        <f t="shared" ca="1" si="778"/>
        <v>-</v>
      </c>
      <c r="AP1770" s="17" t="str">
        <f ca="1">IF($C1770&gt;=TODAY(),"-",100*(AO1770-MIN(Fit_Error_Deaths))/(MAX(Fit_Error_Deaths)-MIN(Fit_Error_Deaths)))</f>
        <v>-</v>
      </c>
      <c r="AQ1770" s="17" t="str">
        <f t="shared" ca="1" si="779"/>
        <v>-</v>
      </c>
      <c r="AR1770" s="17" t="str">
        <f ca="1">IF($C1770&gt;=TODAY(),"-",100*(AQ1770-MIN(Fit_Error_LocalTransmission))/(MAX(Fit_Error_LocalTransmission)-MIN(Fit_Error_LocalTransmission)))</f>
        <v>-</v>
      </c>
      <c r="AS1770" s="17" t="str">
        <f t="shared" ca="1" si="780"/>
        <v>-</v>
      </c>
      <c r="AT1770" s="67" t="str">
        <f t="shared" ca="1" si="781"/>
        <v>-</v>
      </c>
    </row>
    <row r="1771" spans="1:46" s="1" customFormat="1" ht="12" x14ac:dyDescent="0.35">
      <c r="A1771" s="87"/>
      <c r="B1771" s="40" t="str">
        <f t="shared" si="758"/>
        <v/>
      </c>
      <c r="C1771" s="41" t="str">
        <f t="shared" si="759"/>
        <v/>
      </c>
      <c r="D1771" s="28">
        <f>'I Disease Parameters'!$E$6/(1000*365)</f>
        <v>4.8197260273972601E-5</v>
      </c>
      <c r="E1771" s="28">
        <f>'I Disease Parameters'!$E$7/(1000*365)</f>
        <v>2.0024657534246577E-5</v>
      </c>
      <c r="F1771" s="27">
        <f>(1-'I Disease Parameters'!$E$8)/'I Disease Parameters'!$E$10</f>
        <v>0.188</v>
      </c>
      <c r="G1771" s="27">
        <f>'I Disease Parameters'!$E$8/'I Disease Parameters'!$E$11</f>
        <v>1.2E-2</v>
      </c>
      <c r="H1771" s="27">
        <f>1/'I Disease Parameters'!$E$12</f>
        <v>0.05</v>
      </c>
      <c r="I1771" s="27">
        <f>'I Disease Parameters'!$E$9/'I Disease Parameters'!$E$15</f>
        <v>0</v>
      </c>
      <c r="J1771" s="83">
        <f t="shared" si="782"/>
        <v>7.7001263440561267</v>
      </c>
      <c r="K1771" s="60">
        <f t="shared" si="783"/>
        <v>0.77001263449643809</v>
      </c>
      <c r="L1771" s="30">
        <f t="shared" si="784"/>
        <v>0.46717576064062738</v>
      </c>
      <c r="M1771" s="27">
        <f>J1771/'I Disease Parameters'!$E$12</f>
        <v>0.38500631720280631</v>
      </c>
      <c r="N1771" s="27">
        <f>K1771/SQRT('I Disease Parameters'!$E$13*'I Disease Parameters'!$E$13)</f>
        <v>4.5294860852731655E-2</v>
      </c>
      <c r="O1771" s="27">
        <f>L1771/'I Disease Parameters'!$E$13</f>
        <v>2.7480927096507492E-2</v>
      </c>
      <c r="P1771" s="27">
        <f>(1-L1771)/'I Disease Parameters'!$E$14</f>
        <v>2.2201009973307193E-2</v>
      </c>
      <c r="Q1771" s="19" t="str">
        <f t="shared" si="760"/>
        <v/>
      </c>
      <c r="R1771" s="17" t="str">
        <f t="shared" si="761"/>
        <v/>
      </c>
      <c r="S1771" s="17" t="str">
        <f t="shared" si="762"/>
        <v/>
      </c>
      <c r="T1771" s="17" t="str">
        <f t="shared" si="763"/>
        <v/>
      </c>
      <c r="U1771" s="17" t="str">
        <f t="shared" si="764"/>
        <v/>
      </c>
      <c r="V1771" s="17" t="str">
        <f t="shared" si="765"/>
        <v/>
      </c>
      <c r="W1771" s="17" t="str">
        <f t="shared" si="766"/>
        <v/>
      </c>
      <c r="X1771" s="18" t="str">
        <f t="shared" si="757"/>
        <v/>
      </c>
      <c r="Y1771" s="17" t="str">
        <f t="shared" si="767"/>
        <v/>
      </c>
      <c r="Z1771" s="17" t="str">
        <f t="shared" si="768"/>
        <v/>
      </c>
      <c r="AA1771" s="17" t="str">
        <f t="shared" si="769"/>
        <v/>
      </c>
      <c r="AB1771" s="17" t="str">
        <f t="shared" si="770"/>
        <v/>
      </c>
      <c r="AC1771" s="17" t="str">
        <f t="shared" si="771"/>
        <v/>
      </c>
      <c r="AD1771" s="18" t="str">
        <f t="shared" si="772"/>
        <v/>
      </c>
      <c r="AE1771" s="19" t="str">
        <f t="shared" si="773"/>
        <v/>
      </c>
      <c r="AF1771" s="17" t="str">
        <f t="shared" si="774"/>
        <v/>
      </c>
      <c r="AG1771" s="17" t="str">
        <f t="shared" si="775"/>
        <v/>
      </c>
      <c r="AH1771" s="18" t="str">
        <f t="shared" si="776"/>
        <v/>
      </c>
      <c r="AI1771" s="73"/>
      <c r="AJ1771" s="74"/>
      <c r="AK1771" s="74"/>
      <c r="AL1771" s="73"/>
      <c r="AM1771" s="74"/>
      <c r="AN1771" s="74">
        <f t="shared" si="777"/>
        <v>2012</v>
      </c>
      <c r="AO1771" s="19" t="str">
        <f t="shared" ca="1" si="778"/>
        <v>-</v>
      </c>
      <c r="AP1771" s="17" t="str">
        <f ca="1">IF($C1771&gt;=TODAY(),"-",100*(AO1771-MIN(Fit_Error_Deaths))/(MAX(Fit_Error_Deaths)-MIN(Fit_Error_Deaths)))</f>
        <v>-</v>
      </c>
      <c r="AQ1771" s="17" t="str">
        <f t="shared" ca="1" si="779"/>
        <v>-</v>
      </c>
      <c r="AR1771" s="17" t="str">
        <f ca="1">IF($C1771&gt;=TODAY(),"-",100*(AQ1771-MIN(Fit_Error_LocalTransmission))/(MAX(Fit_Error_LocalTransmission)-MIN(Fit_Error_LocalTransmission)))</f>
        <v>-</v>
      </c>
      <c r="AS1771" s="17" t="str">
        <f t="shared" ca="1" si="780"/>
        <v>-</v>
      </c>
      <c r="AT1771" s="67" t="str">
        <f t="shared" ca="1" si="781"/>
        <v>-</v>
      </c>
    </row>
    <row r="1772" spans="1:46" s="1" customFormat="1" ht="12" x14ac:dyDescent="0.35">
      <c r="A1772" s="87"/>
      <c r="B1772" s="40" t="str">
        <f t="shared" si="758"/>
        <v/>
      </c>
      <c r="C1772" s="41" t="str">
        <f t="shared" si="759"/>
        <v/>
      </c>
      <c r="D1772" s="28">
        <f>'I Disease Parameters'!$E$6/(1000*365)</f>
        <v>4.8197260273972601E-5</v>
      </c>
      <c r="E1772" s="28">
        <f>'I Disease Parameters'!$E$7/(1000*365)</f>
        <v>2.0024657534246577E-5</v>
      </c>
      <c r="F1772" s="27">
        <f>(1-'I Disease Parameters'!$E$8)/'I Disease Parameters'!$E$10</f>
        <v>0.188</v>
      </c>
      <c r="G1772" s="27">
        <f>'I Disease Parameters'!$E$8/'I Disease Parameters'!$E$11</f>
        <v>1.2E-2</v>
      </c>
      <c r="H1772" s="27">
        <f>1/'I Disease Parameters'!$E$12</f>
        <v>0.05</v>
      </c>
      <c r="I1772" s="27">
        <f>'I Disease Parameters'!$E$9/'I Disease Parameters'!$E$15</f>
        <v>0</v>
      </c>
      <c r="J1772" s="83">
        <f t="shared" si="782"/>
        <v>7.7001263440561267</v>
      </c>
      <c r="K1772" s="60">
        <f t="shared" si="783"/>
        <v>0.77001263449643809</v>
      </c>
      <c r="L1772" s="30">
        <f t="shared" si="784"/>
        <v>0.46717576064062738</v>
      </c>
      <c r="M1772" s="27">
        <f>J1772/'I Disease Parameters'!$E$12</f>
        <v>0.38500631720280631</v>
      </c>
      <c r="N1772" s="27">
        <f>K1772/SQRT('I Disease Parameters'!$E$13*'I Disease Parameters'!$E$13)</f>
        <v>4.5294860852731655E-2</v>
      </c>
      <c r="O1772" s="27">
        <f>L1772/'I Disease Parameters'!$E$13</f>
        <v>2.7480927096507492E-2</v>
      </c>
      <c r="P1772" s="27">
        <f>(1-L1772)/'I Disease Parameters'!$E$14</f>
        <v>2.2201009973307193E-2</v>
      </c>
      <c r="Q1772" s="19" t="str">
        <f t="shared" si="760"/>
        <v/>
      </c>
      <c r="R1772" s="17" t="str">
        <f t="shared" si="761"/>
        <v/>
      </c>
      <c r="S1772" s="17" t="str">
        <f t="shared" si="762"/>
        <v/>
      </c>
      <c r="T1772" s="17" t="str">
        <f t="shared" si="763"/>
        <v/>
      </c>
      <c r="U1772" s="17" t="str">
        <f t="shared" si="764"/>
        <v/>
      </c>
      <c r="V1772" s="17" t="str">
        <f t="shared" si="765"/>
        <v/>
      </c>
      <c r="W1772" s="17" t="str">
        <f t="shared" si="766"/>
        <v/>
      </c>
      <c r="X1772" s="18" t="str">
        <f t="shared" si="757"/>
        <v/>
      </c>
      <c r="Y1772" s="17" t="str">
        <f t="shared" si="767"/>
        <v/>
      </c>
      <c r="Z1772" s="17" t="str">
        <f t="shared" si="768"/>
        <v/>
      </c>
      <c r="AA1772" s="17" t="str">
        <f t="shared" si="769"/>
        <v/>
      </c>
      <c r="AB1772" s="17" t="str">
        <f t="shared" si="770"/>
        <v/>
      </c>
      <c r="AC1772" s="17" t="str">
        <f t="shared" si="771"/>
        <v/>
      </c>
      <c r="AD1772" s="18" t="str">
        <f t="shared" si="772"/>
        <v/>
      </c>
      <c r="AE1772" s="19" t="str">
        <f t="shared" si="773"/>
        <v/>
      </c>
      <c r="AF1772" s="17" t="str">
        <f t="shared" si="774"/>
        <v/>
      </c>
      <c r="AG1772" s="17" t="str">
        <f t="shared" si="775"/>
        <v/>
      </c>
      <c r="AH1772" s="18" t="str">
        <f t="shared" si="776"/>
        <v/>
      </c>
      <c r="AI1772" s="73"/>
      <c r="AJ1772" s="74"/>
      <c r="AK1772" s="74"/>
      <c r="AL1772" s="73"/>
      <c r="AM1772" s="74"/>
      <c r="AN1772" s="74">
        <f t="shared" si="777"/>
        <v>2012</v>
      </c>
      <c r="AO1772" s="19" t="str">
        <f t="shared" ca="1" si="778"/>
        <v>-</v>
      </c>
      <c r="AP1772" s="17" t="str">
        <f ca="1">IF($C1772&gt;=TODAY(),"-",100*(AO1772-MIN(Fit_Error_Deaths))/(MAX(Fit_Error_Deaths)-MIN(Fit_Error_Deaths)))</f>
        <v>-</v>
      </c>
      <c r="AQ1772" s="17" t="str">
        <f t="shared" ca="1" si="779"/>
        <v>-</v>
      </c>
      <c r="AR1772" s="17" t="str">
        <f ca="1">IF($C1772&gt;=TODAY(),"-",100*(AQ1772-MIN(Fit_Error_LocalTransmission))/(MAX(Fit_Error_LocalTransmission)-MIN(Fit_Error_LocalTransmission)))</f>
        <v>-</v>
      </c>
      <c r="AS1772" s="17" t="str">
        <f t="shared" ca="1" si="780"/>
        <v>-</v>
      </c>
      <c r="AT1772" s="67" t="str">
        <f t="shared" ca="1" si="781"/>
        <v>-</v>
      </c>
    </row>
    <row r="1773" spans="1:46" s="1" customFormat="1" ht="12" x14ac:dyDescent="0.35">
      <c r="A1773" s="87"/>
      <c r="B1773" s="40" t="str">
        <f t="shared" si="758"/>
        <v/>
      </c>
      <c r="C1773" s="41" t="str">
        <f t="shared" si="759"/>
        <v/>
      </c>
      <c r="D1773" s="28">
        <f>'I Disease Parameters'!$E$6/(1000*365)</f>
        <v>4.8197260273972601E-5</v>
      </c>
      <c r="E1773" s="28">
        <f>'I Disease Parameters'!$E$7/(1000*365)</f>
        <v>2.0024657534246577E-5</v>
      </c>
      <c r="F1773" s="27">
        <f>(1-'I Disease Parameters'!$E$8)/'I Disease Parameters'!$E$10</f>
        <v>0.188</v>
      </c>
      <c r="G1773" s="27">
        <f>'I Disease Parameters'!$E$8/'I Disease Parameters'!$E$11</f>
        <v>1.2E-2</v>
      </c>
      <c r="H1773" s="27">
        <f>1/'I Disease Parameters'!$E$12</f>
        <v>0.05</v>
      </c>
      <c r="I1773" s="27">
        <f>'I Disease Parameters'!$E$9/'I Disease Parameters'!$E$15</f>
        <v>0</v>
      </c>
      <c r="J1773" s="83">
        <f t="shared" si="782"/>
        <v>7.7001263440561267</v>
      </c>
      <c r="K1773" s="60">
        <f t="shared" si="783"/>
        <v>0.77001263449643809</v>
      </c>
      <c r="L1773" s="30">
        <f t="shared" si="784"/>
        <v>0.46717576064062738</v>
      </c>
      <c r="M1773" s="27">
        <f>J1773/'I Disease Parameters'!$E$12</f>
        <v>0.38500631720280631</v>
      </c>
      <c r="N1773" s="27">
        <f>K1773/SQRT('I Disease Parameters'!$E$13*'I Disease Parameters'!$E$13)</f>
        <v>4.5294860852731655E-2</v>
      </c>
      <c r="O1773" s="27">
        <f>L1773/'I Disease Parameters'!$E$13</f>
        <v>2.7480927096507492E-2</v>
      </c>
      <c r="P1773" s="27">
        <f>(1-L1773)/'I Disease Parameters'!$E$14</f>
        <v>2.2201009973307193E-2</v>
      </c>
      <c r="Q1773" s="19" t="str">
        <f t="shared" si="760"/>
        <v/>
      </c>
      <c r="R1773" s="17" t="str">
        <f t="shared" si="761"/>
        <v/>
      </c>
      <c r="S1773" s="17" t="str">
        <f t="shared" si="762"/>
        <v/>
      </c>
      <c r="T1773" s="17" t="str">
        <f t="shared" si="763"/>
        <v/>
      </c>
      <c r="U1773" s="17" t="str">
        <f t="shared" si="764"/>
        <v/>
      </c>
      <c r="V1773" s="17" t="str">
        <f t="shared" si="765"/>
        <v/>
      </c>
      <c r="W1773" s="17" t="str">
        <f t="shared" si="766"/>
        <v/>
      </c>
      <c r="X1773" s="18" t="str">
        <f t="shared" si="757"/>
        <v/>
      </c>
      <c r="Y1773" s="17" t="str">
        <f t="shared" si="767"/>
        <v/>
      </c>
      <c r="Z1773" s="17" t="str">
        <f t="shared" si="768"/>
        <v/>
      </c>
      <c r="AA1773" s="17" t="str">
        <f t="shared" si="769"/>
        <v/>
      </c>
      <c r="AB1773" s="17" t="str">
        <f t="shared" si="770"/>
        <v/>
      </c>
      <c r="AC1773" s="17" t="str">
        <f t="shared" si="771"/>
        <v/>
      </c>
      <c r="AD1773" s="18" t="str">
        <f t="shared" si="772"/>
        <v/>
      </c>
      <c r="AE1773" s="19" t="str">
        <f t="shared" si="773"/>
        <v/>
      </c>
      <c r="AF1773" s="17" t="str">
        <f t="shared" si="774"/>
        <v/>
      </c>
      <c r="AG1773" s="17" t="str">
        <f t="shared" si="775"/>
        <v/>
      </c>
      <c r="AH1773" s="18" t="str">
        <f t="shared" si="776"/>
        <v/>
      </c>
      <c r="AI1773" s="73"/>
      <c r="AJ1773" s="74"/>
      <c r="AK1773" s="74"/>
      <c r="AL1773" s="73"/>
      <c r="AM1773" s="74"/>
      <c r="AN1773" s="74">
        <f t="shared" si="777"/>
        <v>2012</v>
      </c>
      <c r="AO1773" s="19" t="str">
        <f t="shared" ca="1" si="778"/>
        <v>-</v>
      </c>
      <c r="AP1773" s="17" t="str">
        <f ca="1">IF($C1773&gt;=TODAY(),"-",100*(AO1773-MIN(Fit_Error_Deaths))/(MAX(Fit_Error_Deaths)-MIN(Fit_Error_Deaths)))</f>
        <v>-</v>
      </c>
      <c r="AQ1773" s="17" t="str">
        <f t="shared" ca="1" si="779"/>
        <v>-</v>
      </c>
      <c r="AR1773" s="17" t="str">
        <f ca="1">IF($C1773&gt;=TODAY(),"-",100*(AQ1773-MIN(Fit_Error_LocalTransmission))/(MAX(Fit_Error_LocalTransmission)-MIN(Fit_Error_LocalTransmission)))</f>
        <v>-</v>
      </c>
      <c r="AS1773" s="17" t="str">
        <f t="shared" ca="1" si="780"/>
        <v>-</v>
      </c>
      <c r="AT1773" s="67" t="str">
        <f t="shared" ca="1" si="781"/>
        <v>-</v>
      </c>
    </row>
    <row r="1774" spans="1:46" s="1" customFormat="1" ht="12" x14ac:dyDescent="0.35">
      <c r="A1774" s="87"/>
      <c r="B1774" s="40" t="str">
        <f t="shared" si="758"/>
        <v/>
      </c>
      <c r="C1774" s="41" t="str">
        <f t="shared" si="759"/>
        <v/>
      </c>
      <c r="D1774" s="28">
        <f>'I Disease Parameters'!$E$6/(1000*365)</f>
        <v>4.8197260273972601E-5</v>
      </c>
      <c r="E1774" s="28">
        <f>'I Disease Parameters'!$E$7/(1000*365)</f>
        <v>2.0024657534246577E-5</v>
      </c>
      <c r="F1774" s="27">
        <f>(1-'I Disease Parameters'!$E$8)/'I Disease Parameters'!$E$10</f>
        <v>0.188</v>
      </c>
      <c r="G1774" s="27">
        <f>'I Disease Parameters'!$E$8/'I Disease Parameters'!$E$11</f>
        <v>1.2E-2</v>
      </c>
      <c r="H1774" s="27">
        <f>1/'I Disease Parameters'!$E$12</f>
        <v>0.05</v>
      </c>
      <c r="I1774" s="27">
        <f>'I Disease Parameters'!$E$9/'I Disease Parameters'!$E$15</f>
        <v>0</v>
      </c>
      <c r="J1774" s="83">
        <f t="shared" si="782"/>
        <v>7.7001263440561267</v>
      </c>
      <c r="K1774" s="60">
        <f t="shared" si="783"/>
        <v>0.77001263449643809</v>
      </c>
      <c r="L1774" s="30">
        <f t="shared" si="784"/>
        <v>0.46717576064062738</v>
      </c>
      <c r="M1774" s="27">
        <f>J1774/'I Disease Parameters'!$E$12</f>
        <v>0.38500631720280631</v>
      </c>
      <c r="N1774" s="27">
        <f>K1774/SQRT('I Disease Parameters'!$E$13*'I Disease Parameters'!$E$13)</f>
        <v>4.5294860852731655E-2</v>
      </c>
      <c r="O1774" s="27">
        <f>L1774/'I Disease Parameters'!$E$13</f>
        <v>2.7480927096507492E-2</v>
      </c>
      <c r="P1774" s="27">
        <f>(1-L1774)/'I Disease Parameters'!$E$14</f>
        <v>2.2201009973307193E-2</v>
      </c>
      <c r="Q1774" s="19" t="str">
        <f t="shared" si="760"/>
        <v/>
      </c>
      <c r="R1774" s="17" t="str">
        <f t="shared" si="761"/>
        <v/>
      </c>
      <c r="S1774" s="17" t="str">
        <f t="shared" si="762"/>
        <v/>
      </c>
      <c r="T1774" s="17" t="str">
        <f t="shared" si="763"/>
        <v/>
      </c>
      <c r="U1774" s="17" t="str">
        <f t="shared" si="764"/>
        <v/>
      </c>
      <c r="V1774" s="17" t="str">
        <f t="shared" si="765"/>
        <v/>
      </c>
      <c r="W1774" s="17" t="str">
        <f t="shared" si="766"/>
        <v/>
      </c>
      <c r="X1774" s="18" t="str">
        <f t="shared" si="757"/>
        <v/>
      </c>
      <c r="Y1774" s="17" t="str">
        <f t="shared" si="767"/>
        <v/>
      </c>
      <c r="Z1774" s="17" t="str">
        <f t="shared" si="768"/>
        <v/>
      </c>
      <c r="AA1774" s="17" t="str">
        <f t="shared" si="769"/>
        <v/>
      </c>
      <c r="AB1774" s="17" t="str">
        <f t="shared" si="770"/>
        <v/>
      </c>
      <c r="AC1774" s="17" t="str">
        <f t="shared" si="771"/>
        <v/>
      </c>
      <c r="AD1774" s="18" t="str">
        <f t="shared" si="772"/>
        <v/>
      </c>
      <c r="AE1774" s="19" t="str">
        <f t="shared" si="773"/>
        <v/>
      </c>
      <c r="AF1774" s="17" t="str">
        <f t="shared" si="774"/>
        <v/>
      </c>
      <c r="AG1774" s="17" t="str">
        <f t="shared" si="775"/>
        <v/>
      </c>
      <c r="AH1774" s="18" t="str">
        <f t="shared" si="776"/>
        <v/>
      </c>
      <c r="AI1774" s="73"/>
      <c r="AJ1774" s="74"/>
      <c r="AK1774" s="74"/>
      <c r="AL1774" s="73"/>
      <c r="AM1774" s="74"/>
      <c r="AN1774" s="74">
        <f t="shared" si="777"/>
        <v>2012</v>
      </c>
      <c r="AO1774" s="19" t="str">
        <f t="shared" ca="1" si="778"/>
        <v>-</v>
      </c>
      <c r="AP1774" s="17" t="str">
        <f ca="1">IF($C1774&gt;=TODAY(),"-",100*(AO1774-MIN(Fit_Error_Deaths))/(MAX(Fit_Error_Deaths)-MIN(Fit_Error_Deaths)))</f>
        <v>-</v>
      </c>
      <c r="AQ1774" s="17" t="str">
        <f t="shared" ca="1" si="779"/>
        <v>-</v>
      </c>
      <c r="AR1774" s="17" t="str">
        <f ca="1">IF($C1774&gt;=TODAY(),"-",100*(AQ1774-MIN(Fit_Error_LocalTransmission))/(MAX(Fit_Error_LocalTransmission)-MIN(Fit_Error_LocalTransmission)))</f>
        <v>-</v>
      </c>
      <c r="AS1774" s="17" t="str">
        <f t="shared" ca="1" si="780"/>
        <v>-</v>
      </c>
      <c r="AT1774" s="67" t="str">
        <f t="shared" ca="1" si="781"/>
        <v>-</v>
      </c>
    </row>
    <row r="1775" spans="1:46" s="1" customFormat="1" ht="12" x14ac:dyDescent="0.35">
      <c r="A1775" s="87"/>
      <c r="B1775" s="40" t="str">
        <f t="shared" si="758"/>
        <v/>
      </c>
      <c r="C1775" s="41" t="str">
        <f t="shared" si="759"/>
        <v/>
      </c>
      <c r="D1775" s="28">
        <f>'I Disease Parameters'!$E$6/(1000*365)</f>
        <v>4.8197260273972601E-5</v>
      </c>
      <c r="E1775" s="28">
        <f>'I Disease Parameters'!$E$7/(1000*365)</f>
        <v>2.0024657534246577E-5</v>
      </c>
      <c r="F1775" s="27">
        <f>(1-'I Disease Parameters'!$E$8)/'I Disease Parameters'!$E$10</f>
        <v>0.188</v>
      </c>
      <c r="G1775" s="27">
        <f>'I Disease Parameters'!$E$8/'I Disease Parameters'!$E$11</f>
        <v>1.2E-2</v>
      </c>
      <c r="H1775" s="27">
        <f>1/'I Disease Parameters'!$E$12</f>
        <v>0.05</v>
      </c>
      <c r="I1775" s="27">
        <f>'I Disease Parameters'!$E$9/'I Disease Parameters'!$E$15</f>
        <v>0</v>
      </c>
      <c r="J1775" s="83">
        <f t="shared" si="782"/>
        <v>7.7001263440561267</v>
      </c>
      <c r="K1775" s="60">
        <f t="shared" si="783"/>
        <v>0.77001263449643809</v>
      </c>
      <c r="L1775" s="30">
        <f t="shared" si="784"/>
        <v>0.46717576064062738</v>
      </c>
      <c r="M1775" s="27">
        <f>J1775/'I Disease Parameters'!$E$12</f>
        <v>0.38500631720280631</v>
      </c>
      <c r="N1775" s="27">
        <f>K1775/SQRT('I Disease Parameters'!$E$13*'I Disease Parameters'!$E$13)</f>
        <v>4.5294860852731655E-2</v>
      </c>
      <c r="O1775" s="27">
        <f>L1775/'I Disease Parameters'!$E$13</f>
        <v>2.7480927096507492E-2</v>
      </c>
      <c r="P1775" s="27">
        <f>(1-L1775)/'I Disease Parameters'!$E$14</f>
        <v>2.2201009973307193E-2</v>
      </c>
      <c r="Q1775" s="19" t="str">
        <f t="shared" si="760"/>
        <v/>
      </c>
      <c r="R1775" s="17" t="str">
        <f t="shared" si="761"/>
        <v/>
      </c>
      <c r="S1775" s="17" t="str">
        <f t="shared" si="762"/>
        <v/>
      </c>
      <c r="T1775" s="17" t="str">
        <f t="shared" si="763"/>
        <v/>
      </c>
      <c r="U1775" s="17" t="str">
        <f t="shared" si="764"/>
        <v/>
      </c>
      <c r="V1775" s="17" t="str">
        <f t="shared" si="765"/>
        <v/>
      </c>
      <c r="W1775" s="17" t="str">
        <f t="shared" si="766"/>
        <v/>
      </c>
      <c r="X1775" s="18" t="str">
        <f t="shared" si="757"/>
        <v/>
      </c>
      <c r="Y1775" s="17" t="str">
        <f t="shared" si="767"/>
        <v/>
      </c>
      <c r="Z1775" s="17" t="str">
        <f t="shared" si="768"/>
        <v/>
      </c>
      <c r="AA1775" s="17" t="str">
        <f t="shared" si="769"/>
        <v/>
      </c>
      <c r="AB1775" s="17" t="str">
        <f t="shared" si="770"/>
        <v/>
      </c>
      <c r="AC1775" s="17" t="str">
        <f t="shared" si="771"/>
        <v/>
      </c>
      <c r="AD1775" s="18" t="str">
        <f t="shared" si="772"/>
        <v/>
      </c>
      <c r="AE1775" s="19" t="str">
        <f t="shared" si="773"/>
        <v/>
      </c>
      <c r="AF1775" s="17" t="str">
        <f t="shared" si="774"/>
        <v/>
      </c>
      <c r="AG1775" s="17" t="str">
        <f t="shared" si="775"/>
        <v/>
      </c>
      <c r="AH1775" s="18" t="str">
        <f t="shared" si="776"/>
        <v/>
      </c>
      <c r="AI1775" s="73"/>
      <c r="AJ1775" s="74"/>
      <c r="AK1775" s="74"/>
      <c r="AL1775" s="73"/>
      <c r="AM1775" s="74"/>
      <c r="AN1775" s="74">
        <f t="shared" si="777"/>
        <v>2012</v>
      </c>
      <c r="AO1775" s="19" t="str">
        <f t="shared" ca="1" si="778"/>
        <v>-</v>
      </c>
      <c r="AP1775" s="17" t="str">
        <f ca="1">IF($C1775&gt;=TODAY(),"-",100*(AO1775-MIN(Fit_Error_Deaths))/(MAX(Fit_Error_Deaths)-MIN(Fit_Error_Deaths)))</f>
        <v>-</v>
      </c>
      <c r="AQ1775" s="17" t="str">
        <f t="shared" ca="1" si="779"/>
        <v>-</v>
      </c>
      <c r="AR1775" s="17" t="str">
        <f ca="1">IF($C1775&gt;=TODAY(),"-",100*(AQ1775-MIN(Fit_Error_LocalTransmission))/(MAX(Fit_Error_LocalTransmission)-MIN(Fit_Error_LocalTransmission)))</f>
        <v>-</v>
      </c>
      <c r="AS1775" s="17" t="str">
        <f t="shared" ca="1" si="780"/>
        <v>-</v>
      </c>
      <c r="AT1775" s="67" t="str">
        <f t="shared" ca="1" si="781"/>
        <v>-</v>
      </c>
    </row>
    <row r="1776" spans="1:46" s="1" customFormat="1" ht="12" x14ac:dyDescent="0.35">
      <c r="A1776" s="87"/>
      <c r="B1776" s="40" t="str">
        <f t="shared" si="758"/>
        <v/>
      </c>
      <c r="C1776" s="41" t="str">
        <f t="shared" si="759"/>
        <v/>
      </c>
      <c r="D1776" s="28">
        <f>'I Disease Parameters'!$E$6/(1000*365)</f>
        <v>4.8197260273972601E-5</v>
      </c>
      <c r="E1776" s="28">
        <f>'I Disease Parameters'!$E$7/(1000*365)</f>
        <v>2.0024657534246577E-5</v>
      </c>
      <c r="F1776" s="27">
        <f>(1-'I Disease Parameters'!$E$8)/'I Disease Parameters'!$E$10</f>
        <v>0.188</v>
      </c>
      <c r="G1776" s="27">
        <f>'I Disease Parameters'!$E$8/'I Disease Parameters'!$E$11</f>
        <v>1.2E-2</v>
      </c>
      <c r="H1776" s="27">
        <f>1/'I Disease Parameters'!$E$12</f>
        <v>0.05</v>
      </c>
      <c r="I1776" s="27">
        <f>'I Disease Parameters'!$E$9/'I Disease Parameters'!$E$15</f>
        <v>0</v>
      </c>
      <c r="J1776" s="83">
        <f t="shared" si="782"/>
        <v>7.7001263440561267</v>
      </c>
      <c r="K1776" s="60">
        <f t="shared" si="783"/>
        <v>0.77001263449643809</v>
      </c>
      <c r="L1776" s="30">
        <f t="shared" si="784"/>
        <v>0.46717576064062738</v>
      </c>
      <c r="M1776" s="27">
        <f>J1776/'I Disease Parameters'!$E$12</f>
        <v>0.38500631720280631</v>
      </c>
      <c r="N1776" s="27">
        <f>K1776/SQRT('I Disease Parameters'!$E$13*'I Disease Parameters'!$E$13)</f>
        <v>4.5294860852731655E-2</v>
      </c>
      <c r="O1776" s="27">
        <f>L1776/'I Disease Parameters'!$E$13</f>
        <v>2.7480927096507492E-2</v>
      </c>
      <c r="P1776" s="27">
        <f>(1-L1776)/'I Disease Parameters'!$E$14</f>
        <v>2.2201009973307193E-2</v>
      </c>
      <c r="Q1776" s="19" t="str">
        <f t="shared" si="760"/>
        <v/>
      </c>
      <c r="R1776" s="17" t="str">
        <f t="shared" si="761"/>
        <v/>
      </c>
      <c r="S1776" s="17" t="str">
        <f t="shared" si="762"/>
        <v/>
      </c>
      <c r="T1776" s="17" t="str">
        <f t="shared" si="763"/>
        <v/>
      </c>
      <c r="U1776" s="17" t="str">
        <f t="shared" si="764"/>
        <v/>
      </c>
      <c r="V1776" s="17" t="str">
        <f t="shared" si="765"/>
        <v/>
      </c>
      <c r="W1776" s="17" t="str">
        <f t="shared" si="766"/>
        <v/>
      </c>
      <c r="X1776" s="18" t="str">
        <f t="shared" si="757"/>
        <v/>
      </c>
      <c r="Y1776" s="17" t="str">
        <f t="shared" si="767"/>
        <v/>
      </c>
      <c r="Z1776" s="17" t="str">
        <f t="shared" si="768"/>
        <v/>
      </c>
      <c r="AA1776" s="17" t="str">
        <f t="shared" si="769"/>
        <v/>
      </c>
      <c r="AB1776" s="17" t="str">
        <f t="shared" si="770"/>
        <v/>
      </c>
      <c r="AC1776" s="17" t="str">
        <f t="shared" si="771"/>
        <v/>
      </c>
      <c r="AD1776" s="18" t="str">
        <f t="shared" si="772"/>
        <v/>
      </c>
      <c r="AE1776" s="19" t="str">
        <f t="shared" si="773"/>
        <v/>
      </c>
      <c r="AF1776" s="17" t="str">
        <f t="shared" si="774"/>
        <v/>
      </c>
      <c r="AG1776" s="17" t="str">
        <f t="shared" si="775"/>
        <v/>
      </c>
      <c r="AH1776" s="18" t="str">
        <f t="shared" si="776"/>
        <v/>
      </c>
      <c r="AI1776" s="73"/>
      <c r="AJ1776" s="74"/>
      <c r="AK1776" s="74"/>
      <c r="AL1776" s="73"/>
      <c r="AM1776" s="74"/>
      <c r="AN1776" s="74">
        <f t="shared" si="777"/>
        <v>2012</v>
      </c>
      <c r="AO1776" s="19" t="str">
        <f t="shared" ca="1" si="778"/>
        <v>-</v>
      </c>
      <c r="AP1776" s="17" t="str">
        <f ca="1">IF($C1776&gt;=TODAY(),"-",100*(AO1776-MIN(Fit_Error_Deaths))/(MAX(Fit_Error_Deaths)-MIN(Fit_Error_Deaths)))</f>
        <v>-</v>
      </c>
      <c r="AQ1776" s="17" t="str">
        <f t="shared" ca="1" si="779"/>
        <v>-</v>
      </c>
      <c r="AR1776" s="17" t="str">
        <f ca="1">IF($C1776&gt;=TODAY(),"-",100*(AQ1776-MIN(Fit_Error_LocalTransmission))/(MAX(Fit_Error_LocalTransmission)-MIN(Fit_Error_LocalTransmission)))</f>
        <v>-</v>
      </c>
      <c r="AS1776" s="17" t="str">
        <f t="shared" ca="1" si="780"/>
        <v>-</v>
      </c>
      <c r="AT1776" s="67" t="str">
        <f t="shared" ca="1" si="781"/>
        <v>-</v>
      </c>
    </row>
    <row r="1777" spans="1:46" s="1" customFormat="1" ht="12" x14ac:dyDescent="0.35">
      <c r="A1777" s="87"/>
      <c r="B1777" s="40" t="str">
        <f t="shared" si="758"/>
        <v/>
      </c>
      <c r="C1777" s="41" t="str">
        <f t="shared" si="759"/>
        <v/>
      </c>
      <c r="D1777" s="28">
        <f>'I Disease Parameters'!$E$6/(1000*365)</f>
        <v>4.8197260273972601E-5</v>
      </c>
      <c r="E1777" s="28">
        <f>'I Disease Parameters'!$E$7/(1000*365)</f>
        <v>2.0024657534246577E-5</v>
      </c>
      <c r="F1777" s="27">
        <f>(1-'I Disease Parameters'!$E$8)/'I Disease Parameters'!$E$10</f>
        <v>0.188</v>
      </c>
      <c r="G1777" s="27">
        <f>'I Disease Parameters'!$E$8/'I Disease Parameters'!$E$11</f>
        <v>1.2E-2</v>
      </c>
      <c r="H1777" s="27">
        <f>1/'I Disease Parameters'!$E$12</f>
        <v>0.05</v>
      </c>
      <c r="I1777" s="27">
        <f>'I Disease Parameters'!$E$9/'I Disease Parameters'!$E$15</f>
        <v>0</v>
      </c>
      <c r="J1777" s="83">
        <f t="shared" si="782"/>
        <v>7.7001263440561267</v>
      </c>
      <c r="K1777" s="60">
        <f t="shared" si="783"/>
        <v>0.77001263449643809</v>
      </c>
      <c r="L1777" s="30">
        <f t="shared" si="784"/>
        <v>0.46717576064062738</v>
      </c>
      <c r="M1777" s="27">
        <f>J1777/'I Disease Parameters'!$E$12</f>
        <v>0.38500631720280631</v>
      </c>
      <c r="N1777" s="27">
        <f>K1777/SQRT('I Disease Parameters'!$E$13*'I Disease Parameters'!$E$13)</f>
        <v>4.5294860852731655E-2</v>
      </c>
      <c r="O1777" s="27">
        <f>L1777/'I Disease Parameters'!$E$13</f>
        <v>2.7480927096507492E-2</v>
      </c>
      <c r="P1777" s="27">
        <f>(1-L1777)/'I Disease Parameters'!$E$14</f>
        <v>2.2201009973307193E-2</v>
      </c>
      <c r="Q1777" s="19" t="str">
        <f t="shared" si="760"/>
        <v/>
      </c>
      <c r="R1777" s="17" t="str">
        <f t="shared" si="761"/>
        <v/>
      </c>
      <c r="S1777" s="17" t="str">
        <f t="shared" si="762"/>
        <v/>
      </c>
      <c r="T1777" s="17" t="str">
        <f t="shared" si="763"/>
        <v/>
      </c>
      <c r="U1777" s="17" t="str">
        <f t="shared" si="764"/>
        <v/>
      </c>
      <c r="V1777" s="17" t="str">
        <f t="shared" si="765"/>
        <v/>
      </c>
      <c r="W1777" s="17" t="str">
        <f t="shared" si="766"/>
        <v/>
      </c>
      <c r="X1777" s="18" t="str">
        <f t="shared" si="757"/>
        <v/>
      </c>
      <c r="Y1777" s="17" t="str">
        <f t="shared" si="767"/>
        <v/>
      </c>
      <c r="Z1777" s="17" t="str">
        <f t="shared" si="768"/>
        <v/>
      </c>
      <c r="AA1777" s="17" t="str">
        <f t="shared" si="769"/>
        <v/>
      </c>
      <c r="AB1777" s="17" t="str">
        <f t="shared" si="770"/>
        <v/>
      </c>
      <c r="AC1777" s="17" t="str">
        <f t="shared" si="771"/>
        <v/>
      </c>
      <c r="AD1777" s="18" t="str">
        <f t="shared" si="772"/>
        <v/>
      </c>
      <c r="AE1777" s="19" t="str">
        <f t="shared" si="773"/>
        <v/>
      </c>
      <c r="AF1777" s="17" t="str">
        <f t="shared" si="774"/>
        <v/>
      </c>
      <c r="AG1777" s="17" t="str">
        <f t="shared" si="775"/>
        <v/>
      </c>
      <c r="AH1777" s="18" t="str">
        <f t="shared" si="776"/>
        <v/>
      </c>
      <c r="AI1777" s="73"/>
      <c r="AJ1777" s="74"/>
      <c r="AK1777" s="74"/>
      <c r="AL1777" s="73"/>
      <c r="AM1777" s="74"/>
      <c r="AN1777" s="74">
        <f t="shared" si="777"/>
        <v>2012</v>
      </c>
      <c r="AO1777" s="19" t="str">
        <f t="shared" ca="1" si="778"/>
        <v>-</v>
      </c>
      <c r="AP1777" s="17" t="str">
        <f ca="1">IF($C1777&gt;=TODAY(),"-",100*(AO1777-MIN(Fit_Error_Deaths))/(MAX(Fit_Error_Deaths)-MIN(Fit_Error_Deaths)))</f>
        <v>-</v>
      </c>
      <c r="AQ1777" s="17" t="str">
        <f t="shared" ca="1" si="779"/>
        <v>-</v>
      </c>
      <c r="AR1777" s="17" t="str">
        <f ca="1">IF($C1777&gt;=TODAY(),"-",100*(AQ1777-MIN(Fit_Error_LocalTransmission))/(MAX(Fit_Error_LocalTransmission)-MIN(Fit_Error_LocalTransmission)))</f>
        <v>-</v>
      </c>
      <c r="AS1777" s="17" t="str">
        <f t="shared" ca="1" si="780"/>
        <v>-</v>
      </c>
      <c r="AT1777" s="67" t="str">
        <f t="shared" ca="1" si="781"/>
        <v>-</v>
      </c>
    </row>
    <row r="1778" spans="1:46" s="1" customFormat="1" ht="12" x14ac:dyDescent="0.35">
      <c r="A1778" s="87"/>
      <c r="B1778" s="40" t="str">
        <f t="shared" si="758"/>
        <v/>
      </c>
      <c r="C1778" s="41" t="str">
        <f t="shared" si="759"/>
        <v/>
      </c>
      <c r="D1778" s="28">
        <f>'I Disease Parameters'!$E$6/(1000*365)</f>
        <v>4.8197260273972601E-5</v>
      </c>
      <c r="E1778" s="28">
        <f>'I Disease Parameters'!$E$7/(1000*365)</f>
        <v>2.0024657534246577E-5</v>
      </c>
      <c r="F1778" s="27">
        <f>(1-'I Disease Parameters'!$E$8)/'I Disease Parameters'!$E$10</f>
        <v>0.188</v>
      </c>
      <c r="G1778" s="27">
        <f>'I Disease Parameters'!$E$8/'I Disease Parameters'!$E$11</f>
        <v>1.2E-2</v>
      </c>
      <c r="H1778" s="27">
        <f>1/'I Disease Parameters'!$E$12</f>
        <v>0.05</v>
      </c>
      <c r="I1778" s="27">
        <f>'I Disease Parameters'!$E$9/'I Disease Parameters'!$E$15</f>
        <v>0</v>
      </c>
      <c r="J1778" s="83">
        <f t="shared" si="782"/>
        <v>7.7001263440561267</v>
      </c>
      <c r="K1778" s="60">
        <f t="shared" si="783"/>
        <v>0.77001263449643809</v>
      </c>
      <c r="L1778" s="30">
        <f t="shared" si="784"/>
        <v>0.46717576064062738</v>
      </c>
      <c r="M1778" s="27">
        <f>J1778/'I Disease Parameters'!$E$12</f>
        <v>0.38500631720280631</v>
      </c>
      <c r="N1778" s="27">
        <f>K1778/SQRT('I Disease Parameters'!$E$13*'I Disease Parameters'!$E$13)</f>
        <v>4.5294860852731655E-2</v>
      </c>
      <c r="O1778" s="27">
        <f>L1778/'I Disease Parameters'!$E$13</f>
        <v>2.7480927096507492E-2</v>
      </c>
      <c r="P1778" s="27">
        <f>(1-L1778)/'I Disease Parameters'!$E$14</f>
        <v>2.2201009973307193E-2</v>
      </c>
      <c r="Q1778" s="19" t="str">
        <f t="shared" si="760"/>
        <v/>
      </c>
      <c r="R1778" s="17" t="str">
        <f t="shared" si="761"/>
        <v/>
      </c>
      <c r="S1778" s="17" t="str">
        <f t="shared" si="762"/>
        <v/>
      </c>
      <c r="T1778" s="17" t="str">
        <f t="shared" si="763"/>
        <v/>
      </c>
      <c r="U1778" s="17" t="str">
        <f t="shared" si="764"/>
        <v/>
      </c>
      <c r="V1778" s="17" t="str">
        <f t="shared" si="765"/>
        <v/>
      </c>
      <c r="W1778" s="17" t="str">
        <f t="shared" si="766"/>
        <v/>
      </c>
      <c r="X1778" s="18" t="str">
        <f t="shared" si="757"/>
        <v/>
      </c>
      <c r="Y1778" s="17" t="str">
        <f t="shared" si="767"/>
        <v/>
      </c>
      <c r="Z1778" s="17" t="str">
        <f t="shared" si="768"/>
        <v/>
      </c>
      <c r="AA1778" s="17" t="str">
        <f t="shared" si="769"/>
        <v/>
      </c>
      <c r="AB1778" s="17" t="str">
        <f t="shared" si="770"/>
        <v/>
      </c>
      <c r="AC1778" s="17" t="str">
        <f t="shared" si="771"/>
        <v/>
      </c>
      <c r="AD1778" s="18" t="str">
        <f t="shared" si="772"/>
        <v/>
      </c>
      <c r="AE1778" s="19" t="str">
        <f t="shared" si="773"/>
        <v/>
      </c>
      <c r="AF1778" s="17" t="str">
        <f t="shared" si="774"/>
        <v/>
      </c>
      <c r="AG1778" s="17" t="str">
        <f t="shared" si="775"/>
        <v/>
      </c>
      <c r="AH1778" s="18" t="str">
        <f t="shared" si="776"/>
        <v/>
      </c>
      <c r="AI1778" s="73"/>
      <c r="AJ1778" s="74"/>
      <c r="AK1778" s="74"/>
      <c r="AL1778" s="73"/>
      <c r="AM1778" s="74"/>
      <c r="AN1778" s="74">
        <f t="shared" si="777"/>
        <v>2012</v>
      </c>
      <c r="AO1778" s="19" t="str">
        <f t="shared" ca="1" si="778"/>
        <v>-</v>
      </c>
      <c r="AP1778" s="17" t="str">
        <f ca="1">IF($C1778&gt;=TODAY(),"-",100*(AO1778-MIN(Fit_Error_Deaths))/(MAX(Fit_Error_Deaths)-MIN(Fit_Error_Deaths)))</f>
        <v>-</v>
      </c>
      <c r="AQ1778" s="17" t="str">
        <f t="shared" ca="1" si="779"/>
        <v>-</v>
      </c>
      <c r="AR1778" s="17" t="str">
        <f ca="1">IF($C1778&gt;=TODAY(),"-",100*(AQ1778-MIN(Fit_Error_LocalTransmission))/(MAX(Fit_Error_LocalTransmission)-MIN(Fit_Error_LocalTransmission)))</f>
        <v>-</v>
      </c>
      <c r="AS1778" s="17" t="str">
        <f t="shared" ca="1" si="780"/>
        <v>-</v>
      </c>
      <c r="AT1778" s="67" t="str">
        <f t="shared" ca="1" si="781"/>
        <v>-</v>
      </c>
    </row>
    <row r="1779" spans="1:46" s="1" customFormat="1" ht="12" x14ac:dyDescent="0.35">
      <c r="A1779" s="87"/>
      <c r="B1779" s="40" t="str">
        <f t="shared" si="758"/>
        <v/>
      </c>
      <c r="C1779" s="41" t="str">
        <f t="shared" si="759"/>
        <v/>
      </c>
      <c r="D1779" s="28">
        <f>'I Disease Parameters'!$E$6/(1000*365)</f>
        <v>4.8197260273972601E-5</v>
      </c>
      <c r="E1779" s="28">
        <f>'I Disease Parameters'!$E$7/(1000*365)</f>
        <v>2.0024657534246577E-5</v>
      </c>
      <c r="F1779" s="27">
        <f>(1-'I Disease Parameters'!$E$8)/'I Disease Parameters'!$E$10</f>
        <v>0.188</v>
      </c>
      <c r="G1779" s="27">
        <f>'I Disease Parameters'!$E$8/'I Disease Parameters'!$E$11</f>
        <v>1.2E-2</v>
      </c>
      <c r="H1779" s="27">
        <f>1/'I Disease Parameters'!$E$12</f>
        <v>0.05</v>
      </c>
      <c r="I1779" s="27">
        <f>'I Disease Parameters'!$E$9/'I Disease Parameters'!$E$15</f>
        <v>0</v>
      </c>
      <c r="J1779" s="83">
        <f t="shared" si="782"/>
        <v>7.7001263440561267</v>
      </c>
      <c r="K1779" s="60">
        <f t="shared" si="783"/>
        <v>0.77001263449643809</v>
      </c>
      <c r="L1779" s="30">
        <f t="shared" si="784"/>
        <v>0.46717576064062738</v>
      </c>
      <c r="M1779" s="27">
        <f>J1779/'I Disease Parameters'!$E$12</f>
        <v>0.38500631720280631</v>
      </c>
      <c r="N1779" s="27">
        <f>K1779/SQRT('I Disease Parameters'!$E$13*'I Disease Parameters'!$E$13)</f>
        <v>4.5294860852731655E-2</v>
      </c>
      <c r="O1779" s="27">
        <f>L1779/'I Disease Parameters'!$E$13</f>
        <v>2.7480927096507492E-2</v>
      </c>
      <c r="P1779" s="27">
        <f>(1-L1779)/'I Disease Parameters'!$E$14</f>
        <v>2.2201009973307193E-2</v>
      </c>
      <c r="Q1779" s="19" t="str">
        <f t="shared" si="760"/>
        <v/>
      </c>
      <c r="R1779" s="17" t="str">
        <f t="shared" si="761"/>
        <v/>
      </c>
      <c r="S1779" s="17" t="str">
        <f t="shared" si="762"/>
        <v/>
      </c>
      <c r="T1779" s="17" t="str">
        <f t="shared" si="763"/>
        <v/>
      </c>
      <c r="U1779" s="17" t="str">
        <f t="shared" si="764"/>
        <v/>
      </c>
      <c r="V1779" s="17" t="str">
        <f t="shared" si="765"/>
        <v/>
      </c>
      <c r="W1779" s="17" t="str">
        <f t="shared" si="766"/>
        <v/>
      </c>
      <c r="X1779" s="18" t="str">
        <f t="shared" si="757"/>
        <v/>
      </c>
      <c r="Y1779" s="17" t="str">
        <f t="shared" si="767"/>
        <v/>
      </c>
      <c r="Z1779" s="17" t="str">
        <f t="shared" si="768"/>
        <v/>
      </c>
      <c r="AA1779" s="17" t="str">
        <f t="shared" si="769"/>
        <v/>
      </c>
      <c r="AB1779" s="17" t="str">
        <f t="shared" si="770"/>
        <v/>
      </c>
      <c r="AC1779" s="17" t="str">
        <f t="shared" si="771"/>
        <v/>
      </c>
      <c r="AD1779" s="18" t="str">
        <f t="shared" si="772"/>
        <v/>
      </c>
      <c r="AE1779" s="19" t="str">
        <f t="shared" si="773"/>
        <v/>
      </c>
      <c r="AF1779" s="17" t="str">
        <f t="shared" si="774"/>
        <v/>
      </c>
      <c r="AG1779" s="17" t="str">
        <f t="shared" si="775"/>
        <v/>
      </c>
      <c r="AH1779" s="18" t="str">
        <f t="shared" si="776"/>
        <v/>
      </c>
      <c r="AI1779" s="73"/>
      <c r="AJ1779" s="74"/>
      <c r="AK1779" s="74"/>
      <c r="AL1779" s="73"/>
      <c r="AM1779" s="74"/>
      <c r="AN1779" s="74">
        <f t="shared" si="777"/>
        <v>2012</v>
      </c>
      <c r="AO1779" s="19" t="str">
        <f t="shared" ca="1" si="778"/>
        <v>-</v>
      </c>
      <c r="AP1779" s="17" t="str">
        <f ca="1">IF($C1779&gt;=TODAY(),"-",100*(AO1779-MIN(Fit_Error_Deaths))/(MAX(Fit_Error_Deaths)-MIN(Fit_Error_Deaths)))</f>
        <v>-</v>
      </c>
      <c r="AQ1779" s="17" t="str">
        <f t="shared" ca="1" si="779"/>
        <v>-</v>
      </c>
      <c r="AR1779" s="17" t="str">
        <f ca="1">IF($C1779&gt;=TODAY(),"-",100*(AQ1779-MIN(Fit_Error_LocalTransmission))/(MAX(Fit_Error_LocalTransmission)-MIN(Fit_Error_LocalTransmission)))</f>
        <v>-</v>
      </c>
      <c r="AS1779" s="17" t="str">
        <f t="shared" ca="1" si="780"/>
        <v>-</v>
      </c>
      <c r="AT1779" s="67" t="str">
        <f t="shared" ca="1" si="781"/>
        <v>-</v>
      </c>
    </row>
    <row r="1780" spans="1:46" s="1" customFormat="1" ht="12" x14ac:dyDescent="0.35">
      <c r="A1780" s="87"/>
      <c r="B1780" s="40" t="str">
        <f t="shared" si="758"/>
        <v/>
      </c>
      <c r="C1780" s="41" t="str">
        <f t="shared" si="759"/>
        <v/>
      </c>
      <c r="D1780" s="28">
        <f>'I Disease Parameters'!$E$6/(1000*365)</f>
        <v>4.8197260273972601E-5</v>
      </c>
      <c r="E1780" s="28">
        <f>'I Disease Parameters'!$E$7/(1000*365)</f>
        <v>2.0024657534246577E-5</v>
      </c>
      <c r="F1780" s="27">
        <f>(1-'I Disease Parameters'!$E$8)/'I Disease Parameters'!$E$10</f>
        <v>0.188</v>
      </c>
      <c r="G1780" s="27">
        <f>'I Disease Parameters'!$E$8/'I Disease Parameters'!$E$11</f>
        <v>1.2E-2</v>
      </c>
      <c r="H1780" s="27">
        <f>1/'I Disease Parameters'!$E$12</f>
        <v>0.05</v>
      </c>
      <c r="I1780" s="27">
        <f>'I Disease Parameters'!$E$9/'I Disease Parameters'!$E$15</f>
        <v>0</v>
      </c>
      <c r="J1780" s="83">
        <f t="shared" si="782"/>
        <v>7.7001263440561267</v>
      </c>
      <c r="K1780" s="60">
        <f t="shared" si="783"/>
        <v>0.77001263449643809</v>
      </c>
      <c r="L1780" s="30">
        <f t="shared" si="784"/>
        <v>0.46717576064062738</v>
      </c>
      <c r="M1780" s="27">
        <f>J1780/'I Disease Parameters'!$E$12</f>
        <v>0.38500631720280631</v>
      </c>
      <c r="N1780" s="27">
        <f>K1780/SQRT('I Disease Parameters'!$E$13*'I Disease Parameters'!$E$13)</f>
        <v>4.5294860852731655E-2</v>
      </c>
      <c r="O1780" s="27">
        <f>L1780/'I Disease Parameters'!$E$13</f>
        <v>2.7480927096507492E-2</v>
      </c>
      <c r="P1780" s="27">
        <f>(1-L1780)/'I Disease Parameters'!$E$14</f>
        <v>2.2201009973307193E-2</v>
      </c>
      <c r="Q1780" s="19" t="str">
        <f t="shared" si="760"/>
        <v/>
      </c>
      <c r="R1780" s="17" t="str">
        <f t="shared" si="761"/>
        <v/>
      </c>
      <c r="S1780" s="17" t="str">
        <f t="shared" si="762"/>
        <v/>
      </c>
      <c r="T1780" s="17" t="str">
        <f t="shared" si="763"/>
        <v/>
      </c>
      <c r="U1780" s="17" t="str">
        <f t="shared" si="764"/>
        <v/>
      </c>
      <c r="V1780" s="17" t="str">
        <f t="shared" si="765"/>
        <v/>
      </c>
      <c r="W1780" s="17" t="str">
        <f t="shared" si="766"/>
        <v/>
      </c>
      <c r="X1780" s="18" t="str">
        <f t="shared" si="757"/>
        <v/>
      </c>
      <c r="Y1780" s="17" t="str">
        <f t="shared" si="767"/>
        <v/>
      </c>
      <c r="Z1780" s="17" t="str">
        <f t="shared" si="768"/>
        <v/>
      </c>
      <c r="AA1780" s="17" t="str">
        <f t="shared" si="769"/>
        <v/>
      </c>
      <c r="AB1780" s="17" t="str">
        <f t="shared" si="770"/>
        <v/>
      </c>
      <c r="AC1780" s="17" t="str">
        <f t="shared" si="771"/>
        <v/>
      </c>
      <c r="AD1780" s="18" t="str">
        <f t="shared" si="772"/>
        <v/>
      </c>
      <c r="AE1780" s="19" t="str">
        <f t="shared" si="773"/>
        <v/>
      </c>
      <c r="AF1780" s="17" t="str">
        <f t="shared" si="774"/>
        <v/>
      </c>
      <c r="AG1780" s="17" t="str">
        <f t="shared" si="775"/>
        <v/>
      </c>
      <c r="AH1780" s="18" t="str">
        <f t="shared" si="776"/>
        <v/>
      </c>
      <c r="AI1780" s="73"/>
      <c r="AJ1780" s="74"/>
      <c r="AK1780" s="74"/>
      <c r="AL1780" s="73"/>
      <c r="AM1780" s="74"/>
      <c r="AN1780" s="74">
        <f t="shared" si="777"/>
        <v>2012</v>
      </c>
      <c r="AO1780" s="19" t="str">
        <f t="shared" ca="1" si="778"/>
        <v>-</v>
      </c>
      <c r="AP1780" s="17" t="str">
        <f ca="1">IF($C1780&gt;=TODAY(),"-",100*(AO1780-MIN(Fit_Error_Deaths))/(MAX(Fit_Error_Deaths)-MIN(Fit_Error_Deaths)))</f>
        <v>-</v>
      </c>
      <c r="AQ1780" s="17" t="str">
        <f t="shared" ca="1" si="779"/>
        <v>-</v>
      </c>
      <c r="AR1780" s="17" t="str">
        <f ca="1">IF($C1780&gt;=TODAY(),"-",100*(AQ1780-MIN(Fit_Error_LocalTransmission))/(MAX(Fit_Error_LocalTransmission)-MIN(Fit_Error_LocalTransmission)))</f>
        <v>-</v>
      </c>
      <c r="AS1780" s="17" t="str">
        <f t="shared" ca="1" si="780"/>
        <v>-</v>
      </c>
      <c r="AT1780" s="67" t="str">
        <f t="shared" ca="1" si="781"/>
        <v>-</v>
      </c>
    </row>
    <row r="1781" spans="1:46" s="1" customFormat="1" ht="12" x14ac:dyDescent="0.35">
      <c r="A1781" s="87"/>
      <c r="B1781" s="40" t="str">
        <f t="shared" si="758"/>
        <v/>
      </c>
      <c r="C1781" s="41" t="str">
        <f t="shared" si="759"/>
        <v/>
      </c>
      <c r="D1781" s="28">
        <f>'I Disease Parameters'!$E$6/(1000*365)</f>
        <v>4.8197260273972601E-5</v>
      </c>
      <c r="E1781" s="28">
        <f>'I Disease Parameters'!$E$7/(1000*365)</f>
        <v>2.0024657534246577E-5</v>
      </c>
      <c r="F1781" s="27">
        <f>(1-'I Disease Parameters'!$E$8)/'I Disease Parameters'!$E$10</f>
        <v>0.188</v>
      </c>
      <c r="G1781" s="27">
        <f>'I Disease Parameters'!$E$8/'I Disease Parameters'!$E$11</f>
        <v>1.2E-2</v>
      </c>
      <c r="H1781" s="27">
        <f>1/'I Disease Parameters'!$E$12</f>
        <v>0.05</v>
      </c>
      <c r="I1781" s="27">
        <f>'I Disease Parameters'!$E$9/'I Disease Parameters'!$E$15</f>
        <v>0</v>
      </c>
      <c r="J1781" s="83">
        <f t="shared" si="782"/>
        <v>7.7001263440561267</v>
      </c>
      <c r="K1781" s="60">
        <f t="shared" si="783"/>
        <v>0.77001263449643809</v>
      </c>
      <c r="L1781" s="30">
        <f t="shared" si="784"/>
        <v>0.46717576064062738</v>
      </c>
      <c r="M1781" s="27">
        <f>J1781/'I Disease Parameters'!$E$12</f>
        <v>0.38500631720280631</v>
      </c>
      <c r="N1781" s="27">
        <f>K1781/SQRT('I Disease Parameters'!$E$13*'I Disease Parameters'!$E$13)</f>
        <v>4.5294860852731655E-2</v>
      </c>
      <c r="O1781" s="27">
        <f>L1781/'I Disease Parameters'!$E$13</f>
        <v>2.7480927096507492E-2</v>
      </c>
      <c r="P1781" s="27">
        <f>(1-L1781)/'I Disease Parameters'!$E$14</f>
        <v>2.2201009973307193E-2</v>
      </c>
      <c r="Q1781" s="19" t="str">
        <f t="shared" si="760"/>
        <v/>
      </c>
      <c r="R1781" s="17" t="str">
        <f t="shared" si="761"/>
        <v/>
      </c>
      <c r="S1781" s="17" t="str">
        <f t="shared" si="762"/>
        <v/>
      </c>
      <c r="T1781" s="17" t="str">
        <f t="shared" si="763"/>
        <v/>
      </c>
      <c r="U1781" s="17" t="str">
        <f t="shared" si="764"/>
        <v/>
      </c>
      <c r="V1781" s="17" t="str">
        <f t="shared" si="765"/>
        <v/>
      </c>
      <c r="W1781" s="17" t="str">
        <f t="shared" si="766"/>
        <v/>
      </c>
      <c r="X1781" s="18" t="str">
        <f t="shared" si="757"/>
        <v/>
      </c>
      <c r="Y1781" s="17" t="str">
        <f t="shared" si="767"/>
        <v/>
      </c>
      <c r="Z1781" s="17" t="str">
        <f t="shared" si="768"/>
        <v/>
      </c>
      <c r="AA1781" s="17" t="str">
        <f t="shared" si="769"/>
        <v/>
      </c>
      <c r="AB1781" s="17" t="str">
        <f t="shared" si="770"/>
        <v/>
      </c>
      <c r="AC1781" s="17" t="str">
        <f t="shared" si="771"/>
        <v/>
      </c>
      <c r="AD1781" s="18" t="str">
        <f t="shared" si="772"/>
        <v/>
      </c>
      <c r="AE1781" s="19" t="str">
        <f t="shared" si="773"/>
        <v/>
      </c>
      <c r="AF1781" s="17" t="str">
        <f t="shared" si="774"/>
        <v/>
      </c>
      <c r="AG1781" s="17" t="str">
        <f t="shared" si="775"/>
        <v/>
      </c>
      <c r="AH1781" s="18" t="str">
        <f t="shared" si="776"/>
        <v/>
      </c>
      <c r="AI1781" s="73"/>
      <c r="AJ1781" s="74"/>
      <c r="AK1781" s="74"/>
      <c r="AL1781" s="73"/>
      <c r="AM1781" s="74"/>
      <c r="AN1781" s="74">
        <f t="shared" si="777"/>
        <v>2012</v>
      </c>
      <c r="AO1781" s="19" t="str">
        <f t="shared" ca="1" si="778"/>
        <v>-</v>
      </c>
      <c r="AP1781" s="17" t="str">
        <f ca="1">IF($C1781&gt;=TODAY(),"-",100*(AO1781-MIN(Fit_Error_Deaths))/(MAX(Fit_Error_Deaths)-MIN(Fit_Error_Deaths)))</f>
        <v>-</v>
      </c>
      <c r="AQ1781" s="17" t="str">
        <f t="shared" ca="1" si="779"/>
        <v>-</v>
      </c>
      <c r="AR1781" s="17" t="str">
        <f ca="1">IF($C1781&gt;=TODAY(),"-",100*(AQ1781-MIN(Fit_Error_LocalTransmission))/(MAX(Fit_Error_LocalTransmission)-MIN(Fit_Error_LocalTransmission)))</f>
        <v>-</v>
      </c>
      <c r="AS1781" s="17" t="str">
        <f t="shared" ca="1" si="780"/>
        <v>-</v>
      </c>
      <c r="AT1781" s="67" t="str">
        <f t="shared" ca="1" si="781"/>
        <v>-</v>
      </c>
    </row>
    <row r="1782" spans="1:46" s="1" customFormat="1" ht="12" x14ac:dyDescent="0.35">
      <c r="A1782" s="87"/>
      <c r="B1782" s="40" t="str">
        <f t="shared" si="758"/>
        <v/>
      </c>
      <c r="C1782" s="41" t="str">
        <f t="shared" si="759"/>
        <v/>
      </c>
      <c r="D1782" s="28">
        <f>'I Disease Parameters'!$E$6/(1000*365)</f>
        <v>4.8197260273972601E-5</v>
      </c>
      <c r="E1782" s="28">
        <f>'I Disease Parameters'!$E$7/(1000*365)</f>
        <v>2.0024657534246577E-5</v>
      </c>
      <c r="F1782" s="27">
        <f>(1-'I Disease Parameters'!$E$8)/'I Disease Parameters'!$E$10</f>
        <v>0.188</v>
      </c>
      <c r="G1782" s="27">
        <f>'I Disease Parameters'!$E$8/'I Disease Parameters'!$E$11</f>
        <v>1.2E-2</v>
      </c>
      <c r="H1782" s="27">
        <f>1/'I Disease Parameters'!$E$12</f>
        <v>0.05</v>
      </c>
      <c r="I1782" s="27">
        <f>'I Disease Parameters'!$E$9/'I Disease Parameters'!$E$15</f>
        <v>0</v>
      </c>
      <c r="J1782" s="83">
        <f t="shared" si="782"/>
        <v>7.7001263440561267</v>
      </c>
      <c r="K1782" s="60">
        <f t="shared" si="783"/>
        <v>0.77001263449643809</v>
      </c>
      <c r="L1782" s="30">
        <f t="shared" si="784"/>
        <v>0.46717576064062738</v>
      </c>
      <c r="M1782" s="27">
        <f>J1782/'I Disease Parameters'!$E$12</f>
        <v>0.38500631720280631</v>
      </c>
      <c r="N1782" s="27">
        <f>K1782/SQRT('I Disease Parameters'!$E$13*'I Disease Parameters'!$E$13)</f>
        <v>4.5294860852731655E-2</v>
      </c>
      <c r="O1782" s="27">
        <f>L1782/'I Disease Parameters'!$E$13</f>
        <v>2.7480927096507492E-2</v>
      </c>
      <c r="P1782" s="27">
        <f>(1-L1782)/'I Disease Parameters'!$E$14</f>
        <v>2.2201009973307193E-2</v>
      </c>
      <c r="Q1782" s="19" t="str">
        <f t="shared" si="760"/>
        <v/>
      </c>
      <c r="R1782" s="17" t="str">
        <f t="shared" si="761"/>
        <v/>
      </c>
      <c r="S1782" s="17" t="str">
        <f t="shared" si="762"/>
        <v/>
      </c>
      <c r="T1782" s="17" t="str">
        <f t="shared" si="763"/>
        <v/>
      </c>
      <c r="U1782" s="17" t="str">
        <f t="shared" si="764"/>
        <v/>
      </c>
      <c r="V1782" s="17" t="str">
        <f t="shared" si="765"/>
        <v/>
      </c>
      <c r="W1782" s="17" t="str">
        <f t="shared" si="766"/>
        <v/>
      </c>
      <c r="X1782" s="18" t="str">
        <f t="shared" si="757"/>
        <v/>
      </c>
      <c r="Y1782" s="17" t="str">
        <f t="shared" si="767"/>
        <v/>
      </c>
      <c r="Z1782" s="17" t="str">
        <f t="shared" si="768"/>
        <v/>
      </c>
      <c r="AA1782" s="17" t="str">
        <f t="shared" si="769"/>
        <v/>
      </c>
      <c r="AB1782" s="17" t="str">
        <f t="shared" si="770"/>
        <v/>
      </c>
      <c r="AC1782" s="17" t="str">
        <f t="shared" si="771"/>
        <v/>
      </c>
      <c r="AD1782" s="18" t="str">
        <f t="shared" si="772"/>
        <v/>
      </c>
      <c r="AE1782" s="19" t="str">
        <f t="shared" si="773"/>
        <v/>
      </c>
      <c r="AF1782" s="17" t="str">
        <f t="shared" si="774"/>
        <v/>
      </c>
      <c r="AG1782" s="17" t="str">
        <f t="shared" si="775"/>
        <v/>
      </c>
      <c r="AH1782" s="18" t="str">
        <f t="shared" si="776"/>
        <v/>
      </c>
      <c r="AI1782" s="73"/>
      <c r="AJ1782" s="74"/>
      <c r="AK1782" s="74"/>
      <c r="AL1782" s="73"/>
      <c r="AM1782" s="74"/>
      <c r="AN1782" s="74">
        <f t="shared" si="777"/>
        <v>2012</v>
      </c>
      <c r="AO1782" s="19" t="str">
        <f t="shared" ca="1" si="778"/>
        <v>-</v>
      </c>
      <c r="AP1782" s="17" t="str">
        <f ca="1">IF($C1782&gt;=TODAY(),"-",100*(AO1782-MIN(Fit_Error_Deaths))/(MAX(Fit_Error_Deaths)-MIN(Fit_Error_Deaths)))</f>
        <v>-</v>
      </c>
      <c r="AQ1782" s="17" t="str">
        <f t="shared" ca="1" si="779"/>
        <v>-</v>
      </c>
      <c r="AR1782" s="17" t="str">
        <f ca="1">IF($C1782&gt;=TODAY(),"-",100*(AQ1782-MIN(Fit_Error_LocalTransmission))/(MAX(Fit_Error_LocalTransmission)-MIN(Fit_Error_LocalTransmission)))</f>
        <v>-</v>
      </c>
      <c r="AS1782" s="17" t="str">
        <f t="shared" ca="1" si="780"/>
        <v>-</v>
      </c>
      <c r="AT1782" s="67" t="str">
        <f t="shared" ca="1" si="781"/>
        <v>-</v>
      </c>
    </row>
    <row r="1783" spans="1:46" s="1" customFormat="1" ht="12" x14ac:dyDescent="0.35">
      <c r="A1783" s="87"/>
      <c r="B1783" s="40" t="str">
        <f t="shared" si="758"/>
        <v/>
      </c>
      <c r="C1783" s="41" t="str">
        <f t="shared" si="759"/>
        <v/>
      </c>
      <c r="D1783" s="28">
        <f>'I Disease Parameters'!$E$6/(1000*365)</f>
        <v>4.8197260273972601E-5</v>
      </c>
      <c r="E1783" s="28">
        <f>'I Disease Parameters'!$E$7/(1000*365)</f>
        <v>2.0024657534246577E-5</v>
      </c>
      <c r="F1783" s="27">
        <f>(1-'I Disease Parameters'!$E$8)/'I Disease Parameters'!$E$10</f>
        <v>0.188</v>
      </c>
      <c r="G1783" s="27">
        <f>'I Disease Parameters'!$E$8/'I Disease Parameters'!$E$11</f>
        <v>1.2E-2</v>
      </c>
      <c r="H1783" s="27">
        <f>1/'I Disease Parameters'!$E$12</f>
        <v>0.05</v>
      </c>
      <c r="I1783" s="27">
        <f>'I Disease Parameters'!$E$9/'I Disease Parameters'!$E$15</f>
        <v>0</v>
      </c>
      <c r="J1783" s="83">
        <f t="shared" si="782"/>
        <v>7.7001263440561267</v>
      </c>
      <c r="K1783" s="60">
        <f t="shared" si="783"/>
        <v>0.77001263449643809</v>
      </c>
      <c r="L1783" s="30">
        <f t="shared" si="784"/>
        <v>0.46717576064062738</v>
      </c>
      <c r="M1783" s="27">
        <f>J1783/'I Disease Parameters'!$E$12</f>
        <v>0.38500631720280631</v>
      </c>
      <c r="N1783" s="27">
        <f>K1783/SQRT('I Disease Parameters'!$E$13*'I Disease Parameters'!$E$13)</f>
        <v>4.5294860852731655E-2</v>
      </c>
      <c r="O1783" s="27">
        <f>L1783/'I Disease Parameters'!$E$13</f>
        <v>2.7480927096507492E-2</v>
      </c>
      <c r="P1783" s="27">
        <f>(1-L1783)/'I Disease Parameters'!$E$14</f>
        <v>2.2201009973307193E-2</v>
      </c>
      <c r="Q1783" s="19" t="str">
        <f t="shared" si="760"/>
        <v/>
      </c>
      <c r="R1783" s="17" t="str">
        <f t="shared" si="761"/>
        <v/>
      </c>
      <c r="S1783" s="17" t="str">
        <f t="shared" si="762"/>
        <v/>
      </c>
      <c r="T1783" s="17" t="str">
        <f t="shared" si="763"/>
        <v/>
      </c>
      <c r="U1783" s="17" t="str">
        <f t="shared" si="764"/>
        <v/>
      </c>
      <c r="V1783" s="17" t="str">
        <f t="shared" si="765"/>
        <v/>
      </c>
      <c r="W1783" s="17" t="str">
        <f t="shared" si="766"/>
        <v/>
      </c>
      <c r="X1783" s="18" t="str">
        <f t="shared" si="757"/>
        <v/>
      </c>
      <c r="Y1783" s="17" t="str">
        <f t="shared" si="767"/>
        <v/>
      </c>
      <c r="Z1783" s="17" t="str">
        <f t="shared" si="768"/>
        <v/>
      </c>
      <c r="AA1783" s="17" t="str">
        <f t="shared" si="769"/>
        <v/>
      </c>
      <c r="AB1783" s="17" t="str">
        <f t="shared" si="770"/>
        <v/>
      </c>
      <c r="AC1783" s="17" t="str">
        <f t="shared" si="771"/>
        <v/>
      </c>
      <c r="AD1783" s="18" t="str">
        <f t="shared" si="772"/>
        <v/>
      </c>
      <c r="AE1783" s="19" t="str">
        <f t="shared" si="773"/>
        <v/>
      </c>
      <c r="AF1783" s="17" t="str">
        <f t="shared" si="774"/>
        <v/>
      </c>
      <c r="AG1783" s="17" t="str">
        <f t="shared" si="775"/>
        <v/>
      </c>
      <c r="AH1783" s="18" t="str">
        <f t="shared" si="776"/>
        <v/>
      </c>
      <c r="AI1783" s="73"/>
      <c r="AJ1783" s="74"/>
      <c r="AK1783" s="74"/>
      <c r="AL1783" s="73"/>
      <c r="AM1783" s="74"/>
      <c r="AN1783" s="74">
        <f t="shared" si="777"/>
        <v>2012</v>
      </c>
      <c r="AO1783" s="19" t="str">
        <f t="shared" ca="1" si="778"/>
        <v>-</v>
      </c>
      <c r="AP1783" s="17" t="str">
        <f ca="1">IF($C1783&gt;=TODAY(),"-",100*(AO1783-MIN(Fit_Error_Deaths))/(MAX(Fit_Error_Deaths)-MIN(Fit_Error_Deaths)))</f>
        <v>-</v>
      </c>
      <c r="AQ1783" s="17" t="str">
        <f t="shared" ca="1" si="779"/>
        <v>-</v>
      </c>
      <c r="AR1783" s="17" t="str">
        <f ca="1">IF($C1783&gt;=TODAY(),"-",100*(AQ1783-MIN(Fit_Error_LocalTransmission))/(MAX(Fit_Error_LocalTransmission)-MIN(Fit_Error_LocalTransmission)))</f>
        <v>-</v>
      </c>
      <c r="AS1783" s="17" t="str">
        <f t="shared" ca="1" si="780"/>
        <v>-</v>
      </c>
      <c r="AT1783" s="67" t="str">
        <f t="shared" ca="1" si="781"/>
        <v>-</v>
      </c>
    </row>
    <row r="1784" spans="1:46" s="1" customFormat="1" ht="12" x14ac:dyDescent="0.35">
      <c r="A1784" s="87"/>
      <c r="B1784" s="40" t="str">
        <f t="shared" si="758"/>
        <v/>
      </c>
      <c r="C1784" s="41" t="str">
        <f t="shared" si="759"/>
        <v/>
      </c>
      <c r="D1784" s="28">
        <f>'I Disease Parameters'!$E$6/(1000*365)</f>
        <v>4.8197260273972601E-5</v>
      </c>
      <c r="E1784" s="28">
        <f>'I Disease Parameters'!$E$7/(1000*365)</f>
        <v>2.0024657534246577E-5</v>
      </c>
      <c r="F1784" s="27">
        <f>(1-'I Disease Parameters'!$E$8)/'I Disease Parameters'!$E$10</f>
        <v>0.188</v>
      </c>
      <c r="G1784" s="27">
        <f>'I Disease Parameters'!$E$8/'I Disease Parameters'!$E$11</f>
        <v>1.2E-2</v>
      </c>
      <c r="H1784" s="27">
        <f>1/'I Disease Parameters'!$E$12</f>
        <v>0.05</v>
      </c>
      <c r="I1784" s="27">
        <f>'I Disease Parameters'!$E$9/'I Disease Parameters'!$E$15</f>
        <v>0</v>
      </c>
      <c r="J1784" s="83">
        <f t="shared" si="782"/>
        <v>7.7001263440561267</v>
      </c>
      <c r="K1784" s="60">
        <f t="shared" si="783"/>
        <v>0.77001263449643809</v>
      </c>
      <c r="L1784" s="30">
        <f t="shared" si="784"/>
        <v>0.46717576064062738</v>
      </c>
      <c r="M1784" s="27">
        <f>J1784/'I Disease Parameters'!$E$12</f>
        <v>0.38500631720280631</v>
      </c>
      <c r="N1784" s="27">
        <f>K1784/SQRT('I Disease Parameters'!$E$13*'I Disease Parameters'!$E$13)</f>
        <v>4.5294860852731655E-2</v>
      </c>
      <c r="O1784" s="27">
        <f>L1784/'I Disease Parameters'!$E$13</f>
        <v>2.7480927096507492E-2</v>
      </c>
      <c r="P1784" s="27">
        <f>(1-L1784)/'I Disease Parameters'!$E$14</f>
        <v>2.2201009973307193E-2</v>
      </c>
      <c r="Q1784" s="19" t="str">
        <f t="shared" si="760"/>
        <v/>
      </c>
      <c r="R1784" s="17" t="str">
        <f t="shared" si="761"/>
        <v/>
      </c>
      <c r="S1784" s="17" t="str">
        <f t="shared" si="762"/>
        <v/>
      </c>
      <c r="T1784" s="17" t="str">
        <f t="shared" si="763"/>
        <v/>
      </c>
      <c r="U1784" s="17" t="str">
        <f t="shared" si="764"/>
        <v/>
      </c>
      <c r="V1784" s="17" t="str">
        <f t="shared" si="765"/>
        <v/>
      </c>
      <c r="W1784" s="17" t="str">
        <f t="shared" si="766"/>
        <v/>
      </c>
      <c r="X1784" s="18" t="str">
        <f t="shared" si="757"/>
        <v/>
      </c>
      <c r="Y1784" s="17" t="str">
        <f t="shared" si="767"/>
        <v/>
      </c>
      <c r="Z1784" s="17" t="str">
        <f t="shared" si="768"/>
        <v/>
      </c>
      <c r="AA1784" s="17" t="str">
        <f t="shared" si="769"/>
        <v/>
      </c>
      <c r="AB1784" s="17" t="str">
        <f t="shared" si="770"/>
        <v/>
      </c>
      <c r="AC1784" s="17" t="str">
        <f t="shared" si="771"/>
        <v/>
      </c>
      <c r="AD1784" s="18" t="str">
        <f t="shared" si="772"/>
        <v/>
      </c>
      <c r="AE1784" s="19" t="str">
        <f t="shared" si="773"/>
        <v/>
      </c>
      <c r="AF1784" s="17" t="str">
        <f t="shared" si="774"/>
        <v/>
      </c>
      <c r="AG1784" s="17" t="str">
        <f t="shared" si="775"/>
        <v/>
      </c>
      <c r="AH1784" s="18" t="str">
        <f t="shared" si="776"/>
        <v/>
      </c>
      <c r="AI1784" s="73"/>
      <c r="AJ1784" s="74"/>
      <c r="AK1784" s="74"/>
      <c r="AL1784" s="73"/>
      <c r="AM1784" s="74"/>
      <c r="AN1784" s="74">
        <f t="shared" si="777"/>
        <v>2012</v>
      </c>
      <c r="AO1784" s="19" t="str">
        <f t="shared" ca="1" si="778"/>
        <v>-</v>
      </c>
      <c r="AP1784" s="17" t="str">
        <f ca="1">IF($C1784&gt;=TODAY(),"-",100*(AO1784-MIN(Fit_Error_Deaths))/(MAX(Fit_Error_Deaths)-MIN(Fit_Error_Deaths)))</f>
        <v>-</v>
      </c>
      <c r="AQ1784" s="17" t="str">
        <f t="shared" ca="1" si="779"/>
        <v>-</v>
      </c>
      <c r="AR1784" s="17" t="str">
        <f ca="1">IF($C1784&gt;=TODAY(),"-",100*(AQ1784-MIN(Fit_Error_LocalTransmission))/(MAX(Fit_Error_LocalTransmission)-MIN(Fit_Error_LocalTransmission)))</f>
        <v>-</v>
      </c>
      <c r="AS1784" s="17" t="str">
        <f t="shared" ca="1" si="780"/>
        <v>-</v>
      </c>
      <c r="AT1784" s="67" t="str">
        <f t="shared" ca="1" si="781"/>
        <v>-</v>
      </c>
    </row>
    <row r="1785" spans="1:46" s="1" customFormat="1" ht="12" x14ac:dyDescent="0.35">
      <c r="A1785" s="87"/>
      <c r="B1785" s="40" t="str">
        <f t="shared" si="758"/>
        <v/>
      </c>
      <c r="C1785" s="41" t="str">
        <f t="shared" si="759"/>
        <v/>
      </c>
      <c r="D1785" s="28">
        <f>'I Disease Parameters'!$E$6/(1000*365)</f>
        <v>4.8197260273972601E-5</v>
      </c>
      <c r="E1785" s="28">
        <f>'I Disease Parameters'!$E$7/(1000*365)</f>
        <v>2.0024657534246577E-5</v>
      </c>
      <c r="F1785" s="27">
        <f>(1-'I Disease Parameters'!$E$8)/'I Disease Parameters'!$E$10</f>
        <v>0.188</v>
      </c>
      <c r="G1785" s="27">
        <f>'I Disease Parameters'!$E$8/'I Disease Parameters'!$E$11</f>
        <v>1.2E-2</v>
      </c>
      <c r="H1785" s="27">
        <f>1/'I Disease Parameters'!$E$12</f>
        <v>0.05</v>
      </c>
      <c r="I1785" s="27">
        <f>'I Disease Parameters'!$E$9/'I Disease Parameters'!$E$15</f>
        <v>0</v>
      </c>
      <c r="J1785" s="83">
        <f t="shared" si="782"/>
        <v>7.7001263440561267</v>
      </c>
      <c r="K1785" s="60">
        <f t="shared" si="783"/>
        <v>0.77001263449643809</v>
      </c>
      <c r="L1785" s="30">
        <f t="shared" si="784"/>
        <v>0.46717576064062738</v>
      </c>
      <c r="M1785" s="27">
        <f>J1785/'I Disease Parameters'!$E$12</f>
        <v>0.38500631720280631</v>
      </c>
      <c r="N1785" s="27">
        <f>K1785/SQRT('I Disease Parameters'!$E$13*'I Disease Parameters'!$E$13)</f>
        <v>4.5294860852731655E-2</v>
      </c>
      <c r="O1785" s="27">
        <f>L1785/'I Disease Parameters'!$E$13</f>
        <v>2.7480927096507492E-2</v>
      </c>
      <c r="P1785" s="27">
        <f>(1-L1785)/'I Disease Parameters'!$E$14</f>
        <v>2.2201009973307193E-2</v>
      </c>
      <c r="Q1785" s="19" t="str">
        <f t="shared" si="760"/>
        <v/>
      </c>
      <c r="R1785" s="17" t="str">
        <f t="shared" si="761"/>
        <v/>
      </c>
      <c r="S1785" s="17" t="str">
        <f t="shared" si="762"/>
        <v/>
      </c>
      <c r="T1785" s="17" t="str">
        <f t="shared" si="763"/>
        <v/>
      </c>
      <c r="U1785" s="17" t="str">
        <f t="shared" si="764"/>
        <v/>
      </c>
      <c r="V1785" s="17" t="str">
        <f t="shared" si="765"/>
        <v/>
      </c>
      <c r="W1785" s="17" t="str">
        <f t="shared" si="766"/>
        <v/>
      </c>
      <c r="X1785" s="18" t="str">
        <f t="shared" si="757"/>
        <v/>
      </c>
      <c r="Y1785" s="17" t="str">
        <f t="shared" si="767"/>
        <v/>
      </c>
      <c r="Z1785" s="17" t="str">
        <f t="shared" si="768"/>
        <v/>
      </c>
      <c r="AA1785" s="17" t="str">
        <f t="shared" si="769"/>
        <v/>
      </c>
      <c r="AB1785" s="17" t="str">
        <f t="shared" si="770"/>
        <v/>
      </c>
      <c r="AC1785" s="17" t="str">
        <f t="shared" si="771"/>
        <v/>
      </c>
      <c r="AD1785" s="18" t="str">
        <f t="shared" si="772"/>
        <v/>
      </c>
      <c r="AE1785" s="19" t="str">
        <f t="shared" si="773"/>
        <v/>
      </c>
      <c r="AF1785" s="17" t="str">
        <f t="shared" si="774"/>
        <v/>
      </c>
      <c r="AG1785" s="17" t="str">
        <f t="shared" si="775"/>
        <v/>
      </c>
      <c r="AH1785" s="18" t="str">
        <f t="shared" si="776"/>
        <v/>
      </c>
      <c r="AI1785" s="73"/>
      <c r="AJ1785" s="74"/>
      <c r="AK1785" s="74"/>
      <c r="AL1785" s="73"/>
      <c r="AM1785" s="74"/>
      <c r="AN1785" s="74">
        <f t="shared" si="777"/>
        <v>2012</v>
      </c>
      <c r="AO1785" s="19" t="str">
        <f t="shared" ca="1" si="778"/>
        <v>-</v>
      </c>
      <c r="AP1785" s="17" t="str">
        <f ca="1">IF($C1785&gt;=TODAY(),"-",100*(AO1785-MIN(Fit_Error_Deaths))/(MAX(Fit_Error_Deaths)-MIN(Fit_Error_Deaths)))</f>
        <v>-</v>
      </c>
      <c r="AQ1785" s="17" t="str">
        <f t="shared" ca="1" si="779"/>
        <v>-</v>
      </c>
      <c r="AR1785" s="17" t="str">
        <f ca="1">IF($C1785&gt;=TODAY(),"-",100*(AQ1785-MIN(Fit_Error_LocalTransmission))/(MAX(Fit_Error_LocalTransmission)-MIN(Fit_Error_LocalTransmission)))</f>
        <v>-</v>
      </c>
      <c r="AS1785" s="17" t="str">
        <f t="shared" ca="1" si="780"/>
        <v>-</v>
      </c>
      <c r="AT1785" s="67" t="str">
        <f t="shared" ca="1" si="781"/>
        <v>-</v>
      </c>
    </row>
    <row r="1786" spans="1:46" s="1" customFormat="1" ht="12" x14ac:dyDescent="0.35">
      <c r="A1786" s="87"/>
      <c r="B1786" s="40" t="str">
        <f t="shared" si="758"/>
        <v/>
      </c>
      <c r="C1786" s="41" t="str">
        <f t="shared" si="759"/>
        <v/>
      </c>
      <c r="D1786" s="28">
        <f>'I Disease Parameters'!$E$6/(1000*365)</f>
        <v>4.8197260273972601E-5</v>
      </c>
      <c r="E1786" s="28">
        <f>'I Disease Parameters'!$E$7/(1000*365)</f>
        <v>2.0024657534246577E-5</v>
      </c>
      <c r="F1786" s="27">
        <f>(1-'I Disease Parameters'!$E$8)/'I Disease Parameters'!$E$10</f>
        <v>0.188</v>
      </c>
      <c r="G1786" s="27">
        <f>'I Disease Parameters'!$E$8/'I Disease Parameters'!$E$11</f>
        <v>1.2E-2</v>
      </c>
      <c r="H1786" s="27">
        <f>1/'I Disease Parameters'!$E$12</f>
        <v>0.05</v>
      </c>
      <c r="I1786" s="27">
        <f>'I Disease Parameters'!$E$9/'I Disease Parameters'!$E$15</f>
        <v>0</v>
      </c>
      <c r="J1786" s="83">
        <f t="shared" si="782"/>
        <v>7.7001263440561267</v>
      </c>
      <c r="K1786" s="60">
        <f t="shared" si="783"/>
        <v>0.77001263449643809</v>
      </c>
      <c r="L1786" s="30">
        <f t="shared" si="784"/>
        <v>0.46717576064062738</v>
      </c>
      <c r="M1786" s="27">
        <f>J1786/'I Disease Parameters'!$E$12</f>
        <v>0.38500631720280631</v>
      </c>
      <c r="N1786" s="27">
        <f>K1786/SQRT('I Disease Parameters'!$E$13*'I Disease Parameters'!$E$13)</f>
        <v>4.5294860852731655E-2</v>
      </c>
      <c r="O1786" s="27">
        <f>L1786/'I Disease Parameters'!$E$13</f>
        <v>2.7480927096507492E-2</v>
      </c>
      <c r="P1786" s="27">
        <f>(1-L1786)/'I Disease Parameters'!$E$14</f>
        <v>2.2201009973307193E-2</v>
      </c>
      <c r="Q1786" s="19" t="str">
        <f t="shared" si="760"/>
        <v/>
      </c>
      <c r="R1786" s="17" t="str">
        <f t="shared" si="761"/>
        <v/>
      </c>
      <c r="S1786" s="17" t="str">
        <f t="shared" si="762"/>
        <v/>
      </c>
      <c r="T1786" s="17" t="str">
        <f t="shared" si="763"/>
        <v/>
      </c>
      <c r="U1786" s="17" t="str">
        <f t="shared" si="764"/>
        <v/>
      </c>
      <c r="V1786" s="17" t="str">
        <f t="shared" si="765"/>
        <v/>
      </c>
      <c r="W1786" s="17" t="str">
        <f t="shared" si="766"/>
        <v/>
      </c>
      <c r="X1786" s="18" t="str">
        <f t="shared" si="757"/>
        <v/>
      </c>
      <c r="Y1786" s="17" t="str">
        <f t="shared" si="767"/>
        <v/>
      </c>
      <c r="Z1786" s="17" t="str">
        <f t="shared" si="768"/>
        <v/>
      </c>
      <c r="AA1786" s="17" t="str">
        <f t="shared" si="769"/>
        <v/>
      </c>
      <c r="AB1786" s="17" t="str">
        <f t="shared" si="770"/>
        <v/>
      </c>
      <c r="AC1786" s="17" t="str">
        <f t="shared" si="771"/>
        <v/>
      </c>
      <c r="AD1786" s="18" t="str">
        <f t="shared" si="772"/>
        <v/>
      </c>
      <c r="AE1786" s="19" t="str">
        <f t="shared" si="773"/>
        <v/>
      </c>
      <c r="AF1786" s="17" t="str">
        <f t="shared" si="774"/>
        <v/>
      </c>
      <c r="AG1786" s="17" t="str">
        <f t="shared" si="775"/>
        <v/>
      </c>
      <c r="AH1786" s="18" t="str">
        <f t="shared" si="776"/>
        <v/>
      </c>
      <c r="AI1786" s="73"/>
      <c r="AJ1786" s="74"/>
      <c r="AK1786" s="74"/>
      <c r="AL1786" s="73"/>
      <c r="AM1786" s="74"/>
      <c r="AN1786" s="74">
        <f t="shared" si="777"/>
        <v>2012</v>
      </c>
      <c r="AO1786" s="19" t="str">
        <f t="shared" ca="1" si="778"/>
        <v>-</v>
      </c>
      <c r="AP1786" s="17" t="str">
        <f ca="1">IF($C1786&gt;=TODAY(),"-",100*(AO1786-MIN(Fit_Error_Deaths))/(MAX(Fit_Error_Deaths)-MIN(Fit_Error_Deaths)))</f>
        <v>-</v>
      </c>
      <c r="AQ1786" s="17" t="str">
        <f t="shared" ca="1" si="779"/>
        <v>-</v>
      </c>
      <c r="AR1786" s="17" t="str">
        <f ca="1">IF($C1786&gt;=TODAY(),"-",100*(AQ1786-MIN(Fit_Error_LocalTransmission))/(MAX(Fit_Error_LocalTransmission)-MIN(Fit_Error_LocalTransmission)))</f>
        <v>-</v>
      </c>
      <c r="AS1786" s="17" t="str">
        <f t="shared" ca="1" si="780"/>
        <v>-</v>
      </c>
      <c r="AT1786" s="67" t="str">
        <f t="shared" ca="1" si="781"/>
        <v>-</v>
      </c>
    </row>
    <row r="1787" spans="1:46" s="1" customFormat="1" ht="12" x14ac:dyDescent="0.35">
      <c r="A1787" s="87"/>
      <c r="B1787" s="40" t="str">
        <f t="shared" si="758"/>
        <v/>
      </c>
      <c r="C1787" s="41" t="str">
        <f t="shared" si="759"/>
        <v/>
      </c>
      <c r="D1787" s="28">
        <f>'I Disease Parameters'!$E$6/(1000*365)</f>
        <v>4.8197260273972601E-5</v>
      </c>
      <c r="E1787" s="28">
        <f>'I Disease Parameters'!$E$7/(1000*365)</f>
        <v>2.0024657534246577E-5</v>
      </c>
      <c r="F1787" s="27">
        <f>(1-'I Disease Parameters'!$E$8)/'I Disease Parameters'!$E$10</f>
        <v>0.188</v>
      </c>
      <c r="G1787" s="27">
        <f>'I Disease Parameters'!$E$8/'I Disease Parameters'!$E$11</f>
        <v>1.2E-2</v>
      </c>
      <c r="H1787" s="27">
        <f>1/'I Disease Parameters'!$E$12</f>
        <v>0.05</v>
      </c>
      <c r="I1787" s="27">
        <f>'I Disease Parameters'!$E$9/'I Disease Parameters'!$E$15</f>
        <v>0</v>
      </c>
      <c r="J1787" s="83">
        <f t="shared" si="782"/>
        <v>7.7001263440561267</v>
      </c>
      <c r="K1787" s="60">
        <f t="shared" si="783"/>
        <v>0.77001263449643809</v>
      </c>
      <c r="L1787" s="30">
        <f t="shared" si="784"/>
        <v>0.46717576064062738</v>
      </c>
      <c r="M1787" s="27">
        <f>J1787/'I Disease Parameters'!$E$12</f>
        <v>0.38500631720280631</v>
      </c>
      <c r="N1787" s="27">
        <f>K1787/SQRT('I Disease Parameters'!$E$13*'I Disease Parameters'!$E$13)</f>
        <v>4.5294860852731655E-2</v>
      </c>
      <c r="O1787" s="27">
        <f>L1787/'I Disease Parameters'!$E$13</f>
        <v>2.7480927096507492E-2</v>
      </c>
      <c r="P1787" s="27">
        <f>(1-L1787)/'I Disease Parameters'!$E$14</f>
        <v>2.2201009973307193E-2</v>
      </c>
      <c r="Q1787" s="19" t="str">
        <f t="shared" si="760"/>
        <v/>
      </c>
      <c r="R1787" s="17" t="str">
        <f t="shared" si="761"/>
        <v/>
      </c>
      <c r="S1787" s="17" t="str">
        <f t="shared" si="762"/>
        <v/>
      </c>
      <c r="T1787" s="17" t="str">
        <f t="shared" si="763"/>
        <v/>
      </c>
      <c r="U1787" s="17" t="str">
        <f t="shared" si="764"/>
        <v/>
      </c>
      <c r="V1787" s="17" t="str">
        <f t="shared" si="765"/>
        <v/>
      </c>
      <c r="W1787" s="17" t="str">
        <f t="shared" si="766"/>
        <v/>
      </c>
      <c r="X1787" s="18" t="str">
        <f t="shared" si="757"/>
        <v/>
      </c>
      <c r="Y1787" s="17" t="str">
        <f t="shared" si="767"/>
        <v/>
      </c>
      <c r="Z1787" s="17" t="str">
        <f t="shared" si="768"/>
        <v/>
      </c>
      <c r="AA1787" s="17" t="str">
        <f t="shared" si="769"/>
        <v/>
      </c>
      <c r="AB1787" s="17" t="str">
        <f t="shared" si="770"/>
        <v/>
      </c>
      <c r="AC1787" s="17" t="str">
        <f t="shared" si="771"/>
        <v/>
      </c>
      <c r="AD1787" s="18" t="str">
        <f t="shared" si="772"/>
        <v/>
      </c>
      <c r="AE1787" s="19" t="str">
        <f t="shared" si="773"/>
        <v/>
      </c>
      <c r="AF1787" s="17" t="str">
        <f t="shared" si="774"/>
        <v/>
      </c>
      <c r="AG1787" s="17" t="str">
        <f t="shared" si="775"/>
        <v/>
      </c>
      <c r="AH1787" s="18" t="str">
        <f t="shared" si="776"/>
        <v/>
      </c>
      <c r="AI1787" s="73"/>
      <c r="AJ1787" s="74"/>
      <c r="AK1787" s="74"/>
      <c r="AL1787" s="73"/>
      <c r="AM1787" s="74"/>
      <c r="AN1787" s="74">
        <f t="shared" si="777"/>
        <v>2012</v>
      </c>
      <c r="AO1787" s="19" t="str">
        <f t="shared" ca="1" si="778"/>
        <v>-</v>
      </c>
      <c r="AP1787" s="17" t="str">
        <f ca="1">IF($C1787&gt;=TODAY(),"-",100*(AO1787-MIN(Fit_Error_Deaths))/(MAX(Fit_Error_Deaths)-MIN(Fit_Error_Deaths)))</f>
        <v>-</v>
      </c>
      <c r="AQ1787" s="17" t="str">
        <f t="shared" ca="1" si="779"/>
        <v>-</v>
      </c>
      <c r="AR1787" s="17" t="str">
        <f ca="1">IF($C1787&gt;=TODAY(),"-",100*(AQ1787-MIN(Fit_Error_LocalTransmission))/(MAX(Fit_Error_LocalTransmission)-MIN(Fit_Error_LocalTransmission)))</f>
        <v>-</v>
      </c>
      <c r="AS1787" s="17" t="str">
        <f t="shared" ca="1" si="780"/>
        <v>-</v>
      </c>
      <c r="AT1787" s="67" t="str">
        <f t="shared" ca="1" si="781"/>
        <v>-</v>
      </c>
    </row>
    <row r="1788" spans="1:46" s="1" customFormat="1" ht="12" x14ac:dyDescent="0.35">
      <c r="A1788" s="87"/>
      <c r="B1788" s="40" t="str">
        <f t="shared" si="758"/>
        <v/>
      </c>
      <c r="C1788" s="41" t="str">
        <f t="shared" si="759"/>
        <v/>
      </c>
      <c r="D1788" s="28">
        <f>'I Disease Parameters'!$E$6/(1000*365)</f>
        <v>4.8197260273972601E-5</v>
      </c>
      <c r="E1788" s="28">
        <f>'I Disease Parameters'!$E$7/(1000*365)</f>
        <v>2.0024657534246577E-5</v>
      </c>
      <c r="F1788" s="27">
        <f>(1-'I Disease Parameters'!$E$8)/'I Disease Parameters'!$E$10</f>
        <v>0.188</v>
      </c>
      <c r="G1788" s="27">
        <f>'I Disease Parameters'!$E$8/'I Disease Parameters'!$E$11</f>
        <v>1.2E-2</v>
      </c>
      <c r="H1788" s="27">
        <f>1/'I Disease Parameters'!$E$12</f>
        <v>0.05</v>
      </c>
      <c r="I1788" s="27">
        <f>'I Disease Parameters'!$E$9/'I Disease Parameters'!$E$15</f>
        <v>0</v>
      </c>
      <c r="J1788" s="83">
        <f t="shared" si="782"/>
        <v>7.7001263440561267</v>
      </c>
      <c r="K1788" s="60">
        <f t="shared" si="783"/>
        <v>0.77001263449643809</v>
      </c>
      <c r="L1788" s="30">
        <f t="shared" si="784"/>
        <v>0.46717576064062738</v>
      </c>
      <c r="M1788" s="27">
        <f>J1788/'I Disease Parameters'!$E$12</f>
        <v>0.38500631720280631</v>
      </c>
      <c r="N1788" s="27">
        <f>K1788/SQRT('I Disease Parameters'!$E$13*'I Disease Parameters'!$E$13)</f>
        <v>4.5294860852731655E-2</v>
      </c>
      <c r="O1788" s="27">
        <f>L1788/'I Disease Parameters'!$E$13</f>
        <v>2.7480927096507492E-2</v>
      </c>
      <c r="P1788" s="27">
        <f>(1-L1788)/'I Disease Parameters'!$E$14</f>
        <v>2.2201009973307193E-2</v>
      </c>
      <c r="Q1788" s="19" t="str">
        <f t="shared" si="760"/>
        <v/>
      </c>
      <c r="R1788" s="17" t="str">
        <f t="shared" si="761"/>
        <v/>
      </c>
      <c r="S1788" s="17" t="str">
        <f t="shared" si="762"/>
        <v/>
      </c>
      <c r="T1788" s="17" t="str">
        <f t="shared" si="763"/>
        <v/>
      </c>
      <c r="U1788" s="17" t="str">
        <f t="shared" si="764"/>
        <v/>
      </c>
      <c r="V1788" s="17" t="str">
        <f t="shared" si="765"/>
        <v/>
      </c>
      <c r="W1788" s="17" t="str">
        <f t="shared" si="766"/>
        <v/>
      </c>
      <c r="X1788" s="18" t="str">
        <f t="shared" si="757"/>
        <v/>
      </c>
      <c r="Y1788" s="17" t="str">
        <f t="shared" si="767"/>
        <v/>
      </c>
      <c r="Z1788" s="17" t="str">
        <f t="shared" si="768"/>
        <v/>
      </c>
      <c r="AA1788" s="17" t="str">
        <f t="shared" si="769"/>
        <v/>
      </c>
      <c r="AB1788" s="17" t="str">
        <f t="shared" si="770"/>
        <v/>
      </c>
      <c r="AC1788" s="17" t="str">
        <f t="shared" si="771"/>
        <v/>
      </c>
      <c r="AD1788" s="18" t="str">
        <f t="shared" si="772"/>
        <v/>
      </c>
      <c r="AE1788" s="19" t="str">
        <f t="shared" si="773"/>
        <v/>
      </c>
      <c r="AF1788" s="17" t="str">
        <f t="shared" si="774"/>
        <v/>
      </c>
      <c r="AG1788" s="17" t="str">
        <f t="shared" si="775"/>
        <v/>
      </c>
      <c r="AH1788" s="18" t="str">
        <f t="shared" si="776"/>
        <v/>
      </c>
      <c r="AI1788" s="73"/>
      <c r="AJ1788" s="74"/>
      <c r="AK1788" s="74"/>
      <c r="AL1788" s="73"/>
      <c r="AM1788" s="74"/>
      <c r="AN1788" s="74">
        <f t="shared" si="777"/>
        <v>2012</v>
      </c>
      <c r="AO1788" s="19" t="str">
        <f t="shared" ca="1" si="778"/>
        <v>-</v>
      </c>
      <c r="AP1788" s="17" t="str">
        <f ca="1">IF($C1788&gt;=TODAY(),"-",100*(AO1788-MIN(Fit_Error_Deaths))/(MAX(Fit_Error_Deaths)-MIN(Fit_Error_Deaths)))</f>
        <v>-</v>
      </c>
      <c r="AQ1788" s="17" t="str">
        <f t="shared" ca="1" si="779"/>
        <v>-</v>
      </c>
      <c r="AR1788" s="17" t="str">
        <f ca="1">IF($C1788&gt;=TODAY(),"-",100*(AQ1788-MIN(Fit_Error_LocalTransmission))/(MAX(Fit_Error_LocalTransmission)-MIN(Fit_Error_LocalTransmission)))</f>
        <v>-</v>
      </c>
      <c r="AS1788" s="17" t="str">
        <f t="shared" ca="1" si="780"/>
        <v>-</v>
      </c>
      <c r="AT1788" s="67" t="str">
        <f t="shared" ca="1" si="781"/>
        <v>-</v>
      </c>
    </row>
    <row r="1789" spans="1:46" s="1" customFormat="1" ht="12" x14ac:dyDescent="0.35">
      <c r="A1789" s="87"/>
      <c r="B1789" s="40" t="str">
        <f t="shared" si="758"/>
        <v/>
      </c>
      <c r="C1789" s="41" t="str">
        <f t="shared" si="759"/>
        <v/>
      </c>
      <c r="D1789" s="28">
        <f>'I Disease Parameters'!$E$6/(1000*365)</f>
        <v>4.8197260273972601E-5</v>
      </c>
      <c r="E1789" s="28">
        <f>'I Disease Parameters'!$E$7/(1000*365)</f>
        <v>2.0024657534246577E-5</v>
      </c>
      <c r="F1789" s="27">
        <f>(1-'I Disease Parameters'!$E$8)/'I Disease Parameters'!$E$10</f>
        <v>0.188</v>
      </c>
      <c r="G1789" s="27">
        <f>'I Disease Parameters'!$E$8/'I Disease Parameters'!$E$11</f>
        <v>1.2E-2</v>
      </c>
      <c r="H1789" s="27">
        <f>1/'I Disease Parameters'!$E$12</f>
        <v>0.05</v>
      </c>
      <c r="I1789" s="27">
        <f>'I Disease Parameters'!$E$9/'I Disease Parameters'!$E$15</f>
        <v>0</v>
      </c>
      <c r="J1789" s="83">
        <f t="shared" si="782"/>
        <v>7.7001263440561267</v>
      </c>
      <c r="K1789" s="60">
        <f t="shared" si="783"/>
        <v>0.77001263449643809</v>
      </c>
      <c r="L1789" s="30">
        <f t="shared" si="784"/>
        <v>0.46717576064062738</v>
      </c>
      <c r="M1789" s="27">
        <f>J1789/'I Disease Parameters'!$E$12</f>
        <v>0.38500631720280631</v>
      </c>
      <c r="N1789" s="27">
        <f>K1789/SQRT('I Disease Parameters'!$E$13*'I Disease Parameters'!$E$13)</f>
        <v>4.5294860852731655E-2</v>
      </c>
      <c r="O1789" s="27">
        <f>L1789/'I Disease Parameters'!$E$13</f>
        <v>2.7480927096507492E-2</v>
      </c>
      <c r="P1789" s="27">
        <f>(1-L1789)/'I Disease Parameters'!$E$14</f>
        <v>2.2201009973307193E-2</v>
      </c>
      <c r="Q1789" s="19" t="str">
        <f t="shared" si="760"/>
        <v/>
      </c>
      <c r="R1789" s="17" t="str">
        <f t="shared" si="761"/>
        <v/>
      </c>
      <c r="S1789" s="17" t="str">
        <f t="shared" si="762"/>
        <v/>
      </c>
      <c r="T1789" s="17" t="str">
        <f t="shared" si="763"/>
        <v/>
      </c>
      <c r="U1789" s="17" t="str">
        <f t="shared" si="764"/>
        <v/>
      </c>
      <c r="V1789" s="17" t="str">
        <f t="shared" si="765"/>
        <v/>
      </c>
      <c r="W1789" s="17" t="str">
        <f t="shared" si="766"/>
        <v/>
      </c>
      <c r="X1789" s="18" t="str">
        <f t="shared" si="757"/>
        <v/>
      </c>
      <c r="Y1789" s="17" t="str">
        <f t="shared" si="767"/>
        <v/>
      </c>
      <c r="Z1789" s="17" t="str">
        <f t="shared" si="768"/>
        <v/>
      </c>
      <c r="AA1789" s="17" t="str">
        <f t="shared" si="769"/>
        <v/>
      </c>
      <c r="AB1789" s="17" t="str">
        <f t="shared" si="770"/>
        <v/>
      </c>
      <c r="AC1789" s="17" t="str">
        <f t="shared" si="771"/>
        <v/>
      </c>
      <c r="AD1789" s="18" t="str">
        <f t="shared" si="772"/>
        <v/>
      </c>
      <c r="AE1789" s="19" t="str">
        <f t="shared" si="773"/>
        <v/>
      </c>
      <c r="AF1789" s="17" t="str">
        <f t="shared" si="774"/>
        <v/>
      </c>
      <c r="AG1789" s="17" t="str">
        <f t="shared" si="775"/>
        <v/>
      </c>
      <c r="AH1789" s="18" t="str">
        <f t="shared" si="776"/>
        <v/>
      </c>
      <c r="AI1789" s="73"/>
      <c r="AJ1789" s="74"/>
      <c r="AK1789" s="74"/>
      <c r="AL1789" s="73"/>
      <c r="AM1789" s="74"/>
      <c r="AN1789" s="74">
        <f t="shared" si="777"/>
        <v>2012</v>
      </c>
      <c r="AO1789" s="19" t="str">
        <f t="shared" ca="1" si="778"/>
        <v>-</v>
      </c>
      <c r="AP1789" s="17" t="str">
        <f ca="1">IF($C1789&gt;=TODAY(),"-",100*(AO1789-MIN(Fit_Error_Deaths))/(MAX(Fit_Error_Deaths)-MIN(Fit_Error_Deaths)))</f>
        <v>-</v>
      </c>
      <c r="AQ1789" s="17" t="str">
        <f t="shared" ca="1" si="779"/>
        <v>-</v>
      </c>
      <c r="AR1789" s="17" t="str">
        <f ca="1">IF($C1789&gt;=TODAY(),"-",100*(AQ1789-MIN(Fit_Error_LocalTransmission))/(MAX(Fit_Error_LocalTransmission)-MIN(Fit_Error_LocalTransmission)))</f>
        <v>-</v>
      </c>
      <c r="AS1789" s="17" t="str">
        <f t="shared" ca="1" si="780"/>
        <v>-</v>
      </c>
      <c r="AT1789" s="67" t="str">
        <f t="shared" ca="1" si="781"/>
        <v>-</v>
      </c>
    </row>
    <row r="1790" spans="1:46" s="1" customFormat="1" ht="12" x14ac:dyDescent="0.35">
      <c r="A1790" s="87"/>
      <c r="B1790" s="40" t="str">
        <f t="shared" si="758"/>
        <v/>
      </c>
      <c r="C1790" s="41" t="str">
        <f t="shared" si="759"/>
        <v/>
      </c>
      <c r="D1790" s="28">
        <f>'I Disease Parameters'!$E$6/(1000*365)</f>
        <v>4.8197260273972601E-5</v>
      </c>
      <c r="E1790" s="28">
        <f>'I Disease Parameters'!$E$7/(1000*365)</f>
        <v>2.0024657534246577E-5</v>
      </c>
      <c r="F1790" s="27">
        <f>(1-'I Disease Parameters'!$E$8)/'I Disease Parameters'!$E$10</f>
        <v>0.188</v>
      </c>
      <c r="G1790" s="27">
        <f>'I Disease Parameters'!$E$8/'I Disease Parameters'!$E$11</f>
        <v>1.2E-2</v>
      </c>
      <c r="H1790" s="27">
        <f>1/'I Disease Parameters'!$E$12</f>
        <v>0.05</v>
      </c>
      <c r="I1790" s="27">
        <f>'I Disease Parameters'!$E$9/'I Disease Parameters'!$E$15</f>
        <v>0</v>
      </c>
      <c r="J1790" s="83">
        <f t="shared" si="782"/>
        <v>7.7001263440561267</v>
      </c>
      <c r="K1790" s="60">
        <f t="shared" si="783"/>
        <v>0.77001263449643809</v>
      </c>
      <c r="L1790" s="30">
        <f t="shared" si="784"/>
        <v>0.46717576064062738</v>
      </c>
      <c r="M1790" s="27">
        <f>J1790/'I Disease Parameters'!$E$12</f>
        <v>0.38500631720280631</v>
      </c>
      <c r="N1790" s="27">
        <f>K1790/SQRT('I Disease Parameters'!$E$13*'I Disease Parameters'!$E$13)</f>
        <v>4.5294860852731655E-2</v>
      </c>
      <c r="O1790" s="27">
        <f>L1790/'I Disease Parameters'!$E$13</f>
        <v>2.7480927096507492E-2</v>
      </c>
      <c r="P1790" s="27">
        <f>(1-L1790)/'I Disease Parameters'!$E$14</f>
        <v>2.2201009973307193E-2</v>
      </c>
      <c r="Q1790" s="19" t="str">
        <f t="shared" si="760"/>
        <v/>
      </c>
      <c r="R1790" s="17" t="str">
        <f t="shared" si="761"/>
        <v/>
      </c>
      <c r="S1790" s="17" t="str">
        <f t="shared" si="762"/>
        <v/>
      </c>
      <c r="T1790" s="17" t="str">
        <f t="shared" si="763"/>
        <v/>
      </c>
      <c r="U1790" s="17" t="str">
        <f t="shared" si="764"/>
        <v/>
      </c>
      <c r="V1790" s="17" t="str">
        <f t="shared" si="765"/>
        <v/>
      </c>
      <c r="W1790" s="17" t="str">
        <f t="shared" si="766"/>
        <v/>
      </c>
      <c r="X1790" s="18" t="str">
        <f t="shared" si="757"/>
        <v/>
      </c>
      <c r="Y1790" s="17" t="str">
        <f t="shared" si="767"/>
        <v/>
      </c>
      <c r="Z1790" s="17" t="str">
        <f t="shared" si="768"/>
        <v/>
      </c>
      <c r="AA1790" s="17" t="str">
        <f t="shared" si="769"/>
        <v/>
      </c>
      <c r="AB1790" s="17" t="str">
        <f t="shared" si="770"/>
        <v/>
      </c>
      <c r="AC1790" s="17" t="str">
        <f t="shared" si="771"/>
        <v/>
      </c>
      <c r="AD1790" s="18" t="str">
        <f t="shared" si="772"/>
        <v/>
      </c>
      <c r="AE1790" s="19" t="str">
        <f t="shared" si="773"/>
        <v/>
      </c>
      <c r="AF1790" s="17" t="str">
        <f t="shared" si="774"/>
        <v/>
      </c>
      <c r="AG1790" s="17" t="str">
        <f t="shared" si="775"/>
        <v/>
      </c>
      <c r="AH1790" s="18" t="str">
        <f t="shared" si="776"/>
        <v/>
      </c>
      <c r="AI1790" s="73"/>
      <c r="AJ1790" s="74"/>
      <c r="AK1790" s="74"/>
      <c r="AL1790" s="73"/>
      <c r="AM1790" s="74"/>
      <c r="AN1790" s="74">
        <f t="shared" si="777"/>
        <v>2012</v>
      </c>
      <c r="AO1790" s="19" t="str">
        <f t="shared" ca="1" si="778"/>
        <v>-</v>
      </c>
      <c r="AP1790" s="17" t="str">
        <f ca="1">IF($C1790&gt;=TODAY(),"-",100*(AO1790-MIN(Fit_Error_Deaths))/(MAX(Fit_Error_Deaths)-MIN(Fit_Error_Deaths)))</f>
        <v>-</v>
      </c>
      <c r="AQ1790" s="17" t="str">
        <f t="shared" ca="1" si="779"/>
        <v>-</v>
      </c>
      <c r="AR1790" s="17" t="str">
        <f ca="1">IF($C1790&gt;=TODAY(),"-",100*(AQ1790-MIN(Fit_Error_LocalTransmission))/(MAX(Fit_Error_LocalTransmission)-MIN(Fit_Error_LocalTransmission)))</f>
        <v>-</v>
      </c>
      <c r="AS1790" s="17" t="str">
        <f t="shared" ca="1" si="780"/>
        <v>-</v>
      </c>
      <c r="AT1790" s="67" t="str">
        <f t="shared" ca="1" si="781"/>
        <v>-</v>
      </c>
    </row>
    <row r="1791" spans="1:46" s="1" customFormat="1" ht="12" x14ac:dyDescent="0.35">
      <c r="A1791" s="87"/>
      <c r="B1791" s="40" t="str">
        <f t="shared" si="758"/>
        <v/>
      </c>
      <c r="C1791" s="41" t="str">
        <f t="shared" si="759"/>
        <v/>
      </c>
      <c r="D1791" s="28">
        <f>'I Disease Parameters'!$E$6/(1000*365)</f>
        <v>4.8197260273972601E-5</v>
      </c>
      <c r="E1791" s="28">
        <f>'I Disease Parameters'!$E$7/(1000*365)</f>
        <v>2.0024657534246577E-5</v>
      </c>
      <c r="F1791" s="27">
        <f>(1-'I Disease Parameters'!$E$8)/'I Disease Parameters'!$E$10</f>
        <v>0.188</v>
      </c>
      <c r="G1791" s="27">
        <f>'I Disease Parameters'!$E$8/'I Disease Parameters'!$E$11</f>
        <v>1.2E-2</v>
      </c>
      <c r="H1791" s="27">
        <f>1/'I Disease Parameters'!$E$12</f>
        <v>0.05</v>
      </c>
      <c r="I1791" s="27">
        <f>'I Disease Parameters'!$E$9/'I Disease Parameters'!$E$15</f>
        <v>0</v>
      </c>
      <c r="J1791" s="83">
        <f t="shared" si="782"/>
        <v>7.7001263440561267</v>
      </c>
      <c r="K1791" s="60">
        <f t="shared" si="783"/>
        <v>0.77001263449643809</v>
      </c>
      <c r="L1791" s="30">
        <f t="shared" si="784"/>
        <v>0.46717576064062738</v>
      </c>
      <c r="M1791" s="27">
        <f>J1791/'I Disease Parameters'!$E$12</f>
        <v>0.38500631720280631</v>
      </c>
      <c r="N1791" s="27">
        <f>K1791/SQRT('I Disease Parameters'!$E$13*'I Disease Parameters'!$E$13)</f>
        <v>4.5294860852731655E-2</v>
      </c>
      <c r="O1791" s="27">
        <f>L1791/'I Disease Parameters'!$E$13</f>
        <v>2.7480927096507492E-2</v>
      </c>
      <c r="P1791" s="27">
        <f>(1-L1791)/'I Disease Parameters'!$E$14</f>
        <v>2.2201009973307193E-2</v>
      </c>
      <c r="Q1791" s="19" t="str">
        <f t="shared" si="760"/>
        <v/>
      </c>
      <c r="R1791" s="17" t="str">
        <f t="shared" si="761"/>
        <v/>
      </c>
      <c r="S1791" s="17" t="str">
        <f t="shared" si="762"/>
        <v/>
      </c>
      <c r="T1791" s="17" t="str">
        <f t="shared" si="763"/>
        <v/>
      </c>
      <c r="U1791" s="17" t="str">
        <f t="shared" si="764"/>
        <v/>
      </c>
      <c r="V1791" s="17" t="str">
        <f t="shared" si="765"/>
        <v/>
      </c>
      <c r="W1791" s="17" t="str">
        <f t="shared" si="766"/>
        <v/>
      </c>
      <c r="X1791" s="18" t="str">
        <f t="shared" si="757"/>
        <v/>
      </c>
      <c r="Y1791" s="17" t="str">
        <f t="shared" si="767"/>
        <v/>
      </c>
      <c r="Z1791" s="17" t="str">
        <f t="shared" si="768"/>
        <v/>
      </c>
      <c r="AA1791" s="17" t="str">
        <f t="shared" si="769"/>
        <v/>
      </c>
      <c r="AB1791" s="17" t="str">
        <f t="shared" si="770"/>
        <v/>
      </c>
      <c r="AC1791" s="17" t="str">
        <f t="shared" si="771"/>
        <v/>
      </c>
      <c r="AD1791" s="18" t="str">
        <f t="shared" si="772"/>
        <v/>
      </c>
      <c r="AE1791" s="19" t="str">
        <f t="shared" si="773"/>
        <v/>
      </c>
      <c r="AF1791" s="17" t="str">
        <f t="shared" si="774"/>
        <v/>
      </c>
      <c r="AG1791" s="17" t="str">
        <f t="shared" si="775"/>
        <v/>
      </c>
      <c r="AH1791" s="18" t="str">
        <f t="shared" si="776"/>
        <v/>
      </c>
      <c r="AI1791" s="73"/>
      <c r="AJ1791" s="74"/>
      <c r="AK1791" s="74"/>
      <c r="AL1791" s="73"/>
      <c r="AM1791" s="74"/>
      <c r="AN1791" s="74">
        <f t="shared" si="777"/>
        <v>2012</v>
      </c>
      <c r="AO1791" s="19" t="str">
        <f t="shared" ca="1" si="778"/>
        <v>-</v>
      </c>
      <c r="AP1791" s="17" t="str">
        <f ca="1">IF($C1791&gt;=TODAY(),"-",100*(AO1791-MIN(Fit_Error_Deaths))/(MAX(Fit_Error_Deaths)-MIN(Fit_Error_Deaths)))</f>
        <v>-</v>
      </c>
      <c r="AQ1791" s="17" t="str">
        <f t="shared" ca="1" si="779"/>
        <v>-</v>
      </c>
      <c r="AR1791" s="17" t="str">
        <f ca="1">IF($C1791&gt;=TODAY(),"-",100*(AQ1791-MIN(Fit_Error_LocalTransmission))/(MAX(Fit_Error_LocalTransmission)-MIN(Fit_Error_LocalTransmission)))</f>
        <v>-</v>
      </c>
      <c r="AS1791" s="17" t="str">
        <f t="shared" ca="1" si="780"/>
        <v>-</v>
      </c>
      <c r="AT1791" s="67" t="str">
        <f t="shared" ca="1" si="781"/>
        <v>-</v>
      </c>
    </row>
    <row r="1792" spans="1:46" s="1" customFormat="1" ht="12" x14ac:dyDescent="0.35">
      <c r="A1792" s="87"/>
      <c r="B1792" s="40" t="str">
        <f t="shared" si="758"/>
        <v/>
      </c>
      <c r="C1792" s="41" t="str">
        <f t="shared" si="759"/>
        <v/>
      </c>
      <c r="D1792" s="28">
        <f>'I Disease Parameters'!$E$6/(1000*365)</f>
        <v>4.8197260273972601E-5</v>
      </c>
      <c r="E1792" s="28">
        <f>'I Disease Parameters'!$E$7/(1000*365)</f>
        <v>2.0024657534246577E-5</v>
      </c>
      <c r="F1792" s="27">
        <f>(1-'I Disease Parameters'!$E$8)/'I Disease Parameters'!$E$10</f>
        <v>0.188</v>
      </c>
      <c r="G1792" s="27">
        <f>'I Disease Parameters'!$E$8/'I Disease Parameters'!$E$11</f>
        <v>1.2E-2</v>
      </c>
      <c r="H1792" s="27">
        <f>1/'I Disease Parameters'!$E$12</f>
        <v>0.05</v>
      </c>
      <c r="I1792" s="27">
        <f>'I Disease Parameters'!$E$9/'I Disease Parameters'!$E$15</f>
        <v>0</v>
      </c>
      <c r="J1792" s="83">
        <f t="shared" si="782"/>
        <v>7.7001263440561267</v>
      </c>
      <c r="K1792" s="60">
        <f t="shared" si="783"/>
        <v>0.77001263449643809</v>
      </c>
      <c r="L1792" s="30">
        <f t="shared" si="784"/>
        <v>0.46717576064062738</v>
      </c>
      <c r="M1792" s="27">
        <f>J1792/'I Disease Parameters'!$E$12</f>
        <v>0.38500631720280631</v>
      </c>
      <c r="N1792" s="27">
        <f>K1792/SQRT('I Disease Parameters'!$E$13*'I Disease Parameters'!$E$13)</f>
        <v>4.5294860852731655E-2</v>
      </c>
      <c r="O1792" s="27">
        <f>L1792/'I Disease Parameters'!$E$13</f>
        <v>2.7480927096507492E-2</v>
      </c>
      <c r="P1792" s="27">
        <f>(1-L1792)/'I Disease Parameters'!$E$14</f>
        <v>2.2201009973307193E-2</v>
      </c>
      <c r="Q1792" s="19" t="str">
        <f t="shared" si="760"/>
        <v/>
      </c>
      <c r="R1792" s="17" t="str">
        <f t="shared" si="761"/>
        <v/>
      </c>
      <c r="S1792" s="17" t="str">
        <f t="shared" si="762"/>
        <v/>
      </c>
      <c r="T1792" s="17" t="str">
        <f t="shared" si="763"/>
        <v/>
      </c>
      <c r="U1792" s="17" t="str">
        <f t="shared" si="764"/>
        <v/>
      </c>
      <c r="V1792" s="17" t="str">
        <f t="shared" si="765"/>
        <v/>
      </c>
      <c r="W1792" s="17" t="str">
        <f t="shared" si="766"/>
        <v/>
      </c>
      <c r="X1792" s="18" t="str">
        <f t="shared" si="757"/>
        <v/>
      </c>
      <c r="Y1792" s="17" t="str">
        <f t="shared" si="767"/>
        <v/>
      </c>
      <c r="Z1792" s="17" t="str">
        <f t="shared" si="768"/>
        <v/>
      </c>
      <c r="AA1792" s="17" t="str">
        <f t="shared" si="769"/>
        <v/>
      </c>
      <c r="AB1792" s="17" t="str">
        <f t="shared" si="770"/>
        <v/>
      </c>
      <c r="AC1792" s="17" t="str">
        <f t="shared" si="771"/>
        <v/>
      </c>
      <c r="AD1792" s="18" t="str">
        <f t="shared" si="772"/>
        <v/>
      </c>
      <c r="AE1792" s="19" t="str">
        <f t="shared" si="773"/>
        <v/>
      </c>
      <c r="AF1792" s="17" t="str">
        <f t="shared" si="774"/>
        <v/>
      </c>
      <c r="AG1792" s="17" t="str">
        <f t="shared" si="775"/>
        <v/>
      </c>
      <c r="AH1792" s="18" t="str">
        <f t="shared" si="776"/>
        <v/>
      </c>
      <c r="AI1792" s="73"/>
      <c r="AJ1792" s="74"/>
      <c r="AK1792" s="74"/>
      <c r="AL1792" s="73"/>
      <c r="AM1792" s="74"/>
      <c r="AN1792" s="74">
        <f t="shared" si="777"/>
        <v>2012</v>
      </c>
      <c r="AO1792" s="19" t="str">
        <f t="shared" ca="1" si="778"/>
        <v>-</v>
      </c>
      <c r="AP1792" s="17" t="str">
        <f ca="1">IF($C1792&gt;=TODAY(),"-",100*(AO1792-MIN(Fit_Error_Deaths))/(MAX(Fit_Error_Deaths)-MIN(Fit_Error_Deaths)))</f>
        <v>-</v>
      </c>
      <c r="AQ1792" s="17" t="str">
        <f t="shared" ca="1" si="779"/>
        <v>-</v>
      </c>
      <c r="AR1792" s="17" t="str">
        <f ca="1">IF($C1792&gt;=TODAY(),"-",100*(AQ1792-MIN(Fit_Error_LocalTransmission))/(MAX(Fit_Error_LocalTransmission)-MIN(Fit_Error_LocalTransmission)))</f>
        <v>-</v>
      </c>
      <c r="AS1792" s="17" t="str">
        <f t="shared" ca="1" si="780"/>
        <v>-</v>
      </c>
      <c r="AT1792" s="67" t="str">
        <f t="shared" ca="1" si="781"/>
        <v>-</v>
      </c>
    </row>
    <row r="1793" spans="1:46" s="1" customFormat="1" ht="12" x14ac:dyDescent="0.35">
      <c r="A1793" s="87"/>
      <c r="B1793" s="40" t="str">
        <f t="shared" si="758"/>
        <v/>
      </c>
      <c r="C1793" s="41" t="str">
        <f t="shared" si="759"/>
        <v/>
      </c>
      <c r="D1793" s="28">
        <f>'I Disease Parameters'!$E$6/(1000*365)</f>
        <v>4.8197260273972601E-5</v>
      </c>
      <c r="E1793" s="28">
        <f>'I Disease Parameters'!$E$7/(1000*365)</f>
        <v>2.0024657534246577E-5</v>
      </c>
      <c r="F1793" s="27">
        <f>(1-'I Disease Parameters'!$E$8)/'I Disease Parameters'!$E$10</f>
        <v>0.188</v>
      </c>
      <c r="G1793" s="27">
        <f>'I Disease Parameters'!$E$8/'I Disease Parameters'!$E$11</f>
        <v>1.2E-2</v>
      </c>
      <c r="H1793" s="27">
        <f>1/'I Disease Parameters'!$E$12</f>
        <v>0.05</v>
      </c>
      <c r="I1793" s="27">
        <f>'I Disease Parameters'!$E$9/'I Disease Parameters'!$E$15</f>
        <v>0</v>
      </c>
      <c r="J1793" s="83">
        <f t="shared" si="782"/>
        <v>7.7001263440561267</v>
      </c>
      <c r="K1793" s="60">
        <f t="shared" si="783"/>
        <v>0.77001263449643809</v>
      </c>
      <c r="L1793" s="30">
        <f t="shared" si="784"/>
        <v>0.46717576064062738</v>
      </c>
      <c r="M1793" s="27">
        <f>J1793/'I Disease Parameters'!$E$12</f>
        <v>0.38500631720280631</v>
      </c>
      <c r="N1793" s="27">
        <f>K1793/SQRT('I Disease Parameters'!$E$13*'I Disease Parameters'!$E$13)</f>
        <v>4.5294860852731655E-2</v>
      </c>
      <c r="O1793" s="27">
        <f>L1793/'I Disease Parameters'!$E$13</f>
        <v>2.7480927096507492E-2</v>
      </c>
      <c r="P1793" s="27">
        <f>(1-L1793)/'I Disease Parameters'!$E$14</f>
        <v>2.2201009973307193E-2</v>
      </c>
      <c r="Q1793" s="19" t="str">
        <f t="shared" si="760"/>
        <v/>
      </c>
      <c r="R1793" s="17" t="str">
        <f t="shared" si="761"/>
        <v/>
      </c>
      <c r="S1793" s="17" t="str">
        <f t="shared" si="762"/>
        <v/>
      </c>
      <c r="T1793" s="17" t="str">
        <f t="shared" si="763"/>
        <v/>
      </c>
      <c r="U1793" s="17" t="str">
        <f t="shared" si="764"/>
        <v/>
      </c>
      <c r="V1793" s="17" t="str">
        <f t="shared" si="765"/>
        <v/>
      </c>
      <c r="W1793" s="17" t="str">
        <f t="shared" si="766"/>
        <v/>
      </c>
      <c r="X1793" s="18" t="str">
        <f t="shared" si="757"/>
        <v/>
      </c>
      <c r="Y1793" s="17" t="str">
        <f t="shared" si="767"/>
        <v/>
      </c>
      <c r="Z1793" s="17" t="str">
        <f t="shared" si="768"/>
        <v/>
      </c>
      <c r="AA1793" s="17" t="str">
        <f t="shared" si="769"/>
        <v/>
      </c>
      <c r="AB1793" s="17" t="str">
        <f t="shared" si="770"/>
        <v/>
      </c>
      <c r="AC1793" s="17" t="str">
        <f t="shared" si="771"/>
        <v/>
      </c>
      <c r="AD1793" s="18" t="str">
        <f t="shared" si="772"/>
        <v/>
      </c>
      <c r="AE1793" s="19" t="str">
        <f t="shared" si="773"/>
        <v/>
      </c>
      <c r="AF1793" s="17" t="str">
        <f t="shared" si="774"/>
        <v/>
      </c>
      <c r="AG1793" s="17" t="str">
        <f t="shared" si="775"/>
        <v/>
      </c>
      <c r="AH1793" s="18" t="str">
        <f t="shared" si="776"/>
        <v/>
      </c>
      <c r="AI1793" s="73"/>
      <c r="AJ1793" s="74"/>
      <c r="AK1793" s="74"/>
      <c r="AL1793" s="73"/>
      <c r="AM1793" s="74"/>
      <c r="AN1793" s="74">
        <f t="shared" si="777"/>
        <v>2012</v>
      </c>
      <c r="AO1793" s="19" t="str">
        <f t="shared" ca="1" si="778"/>
        <v>-</v>
      </c>
      <c r="AP1793" s="17" t="str">
        <f ca="1">IF($C1793&gt;=TODAY(),"-",100*(AO1793-MIN(Fit_Error_Deaths))/(MAX(Fit_Error_Deaths)-MIN(Fit_Error_Deaths)))</f>
        <v>-</v>
      </c>
      <c r="AQ1793" s="17" t="str">
        <f t="shared" ca="1" si="779"/>
        <v>-</v>
      </c>
      <c r="AR1793" s="17" t="str">
        <f ca="1">IF($C1793&gt;=TODAY(),"-",100*(AQ1793-MIN(Fit_Error_LocalTransmission))/(MAX(Fit_Error_LocalTransmission)-MIN(Fit_Error_LocalTransmission)))</f>
        <v>-</v>
      </c>
      <c r="AS1793" s="17" t="str">
        <f t="shared" ca="1" si="780"/>
        <v>-</v>
      </c>
      <c r="AT1793" s="67" t="str">
        <f t="shared" ca="1" si="781"/>
        <v>-</v>
      </c>
    </row>
    <row r="1794" spans="1:46" s="1" customFormat="1" ht="12" x14ac:dyDescent="0.35">
      <c r="A1794" s="87"/>
      <c r="B1794" s="40" t="str">
        <f t="shared" si="758"/>
        <v/>
      </c>
      <c r="C1794" s="41" t="str">
        <f t="shared" si="759"/>
        <v/>
      </c>
      <c r="D1794" s="28">
        <f>'I Disease Parameters'!$E$6/(1000*365)</f>
        <v>4.8197260273972601E-5</v>
      </c>
      <c r="E1794" s="28">
        <f>'I Disease Parameters'!$E$7/(1000*365)</f>
        <v>2.0024657534246577E-5</v>
      </c>
      <c r="F1794" s="27">
        <f>(1-'I Disease Parameters'!$E$8)/'I Disease Parameters'!$E$10</f>
        <v>0.188</v>
      </c>
      <c r="G1794" s="27">
        <f>'I Disease Parameters'!$E$8/'I Disease Parameters'!$E$11</f>
        <v>1.2E-2</v>
      </c>
      <c r="H1794" s="27">
        <f>1/'I Disease Parameters'!$E$12</f>
        <v>0.05</v>
      </c>
      <c r="I1794" s="27">
        <f>'I Disease Parameters'!$E$9/'I Disease Parameters'!$E$15</f>
        <v>0</v>
      </c>
      <c r="J1794" s="83">
        <f t="shared" si="782"/>
        <v>7.7001263440561267</v>
      </c>
      <c r="K1794" s="60">
        <f t="shared" si="783"/>
        <v>0.77001263449643809</v>
      </c>
      <c r="L1794" s="30">
        <f t="shared" si="784"/>
        <v>0.46717576064062738</v>
      </c>
      <c r="M1794" s="27">
        <f>J1794/'I Disease Parameters'!$E$12</f>
        <v>0.38500631720280631</v>
      </c>
      <c r="N1794" s="27">
        <f>K1794/SQRT('I Disease Parameters'!$E$13*'I Disease Parameters'!$E$13)</f>
        <v>4.5294860852731655E-2</v>
      </c>
      <c r="O1794" s="27">
        <f>L1794/'I Disease Parameters'!$E$13</f>
        <v>2.7480927096507492E-2</v>
      </c>
      <c r="P1794" s="27">
        <f>(1-L1794)/'I Disease Parameters'!$E$14</f>
        <v>2.2201009973307193E-2</v>
      </c>
      <c r="Q1794" s="19" t="str">
        <f t="shared" si="760"/>
        <v/>
      </c>
      <c r="R1794" s="17" t="str">
        <f t="shared" si="761"/>
        <v/>
      </c>
      <c r="S1794" s="17" t="str">
        <f t="shared" si="762"/>
        <v/>
      </c>
      <c r="T1794" s="17" t="str">
        <f t="shared" si="763"/>
        <v/>
      </c>
      <c r="U1794" s="17" t="str">
        <f t="shared" si="764"/>
        <v/>
      </c>
      <c r="V1794" s="17" t="str">
        <f t="shared" si="765"/>
        <v/>
      </c>
      <c r="W1794" s="17" t="str">
        <f t="shared" si="766"/>
        <v/>
      </c>
      <c r="X1794" s="18" t="str">
        <f t="shared" si="757"/>
        <v/>
      </c>
      <c r="Y1794" s="17" t="str">
        <f t="shared" si="767"/>
        <v/>
      </c>
      <c r="Z1794" s="17" t="str">
        <f t="shared" si="768"/>
        <v/>
      </c>
      <c r="AA1794" s="17" t="str">
        <f t="shared" si="769"/>
        <v/>
      </c>
      <c r="AB1794" s="17" t="str">
        <f t="shared" si="770"/>
        <v/>
      </c>
      <c r="AC1794" s="17" t="str">
        <f t="shared" si="771"/>
        <v/>
      </c>
      <c r="AD1794" s="18" t="str">
        <f t="shared" si="772"/>
        <v/>
      </c>
      <c r="AE1794" s="19" t="str">
        <f t="shared" si="773"/>
        <v/>
      </c>
      <c r="AF1794" s="17" t="str">
        <f t="shared" si="774"/>
        <v/>
      </c>
      <c r="AG1794" s="17" t="str">
        <f t="shared" si="775"/>
        <v/>
      </c>
      <c r="AH1794" s="18" t="str">
        <f t="shared" si="776"/>
        <v/>
      </c>
      <c r="AI1794" s="73"/>
      <c r="AJ1794" s="74"/>
      <c r="AK1794" s="74"/>
      <c r="AL1794" s="73"/>
      <c r="AM1794" s="74"/>
      <c r="AN1794" s="74">
        <f t="shared" si="777"/>
        <v>2012</v>
      </c>
      <c r="AO1794" s="19" t="str">
        <f t="shared" ca="1" si="778"/>
        <v>-</v>
      </c>
      <c r="AP1794" s="17" t="str">
        <f ca="1">IF($C1794&gt;=TODAY(),"-",100*(AO1794-MIN(Fit_Error_Deaths))/(MAX(Fit_Error_Deaths)-MIN(Fit_Error_Deaths)))</f>
        <v>-</v>
      </c>
      <c r="AQ1794" s="17" t="str">
        <f t="shared" ca="1" si="779"/>
        <v>-</v>
      </c>
      <c r="AR1794" s="17" t="str">
        <f ca="1">IF($C1794&gt;=TODAY(),"-",100*(AQ1794-MIN(Fit_Error_LocalTransmission))/(MAX(Fit_Error_LocalTransmission)-MIN(Fit_Error_LocalTransmission)))</f>
        <v>-</v>
      </c>
      <c r="AS1794" s="17" t="str">
        <f t="shared" ca="1" si="780"/>
        <v>-</v>
      </c>
      <c r="AT1794" s="67" t="str">
        <f t="shared" ca="1" si="781"/>
        <v>-</v>
      </c>
    </row>
    <row r="1795" spans="1:46" s="1" customFormat="1" ht="12" x14ac:dyDescent="0.35">
      <c r="A1795" s="87"/>
      <c r="B1795" s="40" t="str">
        <f t="shared" si="758"/>
        <v/>
      </c>
      <c r="C1795" s="41" t="str">
        <f t="shared" si="759"/>
        <v/>
      </c>
      <c r="D1795" s="28">
        <f>'I Disease Parameters'!$E$6/(1000*365)</f>
        <v>4.8197260273972601E-5</v>
      </c>
      <c r="E1795" s="28">
        <f>'I Disease Parameters'!$E$7/(1000*365)</f>
        <v>2.0024657534246577E-5</v>
      </c>
      <c r="F1795" s="27">
        <f>(1-'I Disease Parameters'!$E$8)/'I Disease Parameters'!$E$10</f>
        <v>0.188</v>
      </c>
      <c r="G1795" s="27">
        <f>'I Disease Parameters'!$E$8/'I Disease Parameters'!$E$11</f>
        <v>1.2E-2</v>
      </c>
      <c r="H1795" s="27">
        <f>1/'I Disease Parameters'!$E$12</f>
        <v>0.05</v>
      </c>
      <c r="I1795" s="27">
        <f>'I Disease Parameters'!$E$9/'I Disease Parameters'!$E$15</f>
        <v>0</v>
      </c>
      <c r="J1795" s="83">
        <f t="shared" si="782"/>
        <v>7.7001263440561267</v>
      </c>
      <c r="K1795" s="60">
        <f t="shared" si="783"/>
        <v>0.77001263449643809</v>
      </c>
      <c r="L1795" s="30">
        <f t="shared" si="784"/>
        <v>0.46717576064062738</v>
      </c>
      <c r="M1795" s="27">
        <f>J1795/'I Disease Parameters'!$E$12</f>
        <v>0.38500631720280631</v>
      </c>
      <c r="N1795" s="27">
        <f>K1795/SQRT('I Disease Parameters'!$E$13*'I Disease Parameters'!$E$13)</f>
        <v>4.5294860852731655E-2</v>
      </c>
      <c r="O1795" s="27">
        <f>L1795/'I Disease Parameters'!$E$13</f>
        <v>2.7480927096507492E-2</v>
      </c>
      <c r="P1795" s="27">
        <f>(1-L1795)/'I Disease Parameters'!$E$14</f>
        <v>2.2201009973307193E-2</v>
      </c>
      <c r="Q1795" s="19" t="str">
        <f t="shared" si="760"/>
        <v/>
      </c>
      <c r="R1795" s="17" t="str">
        <f t="shared" si="761"/>
        <v/>
      </c>
      <c r="S1795" s="17" t="str">
        <f t="shared" si="762"/>
        <v/>
      </c>
      <c r="T1795" s="17" t="str">
        <f t="shared" si="763"/>
        <v/>
      </c>
      <c r="U1795" s="17" t="str">
        <f t="shared" si="764"/>
        <v/>
      </c>
      <c r="V1795" s="17" t="str">
        <f t="shared" si="765"/>
        <v/>
      </c>
      <c r="W1795" s="17" t="str">
        <f t="shared" si="766"/>
        <v/>
      </c>
      <c r="X1795" s="18" t="str">
        <f t="shared" si="757"/>
        <v/>
      </c>
      <c r="Y1795" s="17" t="str">
        <f t="shared" si="767"/>
        <v/>
      </c>
      <c r="Z1795" s="17" t="str">
        <f t="shared" si="768"/>
        <v/>
      </c>
      <c r="AA1795" s="17" t="str">
        <f t="shared" si="769"/>
        <v/>
      </c>
      <c r="AB1795" s="17" t="str">
        <f t="shared" si="770"/>
        <v/>
      </c>
      <c r="AC1795" s="17" t="str">
        <f t="shared" si="771"/>
        <v/>
      </c>
      <c r="AD1795" s="18" t="str">
        <f t="shared" si="772"/>
        <v/>
      </c>
      <c r="AE1795" s="19" t="str">
        <f t="shared" si="773"/>
        <v/>
      </c>
      <c r="AF1795" s="17" t="str">
        <f t="shared" si="774"/>
        <v/>
      </c>
      <c r="AG1795" s="17" t="str">
        <f t="shared" si="775"/>
        <v/>
      </c>
      <c r="AH1795" s="18" t="str">
        <f t="shared" si="776"/>
        <v/>
      </c>
      <c r="AI1795" s="73"/>
      <c r="AJ1795" s="74"/>
      <c r="AK1795" s="74"/>
      <c r="AL1795" s="73"/>
      <c r="AM1795" s="74"/>
      <c r="AN1795" s="74">
        <f t="shared" si="777"/>
        <v>2012</v>
      </c>
      <c r="AO1795" s="19" t="str">
        <f t="shared" ca="1" si="778"/>
        <v>-</v>
      </c>
      <c r="AP1795" s="17" t="str">
        <f ca="1">IF($C1795&gt;=TODAY(),"-",100*(AO1795-MIN(Fit_Error_Deaths))/(MAX(Fit_Error_Deaths)-MIN(Fit_Error_Deaths)))</f>
        <v>-</v>
      </c>
      <c r="AQ1795" s="17" t="str">
        <f t="shared" ca="1" si="779"/>
        <v>-</v>
      </c>
      <c r="AR1795" s="17" t="str">
        <f ca="1">IF($C1795&gt;=TODAY(),"-",100*(AQ1795-MIN(Fit_Error_LocalTransmission))/(MAX(Fit_Error_LocalTransmission)-MIN(Fit_Error_LocalTransmission)))</f>
        <v>-</v>
      </c>
      <c r="AS1795" s="17" t="str">
        <f t="shared" ca="1" si="780"/>
        <v>-</v>
      </c>
      <c r="AT1795" s="67" t="str">
        <f t="shared" ca="1" si="781"/>
        <v>-</v>
      </c>
    </row>
    <row r="1796" spans="1:46" s="1" customFormat="1" ht="12" x14ac:dyDescent="0.35">
      <c r="A1796" s="87"/>
      <c r="B1796" s="40" t="str">
        <f t="shared" si="758"/>
        <v/>
      </c>
      <c r="C1796" s="41" t="str">
        <f t="shared" si="759"/>
        <v/>
      </c>
      <c r="D1796" s="28">
        <f>'I Disease Parameters'!$E$6/(1000*365)</f>
        <v>4.8197260273972601E-5</v>
      </c>
      <c r="E1796" s="28">
        <f>'I Disease Parameters'!$E$7/(1000*365)</f>
        <v>2.0024657534246577E-5</v>
      </c>
      <c r="F1796" s="27">
        <f>(1-'I Disease Parameters'!$E$8)/'I Disease Parameters'!$E$10</f>
        <v>0.188</v>
      </c>
      <c r="G1796" s="27">
        <f>'I Disease Parameters'!$E$8/'I Disease Parameters'!$E$11</f>
        <v>1.2E-2</v>
      </c>
      <c r="H1796" s="27">
        <f>1/'I Disease Parameters'!$E$12</f>
        <v>0.05</v>
      </c>
      <c r="I1796" s="27">
        <f>'I Disease Parameters'!$E$9/'I Disease Parameters'!$E$15</f>
        <v>0</v>
      </c>
      <c r="J1796" s="83">
        <f t="shared" si="782"/>
        <v>7.7001263440561267</v>
      </c>
      <c r="K1796" s="60">
        <f t="shared" si="783"/>
        <v>0.77001263449643809</v>
      </c>
      <c r="L1796" s="30">
        <f t="shared" si="784"/>
        <v>0.46717576064062738</v>
      </c>
      <c r="M1796" s="27">
        <f>J1796/'I Disease Parameters'!$E$12</f>
        <v>0.38500631720280631</v>
      </c>
      <c r="N1796" s="27">
        <f>K1796/SQRT('I Disease Parameters'!$E$13*'I Disease Parameters'!$E$13)</f>
        <v>4.5294860852731655E-2</v>
      </c>
      <c r="O1796" s="27">
        <f>L1796/'I Disease Parameters'!$E$13</f>
        <v>2.7480927096507492E-2</v>
      </c>
      <c r="P1796" s="27">
        <f>(1-L1796)/'I Disease Parameters'!$E$14</f>
        <v>2.2201009973307193E-2</v>
      </c>
      <c r="Q1796" s="19" t="str">
        <f t="shared" si="760"/>
        <v/>
      </c>
      <c r="R1796" s="17" t="str">
        <f t="shared" si="761"/>
        <v/>
      </c>
      <c r="S1796" s="17" t="str">
        <f t="shared" si="762"/>
        <v/>
      </c>
      <c r="T1796" s="17" t="str">
        <f t="shared" si="763"/>
        <v/>
      </c>
      <c r="U1796" s="17" t="str">
        <f t="shared" si="764"/>
        <v/>
      </c>
      <c r="V1796" s="17" t="str">
        <f t="shared" si="765"/>
        <v/>
      </c>
      <c r="W1796" s="17" t="str">
        <f t="shared" si="766"/>
        <v/>
      </c>
      <c r="X1796" s="18" t="str">
        <f t="shared" ref="X1796:X1828" si="785">IF($B1796&gt;$C$1,"",MAX(View_T_C))</f>
        <v/>
      </c>
      <c r="Y1796" s="17" t="str">
        <f t="shared" si="767"/>
        <v/>
      </c>
      <c r="Z1796" s="17" t="str">
        <f t="shared" si="768"/>
        <v/>
      </c>
      <c r="AA1796" s="17" t="str">
        <f t="shared" si="769"/>
        <v/>
      </c>
      <c r="AB1796" s="17" t="str">
        <f t="shared" si="770"/>
        <v/>
      </c>
      <c r="AC1796" s="17" t="str">
        <f t="shared" si="771"/>
        <v/>
      </c>
      <c r="AD1796" s="18" t="str">
        <f t="shared" si="772"/>
        <v/>
      </c>
      <c r="AE1796" s="19" t="str">
        <f t="shared" si="773"/>
        <v/>
      </c>
      <c r="AF1796" s="17" t="str">
        <f t="shared" si="774"/>
        <v/>
      </c>
      <c r="AG1796" s="17" t="str">
        <f t="shared" si="775"/>
        <v/>
      </c>
      <c r="AH1796" s="18" t="str">
        <f t="shared" si="776"/>
        <v/>
      </c>
      <c r="AI1796" s="73"/>
      <c r="AJ1796" s="74"/>
      <c r="AK1796" s="74"/>
      <c r="AL1796" s="73"/>
      <c r="AM1796" s="74"/>
      <c r="AN1796" s="74">
        <f t="shared" si="777"/>
        <v>2012</v>
      </c>
      <c r="AO1796" s="19" t="str">
        <f t="shared" ca="1" si="778"/>
        <v>-</v>
      </c>
      <c r="AP1796" s="17" t="str">
        <f ca="1">IF($C1796&gt;=TODAY(),"-",100*(AO1796-MIN(Fit_Error_Deaths))/(MAX(Fit_Error_Deaths)-MIN(Fit_Error_Deaths)))</f>
        <v>-</v>
      </c>
      <c r="AQ1796" s="17" t="str">
        <f t="shared" ca="1" si="779"/>
        <v>-</v>
      </c>
      <c r="AR1796" s="17" t="str">
        <f ca="1">IF($C1796&gt;=TODAY(),"-",100*(AQ1796-MIN(Fit_Error_LocalTransmission))/(MAX(Fit_Error_LocalTransmission)-MIN(Fit_Error_LocalTransmission)))</f>
        <v>-</v>
      </c>
      <c r="AS1796" s="17" t="str">
        <f t="shared" ca="1" si="780"/>
        <v>-</v>
      </c>
      <c r="AT1796" s="67" t="str">
        <f t="shared" ca="1" si="781"/>
        <v>-</v>
      </c>
    </row>
    <row r="1797" spans="1:46" s="1" customFormat="1" ht="12" x14ac:dyDescent="0.35">
      <c r="A1797" s="87"/>
      <c r="B1797" s="40" t="str">
        <f t="shared" ref="B1797:B1828" si="786">IF($B1796&gt;=$C$1,"",B1796+1)</f>
        <v/>
      </c>
      <c r="C1797" s="41" t="str">
        <f t="shared" ref="C1797:C1828" si="787">IF($B1797&gt;$C$1,"",C1796+1)</f>
        <v/>
      </c>
      <c r="D1797" s="28">
        <f>'I Disease Parameters'!$E$6/(1000*365)</f>
        <v>4.8197260273972601E-5</v>
      </c>
      <c r="E1797" s="28">
        <f>'I Disease Parameters'!$E$7/(1000*365)</f>
        <v>2.0024657534246577E-5</v>
      </c>
      <c r="F1797" s="27">
        <f>(1-'I Disease Parameters'!$E$8)/'I Disease Parameters'!$E$10</f>
        <v>0.188</v>
      </c>
      <c r="G1797" s="27">
        <f>'I Disease Parameters'!$E$8/'I Disease Parameters'!$E$11</f>
        <v>1.2E-2</v>
      </c>
      <c r="H1797" s="27">
        <f>1/'I Disease Parameters'!$E$12</f>
        <v>0.05</v>
      </c>
      <c r="I1797" s="27">
        <f>'I Disease Parameters'!$E$9/'I Disease Parameters'!$E$15</f>
        <v>0</v>
      </c>
      <c r="J1797" s="83">
        <f t="shared" si="782"/>
        <v>7.7001263440561267</v>
      </c>
      <c r="K1797" s="60">
        <f t="shared" si="783"/>
        <v>0.77001263449643809</v>
      </c>
      <c r="L1797" s="30">
        <f t="shared" si="784"/>
        <v>0.46717576064062738</v>
      </c>
      <c r="M1797" s="27">
        <f>J1797/'I Disease Parameters'!$E$12</f>
        <v>0.38500631720280631</v>
      </c>
      <c r="N1797" s="27">
        <f>K1797/SQRT('I Disease Parameters'!$E$13*'I Disease Parameters'!$E$13)</f>
        <v>4.5294860852731655E-2</v>
      </c>
      <c r="O1797" s="27">
        <f>L1797/'I Disease Parameters'!$E$13</f>
        <v>2.7480927096507492E-2</v>
      </c>
      <c r="P1797" s="27">
        <f>(1-L1797)/'I Disease Parameters'!$E$14</f>
        <v>2.2201009973307193E-2</v>
      </c>
      <c r="Q1797" s="19" t="str">
        <f t="shared" ref="Q1797:Q1828" si="788">IF($B1797&gt;$C$1,"",Q1796+p_0*$W1796+p_9*$U1796-p_1*$Q1796-p_2*$Q1796*($S1796/$W1796)-p_3*$Q1796*($T1796/$W1796))</f>
        <v/>
      </c>
      <c r="R1797" s="17" t="str">
        <f t="shared" ref="R1797:R1828" si="789">IF($B1797&gt;$C$1,"",R1796+p_2*$Q1796*($S1796/$W1796)+p_3*$Q1796*($T1796/$W1796) - p_1*$R1796- p_4*$R1796 - p_5*$R1796+AI1796)</f>
        <v/>
      </c>
      <c r="S1797" s="17" t="str">
        <f t="shared" ref="S1797:S1828" si="790">IF($B1797&gt;$C$1,"",S1796+p_4*$R1796-p_1*$S1796-p_6*$S1796+AJ1796)</f>
        <v/>
      </c>
      <c r="T1797" s="17" t="str">
        <f t="shared" ref="T1797:T1828" si="791">IF($B1797&gt;$C$1,"",T1796+p_5*$R1796-p_1*$T1796-p_7*$T1796-p_8*$T1796+AK1796)</f>
        <v/>
      </c>
      <c r="U1797" s="17" t="str">
        <f t="shared" ref="U1797:U1828" si="792">IF($B1797&gt;$C$1,"",U1796+p_7*$T1796+p_6*$S1796-p_1*$U1796-p_9*$U1796)</f>
        <v/>
      </c>
      <c r="V1797" s="17" t="str">
        <f t="shared" ref="V1797:V1828" si="793">IF($B1797&gt;$C$1,"",V1796+p_8*$T1796)</f>
        <v/>
      </c>
      <c r="W1797" s="17" t="str">
        <f t="shared" ref="W1797:W1828" si="794">IF($B1797&gt;$C$1,"",SUM($Q1797:$U1797))</f>
        <v/>
      </c>
      <c r="X1797" s="18" t="str">
        <f t="shared" si="785"/>
        <v/>
      </c>
      <c r="Y1797" s="17" t="str">
        <f t="shared" ref="Y1797:Y1828" si="795">IF($B1797&gt;$C$1,"",Q1797-Q1796)</f>
        <v/>
      </c>
      <c r="Z1797" s="17" t="str">
        <f t="shared" ref="Z1797:Z1828" si="796">IF($B1797&gt;$C$1,"",R1797-R1796)</f>
        <v/>
      </c>
      <c r="AA1797" s="17" t="str">
        <f t="shared" ref="AA1797:AA1828" si="797">IF($B1797&gt;$C$1,"",S1797-S1796)</f>
        <v/>
      </c>
      <c r="AB1797" s="17" t="str">
        <f t="shared" ref="AB1797:AB1828" si="798">IF($B1797&gt;$C$1,"",T1797-T1796)</f>
        <v/>
      </c>
      <c r="AC1797" s="17" t="str">
        <f t="shared" ref="AC1797:AC1828" si="799">IF($B1797&gt;$C$1,"",U1797-U1796)</f>
        <v/>
      </c>
      <c r="AD1797" s="18" t="str">
        <f t="shared" ref="AD1797:AD1828" si="800">IF($B1797&gt;$C$1,"",V1797-V1796)</f>
        <v/>
      </c>
      <c r="AE1797" s="19" t="str">
        <f t="shared" ref="AE1797:AE1828" si="801">IF($B1797&gt;$C$1,"",p_2*$Q1796*($S1796/$W1796)+p_3*$Q1796*($T1796/$W1796))</f>
        <v/>
      </c>
      <c r="AF1797" s="17" t="str">
        <f t="shared" ref="AF1797:AF1828" si="802">IF($B1797&gt;$C$1,"",p_4*$R1796)</f>
        <v/>
      </c>
      <c r="AG1797" s="17" t="str">
        <f t="shared" ref="AG1797:AG1828" si="803">IF($B1797&gt;$C$1,"",p_5*$R1796)</f>
        <v/>
      </c>
      <c r="AH1797" s="18" t="str">
        <f t="shared" si="776"/>
        <v/>
      </c>
      <c r="AI1797" s="73"/>
      <c r="AJ1797" s="74"/>
      <c r="AK1797" s="74"/>
      <c r="AL1797" s="73"/>
      <c r="AM1797" s="74"/>
      <c r="AN1797" s="74">
        <f t="shared" si="777"/>
        <v>2012</v>
      </c>
      <c r="AO1797" s="19" t="str">
        <f t="shared" ca="1" si="778"/>
        <v>-</v>
      </c>
      <c r="AP1797" s="17" t="str">
        <f ca="1">IF($C1797&gt;=TODAY(),"-",100*(AO1797-MIN(Fit_Error_Deaths))/(MAX(Fit_Error_Deaths)-MIN(Fit_Error_Deaths)))</f>
        <v>-</v>
      </c>
      <c r="AQ1797" s="17" t="str">
        <f t="shared" ca="1" si="779"/>
        <v>-</v>
      </c>
      <c r="AR1797" s="17" t="str">
        <f ca="1">IF($C1797&gt;=TODAY(),"-",100*(AQ1797-MIN(Fit_Error_LocalTransmission))/(MAX(Fit_Error_LocalTransmission)-MIN(Fit_Error_LocalTransmission)))</f>
        <v>-</v>
      </c>
      <c r="AS1797" s="17" t="str">
        <f t="shared" ca="1" si="780"/>
        <v>-</v>
      </c>
      <c r="AT1797" s="67" t="str">
        <f t="shared" ca="1" si="781"/>
        <v>-</v>
      </c>
    </row>
    <row r="1798" spans="1:46" s="1" customFormat="1" ht="12" x14ac:dyDescent="0.35">
      <c r="A1798" s="87"/>
      <c r="B1798" s="40" t="str">
        <f t="shared" si="786"/>
        <v/>
      </c>
      <c r="C1798" s="41" t="str">
        <f t="shared" si="787"/>
        <v/>
      </c>
      <c r="D1798" s="28">
        <f>'I Disease Parameters'!$E$6/(1000*365)</f>
        <v>4.8197260273972601E-5</v>
      </c>
      <c r="E1798" s="28">
        <f>'I Disease Parameters'!$E$7/(1000*365)</f>
        <v>2.0024657534246577E-5</v>
      </c>
      <c r="F1798" s="27">
        <f>(1-'I Disease Parameters'!$E$8)/'I Disease Parameters'!$E$10</f>
        <v>0.188</v>
      </c>
      <c r="G1798" s="27">
        <f>'I Disease Parameters'!$E$8/'I Disease Parameters'!$E$11</f>
        <v>1.2E-2</v>
      </c>
      <c r="H1798" s="27">
        <f>1/'I Disease Parameters'!$E$12</f>
        <v>0.05</v>
      </c>
      <c r="I1798" s="27">
        <f>'I Disease Parameters'!$E$9/'I Disease Parameters'!$E$15</f>
        <v>0</v>
      </c>
      <c r="J1798" s="83">
        <f t="shared" si="782"/>
        <v>7.7001263440561267</v>
      </c>
      <c r="K1798" s="60">
        <f t="shared" si="783"/>
        <v>0.77001263449643809</v>
      </c>
      <c r="L1798" s="30">
        <f t="shared" si="784"/>
        <v>0.46717576064062738</v>
      </c>
      <c r="M1798" s="27">
        <f>J1798/'I Disease Parameters'!$E$12</f>
        <v>0.38500631720280631</v>
      </c>
      <c r="N1798" s="27">
        <f>K1798/SQRT('I Disease Parameters'!$E$13*'I Disease Parameters'!$E$13)</f>
        <v>4.5294860852731655E-2</v>
      </c>
      <c r="O1798" s="27">
        <f>L1798/'I Disease Parameters'!$E$13</f>
        <v>2.7480927096507492E-2</v>
      </c>
      <c r="P1798" s="27">
        <f>(1-L1798)/'I Disease Parameters'!$E$14</f>
        <v>2.2201009973307193E-2</v>
      </c>
      <c r="Q1798" s="19" t="str">
        <f t="shared" si="788"/>
        <v/>
      </c>
      <c r="R1798" s="17" t="str">
        <f t="shared" si="789"/>
        <v/>
      </c>
      <c r="S1798" s="17" t="str">
        <f t="shared" si="790"/>
        <v/>
      </c>
      <c r="T1798" s="17" t="str">
        <f t="shared" si="791"/>
        <v/>
      </c>
      <c r="U1798" s="17" t="str">
        <f t="shared" si="792"/>
        <v/>
      </c>
      <c r="V1798" s="17" t="str">
        <f t="shared" si="793"/>
        <v/>
      </c>
      <c r="W1798" s="17" t="str">
        <f t="shared" si="794"/>
        <v/>
      </c>
      <c r="X1798" s="18" t="str">
        <f t="shared" si="785"/>
        <v/>
      </c>
      <c r="Y1798" s="17" t="str">
        <f t="shared" si="795"/>
        <v/>
      </c>
      <c r="Z1798" s="17" t="str">
        <f t="shared" si="796"/>
        <v/>
      </c>
      <c r="AA1798" s="17" t="str">
        <f t="shared" si="797"/>
        <v/>
      </c>
      <c r="AB1798" s="17" t="str">
        <f t="shared" si="798"/>
        <v/>
      </c>
      <c r="AC1798" s="17" t="str">
        <f t="shared" si="799"/>
        <v/>
      </c>
      <c r="AD1798" s="18" t="str">
        <f t="shared" si="800"/>
        <v/>
      </c>
      <c r="AE1798" s="19" t="str">
        <f t="shared" si="801"/>
        <v/>
      </c>
      <c r="AF1798" s="17" t="str">
        <f t="shared" si="802"/>
        <v/>
      </c>
      <c r="AG1798" s="17" t="str">
        <f t="shared" si="803"/>
        <v/>
      </c>
      <c r="AH1798" s="18" t="str">
        <f t="shared" ref="AH1798:AH1828" si="804">IF($B1798&gt;$C$1,"",AG1798+AF1798)</f>
        <v/>
      </c>
      <c r="AI1798" s="73"/>
      <c r="AJ1798" s="74"/>
      <c r="AK1798" s="74"/>
      <c r="AL1798" s="73"/>
      <c r="AM1798" s="74"/>
      <c r="AN1798" s="74">
        <f t="shared" ref="AN1798:AN1828" si="805">AM1798+AN1797</f>
        <v>2012</v>
      </c>
      <c r="AO1798" s="19" t="str">
        <f t="shared" ref="AO1798:AO1828" ca="1" si="806">IF($C1798&gt;=TODAY(),"-",(AL1798-AD1798)^2)</f>
        <v>-</v>
      </c>
      <c r="AP1798" s="17" t="str">
        <f ca="1">IF($C1798&gt;=TODAY(),"-",100*(AO1798-MIN(Fit_Error_Deaths))/(MAX(Fit_Error_Deaths)-MIN(Fit_Error_Deaths)))</f>
        <v>-</v>
      </c>
      <c r="AQ1798" s="17" t="str">
        <f t="shared" ref="AQ1798:AQ1828" ca="1" si="807">IF($C1798&gt;=TODAY(),"-",(AM1798-AH1798)^2)</f>
        <v>-</v>
      </c>
      <c r="AR1798" s="17" t="str">
        <f ca="1">IF($C1798&gt;=TODAY(),"-",100*(AQ1798-MIN(Fit_Error_LocalTransmission))/(MAX(Fit_Error_LocalTransmission)-MIN(Fit_Error_LocalTransmission)))</f>
        <v>-</v>
      </c>
      <c r="AS1798" s="17" t="str">
        <f t="shared" ref="AS1798:AS1828" ca="1" si="808">IF($C1798&gt;=TODAY(),"-",AP1798*$AO$2+AR1798*$AQ$2)</f>
        <v>-</v>
      </c>
      <c r="AT1798" s="67" t="str">
        <f t="shared" ref="AT1798:AT1828" ca="1" si="809">IF($C1798&gt;=TODAY(),"-",($AT$2)^((TODAY()-C1798-1)))</f>
        <v>-</v>
      </c>
    </row>
    <row r="1799" spans="1:46" s="1" customFormat="1" ht="12" x14ac:dyDescent="0.35">
      <c r="A1799" s="87"/>
      <c r="B1799" s="40" t="str">
        <f t="shared" si="786"/>
        <v/>
      </c>
      <c r="C1799" s="41" t="str">
        <f t="shared" si="787"/>
        <v/>
      </c>
      <c r="D1799" s="28">
        <f>'I Disease Parameters'!$E$6/(1000*365)</f>
        <v>4.8197260273972601E-5</v>
      </c>
      <c r="E1799" s="28">
        <f>'I Disease Parameters'!$E$7/(1000*365)</f>
        <v>2.0024657534246577E-5</v>
      </c>
      <c r="F1799" s="27">
        <f>(1-'I Disease Parameters'!$E$8)/'I Disease Parameters'!$E$10</f>
        <v>0.188</v>
      </c>
      <c r="G1799" s="27">
        <f>'I Disease Parameters'!$E$8/'I Disease Parameters'!$E$11</f>
        <v>1.2E-2</v>
      </c>
      <c r="H1799" s="27">
        <f>1/'I Disease Parameters'!$E$12</f>
        <v>0.05</v>
      </c>
      <c r="I1799" s="27">
        <f>'I Disease Parameters'!$E$9/'I Disease Parameters'!$E$15</f>
        <v>0</v>
      </c>
      <c r="J1799" s="83">
        <f t="shared" ref="J1799:J1828" si="810">J1798</f>
        <v>7.7001263440561267</v>
      </c>
      <c r="K1799" s="60">
        <f t="shared" ref="K1799:K1828" si="811">K1798</f>
        <v>0.77001263449643809</v>
      </c>
      <c r="L1799" s="30">
        <f t="shared" ref="L1799:L1828" si="812">L1798</f>
        <v>0.46717576064062738</v>
      </c>
      <c r="M1799" s="27">
        <f>J1799/'I Disease Parameters'!$E$12</f>
        <v>0.38500631720280631</v>
      </c>
      <c r="N1799" s="27">
        <f>K1799/SQRT('I Disease Parameters'!$E$13*'I Disease Parameters'!$E$13)</f>
        <v>4.5294860852731655E-2</v>
      </c>
      <c r="O1799" s="27">
        <f>L1799/'I Disease Parameters'!$E$13</f>
        <v>2.7480927096507492E-2</v>
      </c>
      <c r="P1799" s="27">
        <f>(1-L1799)/'I Disease Parameters'!$E$14</f>
        <v>2.2201009973307193E-2</v>
      </c>
      <c r="Q1799" s="19" t="str">
        <f t="shared" si="788"/>
        <v/>
      </c>
      <c r="R1799" s="17" t="str">
        <f t="shared" si="789"/>
        <v/>
      </c>
      <c r="S1799" s="17" t="str">
        <f t="shared" si="790"/>
        <v/>
      </c>
      <c r="T1799" s="17" t="str">
        <f t="shared" si="791"/>
        <v/>
      </c>
      <c r="U1799" s="17" t="str">
        <f t="shared" si="792"/>
        <v/>
      </c>
      <c r="V1799" s="17" t="str">
        <f t="shared" si="793"/>
        <v/>
      </c>
      <c r="W1799" s="17" t="str">
        <f t="shared" si="794"/>
        <v/>
      </c>
      <c r="X1799" s="18" t="str">
        <f t="shared" si="785"/>
        <v/>
      </c>
      <c r="Y1799" s="17" t="str">
        <f t="shared" si="795"/>
        <v/>
      </c>
      <c r="Z1799" s="17" t="str">
        <f t="shared" si="796"/>
        <v/>
      </c>
      <c r="AA1799" s="17" t="str">
        <f t="shared" si="797"/>
        <v/>
      </c>
      <c r="AB1799" s="17" t="str">
        <f t="shared" si="798"/>
        <v/>
      </c>
      <c r="AC1799" s="17" t="str">
        <f t="shared" si="799"/>
        <v/>
      </c>
      <c r="AD1799" s="18" t="str">
        <f t="shared" si="800"/>
        <v/>
      </c>
      <c r="AE1799" s="19" t="str">
        <f t="shared" si="801"/>
        <v/>
      </c>
      <c r="AF1799" s="17" t="str">
        <f t="shared" si="802"/>
        <v/>
      </c>
      <c r="AG1799" s="17" t="str">
        <f t="shared" si="803"/>
        <v/>
      </c>
      <c r="AH1799" s="18" t="str">
        <f t="shared" si="804"/>
        <v/>
      </c>
      <c r="AI1799" s="73"/>
      <c r="AJ1799" s="74"/>
      <c r="AK1799" s="74"/>
      <c r="AL1799" s="73"/>
      <c r="AM1799" s="74"/>
      <c r="AN1799" s="74">
        <f t="shared" si="805"/>
        <v>2012</v>
      </c>
      <c r="AO1799" s="19" t="str">
        <f t="shared" ca="1" si="806"/>
        <v>-</v>
      </c>
      <c r="AP1799" s="17" t="str">
        <f ca="1">IF($C1799&gt;=TODAY(),"-",100*(AO1799-MIN(Fit_Error_Deaths))/(MAX(Fit_Error_Deaths)-MIN(Fit_Error_Deaths)))</f>
        <v>-</v>
      </c>
      <c r="AQ1799" s="17" t="str">
        <f t="shared" ca="1" si="807"/>
        <v>-</v>
      </c>
      <c r="AR1799" s="17" t="str">
        <f ca="1">IF($C1799&gt;=TODAY(),"-",100*(AQ1799-MIN(Fit_Error_LocalTransmission))/(MAX(Fit_Error_LocalTransmission)-MIN(Fit_Error_LocalTransmission)))</f>
        <v>-</v>
      </c>
      <c r="AS1799" s="17" t="str">
        <f t="shared" ca="1" si="808"/>
        <v>-</v>
      </c>
      <c r="AT1799" s="67" t="str">
        <f t="shared" ca="1" si="809"/>
        <v>-</v>
      </c>
    </row>
    <row r="1800" spans="1:46" s="1" customFormat="1" ht="12" x14ac:dyDescent="0.35">
      <c r="A1800" s="87"/>
      <c r="B1800" s="40" t="str">
        <f t="shared" si="786"/>
        <v/>
      </c>
      <c r="C1800" s="41" t="str">
        <f t="shared" si="787"/>
        <v/>
      </c>
      <c r="D1800" s="28">
        <f>'I Disease Parameters'!$E$6/(1000*365)</f>
        <v>4.8197260273972601E-5</v>
      </c>
      <c r="E1800" s="28">
        <f>'I Disease Parameters'!$E$7/(1000*365)</f>
        <v>2.0024657534246577E-5</v>
      </c>
      <c r="F1800" s="27">
        <f>(1-'I Disease Parameters'!$E$8)/'I Disease Parameters'!$E$10</f>
        <v>0.188</v>
      </c>
      <c r="G1800" s="27">
        <f>'I Disease Parameters'!$E$8/'I Disease Parameters'!$E$11</f>
        <v>1.2E-2</v>
      </c>
      <c r="H1800" s="27">
        <f>1/'I Disease Parameters'!$E$12</f>
        <v>0.05</v>
      </c>
      <c r="I1800" s="27">
        <f>'I Disease Parameters'!$E$9/'I Disease Parameters'!$E$15</f>
        <v>0</v>
      </c>
      <c r="J1800" s="83">
        <f t="shared" si="810"/>
        <v>7.7001263440561267</v>
      </c>
      <c r="K1800" s="60">
        <f t="shared" si="811"/>
        <v>0.77001263449643809</v>
      </c>
      <c r="L1800" s="30">
        <f t="shared" si="812"/>
        <v>0.46717576064062738</v>
      </c>
      <c r="M1800" s="27">
        <f>J1800/'I Disease Parameters'!$E$12</f>
        <v>0.38500631720280631</v>
      </c>
      <c r="N1800" s="27">
        <f>K1800/SQRT('I Disease Parameters'!$E$13*'I Disease Parameters'!$E$13)</f>
        <v>4.5294860852731655E-2</v>
      </c>
      <c r="O1800" s="27">
        <f>L1800/'I Disease Parameters'!$E$13</f>
        <v>2.7480927096507492E-2</v>
      </c>
      <c r="P1800" s="27">
        <f>(1-L1800)/'I Disease Parameters'!$E$14</f>
        <v>2.2201009973307193E-2</v>
      </c>
      <c r="Q1800" s="19" t="str">
        <f t="shared" si="788"/>
        <v/>
      </c>
      <c r="R1800" s="17" t="str">
        <f t="shared" si="789"/>
        <v/>
      </c>
      <c r="S1800" s="17" t="str">
        <f t="shared" si="790"/>
        <v/>
      </c>
      <c r="T1800" s="17" t="str">
        <f t="shared" si="791"/>
        <v/>
      </c>
      <c r="U1800" s="17" t="str">
        <f t="shared" si="792"/>
        <v/>
      </c>
      <c r="V1800" s="17" t="str">
        <f t="shared" si="793"/>
        <v/>
      </c>
      <c r="W1800" s="17" t="str">
        <f t="shared" si="794"/>
        <v/>
      </c>
      <c r="X1800" s="18" t="str">
        <f t="shared" si="785"/>
        <v/>
      </c>
      <c r="Y1800" s="17" t="str">
        <f t="shared" si="795"/>
        <v/>
      </c>
      <c r="Z1800" s="17" t="str">
        <f t="shared" si="796"/>
        <v/>
      </c>
      <c r="AA1800" s="17" t="str">
        <f t="shared" si="797"/>
        <v/>
      </c>
      <c r="AB1800" s="17" t="str">
        <f t="shared" si="798"/>
        <v/>
      </c>
      <c r="AC1800" s="17" t="str">
        <f t="shared" si="799"/>
        <v/>
      </c>
      <c r="AD1800" s="18" t="str">
        <f t="shared" si="800"/>
        <v/>
      </c>
      <c r="AE1800" s="19" t="str">
        <f t="shared" si="801"/>
        <v/>
      </c>
      <c r="AF1800" s="17" t="str">
        <f t="shared" si="802"/>
        <v/>
      </c>
      <c r="AG1800" s="17" t="str">
        <f t="shared" si="803"/>
        <v/>
      </c>
      <c r="AH1800" s="18" t="str">
        <f t="shared" si="804"/>
        <v/>
      </c>
      <c r="AI1800" s="73"/>
      <c r="AJ1800" s="74"/>
      <c r="AK1800" s="74"/>
      <c r="AL1800" s="73"/>
      <c r="AM1800" s="74"/>
      <c r="AN1800" s="74">
        <f t="shared" si="805"/>
        <v>2012</v>
      </c>
      <c r="AO1800" s="19" t="str">
        <f t="shared" ca="1" si="806"/>
        <v>-</v>
      </c>
      <c r="AP1800" s="17" t="str">
        <f ca="1">IF($C1800&gt;=TODAY(),"-",100*(AO1800-MIN(Fit_Error_Deaths))/(MAX(Fit_Error_Deaths)-MIN(Fit_Error_Deaths)))</f>
        <v>-</v>
      </c>
      <c r="AQ1800" s="17" t="str">
        <f t="shared" ca="1" si="807"/>
        <v>-</v>
      </c>
      <c r="AR1800" s="17" t="str">
        <f ca="1">IF($C1800&gt;=TODAY(),"-",100*(AQ1800-MIN(Fit_Error_LocalTransmission))/(MAX(Fit_Error_LocalTransmission)-MIN(Fit_Error_LocalTransmission)))</f>
        <v>-</v>
      </c>
      <c r="AS1800" s="17" t="str">
        <f t="shared" ca="1" si="808"/>
        <v>-</v>
      </c>
      <c r="AT1800" s="67" t="str">
        <f t="shared" ca="1" si="809"/>
        <v>-</v>
      </c>
    </row>
    <row r="1801" spans="1:46" s="1" customFormat="1" ht="12" x14ac:dyDescent="0.35">
      <c r="A1801" s="87"/>
      <c r="B1801" s="40" t="str">
        <f t="shared" si="786"/>
        <v/>
      </c>
      <c r="C1801" s="41" t="str">
        <f t="shared" si="787"/>
        <v/>
      </c>
      <c r="D1801" s="28">
        <f>'I Disease Parameters'!$E$6/(1000*365)</f>
        <v>4.8197260273972601E-5</v>
      </c>
      <c r="E1801" s="28">
        <f>'I Disease Parameters'!$E$7/(1000*365)</f>
        <v>2.0024657534246577E-5</v>
      </c>
      <c r="F1801" s="27">
        <f>(1-'I Disease Parameters'!$E$8)/'I Disease Parameters'!$E$10</f>
        <v>0.188</v>
      </c>
      <c r="G1801" s="27">
        <f>'I Disease Parameters'!$E$8/'I Disease Parameters'!$E$11</f>
        <v>1.2E-2</v>
      </c>
      <c r="H1801" s="27">
        <f>1/'I Disease Parameters'!$E$12</f>
        <v>0.05</v>
      </c>
      <c r="I1801" s="27">
        <f>'I Disease Parameters'!$E$9/'I Disease Parameters'!$E$15</f>
        <v>0</v>
      </c>
      <c r="J1801" s="83">
        <f t="shared" si="810"/>
        <v>7.7001263440561267</v>
      </c>
      <c r="K1801" s="60">
        <f t="shared" si="811"/>
        <v>0.77001263449643809</v>
      </c>
      <c r="L1801" s="30">
        <f t="shared" si="812"/>
        <v>0.46717576064062738</v>
      </c>
      <c r="M1801" s="27">
        <f>J1801/'I Disease Parameters'!$E$12</f>
        <v>0.38500631720280631</v>
      </c>
      <c r="N1801" s="27">
        <f>K1801/SQRT('I Disease Parameters'!$E$13*'I Disease Parameters'!$E$13)</f>
        <v>4.5294860852731655E-2</v>
      </c>
      <c r="O1801" s="27">
        <f>L1801/'I Disease Parameters'!$E$13</f>
        <v>2.7480927096507492E-2</v>
      </c>
      <c r="P1801" s="27">
        <f>(1-L1801)/'I Disease Parameters'!$E$14</f>
        <v>2.2201009973307193E-2</v>
      </c>
      <c r="Q1801" s="19" t="str">
        <f t="shared" si="788"/>
        <v/>
      </c>
      <c r="R1801" s="17" t="str">
        <f t="shared" si="789"/>
        <v/>
      </c>
      <c r="S1801" s="17" t="str">
        <f t="shared" si="790"/>
        <v/>
      </c>
      <c r="T1801" s="17" t="str">
        <f t="shared" si="791"/>
        <v/>
      </c>
      <c r="U1801" s="17" t="str">
        <f t="shared" si="792"/>
        <v/>
      </c>
      <c r="V1801" s="17" t="str">
        <f t="shared" si="793"/>
        <v/>
      </c>
      <c r="W1801" s="17" t="str">
        <f t="shared" si="794"/>
        <v/>
      </c>
      <c r="X1801" s="18" t="str">
        <f t="shared" si="785"/>
        <v/>
      </c>
      <c r="Y1801" s="17" t="str">
        <f t="shared" si="795"/>
        <v/>
      </c>
      <c r="Z1801" s="17" t="str">
        <f t="shared" si="796"/>
        <v/>
      </c>
      <c r="AA1801" s="17" t="str">
        <f t="shared" si="797"/>
        <v/>
      </c>
      <c r="AB1801" s="17" t="str">
        <f t="shared" si="798"/>
        <v/>
      </c>
      <c r="AC1801" s="17" t="str">
        <f t="shared" si="799"/>
        <v/>
      </c>
      <c r="AD1801" s="18" t="str">
        <f t="shared" si="800"/>
        <v/>
      </c>
      <c r="AE1801" s="19" t="str">
        <f t="shared" si="801"/>
        <v/>
      </c>
      <c r="AF1801" s="17" t="str">
        <f t="shared" si="802"/>
        <v/>
      </c>
      <c r="AG1801" s="17" t="str">
        <f t="shared" si="803"/>
        <v/>
      </c>
      <c r="AH1801" s="18" t="str">
        <f t="shared" si="804"/>
        <v/>
      </c>
      <c r="AI1801" s="73"/>
      <c r="AJ1801" s="74"/>
      <c r="AK1801" s="74"/>
      <c r="AL1801" s="73"/>
      <c r="AM1801" s="74"/>
      <c r="AN1801" s="74">
        <f t="shared" si="805"/>
        <v>2012</v>
      </c>
      <c r="AO1801" s="19" t="str">
        <f t="shared" ca="1" si="806"/>
        <v>-</v>
      </c>
      <c r="AP1801" s="17" t="str">
        <f ca="1">IF($C1801&gt;=TODAY(),"-",100*(AO1801-MIN(Fit_Error_Deaths))/(MAX(Fit_Error_Deaths)-MIN(Fit_Error_Deaths)))</f>
        <v>-</v>
      </c>
      <c r="AQ1801" s="17" t="str">
        <f t="shared" ca="1" si="807"/>
        <v>-</v>
      </c>
      <c r="AR1801" s="17" t="str">
        <f ca="1">IF($C1801&gt;=TODAY(),"-",100*(AQ1801-MIN(Fit_Error_LocalTransmission))/(MAX(Fit_Error_LocalTransmission)-MIN(Fit_Error_LocalTransmission)))</f>
        <v>-</v>
      </c>
      <c r="AS1801" s="17" t="str">
        <f t="shared" ca="1" si="808"/>
        <v>-</v>
      </c>
      <c r="AT1801" s="67" t="str">
        <f t="shared" ca="1" si="809"/>
        <v>-</v>
      </c>
    </row>
    <row r="1802" spans="1:46" s="1" customFormat="1" ht="12" x14ac:dyDescent="0.35">
      <c r="A1802" s="87"/>
      <c r="B1802" s="40" t="str">
        <f t="shared" si="786"/>
        <v/>
      </c>
      <c r="C1802" s="41" t="str">
        <f t="shared" si="787"/>
        <v/>
      </c>
      <c r="D1802" s="28">
        <f>'I Disease Parameters'!$E$6/(1000*365)</f>
        <v>4.8197260273972601E-5</v>
      </c>
      <c r="E1802" s="28">
        <f>'I Disease Parameters'!$E$7/(1000*365)</f>
        <v>2.0024657534246577E-5</v>
      </c>
      <c r="F1802" s="27">
        <f>(1-'I Disease Parameters'!$E$8)/'I Disease Parameters'!$E$10</f>
        <v>0.188</v>
      </c>
      <c r="G1802" s="27">
        <f>'I Disease Parameters'!$E$8/'I Disease Parameters'!$E$11</f>
        <v>1.2E-2</v>
      </c>
      <c r="H1802" s="27">
        <f>1/'I Disease Parameters'!$E$12</f>
        <v>0.05</v>
      </c>
      <c r="I1802" s="27">
        <f>'I Disease Parameters'!$E$9/'I Disease Parameters'!$E$15</f>
        <v>0</v>
      </c>
      <c r="J1802" s="83">
        <f t="shared" si="810"/>
        <v>7.7001263440561267</v>
      </c>
      <c r="K1802" s="60">
        <f t="shared" si="811"/>
        <v>0.77001263449643809</v>
      </c>
      <c r="L1802" s="30">
        <f t="shared" si="812"/>
        <v>0.46717576064062738</v>
      </c>
      <c r="M1802" s="27">
        <f>J1802/'I Disease Parameters'!$E$12</f>
        <v>0.38500631720280631</v>
      </c>
      <c r="N1802" s="27">
        <f>K1802/SQRT('I Disease Parameters'!$E$13*'I Disease Parameters'!$E$13)</f>
        <v>4.5294860852731655E-2</v>
      </c>
      <c r="O1802" s="27">
        <f>L1802/'I Disease Parameters'!$E$13</f>
        <v>2.7480927096507492E-2</v>
      </c>
      <c r="P1802" s="27">
        <f>(1-L1802)/'I Disease Parameters'!$E$14</f>
        <v>2.2201009973307193E-2</v>
      </c>
      <c r="Q1802" s="19" t="str">
        <f t="shared" si="788"/>
        <v/>
      </c>
      <c r="R1802" s="17" t="str">
        <f t="shared" si="789"/>
        <v/>
      </c>
      <c r="S1802" s="17" t="str">
        <f t="shared" si="790"/>
        <v/>
      </c>
      <c r="T1802" s="17" t="str">
        <f t="shared" si="791"/>
        <v/>
      </c>
      <c r="U1802" s="17" t="str">
        <f t="shared" si="792"/>
        <v/>
      </c>
      <c r="V1802" s="17" t="str">
        <f t="shared" si="793"/>
        <v/>
      </c>
      <c r="W1802" s="17" t="str">
        <f t="shared" si="794"/>
        <v/>
      </c>
      <c r="X1802" s="18" t="str">
        <f t="shared" si="785"/>
        <v/>
      </c>
      <c r="Y1802" s="17" t="str">
        <f t="shared" si="795"/>
        <v/>
      </c>
      <c r="Z1802" s="17" t="str">
        <f t="shared" si="796"/>
        <v/>
      </c>
      <c r="AA1802" s="17" t="str">
        <f t="shared" si="797"/>
        <v/>
      </c>
      <c r="AB1802" s="17" t="str">
        <f t="shared" si="798"/>
        <v/>
      </c>
      <c r="AC1802" s="17" t="str">
        <f t="shared" si="799"/>
        <v/>
      </c>
      <c r="AD1802" s="18" t="str">
        <f t="shared" si="800"/>
        <v/>
      </c>
      <c r="AE1802" s="19" t="str">
        <f t="shared" si="801"/>
        <v/>
      </c>
      <c r="AF1802" s="17" t="str">
        <f t="shared" si="802"/>
        <v/>
      </c>
      <c r="AG1802" s="17" t="str">
        <f t="shared" si="803"/>
        <v/>
      </c>
      <c r="AH1802" s="18" t="str">
        <f t="shared" si="804"/>
        <v/>
      </c>
      <c r="AI1802" s="73"/>
      <c r="AJ1802" s="74"/>
      <c r="AK1802" s="74"/>
      <c r="AL1802" s="73"/>
      <c r="AM1802" s="74"/>
      <c r="AN1802" s="74">
        <f t="shared" si="805"/>
        <v>2012</v>
      </c>
      <c r="AO1802" s="19" t="str">
        <f t="shared" ca="1" si="806"/>
        <v>-</v>
      </c>
      <c r="AP1802" s="17" t="str">
        <f ca="1">IF($C1802&gt;=TODAY(),"-",100*(AO1802-MIN(Fit_Error_Deaths))/(MAX(Fit_Error_Deaths)-MIN(Fit_Error_Deaths)))</f>
        <v>-</v>
      </c>
      <c r="AQ1802" s="17" t="str">
        <f t="shared" ca="1" si="807"/>
        <v>-</v>
      </c>
      <c r="AR1802" s="17" t="str">
        <f ca="1">IF($C1802&gt;=TODAY(),"-",100*(AQ1802-MIN(Fit_Error_LocalTransmission))/(MAX(Fit_Error_LocalTransmission)-MIN(Fit_Error_LocalTransmission)))</f>
        <v>-</v>
      </c>
      <c r="AS1802" s="17" t="str">
        <f t="shared" ca="1" si="808"/>
        <v>-</v>
      </c>
      <c r="AT1802" s="67" t="str">
        <f t="shared" ca="1" si="809"/>
        <v>-</v>
      </c>
    </row>
    <row r="1803" spans="1:46" s="1" customFormat="1" ht="12" x14ac:dyDescent="0.35">
      <c r="A1803" s="87"/>
      <c r="B1803" s="40" t="str">
        <f t="shared" si="786"/>
        <v/>
      </c>
      <c r="C1803" s="41" t="str">
        <f t="shared" si="787"/>
        <v/>
      </c>
      <c r="D1803" s="28">
        <f>'I Disease Parameters'!$E$6/(1000*365)</f>
        <v>4.8197260273972601E-5</v>
      </c>
      <c r="E1803" s="28">
        <f>'I Disease Parameters'!$E$7/(1000*365)</f>
        <v>2.0024657534246577E-5</v>
      </c>
      <c r="F1803" s="27">
        <f>(1-'I Disease Parameters'!$E$8)/'I Disease Parameters'!$E$10</f>
        <v>0.188</v>
      </c>
      <c r="G1803" s="27">
        <f>'I Disease Parameters'!$E$8/'I Disease Parameters'!$E$11</f>
        <v>1.2E-2</v>
      </c>
      <c r="H1803" s="27">
        <f>1/'I Disease Parameters'!$E$12</f>
        <v>0.05</v>
      </c>
      <c r="I1803" s="27">
        <f>'I Disease Parameters'!$E$9/'I Disease Parameters'!$E$15</f>
        <v>0</v>
      </c>
      <c r="J1803" s="83">
        <f t="shared" si="810"/>
        <v>7.7001263440561267</v>
      </c>
      <c r="K1803" s="60">
        <f t="shared" si="811"/>
        <v>0.77001263449643809</v>
      </c>
      <c r="L1803" s="30">
        <f t="shared" si="812"/>
        <v>0.46717576064062738</v>
      </c>
      <c r="M1803" s="27">
        <f>J1803/'I Disease Parameters'!$E$12</f>
        <v>0.38500631720280631</v>
      </c>
      <c r="N1803" s="27">
        <f>K1803/SQRT('I Disease Parameters'!$E$13*'I Disease Parameters'!$E$13)</f>
        <v>4.5294860852731655E-2</v>
      </c>
      <c r="O1803" s="27">
        <f>L1803/'I Disease Parameters'!$E$13</f>
        <v>2.7480927096507492E-2</v>
      </c>
      <c r="P1803" s="27">
        <f>(1-L1803)/'I Disease Parameters'!$E$14</f>
        <v>2.2201009973307193E-2</v>
      </c>
      <c r="Q1803" s="19" t="str">
        <f t="shared" si="788"/>
        <v/>
      </c>
      <c r="R1803" s="17" t="str">
        <f t="shared" si="789"/>
        <v/>
      </c>
      <c r="S1803" s="17" t="str">
        <f t="shared" si="790"/>
        <v/>
      </c>
      <c r="T1803" s="17" t="str">
        <f t="shared" si="791"/>
        <v/>
      </c>
      <c r="U1803" s="17" t="str">
        <f t="shared" si="792"/>
        <v/>
      </c>
      <c r="V1803" s="17" t="str">
        <f t="shared" si="793"/>
        <v/>
      </c>
      <c r="W1803" s="17" t="str">
        <f t="shared" si="794"/>
        <v/>
      </c>
      <c r="X1803" s="18" t="str">
        <f t="shared" si="785"/>
        <v/>
      </c>
      <c r="Y1803" s="17" t="str">
        <f t="shared" si="795"/>
        <v/>
      </c>
      <c r="Z1803" s="17" t="str">
        <f t="shared" si="796"/>
        <v/>
      </c>
      <c r="AA1803" s="17" t="str">
        <f t="shared" si="797"/>
        <v/>
      </c>
      <c r="AB1803" s="17" t="str">
        <f t="shared" si="798"/>
        <v/>
      </c>
      <c r="AC1803" s="17" t="str">
        <f t="shared" si="799"/>
        <v/>
      </c>
      <c r="AD1803" s="18" t="str">
        <f t="shared" si="800"/>
        <v/>
      </c>
      <c r="AE1803" s="19" t="str">
        <f t="shared" si="801"/>
        <v/>
      </c>
      <c r="AF1803" s="17" t="str">
        <f t="shared" si="802"/>
        <v/>
      </c>
      <c r="AG1803" s="17" t="str">
        <f t="shared" si="803"/>
        <v/>
      </c>
      <c r="AH1803" s="18" t="str">
        <f t="shared" si="804"/>
        <v/>
      </c>
      <c r="AI1803" s="73"/>
      <c r="AJ1803" s="74"/>
      <c r="AK1803" s="74"/>
      <c r="AL1803" s="73"/>
      <c r="AM1803" s="74"/>
      <c r="AN1803" s="74">
        <f t="shared" si="805"/>
        <v>2012</v>
      </c>
      <c r="AO1803" s="19" t="str">
        <f t="shared" ca="1" si="806"/>
        <v>-</v>
      </c>
      <c r="AP1803" s="17" t="str">
        <f ca="1">IF($C1803&gt;=TODAY(),"-",100*(AO1803-MIN(Fit_Error_Deaths))/(MAX(Fit_Error_Deaths)-MIN(Fit_Error_Deaths)))</f>
        <v>-</v>
      </c>
      <c r="AQ1803" s="17" t="str">
        <f t="shared" ca="1" si="807"/>
        <v>-</v>
      </c>
      <c r="AR1803" s="17" t="str">
        <f ca="1">IF($C1803&gt;=TODAY(),"-",100*(AQ1803-MIN(Fit_Error_LocalTransmission))/(MAX(Fit_Error_LocalTransmission)-MIN(Fit_Error_LocalTransmission)))</f>
        <v>-</v>
      </c>
      <c r="AS1803" s="17" t="str">
        <f t="shared" ca="1" si="808"/>
        <v>-</v>
      </c>
      <c r="AT1803" s="67" t="str">
        <f t="shared" ca="1" si="809"/>
        <v>-</v>
      </c>
    </row>
    <row r="1804" spans="1:46" s="1" customFormat="1" ht="12" x14ac:dyDescent="0.35">
      <c r="A1804" s="87"/>
      <c r="B1804" s="40" t="str">
        <f t="shared" si="786"/>
        <v/>
      </c>
      <c r="C1804" s="41" t="str">
        <f t="shared" si="787"/>
        <v/>
      </c>
      <c r="D1804" s="28">
        <f>'I Disease Parameters'!$E$6/(1000*365)</f>
        <v>4.8197260273972601E-5</v>
      </c>
      <c r="E1804" s="28">
        <f>'I Disease Parameters'!$E$7/(1000*365)</f>
        <v>2.0024657534246577E-5</v>
      </c>
      <c r="F1804" s="27">
        <f>(1-'I Disease Parameters'!$E$8)/'I Disease Parameters'!$E$10</f>
        <v>0.188</v>
      </c>
      <c r="G1804" s="27">
        <f>'I Disease Parameters'!$E$8/'I Disease Parameters'!$E$11</f>
        <v>1.2E-2</v>
      </c>
      <c r="H1804" s="27">
        <f>1/'I Disease Parameters'!$E$12</f>
        <v>0.05</v>
      </c>
      <c r="I1804" s="27">
        <f>'I Disease Parameters'!$E$9/'I Disease Parameters'!$E$15</f>
        <v>0</v>
      </c>
      <c r="J1804" s="83">
        <f t="shared" si="810"/>
        <v>7.7001263440561267</v>
      </c>
      <c r="K1804" s="60">
        <f t="shared" si="811"/>
        <v>0.77001263449643809</v>
      </c>
      <c r="L1804" s="30">
        <f t="shared" si="812"/>
        <v>0.46717576064062738</v>
      </c>
      <c r="M1804" s="27">
        <f>J1804/'I Disease Parameters'!$E$12</f>
        <v>0.38500631720280631</v>
      </c>
      <c r="N1804" s="27">
        <f>K1804/SQRT('I Disease Parameters'!$E$13*'I Disease Parameters'!$E$13)</f>
        <v>4.5294860852731655E-2</v>
      </c>
      <c r="O1804" s="27">
        <f>L1804/'I Disease Parameters'!$E$13</f>
        <v>2.7480927096507492E-2</v>
      </c>
      <c r="P1804" s="27">
        <f>(1-L1804)/'I Disease Parameters'!$E$14</f>
        <v>2.2201009973307193E-2</v>
      </c>
      <c r="Q1804" s="19" t="str">
        <f t="shared" si="788"/>
        <v/>
      </c>
      <c r="R1804" s="17" t="str">
        <f t="shared" si="789"/>
        <v/>
      </c>
      <c r="S1804" s="17" t="str">
        <f t="shared" si="790"/>
        <v/>
      </c>
      <c r="T1804" s="17" t="str">
        <f t="shared" si="791"/>
        <v/>
      </c>
      <c r="U1804" s="17" t="str">
        <f t="shared" si="792"/>
        <v/>
      </c>
      <c r="V1804" s="17" t="str">
        <f t="shared" si="793"/>
        <v/>
      </c>
      <c r="W1804" s="17" t="str">
        <f t="shared" si="794"/>
        <v/>
      </c>
      <c r="X1804" s="18" t="str">
        <f t="shared" si="785"/>
        <v/>
      </c>
      <c r="Y1804" s="17" t="str">
        <f t="shared" si="795"/>
        <v/>
      </c>
      <c r="Z1804" s="17" t="str">
        <f t="shared" si="796"/>
        <v/>
      </c>
      <c r="AA1804" s="17" t="str">
        <f t="shared" si="797"/>
        <v/>
      </c>
      <c r="AB1804" s="17" t="str">
        <f t="shared" si="798"/>
        <v/>
      </c>
      <c r="AC1804" s="17" t="str">
        <f t="shared" si="799"/>
        <v/>
      </c>
      <c r="AD1804" s="18" t="str">
        <f t="shared" si="800"/>
        <v/>
      </c>
      <c r="AE1804" s="19" t="str">
        <f t="shared" si="801"/>
        <v/>
      </c>
      <c r="AF1804" s="17" t="str">
        <f t="shared" si="802"/>
        <v/>
      </c>
      <c r="AG1804" s="17" t="str">
        <f t="shared" si="803"/>
        <v/>
      </c>
      <c r="AH1804" s="18" t="str">
        <f t="shared" si="804"/>
        <v/>
      </c>
      <c r="AI1804" s="73"/>
      <c r="AJ1804" s="74"/>
      <c r="AK1804" s="74"/>
      <c r="AL1804" s="73"/>
      <c r="AM1804" s="74"/>
      <c r="AN1804" s="74">
        <f t="shared" si="805"/>
        <v>2012</v>
      </c>
      <c r="AO1804" s="19" t="str">
        <f t="shared" ca="1" si="806"/>
        <v>-</v>
      </c>
      <c r="AP1804" s="17" t="str">
        <f ca="1">IF($C1804&gt;=TODAY(),"-",100*(AO1804-MIN(Fit_Error_Deaths))/(MAX(Fit_Error_Deaths)-MIN(Fit_Error_Deaths)))</f>
        <v>-</v>
      </c>
      <c r="AQ1804" s="17" t="str">
        <f t="shared" ca="1" si="807"/>
        <v>-</v>
      </c>
      <c r="AR1804" s="17" t="str">
        <f ca="1">IF($C1804&gt;=TODAY(),"-",100*(AQ1804-MIN(Fit_Error_LocalTransmission))/(MAX(Fit_Error_LocalTransmission)-MIN(Fit_Error_LocalTransmission)))</f>
        <v>-</v>
      </c>
      <c r="AS1804" s="17" t="str">
        <f t="shared" ca="1" si="808"/>
        <v>-</v>
      </c>
      <c r="AT1804" s="67" t="str">
        <f t="shared" ca="1" si="809"/>
        <v>-</v>
      </c>
    </row>
    <row r="1805" spans="1:46" s="1" customFormat="1" ht="12" x14ac:dyDescent="0.35">
      <c r="A1805" s="87"/>
      <c r="B1805" s="40" t="str">
        <f t="shared" si="786"/>
        <v/>
      </c>
      <c r="C1805" s="41" t="str">
        <f t="shared" si="787"/>
        <v/>
      </c>
      <c r="D1805" s="28">
        <f>'I Disease Parameters'!$E$6/(1000*365)</f>
        <v>4.8197260273972601E-5</v>
      </c>
      <c r="E1805" s="28">
        <f>'I Disease Parameters'!$E$7/(1000*365)</f>
        <v>2.0024657534246577E-5</v>
      </c>
      <c r="F1805" s="27">
        <f>(1-'I Disease Parameters'!$E$8)/'I Disease Parameters'!$E$10</f>
        <v>0.188</v>
      </c>
      <c r="G1805" s="27">
        <f>'I Disease Parameters'!$E$8/'I Disease Parameters'!$E$11</f>
        <v>1.2E-2</v>
      </c>
      <c r="H1805" s="27">
        <f>1/'I Disease Parameters'!$E$12</f>
        <v>0.05</v>
      </c>
      <c r="I1805" s="27">
        <f>'I Disease Parameters'!$E$9/'I Disease Parameters'!$E$15</f>
        <v>0</v>
      </c>
      <c r="J1805" s="83">
        <f t="shared" si="810"/>
        <v>7.7001263440561267</v>
      </c>
      <c r="K1805" s="60">
        <f t="shared" si="811"/>
        <v>0.77001263449643809</v>
      </c>
      <c r="L1805" s="30">
        <f t="shared" si="812"/>
        <v>0.46717576064062738</v>
      </c>
      <c r="M1805" s="27">
        <f>J1805/'I Disease Parameters'!$E$12</f>
        <v>0.38500631720280631</v>
      </c>
      <c r="N1805" s="27">
        <f>K1805/SQRT('I Disease Parameters'!$E$13*'I Disease Parameters'!$E$13)</f>
        <v>4.5294860852731655E-2</v>
      </c>
      <c r="O1805" s="27">
        <f>L1805/'I Disease Parameters'!$E$13</f>
        <v>2.7480927096507492E-2</v>
      </c>
      <c r="P1805" s="27">
        <f>(1-L1805)/'I Disease Parameters'!$E$14</f>
        <v>2.2201009973307193E-2</v>
      </c>
      <c r="Q1805" s="19" t="str">
        <f t="shared" si="788"/>
        <v/>
      </c>
      <c r="R1805" s="17" t="str">
        <f t="shared" si="789"/>
        <v/>
      </c>
      <c r="S1805" s="17" t="str">
        <f t="shared" si="790"/>
        <v/>
      </c>
      <c r="T1805" s="17" t="str">
        <f t="shared" si="791"/>
        <v/>
      </c>
      <c r="U1805" s="17" t="str">
        <f t="shared" si="792"/>
        <v/>
      </c>
      <c r="V1805" s="17" t="str">
        <f t="shared" si="793"/>
        <v/>
      </c>
      <c r="W1805" s="17" t="str">
        <f t="shared" si="794"/>
        <v/>
      </c>
      <c r="X1805" s="18" t="str">
        <f t="shared" si="785"/>
        <v/>
      </c>
      <c r="Y1805" s="17" t="str">
        <f t="shared" si="795"/>
        <v/>
      </c>
      <c r="Z1805" s="17" t="str">
        <f t="shared" si="796"/>
        <v/>
      </c>
      <c r="AA1805" s="17" t="str">
        <f t="shared" si="797"/>
        <v/>
      </c>
      <c r="AB1805" s="17" t="str">
        <f t="shared" si="798"/>
        <v/>
      </c>
      <c r="AC1805" s="17" t="str">
        <f t="shared" si="799"/>
        <v/>
      </c>
      <c r="AD1805" s="18" t="str">
        <f t="shared" si="800"/>
        <v/>
      </c>
      <c r="AE1805" s="19" t="str">
        <f t="shared" si="801"/>
        <v/>
      </c>
      <c r="AF1805" s="17" t="str">
        <f t="shared" si="802"/>
        <v/>
      </c>
      <c r="AG1805" s="17" t="str">
        <f t="shared" si="803"/>
        <v/>
      </c>
      <c r="AH1805" s="18" t="str">
        <f t="shared" si="804"/>
        <v/>
      </c>
      <c r="AI1805" s="73"/>
      <c r="AJ1805" s="74"/>
      <c r="AK1805" s="74"/>
      <c r="AL1805" s="73"/>
      <c r="AM1805" s="74"/>
      <c r="AN1805" s="74">
        <f t="shared" si="805"/>
        <v>2012</v>
      </c>
      <c r="AO1805" s="19" t="str">
        <f t="shared" ca="1" si="806"/>
        <v>-</v>
      </c>
      <c r="AP1805" s="17" t="str">
        <f ca="1">IF($C1805&gt;=TODAY(),"-",100*(AO1805-MIN(Fit_Error_Deaths))/(MAX(Fit_Error_Deaths)-MIN(Fit_Error_Deaths)))</f>
        <v>-</v>
      </c>
      <c r="AQ1805" s="17" t="str">
        <f t="shared" ca="1" si="807"/>
        <v>-</v>
      </c>
      <c r="AR1805" s="17" t="str">
        <f ca="1">IF($C1805&gt;=TODAY(),"-",100*(AQ1805-MIN(Fit_Error_LocalTransmission))/(MAX(Fit_Error_LocalTransmission)-MIN(Fit_Error_LocalTransmission)))</f>
        <v>-</v>
      </c>
      <c r="AS1805" s="17" t="str">
        <f t="shared" ca="1" si="808"/>
        <v>-</v>
      </c>
      <c r="AT1805" s="67" t="str">
        <f t="shared" ca="1" si="809"/>
        <v>-</v>
      </c>
    </row>
    <row r="1806" spans="1:46" s="1" customFormat="1" ht="12" x14ac:dyDescent="0.35">
      <c r="A1806" s="87"/>
      <c r="B1806" s="40" t="str">
        <f t="shared" si="786"/>
        <v/>
      </c>
      <c r="C1806" s="41" t="str">
        <f t="shared" si="787"/>
        <v/>
      </c>
      <c r="D1806" s="28">
        <f>'I Disease Parameters'!$E$6/(1000*365)</f>
        <v>4.8197260273972601E-5</v>
      </c>
      <c r="E1806" s="28">
        <f>'I Disease Parameters'!$E$7/(1000*365)</f>
        <v>2.0024657534246577E-5</v>
      </c>
      <c r="F1806" s="27">
        <f>(1-'I Disease Parameters'!$E$8)/'I Disease Parameters'!$E$10</f>
        <v>0.188</v>
      </c>
      <c r="G1806" s="27">
        <f>'I Disease Parameters'!$E$8/'I Disease Parameters'!$E$11</f>
        <v>1.2E-2</v>
      </c>
      <c r="H1806" s="27">
        <f>1/'I Disease Parameters'!$E$12</f>
        <v>0.05</v>
      </c>
      <c r="I1806" s="27">
        <f>'I Disease Parameters'!$E$9/'I Disease Parameters'!$E$15</f>
        <v>0</v>
      </c>
      <c r="J1806" s="83">
        <f t="shared" si="810"/>
        <v>7.7001263440561267</v>
      </c>
      <c r="K1806" s="60">
        <f t="shared" si="811"/>
        <v>0.77001263449643809</v>
      </c>
      <c r="L1806" s="30">
        <f t="shared" si="812"/>
        <v>0.46717576064062738</v>
      </c>
      <c r="M1806" s="27">
        <f>J1806/'I Disease Parameters'!$E$12</f>
        <v>0.38500631720280631</v>
      </c>
      <c r="N1806" s="27">
        <f>K1806/SQRT('I Disease Parameters'!$E$13*'I Disease Parameters'!$E$13)</f>
        <v>4.5294860852731655E-2</v>
      </c>
      <c r="O1806" s="27">
        <f>L1806/'I Disease Parameters'!$E$13</f>
        <v>2.7480927096507492E-2</v>
      </c>
      <c r="P1806" s="27">
        <f>(1-L1806)/'I Disease Parameters'!$E$14</f>
        <v>2.2201009973307193E-2</v>
      </c>
      <c r="Q1806" s="19" t="str">
        <f t="shared" si="788"/>
        <v/>
      </c>
      <c r="R1806" s="17" t="str">
        <f t="shared" si="789"/>
        <v/>
      </c>
      <c r="S1806" s="17" t="str">
        <f t="shared" si="790"/>
        <v/>
      </c>
      <c r="T1806" s="17" t="str">
        <f t="shared" si="791"/>
        <v/>
      </c>
      <c r="U1806" s="17" t="str">
        <f t="shared" si="792"/>
        <v/>
      </c>
      <c r="V1806" s="17" t="str">
        <f t="shared" si="793"/>
        <v/>
      </c>
      <c r="W1806" s="17" t="str">
        <f t="shared" si="794"/>
        <v/>
      </c>
      <c r="X1806" s="18" t="str">
        <f t="shared" si="785"/>
        <v/>
      </c>
      <c r="Y1806" s="17" t="str">
        <f t="shared" si="795"/>
        <v/>
      </c>
      <c r="Z1806" s="17" t="str">
        <f t="shared" si="796"/>
        <v/>
      </c>
      <c r="AA1806" s="17" t="str">
        <f t="shared" si="797"/>
        <v/>
      </c>
      <c r="AB1806" s="17" t="str">
        <f t="shared" si="798"/>
        <v/>
      </c>
      <c r="AC1806" s="17" t="str">
        <f t="shared" si="799"/>
        <v/>
      </c>
      <c r="AD1806" s="18" t="str">
        <f t="shared" si="800"/>
        <v/>
      </c>
      <c r="AE1806" s="19" t="str">
        <f t="shared" si="801"/>
        <v/>
      </c>
      <c r="AF1806" s="17" t="str">
        <f t="shared" si="802"/>
        <v/>
      </c>
      <c r="AG1806" s="17" t="str">
        <f t="shared" si="803"/>
        <v/>
      </c>
      <c r="AH1806" s="18" t="str">
        <f t="shared" si="804"/>
        <v/>
      </c>
      <c r="AI1806" s="73"/>
      <c r="AJ1806" s="74"/>
      <c r="AK1806" s="74"/>
      <c r="AL1806" s="73"/>
      <c r="AM1806" s="74"/>
      <c r="AN1806" s="74">
        <f t="shared" si="805"/>
        <v>2012</v>
      </c>
      <c r="AO1806" s="19" t="str">
        <f t="shared" ca="1" si="806"/>
        <v>-</v>
      </c>
      <c r="AP1806" s="17" t="str">
        <f ca="1">IF($C1806&gt;=TODAY(),"-",100*(AO1806-MIN(Fit_Error_Deaths))/(MAX(Fit_Error_Deaths)-MIN(Fit_Error_Deaths)))</f>
        <v>-</v>
      </c>
      <c r="AQ1806" s="17" t="str">
        <f t="shared" ca="1" si="807"/>
        <v>-</v>
      </c>
      <c r="AR1806" s="17" t="str">
        <f ca="1">IF($C1806&gt;=TODAY(),"-",100*(AQ1806-MIN(Fit_Error_LocalTransmission))/(MAX(Fit_Error_LocalTransmission)-MIN(Fit_Error_LocalTransmission)))</f>
        <v>-</v>
      </c>
      <c r="AS1806" s="17" t="str">
        <f t="shared" ca="1" si="808"/>
        <v>-</v>
      </c>
      <c r="AT1806" s="67" t="str">
        <f t="shared" ca="1" si="809"/>
        <v>-</v>
      </c>
    </row>
    <row r="1807" spans="1:46" s="1" customFormat="1" ht="12" x14ac:dyDescent="0.35">
      <c r="A1807" s="87"/>
      <c r="B1807" s="40" t="str">
        <f t="shared" si="786"/>
        <v/>
      </c>
      <c r="C1807" s="41" t="str">
        <f t="shared" si="787"/>
        <v/>
      </c>
      <c r="D1807" s="28">
        <f>'I Disease Parameters'!$E$6/(1000*365)</f>
        <v>4.8197260273972601E-5</v>
      </c>
      <c r="E1807" s="28">
        <f>'I Disease Parameters'!$E$7/(1000*365)</f>
        <v>2.0024657534246577E-5</v>
      </c>
      <c r="F1807" s="27">
        <f>(1-'I Disease Parameters'!$E$8)/'I Disease Parameters'!$E$10</f>
        <v>0.188</v>
      </c>
      <c r="G1807" s="27">
        <f>'I Disease Parameters'!$E$8/'I Disease Parameters'!$E$11</f>
        <v>1.2E-2</v>
      </c>
      <c r="H1807" s="27">
        <f>1/'I Disease Parameters'!$E$12</f>
        <v>0.05</v>
      </c>
      <c r="I1807" s="27">
        <f>'I Disease Parameters'!$E$9/'I Disease Parameters'!$E$15</f>
        <v>0</v>
      </c>
      <c r="J1807" s="83">
        <f t="shared" si="810"/>
        <v>7.7001263440561267</v>
      </c>
      <c r="K1807" s="60">
        <f t="shared" si="811"/>
        <v>0.77001263449643809</v>
      </c>
      <c r="L1807" s="30">
        <f t="shared" si="812"/>
        <v>0.46717576064062738</v>
      </c>
      <c r="M1807" s="27">
        <f>J1807/'I Disease Parameters'!$E$12</f>
        <v>0.38500631720280631</v>
      </c>
      <c r="N1807" s="27">
        <f>K1807/SQRT('I Disease Parameters'!$E$13*'I Disease Parameters'!$E$13)</f>
        <v>4.5294860852731655E-2</v>
      </c>
      <c r="O1807" s="27">
        <f>L1807/'I Disease Parameters'!$E$13</f>
        <v>2.7480927096507492E-2</v>
      </c>
      <c r="P1807" s="27">
        <f>(1-L1807)/'I Disease Parameters'!$E$14</f>
        <v>2.2201009973307193E-2</v>
      </c>
      <c r="Q1807" s="19" t="str">
        <f t="shared" si="788"/>
        <v/>
      </c>
      <c r="R1807" s="17" t="str">
        <f t="shared" si="789"/>
        <v/>
      </c>
      <c r="S1807" s="17" t="str">
        <f t="shared" si="790"/>
        <v/>
      </c>
      <c r="T1807" s="17" t="str">
        <f t="shared" si="791"/>
        <v/>
      </c>
      <c r="U1807" s="17" t="str">
        <f t="shared" si="792"/>
        <v/>
      </c>
      <c r="V1807" s="17" t="str">
        <f t="shared" si="793"/>
        <v/>
      </c>
      <c r="W1807" s="17" t="str">
        <f t="shared" si="794"/>
        <v/>
      </c>
      <c r="X1807" s="18" t="str">
        <f t="shared" si="785"/>
        <v/>
      </c>
      <c r="Y1807" s="17" t="str">
        <f t="shared" si="795"/>
        <v/>
      </c>
      <c r="Z1807" s="17" t="str">
        <f t="shared" si="796"/>
        <v/>
      </c>
      <c r="AA1807" s="17" t="str">
        <f t="shared" si="797"/>
        <v/>
      </c>
      <c r="AB1807" s="17" t="str">
        <f t="shared" si="798"/>
        <v/>
      </c>
      <c r="AC1807" s="17" t="str">
        <f t="shared" si="799"/>
        <v/>
      </c>
      <c r="AD1807" s="18" t="str">
        <f t="shared" si="800"/>
        <v/>
      </c>
      <c r="AE1807" s="19" t="str">
        <f t="shared" si="801"/>
        <v/>
      </c>
      <c r="AF1807" s="17" t="str">
        <f t="shared" si="802"/>
        <v/>
      </c>
      <c r="AG1807" s="17" t="str">
        <f t="shared" si="803"/>
        <v/>
      </c>
      <c r="AH1807" s="18" t="str">
        <f t="shared" si="804"/>
        <v/>
      </c>
      <c r="AI1807" s="73"/>
      <c r="AJ1807" s="74"/>
      <c r="AK1807" s="74"/>
      <c r="AL1807" s="73"/>
      <c r="AM1807" s="74"/>
      <c r="AN1807" s="74">
        <f t="shared" si="805"/>
        <v>2012</v>
      </c>
      <c r="AO1807" s="19" t="str">
        <f t="shared" ca="1" si="806"/>
        <v>-</v>
      </c>
      <c r="AP1807" s="17" t="str">
        <f ca="1">IF($C1807&gt;=TODAY(),"-",100*(AO1807-MIN(Fit_Error_Deaths))/(MAX(Fit_Error_Deaths)-MIN(Fit_Error_Deaths)))</f>
        <v>-</v>
      </c>
      <c r="AQ1807" s="17" t="str">
        <f t="shared" ca="1" si="807"/>
        <v>-</v>
      </c>
      <c r="AR1807" s="17" t="str">
        <f ca="1">IF($C1807&gt;=TODAY(),"-",100*(AQ1807-MIN(Fit_Error_LocalTransmission))/(MAX(Fit_Error_LocalTransmission)-MIN(Fit_Error_LocalTransmission)))</f>
        <v>-</v>
      </c>
      <c r="AS1807" s="17" t="str">
        <f t="shared" ca="1" si="808"/>
        <v>-</v>
      </c>
      <c r="AT1807" s="67" t="str">
        <f t="shared" ca="1" si="809"/>
        <v>-</v>
      </c>
    </row>
    <row r="1808" spans="1:46" s="1" customFormat="1" ht="12" x14ac:dyDescent="0.35">
      <c r="A1808" s="87"/>
      <c r="B1808" s="40" t="str">
        <f t="shared" si="786"/>
        <v/>
      </c>
      <c r="C1808" s="41" t="str">
        <f t="shared" si="787"/>
        <v/>
      </c>
      <c r="D1808" s="28">
        <f>'I Disease Parameters'!$E$6/(1000*365)</f>
        <v>4.8197260273972601E-5</v>
      </c>
      <c r="E1808" s="28">
        <f>'I Disease Parameters'!$E$7/(1000*365)</f>
        <v>2.0024657534246577E-5</v>
      </c>
      <c r="F1808" s="27">
        <f>(1-'I Disease Parameters'!$E$8)/'I Disease Parameters'!$E$10</f>
        <v>0.188</v>
      </c>
      <c r="G1808" s="27">
        <f>'I Disease Parameters'!$E$8/'I Disease Parameters'!$E$11</f>
        <v>1.2E-2</v>
      </c>
      <c r="H1808" s="27">
        <f>1/'I Disease Parameters'!$E$12</f>
        <v>0.05</v>
      </c>
      <c r="I1808" s="27">
        <f>'I Disease Parameters'!$E$9/'I Disease Parameters'!$E$15</f>
        <v>0</v>
      </c>
      <c r="J1808" s="83">
        <f t="shared" si="810"/>
        <v>7.7001263440561267</v>
      </c>
      <c r="K1808" s="60">
        <f t="shared" si="811"/>
        <v>0.77001263449643809</v>
      </c>
      <c r="L1808" s="30">
        <f t="shared" si="812"/>
        <v>0.46717576064062738</v>
      </c>
      <c r="M1808" s="27">
        <f>J1808/'I Disease Parameters'!$E$12</f>
        <v>0.38500631720280631</v>
      </c>
      <c r="N1808" s="27">
        <f>K1808/SQRT('I Disease Parameters'!$E$13*'I Disease Parameters'!$E$13)</f>
        <v>4.5294860852731655E-2</v>
      </c>
      <c r="O1808" s="27">
        <f>L1808/'I Disease Parameters'!$E$13</f>
        <v>2.7480927096507492E-2</v>
      </c>
      <c r="P1808" s="27">
        <f>(1-L1808)/'I Disease Parameters'!$E$14</f>
        <v>2.2201009973307193E-2</v>
      </c>
      <c r="Q1808" s="19" t="str">
        <f t="shared" si="788"/>
        <v/>
      </c>
      <c r="R1808" s="17" t="str">
        <f t="shared" si="789"/>
        <v/>
      </c>
      <c r="S1808" s="17" t="str">
        <f t="shared" si="790"/>
        <v/>
      </c>
      <c r="T1808" s="17" t="str">
        <f t="shared" si="791"/>
        <v/>
      </c>
      <c r="U1808" s="17" t="str">
        <f t="shared" si="792"/>
        <v/>
      </c>
      <c r="V1808" s="17" t="str">
        <f t="shared" si="793"/>
        <v/>
      </c>
      <c r="W1808" s="17" t="str">
        <f t="shared" si="794"/>
        <v/>
      </c>
      <c r="X1808" s="18" t="str">
        <f t="shared" si="785"/>
        <v/>
      </c>
      <c r="Y1808" s="17" t="str">
        <f t="shared" si="795"/>
        <v/>
      </c>
      <c r="Z1808" s="17" t="str">
        <f t="shared" si="796"/>
        <v/>
      </c>
      <c r="AA1808" s="17" t="str">
        <f t="shared" si="797"/>
        <v/>
      </c>
      <c r="AB1808" s="17" t="str">
        <f t="shared" si="798"/>
        <v/>
      </c>
      <c r="AC1808" s="17" t="str">
        <f t="shared" si="799"/>
        <v/>
      </c>
      <c r="AD1808" s="18" t="str">
        <f t="shared" si="800"/>
        <v/>
      </c>
      <c r="AE1808" s="19" t="str">
        <f t="shared" si="801"/>
        <v/>
      </c>
      <c r="AF1808" s="17" t="str">
        <f t="shared" si="802"/>
        <v/>
      </c>
      <c r="AG1808" s="17" t="str">
        <f t="shared" si="803"/>
        <v/>
      </c>
      <c r="AH1808" s="18" t="str">
        <f t="shared" si="804"/>
        <v/>
      </c>
      <c r="AI1808" s="73"/>
      <c r="AJ1808" s="74"/>
      <c r="AK1808" s="74"/>
      <c r="AL1808" s="73"/>
      <c r="AM1808" s="74"/>
      <c r="AN1808" s="74">
        <f t="shared" si="805"/>
        <v>2012</v>
      </c>
      <c r="AO1808" s="19" t="str">
        <f t="shared" ca="1" si="806"/>
        <v>-</v>
      </c>
      <c r="AP1808" s="17" t="str">
        <f ca="1">IF($C1808&gt;=TODAY(),"-",100*(AO1808-MIN(Fit_Error_Deaths))/(MAX(Fit_Error_Deaths)-MIN(Fit_Error_Deaths)))</f>
        <v>-</v>
      </c>
      <c r="AQ1808" s="17" t="str">
        <f t="shared" ca="1" si="807"/>
        <v>-</v>
      </c>
      <c r="AR1808" s="17" t="str">
        <f ca="1">IF($C1808&gt;=TODAY(),"-",100*(AQ1808-MIN(Fit_Error_LocalTransmission))/(MAX(Fit_Error_LocalTransmission)-MIN(Fit_Error_LocalTransmission)))</f>
        <v>-</v>
      </c>
      <c r="AS1808" s="17" t="str">
        <f t="shared" ca="1" si="808"/>
        <v>-</v>
      </c>
      <c r="AT1808" s="67" t="str">
        <f t="shared" ca="1" si="809"/>
        <v>-</v>
      </c>
    </row>
    <row r="1809" spans="1:46" s="1" customFormat="1" ht="12" x14ac:dyDescent="0.35">
      <c r="A1809" s="87"/>
      <c r="B1809" s="40" t="str">
        <f t="shared" si="786"/>
        <v/>
      </c>
      <c r="C1809" s="41" t="str">
        <f t="shared" si="787"/>
        <v/>
      </c>
      <c r="D1809" s="28">
        <f>'I Disease Parameters'!$E$6/(1000*365)</f>
        <v>4.8197260273972601E-5</v>
      </c>
      <c r="E1809" s="28">
        <f>'I Disease Parameters'!$E$7/(1000*365)</f>
        <v>2.0024657534246577E-5</v>
      </c>
      <c r="F1809" s="27">
        <f>(1-'I Disease Parameters'!$E$8)/'I Disease Parameters'!$E$10</f>
        <v>0.188</v>
      </c>
      <c r="G1809" s="27">
        <f>'I Disease Parameters'!$E$8/'I Disease Parameters'!$E$11</f>
        <v>1.2E-2</v>
      </c>
      <c r="H1809" s="27">
        <f>1/'I Disease Parameters'!$E$12</f>
        <v>0.05</v>
      </c>
      <c r="I1809" s="27">
        <f>'I Disease Parameters'!$E$9/'I Disease Parameters'!$E$15</f>
        <v>0</v>
      </c>
      <c r="J1809" s="83">
        <f t="shared" si="810"/>
        <v>7.7001263440561267</v>
      </c>
      <c r="K1809" s="60">
        <f t="shared" si="811"/>
        <v>0.77001263449643809</v>
      </c>
      <c r="L1809" s="30">
        <f t="shared" si="812"/>
        <v>0.46717576064062738</v>
      </c>
      <c r="M1809" s="27">
        <f>J1809/'I Disease Parameters'!$E$12</f>
        <v>0.38500631720280631</v>
      </c>
      <c r="N1809" s="27">
        <f>K1809/SQRT('I Disease Parameters'!$E$13*'I Disease Parameters'!$E$13)</f>
        <v>4.5294860852731655E-2</v>
      </c>
      <c r="O1809" s="27">
        <f>L1809/'I Disease Parameters'!$E$13</f>
        <v>2.7480927096507492E-2</v>
      </c>
      <c r="P1809" s="27">
        <f>(1-L1809)/'I Disease Parameters'!$E$14</f>
        <v>2.2201009973307193E-2</v>
      </c>
      <c r="Q1809" s="19" t="str">
        <f t="shared" si="788"/>
        <v/>
      </c>
      <c r="R1809" s="17" t="str">
        <f t="shared" si="789"/>
        <v/>
      </c>
      <c r="S1809" s="17" t="str">
        <f t="shared" si="790"/>
        <v/>
      </c>
      <c r="T1809" s="17" t="str">
        <f t="shared" si="791"/>
        <v/>
      </c>
      <c r="U1809" s="17" t="str">
        <f t="shared" si="792"/>
        <v/>
      </c>
      <c r="V1809" s="17" t="str">
        <f t="shared" si="793"/>
        <v/>
      </c>
      <c r="W1809" s="17" t="str">
        <f t="shared" si="794"/>
        <v/>
      </c>
      <c r="X1809" s="18" t="str">
        <f t="shared" si="785"/>
        <v/>
      </c>
      <c r="Y1809" s="17" t="str">
        <f t="shared" si="795"/>
        <v/>
      </c>
      <c r="Z1809" s="17" t="str">
        <f t="shared" si="796"/>
        <v/>
      </c>
      <c r="AA1809" s="17" t="str">
        <f t="shared" si="797"/>
        <v/>
      </c>
      <c r="AB1809" s="17" t="str">
        <f t="shared" si="798"/>
        <v/>
      </c>
      <c r="AC1809" s="17" t="str">
        <f t="shared" si="799"/>
        <v/>
      </c>
      <c r="AD1809" s="18" t="str">
        <f t="shared" si="800"/>
        <v/>
      </c>
      <c r="AE1809" s="19" t="str">
        <f t="shared" si="801"/>
        <v/>
      </c>
      <c r="AF1809" s="17" t="str">
        <f t="shared" si="802"/>
        <v/>
      </c>
      <c r="AG1809" s="17" t="str">
        <f t="shared" si="803"/>
        <v/>
      </c>
      <c r="AH1809" s="18" t="str">
        <f t="shared" si="804"/>
        <v/>
      </c>
      <c r="AI1809" s="73"/>
      <c r="AJ1809" s="74"/>
      <c r="AK1809" s="74"/>
      <c r="AL1809" s="73"/>
      <c r="AM1809" s="74"/>
      <c r="AN1809" s="74">
        <f t="shared" si="805"/>
        <v>2012</v>
      </c>
      <c r="AO1809" s="19" t="str">
        <f t="shared" ca="1" si="806"/>
        <v>-</v>
      </c>
      <c r="AP1809" s="17" t="str">
        <f ca="1">IF($C1809&gt;=TODAY(),"-",100*(AO1809-MIN(Fit_Error_Deaths))/(MAX(Fit_Error_Deaths)-MIN(Fit_Error_Deaths)))</f>
        <v>-</v>
      </c>
      <c r="AQ1809" s="17" t="str">
        <f t="shared" ca="1" si="807"/>
        <v>-</v>
      </c>
      <c r="AR1809" s="17" t="str">
        <f ca="1">IF($C1809&gt;=TODAY(),"-",100*(AQ1809-MIN(Fit_Error_LocalTransmission))/(MAX(Fit_Error_LocalTransmission)-MIN(Fit_Error_LocalTransmission)))</f>
        <v>-</v>
      </c>
      <c r="AS1809" s="17" t="str">
        <f t="shared" ca="1" si="808"/>
        <v>-</v>
      </c>
      <c r="AT1809" s="67" t="str">
        <f t="shared" ca="1" si="809"/>
        <v>-</v>
      </c>
    </row>
    <row r="1810" spans="1:46" s="1" customFormat="1" ht="12" x14ac:dyDescent="0.35">
      <c r="A1810" s="87"/>
      <c r="B1810" s="40" t="str">
        <f t="shared" si="786"/>
        <v/>
      </c>
      <c r="C1810" s="41" t="str">
        <f t="shared" si="787"/>
        <v/>
      </c>
      <c r="D1810" s="28">
        <f>'I Disease Parameters'!$E$6/(1000*365)</f>
        <v>4.8197260273972601E-5</v>
      </c>
      <c r="E1810" s="28">
        <f>'I Disease Parameters'!$E$7/(1000*365)</f>
        <v>2.0024657534246577E-5</v>
      </c>
      <c r="F1810" s="27">
        <f>(1-'I Disease Parameters'!$E$8)/'I Disease Parameters'!$E$10</f>
        <v>0.188</v>
      </c>
      <c r="G1810" s="27">
        <f>'I Disease Parameters'!$E$8/'I Disease Parameters'!$E$11</f>
        <v>1.2E-2</v>
      </c>
      <c r="H1810" s="27">
        <f>1/'I Disease Parameters'!$E$12</f>
        <v>0.05</v>
      </c>
      <c r="I1810" s="27">
        <f>'I Disease Parameters'!$E$9/'I Disease Parameters'!$E$15</f>
        <v>0</v>
      </c>
      <c r="J1810" s="83">
        <f t="shared" si="810"/>
        <v>7.7001263440561267</v>
      </c>
      <c r="K1810" s="60">
        <f t="shared" si="811"/>
        <v>0.77001263449643809</v>
      </c>
      <c r="L1810" s="30">
        <f t="shared" si="812"/>
        <v>0.46717576064062738</v>
      </c>
      <c r="M1810" s="27">
        <f>J1810/'I Disease Parameters'!$E$12</f>
        <v>0.38500631720280631</v>
      </c>
      <c r="N1810" s="27">
        <f>K1810/SQRT('I Disease Parameters'!$E$13*'I Disease Parameters'!$E$13)</f>
        <v>4.5294860852731655E-2</v>
      </c>
      <c r="O1810" s="27">
        <f>L1810/'I Disease Parameters'!$E$13</f>
        <v>2.7480927096507492E-2</v>
      </c>
      <c r="P1810" s="27">
        <f>(1-L1810)/'I Disease Parameters'!$E$14</f>
        <v>2.2201009973307193E-2</v>
      </c>
      <c r="Q1810" s="19" t="str">
        <f t="shared" si="788"/>
        <v/>
      </c>
      <c r="R1810" s="17" t="str">
        <f t="shared" si="789"/>
        <v/>
      </c>
      <c r="S1810" s="17" t="str">
        <f t="shared" si="790"/>
        <v/>
      </c>
      <c r="T1810" s="17" t="str">
        <f t="shared" si="791"/>
        <v/>
      </c>
      <c r="U1810" s="17" t="str">
        <f t="shared" si="792"/>
        <v/>
      </c>
      <c r="V1810" s="17" t="str">
        <f t="shared" si="793"/>
        <v/>
      </c>
      <c r="W1810" s="17" t="str">
        <f t="shared" si="794"/>
        <v/>
      </c>
      <c r="X1810" s="18" t="str">
        <f t="shared" si="785"/>
        <v/>
      </c>
      <c r="Y1810" s="17" t="str">
        <f t="shared" si="795"/>
        <v/>
      </c>
      <c r="Z1810" s="17" t="str">
        <f t="shared" si="796"/>
        <v/>
      </c>
      <c r="AA1810" s="17" t="str">
        <f t="shared" si="797"/>
        <v/>
      </c>
      <c r="AB1810" s="17" t="str">
        <f t="shared" si="798"/>
        <v/>
      </c>
      <c r="AC1810" s="17" t="str">
        <f t="shared" si="799"/>
        <v/>
      </c>
      <c r="AD1810" s="18" t="str">
        <f t="shared" si="800"/>
        <v/>
      </c>
      <c r="AE1810" s="19" t="str">
        <f t="shared" si="801"/>
        <v/>
      </c>
      <c r="AF1810" s="17" t="str">
        <f t="shared" si="802"/>
        <v/>
      </c>
      <c r="AG1810" s="17" t="str">
        <f t="shared" si="803"/>
        <v/>
      </c>
      <c r="AH1810" s="18" t="str">
        <f t="shared" si="804"/>
        <v/>
      </c>
      <c r="AI1810" s="73"/>
      <c r="AJ1810" s="74"/>
      <c r="AK1810" s="74"/>
      <c r="AL1810" s="73"/>
      <c r="AM1810" s="74"/>
      <c r="AN1810" s="74">
        <f t="shared" si="805"/>
        <v>2012</v>
      </c>
      <c r="AO1810" s="19" t="str">
        <f t="shared" ca="1" si="806"/>
        <v>-</v>
      </c>
      <c r="AP1810" s="17" t="str">
        <f ca="1">IF($C1810&gt;=TODAY(),"-",100*(AO1810-MIN(Fit_Error_Deaths))/(MAX(Fit_Error_Deaths)-MIN(Fit_Error_Deaths)))</f>
        <v>-</v>
      </c>
      <c r="AQ1810" s="17" t="str">
        <f t="shared" ca="1" si="807"/>
        <v>-</v>
      </c>
      <c r="AR1810" s="17" t="str">
        <f ca="1">IF($C1810&gt;=TODAY(),"-",100*(AQ1810-MIN(Fit_Error_LocalTransmission))/(MAX(Fit_Error_LocalTransmission)-MIN(Fit_Error_LocalTransmission)))</f>
        <v>-</v>
      </c>
      <c r="AS1810" s="17" t="str">
        <f t="shared" ca="1" si="808"/>
        <v>-</v>
      </c>
      <c r="AT1810" s="67" t="str">
        <f t="shared" ca="1" si="809"/>
        <v>-</v>
      </c>
    </row>
    <row r="1811" spans="1:46" s="1" customFormat="1" ht="12" x14ac:dyDescent="0.35">
      <c r="A1811" s="87"/>
      <c r="B1811" s="40" t="str">
        <f t="shared" si="786"/>
        <v/>
      </c>
      <c r="C1811" s="41" t="str">
        <f t="shared" si="787"/>
        <v/>
      </c>
      <c r="D1811" s="28">
        <f>'I Disease Parameters'!$E$6/(1000*365)</f>
        <v>4.8197260273972601E-5</v>
      </c>
      <c r="E1811" s="28">
        <f>'I Disease Parameters'!$E$7/(1000*365)</f>
        <v>2.0024657534246577E-5</v>
      </c>
      <c r="F1811" s="27">
        <f>(1-'I Disease Parameters'!$E$8)/'I Disease Parameters'!$E$10</f>
        <v>0.188</v>
      </c>
      <c r="G1811" s="27">
        <f>'I Disease Parameters'!$E$8/'I Disease Parameters'!$E$11</f>
        <v>1.2E-2</v>
      </c>
      <c r="H1811" s="27">
        <f>1/'I Disease Parameters'!$E$12</f>
        <v>0.05</v>
      </c>
      <c r="I1811" s="27">
        <f>'I Disease Parameters'!$E$9/'I Disease Parameters'!$E$15</f>
        <v>0</v>
      </c>
      <c r="J1811" s="83">
        <f t="shared" si="810"/>
        <v>7.7001263440561267</v>
      </c>
      <c r="K1811" s="60">
        <f t="shared" si="811"/>
        <v>0.77001263449643809</v>
      </c>
      <c r="L1811" s="30">
        <f t="shared" si="812"/>
        <v>0.46717576064062738</v>
      </c>
      <c r="M1811" s="27">
        <f>J1811/'I Disease Parameters'!$E$12</f>
        <v>0.38500631720280631</v>
      </c>
      <c r="N1811" s="27">
        <f>K1811/SQRT('I Disease Parameters'!$E$13*'I Disease Parameters'!$E$13)</f>
        <v>4.5294860852731655E-2</v>
      </c>
      <c r="O1811" s="27">
        <f>L1811/'I Disease Parameters'!$E$13</f>
        <v>2.7480927096507492E-2</v>
      </c>
      <c r="P1811" s="27">
        <f>(1-L1811)/'I Disease Parameters'!$E$14</f>
        <v>2.2201009973307193E-2</v>
      </c>
      <c r="Q1811" s="19" t="str">
        <f t="shared" si="788"/>
        <v/>
      </c>
      <c r="R1811" s="17" t="str">
        <f t="shared" si="789"/>
        <v/>
      </c>
      <c r="S1811" s="17" t="str">
        <f t="shared" si="790"/>
        <v/>
      </c>
      <c r="T1811" s="17" t="str">
        <f t="shared" si="791"/>
        <v/>
      </c>
      <c r="U1811" s="17" t="str">
        <f t="shared" si="792"/>
        <v/>
      </c>
      <c r="V1811" s="17" t="str">
        <f t="shared" si="793"/>
        <v/>
      </c>
      <c r="W1811" s="17" t="str">
        <f t="shared" si="794"/>
        <v/>
      </c>
      <c r="X1811" s="18" t="str">
        <f t="shared" si="785"/>
        <v/>
      </c>
      <c r="Y1811" s="17" t="str">
        <f t="shared" si="795"/>
        <v/>
      </c>
      <c r="Z1811" s="17" t="str">
        <f t="shared" si="796"/>
        <v/>
      </c>
      <c r="AA1811" s="17" t="str">
        <f t="shared" si="797"/>
        <v/>
      </c>
      <c r="AB1811" s="17" t="str">
        <f t="shared" si="798"/>
        <v/>
      </c>
      <c r="AC1811" s="17" t="str">
        <f t="shared" si="799"/>
        <v/>
      </c>
      <c r="AD1811" s="18" t="str">
        <f t="shared" si="800"/>
        <v/>
      </c>
      <c r="AE1811" s="19" t="str">
        <f t="shared" si="801"/>
        <v/>
      </c>
      <c r="AF1811" s="17" t="str">
        <f t="shared" si="802"/>
        <v/>
      </c>
      <c r="AG1811" s="17" t="str">
        <f t="shared" si="803"/>
        <v/>
      </c>
      <c r="AH1811" s="18" t="str">
        <f t="shared" si="804"/>
        <v/>
      </c>
      <c r="AI1811" s="73"/>
      <c r="AJ1811" s="74"/>
      <c r="AK1811" s="74"/>
      <c r="AL1811" s="73"/>
      <c r="AM1811" s="74"/>
      <c r="AN1811" s="74">
        <f t="shared" si="805"/>
        <v>2012</v>
      </c>
      <c r="AO1811" s="19" t="str">
        <f t="shared" ca="1" si="806"/>
        <v>-</v>
      </c>
      <c r="AP1811" s="17" t="str">
        <f ca="1">IF($C1811&gt;=TODAY(),"-",100*(AO1811-MIN(Fit_Error_Deaths))/(MAX(Fit_Error_Deaths)-MIN(Fit_Error_Deaths)))</f>
        <v>-</v>
      </c>
      <c r="AQ1811" s="17" t="str">
        <f t="shared" ca="1" si="807"/>
        <v>-</v>
      </c>
      <c r="AR1811" s="17" t="str">
        <f ca="1">IF($C1811&gt;=TODAY(),"-",100*(AQ1811-MIN(Fit_Error_LocalTransmission))/(MAX(Fit_Error_LocalTransmission)-MIN(Fit_Error_LocalTransmission)))</f>
        <v>-</v>
      </c>
      <c r="AS1811" s="17" t="str">
        <f t="shared" ca="1" si="808"/>
        <v>-</v>
      </c>
      <c r="AT1811" s="67" t="str">
        <f t="shared" ca="1" si="809"/>
        <v>-</v>
      </c>
    </row>
    <row r="1812" spans="1:46" s="1" customFormat="1" ht="12" x14ac:dyDescent="0.35">
      <c r="A1812" s="87"/>
      <c r="B1812" s="40" t="str">
        <f t="shared" si="786"/>
        <v/>
      </c>
      <c r="C1812" s="41" t="str">
        <f t="shared" si="787"/>
        <v/>
      </c>
      <c r="D1812" s="28">
        <f>'I Disease Parameters'!$E$6/(1000*365)</f>
        <v>4.8197260273972601E-5</v>
      </c>
      <c r="E1812" s="28">
        <f>'I Disease Parameters'!$E$7/(1000*365)</f>
        <v>2.0024657534246577E-5</v>
      </c>
      <c r="F1812" s="27">
        <f>(1-'I Disease Parameters'!$E$8)/'I Disease Parameters'!$E$10</f>
        <v>0.188</v>
      </c>
      <c r="G1812" s="27">
        <f>'I Disease Parameters'!$E$8/'I Disease Parameters'!$E$11</f>
        <v>1.2E-2</v>
      </c>
      <c r="H1812" s="27">
        <f>1/'I Disease Parameters'!$E$12</f>
        <v>0.05</v>
      </c>
      <c r="I1812" s="27">
        <f>'I Disease Parameters'!$E$9/'I Disease Parameters'!$E$15</f>
        <v>0</v>
      </c>
      <c r="J1812" s="83">
        <f t="shared" si="810"/>
        <v>7.7001263440561267</v>
      </c>
      <c r="K1812" s="60">
        <f t="shared" si="811"/>
        <v>0.77001263449643809</v>
      </c>
      <c r="L1812" s="30">
        <f t="shared" si="812"/>
        <v>0.46717576064062738</v>
      </c>
      <c r="M1812" s="27">
        <f>J1812/'I Disease Parameters'!$E$12</f>
        <v>0.38500631720280631</v>
      </c>
      <c r="N1812" s="27">
        <f>K1812/SQRT('I Disease Parameters'!$E$13*'I Disease Parameters'!$E$13)</f>
        <v>4.5294860852731655E-2</v>
      </c>
      <c r="O1812" s="27">
        <f>L1812/'I Disease Parameters'!$E$13</f>
        <v>2.7480927096507492E-2</v>
      </c>
      <c r="P1812" s="27">
        <f>(1-L1812)/'I Disease Parameters'!$E$14</f>
        <v>2.2201009973307193E-2</v>
      </c>
      <c r="Q1812" s="19" t="str">
        <f t="shared" si="788"/>
        <v/>
      </c>
      <c r="R1812" s="17" t="str">
        <f t="shared" si="789"/>
        <v/>
      </c>
      <c r="S1812" s="17" t="str">
        <f t="shared" si="790"/>
        <v/>
      </c>
      <c r="T1812" s="17" t="str">
        <f t="shared" si="791"/>
        <v/>
      </c>
      <c r="U1812" s="17" t="str">
        <f t="shared" si="792"/>
        <v/>
      </c>
      <c r="V1812" s="17" t="str">
        <f t="shared" si="793"/>
        <v/>
      </c>
      <c r="W1812" s="17" t="str">
        <f t="shared" si="794"/>
        <v/>
      </c>
      <c r="X1812" s="18" t="str">
        <f t="shared" si="785"/>
        <v/>
      </c>
      <c r="Y1812" s="17" t="str">
        <f t="shared" si="795"/>
        <v/>
      </c>
      <c r="Z1812" s="17" t="str">
        <f t="shared" si="796"/>
        <v/>
      </c>
      <c r="AA1812" s="17" t="str">
        <f t="shared" si="797"/>
        <v/>
      </c>
      <c r="AB1812" s="17" t="str">
        <f t="shared" si="798"/>
        <v/>
      </c>
      <c r="AC1812" s="17" t="str">
        <f t="shared" si="799"/>
        <v/>
      </c>
      <c r="AD1812" s="18" t="str">
        <f t="shared" si="800"/>
        <v/>
      </c>
      <c r="AE1812" s="19" t="str">
        <f t="shared" si="801"/>
        <v/>
      </c>
      <c r="AF1812" s="17" t="str">
        <f t="shared" si="802"/>
        <v/>
      </c>
      <c r="AG1812" s="17" t="str">
        <f t="shared" si="803"/>
        <v/>
      </c>
      <c r="AH1812" s="18" t="str">
        <f t="shared" si="804"/>
        <v/>
      </c>
      <c r="AI1812" s="73"/>
      <c r="AJ1812" s="74"/>
      <c r="AK1812" s="74"/>
      <c r="AL1812" s="73"/>
      <c r="AM1812" s="74"/>
      <c r="AN1812" s="74">
        <f t="shared" si="805"/>
        <v>2012</v>
      </c>
      <c r="AO1812" s="19" t="str">
        <f t="shared" ca="1" si="806"/>
        <v>-</v>
      </c>
      <c r="AP1812" s="17" t="str">
        <f ca="1">IF($C1812&gt;=TODAY(),"-",100*(AO1812-MIN(Fit_Error_Deaths))/(MAX(Fit_Error_Deaths)-MIN(Fit_Error_Deaths)))</f>
        <v>-</v>
      </c>
      <c r="AQ1812" s="17" t="str">
        <f t="shared" ca="1" si="807"/>
        <v>-</v>
      </c>
      <c r="AR1812" s="17" t="str">
        <f ca="1">IF($C1812&gt;=TODAY(),"-",100*(AQ1812-MIN(Fit_Error_LocalTransmission))/(MAX(Fit_Error_LocalTransmission)-MIN(Fit_Error_LocalTransmission)))</f>
        <v>-</v>
      </c>
      <c r="AS1812" s="17" t="str">
        <f t="shared" ca="1" si="808"/>
        <v>-</v>
      </c>
      <c r="AT1812" s="67" t="str">
        <f t="shared" ca="1" si="809"/>
        <v>-</v>
      </c>
    </row>
    <row r="1813" spans="1:46" s="1" customFormat="1" ht="12" x14ac:dyDescent="0.35">
      <c r="A1813" s="87"/>
      <c r="B1813" s="40" t="str">
        <f t="shared" si="786"/>
        <v/>
      </c>
      <c r="C1813" s="41" t="str">
        <f t="shared" si="787"/>
        <v/>
      </c>
      <c r="D1813" s="28">
        <f>'I Disease Parameters'!$E$6/(1000*365)</f>
        <v>4.8197260273972601E-5</v>
      </c>
      <c r="E1813" s="28">
        <f>'I Disease Parameters'!$E$7/(1000*365)</f>
        <v>2.0024657534246577E-5</v>
      </c>
      <c r="F1813" s="27">
        <f>(1-'I Disease Parameters'!$E$8)/'I Disease Parameters'!$E$10</f>
        <v>0.188</v>
      </c>
      <c r="G1813" s="27">
        <f>'I Disease Parameters'!$E$8/'I Disease Parameters'!$E$11</f>
        <v>1.2E-2</v>
      </c>
      <c r="H1813" s="27">
        <f>1/'I Disease Parameters'!$E$12</f>
        <v>0.05</v>
      </c>
      <c r="I1813" s="27">
        <f>'I Disease Parameters'!$E$9/'I Disease Parameters'!$E$15</f>
        <v>0</v>
      </c>
      <c r="J1813" s="83">
        <f t="shared" si="810"/>
        <v>7.7001263440561267</v>
      </c>
      <c r="K1813" s="60">
        <f t="shared" si="811"/>
        <v>0.77001263449643809</v>
      </c>
      <c r="L1813" s="30">
        <f t="shared" si="812"/>
        <v>0.46717576064062738</v>
      </c>
      <c r="M1813" s="27">
        <f>J1813/'I Disease Parameters'!$E$12</f>
        <v>0.38500631720280631</v>
      </c>
      <c r="N1813" s="27">
        <f>K1813/SQRT('I Disease Parameters'!$E$13*'I Disease Parameters'!$E$13)</f>
        <v>4.5294860852731655E-2</v>
      </c>
      <c r="O1813" s="27">
        <f>L1813/'I Disease Parameters'!$E$13</f>
        <v>2.7480927096507492E-2</v>
      </c>
      <c r="P1813" s="27">
        <f>(1-L1813)/'I Disease Parameters'!$E$14</f>
        <v>2.2201009973307193E-2</v>
      </c>
      <c r="Q1813" s="19" t="str">
        <f t="shared" si="788"/>
        <v/>
      </c>
      <c r="R1813" s="17" t="str">
        <f t="shared" si="789"/>
        <v/>
      </c>
      <c r="S1813" s="17" t="str">
        <f t="shared" si="790"/>
        <v/>
      </c>
      <c r="T1813" s="17" t="str">
        <f t="shared" si="791"/>
        <v/>
      </c>
      <c r="U1813" s="17" t="str">
        <f t="shared" si="792"/>
        <v/>
      </c>
      <c r="V1813" s="17" t="str">
        <f t="shared" si="793"/>
        <v/>
      </c>
      <c r="W1813" s="17" t="str">
        <f t="shared" si="794"/>
        <v/>
      </c>
      <c r="X1813" s="18" t="str">
        <f t="shared" si="785"/>
        <v/>
      </c>
      <c r="Y1813" s="17" t="str">
        <f t="shared" si="795"/>
        <v/>
      </c>
      <c r="Z1813" s="17" t="str">
        <f t="shared" si="796"/>
        <v/>
      </c>
      <c r="AA1813" s="17" t="str">
        <f t="shared" si="797"/>
        <v/>
      </c>
      <c r="AB1813" s="17" t="str">
        <f t="shared" si="798"/>
        <v/>
      </c>
      <c r="AC1813" s="17" t="str">
        <f t="shared" si="799"/>
        <v/>
      </c>
      <c r="AD1813" s="18" t="str">
        <f t="shared" si="800"/>
        <v/>
      </c>
      <c r="AE1813" s="19" t="str">
        <f t="shared" si="801"/>
        <v/>
      </c>
      <c r="AF1813" s="17" t="str">
        <f t="shared" si="802"/>
        <v/>
      </c>
      <c r="AG1813" s="17" t="str">
        <f t="shared" si="803"/>
        <v/>
      </c>
      <c r="AH1813" s="18" t="str">
        <f t="shared" si="804"/>
        <v/>
      </c>
      <c r="AI1813" s="73"/>
      <c r="AJ1813" s="74"/>
      <c r="AK1813" s="74"/>
      <c r="AL1813" s="73"/>
      <c r="AM1813" s="74"/>
      <c r="AN1813" s="74">
        <f t="shared" si="805"/>
        <v>2012</v>
      </c>
      <c r="AO1813" s="19" t="str">
        <f t="shared" ca="1" si="806"/>
        <v>-</v>
      </c>
      <c r="AP1813" s="17" t="str">
        <f ca="1">IF($C1813&gt;=TODAY(),"-",100*(AO1813-MIN(Fit_Error_Deaths))/(MAX(Fit_Error_Deaths)-MIN(Fit_Error_Deaths)))</f>
        <v>-</v>
      </c>
      <c r="AQ1813" s="17" t="str">
        <f t="shared" ca="1" si="807"/>
        <v>-</v>
      </c>
      <c r="AR1813" s="17" t="str">
        <f ca="1">IF($C1813&gt;=TODAY(),"-",100*(AQ1813-MIN(Fit_Error_LocalTransmission))/(MAX(Fit_Error_LocalTransmission)-MIN(Fit_Error_LocalTransmission)))</f>
        <v>-</v>
      </c>
      <c r="AS1813" s="17" t="str">
        <f t="shared" ca="1" si="808"/>
        <v>-</v>
      </c>
      <c r="AT1813" s="67" t="str">
        <f t="shared" ca="1" si="809"/>
        <v>-</v>
      </c>
    </row>
    <row r="1814" spans="1:46" s="1" customFormat="1" ht="12" x14ac:dyDescent="0.35">
      <c r="A1814" s="87"/>
      <c r="B1814" s="40" t="str">
        <f t="shared" si="786"/>
        <v/>
      </c>
      <c r="C1814" s="41" t="str">
        <f t="shared" si="787"/>
        <v/>
      </c>
      <c r="D1814" s="28">
        <f>'I Disease Parameters'!$E$6/(1000*365)</f>
        <v>4.8197260273972601E-5</v>
      </c>
      <c r="E1814" s="28">
        <f>'I Disease Parameters'!$E$7/(1000*365)</f>
        <v>2.0024657534246577E-5</v>
      </c>
      <c r="F1814" s="27">
        <f>(1-'I Disease Parameters'!$E$8)/'I Disease Parameters'!$E$10</f>
        <v>0.188</v>
      </c>
      <c r="G1814" s="27">
        <f>'I Disease Parameters'!$E$8/'I Disease Parameters'!$E$11</f>
        <v>1.2E-2</v>
      </c>
      <c r="H1814" s="27">
        <f>1/'I Disease Parameters'!$E$12</f>
        <v>0.05</v>
      </c>
      <c r="I1814" s="27">
        <f>'I Disease Parameters'!$E$9/'I Disease Parameters'!$E$15</f>
        <v>0</v>
      </c>
      <c r="J1814" s="83">
        <f t="shared" si="810"/>
        <v>7.7001263440561267</v>
      </c>
      <c r="K1814" s="60">
        <f t="shared" si="811"/>
        <v>0.77001263449643809</v>
      </c>
      <c r="L1814" s="30">
        <f t="shared" si="812"/>
        <v>0.46717576064062738</v>
      </c>
      <c r="M1814" s="27">
        <f>J1814/'I Disease Parameters'!$E$12</f>
        <v>0.38500631720280631</v>
      </c>
      <c r="N1814" s="27">
        <f>K1814/SQRT('I Disease Parameters'!$E$13*'I Disease Parameters'!$E$13)</f>
        <v>4.5294860852731655E-2</v>
      </c>
      <c r="O1814" s="27">
        <f>L1814/'I Disease Parameters'!$E$13</f>
        <v>2.7480927096507492E-2</v>
      </c>
      <c r="P1814" s="27">
        <f>(1-L1814)/'I Disease Parameters'!$E$14</f>
        <v>2.2201009973307193E-2</v>
      </c>
      <c r="Q1814" s="19" t="str">
        <f t="shared" si="788"/>
        <v/>
      </c>
      <c r="R1814" s="17" t="str">
        <f t="shared" si="789"/>
        <v/>
      </c>
      <c r="S1814" s="17" t="str">
        <f t="shared" si="790"/>
        <v/>
      </c>
      <c r="T1814" s="17" t="str">
        <f t="shared" si="791"/>
        <v/>
      </c>
      <c r="U1814" s="17" t="str">
        <f t="shared" si="792"/>
        <v/>
      </c>
      <c r="V1814" s="17" t="str">
        <f t="shared" si="793"/>
        <v/>
      </c>
      <c r="W1814" s="17" t="str">
        <f t="shared" si="794"/>
        <v/>
      </c>
      <c r="X1814" s="18" t="str">
        <f t="shared" si="785"/>
        <v/>
      </c>
      <c r="Y1814" s="17" t="str">
        <f t="shared" si="795"/>
        <v/>
      </c>
      <c r="Z1814" s="17" t="str">
        <f t="shared" si="796"/>
        <v/>
      </c>
      <c r="AA1814" s="17" t="str">
        <f t="shared" si="797"/>
        <v/>
      </c>
      <c r="AB1814" s="17" t="str">
        <f t="shared" si="798"/>
        <v/>
      </c>
      <c r="AC1814" s="17" t="str">
        <f t="shared" si="799"/>
        <v/>
      </c>
      <c r="AD1814" s="18" t="str">
        <f t="shared" si="800"/>
        <v/>
      </c>
      <c r="AE1814" s="19" t="str">
        <f t="shared" si="801"/>
        <v/>
      </c>
      <c r="AF1814" s="17" t="str">
        <f t="shared" si="802"/>
        <v/>
      </c>
      <c r="AG1814" s="17" t="str">
        <f t="shared" si="803"/>
        <v/>
      </c>
      <c r="AH1814" s="18" t="str">
        <f t="shared" si="804"/>
        <v/>
      </c>
      <c r="AI1814" s="73"/>
      <c r="AJ1814" s="74"/>
      <c r="AK1814" s="74"/>
      <c r="AL1814" s="73"/>
      <c r="AM1814" s="74"/>
      <c r="AN1814" s="74">
        <f t="shared" si="805"/>
        <v>2012</v>
      </c>
      <c r="AO1814" s="19" t="str">
        <f t="shared" ca="1" si="806"/>
        <v>-</v>
      </c>
      <c r="AP1814" s="17" t="str">
        <f ca="1">IF($C1814&gt;=TODAY(),"-",100*(AO1814-MIN(Fit_Error_Deaths))/(MAX(Fit_Error_Deaths)-MIN(Fit_Error_Deaths)))</f>
        <v>-</v>
      </c>
      <c r="AQ1814" s="17" t="str">
        <f t="shared" ca="1" si="807"/>
        <v>-</v>
      </c>
      <c r="AR1814" s="17" t="str">
        <f ca="1">IF($C1814&gt;=TODAY(),"-",100*(AQ1814-MIN(Fit_Error_LocalTransmission))/(MAX(Fit_Error_LocalTransmission)-MIN(Fit_Error_LocalTransmission)))</f>
        <v>-</v>
      </c>
      <c r="AS1814" s="17" t="str">
        <f t="shared" ca="1" si="808"/>
        <v>-</v>
      </c>
      <c r="AT1814" s="67" t="str">
        <f t="shared" ca="1" si="809"/>
        <v>-</v>
      </c>
    </row>
    <row r="1815" spans="1:46" s="1" customFormat="1" ht="12" x14ac:dyDescent="0.35">
      <c r="A1815" s="87"/>
      <c r="B1815" s="40" t="str">
        <f t="shared" si="786"/>
        <v/>
      </c>
      <c r="C1815" s="41" t="str">
        <f t="shared" si="787"/>
        <v/>
      </c>
      <c r="D1815" s="28">
        <f>'I Disease Parameters'!$E$6/(1000*365)</f>
        <v>4.8197260273972601E-5</v>
      </c>
      <c r="E1815" s="28">
        <f>'I Disease Parameters'!$E$7/(1000*365)</f>
        <v>2.0024657534246577E-5</v>
      </c>
      <c r="F1815" s="27">
        <f>(1-'I Disease Parameters'!$E$8)/'I Disease Parameters'!$E$10</f>
        <v>0.188</v>
      </c>
      <c r="G1815" s="27">
        <f>'I Disease Parameters'!$E$8/'I Disease Parameters'!$E$11</f>
        <v>1.2E-2</v>
      </c>
      <c r="H1815" s="27">
        <f>1/'I Disease Parameters'!$E$12</f>
        <v>0.05</v>
      </c>
      <c r="I1815" s="27">
        <f>'I Disease Parameters'!$E$9/'I Disease Parameters'!$E$15</f>
        <v>0</v>
      </c>
      <c r="J1815" s="83">
        <f t="shared" si="810"/>
        <v>7.7001263440561267</v>
      </c>
      <c r="K1815" s="60">
        <f t="shared" si="811"/>
        <v>0.77001263449643809</v>
      </c>
      <c r="L1815" s="30">
        <f t="shared" si="812"/>
        <v>0.46717576064062738</v>
      </c>
      <c r="M1815" s="27">
        <f>J1815/'I Disease Parameters'!$E$12</f>
        <v>0.38500631720280631</v>
      </c>
      <c r="N1815" s="27">
        <f>K1815/SQRT('I Disease Parameters'!$E$13*'I Disease Parameters'!$E$13)</f>
        <v>4.5294860852731655E-2</v>
      </c>
      <c r="O1815" s="27">
        <f>L1815/'I Disease Parameters'!$E$13</f>
        <v>2.7480927096507492E-2</v>
      </c>
      <c r="P1815" s="27">
        <f>(1-L1815)/'I Disease Parameters'!$E$14</f>
        <v>2.2201009973307193E-2</v>
      </c>
      <c r="Q1815" s="19" t="str">
        <f t="shared" si="788"/>
        <v/>
      </c>
      <c r="R1815" s="17" t="str">
        <f t="shared" si="789"/>
        <v/>
      </c>
      <c r="S1815" s="17" t="str">
        <f t="shared" si="790"/>
        <v/>
      </c>
      <c r="T1815" s="17" t="str">
        <f t="shared" si="791"/>
        <v/>
      </c>
      <c r="U1815" s="17" t="str">
        <f t="shared" si="792"/>
        <v/>
      </c>
      <c r="V1815" s="17" t="str">
        <f t="shared" si="793"/>
        <v/>
      </c>
      <c r="W1815" s="17" t="str">
        <f t="shared" si="794"/>
        <v/>
      </c>
      <c r="X1815" s="18" t="str">
        <f t="shared" si="785"/>
        <v/>
      </c>
      <c r="Y1815" s="17" t="str">
        <f t="shared" si="795"/>
        <v/>
      </c>
      <c r="Z1815" s="17" t="str">
        <f t="shared" si="796"/>
        <v/>
      </c>
      <c r="AA1815" s="17" t="str">
        <f t="shared" si="797"/>
        <v/>
      </c>
      <c r="AB1815" s="17" t="str">
        <f t="shared" si="798"/>
        <v/>
      </c>
      <c r="AC1815" s="17" t="str">
        <f t="shared" si="799"/>
        <v/>
      </c>
      <c r="AD1815" s="18" t="str">
        <f t="shared" si="800"/>
        <v/>
      </c>
      <c r="AE1815" s="19" t="str">
        <f t="shared" si="801"/>
        <v/>
      </c>
      <c r="AF1815" s="17" t="str">
        <f t="shared" si="802"/>
        <v/>
      </c>
      <c r="AG1815" s="17" t="str">
        <f t="shared" si="803"/>
        <v/>
      </c>
      <c r="AH1815" s="18" t="str">
        <f t="shared" si="804"/>
        <v/>
      </c>
      <c r="AI1815" s="73"/>
      <c r="AJ1815" s="74"/>
      <c r="AK1815" s="74"/>
      <c r="AL1815" s="73"/>
      <c r="AM1815" s="74"/>
      <c r="AN1815" s="74">
        <f t="shared" si="805"/>
        <v>2012</v>
      </c>
      <c r="AO1815" s="19" t="str">
        <f t="shared" ca="1" si="806"/>
        <v>-</v>
      </c>
      <c r="AP1815" s="17" t="str">
        <f ca="1">IF($C1815&gt;=TODAY(),"-",100*(AO1815-MIN(Fit_Error_Deaths))/(MAX(Fit_Error_Deaths)-MIN(Fit_Error_Deaths)))</f>
        <v>-</v>
      </c>
      <c r="AQ1815" s="17" t="str">
        <f t="shared" ca="1" si="807"/>
        <v>-</v>
      </c>
      <c r="AR1815" s="17" t="str">
        <f ca="1">IF($C1815&gt;=TODAY(),"-",100*(AQ1815-MIN(Fit_Error_LocalTransmission))/(MAX(Fit_Error_LocalTransmission)-MIN(Fit_Error_LocalTransmission)))</f>
        <v>-</v>
      </c>
      <c r="AS1815" s="17" t="str">
        <f t="shared" ca="1" si="808"/>
        <v>-</v>
      </c>
      <c r="AT1815" s="67" t="str">
        <f t="shared" ca="1" si="809"/>
        <v>-</v>
      </c>
    </row>
    <row r="1816" spans="1:46" s="1" customFormat="1" ht="12" x14ac:dyDescent="0.35">
      <c r="A1816" s="87"/>
      <c r="B1816" s="40" t="str">
        <f t="shared" si="786"/>
        <v/>
      </c>
      <c r="C1816" s="41" t="str">
        <f t="shared" si="787"/>
        <v/>
      </c>
      <c r="D1816" s="28">
        <f>'I Disease Parameters'!$E$6/(1000*365)</f>
        <v>4.8197260273972601E-5</v>
      </c>
      <c r="E1816" s="28">
        <f>'I Disease Parameters'!$E$7/(1000*365)</f>
        <v>2.0024657534246577E-5</v>
      </c>
      <c r="F1816" s="27">
        <f>(1-'I Disease Parameters'!$E$8)/'I Disease Parameters'!$E$10</f>
        <v>0.188</v>
      </c>
      <c r="G1816" s="27">
        <f>'I Disease Parameters'!$E$8/'I Disease Parameters'!$E$11</f>
        <v>1.2E-2</v>
      </c>
      <c r="H1816" s="27">
        <f>1/'I Disease Parameters'!$E$12</f>
        <v>0.05</v>
      </c>
      <c r="I1816" s="27">
        <f>'I Disease Parameters'!$E$9/'I Disease Parameters'!$E$15</f>
        <v>0</v>
      </c>
      <c r="J1816" s="83">
        <f t="shared" si="810"/>
        <v>7.7001263440561267</v>
      </c>
      <c r="K1816" s="60">
        <f t="shared" si="811"/>
        <v>0.77001263449643809</v>
      </c>
      <c r="L1816" s="30">
        <f t="shared" si="812"/>
        <v>0.46717576064062738</v>
      </c>
      <c r="M1816" s="27">
        <f>J1816/'I Disease Parameters'!$E$12</f>
        <v>0.38500631720280631</v>
      </c>
      <c r="N1816" s="27">
        <f>K1816/SQRT('I Disease Parameters'!$E$13*'I Disease Parameters'!$E$13)</f>
        <v>4.5294860852731655E-2</v>
      </c>
      <c r="O1816" s="27">
        <f>L1816/'I Disease Parameters'!$E$13</f>
        <v>2.7480927096507492E-2</v>
      </c>
      <c r="P1816" s="27">
        <f>(1-L1816)/'I Disease Parameters'!$E$14</f>
        <v>2.2201009973307193E-2</v>
      </c>
      <c r="Q1816" s="19" t="str">
        <f t="shared" si="788"/>
        <v/>
      </c>
      <c r="R1816" s="17" t="str">
        <f t="shared" si="789"/>
        <v/>
      </c>
      <c r="S1816" s="17" t="str">
        <f t="shared" si="790"/>
        <v/>
      </c>
      <c r="T1816" s="17" t="str">
        <f t="shared" si="791"/>
        <v/>
      </c>
      <c r="U1816" s="17" t="str">
        <f t="shared" si="792"/>
        <v/>
      </c>
      <c r="V1816" s="17" t="str">
        <f t="shared" si="793"/>
        <v/>
      </c>
      <c r="W1816" s="17" t="str">
        <f t="shared" si="794"/>
        <v/>
      </c>
      <c r="X1816" s="18" t="str">
        <f t="shared" si="785"/>
        <v/>
      </c>
      <c r="Y1816" s="17" t="str">
        <f t="shared" si="795"/>
        <v/>
      </c>
      <c r="Z1816" s="17" t="str">
        <f t="shared" si="796"/>
        <v/>
      </c>
      <c r="AA1816" s="17" t="str">
        <f t="shared" si="797"/>
        <v/>
      </c>
      <c r="AB1816" s="17" t="str">
        <f t="shared" si="798"/>
        <v/>
      </c>
      <c r="AC1816" s="17" t="str">
        <f t="shared" si="799"/>
        <v/>
      </c>
      <c r="AD1816" s="18" t="str">
        <f t="shared" si="800"/>
        <v/>
      </c>
      <c r="AE1816" s="19" t="str">
        <f t="shared" si="801"/>
        <v/>
      </c>
      <c r="AF1816" s="17" t="str">
        <f t="shared" si="802"/>
        <v/>
      </c>
      <c r="AG1816" s="17" t="str">
        <f t="shared" si="803"/>
        <v/>
      </c>
      <c r="AH1816" s="18" t="str">
        <f t="shared" si="804"/>
        <v/>
      </c>
      <c r="AI1816" s="73"/>
      <c r="AJ1816" s="74"/>
      <c r="AK1816" s="74"/>
      <c r="AL1816" s="73"/>
      <c r="AM1816" s="74"/>
      <c r="AN1816" s="74">
        <f t="shared" si="805"/>
        <v>2012</v>
      </c>
      <c r="AO1816" s="19" t="str">
        <f t="shared" ca="1" si="806"/>
        <v>-</v>
      </c>
      <c r="AP1816" s="17" t="str">
        <f ca="1">IF($C1816&gt;=TODAY(),"-",100*(AO1816-MIN(Fit_Error_Deaths))/(MAX(Fit_Error_Deaths)-MIN(Fit_Error_Deaths)))</f>
        <v>-</v>
      </c>
      <c r="AQ1816" s="17" t="str">
        <f t="shared" ca="1" si="807"/>
        <v>-</v>
      </c>
      <c r="AR1816" s="17" t="str">
        <f ca="1">IF($C1816&gt;=TODAY(),"-",100*(AQ1816-MIN(Fit_Error_LocalTransmission))/(MAX(Fit_Error_LocalTransmission)-MIN(Fit_Error_LocalTransmission)))</f>
        <v>-</v>
      </c>
      <c r="AS1816" s="17" t="str">
        <f t="shared" ca="1" si="808"/>
        <v>-</v>
      </c>
      <c r="AT1816" s="67" t="str">
        <f t="shared" ca="1" si="809"/>
        <v>-</v>
      </c>
    </row>
    <row r="1817" spans="1:46" s="1" customFormat="1" ht="12" x14ac:dyDescent="0.35">
      <c r="A1817" s="87"/>
      <c r="B1817" s="40" t="str">
        <f t="shared" si="786"/>
        <v/>
      </c>
      <c r="C1817" s="41" t="str">
        <f t="shared" si="787"/>
        <v/>
      </c>
      <c r="D1817" s="28">
        <f>'I Disease Parameters'!$E$6/(1000*365)</f>
        <v>4.8197260273972601E-5</v>
      </c>
      <c r="E1817" s="28">
        <f>'I Disease Parameters'!$E$7/(1000*365)</f>
        <v>2.0024657534246577E-5</v>
      </c>
      <c r="F1817" s="27">
        <f>(1-'I Disease Parameters'!$E$8)/'I Disease Parameters'!$E$10</f>
        <v>0.188</v>
      </c>
      <c r="G1817" s="27">
        <f>'I Disease Parameters'!$E$8/'I Disease Parameters'!$E$11</f>
        <v>1.2E-2</v>
      </c>
      <c r="H1817" s="27">
        <f>1/'I Disease Parameters'!$E$12</f>
        <v>0.05</v>
      </c>
      <c r="I1817" s="27">
        <f>'I Disease Parameters'!$E$9/'I Disease Parameters'!$E$15</f>
        <v>0</v>
      </c>
      <c r="J1817" s="83">
        <f t="shared" si="810"/>
        <v>7.7001263440561267</v>
      </c>
      <c r="K1817" s="60">
        <f t="shared" si="811"/>
        <v>0.77001263449643809</v>
      </c>
      <c r="L1817" s="30">
        <f t="shared" si="812"/>
        <v>0.46717576064062738</v>
      </c>
      <c r="M1817" s="27">
        <f>J1817/'I Disease Parameters'!$E$12</f>
        <v>0.38500631720280631</v>
      </c>
      <c r="N1817" s="27">
        <f>K1817/SQRT('I Disease Parameters'!$E$13*'I Disease Parameters'!$E$13)</f>
        <v>4.5294860852731655E-2</v>
      </c>
      <c r="O1817" s="27">
        <f>L1817/'I Disease Parameters'!$E$13</f>
        <v>2.7480927096507492E-2</v>
      </c>
      <c r="P1817" s="27">
        <f>(1-L1817)/'I Disease Parameters'!$E$14</f>
        <v>2.2201009973307193E-2</v>
      </c>
      <c r="Q1817" s="19" t="str">
        <f t="shared" si="788"/>
        <v/>
      </c>
      <c r="R1817" s="17" t="str">
        <f t="shared" si="789"/>
        <v/>
      </c>
      <c r="S1817" s="17" t="str">
        <f t="shared" si="790"/>
        <v/>
      </c>
      <c r="T1817" s="17" t="str">
        <f t="shared" si="791"/>
        <v/>
      </c>
      <c r="U1817" s="17" t="str">
        <f t="shared" si="792"/>
        <v/>
      </c>
      <c r="V1817" s="17" t="str">
        <f t="shared" si="793"/>
        <v/>
      </c>
      <c r="W1817" s="17" t="str">
        <f t="shared" si="794"/>
        <v/>
      </c>
      <c r="X1817" s="18" t="str">
        <f t="shared" si="785"/>
        <v/>
      </c>
      <c r="Y1817" s="17" t="str">
        <f t="shared" si="795"/>
        <v/>
      </c>
      <c r="Z1817" s="17" t="str">
        <f t="shared" si="796"/>
        <v/>
      </c>
      <c r="AA1817" s="17" t="str">
        <f t="shared" si="797"/>
        <v/>
      </c>
      <c r="AB1817" s="17" t="str">
        <f t="shared" si="798"/>
        <v/>
      </c>
      <c r="AC1817" s="17" t="str">
        <f t="shared" si="799"/>
        <v/>
      </c>
      <c r="AD1817" s="18" t="str">
        <f t="shared" si="800"/>
        <v/>
      </c>
      <c r="AE1817" s="19" t="str">
        <f t="shared" si="801"/>
        <v/>
      </c>
      <c r="AF1817" s="17" t="str">
        <f t="shared" si="802"/>
        <v/>
      </c>
      <c r="AG1817" s="17" t="str">
        <f t="shared" si="803"/>
        <v/>
      </c>
      <c r="AH1817" s="18" t="str">
        <f t="shared" si="804"/>
        <v/>
      </c>
      <c r="AI1817" s="73"/>
      <c r="AJ1817" s="74"/>
      <c r="AK1817" s="74"/>
      <c r="AL1817" s="73"/>
      <c r="AM1817" s="74"/>
      <c r="AN1817" s="74">
        <f t="shared" si="805"/>
        <v>2012</v>
      </c>
      <c r="AO1817" s="19" t="str">
        <f t="shared" ca="1" si="806"/>
        <v>-</v>
      </c>
      <c r="AP1817" s="17" t="str">
        <f ca="1">IF($C1817&gt;=TODAY(),"-",100*(AO1817-MIN(Fit_Error_Deaths))/(MAX(Fit_Error_Deaths)-MIN(Fit_Error_Deaths)))</f>
        <v>-</v>
      </c>
      <c r="AQ1817" s="17" t="str">
        <f t="shared" ca="1" si="807"/>
        <v>-</v>
      </c>
      <c r="AR1817" s="17" t="str">
        <f ca="1">IF($C1817&gt;=TODAY(),"-",100*(AQ1817-MIN(Fit_Error_LocalTransmission))/(MAX(Fit_Error_LocalTransmission)-MIN(Fit_Error_LocalTransmission)))</f>
        <v>-</v>
      </c>
      <c r="AS1817" s="17" t="str">
        <f t="shared" ca="1" si="808"/>
        <v>-</v>
      </c>
      <c r="AT1817" s="67" t="str">
        <f t="shared" ca="1" si="809"/>
        <v>-</v>
      </c>
    </row>
    <row r="1818" spans="1:46" s="1" customFormat="1" ht="12" x14ac:dyDescent="0.35">
      <c r="A1818" s="87"/>
      <c r="B1818" s="40" t="str">
        <f t="shared" si="786"/>
        <v/>
      </c>
      <c r="C1818" s="41" t="str">
        <f t="shared" si="787"/>
        <v/>
      </c>
      <c r="D1818" s="28">
        <f>'I Disease Parameters'!$E$6/(1000*365)</f>
        <v>4.8197260273972601E-5</v>
      </c>
      <c r="E1818" s="28">
        <f>'I Disease Parameters'!$E$7/(1000*365)</f>
        <v>2.0024657534246577E-5</v>
      </c>
      <c r="F1818" s="27">
        <f>(1-'I Disease Parameters'!$E$8)/'I Disease Parameters'!$E$10</f>
        <v>0.188</v>
      </c>
      <c r="G1818" s="27">
        <f>'I Disease Parameters'!$E$8/'I Disease Parameters'!$E$11</f>
        <v>1.2E-2</v>
      </c>
      <c r="H1818" s="27">
        <f>1/'I Disease Parameters'!$E$12</f>
        <v>0.05</v>
      </c>
      <c r="I1818" s="27">
        <f>'I Disease Parameters'!$E$9/'I Disease Parameters'!$E$15</f>
        <v>0</v>
      </c>
      <c r="J1818" s="83">
        <f t="shared" si="810"/>
        <v>7.7001263440561267</v>
      </c>
      <c r="K1818" s="60">
        <f t="shared" si="811"/>
        <v>0.77001263449643809</v>
      </c>
      <c r="L1818" s="30">
        <f t="shared" si="812"/>
        <v>0.46717576064062738</v>
      </c>
      <c r="M1818" s="27">
        <f>J1818/'I Disease Parameters'!$E$12</f>
        <v>0.38500631720280631</v>
      </c>
      <c r="N1818" s="27">
        <f>K1818/SQRT('I Disease Parameters'!$E$13*'I Disease Parameters'!$E$13)</f>
        <v>4.5294860852731655E-2</v>
      </c>
      <c r="O1818" s="27">
        <f>L1818/'I Disease Parameters'!$E$13</f>
        <v>2.7480927096507492E-2</v>
      </c>
      <c r="P1818" s="27">
        <f>(1-L1818)/'I Disease Parameters'!$E$14</f>
        <v>2.2201009973307193E-2</v>
      </c>
      <c r="Q1818" s="19" t="str">
        <f t="shared" si="788"/>
        <v/>
      </c>
      <c r="R1818" s="17" t="str">
        <f t="shared" si="789"/>
        <v/>
      </c>
      <c r="S1818" s="17" t="str">
        <f t="shared" si="790"/>
        <v/>
      </c>
      <c r="T1818" s="17" t="str">
        <f t="shared" si="791"/>
        <v/>
      </c>
      <c r="U1818" s="17" t="str">
        <f t="shared" si="792"/>
        <v/>
      </c>
      <c r="V1818" s="17" t="str">
        <f t="shared" si="793"/>
        <v/>
      </c>
      <c r="W1818" s="17" t="str">
        <f t="shared" si="794"/>
        <v/>
      </c>
      <c r="X1818" s="18" t="str">
        <f t="shared" si="785"/>
        <v/>
      </c>
      <c r="Y1818" s="17" t="str">
        <f t="shared" si="795"/>
        <v/>
      </c>
      <c r="Z1818" s="17" t="str">
        <f t="shared" si="796"/>
        <v/>
      </c>
      <c r="AA1818" s="17" t="str">
        <f t="shared" si="797"/>
        <v/>
      </c>
      <c r="AB1818" s="17" t="str">
        <f t="shared" si="798"/>
        <v/>
      </c>
      <c r="AC1818" s="17" t="str">
        <f t="shared" si="799"/>
        <v/>
      </c>
      <c r="AD1818" s="18" t="str">
        <f t="shared" si="800"/>
        <v/>
      </c>
      <c r="AE1818" s="19" t="str">
        <f t="shared" si="801"/>
        <v/>
      </c>
      <c r="AF1818" s="17" t="str">
        <f t="shared" si="802"/>
        <v/>
      </c>
      <c r="AG1818" s="17" t="str">
        <f t="shared" si="803"/>
        <v/>
      </c>
      <c r="AH1818" s="18" t="str">
        <f t="shared" si="804"/>
        <v/>
      </c>
      <c r="AI1818" s="73"/>
      <c r="AJ1818" s="74"/>
      <c r="AK1818" s="74"/>
      <c r="AL1818" s="73"/>
      <c r="AM1818" s="74"/>
      <c r="AN1818" s="74">
        <f t="shared" si="805"/>
        <v>2012</v>
      </c>
      <c r="AO1818" s="19" t="str">
        <f t="shared" ca="1" si="806"/>
        <v>-</v>
      </c>
      <c r="AP1818" s="17" t="str">
        <f ca="1">IF($C1818&gt;=TODAY(),"-",100*(AO1818-MIN(Fit_Error_Deaths))/(MAX(Fit_Error_Deaths)-MIN(Fit_Error_Deaths)))</f>
        <v>-</v>
      </c>
      <c r="AQ1818" s="17" t="str">
        <f t="shared" ca="1" si="807"/>
        <v>-</v>
      </c>
      <c r="AR1818" s="17" t="str">
        <f ca="1">IF($C1818&gt;=TODAY(),"-",100*(AQ1818-MIN(Fit_Error_LocalTransmission))/(MAX(Fit_Error_LocalTransmission)-MIN(Fit_Error_LocalTransmission)))</f>
        <v>-</v>
      </c>
      <c r="AS1818" s="17" t="str">
        <f t="shared" ca="1" si="808"/>
        <v>-</v>
      </c>
      <c r="AT1818" s="67" t="str">
        <f t="shared" ca="1" si="809"/>
        <v>-</v>
      </c>
    </row>
    <row r="1819" spans="1:46" s="1" customFormat="1" ht="12" x14ac:dyDescent="0.35">
      <c r="A1819" s="87"/>
      <c r="B1819" s="40" t="str">
        <f t="shared" si="786"/>
        <v/>
      </c>
      <c r="C1819" s="41" t="str">
        <f t="shared" si="787"/>
        <v/>
      </c>
      <c r="D1819" s="28">
        <f>'I Disease Parameters'!$E$6/(1000*365)</f>
        <v>4.8197260273972601E-5</v>
      </c>
      <c r="E1819" s="28">
        <f>'I Disease Parameters'!$E$7/(1000*365)</f>
        <v>2.0024657534246577E-5</v>
      </c>
      <c r="F1819" s="27">
        <f>(1-'I Disease Parameters'!$E$8)/'I Disease Parameters'!$E$10</f>
        <v>0.188</v>
      </c>
      <c r="G1819" s="27">
        <f>'I Disease Parameters'!$E$8/'I Disease Parameters'!$E$11</f>
        <v>1.2E-2</v>
      </c>
      <c r="H1819" s="27">
        <f>1/'I Disease Parameters'!$E$12</f>
        <v>0.05</v>
      </c>
      <c r="I1819" s="27">
        <f>'I Disease Parameters'!$E$9/'I Disease Parameters'!$E$15</f>
        <v>0</v>
      </c>
      <c r="J1819" s="83">
        <f t="shared" si="810"/>
        <v>7.7001263440561267</v>
      </c>
      <c r="K1819" s="60">
        <f t="shared" si="811"/>
        <v>0.77001263449643809</v>
      </c>
      <c r="L1819" s="30">
        <f t="shared" si="812"/>
        <v>0.46717576064062738</v>
      </c>
      <c r="M1819" s="27">
        <f>J1819/'I Disease Parameters'!$E$12</f>
        <v>0.38500631720280631</v>
      </c>
      <c r="N1819" s="27">
        <f>K1819/SQRT('I Disease Parameters'!$E$13*'I Disease Parameters'!$E$13)</f>
        <v>4.5294860852731655E-2</v>
      </c>
      <c r="O1819" s="27">
        <f>L1819/'I Disease Parameters'!$E$13</f>
        <v>2.7480927096507492E-2</v>
      </c>
      <c r="P1819" s="27">
        <f>(1-L1819)/'I Disease Parameters'!$E$14</f>
        <v>2.2201009973307193E-2</v>
      </c>
      <c r="Q1819" s="19" t="str">
        <f t="shared" si="788"/>
        <v/>
      </c>
      <c r="R1819" s="17" t="str">
        <f t="shared" si="789"/>
        <v/>
      </c>
      <c r="S1819" s="17" t="str">
        <f t="shared" si="790"/>
        <v/>
      </c>
      <c r="T1819" s="17" t="str">
        <f t="shared" si="791"/>
        <v/>
      </c>
      <c r="U1819" s="17" t="str">
        <f t="shared" si="792"/>
        <v/>
      </c>
      <c r="V1819" s="17" t="str">
        <f t="shared" si="793"/>
        <v/>
      </c>
      <c r="W1819" s="17" t="str">
        <f t="shared" si="794"/>
        <v/>
      </c>
      <c r="X1819" s="18" t="str">
        <f t="shared" si="785"/>
        <v/>
      </c>
      <c r="Y1819" s="17" t="str">
        <f t="shared" si="795"/>
        <v/>
      </c>
      <c r="Z1819" s="17" t="str">
        <f t="shared" si="796"/>
        <v/>
      </c>
      <c r="AA1819" s="17" t="str">
        <f t="shared" si="797"/>
        <v/>
      </c>
      <c r="AB1819" s="17" t="str">
        <f t="shared" si="798"/>
        <v/>
      </c>
      <c r="AC1819" s="17" t="str">
        <f t="shared" si="799"/>
        <v/>
      </c>
      <c r="AD1819" s="18" t="str">
        <f t="shared" si="800"/>
        <v/>
      </c>
      <c r="AE1819" s="19" t="str">
        <f t="shared" si="801"/>
        <v/>
      </c>
      <c r="AF1819" s="17" t="str">
        <f t="shared" si="802"/>
        <v/>
      </c>
      <c r="AG1819" s="17" t="str">
        <f t="shared" si="803"/>
        <v/>
      </c>
      <c r="AH1819" s="18" t="str">
        <f t="shared" si="804"/>
        <v/>
      </c>
      <c r="AI1819" s="73"/>
      <c r="AJ1819" s="74"/>
      <c r="AK1819" s="74"/>
      <c r="AL1819" s="73"/>
      <c r="AM1819" s="74"/>
      <c r="AN1819" s="74">
        <f t="shared" si="805"/>
        <v>2012</v>
      </c>
      <c r="AO1819" s="19" t="str">
        <f t="shared" ca="1" si="806"/>
        <v>-</v>
      </c>
      <c r="AP1819" s="17" t="str">
        <f ca="1">IF($C1819&gt;=TODAY(),"-",100*(AO1819-MIN(Fit_Error_Deaths))/(MAX(Fit_Error_Deaths)-MIN(Fit_Error_Deaths)))</f>
        <v>-</v>
      </c>
      <c r="AQ1819" s="17" t="str">
        <f t="shared" ca="1" si="807"/>
        <v>-</v>
      </c>
      <c r="AR1819" s="17" t="str">
        <f ca="1">IF($C1819&gt;=TODAY(),"-",100*(AQ1819-MIN(Fit_Error_LocalTransmission))/(MAX(Fit_Error_LocalTransmission)-MIN(Fit_Error_LocalTransmission)))</f>
        <v>-</v>
      </c>
      <c r="AS1819" s="17" t="str">
        <f t="shared" ca="1" si="808"/>
        <v>-</v>
      </c>
      <c r="AT1819" s="67" t="str">
        <f t="shared" ca="1" si="809"/>
        <v>-</v>
      </c>
    </row>
    <row r="1820" spans="1:46" s="1" customFormat="1" ht="12" x14ac:dyDescent="0.35">
      <c r="A1820" s="87"/>
      <c r="B1820" s="40" t="str">
        <f t="shared" si="786"/>
        <v/>
      </c>
      <c r="C1820" s="41" t="str">
        <f t="shared" si="787"/>
        <v/>
      </c>
      <c r="D1820" s="28">
        <f>'I Disease Parameters'!$E$6/(1000*365)</f>
        <v>4.8197260273972601E-5</v>
      </c>
      <c r="E1820" s="28">
        <f>'I Disease Parameters'!$E$7/(1000*365)</f>
        <v>2.0024657534246577E-5</v>
      </c>
      <c r="F1820" s="27">
        <f>(1-'I Disease Parameters'!$E$8)/'I Disease Parameters'!$E$10</f>
        <v>0.188</v>
      </c>
      <c r="G1820" s="27">
        <f>'I Disease Parameters'!$E$8/'I Disease Parameters'!$E$11</f>
        <v>1.2E-2</v>
      </c>
      <c r="H1820" s="27">
        <f>1/'I Disease Parameters'!$E$12</f>
        <v>0.05</v>
      </c>
      <c r="I1820" s="27">
        <f>'I Disease Parameters'!$E$9/'I Disease Parameters'!$E$15</f>
        <v>0</v>
      </c>
      <c r="J1820" s="83">
        <f t="shared" si="810"/>
        <v>7.7001263440561267</v>
      </c>
      <c r="K1820" s="60">
        <f t="shared" si="811"/>
        <v>0.77001263449643809</v>
      </c>
      <c r="L1820" s="30">
        <f t="shared" si="812"/>
        <v>0.46717576064062738</v>
      </c>
      <c r="M1820" s="27">
        <f>J1820/'I Disease Parameters'!$E$12</f>
        <v>0.38500631720280631</v>
      </c>
      <c r="N1820" s="27">
        <f>K1820/SQRT('I Disease Parameters'!$E$13*'I Disease Parameters'!$E$13)</f>
        <v>4.5294860852731655E-2</v>
      </c>
      <c r="O1820" s="27">
        <f>L1820/'I Disease Parameters'!$E$13</f>
        <v>2.7480927096507492E-2</v>
      </c>
      <c r="P1820" s="27">
        <f>(1-L1820)/'I Disease Parameters'!$E$14</f>
        <v>2.2201009973307193E-2</v>
      </c>
      <c r="Q1820" s="19" t="str">
        <f t="shared" si="788"/>
        <v/>
      </c>
      <c r="R1820" s="17" t="str">
        <f t="shared" si="789"/>
        <v/>
      </c>
      <c r="S1820" s="17" t="str">
        <f t="shared" si="790"/>
        <v/>
      </c>
      <c r="T1820" s="17" t="str">
        <f t="shared" si="791"/>
        <v/>
      </c>
      <c r="U1820" s="17" t="str">
        <f t="shared" si="792"/>
        <v/>
      </c>
      <c r="V1820" s="17" t="str">
        <f t="shared" si="793"/>
        <v/>
      </c>
      <c r="W1820" s="17" t="str">
        <f t="shared" si="794"/>
        <v/>
      </c>
      <c r="X1820" s="18" t="str">
        <f t="shared" si="785"/>
        <v/>
      </c>
      <c r="Y1820" s="17" t="str">
        <f t="shared" si="795"/>
        <v/>
      </c>
      <c r="Z1820" s="17" t="str">
        <f t="shared" si="796"/>
        <v/>
      </c>
      <c r="AA1820" s="17" t="str">
        <f t="shared" si="797"/>
        <v/>
      </c>
      <c r="AB1820" s="17" t="str">
        <f t="shared" si="798"/>
        <v/>
      </c>
      <c r="AC1820" s="17" t="str">
        <f t="shared" si="799"/>
        <v/>
      </c>
      <c r="AD1820" s="18" t="str">
        <f t="shared" si="800"/>
        <v/>
      </c>
      <c r="AE1820" s="19" t="str">
        <f t="shared" si="801"/>
        <v/>
      </c>
      <c r="AF1820" s="17" t="str">
        <f t="shared" si="802"/>
        <v/>
      </c>
      <c r="AG1820" s="17" t="str">
        <f t="shared" si="803"/>
        <v/>
      </c>
      <c r="AH1820" s="18" t="str">
        <f t="shared" si="804"/>
        <v/>
      </c>
      <c r="AI1820" s="73"/>
      <c r="AJ1820" s="74"/>
      <c r="AK1820" s="74"/>
      <c r="AL1820" s="73"/>
      <c r="AM1820" s="74"/>
      <c r="AN1820" s="74">
        <f t="shared" si="805"/>
        <v>2012</v>
      </c>
      <c r="AO1820" s="19" t="str">
        <f t="shared" ca="1" si="806"/>
        <v>-</v>
      </c>
      <c r="AP1820" s="17" t="str">
        <f ca="1">IF($C1820&gt;=TODAY(),"-",100*(AO1820-MIN(Fit_Error_Deaths))/(MAX(Fit_Error_Deaths)-MIN(Fit_Error_Deaths)))</f>
        <v>-</v>
      </c>
      <c r="AQ1820" s="17" t="str">
        <f t="shared" ca="1" si="807"/>
        <v>-</v>
      </c>
      <c r="AR1820" s="17" t="str">
        <f ca="1">IF($C1820&gt;=TODAY(),"-",100*(AQ1820-MIN(Fit_Error_LocalTransmission))/(MAX(Fit_Error_LocalTransmission)-MIN(Fit_Error_LocalTransmission)))</f>
        <v>-</v>
      </c>
      <c r="AS1820" s="17" t="str">
        <f t="shared" ca="1" si="808"/>
        <v>-</v>
      </c>
      <c r="AT1820" s="67" t="str">
        <f t="shared" ca="1" si="809"/>
        <v>-</v>
      </c>
    </row>
    <row r="1821" spans="1:46" s="1" customFormat="1" ht="12" x14ac:dyDescent="0.35">
      <c r="A1821" s="87"/>
      <c r="B1821" s="40" t="str">
        <f t="shared" si="786"/>
        <v/>
      </c>
      <c r="C1821" s="41" t="str">
        <f t="shared" si="787"/>
        <v/>
      </c>
      <c r="D1821" s="28">
        <f>'I Disease Parameters'!$E$6/(1000*365)</f>
        <v>4.8197260273972601E-5</v>
      </c>
      <c r="E1821" s="28">
        <f>'I Disease Parameters'!$E$7/(1000*365)</f>
        <v>2.0024657534246577E-5</v>
      </c>
      <c r="F1821" s="27">
        <f>(1-'I Disease Parameters'!$E$8)/'I Disease Parameters'!$E$10</f>
        <v>0.188</v>
      </c>
      <c r="G1821" s="27">
        <f>'I Disease Parameters'!$E$8/'I Disease Parameters'!$E$11</f>
        <v>1.2E-2</v>
      </c>
      <c r="H1821" s="27">
        <f>1/'I Disease Parameters'!$E$12</f>
        <v>0.05</v>
      </c>
      <c r="I1821" s="27">
        <f>'I Disease Parameters'!$E$9/'I Disease Parameters'!$E$15</f>
        <v>0</v>
      </c>
      <c r="J1821" s="83">
        <f t="shared" si="810"/>
        <v>7.7001263440561267</v>
      </c>
      <c r="K1821" s="60">
        <f t="shared" si="811"/>
        <v>0.77001263449643809</v>
      </c>
      <c r="L1821" s="30">
        <f t="shared" si="812"/>
        <v>0.46717576064062738</v>
      </c>
      <c r="M1821" s="27">
        <f>J1821/'I Disease Parameters'!$E$12</f>
        <v>0.38500631720280631</v>
      </c>
      <c r="N1821" s="27">
        <f>K1821/SQRT('I Disease Parameters'!$E$13*'I Disease Parameters'!$E$13)</f>
        <v>4.5294860852731655E-2</v>
      </c>
      <c r="O1821" s="27">
        <f>L1821/'I Disease Parameters'!$E$13</f>
        <v>2.7480927096507492E-2</v>
      </c>
      <c r="P1821" s="27">
        <f>(1-L1821)/'I Disease Parameters'!$E$14</f>
        <v>2.2201009973307193E-2</v>
      </c>
      <c r="Q1821" s="19" t="str">
        <f t="shared" si="788"/>
        <v/>
      </c>
      <c r="R1821" s="17" t="str">
        <f t="shared" si="789"/>
        <v/>
      </c>
      <c r="S1821" s="17" t="str">
        <f t="shared" si="790"/>
        <v/>
      </c>
      <c r="T1821" s="17" t="str">
        <f t="shared" si="791"/>
        <v/>
      </c>
      <c r="U1821" s="17" t="str">
        <f t="shared" si="792"/>
        <v/>
      </c>
      <c r="V1821" s="17" t="str">
        <f t="shared" si="793"/>
        <v/>
      </c>
      <c r="W1821" s="17" t="str">
        <f t="shared" si="794"/>
        <v/>
      </c>
      <c r="X1821" s="18" t="str">
        <f t="shared" si="785"/>
        <v/>
      </c>
      <c r="Y1821" s="17" t="str">
        <f t="shared" si="795"/>
        <v/>
      </c>
      <c r="Z1821" s="17" t="str">
        <f t="shared" si="796"/>
        <v/>
      </c>
      <c r="AA1821" s="17" t="str">
        <f t="shared" si="797"/>
        <v/>
      </c>
      <c r="AB1821" s="17" t="str">
        <f t="shared" si="798"/>
        <v/>
      </c>
      <c r="AC1821" s="17" t="str">
        <f t="shared" si="799"/>
        <v/>
      </c>
      <c r="AD1821" s="18" t="str">
        <f t="shared" si="800"/>
        <v/>
      </c>
      <c r="AE1821" s="19" t="str">
        <f t="shared" si="801"/>
        <v/>
      </c>
      <c r="AF1821" s="17" t="str">
        <f t="shared" si="802"/>
        <v/>
      </c>
      <c r="AG1821" s="17" t="str">
        <f t="shared" si="803"/>
        <v/>
      </c>
      <c r="AH1821" s="18" t="str">
        <f t="shared" si="804"/>
        <v/>
      </c>
      <c r="AI1821" s="73"/>
      <c r="AJ1821" s="74"/>
      <c r="AK1821" s="74"/>
      <c r="AL1821" s="73"/>
      <c r="AM1821" s="74"/>
      <c r="AN1821" s="74">
        <f t="shared" si="805"/>
        <v>2012</v>
      </c>
      <c r="AO1821" s="19" t="str">
        <f t="shared" ca="1" si="806"/>
        <v>-</v>
      </c>
      <c r="AP1821" s="17" t="str">
        <f ca="1">IF($C1821&gt;=TODAY(),"-",100*(AO1821-MIN(Fit_Error_Deaths))/(MAX(Fit_Error_Deaths)-MIN(Fit_Error_Deaths)))</f>
        <v>-</v>
      </c>
      <c r="AQ1821" s="17" t="str">
        <f t="shared" ca="1" si="807"/>
        <v>-</v>
      </c>
      <c r="AR1821" s="17" t="str">
        <f ca="1">IF($C1821&gt;=TODAY(),"-",100*(AQ1821-MIN(Fit_Error_LocalTransmission))/(MAX(Fit_Error_LocalTransmission)-MIN(Fit_Error_LocalTransmission)))</f>
        <v>-</v>
      </c>
      <c r="AS1821" s="17" t="str">
        <f t="shared" ca="1" si="808"/>
        <v>-</v>
      </c>
      <c r="AT1821" s="67" t="str">
        <f t="shared" ca="1" si="809"/>
        <v>-</v>
      </c>
    </row>
    <row r="1822" spans="1:46" s="1" customFormat="1" ht="12" x14ac:dyDescent="0.35">
      <c r="A1822" s="87"/>
      <c r="B1822" s="40" t="str">
        <f t="shared" si="786"/>
        <v/>
      </c>
      <c r="C1822" s="41" t="str">
        <f t="shared" si="787"/>
        <v/>
      </c>
      <c r="D1822" s="28">
        <f>'I Disease Parameters'!$E$6/(1000*365)</f>
        <v>4.8197260273972601E-5</v>
      </c>
      <c r="E1822" s="28">
        <f>'I Disease Parameters'!$E$7/(1000*365)</f>
        <v>2.0024657534246577E-5</v>
      </c>
      <c r="F1822" s="27">
        <f>(1-'I Disease Parameters'!$E$8)/'I Disease Parameters'!$E$10</f>
        <v>0.188</v>
      </c>
      <c r="G1822" s="27">
        <f>'I Disease Parameters'!$E$8/'I Disease Parameters'!$E$11</f>
        <v>1.2E-2</v>
      </c>
      <c r="H1822" s="27">
        <f>1/'I Disease Parameters'!$E$12</f>
        <v>0.05</v>
      </c>
      <c r="I1822" s="27">
        <f>'I Disease Parameters'!$E$9/'I Disease Parameters'!$E$15</f>
        <v>0</v>
      </c>
      <c r="J1822" s="83">
        <f t="shared" si="810"/>
        <v>7.7001263440561267</v>
      </c>
      <c r="K1822" s="60">
        <f t="shared" si="811"/>
        <v>0.77001263449643809</v>
      </c>
      <c r="L1822" s="30">
        <f t="shared" si="812"/>
        <v>0.46717576064062738</v>
      </c>
      <c r="M1822" s="27">
        <f>J1822/'I Disease Parameters'!$E$12</f>
        <v>0.38500631720280631</v>
      </c>
      <c r="N1822" s="27">
        <f>K1822/SQRT('I Disease Parameters'!$E$13*'I Disease Parameters'!$E$13)</f>
        <v>4.5294860852731655E-2</v>
      </c>
      <c r="O1822" s="27">
        <f>L1822/'I Disease Parameters'!$E$13</f>
        <v>2.7480927096507492E-2</v>
      </c>
      <c r="P1822" s="27">
        <f>(1-L1822)/'I Disease Parameters'!$E$14</f>
        <v>2.2201009973307193E-2</v>
      </c>
      <c r="Q1822" s="19" t="str">
        <f t="shared" si="788"/>
        <v/>
      </c>
      <c r="R1822" s="17" t="str">
        <f t="shared" si="789"/>
        <v/>
      </c>
      <c r="S1822" s="17" t="str">
        <f t="shared" si="790"/>
        <v/>
      </c>
      <c r="T1822" s="17" t="str">
        <f t="shared" si="791"/>
        <v/>
      </c>
      <c r="U1822" s="17" t="str">
        <f t="shared" si="792"/>
        <v/>
      </c>
      <c r="V1822" s="17" t="str">
        <f t="shared" si="793"/>
        <v/>
      </c>
      <c r="W1822" s="17" t="str">
        <f t="shared" si="794"/>
        <v/>
      </c>
      <c r="X1822" s="18" t="str">
        <f t="shared" si="785"/>
        <v/>
      </c>
      <c r="Y1822" s="17" t="str">
        <f t="shared" si="795"/>
        <v/>
      </c>
      <c r="Z1822" s="17" t="str">
        <f t="shared" si="796"/>
        <v/>
      </c>
      <c r="AA1822" s="17" t="str">
        <f t="shared" si="797"/>
        <v/>
      </c>
      <c r="AB1822" s="17" t="str">
        <f t="shared" si="798"/>
        <v/>
      </c>
      <c r="AC1822" s="17" t="str">
        <f t="shared" si="799"/>
        <v/>
      </c>
      <c r="AD1822" s="18" t="str">
        <f t="shared" si="800"/>
        <v/>
      </c>
      <c r="AE1822" s="19" t="str">
        <f t="shared" si="801"/>
        <v/>
      </c>
      <c r="AF1822" s="17" t="str">
        <f t="shared" si="802"/>
        <v/>
      </c>
      <c r="AG1822" s="17" t="str">
        <f t="shared" si="803"/>
        <v/>
      </c>
      <c r="AH1822" s="18" t="str">
        <f t="shared" si="804"/>
        <v/>
      </c>
      <c r="AI1822" s="73"/>
      <c r="AJ1822" s="74"/>
      <c r="AK1822" s="74"/>
      <c r="AL1822" s="73"/>
      <c r="AM1822" s="74"/>
      <c r="AN1822" s="74">
        <f t="shared" si="805"/>
        <v>2012</v>
      </c>
      <c r="AO1822" s="19" t="str">
        <f t="shared" ca="1" si="806"/>
        <v>-</v>
      </c>
      <c r="AP1822" s="17" t="str">
        <f ca="1">IF($C1822&gt;=TODAY(),"-",100*(AO1822-MIN(Fit_Error_Deaths))/(MAX(Fit_Error_Deaths)-MIN(Fit_Error_Deaths)))</f>
        <v>-</v>
      </c>
      <c r="AQ1822" s="17" t="str">
        <f t="shared" ca="1" si="807"/>
        <v>-</v>
      </c>
      <c r="AR1822" s="17" t="str">
        <f ca="1">IF($C1822&gt;=TODAY(),"-",100*(AQ1822-MIN(Fit_Error_LocalTransmission))/(MAX(Fit_Error_LocalTransmission)-MIN(Fit_Error_LocalTransmission)))</f>
        <v>-</v>
      </c>
      <c r="AS1822" s="17" t="str">
        <f t="shared" ca="1" si="808"/>
        <v>-</v>
      </c>
      <c r="AT1822" s="67" t="str">
        <f t="shared" ca="1" si="809"/>
        <v>-</v>
      </c>
    </row>
    <row r="1823" spans="1:46" s="1" customFormat="1" ht="12" x14ac:dyDescent="0.35">
      <c r="A1823" s="87"/>
      <c r="B1823" s="40" t="str">
        <f t="shared" si="786"/>
        <v/>
      </c>
      <c r="C1823" s="41" t="str">
        <f t="shared" si="787"/>
        <v/>
      </c>
      <c r="D1823" s="28">
        <f>'I Disease Parameters'!$E$6/(1000*365)</f>
        <v>4.8197260273972601E-5</v>
      </c>
      <c r="E1823" s="28">
        <f>'I Disease Parameters'!$E$7/(1000*365)</f>
        <v>2.0024657534246577E-5</v>
      </c>
      <c r="F1823" s="27">
        <f>(1-'I Disease Parameters'!$E$8)/'I Disease Parameters'!$E$10</f>
        <v>0.188</v>
      </c>
      <c r="G1823" s="27">
        <f>'I Disease Parameters'!$E$8/'I Disease Parameters'!$E$11</f>
        <v>1.2E-2</v>
      </c>
      <c r="H1823" s="27">
        <f>1/'I Disease Parameters'!$E$12</f>
        <v>0.05</v>
      </c>
      <c r="I1823" s="27">
        <f>'I Disease Parameters'!$E$9/'I Disease Parameters'!$E$15</f>
        <v>0</v>
      </c>
      <c r="J1823" s="83">
        <f t="shared" si="810"/>
        <v>7.7001263440561267</v>
      </c>
      <c r="K1823" s="60">
        <f t="shared" si="811"/>
        <v>0.77001263449643809</v>
      </c>
      <c r="L1823" s="30">
        <f t="shared" si="812"/>
        <v>0.46717576064062738</v>
      </c>
      <c r="M1823" s="27">
        <f>J1823/'I Disease Parameters'!$E$12</f>
        <v>0.38500631720280631</v>
      </c>
      <c r="N1823" s="27">
        <f>K1823/SQRT('I Disease Parameters'!$E$13*'I Disease Parameters'!$E$13)</f>
        <v>4.5294860852731655E-2</v>
      </c>
      <c r="O1823" s="27">
        <f>L1823/'I Disease Parameters'!$E$13</f>
        <v>2.7480927096507492E-2</v>
      </c>
      <c r="P1823" s="27">
        <f>(1-L1823)/'I Disease Parameters'!$E$14</f>
        <v>2.2201009973307193E-2</v>
      </c>
      <c r="Q1823" s="19" t="str">
        <f t="shared" si="788"/>
        <v/>
      </c>
      <c r="R1823" s="17" t="str">
        <f t="shared" si="789"/>
        <v/>
      </c>
      <c r="S1823" s="17" t="str">
        <f t="shared" si="790"/>
        <v/>
      </c>
      <c r="T1823" s="17" t="str">
        <f t="shared" si="791"/>
        <v/>
      </c>
      <c r="U1823" s="17" t="str">
        <f t="shared" si="792"/>
        <v/>
      </c>
      <c r="V1823" s="17" t="str">
        <f t="shared" si="793"/>
        <v/>
      </c>
      <c r="W1823" s="17" t="str">
        <f t="shared" si="794"/>
        <v/>
      </c>
      <c r="X1823" s="18" t="str">
        <f t="shared" si="785"/>
        <v/>
      </c>
      <c r="Y1823" s="17" t="str">
        <f t="shared" si="795"/>
        <v/>
      </c>
      <c r="Z1823" s="17" t="str">
        <f t="shared" si="796"/>
        <v/>
      </c>
      <c r="AA1823" s="17" t="str">
        <f t="shared" si="797"/>
        <v/>
      </c>
      <c r="AB1823" s="17" t="str">
        <f t="shared" si="798"/>
        <v/>
      </c>
      <c r="AC1823" s="17" t="str">
        <f t="shared" si="799"/>
        <v/>
      </c>
      <c r="AD1823" s="18" t="str">
        <f t="shared" si="800"/>
        <v/>
      </c>
      <c r="AE1823" s="19" t="str">
        <f t="shared" si="801"/>
        <v/>
      </c>
      <c r="AF1823" s="17" t="str">
        <f t="shared" si="802"/>
        <v/>
      </c>
      <c r="AG1823" s="17" t="str">
        <f t="shared" si="803"/>
        <v/>
      </c>
      <c r="AH1823" s="18" t="str">
        <f t="shared" si="804"/>
        <v/>
      </c>
      <c r="AI1823" s="73"/>
      <c r="AJ1823" s="74"/>
      <c r="AK1823" s="74"/>
      <c r="AL1823" s="73"/>
      <c r="AM1823" s="74"/>
      <c r="AN1823" s="74">
        <f t="shared" si="805"/>
        <v>2012</v>
      </c>
      <c r="AO1823" s="19" t="str">
        <f t="shared" ca="1" si="806"/>
        <v>-</v>
      </c>
      <c r="AP1823" s="17" t="str">
        <f ca="1">IF($C1823&gt;=TODAY(),"-",100*(AO1823-MIN(Fit_Error_Deaths))/(MAX(Fit_Error_Deaths)-MIN(Fit_Error_Deaths)))</f>
        <v>-</v>
      </c>
      <c r="AQ1823" s="17" t="str">
        <f t="shared" ca="1" si="807"/>
        <v>-</v>
      </c>
      <c r="AR1823" s="17" t="str">
        <f ca="1">IF($C1823&gt;=TODAY(),"-",100*(AQ1823-MIN(Fit_Error_LocalTransmission))/(MAX(Fit_Error_LocalTransmission)-MIN(Fit_Error_LocalTransmission)))</f>
        <v>-</v>
      </c>
      <c r="AS1823" s="17" t="str">
        <f t="shared" ca="1" si="808"/>
        <v>-</v>
      </c>
      <c r="AT1823" s="67" t="str">
        <f t="shared" ca="1" si="809"/>
        <v>-</v>
      </c>
    </row>
    <row r="1824" spans="1:46" s="1" customFormat="1" ht="12" x14ac:dyDescent="0.35">
      <c r="A1824" s="87"/>
      <c r="B1824" s="40" t="str">
        <f t="shared" si="786"/>
        <v/>
      </c>
      <c r="C1824" s="41" t="str">
        <f t="shared" si="787"/>
        <v/>
      </c>
      <c r="D1824" s="28">
        <f>'I Disease Parameters'!$E$6/(1000*365)</f>
        <v>4.8197260273972601E-5</v>
      </c>
      <c r="E1824" s="28">
        <f>'I Disease Parameters'!$E$7/(1000*365)</f>
        <v>2.0024657534246577E-5</v>
      </c>
      <c r="F1824" s="27">
        <f>(1-'I Disease Parameters'!$E$8)/'I Disease Parameters'!$E$10</f>
        <v>0.188</v>
      </c>
      <c r="G1824" s="27">
        <f>'I Disease Parameters'!$E$8/'I Disease Parameters'!$E$11</f>
        <v>1.2E-2</v>
      </c>
      <c r="H1824" s="27">
        <f>1/'I Disease Parameters'!$E$12</f>
        <v>0.05</v>
      </c>
      <c r="I1824" s="27">
        <f>'I Disease Parameters'!$E$9/'I Disease Parameters'!$E$15</f>
        <v>0</v>
      </c>
      <c r="J1824" s="83">
        <f t="shared" si="810"/>
        <v>7.7001263440561267</v>
      </c>
      <c r="K1824" s="60">
        <f t="shared" si="811"/>
        <v>0.77001263449643809</v>
      </c>
      <c r="L1824" s="30">
        <f t="shared" si="812"/>
        <v>0.46717576064062738</v>
      </c>
      <c r="M1824" s="27">
        <f>J1824/'I Disease Parameters'!$E$12</f>
        <v>0.38500631720280631</v>
      </c>
      <c r="N1824" s="27">
        <f>K1824/SQRT('I Disease Parameters'!$E$13*'I Disease Parameters'!$E$13)</f>
        <v>4.5294860852731655E-2</v>
      </c>
      <c r="O1824" s="27">
        <f>L1824/'I Disease Parameters'!$E$13</f>
        <v>2.7480927096507492E-2</v>
      </c>
      <c r="P1824" s="27">
        <f>(1-L1824)/'I Disease Parameters'!$E$14</f>
        <v>2.2201009973307193E-2</v>
      </c>
      <c r="Q1824" s="19" t="str">
        <f t="shared" si="788"/>
        <v/>
      </c>
      <c r="R1824" s="17" t="str">
        <f t="shared" si="789"/>
        <v/>
      </c>
      <c r="S1824" s="17" t="str">
        <f t="shared" si="790"/>
        <v/>
      </c>
      <c r="T1824" s="17" t="str">
        <f t="shared" si="791"/>
        <v/>
      </c>
      <c r="U1824" s="17" t="str">
        <f t="shared" si="792"/>
        <v/>
      </c>
      <c r="V1824" s="17" t="str">
        <f t="shared" si="793"/>
        <v/>
      </c>
      <c r="W1824" s="17" t="str">
        <f t="shared" si="794"/>
        <v/>
      </c>
      <c r="X1824" s="18" t="str">
        <f t="shared" si="785"/>
        <v/>
      </c>
      <c r="Y1824" s="17" t="str">
        <f t="shared" si="795"/>
        <v/>
      </c>
      <c r="Z1824" s="17" t="str">
        <f t="shared" si="796"/>
        <v/>
      </c>
      <c r="AA1824" s="17" t="str">
        <f t="shared" si="797"/>
        <v/>
      </c>
      <c r="AB1824" s="17" t="str">
        <f t="shared" si="798"/>
        <v/>
      </c>
      <c r="AC1824" s="17" t="str">
        <f t="shared" si="799"/>
        <v/>
      </c>
      <c r="AD1824" s="18" t="str">
        <f t="shared" si="800"/>
        <v/>
      </c>
      <c r="AE1824" s="19" t="str">
        <f t="shared" si="801"/>
        <v/>
      </c>
      <c r="AF1824" s="17" t="str">
        <f t="shared" si="802"/>
        <v/>
      </c>
      <c r="AG1824" s="17" t="str">
        <f t="shared" si="803"/>
        <v/>
      </c>
      <c r="AH1824" s="18" t="str">
        <f t="shared" si="804"/>
        <v/>
      </c>
      <c r="AI1824" s="73"/>
      <c r="AJ1824" s="74"/>
      <c r="AK1824" s="74"/>
      <c r="AL1824" s="73"/>
      <c r="AM1824" s="74"/>
      <c r="AN1824" s="74">
        <f t="shared" si="805"/>
        <v>2012</v>
      </c>
      <c r="AO1824" s="19" t="str">
        <f t="shared" ca="1" si="806"/>
        <v>-</v>
      </c>
      <c r="AP1824" s="17" t="str">
        <f ca="1">IF($C1824&gt;=TODAY(),"-",100*(AO1824-MIN(Fit_Error_Deaths))/(MAX(Fit_Error_Deaths)-MIN(Fit_Error_Deaths)))</f>
        <v>-</v>
      </c>
      <c r="AQ1824" s="17" t="str">
        <f t="shared" ca="1" si="807"/>
        <v>-</v>
      </c>
      <c r="AR1824" s="17" t="str">
        <f ca="1">IF($C1824&gt;=TODAY(),"-",100*(AQ1824-MIN(Fit_Error_LocalTransmission))/(MAX(Fit_Error_LocalTransmission)-MIN(Fit_Error_LocalTransmission)))</f>
        <v>-</v>
      </c>
      <c r="AS1824" s="17" t="str">
        <f t="shared" ca="1" si="808"/>
        <v>-</v>
      </c>
      <c r="AT1824" s="67" t="str">
        <f t="shared" ca="1" si="809"/>
        <v>-</v>
      </c>
    </row>
    <row r="1825" spans="1:46" s="1" customFormat="1" ht="12" x14ac:dyDescent="0.35">
      <c r="A1825" s="87"/>
      <c r="B1825" s="40" t="str">
        <f t="shared" si="786"/>
        <v/>
      </c>
      <c r="C1825" s="41" t="str">
        <f t="shared" si="787"/>
        <v/>
      </c>
      <c r="D1825" s="28">
        <f>'I Disease Parameters'!$E$6/(1000*365)</f>
        <v>4.8197260273972601E-5</v>
      </c>
      <c r="E1825" s="28">
        <f>'I Disease Parameters'!$E$7/(1000*365)</f>
        <v>2.0024657534246577E-5</v>
      </c>
      <c r="F1825" s="27">
        <f>(1-'I Disease Parameters'!$E$8)/'I Disease Parameters'!$E$10</f>
        <v>0.188</v>
      </c>
      <c r="G1825" s="27">
        <f>'I Disease Parameters'!$E$8/'I Disease Parameters'!$E$11</f>
        <v>1.2E-2</v>
      </c>
      <c r="H1825" s="27">
        <f>1/'I Disease Parameters'!$E$12</f>
        <v>0.05</v>
      </c>
      <c r="I1825" s="27">
        <f>'I Disease Parameters'!$E$9/'I Disease Parameters'!$E$15</f>
        <v>0</v>
      </c>
      <c r="J1825" s="83">
        <f t="shared" si="810"/>
        <v>7.7001263440561267</v>
      </c>
      <c r="K1825" s="60">
        <f t="shared" si="811"/>
        <v>0.77001263449643809</v>
      </c>
      <c r="L1825" s="30">
        <f t="shared" si="812"/>
        <v>0.46717576064062738</v>
      </c>
      <c r="M1825" s="27">
        <f>J1825/'I Disease Parameters'!$E$12</f>
        <v>0.38500631720280631</v>
      </c>
      <c r="N1825" s="27">
        <f>K1825/SQRT('I Disease Parameters'!$E$13*'I Disease Parameters'!$E$13)</f>
        <v>4.5294860852731655E-2</v>
      </c>
      <c r="O1825" s="27">
        <f>L1825/'I Disease Parameters'!$E$13</f>
        <v>2.7480927096507492E-2</v>
      </c>
      <c r="P1825" s="27">
        <f>(1-L1825)/'I Disease Parameters'!$E$14</f>
        <v>2.2201009973307193E-2</v>
      </c>
      <c r="Q1825" s="19" t="str">
        <f t="shared" si="788"/>
        <v/>
      </c>
      <c r="R1825" s="17" t="str">
        <f t="shared" si="789"/>
        <v/>
      </c>
      <c r="S1825" s="17" t="str">
        <f t="shared" si="790"/>
        <v/>
      </c>
      <c r="T1825" s="17" t="str">
        <f t="shared" si="791"/>
        <v/>
      </c>
      <c r="U1825" s="17" t="str">
        <f t="shared" si="792"/>
        <v/>
      </c>
      <c r="V1825" s="17" t="str">
        <f t="shared" si="793"/>
        <v/>
      </c>
      <c r="W1825" s="17" t="str">
        <f t="shared" si="794"/>
        <v/>
      </c>
      <c r="X1825" s="18" t="str">
        <f t="shared" si="785"/>
        <v/>
      </c>
      <c r="Y1825" s="17" t="str">
        <f t="shared" si="795"/>
        <v/>
      </c>
      <c r="Z1825" s="17" t="str">
        <f t="shared" si="796"/>
        <v/>
      </c>
      <c r="AA1825" s="17" t="str">
        <f t="shared" si="797"/>
        <v/>
      </c>
      <c r="AB1825" s="17" t="str">
        <f t="shared" si="798"/>
        <v/>
      </c>
      <c r="AC1825" s="17" t="str">
        <f t="shared" si="799"/>
        <v/>
      </c>
      <c r="AD1825" s="18" t="str">
        <f t="shared" si="800"/>
        <v/>
      </c>
      <c r="AE1825" s="19" t="str">
        <f t="shared" si="801"/>
        <v/>
      </c>
      <c r="AF1825" s="17" t="str">
        <f t="shared" si="802"/>
        <v/>
      </c>
      <c r="AG1825" s="17" t="str">
        <f t="shared" si="803"/>
        <v/>
      </c>
      <c r="AH1825" s="18" t="str">
        <f t="shared" si="804"/>
        <v/>
      </c>
      <c r="AI1825" s="73"/>
      <c r="AJ1825" s="74"/>
      <c r="AK1825" s="74"/>
      <c r="AL1825" s="73"/>
      <c r="AM1825" s="74"/>
      <c r="AN1825" s="74">
        <f t="shared" si="805"/>
        <v>2012</v>
      </c>
      <c r="AO1825" s="19" t="str">
        <f t="shared" ca="1" si="806"/>
        <v>-</v>
      </c>
      <c r="AP1825" s="17" t="str">
        <f ca="1">IF($C1825&gt;=TODAY(),"-",100*(AO1825-MIN(Fit_Error_Deaths))/(MAX(Fit_Error_Deaths)-MIN(Fit_Error_Deaths)))</f>
        <v>-</v>
      </c>
      <c r="AQ1825" s="17" t="str">
        <f t="shared" ca="1" si="807"/>
        <v>-</v>
      </c>
      <c r="AR1825" s="17" t="str">
        <f ca="1">IF($C1825&gt;=TODAY(),"-",100*(AQ1825-MIN(Fit_Error_LocalTransmission))/(MAX(Fit_Error_LocalTransmission)-MIN(Fit_Error_LocalTransmission)))</f>
        <v>-</v>
      </c>
      <c r="AS1825" s="17" t="str">
        <f t="shared" ca="1" si="808"/>
        <v>-</v>
      </c>
      <c r="AT1825" s="67" t="str">
        <f t="shared" ca="1" si="809"/>
        <v>-</v>
      </c>
    </row>
    <row r="1826" spans="1:46" s="1" customFormat="1" ht="12" x14ac:dyDescent="0.35">
      <c r="A1826" s="87"/>
      <c r="B1826" s="40" t="str">
        <f t="shared" si="786"/>
        <v/>
      </c>
      <c r="C1826" s="41" t="str">
        <f t="shared" si="787"/>
        <v/>
      </c>
      <c r="D1826" s="28">
        <f>'I Disease Parameters'!$E$6/(1000*365)</f>
        <v>4.8197260273972601E-5</v>
      </c>
      <c r="E1826" s="28">
        <f>'I Disease Parameters'!$E$7/(1000*365)</f>
        <v>2.0024657534246577E-5</v>
      </c>
      <c r="F1826" s="27">
        <f>(1-'I Disease Parameters'!$E$8)/'I Disease Parameters'!$E$10</f>
        <v>0.188</v>
      </c>
      <c r="G1826" s="27">
        <f>'I Disease Parameters'!$E$8/'I Disease Parameters'!$E$11</f>
        <v>1.2E-2</v>
      </c>
      <c r="H1826" s="27">
        <f>1/'I Disease Parameters'!$E$12</f>
        <v>0.05</v>
      </c>
      <c r="I1826" s="27">
        <f>'I Disease Parameters'!$E$9/'I Disease Parameters'!$E$15</f>
        <v>0</v>
      </c>
      <c r="J1826" s="83">
        <f t="shared" si="810"/>
        <v>7.7001263440561267</v>
      </c>
      <c r="K1826" s="60">
        <f t="shared" si="811"/>
        <v>0.77001263449643809</v>
      </c>
      <c r="L1826" s="30">
        <f t="shared" si="812"/>
        <v>0.46717576064062738</v>
      </c>
      <c r="M1826" s="27">
        <f>J1826/'I Disease Parameters'!$E$12</f>
        <v>0.38500631720280631</v>
      </c>
      <c r="N1826" s="27">
        <f>K1826/SQRT('I Disease Parameters'!$E$13*'I Disease Parameters'!$E$13)</f>
        <v>4.5294860852731655E-2</v>
      </c>
      <c r="O1826" s="27">
        <f>L1826/'I Disease Parameters'!$E$13</f>
        <v>2.7480927096507492E-2</v>
      </c>
      <c r="P1826" s="27">
        <f>(1-L1826)/'I Disease Parameters'!$E$14</f>
        <v>2.2201009973307193E-2</v>
      </c>
      <c r="Q1826" s="19" t="str">
        <f t="shared" si="788"/>
        <v/>
      </c>
      <c r="R1826" s="17" t="str">
        <f t="shared" si="789"/>
        <v/>
      </c>
      <c r="S1826" s="17" t="str">
        <f t="shared" si="790"/>
        <v/>
      </c>
      <c r="T1826" s="17" t="str">
        <f t="shared" si="791"/>
        <v/>
      </c>
      <c r="U1826" s="17" t="str">
        <f t="shared" si="792"/>
        <v/>
      </c>
      <c r="V1826" s="17" t="str">
        <f t="shared" si="793"/>
        <v/>
      </c>
      <c r="W1826" s="17" t="str">
        <f t="shared" si="794"/>
        <v/>
      </c>
      <c r="X1826" s="18" t="str">
        <f t="shared" si="785"/>
        <v/>
      </c>
      <c r="Y1826" s="17" t="str">
        <f t="shared" si="795"/>
        <v/>
      </c>
      <c r="Z1826" s="17" t="str">
        <f t="shared" si="796"/>
        <v/>
      </c>
      <c r="AA1826" s="17" t="str">
        <f t="shared" si="797"/>
        <v/>
      </c>
      <c r="AB1826" s="17" t="str">
        <f t="shared" si="798"/>
        <v/>
      </c>
      <c r="AC1826" s="17" t="str">
        <f t="shared" si="799"/>
        <v/>
      </c>
      <c r="AD1826" s="18" t="str">
        <f t="shared" si="800"/>
        <v/>
      </c>
      <c r="AE1826" s="19" t="str">
        <f t="shared" si="801"/>
        <v/>
      </c>
      <c r="AF1826" s="17" t="str">
        <f t="shared" si="802"/>
        <v/>
      </c>
      <c r="AG1826" s="17" t="str">
        <f t="shared" si="803"/>
        <v/>
      </c>
      <c r="AH1826" s="18" t="str">
        <f t="shared" si="804"/>
        <v/>
      </c>
      <c r="AI1826" s="73"/>
      <c r="AJ1826" s="74"/>
      <c r="AK1826" s="74"/>
      <c r="AL1826" s="73"/>
      <c r="AM1826" s="74"/>
      <c r="AN1826" s="74">
        <f t="shared" si="805"/>
        <v>2012</v>
      </c>
      <c r="AO1826" s="19" t="str">
        <f t="shared" ca="1" si="806"/>
        <v>-</v>
      </c>
      <c r="AP1826" s="17" t="str">
        <f ca="1">IF($C1826&gt;=TODAY(),"-",100*(AO1826-MIN(Fit_Error_Deaths))/(MAX(Fit_Error_Deaths)-MIN(Fit_Error_Deaths)))</f>
        <v>-</v>
      </c>
      <c r="AQ1826" s="17" t="str">
        <f t="shared" ca="1" si="807"/>
        <v>-</v>
      </c>
      <c r="AR1826" s="17" t="str">
        <f ca="1">IF($C1826&gt;=TODAY(),"-",100*(AQ1826-MIN(Fit_Error_LocalTransmission))/(MAX(Fit_Error_LocalTransmission)-MIN(Fit_Error_LocalTransmission)))</f>
        <v>-</v>
      </c>
      <c r="AS1826" s="17" t="str">
        <f t="shared" ca="1" si="808"/>
        <v>-</v>
      </c>
      <c r="AT1826" s="67" t="str">
        <f t="shared" ca="1" si="809"/>
        <v>-</v>
      </c>
    </row>
    <row r="1827" spans="1:46" s="1" customFormat="1" ht="12" x14ac:dyDescent="0.35">
      <c r="A1827" s="87"/>
      <c r="B1827" s="40" t="str">
        <f t="shared" si="786"/>
        <v/>
      </c>
      <c r="C1827" s="41" t="str">
        <f t="shared" si="787"/>
        <v/>
      </c>
      <c r="D1827" s="28">
        <f>'I Disease Parameters'!$E$6/(1000*365)</f>
        <v>4.8197260273972601E-5</v>
      </c>
      <c r="E1827" s="28">
        <f>'I Disease Parameters'!$E$7/(1000*365)</f>
        <v>2.0024657534246577E-5</v>
      </c>
      <c r="F1827" s="27">
        <f>(1-'I Disease Parameters'!$E$8)/'I Disease Parameters'!$E$10</f>
        <v>0.188</v>
      </c>
      <c r="G1827" s="27">
        <f>'I Disease Parameters'!$E$8/'I Disease Parameters'!$E$11</f>
        <v>1.2E-2</v>
      </c>
      <c r="H1827" s="27">
        <f>1/'I Disease Parameters'!$E$12</f>
        <v>0.05</v>
      </c>
      <c r="I1827" s="27">
        <f>'I Disease Parameters'!$E$9/'I Disease Parameters'!$E$15</f>
        <v>0</v>
      </c>
      <c r="J1827" s="83">
        <f t="shared" si="810"/>
        <v>7.7001263440561267</v>
      </c>
      <c r="K1827" s="60">
        <f t="shared" si="811"/>
        <v>0.77001263449643809</v>
      </c>
      <c r="L1827" s="30">
        <f t="shared" si="812"/>
        <v>0.46717576064062738</v>
      </c>
      <c r="M1827" s="27">
        <f>J1827/'I Disease Parameters'!$E$12</f>
        <v>0.38500631720280631</v>
      </c>
      <c r="N1827" s="27">
        <f>K1827/SQRT('I Disease Parameters'!$E$13*'I Disease Parameters'!$E$13)</f>
        <v>4.5294860852731655E-2</v>
      </c>
      <c r="O1827" s="27">
        <f>L1827/'I Disease Parameters'!$E$13</f>
        <v>2.7480927096507492E-2</v>
      </c>
      <c r="P1827" s="27">
        <f>(1-L1827)/'I Disease Parameters'!$E$14</f>
        <v>2.2201009973307193E-2</v>
      </c>
      <c r="Q1827" s="19" t="str">
        <f t="shared" si="788"/>
        <v/>
      </c>
      <c r="R1827" s="17" t="str">
        <f t="shared" si="789"/>
        <v/>
      </c>
      <c r="S1827" s="17" t="str">
        <f t="shared" si="790"/>
        <v/>
      </c>
      <c r="T1827" s="17" t="str">
        <f t="shared" si="791"/>
        <v/>
      </c>
      <c r="U1827" s="17" t="str">
        <f t="shared" si="792"/>
        <v/>
      </c>
      <c r="V1827" s="17" t="str">
        <f t="shared" si="793"/>
        <v/>
      </c>
      <c r="W1827" s="17" t="str">
        <f t="shared" si="794"/>
        <v/>
      </c>
      <c r="X1827" s="18" t="str">
        <f t="shared" si="785"/>
        <v/>
      </c>
      <c r="Y1827" s="17" t="str">
        <f t="shared" si="795"/>
        <v/>
      </c>
      <c r="Z1827" s="17" t="str">
        <f t="shared" si="796"/>
        <v/>
      </c>
      <c r="AA1827" s="17" t="str">
        <f t="shared" si="797"/>
        <v/>
      </c>
      <c r="AB1827" s="17" t="str">
        <f t="shared" si="798"/>
        <v/>
      </c>
      <c r="AC1827" s="17" t="str">
        <f t="shared" si="799"/>
        <v/>
      </c>
      <c r="AD1827" s="18" t="str">
        <f t="shared" si="800"/>
        <v/>
      </c>
      <c r="AE1827" s="19" t="str">
        <f t="shared" si="801"/>
        <v/>
      </c>
      <c r="AF1827" s="17" t="str">
        <f t="shared" si="802"/>
        <v/>
      </c>
      <c r="AG1827" s="17" t="str">
        <f t="shared" si="803"/>
        <v/>
      </c>
      <c r="AH1827" s="18" t="str">
        <f t="shared" si="804"/>
        <v/>
      </c>
      <c r="AI1827" s="73"/>
      <c r="AJ1827" s="74"/>
      <c r="AK1827" s="74"/>
      <c r="AL1827" s="73"/>
      <c r="AM1827" s="74"/>
      <c r="AN1827" s="74">
        <f t="shared" si="805"/>
        <v>2012</v>
      </c>
      <c r="AO1827" s="19" t="str">
        <f t="shared" ca="1" si="806"/>
        <v>-</v>
      </c>
      <c r="AP1827" s="17" t="str">
        <f ca="1">IF($C1827&gt;=TODAY(),"-",100*(AO1827-MIN(Fit_Error_Deaths))/(MAX(Fit_Error_Deaths)-MIN(Fit_Error_Deaths)))</f>
        <v>-</v>
      </c>
      <c r="AQ1827" s="17" t="str">
        <f t="shared" ca="1" si="807"/>
        <v>-</v>
      </c>
      <c r="AR1827" s="17" t="str">
        <f ca="1">IF($C1827&gt;=TODAY(),"-",100*(AQ1827-MIN(Fit_Error_LocalTransmission))/(MAX(Fit_Error_LocalTransmission)-MIN(Fit_Error_LocalTransmission)))</f>
        <v>-</v>
      </c>
      <c r="AS1827" s="17" t="str">
        <f t="shared" ca="1" si="808"/>
        <v>-</v>
      </c>
      <c r="AT1827" s="67" t="str">
        <f t="shared" ca="1" si="809"/>
        <v>-</v>
      </c>
    </row>
    <row r="1828" spans="1:46" s="1" customFormat="1" ht="12.5" thickBot="1" x14ac:dyDescent="0.4">
      <c r="A1828" s="87"/>
      <c r="B1828" s="42" t="str">
        <f t="shared" si="786"/>
        <v/>
      </c>
      <c r="C1828" s="43" t="str">
        <f t="shared" si="787"/>
        <v/>
      </c>
      <c r="D1828" s="29">
        <f>'I Disease Parameters'!$E$6/(1000*365)</f>
        <v>4.8197260273972601E-5</v>
      </c>
      <c r="E1828" s="29">
        <f>'I Disease Parameters'!$E$7/(1000*365)</f>
        <v>2.0024657534246577E-5</v>
      </c>
      <c r="F1828" s="31">
        <f>(1-'I Disease Parameters'!$E$8)/'I Disease Parameters'!$E$10</f>
        <v>0.188</v>
      </c>
      <c r="G1828" s="31">
        <f>'I Disease Parameters'!$E$8/'I Disease Parameters'!$E$11</f>
        <v>1.2E-2</v>
      </c>
      <c r="H1828" s="31">
        <f>1/'I Disease Parameters'!$E$12</f>
        <v>0.05</v>
      </c>
      <c r="I1828" s="31">
        <f>'I Disease Parameters'!$E$9/'I Disease Parameters'!$E$15</f>
        <v>0</v>
      </c>
      <c r="J1828" s="86">
        <f t="shared" si="810"/>
        <v>7.7001263440561267</v>
      </c>
      <c r="K1828" s="61">
        <f t="shared" si="811"/>
        <v>0.77001263449643809</v>
      </c>
      <c r="L1828" s="32">
        <f t="shared" si="812"/>
        <v>0.46717576064062738</v>
      </c>
      <c r="M1828" s="31">
        <f>J1828/'I Disease Parameters'!$E$12</f>
        <v>0.38500631720280631</v>
      </c>
      <c r="N1828" s="31">
        <f>K1828/SQRT('I Disease Parameters'!$E$13*'I Disease Parameters'!$E$13)</f>
        <v>4.5294860852731655E-2</v>
      </c>
      <c r="O1828" s="31">
        <f>L1828/'I Disease Parameters'!$E$13</f>
        <v>2.7480927096507492E-2</v>
      </c>
      <c r="P1828" s="31">
        <f>(1-L1828)/'I Disease Parameters'!$E$14</f>
        <v>2.2201009973307193E-2</v>
      </c>
      <c r="Q1828" s="20" t="str">
        <f t="shared" si="788"/>
        <v/>
      </c>
      <c r="R1828" s="21" t="str">
        <f t="shared" si="789"/>
        <v/>
      </c>
      <c r="S1828" s="21" t="str">
        <f t="shared" si="790"/>
        <v/>
      </c>
      <c r="T1828" s="21" t="str">
        <f t="shared" si="791"/>
        <v/>
      </c>
      <c r="U1828" s="21" t="str">
        <f t="shared" si="792"/>
        <v/>
      </c>
      <c r="V1828" s="21" t="str">
        <f t="shared" si="793"/>
        <v/>
      </c>
      <c r="W1828" s="21" t="str">
        <f t="shared" si="794"/>
        <v/>
      </c>
      <c r="X1828" s="22" t="str">
        <f t="shared" si="785"/>
        <v/>
      </c>
      <c r="Y1828" s="21" t="str">
        <f t="shared" si="795"/>
        <v/>
      </c>
      <c r="Z1828" s="21" t="str">
        <f t="shared" si="796"/>
        <v/>
      </c>
      <c r="AA1828" s="21" t="str">
        <f t="shared" si="797"/>
        <v/>
      </c>
      <c r="AB1828" s="21" t="str">
        <f t="shared" si="798"/>
        <v/>
      </c>
      <c r="AC1828" s="21" t="str">
        <f t="shared" si="799"/>
        <v/>
      </c>
      <c r="AD1828" s="22" t="str">
        <f t="shared" si="800"/>
        <v/>
      </c>
      <c r="AE1828" s="20" t="str">
        <f t="shared" si="801"/>
        <v/>
      </c>
      <c r="AF1828" s="21" t="str">
        <f t="shared" si="802"/>
        <v/>
      </c>
      <c r="AG1828" s="21" t="str">
        <f t="shared" si="803"/>
        <v/>
      </c>
      <c r="AH1828" s="22" t="str">
        <f t="shared" si="804"/>
        <v/>
      </c>
      <c r="AI1828" s="75"/>
      <c r="AJ1828" s="76"/>
      <c r="AK1828" s="76"/>
      <c r="AL1828" s="75"/>
      <c r="AM1828" s="76"/>
      <c r="AN1828" s="76">
        <f t="shared" si="805"/>
        <v>2012</v>
      </c>
      <c r="AO1828" s="20" t="str">
        <f t="shared" ca="1" si="806"/>
        <v>-</v>
      </c>
      <c r="AP1828" s="21" t="str">
        <f ca="1">IF($C1828&gt;=TODAY(),"-",100*(AO1828-MIN(Fit_Error_Deaths))/(MAX(Fit_Error_Deaths)-MIN(Fit_Error_Deaths)))</f>
        <v>-</v>
      </c>
      <c r="AQ1828" s="21" t="str">
        <f t="shared" ca="1" si="807"/>
        <v>-</v>
      </c>
      <c r="AR1828" s="21" t="str">
        <f ca="1">IF($C1828&gt;=TODAY(),"-",100*(AQ1828-MIN(Fit_Error_LocalTransmission))/(MAX(Fit_Error_LocalTransmission)-MIN(Fit_Error_LocalTransmission)))</f>
        <v>-</v>
      </c>
      <c r="AS1828" s="21" t="str">
        <f t="shared" ca="1" si="808"/>
        <v>-</v>
      </c>
      <c r="AT1828" s="133" t="str">
        <f t="shared" ca="1" si="809"/>
        <v>-</v>
      </c>
    </row>
    <row r="1829" spans="1:46" x14ac:dyDescent="0.35"/>
    <row r="1830" spans="1:46" hidden="1" x14ac:dyDescent="0.35"/>
    <row r="1831" spans="1:46" hidden="1" x14ac:dyDescent="0.35"/>
    <row r="1832" spans="1:46" hidden="1" x14ac:dyDescent="0.35"/>
    <row r="1833" spans="1:46" hidden="1" x14ac:dyDescent="0.35"/>
    <row r="1834" spans="1:46" hidden="1" x14ac:dyDescent="0.35"/>
    <row r="1835" spans="1:46" hidden="1" x14ac:dyDescent="0.35"/>
    <row r="1836" spans="1:46" hidden="1" x14ac:dyDescent="0.35"/>
    <row r="1837" spans="1:46" hidden="1" x14ac:dyDescent="0.35"/>
    <row r="1838" spans="1:46" hidden="1" x14ac:dyDescent="0.35"/>
    <row r="1839" spans="1:46" hidden="1" x14ac:dyDescent="0.35"/>
    <row r="1840" spans="1:46" hidden="1" x14ac:dyDescent="0.35"/>
    <row r="1841" hidden="1" x14ac:dyDescent="0.35"/>
    <row r="1842" hidden="1" x14ac:dyDescent="0.35"/>
    <row r="1843" hidden="1" x14ac:dyDescent="0.35"/>
    <row r="1844" hidden="1" x14ac:dyDescent="0.35"/>
    <row r="1845" hidden="1" x14ac:dyDescent="0.35"/>
    <row r="1846" hidden="1" x14ac:dyDescent="0.35"/>
    <row r="1847" hidden="1" x14ac:dyDescent="0.35"/>
    <row r="1848" hidden="1" x14ac:dyDescent="0.35"/>
    <row r="1849" hidden="1" x14ac:dyDescent="0.35"/>
    <row r="1850" hidden="1" x14ac:dyDescent="0.35"/>
    <row r="1851" hidden="1" x14ac:dyDescent="0.35"/>
    <row r="1852" hidden="1" x14ac:dyDescent="0.35"/>
    <row r="1853" hidden="1" x14ac:dyDescent="0.35"/>
    <row r="1854" hidden="1" x14ac:dyDescent="0.35"/>
    <row r="1855" hidden="1" x14ac:dyDescent="0.35"/>
    <row r="1856" hidden="1" x14ac:dyDescent="0.35"/>
    <row r="1857" hidden="1" x14ac:dyDescent="0.35"/>
    <row r="1858" hidden="1" x14ac:dyDescent="0.35"/>
    <row r="1859" hidden="1" x14ac:dyDescent="0.35"/>
    <row r="1860" hidden="1" x14ac:dyDescent="0.35"/>
    <row r="1861" hidden="1" x14ac:dyDescent="0.35"/>
    <row r="1862" hidden="1" x14ac:dyDescent="0.35"/>
    <row r="1863" hidden="1" x14ac:dyDescent="0.35"/>
    <row r="1864" hidden="1" x14ac:dyDescent="0.35"/>
    <row r="1865" hidden="1" x14ac:dyDescent="0.35"/>
    <row r="1866" hidden="1" x14ac:dyDescent="0.35"/>
    <row r="1867" hidden="1" x14ac:dyDescent="0.35"/>
    <row r="1868" hidden="1" x14ac:dyDescent="0.35"/>
    <row r="1869" hidden="1" x14ac:dyDescent="0.35"/>
    <row r="1870" hidden="1" x14ac:dyDescent="0.35"/>
    <row r="1871" hidden="1" x14ac:dyDescent="0.35"/>
    <row r="1872" hidden="1" x14ac:dyDescent="0.35"/>
    <row r="1873" hidden="1" x14ac:dyDescent="0.35"/>
    <row r="1874" hidden="1" x14ac:dyDescent="0.35"/>
    <row r="1875" hidden="1" x14ac:dyDescent="0.35"/>
    <row r="1876" hidden="1" x14ac:dyDescent="0.35"/>
    <row r="1877" hidden="1" x14ac:dyDescent="0.35"/>
    <row r="1878" hidden="1" x14ac:dyDescent="0.35"/>
    <row r="1879" hidden="1" x14ac:dyDescent="0.35"/>
    <row r="1880" hidden="1" x14ac:dyDescent="0.35"/>
    <row r="1881" hidden="1" x14ac:dyDescent="0.35"/>
    <row r="1882" hidden="1" x14ac:dyDescent="0.35"/>
    <row r="1883" hidden="1" x14ac:dyDescent="0.35"/>
    <row r="1884" hidden="1" x14ac:dyDescent="0.35"/>
    <row r="1885" hidden="1" x14ac:dyDescent="0.35"/>
    <row r="1886" hidden="1" x14ac:dyDescent="0.35"/>
    <row r="1887" hidden="1" x14ac:dyDescent="0.35"/>
    <row r="1888" hidden="1" x14ac:dyDescent="0.35"/>
    <row r="1889" hidden="1" x14ac:dyDescent="0.35"/>
    <row r="1890" hidden="1" x14ac:dyDescent="0.35"/>
    <row r="1891" hidden="1" x14ac:dyDescent="0.35"/>
    <row r="1892" hidden="1" x14ac:dyDescent="0.35"/>
    <row r="1893" hidden="1" x14ac:dyDescent="0.35"/>
    <row r="1894" hidden="1" x14ac:dyDescent="0.35"/>
    <row r="1895" hidden="1" x14ac:dyDescent="0.35"/>
    <row r="1896" hidden="1" x14ac:dyDescent="0.35"/>
    <row r="1897" hidden="1" x14ac:dyDescent="0.35"/>
    <row r="1898" hidden="1" x14ac:dyDescent="0.35"/>
    <row r="1899" hidden="1" x14ac:dyDescent="0.35"/>
    <row r="1900" hidden="1" x14ac:dyDescent="0.35"/>
    <row r="1901" hidden="1" x14ac:dyDescent="0.35"/>
    <row r="1902" hidden="1" x14ac:dyDescent="0.35"/>
    <row r="1903" hidden="1" x14ac:dyDescent="0.35"/>
    <row r="1904" hidden="1" x14ac:dyDescent="0.35"/>
    <row r="1905" hidden="1" x14ac:dyDescent="0.35"/>
    <row r="1906" hidden="1" x14ac:dyDescent="0.35"/>
    <row r="1907" hidden="1" x14ac:dyDescent="0.35"/>
    <row r="1908" hidden="1" x14ac:dyDescent="0.35"/>
    <row r="1909" hidden="1" x14ac:dyDescent="0.35"/>
    <row r="1910" hidden="1" x14ac:dyDescent="0.35"/>
    <row r="1911" hidden="1" x14ac:dyDescent="0.35"/>
    <row r="1912" hidden="1" x14ac:dyDescent="0.35"/>
    <row r="1913" hidden="1" x14ac:dyDescent="0.35"/>
    <row r="1914" hidden="1" x14ac:dyDescent="0.35"/>
    <row r="1915" hidden="1" x14ac:dyDescent="0.35"/>
    <row r="1916" hidden="1" x14ac:dyDescent="0.35"/>
    <row r="1917" hidden="1" x14ac:dyDescent="0.35"/>
    <row r="1918" hidden="1" x14ac:dyDescent="0.35"/>
    <row r="1919" hidden="1" x14ac:dyDescent="0.35"/>
    <row r="1920" hidden="1" x14ac:dyDescent="0.35"/>
    <row r="1921" hidden="1" x14ac:dyDescent="0.35"/>
    <row r="1922" hidden="1" x14ac:dyDescent="0.35"/>
    <row r="1923" hidden="1" x14ac:dyDescent="0.35"/>
    <row r="1924" hidden="1" x14ac:dyDescent="0.35"/>
    <row r="1925" hidden="1" x14ac:dyDescent="0.35"/>
    <row r="1926" hidden="1" x14ac:dyDescent="0.35"/>
    <row r="1927" hidden="1" x14ac:dyDescent="0.35"/>
    <row r="1928" hidden="1" x14ac:dyDescent="0.35"/>
    <row r="1929" hidden="1" x14ac:dyDescent="0.35"/>
    <row r="1930" hidden="1" x14ac:dyDescent="0.35"/>
    <row r="1931" hidden="1" x14ac:dyDescent="0.35"/>
    <row r="1932" hidden="1" x14ac:dyDescent="0.35"/>
    <row r="1933" hidden="1" x14ac:dyDescent="0.35"/>
    <row r="1934" hidden="1" x14ac:dyDescent="0.35"/>
    <row r="1935" hidden="1" x14ac:dyDescent="0.35"/>
    <row r="1936" hidden="1" x14ac:dyDescent="0.35"/>
    <row r="1937" hidden="1" x14ac:dyDescent="0.35"/>
    <row r="1938" hidden="1" x14ac:dyDescent="0.35"/>
    <row r="1939" hidden="1" x14ac:dyDescent="0.35"/>
    <row r="1940" hidden="1" x14ac:dyDescent="0.35"/>
    <row r="1941" hidden="1" x14ac:dyDescent="0.35"/>
    <row r="1942" hidden="1" x14ac:dyDescent="0.35"/>
    <row r="1943" hidden="1" x14ac:dyDescent="0.35"/>
    <row r="1944" hidden="1" x14ac:dyDescent="0.35"/>
    <row r="1945" hidden="1" x14ac:dyDescent="0.35"/>
    <row r="1946" hidden="1" x14ac:dyDescent="0.35"/>
    <row r="1947" hidden="1" x14ac:dyDescent="0.35"/>
    <row r="1948" hidden="1" x14ac:dyDescent="0.35"/>
    <row r="1949" hidden="1" x14ac:dyDescent="0.35"/>
    <row r="1950" hidden="1" x14ac:dyDescent="0.35"/>
    <row r="1951" hidden="1" x14ac:dyDescent="0.35"/>
    <row r="1952" hidden="1" x14ac:dyDescent="0.35"/>
    <row r="1953" hidden="1" x14ac:dyDescent="0.35"/>
    <row r="1954" hidden="1" x14ac:dyDescent="0.35"/>
    <row r="1955" hidden="1" x14ac:dyDescent="0.35"/>
    <row r="1956" hidden="1" x14ac:dyDescent="0.35"/>
    <row r="1957" hidden="1" x14ac:dyDescent="0.35"/>
    <row r="1958" hidden="1" x14ac:dyDescent="0.35"/>
    <row r="1959" hidden="1" x14ac:dyDescent="0.35"/>
    <row r="1960" hidden="1" x14ac:dyDescent="0.35"/>
    <row r="1961" hidden="1" x14ac:dyDescent="0.35"/>
    <row r="1962" hidden="1" x14ac:dyDescent="0.35"/>
    <row r="1963" hidden="1" x14ac:dyDescent="0.35"/>
    <row r="1964" hidden="1" x14ac:dyDescent="0.35"/>
    <row r="1965" hidden="1" x14ac:dyDescent="0.35"/>
    <row r="1966" hidden="1" x14ac:dyDescent="0.35"/>
    <row r="1967" hidden="1" x14ac:dyDescent="0.35"/>
    <row r="1968" hidden="1" x14ac:dyDescent="0.35"/>
    <row r="1969" hidden="1" x14ac:dyDescent="0.35"/>
    <row r="1970" hidden="1" x14ac:dyDescent="0.35"/>
    <row r="1971" hidden="1" x14ac:dyDescent="0.35"/>
    <row r="1972" hidden="1" x14ac:dyDescent="0.35"/>
    <row r="1973" hidden="1" x14ac:dyDescent="0.35"/>
    <row r="1974" hidden="1" x14ac:dyDescent="0.35"/>
    <row r="1975" hidden="1" x14ac:dyDescent="0.35"/>
    <row r="1976" hidden="1" x14ac:dyDescent="0.35"/>
    <row r="1977" hidden="1" x14ac:dyDescent="0.35"/>
    <row r="1978" hidden="1" x14ac:dyDescent="0.35"/>
    <row r="1979" hidden="1" x14ac:dyDescent="0.35"/>
    <row r="1980" hidden="1" x14ac:dyDescent="0.35"/>
    <row r="1981" hidden="1" x14ac:dyDescent="0.35"/>
    <row r="1982" hidden="1" x14ac:dyDescent="0.35"/>
    <row r="1983" hidden="1" x14ac:dyDescent="0.35"/>
    <row r="1984" hidden="1" x14ac:dyDescent="0.35"/>
    <row r="1985" hidden="1" x14ac:dyDescent="0.35"/>
    <row r="1986" hidden="1" x14ac:dyDescent="0.35"/>
    <row r="1987" hidden="1" x14ac:dyDescent="0.35"/>
    <row r="1988" hidden="1" x14ac:dyDescent="0.35"/>
    <row r="1989" hidden="1" x14ac:dyDescent="0.35"/>
    <row r="1990" hidden="1" x14ac:dyDescent="0.35"/>
    <row r="1991" hidden="1" x14ac:dyDescent="0.35"/>
    <row r="1992" hidden="1" x14ac:dyDescent="0.35"/>
    <row r="1993" hidden="1" x14ac:dyDescent="0.35"/>
    <row r="1994" hidden="1" x14ac:dyDescent="0.35"/>
    <row r="1995" hidden="1" x14ac:dyDescent="0.35"/>
    <row r="1996" hidden="1" x14ac:dyDescent="0.35"/>
    <row r="1997" hidden="1" x14ac:dyDescent="0.35"/>
    <row r="1998" hidden="1" x14ac:dyDescent="0.35"/>
    <row r="1999" hidden="1" x14ac:dyDescent="0.35"/>
    <row r="2000" hidden="1" x14ac:dyDescent="0.35"/>
    <row r="2001" hidden="1" x14ac:dyDescent="0.35"/>
    <row r="2002" hidden="1" x14ac:dyDescent="0.35"/>
    <row r="2003" hidden="1" x14ac:dyDescent="0.35"/>
    <row r="2004" hidden="1" x14ac:dyDescent="0.35"/>
    <row r="2005" hidden="1" x14ac:dyDescent="0.35"/>
    <row r="2006" hidden="1" x14ac:dyDescent="0.35"/>
    <row r="2007" hidden="1" x14ac:dyDescent="0.35"/>
    <row r="2008" hidden="1" x14ac:dyDescent="0.35"/>
    <row r="2009" hidden="1" x14ac:dyDescent="0.35"/>
    <row r="2010" hidden="1" x14ac:dyDescent="0.35"/>
    <row r="2011" hidden="1" x14ac:dyDescent="0.35"/>
    <row r="2012" hidden="1" x14ac:dyDescent="0.35"/>
    <row r="2013" hidden="1" x14ac:dyDescent="0.35"/>
    <row r="2014" hidden="1" x14ac:dyDescent="0.35"/>
    <row r="2015" hidden="1" x14ac:dyDescent="0.35"/>
    <row r="2016" hidden="1" x14ac:dyDescent="0.35"/>
    <row r="2017" hidden="1" x14ac:dyDescent="0.35"/>
    <row r="2018" hidden="1" x14ac:dyDescent="0.35"/>
    <row r="2019" hidden="1" x14ac:dyDescent="0.35"/>
    <row r="2020" hidden="1" x14ac:dyDescent="0.35"/>
    <row r="2021" hidden="1" x14ac:dyDescent="0.35"/>
    <row r="2022" hidden="1" x14ac:dyDescent="0.35"/>
    <row r="2023" hidden="1" x14ac:dyDescent="0.35"/>
    <row r="2024" hidden="1" x14ac:dyDescent="0.35"/>
    <row r="2025" hidden="1" x14ac:dyDescent="0.35"/>
    <row r="2026" hidden="1" x14ac:dyDescent="0.35"/>
    <row r="2027" hidden="1" x14ac:dyDescent="0.35"/>
    <row r="2028" hidden="1" x14ac:dyDescent="0.35"/>
    <row r="2029" hidden="1" x14ac:dyDescent="0.35"/>
    <row r="2030" hidden="1" x14ac:dyDescent="0.35"/>
    <row r="2031" hidden="1" x14ac:dyDescent="0.35"/>
    <row r="2032" hidden="1" x14ac:dyDescent="0.35"/>
    <row r="2033" hidden="1" x14ac:dyDescent="0.35"/>
    <row r="2034" hidden="1" x14ac:dyDescent="0.35"/>
    <row r="2035" hidden="1" x14ac:dyDescent="0.35"/>
    <row r="2036" hidden="1" x14ac:dyDescent="0.35"/>
    <row r="2037" hidden="1" x14ac:dyDescent="0.35"/>
    <row r="2038" hidden="1" x14ac:dyDescent="0.35"/>
    <row r="2039" hidden="1" x14ac:dyDescent="0.35"/>
    <row r="2040" hidden="1" x14ac:dyDescent="0.35"/>
    <row r="2041" hidden="1" x14ac:dyDescent="0.35"/>
    <row r="2042" hidden="1" x14ac:dyDescent="0.35"/>
    <row r="2043" hidden="1" x14ac:dyDescent="0.35"/>
    <row r="2044" hidden="1" x14ac:dyDescent="0.35"/>
    <row r="2045" hidden="1" x14ac:dyDescent="0.35"/>
    <row r="2046" hidden="1" x14ac:dyDescent="0.35"/>
    <row r="2047" hidden="1" x14ac:dyDescent="0.35"/>
    <row r="2048" hidden="1" x14ac:dyDescent="0.35"/>
    <row r="2049" hidden="1" x14ac:dyDescent="0.35"/>
    <row r="2050" hidden="1" x14ac:dyDescent="0.35"/>
    <row r="2051" hidden="1" x14ac:dyDescent="0.35"/>
    <row r="2052" hidden="1" x14ac:dyDescent="0.35"/>
    <row r="2053" hidden="1" x14ac:dyDescent="0.35"/>
    <row r="2054" hidden="1" x14ac:dyDescent="0.35"/>
    <row r="2055" hidden="1" x14ac:dyDescent="0.35"/>
    <row r="2056" hidden="1" x14ac:dyDescent="0.35"/>
    <row r="2057" hidden="1" x14ac:dyDescent="0.35"/>
    <row r="2058" hidden="1" x14ac:dyDescent="0.35"/>
    <row r="2059" hidden="1" x14ac:dyDescent="0.35"/>
    <row r="2060" hidden="1" x14ac:dyDescent="0.35"/>
    <row r="2061" hidden="1" x14ac:dyDescent="0.35"/>
    <row r="2062" hidden="1" x14ac:dyDescent="0.35"/>
    <row r="2063" hidden="1" x14ac:dyDescent="0.35"/>
    <row r="2064" hidden="1" x14ac:dyDescent="0.35"/>
    <row r="2065" hidden="1" x14ac:dyDescent="0.35"/>
    <row r="2066" hidden="1" x14ac:dyDescent="0.35"/>
    <row r="2067" hidden="1" x14ac:dyDescent="0.35"/>
    <row r="2068" hidden="1" x14ac:dyDescent="0.35"/>
    <row r="2069" hidden="1" x14ac:dyDescent="0.35"/>
    <row r="2070" hidden="1" x14ac:dyDescent="0.35"/>
    <row r="2071" hidden="1" x14ac:dyDescent="0.35"/>
    <row r="2072" hidden="1" x14ac:dyDescent="0.35"/>
    <row r="2073" hidden="1" x14ac:dyDescent="0.35"/>
    <row r="2074" hidden="1" x14ac:dyDescent="0.35"/>
    <row r="2075" hidden="1" x14ac:dyDescent="0.35"/>
    <row r="2076" hidden="1" x14ac:dyDescent="0.35"/>
    <row r="2077" hidden="1" x14ac:dyDescent="0.35"/>
    <row r="2078" hidden="1" x14ac:dyDescent="0.35"/>
    <row r="2079" hidden="1" x14ac:dyDescent="0.35"/>
    <row r="2080" hidden="1" x14ac:dyDescent="0.35"/>
    <row r="2081" hidden="1" x14ac:dyDescent="0.35"/>
    <row r="2082" hidden="1" x14ac:dyDescent="0.35"/>
    <row r="2083" hidden="1" x14ac:dyDescent="0.35"/>
    <row r="2084" hidden="1" x14ac:dyDescent="0.35"/>
    <row r="2085" hidden="1" x14ac:dyDescent="0.35"/>
    <row r="2086" hidden="1" x14ac:dyDescent="0.35"/>
    <row r="2087" hidden="1" x14ac:dyDescent="0.35"/>
    <row r="2088" hidden="1" x14ac:dyDescent="0.35"/>
    <row r="2089" hidden="1" x14ac:dyDescent="0.35"/>
    <row r="2090" hidden="1" x14ac:dyDescent="0.35"/>
    <row r="2091" hidden="1" x14ac:dyDescent="0.35"/>
    <row r="2092" hidden="1" x14ac:dyDescent="0.35"/>
    <row r="2093" hidden="1" x14ac:dyDescent="0.35"/>
    <row r="2094" hidden="1" x14ac:dyDescent="0.35"/>
    <row r="2095" hidden="1" x14ac:dyDescent="0.35"/>
    <row r="2096" hidden="1" x14ac:dyDescent="0.35"/>
    <row r="2097" hidden="1" x14ac:dyDescent="0.35"/>
    <row r="2098" hidden="1" x14ac:dyDescent="0.35"/>
    <row r="2099" hidden="1" x14ac:dyDescent="0.35"/>
    <row r="2100" hidden="1" x14ac:dyDescent="0.35"/>
    <row r="2101" hidden="1" x14ac:dyDescent="0.35"/>
    <row r="2102" hidden="1" x14ac:dyDescent="0.35"/>
    <row r="2103" hidden="1" x14ac:dyDescent="0.35"/>
    <row r="2104" hidden="1" x14ac:dyDescent="0.35"/>
    <row r="2105" hidden="1" x14ac:dyDescent="0.35"/>
    <row r="2106" hidden="1" x14ac:dyDescent="0.35"/>
    <row r="2107" hidden="1" x14ac:dyDescent="0.35"/>
    <row r="2108" hidden="1" x14ac:dyDescent="0.35"/>
    <row r="2109" hidden="1" x14ac:dyDescent="0.35"/>
    <row r="2110" hidden="1" x14ac:dyDescent="0.35"/>
    <row r="2111" hidden="1" x14ac:dyDescent="0.35"/>
    <row r="2112" hidden="1" x14ac:dyDescent="0.35"/>
    <row r="2113" hidden="1" x14ac:dyDescent="0.35"/>
    <row r="2114" hidden="1" x14ac:dyDescent="0.35"/>
    <row r="2115" hidden="1" x14ac:dyDescent="0.35"/>
    <row r="2116" hidden="1" x14ac:dyDescent="0.35"/>
    <row r="2117" hidden="1" x14ac:dyDescent="0.35"/>
    <row r="2118" hidden="1" x14ac:dyDescent="0.35"/>
    <row r="2119" hidden="1" x14ac:dyDescent="0.35"/>
    <row r="2120" hidden="1" x14ac:dyDescent="0.35"/>
    <row r="2121" hidden="1" x14ac:dyDescent="0.35"/>
    <row r="2122" hidden="1" x14ac:dyDescent="0.35"/>
    <row r="2123" hidden="1" x14ac:dyDescent="0.35"/>
    <row r="2124" hidden="1" x14ac:dyDescent="0.35"/>
    <row r="2125" hidden="1" x14ac:dyDescent="0.35"/>
    <row r="2126" hidden="1" x14ac:dyDescent="0.35"/>
    <row r="2127" hidden="1" x14ac:dyDescent="0.35"/>
    <row r="2128" hidden="1" x14ac:dyDescent="0.35"/>
    <row r="2129" hidden="1" x14ac:dyDescent="0.35"/>
    <row r="2130" hidden="1" x14ac:dyDescent="0.35"/>
    <row r="2131" hidden="1" x14ac:dyDescent="0.35"/>
    <row r="2132" hidden="1" x14ac:dyDescent="0.35"/>
    <row r="2133" hidden="1" x14ac:dyDescent="0.35"/>
    <row r="2134" hidden="1" x14ac:dyDescent="0.35"/>
    <row r="2135" hidden="1" x14ac:dyDescent="0.35"/>
    <row r="2136" hidden="1" x14ac:dyDescent="0.35"/>
    <row r="2137" hidden="1" x14ac:dyDescent="0.35"/>
    <row r="2138" hidden="1" x14ac:dyDescent="0.35"/>
    <row r="2139" hidden="1" x14ac:dyDescent="0.35"/>
    <row r="2140" hidden="1" x14ac:dyDescent="0.35"/>
    <row r="2141" hidden="1" x14ac:dyDescent="0.35"/>
    <row r="2142" hidden="1" x14ac:dyDescent="0.35"/>
    <row r="2143" hidden="1" x14ac:dyDescent="0.35"/>
    <row r="2144" hidden="1" x14ac:dyDescent="0.35"/>
    <row r="2145" hidden="1" x14ac:dyDescent="0.35"/>
    <row r="2146" hidden="1" x14ac:dyDescent="0.35"/>
    <row r="2147" hidden="1" x14ac:dyDescent="0.35"/>
    <row r="2148" hidden="1" x14ac:dyDescent="0.35"/>
    <row r="2149" hidden="1" x14ac:dyDescent="0.35"/>
    <row r="2150" hidden="1" x14ac:dyDescent="0.35"/>
    <row r="2151" hidden="1" x14ac:dyDescent="0.35"/>
    <row r="2152" hidden="1" x14ac:dyDescent="0.35"/>
    <row r="2153" hidden="1" x14ac:dyDescent="0.35"/>
    <row r="2154" hidden="1" x14ac:dyDescent="0.35"/>
    <row r="2155" hidden="1" x14ac:dyDescent="0.35"/>
    <row r="2156" hidden="1" x14ac:dyDescent="0.35"/>
    <row r="2157" hidden="1" x14ac:dyDescent="0.35"/>
    <row r="2158" hidden="1" x14ac:dyDescent="0.35"/>
    <row r="2159" hidden="1" x14ac:dyDescent="0.35"/>
    <row r="2160" hidden="1" x14ac:dyDescent="0.35"/>
    <row r="2161" hidden="1" x14ac:dyDescent="0.35"/>
    <row r="2162" hidden="1" x14ac:dyDescent="0.35"/>
    <row r="2163" hidden="1" x14ac:dyDescent="0.35"/>
    <row r="2164" hidden="1" x14ac:dyDescent="0.35"/>
    <row r="2165" hidden="1" x14ac:dyDescent="0.35"/>
    <row r="2166" hidden="1" x14ac:dyDescent="0.35"/>
    <row r="2167" hidden="1" x14ac:dyDescent="0.35"/>
    <row r="2168" hidden="1" x14ac:dyDescent="0.35"/>
    <row r="2169" hidden="1" x14ac:dyDescent="0.35"/>
    <row r="2170" hidden="1" x14ac:dyDescent="0.35"/>
    <row r="2171" hidden="1" x14ac:dyDescent="0.35"/>
    <row r="2172" hidden="1" x14ac:dyDescent="0.35"/>
    <row r="2173" hidden="1" x14ac:dyDescent="0.35"/>
    <row r="2174" hidden="1" x14ac:dyDescent="0.35"/>
    <row r="2175" hidden="1" x14ac:dyDescent="0.35"/>
    <row r="2176" hidden="1" x14ac:dyDescent="0.35"/>
    <row r="2177" hidden="1" x14ac:dyDescent="0.35"/>
    <row r="2178" hidden="1" x14ac:dyDescent="0.35"/>
    <row r="2179" hidden="1" x14ac:dyDescent="0.35"/>
    <row r="2180" hidden="1" x14ac:dyDescent="0.35"/>
    <row r="2181" hidden="1" x14ac:dyDescent="0.35"/>
    <row r="2182" hidden="1" x14ac:dyDescent="0.35"/>
    <row r="2183" hidden="1" x14ac:dyDescent="0.35"/>
    <row r="2184" hidden="1" x14ac:dyDescent="0.35"/>
    <row r="2185" hidden="1" x14ac:dyDescent="0.35"/>
    <row r="2186" hidden="1" x14ac:dyDescent="0.35"/>
    <row r="2187" hidden="1" x14ac:dyDescent="0.35"/>
    <row r="2188" hidden="1" x14ac:dyDescent="0.35"/>
    <row r="2189" hidden="1" x14ac:dyDescent="0.35"/>
    <row r="2190" hidden="1" x14ac:dyDescent="0.35"/>
    <row r="2191" hidden="1" x14ac:dyDescent="0.35"/>
    <row r="2192" hidden="1" x14ac:dyDescent="0.35"/>
    <row r="2193" hidden="1" x14ac:dyDescent="0.35"/>
    <row r="2194" hidden="1" x14ac:dyDescent="0.35"/>
    <row r="2195" hidden="1" x14ac:dyDescent="0.35"/>
    <row r="2196" hidden="1" x14ac:dyDescent="0.35"/>
    <row r="2197" hidden="1" x14ac:dyDescent="0.35"/>
    <row r="2198" hidden="1" x14ac:dyDescent="0.35"/>
    <row r="2199" hidden="1" x14ac:dyDescent="0.35"/>
    <row r="2200" hidden="1" x14ac:dyDescent="0.35"/>
    <row r="2201" hidden="1" x14ac:dyDescent="0.35"/>
    <row r="2202" hidden="1" x14ac:dyDescent="0.35"/>
    <row r="2203" hidden="1" x14ac:dyDescent="0.35"/>
    <row r="2204" hidden="1" x14ac:dyDescent="0.35"/>
    <row r="2205" hidden="1" x14ac:dyDescent="0.35"/>
    <row r="2206" hidden="1" x14ac:dyDescent="0.35"/>
    <row r="2207" hidden="1" x14ac:dyDescent="0.35"/>
    <row r="2208" hidden="1" x14ac:dyDescent="0.35"/>
    <row r="2209" hidden="1" x14ac:dyDescent="0.35"/>
    <row r="2210" hidden="1" x14ac:dyDescent="0.35"/>
    <row r="2211" hidden="1" x14ac:dyDescent="0.35"/>
    <row r="2212" hidden="1" x14ac:dyDescent="0.35"/>
    <row r="2213" hidden="1" x14ac:dyDescent="0.35"/>
    <row r="2214" hidden="1" x14ac:dyDescent="0.35"/>
    <row r="2215" hidden="1" x14ac:dyDescent="0.35"/>
    <row r="2216" hidden="1" x14ac:dyDescent="0.35"/>
    <row r="2217" hidden="1" x14ac:dyDescent="0.35"/>
    <row r="2218" hidden="1" x14ac:dyDescent="0.35"/>
    <row r="2219" hidden="1" x14ac:dyDescent="0.35"/>
    <row r="2220" hidden="1" x14ac:dyDescent="0.35"/>
    <row r="2221" hidden="1" x14ac:dyDescent="0.35"/>
    <row r="2222" hidden="1" x14ac:dyDescent="0.35"/>
    <row r="2223" hidden="1" x14ac:dyDescent="0.35"/>
    <row r="2224" hidden="1" x14ac:dyDescent="0.35"/>
    <row r="2225" hidden="1" x14ac:dyDescent="0.35"/>
    <row r="2226" hidden="1" x14ac:dyDescent="0.35"/>
    <row r="2227" hidden="1" x14ac:dyDescent="0.35"/>
    <row r="2228" hidden="1" x14ac:dyDescent="0.35"/>
    <row r="2229" hidden="1" x14ac:dyDescent="0.35"/>
    <row r="2230" hidden="1" x14ac:dyDescent="0.35"/>
    <row r="2231" hidden="1" x14ac:dyDescent="0.35"/>
    <row r="2232" hidden="1" x14ac:dyDescent="0.35"/>
    <row r="2233" hidden="1" x14ac:dyDescent="0.35"/>
    <row r="2234" hidden="1" x14ac:dyDescent="0.35"/>
    <row r="2235" hidden="1" x14ac:dyDescent="0.35"/>
    <row r="2236" hidden="1" x14ac:dyDescent="0.35"/>
    <row r="2237" hidden="1" x14ac:dyDescent="0.35"/>
    <row r="2238" hidden="1" x14ac:dyDescent="0.35"/>
    <row r="2239" hidden="1" x14ac:dyDescent="0.35"/>
    <row r="2240" hidden="1" x14ac:dyDescent="0.35"/>
    <row r="2241" hidden="1" x14ac:dyDescent="0.35"/>
    <row r="2242" hidden="1" x14ac:dyDescent="0.35"/>
    <row r="2243" hidden="1" x14ac:dyDescent="0.35"/>
    <row r="2244" hidden="1" x14ac:dyDescent="0.35"/>
    <row r="2245" hidden="1" x14ac:dyDescent="0.35"/>
    <row r="2246" hidden="1" x14ac:dyDescent="0.35"/>
    <row r="2247" hidden="1" x14ac:dyDescent="0.35"/>
    <row r="2248" hidden="1" x14ac:dyDescent="0.35"/>
    <row r="2249" hidden="1" x14ac:dyDescent="0.35"/>
    <row r="2250" hidden="1" x14ac:dyDescent="0.35"/>
    <row r="2251" hidden="1" x14ac:dyDescent="0.35"/>
    <row r="2252" hidden="1" x14ac:dyDescent="0.35"/>
    <row r="2253" hidden="1" x14ac:dyDescent="0.35"/>
    <row r="2254" hidden="1" x14ac:dyDescent="0.35"/>
    <row r="2255" hidden="1" x14ac:dyDescent="0.35"/>
    <row r="2256" hidden="1" x14ac:dyDescent="0.35"/>
    <row r="2257" hidden="1" x14ac:dyDescent="0.35"/>
    <row r="2258" hidden="1" x14ac:dyDescent="0.35"/>
    <row r="2259" hidden="1" x14ac:dyDescent="0.35"/>
    <row r="2260" hidden="1" x14ac:dyDescent="0.35"/>
    <row r="2261" hidden="1" x14ac:dyDescent="0.35"/>
    <row r="2262" hidden="1" x14ac:dyDescent="0.35"/>
    <row r="2263" hidden="1" x14ac:dyDescent="0.35"/>
    <row r="2264" hidden="1" x14ac:dyDescent="0.35"/>
    <row r="2265" hidden="1" x14ac:dyDescent="0.35"/>
    <row r="2266" hidden="1" x14ac:dyDescent="0.35"/>
    <row r="2267" hidden="1" x14ac:dyDescent="0.35"/>
    <row r="2268" hidden="1" x14ac:dyDescent="0.35"/>
    <row r="2269" hidden="1" x14ac:dyDescent="0.35"/>
    <row r="2270" hidden="1" x14ac:dyDescent="0.35"/>
    <row r="2271" hidden="1" x14ac:dyDescent="0.35"/>
    <row r="2272" hidden="1" x14ac:dyDescent="0.35"/>
    <row r="2273" hidden="1" x14ac:dyDescent="0.35"/>
    <row r="2274" hidden="1" x14ac:dyDescent="0.35"/>
    <row r="2275" hidden="1" x14ac:dyDescent="0.35"/>
    <row r="2276" hidden="1" x14ac:dyDescent="0.35"/>
    <row r="2277" hidden="1" x14ac:dyDescent="0.35"/>
    <row r="2278" hidden="1" x14ac:dyDescent="0.35"/>
    <row r="2279" hidden="1" x14ac:dyDescent="0.35"/>
    <row r="2280" hidden="1" x14ac:dyDescent="0.35"/>
    <row r="2281" hidden="1" x14ac:dyDescent="0.35"/>
    <row r="2282" hidden="1" x14ac:dyDescent="0.35"/>
    <row r="2283" hidden="1" x14ac:dyDescent="0.35"/>
    <row r="2284" hidden="1" x14ac:dyDescent="0.35"/>
    <row r="2285" hidden="1" x14ac:dyDescent="0.35"/>
    <row r="2286" hidden="1" x14ac:dyDescent="0.35"/>
    <row r="2287" hidden="1" x14ac:dyDescent="0.35"/>
    <row r="2288" hidden="1" x14ac:dyDescent="0.35"/>
    <row r="2289" hidden="1" x14ac:dyDescent="0.35"/>
    <row r="2290" hidden="1" x14ac:dyDescent="0.35"/>
    <row r="2291" hidden="1" x14ac:dyDescent="0.35"/>
    <row r="2292" hidden="1" x14ac:dyDescent="0.35"/>
    <row r="2293" hidden="1" x14ac:dyDescent="0.35"/>
    <row r="2294" hidden="1" x14ac:dyDescent="0.35"/>
    <row r="2295" hidden="1" x14ac:dyDescent="0.35"/>
    <row r="2296" hidden="1" x14ac:dyDescent="0.35"/>
    <row r="2297" hidden="1" x14ac:dyDescent="0.35"/>
    <row r="2298" hidden="1" x14ac:dyDescent="0.35"/>
    <row r="2299" hidden="1" x14ac:dyDescent="0.35"/>
    <row r="2300" hidden="1" x14ac:dyDescent="0.35"/>
    <row r="2301" hidden="1" x14ac:dyDescent="0.35"/>
    <row r="2302" hidden="1" x14ac:dyDescent="0.35"/>
    <row r="2303" hidden="1" x14ac:dyDescent="0.35"/>
    <row r="2304" hidden="1" x14ac:dyDescent="0.35"/>
    <row r="2305" hidden="1" x14ac:dyDescent="0.35"/>
    <row r="2306" hidden="1" x14ac:dyDescent="0.35"/>
    <row r="2307" hidden="1" x14ac:dyDescent="0.35"/>
    <row r="2308" hidden="1" x14ac:dyDescent="0.35"/>
    <row r="2309" hidden="1" x14ac:dyDescent="0.35"/>
    <row r="2310" hidden="1" x14ac:dyDescent="0.35"/>
    <row r="2311" hidden="1" x14ac:dyDescent="0.35"/>
    <row r="2312" hidden="1" x14ac:dyDescent="0.35"/>
    <row r="2313" hidden="1" x14ac:dyDescent="0.35"/>
    <row r="2314" hidden="1" x14ac:dyDescent="0.35"/>
    <row r="2315" hidden="1" x14ac:dyDescent="0.35"/>
    <row r="2316" hidden="1" x14ac:dyDescent="0.35"/>
    <row r="2317" hidden="1" x14ac:dyDescent="0.35"/>
    <row r="2318" hidden="1" x14ac:dyDescent="0.35"/>
    <row r="2319" hidden="1" x14ac:dyDescent="0.35"/>
    <row r="2320" hidden="1" x14ac:dyDescent="0.35"/>
    <row r="2321" hidden="1" x14ac:dyDescent="0.35"/>
    <row r="2322" hidden="1" x14ac:dyDescent="0.35"/>
    <row r="2323" hidden="1" x14ac:dyDescent="0.35"/>
    <row r="2324" hidden="1" x14ac:dyDescent="0.35"/>
    <row r="2325" hidden="1" x14ac:dyDescent="0.35"/>
    <row r="2326" hidden="1" x14ac:dyDescent="0.35"/>
    <row r="2327" hidden="1" x14ac:dyDescent="0.35"/>
    <row r="2328" hidden="1" x14ac:dyDescent="0.35"/>
    <row r="2329" hidden="1" x14ac:dyDescent="0.35"/>
    <row r="2330" hidden="1" x14ac:dyDescent="0.35"/>
    <row r="2331" hidden="1" x14ac:dyDescent="0.35"/>
    <row r="2332" hidden="1" x14ac:dyDescent="0.35"/>
    <row r="2333" hidden="1" x14ac:dyDescent="0.35"/>
    <row r="2334" hidden="1" x14ac:dyDescent="0.35"/>
    <row r="2335" hidden="1" x14ac:dyDescent="0.35"/>
    <row r="2336" hidden="1" x14ac:dyDescent="0.35"/>
    <row r="2337" hidden="1" x14ac:dyDescent="0.35"/>
    <row r="2338" hidden="1" x14ac:dyDescent="0.35"/>
    <row r="2339" hidden="1" x14ac:dyDescent="0.35"/>
    <row r="2340" hidden="1" x14ac:dyDescent="0.35"/>
    <row r="2341" hidden="1" x14ac:dyDescent="0.35"/>
    <row r="2342" hidden="1" x14ac:dyDescent="0.35"/>
    <row r="2343" hidden="1" x14ac:dyDescent="0.35"/>
    <row r="2344" hidden="1" x14ac:dyDescent="0.35"/>
    <row r="2345" hidden="1" x14ac:dyDescent="0.35"/>
    <row r="2346" hidden="1" x14ac:dyDescent="0.35"/>
    <row r="2347" hidden="1" x14ac:dyDescent="0.35"/>
    <row r="2348" hidden="1" x14ac:dyDescent="0.35"/>
    <row r="2349" hidden="1" x14ac:dyDescent="0.35"/>
    <row r="2350" hidden="1" x14ac:dyDescent="0.35"/>
    <row r="2351" hidden="1" x14ac:dyDescent="0.35"/>
    <row r="2352" hidden="1" x14ac:dyDescent="0.35"/>
    <row r="2353" hidden="1" x14ac:dyDescent="0.35"/>
    <row r="2354" hidden="1" x14ac:dyDescent="0.35"/>
    <row r="2355" hidden="1" x14ac:dyDescent="0.35"/>
    <row r="2356" hidden="1" x14ac:dyDescent="0.35"/>
    <row r="2357" hidden="1" x14ac:dyDescent="0.35"/>
    <row r="2358" hidden="1" x14ac:dyDescent="0.35"/>
    <row r="2359" hidden="1" x14ac:dyDescent="0.35"/>
    <row r="2360" hidden="1" x14ac:dyDescent="0.35"/>
    <row r="2361" hidden="1" x14ac:dyDescent="0.35"/>
    <row r="2362" hidden="1" x14ac:dyDescent="0.35"/>
    <row r="2363" hidden="1" x14ac:dyDescent="0.35"/>
    <row r="2364" hidden="1" x14ac:dyDescent="0.35"/>
    <row r="2365" hidden="1" x14ac:dyDescent="0.35"/>
    <row r="2366" hidden="1" x14ac:dyDescent="0.35"/>
    <row r="2367" hidden="1" x14ac:dyDescent="0.35"/>
    <row r="2368" hidden="1" x14ac:dyDescent="0.35"/>
    <row r="2369" hidden="1" x14ac:dyDescent="0.35"/>
    <row r="2370" hidden="1" x14ac:dyDescent="0.35"/>
    <row r="2371" hidden="1" x14ac:dyDescent="0.35"/>
    <row r="2372" hidden="1" x14ac:dyDescent="0.35"/>
    <row r="2373" hidden="1" x14ac:dyDescent="0.35"/>
    <row r="2374" hidden="1" x14ac:dyDescent="0.35"/>
    <row r="2375" hidden="1" x14ac:dyDescent="0.35"/>
    <row r="2376" hidden="1" x14ac:dyDescent="0.35"/>
    <row r="2377" hidden="1" x14ac:dyDescent="0.35"/>
    <row r="2378" hidden="1" x14ac:dyDescent="0.35"/>
    <row r="2379" hidden="1" x14ac:dyDescent="0.35"/>
    <row r="2380" hidden="1" x14ac:dyDescent="0.35"/>
    <row r="2381" hidden="1" x14ac:dyDescent="0.35"/>
    <row r="2382" hidden="1" x14ac:dyDescent="0.35"/>
    <row r="2383" hidden="1" x14ac:dyDescent="0.35"/>
    <row r="2384" hidden="1" x14ac:dyDescent="0.35"/>
    <row r="2385" hidden="1" x14ac:dyDescent="0.35"/>
    <row r="2386" hidden="1" x14ac:dyDescent="0.35"/>
    <row r="2387" hidden="1" x14ac:dyDescent="0.35"/>
    <row r="2388" hidden="1" x14ac:dyDescent="0.35"/>
    <row r="2389" hidden="1" x14ac:dyDescent="0.35"/>
    <row r="2390" hidden="1" x14ac:dyDescent="0.35"/>
    <row r="2391" hidden="1" x14ac:dyDescent="0.35"/>
    <row r="2392" hidden="1" x14ac:dyDescent="0.35"/>
    <row r="2393" hidden="1" x14ac:dyDescent="0.35"/>
    <row r="2394" hidden="1" x14ac:dyDescent="0.35"/>
    <row r="2395" hidden="1" x14ac:dyDescent="0.35"/>
    <row r="2396" hidden="1" x14ac:dyDescent="0.35"/>
    <row r="2397" hidden="1" x14ac:dyDescent="0.35"/>
    <row r="2398" hidden="1" x14ac:dyDescent="0.35"/>
    <row r="2399" hidden="1" x14ac:dyDescent="0.35"/>
    <row r="2400" hidden="1" x14ac:dyDescent="0.35"/>
    <row r="2401" hidden="1" x14ac:dyDescent="0.35"/>
    <row r="2402" hidden="1" x14ac:dyDescent="0.35"/>
    <row r="2403" hidden="1" x14ac:dyDescent="0.35"/>
    <row r="2404" hidden="1" x14ac:dyDescent="0.35"/>
    <row r="2405" hidden="1" x14ac:dyDescent="0.35"/>
    <row r="2406" hidden="1" x14ac:dyDescent="0.35"/>
    <row r="2407" hidden="1" x14ac:dyDescent="0.35"/>
    <row r="2408" hidden="1" x14ac:dyDescent="0.35"/>
    <row r="2409" hidden="1" x14ac:dyDescent="0.35"/>
    <row r="2410" hidden="1" x14ac:dyDescent="0.35"/>
    <row r="2411" hidden="1" x14ac:dyDescent="0.35"/>
    <row r="2412" hidden="1" x14ac:dyDescent="0.35"/>
    <row r="2413" hidden="1" x14ac:dyDescent="0.35"/>
    <row r="2414" hidden="1" x14ac:dyDescent="0.35"/>
    <row r="2415" hidden="1" x14ac:dyDescent="0.35"/>
    <row r="2416" hidden="1" x14ac:dyDescent="0.35"/>
    <row r="2417" hidden="1" x14ac:dyDescent="0.35"/>
    <row r="2418" hidden="1" x14ac:dyDescent="0.35"/>
    <row r="2419" hidden="1" x14ac:dyDescent="0.35"/>
    <row r="2420" hidden="1" x14ac:dyDescent="0.35"/>
    <row r="2421" hidden="1" x14ac:dyDescent="0.35"/>
    <row r="2422" hidden="1" x14ac:dyDescent="0.35"/>
    <row r="2423" hidden="1" x14ac:dyDescent="0.35"/>
    <row r="2424" hidden="1" x14ac:dyDescent="0.35"/>
    <row r="2425" hidden="1" x14ac:dyDescent="0.35"/>
    <row r="2426" hidden="1" x14ac:dyDescent="0.35"/>
    <row r="2427" hidden="1" x14ac:dyDescent="0.35"/>
    <row r="2428" hidden="1" x14ac:dyDescent="0.35"/>
    <row r="2429" hidden="1" x14ac:dyDescent="0.35"/>
    <row r="2430" hidden="1" x14ac:dyDescent="0.35"/>
    <row r="2431" hidden="1" x14ac:dyDescent="0.35"/>
    <row r="2432" hidden="1" x14ac:dyDescent="0.35"/>
    <row r="2433" hidden="1" x14ac:dyDescent="0.35"/>
    <row r="2434" hidden="1" x14ac:dyDescent="0.35"/>
    <row r="2435" hidden="1" x14ac:dyDescent="0.35"/>
    <row r="2436" hidden="1" x14ac:dyDescent="0.35"/>
    <row r="2437" hidden="1" x14ac:dyDescent="0.35"/>
    <row r="2438" hidden="1" x14ac:dyDescent="0.35"/>
    <row r="2439" hidden="1" x14ac:dyDescent="0.35"/>
    <row r="2440" hidden="1" x14ac:dyDescent="0.35"/>
    <row r="2441" hidden="1" x14ac:dyDescent="0.35"/>
    <row r="2442" hidden="1" x14ac:dyDescent="0.35"/>
    <row r="2443" hidden="1" x14ac:dyDescent="0.35"/>
    <row r="2444" hidden="1" x14ac:dyDescent="0.35"/>
    <row r="2445" hidden="1" x14ac:dyDescent="0.35"/>
    <row r="2446" hidden="1" x14ac:dyDescent="0.35"/>
    <row r="2447" hidden="1" x14ac:dyDescent="0.35"/>
    <row r="2448" hidden="1" x14ac:dyDescent="0.35"/>
    <row r="2449" hidden="1" x14ac:dyDescent="0.35"/>
    <row r="2450" hidden="1" x14ac:dyDescent="0.35"/>
    <row r="2451" hidden="1" x14ac:dyDescent="0.35"/>
    <row r="2452" hidden="1" x14ac:dyDescent="0.35"/>
    <row r="2453" hidden="1" x14ac:dyDescent="0.35"/>
    <row r="2454" hidden="1" x14ac:dyDescent="0.35"/>
    <row r="2455" hidden="1" x14ac:dyDescent="0.35"/>
    <row r="2456" hidden="1" x14ac:dyDescent="0.35"/>
    <row r="2457" hidden="1" x14ac:dyDescent="0.35"/>
    <row r="2458" hidden="1" x14ac:dyDescent="0.35"/>
    <row r="2459" hidden="1" x14ac:dyDescent="0.35"/>
    <row r="2460" hidden="1" x14ac:dyDescent="0.35"/>
    <row r="2461" hidden="1" x14ac:dyDescent="0.35"/>
    <row r="2462" hidden="1" x14ac:dyDescent="0.35"/>
    <row r="2463" hidden="1" x14ac:dyDescent="0.35"/>
    <row r="2464" hidden="1" x14ac:dyDescent="0.35"/>
    <row r="2465" hidden="1" x14ac:dyDescent="0.35"/>
    <row r="2466" hidden="1" x14ac:dyDescent="0.35"/>
    <row r="2467" hidden="1" x14ac:dyDescent="0.35"/>
    <row r="2468" hidden="1" x14ac:dyDescent="0.35"/>
    <row r="2469" hidden="1" x14ac:dyDescent="0.35"/>
    <row r="2470" hidden="1" x14ac:dyDescent="0.35"/>
    <row r="2471" hidden="1" x14ac:dyDescent="0.35"/>
    <row r="2472" hidden="1" x14ac:dyDescent="0.35"/>
    <row r="2473" hidden="1" x14ac:dyDescent="0.35"/>
    <row r="2474" hidden="1" x14ac:dyDescent="0.35"/>
    <row r="2475" hidden="1" x14ac:dyDescent="0.35"/>
    <row r="2476" hidden="1" x14ac:dyDescent="0.35"/>
    <row r="2477" hidden="1" x14ac:dyDescent="0.35"/>
    <row r="2478" hidden="1" x14ac:dyDescent="0.35"/>
    <row r="2479" hidden="1" x14ac:dyDescent="0.35"/>
    <row r="2480" hidden="1" x14ac:dyDescent="0.35"/>
    <row r="2481" hidden="1" x14ac:dyDescent="0.35"/>
    <row r="2482" hidden="1" x14ac:dyDescent="0.35"/>
    <row r="2483" hidden="1" x14ac:dyDescent="0.35"/>
    <row r="2484" hidden="1" x14ac:dyDescent="0.35"/>
    <row r="2485" hidden="1" x14ac:dyDescent="0.35"/>
    <row r="2486" hidden="1" x14ac:dyDescent="0.35"/>
    <row r="2487" hidden="1" x14ac:dyDescent="0.35"/>
    <row r="2488" hidden="1" x14ac:dyDescent="0.35"/>
    <row r="2489" hidden="1" x14ac:dyDescent="0.35"/>
    <row r="2490" hidden="1" x14ac:dyDescent="0.35"/>
    <row r="2491" hidden="1" x14ac:dyDescent="0.35"/>
    <row r="2492" hidden="1" x14ac:dyDescent="0.35"/>
    <row r="2493" hidden="1" x14ac:dyDescent="0.35"/>
    <row r="2494" hidden="1" x14ac:dyDescent="0.35"/>
    <row r="2495" hidden="1" x14ac:dyDescent="0.35"/>
    <row r="2496" hidden="1" x14ac:dyDescent="0.35"/>
    <row r="2497" hidden="1" x14ac:dyDescent="0.35"/>
    <row r="2498" hidden="1" x14ac:dyDescent="0.35"/>
    <row r="2499" hidden="1" x14ac:dyDescent="0.35"/>
    <row r="2500" hidden="1" x14ac:dyDescent="0.35"/>
    <row r="2501" hidden="1" x14ac:dyDescent="0.35"/>
    <row r="2502" hidden="1" x14ac:dyDescent="0.35"/>
    <row r="2503" hidden="1" x14ac:dyDescent="0.35"/>
    <row r="2504" hidden="1" x14ac:dyDescent="0.35"/>
    <row r="2505" hidden="1" x14ac:dyDescent="0.35"/>
    <row r="2506" hidden="1" x14ac:dyDescent="0.35"/>
    <row r="2507" hidden="1" x14ac:dyDescent="0.35"/>
    <row r="2508" hidden="1" x14ac:dyDescent="0.35"/>
    <row r="2509" hidden="1" x14ac:dyDescent="0.35"/>
    <row r="2510" hidden="1" x14ac:dyDescent="0.35"/>
    <row r="2511" hidden="1" x14ac:dyDescent="0.35"/>
    <row r="2512" hidden="1" x14ac:dyDescent="0.35"/>
    <row r="2513" hidden="1" x14ac:dyDescent="0.35"/>
    <row r="2514" hidden="1" x14ac:dyDescent="0.35"/>
    <row r="2515" hidden="1" x14ac:dyDescent="0.35"/>
    <row r="2516" hidden="1" x14ac:dyDescent="0.35"/>
    <row r="2517" hidden="1" x14ac:dyDescent="0.35"/>
    <row r="2518" hidden="1" x14ac:dyDescent="0.35"/>
    <row r="2519" hidden="1" x14ac:dyDescent="0.35"/>
    <row r="2520" hidden="1" x14ac:dyDescent="0.35"/>
    <row r="2521" hidden="1" x14ac:dyDescent="0.35"/>
    <row r="2522" hidden="1" x14ac:dyDescent="0.35"/>
    <row r="2523" hidden="1" x14ac:dyDescent="0.35"/>
    <row r="2524" hidden="1" x14ac:dyDescent="0.35"/>
    <row r="2525" hidden="1" x14ac:dyDescent="0.35"/>
    <row r="2526" hidden="1" x14ac:dyDescent="0.35"/>
    <row r="2527" hidden="1" x14ac:dyDescent="0.35"/>
    <row r="2528" hidden="1" x14ac:dyDescent="0.35"/>
    <row r="2529" hidden="1" x14ac:dyDescent="0.35"/>
    <row r="2530" hidden="1" x14ac:dyDescent="0.35"/>
    <row r="2531" hidden="1" x14ac:dyDescent="0.35"/>
    <row r="2532" hidden="1" x14ac:dyDescent="0.35"/>
    <row r="2533" hidden="1" x14ac:dyDescent="0.35"/>
    <row r="2534" hidden="1" x14ac:dyDescent="0.35"/>
    <row r="2535" hidden="1" x14ac:dyDescent="0.35"/>
    <row r="2536" hidden="1" x14ac:dyDescent="0.35"/>
    <row r="2537" hidden="1" x14ac:dyDescent="0.35"/>
    <row r="2538" hidden="1" x14ac:dyDescent="0.35"/>
    <row r="2539" hidden="1" x14ac:dyDescent="0.35"/>
    <row r="2540" hidden="1" x14ac:dyDescent="0.35"/>
    <row r="2541" hidden="1" x14ac:dyDescent="0.35"/>
    <row r="2542" hidden="1" x14ac:dyDescent="0.35"/>
    <row r="2543" hidden="1" x14ac:dyDescent="0.35"/>
    <row r="2544" hidden="1" x14ac:dyDescent="0.35"/>
    <row r="2545" hidden="1" x14ac:dyDescent="0.35"/>
    <row r="2546" hidden="1" x14ac:dyDescent="0.35"/>
    <row r="2547" hidden="1" x14ac:dyDescent="0.35"/>
    <row r="2548" hidden="1" x14ac:dyDescent="0.35"/>
    <row r="2549" hidden="1" x14ac:dyDescent="0.35"/>
    <row r="2550" hidden="1" x14ac:dyDescent="0.35"/>
    <row r="2551" hidden="1" x14ac:dyDescent="0.35"/>
    <row r="2552" hidden="1" x14ac:dyDescent="0.35"/>
    <row r="2553" hidden="1" x14ac:dyDescent="0.35"/>
    <row r="2554" hidden="1" x14ac:dyDescent="0.35"/>
    <row r="2555" hidden="1" x14ac:dyDescent="0.35"/>
    <row r="2556" hidden="1" x14ac:dyDescent="0.35"/>
    <row r="2557" hidden="1" x14ac:dyDescent="0.35"/>
    <row r="2558" hidden="1" x14ac:dyDescent="0.35"/>
    <row r="2559" hidden="1" x14ac:dyDescent="0.35"/>
    <row r="2560" hidden="1" x14ac:dyDescent="0.35"/>
    <row r="2561" hidden="1" x14ac:dyDescent="0.35"/>
    <row r="2562" hidden="1" x14ac:dyDescent="0.35"/>
    <row r="2563" hidden="1" x14ac:dyDescent="0.35"/>
    <row r="2564" hidden="1" x14ac:dyDescent="0.35"/>
    <row r="2565" hidden="1" x14ac:dyDescent="0.35"/>
    <row r="2566" hidden="1" x14ac:dyDescent="0.35"/>
    <row r="2567" hidden="1" x14ac:dyDescent="0.35"/>
    <row r="2568" hidden="1" x14ac:dyDescent="0.35"/>
    <row r="2569" hidden="1" x14ac:dyDescent="0.35"/>
    <row r="2570" hidden="1" x14ac:dyDescent="0.35"/>
    <row r="2571" hidden="1" x14ac:dyDescent="0.35"/>
    <row r="2572" hidden="1" x14ac:dyDescent="0.35"/>
    <row r="2573" hidden="1" x14ac:dyDescent="0.35"/>
    <row r="2574" hidden="1" x14ac:dyDescent="0.35"/>
    <row r="2575" hidden="1" x14ac:dyDescent="0.35"/>
    <row r="2576" hidden="1" x14ac:dyDescent="0.35"/>
    <row r="2577" hidden="1" x14ac:dyDescent="0.35"/>
    <row r="2578" hidden="1" x14ac:dyDescent="0.35"/>
    <row r="2579" hidden="1" x14ac:dyDescent="0.35"/>
    <row r="2580" hidden="1" x14ac:dyDescent="0.35"/>
    <row r="2581" hidden="1" x14ac:dyDescent="0.35"/>
    <row r="2582" hidden="1" x14ac:dyDescent="0.35"/>
    <row r="2583" hidden="1" x14ac:dyDescent="0.35"/>
    <row r="2584" hidden="1" x14ac:dyDescent="0.35"/>
    <row r="2585" hidden="1" x14ac:dyDescent="0.35"/>
    <row r="2586" hidden="1" x14ac:dyDescent="0.35"/>
    <row r="2587" hidden="1" x14ac:dyDescent="0.35"/>
    <row r="2588" hidden="1" x14ac:dyDescent="0.35"/>
    <row r="2589" hidden="1" x14ac:dyDescent="0.35"/>
    <row r="2590" hidden="1" x14ac:dyDescent="0.35"/>
    <row r="2591" hidden="1" x14ac:dyDescent="0.35"/>
    <row r="2592" hidden="1" x14ac:dyDescent="0.35"/>
    <row r="2593" hidden="1" x14ac:dyDescent="0.35"/>
    <row r="2594" hidden="1" x14ac:dyDescent="0.35"/>
    <row r="2595" hidden="1" x14ac:dyDescent="0.35"/>
    <row r="2596" hidden="1" x14ac:dyDescent="0.35"/>
    <row r="2597" hidden="1" x14ac:dyDescent="0.35"/>
    <row r="2598" hidden="1" x14ac:dyDescent="0.35"/>
    <row r="2599" hidden="1" x14ac:dyDescent="0.35"/>
    <row r="2600" hidden="1" x14ac:dyDescent="0.35"/>
    <row r="2601" hidden="1" x14ac:dyDescent="0.35"/>
    <row r="2602" hidden="1" x14ac:dyDescent="0.35"/>
    <row r="2603" hidden="1" x14ac:dyDescent="0.35"/>
    <row r="2604" hidden="1" x14ac:dyDescent="0.35"/>
    <row r="2605" hidden="1" x14ac:dyDescent="0.35"/>
    <row r="2606" hidden="1" x14ac:dyDescent="0.35"/>
    <row r="2607" hidden="1" x14ac:dyDescent="0.35"/>
    <row r="2608" hidden="1" x14ac:dyDescent="0.35"/>
    <row r="2609" hidden="1" x14ac:dyDescent="0.35"/>
    <row r="2610" hidden="1" x14ac:dyDescent="0.35"/>
    <row r="2611" hidden="1" x14ac:dyDescent="0.35"/>
    <row r="2612" hidden="1" x14ac:dyDescent="0.35"/>
    <row r="2613" hidden="1" x14ac:dyDescent="0.35"/>
    <row r="2614" hidden="1" x14ac:dyDescent="0.35"/>
    <row r="2615" hidden="1" x14ac:dyDescent="0.35"/>
    <row r="2616" hidden="1" x14ac:dyDescent="0.35"/>
    <row r="2617" hidden="1" x14ac:dyDescent="0.35"/>
    <row r="2618" hidden="1" x14ac:dyDescent="0.35"/>
    <row r="2619" hidden="1" x14ac:dyDescent="0.35"/>
    <row r="2620" hidden="1" x14ac:dyDescent="0.35"/>
    <row r="2621" hidden="1" x14ac:dyDescent="0.35"/>
    <row r="2622" hidden="1" x14ac:dyDescent="0.35"/>
    <row r="2623" hidden="1" x14ac:dyDescent="0.35"/>
    <row r="2624" hidden="1" x14ac:dyDescent="0.35"/>
    <row r="2625" hidden="1" x14ac:dyDescent="0.35"/>
    <row r="2626" hidden="1" x14ac:dyDescent="0.35"/>
    <row r="2627" hidden="1" x14ac:dyDescent="0.35"/>
    <row r="2628" hidden="1" x14ac:dyDescent="0.35"/>
    <row r="2629" hidden="1" x14ac:dyDescent="0.35"/>
    <row r="2630" hidden="1" x14ac:dyDescent="0.35"/>
    <row r="2631" hidden="1" x14ac:dyDescent="0.35"/>
    <row r="2632" hidden="1" x14ac:dyDescent="0.35"/>
    <row r="2633" hidden="1" x14ac:dyDescent="0.35"/>
    <row r="2634" hidden="1" x14ac:dyDescent="0.35"/>
    <row r="2635" hidden="1" x14ac:dyDescent="0.35"/>
    <row r="2636" hidden="1" x14ac:dyDescent="0.35"/>
    <row r="2637" hidden="1" x14ac:dyDescent="0.35"/>
    <row r="2638" hidden="1" x14ac:dyDescent="0.35"/>
    <row r="2639" hidden="1" x14ac:dyDescent="0.35"/>
    <row r="2640" hidden="1" x14ac:dyDescent="0.35"/>
    <row r="2641" hidden="1" x14ac:dyDescent="0.35"/>
    <row r="2642" hidden="1" x14ac:dyDescent="0.35"/>
    <row r="2643" hidden="1" x14ac:dyDescent="0.35"/>
    <row r="2644" hidden="1" x14ac:dyDescent="0.35"/>
    <row r="2645" hidden="1" x14ac:dyDescent="0.35"/>
    <row r="2646" hidden="1" x14ac:dyDescent="0.35"/>
    <row r="2647" hidden="1" x14ac:dyDescent="0.35"/>
    <row r="2648" hidden="1" x14ac:dyDescent="0.35"/>
    <row r="2649" hidden="1" x14ac:dyDescent="0.35"/>
    <row r="2650" hidden="1" x14ac:dyDescent="0.35"/>
    <row r="2651" hidden="1" x14ac:dyDescent="0.35"/>
    <row r="2652" hidden="1" x14ac:dyDescent="0.35"/>
    <row r="2653" hidden="1" x14ac:dyDescent="0.35"/>
    <row r="2654" hidden="1" x14ac:dyDescent="0.35"/>
    <row r="2655" hidden="1" x14ac:dyDescent="0.35"/>
    <row r="2656" hidden="1" x14ac:dyDescent="0.35"/>
    <row r="2657" hidden="1" x14ac:dyDescent="0.35"/>
    <row r="2658" hidden="1" x14ac:dyDescent="0.35"/>
    <row r="2659" hidden="1" x14ac:dyDescent="0.35"/>
    <row r="2660" hidden="1" x14ac:dyDescent="0.35"/>
    <row r="2661" hidden="1" x14ac:dyDescent="0.35"/>
    <row r="2662" hidden="1" x14ac:dyDescent="0.35"/>
    <row r="2663" hidden="1" x14ac:dyDescent="0.35"/>
    <row r="2664" hidden="1" x14ac:dyDescent="0.35"/>
    <row r="2665" hidden="1" x14ac:dyDescent="0.35"/>
    <row r="2666" hidden="1" x14ac:dyDescent="0.35"/>
    <row r="2667" hidden="1" x14ac:dyDescent="0.35"/>
    <row r="2668" hidden="1" x14ac:dyDescent="0.35"/>
    <row r="2669" hidden="1" x14ac:dyDescent="0.35"/>
    <row r="2670" hidden="1" x14ac:dyDescent="0.35"/>
    <row r="2671" hidden="1" x14ac:dyDescent="0.35"/>
    <row r="2672" hidden="1" x14ac:dyDescent="0.35"/>
    <row r="2673" hidden="1" x14ac:dyDescent="0.35"/>
    <row r="2674" hidden="1" x14ac:dyDescent="0.35"/>
    <row r="2675" hidden="1" x14ac:dyDescent="0.35"/>
    <row r="2676" hidden="1" x14ac:dyDescent="0.35"/>
    <row r="2677" hidden="1" x14ac:dyDescent="0.35"/>
    <row r="2678" hidden="1" x14ac:dyDescent="0.35"/>
    <row r="2679" hidden="1" x14ac:dyDescent="0.35"/>
    <row r="2680" hidden="1" x14ac:dyDescent="0.35"/>
    <row r="2681" hidden="1" x14ac:dyDescent="0.35"/>
    <row r="2682" hidden="1" x14ac:dyDescent="0.35"/>
    <row r="2683" hidden="1" x14ac:dyDescent="0.35"/>
    <row r="2684" hidden="1" x14ac:dyDescent="0.35"/>
    <row r="2685" hidden="1" x14ac:dyDescent="0.35"/>
    <row r="2686" hidden="1" x14ac:dyDescent="0.35"/>
    <row r="2687" hidden="1" x14ac:dyDescent="0.35"/>
    <row r="2688" hidden="1" x14ac:dyDescent="0.35"/>
    <row r="2689" hidden="1" x14ac:dyDescent="0.35"/>
    <row r="2690" hidden="1" x14ac:dyDescent="0.35"/>
    <row r="2691" hidden="1" x14ac:dyDescent="0.35"/>
    <row r="2692" hidden="1" x14ac:dyDescent="0.35"/>
    <row r="2693" hidden="1" x14ac:dyDescent="0.35"/>
    <row r="2694" hidden="1" x14ac:dyDescent="0.35"/>
    <row r="2695" hidden="1" x14ac:dyDescent="0.35"/>
    <row r="2696" hidden="1" x14ac:dyDescent="0.35"/>
    <row r="2697" hidden="1" x14ac:dyDescent="0.35"/>
    <row r="2698" hidden="1" x14ac:dyDescent="0.35"/>
    <row r="2699" hidden="1" x14ac:dyDescent="0.35"/>
    <row r="2700" hidden="1" x14ac:dyDescent="0.35"/>
    <row r="2701" hidden="1" x14ac:dyDescent="0.35"/>
    <row r="2702" hidden="1" x14ac:dyDescent="0.35"/>
    <row r="2703" hidden="1" x14ac:dyDescent="0.35"/>
    <row r="2704" hidden="1" x14ac:dyDescent="0.35"/>
    <row r="2705" hidden="1" x14ac:dyDescent="0.35"/>
    <row r="2706" hidden="1" x14ac:dyDescent="0.35"/>
    <row r="2707" hidden="1" x14ac:dyDescent="0.35"/>
    <row r="2708" hidden="1" x14ac:dyDescent="0.35"/>
    <row r="2709" hidden="1" x14ac:dyDescent="0.35"/>
    <row r="2710" hidden="1" x14ac:dyDescent="0.35"/>
    <row r="2711" hidden="1" x14ac:dyDescent="0.35"/>
    <row r="2712" hidden="1" x14ac:dyDescent="0.35"/>
    <row r="2713" hidden="1" x14ac:dyDescent="0.35"/>
    <row r="2714" hidden="1" x14ac:dyDescent="0.35"/>
    <row r="2715" hidden="1" x14ac:dyDescent="0.35"/>
    <row r="2716" hidden="1" x14ac:dyDescent="0.35"/>
    <row r="2717" hidden="1" x14ac:dyDescent="0.35"/>
    <row r="2718" hidden="1" x14ac:dyDescent="0.35"/>
    <row r="2719" hidden="1" x14ac:dyDescent="0.35"/>
    <row r="2720" hidden="1" x14ac:dyDescent="0.35"/>
    <row r="2721" hidden="1" x14ac:dyDescent="0.35"/>
    <row r="2722" hidden="1" x14ac:dyDescent="0.35"/>
    <row r="2723" hidden="1" x14ac:dyDescent="0.35"/>
    <row r="2724" hidden="1" x14ac:dyDescent="0.35"/>
    <row r="2725" hidden="1" x14ac:dyDescent="0.35"/>
    <row r="2726" hidden="1" x14ac:dyDescent="0.35"/>
    <row r="2727" hidden="1" x14ac:dyDescent="0.35"/>
    <row r="2728" hidden="1" x14ac:dyDescent="0.35"/>
    <row r="2729" hidden="1" x14ac:dyDescent="0.35"/>
    <row r="2730" hidden="1" x14ac:dyDescent="0.35"/>
    <row r="2731" hidden="1" x14ac:dyDescent="0.35"/>
    <row r="2732" hidden="1" x14ac:dyDescent="0.35"/>
    <row r="2733" hidden="1" x14ac:dyDescent="0.35"/>
    <row r="2734" hidden="1" x14ac:dyDescent="0.35"/>
    <row r="2735" hidden="1" x14ac:dyDescent="0.35"/>
    <row r="2736" hidden="1" x14ac:dyDescent="0.35"/>
    <row r="2737" hidden="1" x14ac:dyDescent="0.35"/>
    <row r="2738" hidden="1" x14ac:dyDescent="0.35"/>
    <row r="2739" hidden="1" x14ac:dyDescent="0.35"/>
    <row r="2740" hidden="1" x14ac:dyDescent="0.35"/>
    <row r="2741" hidden="1" x14ac:dyDescent="0.35"/>
    <row r="2742" hidden="1" x14ac:dyDescent="0.35"/>
    <row r="2743" hidden="1" x14ac:dyDescent="0.35"/>
    <row r="2744" hidden="1" x14ac:dyDescent="0.35"/>
    <row r="2745" hidden="1" x14ac:dyDescent="0.35"/>
    <row r="2746" hidden="1" x14ac:dyDescent="0.35"/>
    <row r="2747" hidden="1" x14ac:dyDescent="0.35"/>
    <row r="2748" hidden="1" x14ac:dyDescent="0.35"/>
    <row r="2749" hidden="1" x14ac:dyDescent="0.35"/>
    <row r="2750" hidden="1" x14ac:dyDescent="0.35"/>
    <row r="2751" hidden="1" x14ac:dyDescent="0.35"/>
    <row r="2752" hidden="1" x14ac:dyDescent="0.35"/>
    <row r="2753" hidden="1" x14ac:dyDescent="0.35"/>
    <row r="2754" hidden="1" x14ac:dyDescent="0.35"/>
    <row r="2755" hidden="1" x14ac:dyDescent="0.35"/>
    <row r="2756" hidden="1" x14ac:dyDescent="0.35"/>
    <row r="2757" hidden="1" x14ac:dyDescent="0.35"/>
    <row r="2758" hidden="1" x14ac:dyDescent="0.35"/>
    <row r="2759" hidden="1" x14ac:dyDescent="0.35"/>
    <row r="2760" hidden="1" x14ac:dyDescent="0.35"/>
    <row r="2761" hidden="1" x14ac:dyDescent="0.35"/>
    <row r="2762" hidden="1" x14ac:dyDescent="0.35"/>
    <row r="2763" hidden="1" x14ac:dyDescent="0.35"/>
    <row r="2764" hidden="1" x14ac:dyDescent="0.35"/>
    <row r="2765" hidden="1" x14ac:dyDescent="0.35"/>
    <row r="2766" hidden="1" x14ac:dyDescent="0.35"/>
    <row r="2767" hidden="1" x14ac:dyDescent="0.35"/>
    <row r="2768" hidden="1" x14ac:dyDescent="0.35"/>
    <row r="2769" hidden="1" x14ac:dyDescent="0.35"/>
    <row r="2770" hidden="1" x14ac:dyDescent="0.35"/>
    <row r="2771" hidden="1" x14ac:dyDescent="0.35"/>
    <row r="2772" hidden="1" x14ac:dyDescent="0.35"/>
    <row r="2773" hidden="1" x14ac:dyDescent="0.35"/>
    <row r="2774" hidden="1" x14ac:dyDescent="0.35"/>
    <row r="2775" hidden="1" x14ac:dyDescent="0.35"/>
    <row r="2776" hidden="1" x14ac:dyDescent="0.35"/>
    <row r="2777" hidden="1" x14ac:dyDescent="0.35"/>
    <row r="2778" hidden="1" x14ac:dyDescent="0.35"/>
    <row r="2779" hidden="1" x14ac:dyDescent="0.35"/>
    <row r="2780" hidden="1" x14ac:dyDescent="0.35"/>
    <row r="2781" hidden="1" x14ac:dyDescent="0.35"/>
    <row r="2782" hidden="1" x14ac:dyDescent="0.35"/>
    <row r="2783" hidden="1" x14ac:dyDescent="0.35"/>
    <row r="2784" hidden="1" x14ac:dyDescent="0.35"/>
    <row r="2785" hidden="1" x14ac:dyDescent="0.35"/>
    <row r="2786" hidden="1" x14ac:dyDescent="0.35"/>
    <row r="2787" hidden="1" x14ac:dyDescent="0.35"/>
    <row r="2788" hidden="1" x14ac:dyDescent="0.35"/>
    <row r="2789" hidden="1" x14ac:dyDescent="0.35"/>
    <row r="2790" hidden="1" x14ac:dyDescent="0.35"/>
    <row r="2791" hidden="1" x14ac:dyDescent="0.35"/>
    <row r="2792" hidden="1" x14ac:dyDescent="0.35"/>
    <row r="2793" hidden="1" x14ac:dyDescent="0.35"/>
    <row r="2794" hidden="1" x14ac:dyDescent="0.35"/>
    <row r="2795" hidden="1" x14ac:dyDescent="0.35"/>
    <row r="2796" hidden="1" x14ac:dyDescent="0.35"/>
    <row r="2797" hidden="1" x14ac:dyDescent="0.35"/>
    <row r="2798" hidden="1" x14ac:dyDescent="0.35"/>
    <row r="2799" hidden="1" x14ac:dyDescent="0.35"/>
    <row r="2800" hidden="1" x14ac:dyDescent="0.35"/>
    <row r="2801" hidden="1" x14ac:dyDescent="0.35"/>
    <row r="2802" hidden="1" x14ac:dyDescent="0.35"/>
    <row r="2803" hidden="1" x14ac:dyDescent="0.35"/>
    <row r="2804" hidden="1" x14ac:dyDescent="0.35"/>
    <row r="2805" hidden="1" x14ac:dyDescent="0.35"/>
    <row r="2806" hidden="1" x14ac:dyDescent="0.35"/>
    <row r="2807" hidden="1" x14ac:dyDescent="0.35"/>
    <row r="2808" hidden="1" x14ac:dyDescent="0.35"/>
    <row r="2809" hidden="1" x14ac:dyDescent="0.35"/>
    <row r="2810" hidden="1" x14ac:dyDescent="0.35"/>
    <row r="2811" hidden="1" x14ac:dyDescent="0.35"/>
    <row r="2812" hidden="1" x14ac:dyDescent="0.35"/>
    <row r="2813" hidden="1" x14ac:dyDescent="0.35"/>
    <row r="2814" hidden="1" x14ac:dyDescent="0.35"/>
    <row r="2815" hidden="1" x14ac:dyDescent="0.35"/>
    <row r="2816" hidden="1" x14ac:dyDescent="0.35"/>
    <row r="2817" hidden="1" x14ac:dyDescent="0.35"/>
    <row r="2818" hidden="1" x14ac:dyDescent="0.35"/>
    <row r="2819" hidden="1" x14ac:dyDescent="0.35"/>
    <row r="2820" hidden="1" x14ac:dyDescent="0.35"/>
    <row r="2821" hidden="1" x14ac:dyDescent="0.35"/>
    <row r="2822" hidden="1" x14ac:dyDescent="0.35"/>
    <row r="2823" hidden="1" x14ac:dyDescent="0.35"/>
    <row r="2824" hidden="1" x14ac:dyDescent="0.35"/>
    <row r="2825" hidden="1" x14ac:dyDescent="0.35"/>
    <row r="2826" hidden="1" x14ac:dyDescent="0.35"/>
    <row r="2827" hidden="1" x14ac:dyDescent="0.35"/>
    <row r="2828" hidden="1" x14ac:dyDescent="0.35"/>
    <row r="2829" hidden="1" x14ac:dyDescent="0.35"/>
    <row r="2830" hidden="1" x14ac:dyDescent="0.35"/>
    <row r="2831" hidden="1" x14ac:dyDescent="0.35"/>
    <row r="2832" hidden="1" x14ac:dyDescent="0.35"/>
    <row r="2833" hidden="1" x14ac:dyDescent="0.35"/>
    <row r="2834" hidden="1" x14ac:dyDescent="0.35"/>
    <row r="2835" hidden="1" x14ac:dyDescent="0.35"/>
    <row r="2836" hidden="1" x14ac:dyDescent="0.35"/>
    <row r="2837" hidden="1" x14ac:dyDescent="0.35"/>
    <row r="2838" hidden="1" x14ac:dyDescent="0.35"/>
    <row r="2839" hidden="1" x14ac:dyDescent="0.35"/>
    <row r="2840" hidden="1" x14ac:dyDescent="0.35"/>
    <row r="2841" hidden="1" x14ac:dyDescent="0.35"/>
    <row r="2842" hidden="1" x14ac:dyDescent="0.35"/>
    <row r="2843" hidden="1" x14ac:dyDescent="0.35"/>
    <row r="2844" hidden="1" x14ac:dyDescent="0.35"/>
    <row r="2845" hidden="1" x14ac:dyDescent="0.35"/>
    <row r="2846" hidden="1" x14ac:dyDescent="0.35"/>
    <row r="2847" hidden="1" x14ac:dyDescent="0.35"/>
    <row r="2848" hidden="1" x14ac:dyDescent="0.35"/>
    <row r="2849" hidden="1" x14ac:dyDescent="0.35"/>
    <row r="2850" hidden="1" x14ac:dyDescent="0.35"/>
    <row r="2851" hidden="1" x14ac:dyDescent="0.35"/>
    <row r="2852" hidden="1" x14ac:dyDescent="0.35"/>
    <row r="2853" hidden="1" x14ac:dyDescent="0.35"/>
    <row r="2854" hidden="1" x14ac:dyDescent="0.35"/>
    <row r="2855" hidden="1" x14ac:dyDescent="0.35"/>
    <row r="2856" hidden="1" x14ac:dyDescent="0.35"/>
    <row r="2857" hidden="1" x14ac:dyDescent="0.35"/>
    <row r="2858" hidden="1" x14ac:dyDescent="0.35"/>
    <row r="2859" hidden="1" x14ac:dyDescent="0.35"/>
    <row r="2860" hidden="1" x14ac:dyDescent="0.35"/>
    <row r="2861" hidden="1" x14ac:dyDescent="0.35"/>
    <row r="2862" hidden="1" x14ac:dyDescent="0.35"/>
    <row r="2863" hidden="1" x14ac:dyDescent="0.35"/>
    <row r="2864" hidden="1" x14ac:dyDescent="0.35"/>
    <row r="2865" hidden="1" x14ac:dyDescent="0.35"/>
    <row r="2866" hidden="1" x14ac:dyDescent="0.35"/>
    <row r="2867" hidden="1" x14ac:dyDescent="0.35"/>
    <row r="2868" hidden="1" x14ac:dyDescent="0.35"/>
    <row r="2869" hidden="1" x14ac:dyDescent="0.35"/>
    <row r="2870" hidden="1" x14ac:dyDescent="0.35"/>
    <row r="2871" hidden="1" x14ac:dyDescent="0.35"/>
    <row r="2872" hidden="1" x14ac:dyDescent="0.35"/>
    <row r="2873" hidden="1" x14ac:dyDescent="0.35"/>
    <row r="2874" hidden="1" x14ac:dyDescent="0.35"/>
    <row r="2875" hidden="1" x14ac:dyDescent="0.35"/>
    <row r="2876" hidden="1" x14ac:dyDescent="0.35"/>
    <row r="2877" hidden="1" x14ac:dyDescent="0.35"/>
    <row r="2878" hidden="1" x14ac:dyDescent="0.35"/>
    <row r="2879" hidden="1" x14ac:dyDescent="0.35"/>
    <row r="2880" hidden="1" x14ac:dyDescent="0.35"/>
    <row r="2881" hidden="1" x14ac:dyDescent="0.35"/>
    <row r="2882" hidden="1" x14ac:dyDescent="0.35"/>
    <row r="2883" hidden="1" x14ac:dyDescent="0.35"/>
    <row r="2884" hidden="1" x14ac:dyDescent="0.35"/>
    <row r="2885" hidden="1" x14ac:dyDescent="0.35"/>
    <row r="2886" hidden="1" x14ac:dyDescent="0.35"/>
    <row r="2887" hidden="1" x14ac:dyDescent="0.35"/>
    <row r="2888" hidden="1" x14ac:dyDescent="0.35"/>
    <row r="2889" hidden="1" x14ac:dyDescent="0.35"/>
    <row r="2890" hidden="1" x14ac:dyDescent="0.35"/>
    <row r="2891" hidden="1" x14ac:dyDescent="0.35"/>
    <row r="2892" hidden="1" x14ac:dyDescent="0.35"/>
    <row r="2893" hidden="1" x14ac:dyDescent="0.35"/>
    <row r="2894" hidden="1" x14ac:dyDescent="0.35"/>
    <row r="2895" hidden="1" x14ac:dyDescent="0.35"/>
    <row r="2896" hidden="1" x14ac:dyDescent="0.35"/>
    <row r="2897" hidden="1" x14ac:dyDescent="0.35"/>
    <row r="2898" hidden="1" x14ac:dyDescent="0.35"/>
    <row r="2899" hidden="1" x14ac:dyDescent="0.35"/>
    <row r="2900" hidden="1" x14ac:dyDescent="0.35"/>
    <row r="2901" hidden="1" x14ac:dyDescent="0.35"/>
    <row r="2902" hidden="1" x14ac:dyDescent="0.35"/>
    <row r="2903" hidden="1" x14ac:dyDescent="0.35"/>
    <row r="2904" hidden="1" x14ac:dyDescent="0.35"/>
    <row r="2905" hidden="1" x14ac:dyDescent="0.35"/>
    <row r="2906" hidden="1" x14ac:dyDescent="0.35"/>
    <row r="2907" hidden="1" x14ac:dyDescent="0.35"/>
    <row r="2908" hidden="1" x14ac:dyDescent="0.35"/>
    <row r="2909" hidden="1" x14ac:dyDescent="0.35"/>
    <row r="2910" hidden="1" x14ac:dyDescent="0.35"/>
    <row r="2911" hidden="1" x14ac:dyDescent="0.35"/>
    <row r="2912" hidden="1" x14ac:dyDescent="0.35"/>
    <row r="2913" hidden="1" x14ac:dyDescent="0.35"/>
    <row r="2914" hidden="1" x14ac:dyDescent="0.35"/>
    <row r="2915" hidden="1" x14ac:dyDescent="0.35"/>
    <row r="2916" hidden="1" x14ac:dyDescent="0.35"/>
    <row r="2917" hidden="1" x14ac:dyDescent="0.35"/>
    <row r="2918" hidden="1" x14ac:dyDescent="0.35"/>
    <row r="2919" hidden="1" x14ac:dyDescent="0.35"/>
    <row r="2920" hidden="1" x14ac:dyDescent="0.35"/>
    <row r="2921" hidden="1" x14ac:dyDescent="0.35"/>
    <row r="2922" hidden="1" x14ac:dyDescent="0.35"/>
    <row r="2923" hidden="1" x14ac:dyDescent="0.35"/>
    <row r="2924" hidden="1" x14ac:dyDescent="0.35"/>
    <row r="2925" hidden="1" x14ac:dyDescent="0.35"/>
    <row r="2926" hidden="1" x14ac:dyDescent="0.35"/>
    <row r="2927" hidden="1" x14ac:dyDescent="0.35"/>
    <row r="2928" hidden="1" x14ac:dyDescent="0.35"/>
    <row r="2929" hidden="1" x14ac:dyDescent="0.35"/>
    <row r="2930" hidden="1" x14ac:dyDescent="0.35"/>
    <row r="2931" hidden="1" x14ac:dyDescent="0.35"/>
    <row r="2932" hidden="1" x14ac:dyDescent="0.35"/>
    <row r="2933" hidden="1" x14ac:dyDescent="0.35"/>
    <row r="2934" hidden="1" x14ac:dyDescent="0.35"/>
    <row r="2935" hidden="1" x14ac:dyDescent="0.35"/>
    <row r="2936" hidden="1" x14ac:dyDescent="0.35"/>
    <row r="2937" hidden="1" x14ac:dyDescent="0.35"/>
    <row r="2938" hidden="1" x14ac:dyDescent="0.35"/>
    <row r="2939" hidden="1" x14ac:dyDescent="0.35"/>
    <row r="2940" hidden="1" x14ac:dyDescent="0.35"/>
    <row r="2941" hidden="1" x14ac:dyDescent="0.35"/>
    <row r="2942" hidden="1" x14ac:dyDescent="0.35"/>
    <row r="2943" hidden="1" x14ac:dyDescent="0.35"/>
    <row r="2944" hidden="1" x14ac:dyDescent="0.35"/>
    <row r="2945" hidden="1" x14ac:dyDescent="0.35"/>
    <row r="2946" hidden="1" x14ac:dyDescent="0.35"/>
    <row r="2947" hidden="1" x14ac:dyDescent="0.35"/>
    <row r="2948" hidden="1" x14ac:dyDescent="0.35"/>
    <row r="2949" hidden="1" x14ac:dyDescent="0.35"/>
    <row r="2950" hidden="1" x14ac:dyDescent="0.35"/>
    <row r="2951" hidden="1" x14ac:dyDescent="0.35"/>
    <row r="2952" hidden="1" x14ac:dyDescent="0.35"/>
    <row r="2953" hidden="1" x14ac:dyDescent="0.35"/>
    <row r="2954" hidden="1" x14ac:dyDescent="0.35"/>
    <row r="2955" hidden="1" x14ac:dyDescent="0.35"/>
    <row r="2956" hidden="1" x14ac:dyDescent="0.35"/>
    <row r="2957" hidden="1" x14ac:dyDescent="0.35"/>
    <row r="2958" hidden="1" x14ac:dyDescent="0.35"/>
    <row r="2959" hidden="1" x14ac:dyDescent="0.35"/>
    <row r="2960" hidden="1" x14ac:dyDescent="0.35"/>
    <row r="2961" hidden="1" x14ac:dyDescent="0.35"/>
    <row r="2962" hidden="1" x14ac:dyDescent="0.35"/>
    <row r="2963" hidden="1" x14ac:dyDescent="0.35"/>
    <row r="2964" hidden="1" x14ac:dyDescent="0.35"/>
    <row r="2965" hidden="1" x14ac:dyDescent="0.35"/>
    <row r="2966" hidden="1" x14ac:dyDescent="0.35"/>
    <row r="2967" hidden="1" x14ac:dyDescent="0.35"/>
    <row r="2968" hidden="1" x14ac:dyDescent="0.35"/>
    <row r="2969" hidden="1" x14ac:dyDescent="0.35"/>
    <row r="2970" hidden="1" x14ac:dyDescent="0.35"/>
    <row r="2971" hidden="1" x14ac:dyDescent="0.35"/>
    <row r="2972" hidden="1" x14ac:dyDescent="0.35"/>
    <row r="2973" hidden="1" x14ac:dyDescent="0.35"/>
    <row r="2974" hidden="1" x14ac:dyDescent="0.35"/>
    <row r="2975" hidden="1" x14ac:dyDescent="0.35"/>
    <row r="2976" hidden="1" x14ac:dyDescent="0.35"/>
    <row r="2977" hidden="1" x14ac:dyDescent="0.35"/>
    <row r="2978" hidden="1" x14ac:dyDescent="0.35"/>
    <row r="2979" hidden="1" x14ac:dyDescent="0.35"/>
    <row r="2980" hidden="1" x14ac:dyDescent="0.35"/>
    <row r="2981" hidden="1" x14ac:dyDescent="0.35"/>
    <row r="2982" hidden="1" x14ac:dyDescent="0.35"/>
    <row r="2983" hidden="1" x14ac:dyDescent="0.35"/>
    <row r="2984" hidden="1" x14ac:dyDescent="0.35"/>
    <row r="2985" hidden="1" x14ac:dyDescent="0.35"/>
    <row r="2986" hidden="1" x14ac:dyDescent="0.35"/>
    <row r="2987" hidden="1" x14ac:dyDescent="0.35"/>
    <row r="2988" hidden="1" x14ac:dyDescent="0.35"/>
    <row r="2989" hidden="1" x14ac:dyDescent="0.35"/>
    <row r="2990" hidden="1" x14ac:dyDescent="0.35"/>
    <row r="2991" hidden="1" x14ac:dyDescent="0.35"/>
    <row r="2992" hidden="1" x14ac:dyDescent="0.35"/>
    <row r="2993" hidden="1" x14ac:dyDescent="0.35"/>
    <row r="2994" hidden="1" x14ac:dyDescent="0.35"/>
    <row r="2995" hidden="1" x14ac:dyDescent="0.35"/>
    <row r="2996" hidden="1" x14ac:dyDescent="0.35"/>
    <row r="2997" hidden="1" x14ac:dyDescent="0.35"/>
    <row r="2998" hidden="1" x14ac:dyDescent="0.35"/>
    <row r="2999" hidden="1" x14ac:dyDescent="0.35"/>
    <row r="3000" hidden="1" x14ac:dyDescent="0.35"/>
    <row r="3001" hidden="1" x14ac:dyDescent="0.35"/>
    <row r="3002" hidden="1" x14ac:dyDescent="0.35"/>
    <row r="3003" hidden="1" x14ac:dyDescent="0.35"/>
    <row r="3004" hidden="1" x14ac:dyDescent="0.35"/>
    <row r="3005" hidden="1" x14ac:dyDescent="0.35"/>
    <row r="3006" hidden="1" x14ac:dyDescent="0.35"/>
    <row r="3007" hidden="1" x14ac:dyDescent="0.35"/>
    <row r="3008" hidden="1" x14ac:dyDescent="0.35"/>
    <row r="3009" hidden="1" x14ac:dyDescent="0.35"/>
    <row r="3010" hidden="1" x14ac:dyDescent="0.35"/>
    <row r="3011" hidden="1" x14ac:dyDescent="0.35"/>
    <row r="3012" hidden="1" x14ac:dyDescent="0.35"/>
    <row r="3013" hidden="1" x14ac:dyDescent="0.35"/>
    <row r="3014" hidden="1" x14ac:dyDescent="0.35"/>
    <row r="3015" hidden="1" x14ac:dyDescent="0.35"/>
    <row r="3016" hidden="1" x14ac:dyDescent="0.35"/>
    <row r="3017" hidden="1" x14ac:dyDescent="0.35"/>
    <row r="3018" hidden="1" x14ac:dyDescent="0.35"/>
    <row r="3019" hidden="1" x14ac:dyDescent="0.35"/>
    <row r="3020" hidden="1" x14ac:dyDescent="0.35"/>
    <row r="3021" hidden="1" x14ac:dyDescent="0.35"/>
    <row r="3022" hidden="1" x14ac:dyDescent="0.35"/>
    <row r="3023" hidden="1" x14ac:dyDescent="0.35"/>
    <row r="3024" hidden="1" x14ac:dyDescent="0.35"/>
    <row r="3025" hidden="1" x14ac:dyDescent="0.35"/>
    <row r="3026" hidden="1" x14ac:dyDescent="0.35"/>
    <row r="3027" hidden="1" x14ac:dyDescent="0.35"/>
    <row r="3028" hidden="1" x14ac:dyDescent="0.35"/>
    <row r="3029" hidden="1" x14ac:dyDescent="0.35"/>
    <row r="3030" hidden="1" x14ac:dyDescent="0.35"/>
    <row r="3031" hidden="1" x14ac:dyDescent="0.35"/>
    <row r="3032" hidden="1" x14ac:dyDescent="0.35"/>
    <row r="3033" hidden="1" x14ac:dyDescent="0.35"/>
    <row r="3034" hidden="1" x14ac:dyDescent="0.35"/>
    <row r="3035" hidden="1" x14ac:dyDescent="0.35"/>
    <row r="3036" hidden="1" x14ac:dyDescent="0.35"/>
    <row r="3037" hidden="1" x14ac:dyDescent="0.35"/>
    <row r="3038" hidden="1" x14ac:dyDescent="0.35"/>
    <row r="3039" hidden="1" x14ac:dyDescent="0.35"/>
    <row r="3040" hidden="1" x14ac:dyDescent="0.35"/>
    <row r="3041" hidden="1" x14ac:dyDescent="0.35"/>
    <row r="3042" hidden="1" x14ac:dyDescent="0.35"/>
    <row r="3043" hidden="1" x14ac:dyDescent="0.35"/>
    <row r="3044" hidden="1" x14ac:dyDescent="0.35"/>
    <row r="3045" hidden="1" x14ac:dyDescent="0.35"/>
    <row r="3046" hidden="1" x14ac:dyDescent="0.35"/>
    <row r="3047" hidden="1" x14ac:dyDescent="0.35"/>
    <row r="3048" hidden="1" x14ac:dyDescent="0.35"/>
    <row r="3049" hidden="1" x14ac:dyDescent="0.35"/>
    <row r="3050" hidden="1" x14ac:dyDescent="0.35"/>
    <row r="3051" hidden="1" x14ac:dyDescent="0.35"/>
    <row r="3052" hidden="1" x14ac:dyDescent="0.35"/>
    <row r="3053" hidden="1" x14ac:dyDescent="0.35"/>
    <row r="3054" hidden="1" x14ac:dyDescent="0.35"/>
    <row r="3055" hidden="1" x14ac:dyDescent="0.35"/>
    <row r="3056" hidden="1" x14ac:dyDescent="0.35"/>
    <row r="3057" hidden="1" x14ac:dyDescent="0.35"/>
    <row r="3058" hidden="1" x14ac:dyDescent="0.35"/>
    <row r="3059" hidden="1" x14ac:dyDescent="0.35"/>
    <row r="3060" hidden="1" x14ac:dyDescent="0.35"/>
    <row r="3061" hidden="1" x14ac:dyDescent="0.35"/>
    <row r="3062" hidden="1" x14ac:dyDescent="0.35"/>
    <row r="3063" hidden="1" x14ac:dyDescent="0.35"/>
    <row r="3064" hidden="1" x14ac:dyDescent="0.35"/>
    <row r="3065" hidden="1" x14ac:dyDescent="0.35"/>
    <row r="3066" hidden="1" x14ac:dyDescent="0.35"/>
    <row r="3067" hidden="1" x14ac:dyDescent="0.35"/>
    <row r="3068" hidden="1" x14ac:dyDescent="0.35"/>
    <row r="3069" hidden="1" x14ac:dyDescent="0.35"/>
    <row r="3070" hidden="1" x14ac:dyDescent="0.35"/>
    <row r="3071" hidden="1" x14ac:dyDescent="0.35"/>
    <row r="3072" hidden="1" x14ac:dyDescent="0.35"/>
    <row r="3073" hidden="1" x14ac:dyDescent="0.35"/>
    <row r="3074" hidden="1" x14ac:dyDescent="0.35"/>
    <row r="3075" hidden="1" x14ac:dyDescent="0.35"/>
    <row r="3076" hidden="1" x14ac:dyDescent="0.35"/>
    <row r="3077" hidden="1" x14ac:dyDescent="0.35"/>
    <row r="3078" hidden="1" x14ac:dyDescent="0.35"/>
    <row r="3079" hidden="1" x14ac:dyDescent="0.35"/>
    <row r="3080" hidden="1" x14ac:dyDescent="0.35"/>
    <row r="3081" hidden="1" x14ac:dyDescent="0.35"/>
    <row r="3082" hidden="1" x14ac:dyDescent="0.35"/>
    <row r="3083" hidden="1" x14ac:dyDescent="0.35"/>
    <row r="3084" hidden="1" x14ac:dyDescent="0.35"/>
    <row r="3085" hidden="1" x14ac:dyDescent="0.35"/>
    <row r="3086" hidden="1" x14ac:dyDescent="0.35"/>
    <row r="3087" hidden="1" x14ac:dyDescent="0.35"/>
    <row r="3088" hidden="1" x14ac:dyDescent="0.35"/>
    <row r="3089" hidden="1" x14ac:dyDescent="0.35"/>
    <row r="3090" hidden="1" x14ac:dyDescent="0.35"/>
    <row r="3091" hidden="1" x14ac:dyDescent="0.35"/>
    <row r="3092" hidden="1" x14ac:dyDescent="0.35"/>
    <row r="3093" hidden="1" x14ac:dyDescent="0.35"/>
    <row r="3094" hidden="1" x14ac:dyDescent="0.35"/>
    <row r="3095" hidden="1" x14ac:dyDescent="0.35"/>
    <row r="3096" hidden="1" x14ac:dyDescent="0.35"/>
    <row r="3097" hidden="1" x14ac:dyDescent="0.35"/>
    <row r="3098" hidden="1" x14ac:dyDescent="0.35"/>
    <row r="3099" hidden="1" x14ac:dyDescent="0.35"/>
    <row r="3100" hidden="1" x14ac:dyDescent="0.35"/>
    <row r="3101" hidden="1" x14ac:dyDescent="0.35"/>
    <row r="3102" hidden="1" x14ac:dyDescent="0.35"/>
    <row r="3103" hidden="1" x14ac:dyDescent="0.35"/>
    <row r="3104" hidden="1" x14ac:dyDescent="0.35"/>
    <row r="3105" hidden="1" x14ac:dyDescent="0.35"/>
    <row r="3106" hidden="1" x14ac:dyDescent="0.35"/>
    <row r="3107" hidden="1" x14ac:dyDescent="0.35"/>
    <row r="3108" hidden="1" x14ac:dyDescent="0.35"/>
    <row r="3109" hidden="1" x14ac:dyDescent="0.35"/>
    <row r="3110" hidden="1" x14ac:dyDescent="0.35"/>
    <row r="3111" hidden="1" x14ac:dyDescent="0.35"/>
    <row r="3112" hidden="1" x14ac:dyDescent="0.35"/>
    <row r="3113" hidden="1" x14ac:dyDescent="0.35"/>
    <row r="3114" hidden="1" x14ac:dyDescent="0.35"/>
    <row r="3115" hidden="1" x14ac:dyDescent="0.35"/>
    <row r="3116" hidden="1" x14ac:dyDescent="0.35"/>
    <row r="3117" hidden="1" x14ac:dyDescent="0.35"/>
    <row r="3118" hidden="1" x14ac:dyDescent="0.35"/>
    <row r="3119" hidden="1" x14ac:dyDescent="0.35"/>
    <row r="3120" hidden="1" x14ac:dyDescent="0.35"/>
    <row r="3121" hidden="1" x14ac:dyDescent="0.35"/>
    <row r="3122" hidden="1" x14ac:dyDescent="0.35"/>
    <row r="3123" hidden="1" x14ac:dyDescent="0.35"/>
    <row r="3124" hidden="1" x14ac:dyDescent="0.35"/>
    <row r="3125" hidden="1" x14ac:dyDescent="0.35"/>
    <row r="3126" hidden="1" x14ac:dyDescent="0.35"/>
    <row r="3127" hidden="1" x14ac:dyDescent="0.35"/>
    <row r="3128" hidden="1" x14ac:dyDescent="0.35"/>
    <row r="3129" hidden="1" x14ac:dyDescent="0.35"/>
    <row r="3130" hidden="1" x14ac:dyDescent="0.35"/>
    <row r="3131" hidden="1" x14ac:dyDescent="0.35"/>
    <row r="3132" hidden="1" x14ac:dyDescent="0.35"/>
    <row r="3133" hidden="1" x14ac:dyDescent="0.35"/>
    <row r="3134" hidden="1" x14ac:dyDescent="0.35"/>
    <row r="3135" hidden="1" x14ac:dyDescent="0.35"/>
    <row r="3136" hidden="1" x14ac:dyDescent="0.35"/>
    <row r="3137" hidden="1" x14ac:dyDescent="0.35"/>
    <row r="3138" hidden="1" x14ac:dyDescent="0.35"/>
    <row r="3139" hidden="1" x14ac:dyDescent="0.35"/>
    <row r="3140" hidden="1" x14ac:dyDescent="0.35"/>
    <row r="3141" hidden="1" x14ac:dyDescent="0.35"/>
    <row r="3142" hidden="1" x14ac:dyDescent="0.35"/>
    <row r="3143" hidden="1" x14ac:dyDescent="0.35"/>
    <row r="3144" hidden="1" x14ac:dyDescent="0.35"/>
    <row r="3145" hidden="1" x14ac:dyDescent="0.35"/>
    <row r="3146" hidden="1" x14ac:dyDescent="0.35"/>
    <row r="3147" hidden="1" x14ac:dyDescent="0.35"/>
    <row r="3148" hidden="1" x14ac:dyDescent="0.35"/>
    <row r="3149" hidden="1" x14ac:dyDescent="0.35"/>
    <row r="3150" hidden="1" x14ac:dyDescent="0.35"/>
    <row r="3151" hidden="1" x14ac:dyDescent="0.35"/>
    <row r="3152" hidden="1" x14ac:dyDescent="0.35"/>
    <row r="3153" hidden="1" x14ac:dyDescent="0.35"/>
    <row r="3154" hidden="1" x14ac:dyDescent="0.35"/>
    <row r="3155" hidden="1" x14ac:dyDescent="0.35"/>
    <row r="3156" hidden="1" x14ac:dyDescent="0.35"/>
    <row r="3157" hidden="1" x14ac:dyDescent="0.35"/>
    <row r="3158" hidden="1" x14ac:dyDescent="0.35"/>
    <row r="3159" hidden="1" x14ac:dyDescent="0.35"/>
    <row r="3160" hidden="1" x14ac:dyDescent="0.35"/>
    <row r="3161" hidden="1" x14ac:dyDescent="0.35"/>
    <row r="3162" hidden="1" x14ac:dyDescent="0.35"/>
    <row r="3163" hidden="1" x14ac:dyDescent="0.35"/>
    <row r="3164" hidden="1" x14ac:dyDescent="0.35"/>
    <row r="3165" hidden="1" x14ac:dyDescent="0.35"/>
    <row r="3166" hidden="1" x14ac:dyDescent="0.35"/>
    <row r="3167" hidden="1" x14ac:dyDescent="0.35"/>
    <row r="3168" hidden="1" x14ac:dyDescent="0.35"/>
    <row r="3169" hidden="1" x14ac:dyDescent="0.35"/>
    <row r="3170" hidden="1" x14ac:dyDescent="0.35"/>
    <row r="3171" hidden="1" x14ac:dyDescent="0.35"/>
    <row r="3172" hidden="1" x14ac:dyDescent="0.35"/>
    <row r="3173" hidden="1" x14ac:dyDescent="0.35"/>
    <row r="3174" hidden="1" x14ac:dyDescent="0.35"/>
    <row r="3175" hidden="1" x14ac:dyDescent="0.35"/>
    <row r="3176" hidden="1" x14ac:dyDescent="0.35"/>
    <row r="3177" hidden="1" x14ac:dyDescent="0.35"/>
    <row r="3178" hidden="1" x14ac:dyDescent="0.35"/>
    <row r="3179" hidden="1" x14ac:dyDescent="0.35"/>
    <row r="3180" hidden="1" x14ac:dyDescent="0.35"/>
    <row r="3181" hidden="1" x14ac:dyDescent="0.35"/>
    <row r="3182" hidden="1" x14ac:dyDescent="0.35"/>
    <row r="3183" hidden="1" x14ac:dyDescent="0.35"/>
    <row r="3184" hidden="1" x14ac:dyDescent="0.35"/>
    <row r="3185" hidden="1" x14ac:dyDescent="0.35"/>
    <row r="3186" hidden="1" x14ac:dyDescent="0.35"/>
    <row r="3187" hidden="1" x14ac:dyDescent="0.35"/>
    <row r="3188" hidden="1" x14ac:dyDescent="0.35"/>
    <row r="3189" hidden="1" x14ac:dyDescent="0.35"/>
    <row r="3190" hidden="1" x14ac:dyDescent="0.35"/>
    <row r="3191" hidden="1" x14ac:dyDescent="0.35"/>
    <row r="3192" hidden="1" x14ac:dyDescent="0.35"/>
    <row r="3193" hidden="1" x14ac:dyDescent="0.35"/>
    <row r="3194" hidden="1" x14ac:dyDescent="0.35"/>
    <row r="3195" hidden="1" x14ac:dyDescent="0.35"/>
    <row r="3196" hidden="1" x14ac:dyDescent="0.35"/>
    <row r="3197" hidden="1" x14ac:dyDescent="0.35"/>
    <row r="3198" hidden="1" x14ac:dyDescent="0.35"/>
    <row r="3199" hidden="1" x14ac:dyDescent="0.35"/>
    <row r="3200" hidden="1" x14ac:dyDescent="0.35"/>
    <row r="3201" hidden="1" x14ac:dyDescent="0.35"/>
    <row r="3202" hidden="1" x14ac:dyDescent="0.35"/>
    <row r="3203" hidden="1" x14ac:dyDescent="0.35"/>
    <row r="3204" hidden="1" x14ac:dyDescent="0.35"/>
    <row r="3205" hidden="1" x14ac:dyDescent="0.35"/>
    <row r="3206" hidden="1" x14ac:dyDescent="0.35"/>
    <row r="3207" hidden="1" x14ac:dyDescent="0.35"/>
    <row r="3208" hidden="1" x14ac:dyDescent="0.35"/>
    <row r="3209" hidden="1" x14ac:dyDescent="0.35"/>
    <row r="3210" hidden="1" x14ac:dyDescent="0.35"/>
    <row r="3211" hidden="1" x14ac:dyDescent="0.35"/>
    <row r="3212" hidden="1" x14ac:dyDescent="0.35"/>
    <row r="3213" hidden="1" x14ac:dyDescent="0.35"/>
    <row r="3214" hidden="1" x14ac:dyDescent="0.35"/>
    <row r="3215" hidden="1" x14ac:dyDescent="0.35"/>
    <row r="3216" hidden="1" x14ac:dyDescent="0.35"/>
    <row r="3217" hidden="1" x14ac:dyDescent="0.35"/>
    <row r="3218" hidden="1" x14ac:dyDescent="0.35"/>
    <row r="3219" hidden="1" x14ac:dyDescent="0.35"/>
    <row r="3220" hidden="1" x14ac:dyDescent="0.35"/>
    <row r="3221" hidden="1" x14ac:dyDescent="0.35"/>
    <row r="3222" hidden="1" x14ac:dyDescent="0.35"/>
    <row r="3223" hidden="1" x14ac:dyDescent="0.35"/>
    <row r="3224" hidden="1" x14ac:dyDescent="0.35"/>
    <row r="3225" hidden="1" x14ac:dyDescent="0.35"/>
    <row r="3226" hidden="1" x14ac:dyDescent="0.35"/>
    <row r="3227" hidden="1" x14ac:dyDescent="0.35"/>
    <row r="3228" hidden="1" x14ac:dyDescent="0.35"/>
    <row r="3229" hidden="1" x14ac:dyDescent="0.35"/>
    <row r="3230" hidden="1" x14ac:dyDescent="0.35"/>
    <row r="3231" hidden="1" x14ac:dyDescent="0.35"/>
    <row r="3232" hidden="1" x14ac:dyDescent="0.35"/>
    <row r="3233" hidden="1" x14ac:dyDescent="0.35"/>
    <row r="3234" hidden="1" x14ac:dyDescent="0.35"/>
    <row r="3235" hidden="1" x14ac:dyDescent="0.35"/>
    <row r="3236" hidden="1" x14ac:dyDescent="0.35"/>
    <row r="3237" hidden="1" x14ac:dyDescent="0.35"/>
    <row r="3238" hidden="1" x14ac:dyDescent="0.35"/>
    <row r="3239" hidden="1" x14ac:dyDescent="0.35"/>
    <row r="3240" hidden="1" x14ac:dyDescent="0.35"/>
    <row r="3241" hidden="1" x14ac:dyDescent="0.35"/>
    <row r="3242" hidden="1" x14ac:dyDescent="0.35"/>
    <row r="3243" hidden="1" x14ac:dyDescent="0.35"/>
    <row r="3244" hidden="1" x14ac:dyDescent="0.35"/>
    <row r="3245" hidden="1" x14ac:dyDescent="0.35"/>
    <row r="3246" hidden="1" x14ac:dyDescent="0.35"/>
    <row r="3247" hidden="1" x14ac:dyDescent="0.35"/>
    <row r="3248" hidden="1" x14ac:dyDescent="0.35"/>
    <row r="3249" hidden="1" x14ac:dyDescent="0.35"/>
    <row r="3250" hidden="1" x14ac:dyDescent="0.35"/>
    <row r="3251" hidden="1" x14ac:dyDescent="0.35"/>
    <row r="3252" hidden="1" x14ac:dyDescent="0.35"/>
    <row r="3253" hidden="1" x14ac:dyDescent="0.35"/>
    <row r="3254" hidden="1" x14ac:dyDescent="0.35"/>
    <row r="3255" hidden="1" x14ac:dyDescent="0.35"/>
    <row r="3256" hidden="1" x14ac:dyDescent="0.35"/>
    <row r="3257" hidden="1" x14ac:dyDescent="0.35"/>
    <row r="3258" hidden="1" x14ac:dyDescent="0.35"/>
    <row r="3259" hidden="1" x14ac:dyDescent="0.35"/>
    <row r="3260" hidden="1" x14ac:dyDescent="0.35"/>
    <row r="3261" hidden="1" x14ac:dyDescent="0.35"/>
    <row r="3262" hidden="1" x14ac:dyDescent="0.35"/>
    <row r="3263" hidden="1" x14ac:dyDescent="0.35"/>
    <row r="3264" hidden="1" x14ac:dyDescent="0.35"/>
    <row r="3265" hidden="1" x14ac:dyDescent="0.35"/>
    <row r="3266" hidden="1" x14ac:dyDescent="0.35"/>
    <row r="3267" hidden="1" x14ac:dyDescent="0.35"/>
    <row r="3268" hidden="1" x14ac:dyDescent="0.35"/>
    <row r="3269" hidden="1" x14ac:dyDescent="0.35"/>
    <row r="3270" hidden="1" x14ac:dyDescent="0.35"/>
    <row r="3271" hidden="1" x14ac:dyDescent="0.35"/>
    <row r="3272" hidden="1" x14ac:dyDescent="0.35"/>
    <row r="3273" hidden="1" x14ac:dyDescent="0.35"/>
    <row r="3274" hidden="1" x14ac:dyDescent="0.35"/>
    <row r="3275" hidden="1" x14ac:dyDescent="0.35"/>
    <row r="3276" hidden="1" x14ac:dyDescent="0.35"/>
    <row r="3277" hidden="1" x14ac:dyDescent="0.35"/>
    <row r="3278" hidden="1" x14ac:dyDescent="0.35"/>
    <row r="3279" hidden="1" x14ac:dyDescent="0.35"/>
    <row r="3280" hidden="1" x14ac:dyDescent="0.35"/>
    <row r="3281" hidden="1" x14ac:dyDescent="0.35"/>
    <row r="3282" hidden="1" x14ac:dyDescent="0.35"/>
    <row r="3283" hidden="1" x14ac:dyDescent="0.35"/>
    <row r="3284" hidden="1" x14ac:dyDescent="0.35"/>
    <row r="3285" hidden="1" x14ac:dyDescent="0.35"/>
    <row r="3286" hidden="1" x14ac:dyDescent="0.35"/>
    <row r="3287" hidden="1" x14ac:dyDescent="0.35"/>
    <row r="3288" hidden="1" x14ac:dyDescent="0.35"/>
    <row r="3289" hidden="1" x14ac:dyDescent="0.35"/>
    <row r="3290" hidden="1" x14ac:dyDescent="0.35"/>
    <row r="3291" hidden="1" x14ac:dyDescent="0.35"/>
    <row r="3292" hidden="1" x14ac:dyDescent="0.35"/>
    <row r="3293" hidden="1" x14ac:dyDescent="0.35"/>
    <row r="3294" hidden="1" x14ac:dyDescent="0.35"/>
    <row r="3295" hidden="1" x14ac:dyDescent="0.35"/>
    <row r="3296" hidden="1" x14ac:dyDescent="0.35"/>
    <row r="3297" hidden="1" x14ac:dyDescent="0.35"/>
    <row r="3298" hidden="1" x14ac:dyDescent="0.35"/>
    <row r="3299" hidden="1" x14ac:dyDescent="0.35"/>
    <row r="3300" hidden="1" x14ac:dyDescent="0.35"/>
    <row r="3301" hidden="1" x14ac:dyDescent="0.35"/>
    <row r="3302" hidden="1" x14ac:dyDescent="0.35"/>
    <row r="3303" hidden="1" x14ac:dyDescent="0.35"/>
    <row r="3304" hidden="1" x14ac:dyDescent="0.35"/>
    <row r="3305" hidden="1" x14ac:dyDescent="0.35"/>
    <row r="3306" hidden="1" x14ac:dyDescent="0.35"/>
    <row r="3307" hidden="1" x14ac:dyDescent="0.35"/>
    <row r="3308" hidden="1" x14ac:dyDescent="0.35"/>
    <row r="3309" hidden="1" x14ac:dyDescent="0.35"/>
    <row r="3310" hidden="1" x14ac:dyDescent="0.35"/>
    <row r="3311" hidden="1" x14ac:dyDescent="0.35"/>
    <row r="3312" hidden="1" x14ac:dyDescent="0.35"/>
    <row r="3313" hidden="1" x14ac:dyDescent="0.35"/>
    <row r="3314" hidden="1" x14ac:dyDescent="0.35"/>
    <row r="3315" hidden="1" x14ac:dyDescent="0.35"/>
    <row r="3316" hidden="1" x14ac:dyDescent="0.35"/>
    <row r="3317" hidden="1" x14ac:dyDescent="0.35"/>
    <row r="3318" hidden="1" x14ac:dyDescent="0.35"/>
    <row r="3319" hidden="1" x14ac:dyDescent="0.35"/>
    <row r="3320" hidden="1" x14ac:dyDescent="0.35"/>
    <row r="3321" hidden="1" x14ac:dyDescent="0.35"/>
    <row r="3322" hidden="1" x14ac:dyDescent="0.35"/>
    <row r="3323" hidden="1" x14ac:dyDescent="0.35"/>
    <row r="3324" hidden="1" x14ac:dyDescent="0.35"/>
    <row r="3325" hidden="1" x14ac:dyDescent="0.35"/>
    <row r="3326" hidden="1" x14ac:dyDescent="0.35"/>
    <row r="3327" hidden="1" x14ac:dyDescent="0.35"/>
    <row r="3328" hidden="1" x14ac:dyDescent="0.35"/>
    <row r="3329" hidden="1" x14ac:dyDescent="0.35"/>
    <row r="3330" hidden="1" x14ac:dyDescent="0.35"/>
    <row r="3331" hidden="1" x14ac:dyDescent="0.35"/>
    <row r="3332" hidden="1" x14ac:dyDescent="0.35"/>
    <row r="3333" hidden="1" x14ac:dyDescent="0.35"/>
    <row r="3334" hidden="1" x14ac:dyDescent="0.35"/>
    <row r="3335" hidden="1" x14ac:dyDescent="0.35"/>
    <row r="3336" hidden="1" x14ac:dyDescent="0.35"/>
    <row r="3337" hidden="1" x14ac:dyDescent="0.35"/>
    <row r="3338" hidden="1" x14ac:dyDescent="0.35"/>
    <row r="3339" hidden="1" x14ac:dyDescent="0.35"/>
    <row r="3340" hidden="1" x14ac:dyDescent="0.35"/>
    <row r="3341" hidden="1" x14ac:dyDescent="0.35"/>
    <row r="3342" hidden="1" x14ac:dyDescent="0.35"/>
    <row r="3343" hidden="1" x14ac:dyDescent="0.35"/>
    <row r="3344" hidden="1" x14ac:dyDescent="0.35"/>
    <row r="3345" hidden="1" x14ac:dyDescent="0.35"/>
    <row r="3346" hidden="1" x14ac:dyDescent="0.35"/>
    <row r="3347" hidden="1" x14ac:dyDescent="0.35"/>
    <row r="3348" hidden="1" x14ac:dyDescent="0.35"/>
    <row r="3349" hidden="1" x14ac:dyDescent="0.35"/>
    <row r="3350" hidden="1" x14ac:dyDescent="0.35"/>
    <row r="3351" hidden="1" x14ac:dyDescent="0.35"/>
    <row r="3352" hidden="1" x14ac:dyDescent="0.35"/>
    <row r="3353" hidden="1" x14ac:dyDescent="0.35"/>
    <row r="3354" hidden="1" x14ac:dyDescent="0.35"/>
    <row r="3355" hidden="1" x14ac:dyDescent="0.35"/>
    <row r="3356" hidden="1" x14ac:dyDescent="0.35"/>
    <row r="3357" hidden="1" x14ac:dyDescent="0.35"/>
    <row r="3358" hidden="1" x14ac:dyDescent="0.35"/>
    <row r="3359" hidden="1" x14ac:dyDescent="0.35"/>
    <row r="3360" hidden="1" x14ac:dyDescent="0.35"/>
    <row r="3361" hidden="1" x14ac:dyDescent="0.35"/>
    <row r="3362" hidden="1" x14ac:dyDescent="0.35"/>
    <row r="3363" hidden="1" x14ac:dyDescent="0.35"/>
    <row r="3364" hidden="1" x14ac:dyDescent="0.35"/>
    <row r="3365" hidden="1" x14ac:dyDescent="0.35"/>
    <row r="3366" hidden="1" x14ac:dyDescent="0.35"/>
    <row r="3367" hidden="1" x14ac:dyDescent="0.35"/>
    <row r="3368" hidden="1" x14ac:dyDescent="0.35"/>
    <row r="3369" hidden="1" x14ac:dyDescent="0.35"/>
    <row r="3370" hidden="1" x14ac:dyDescent="0.35"/>
    <row r="3371" hidden="1" x14ac:dyDescent="0.35"/>
    <row r="3372" hidden="1" x14ac:dyDescent="0.35"/>
    <row r="3373" hidden="1" x14ac:dyDescent="0.35"/>
    <row r="3374" hidden="1" x14ac:dyDescent="0.35"/>
    <row r="3375" hidden="1" x14ac:dyDescent="0.35"/>
    <row r="3376" hidden="1" x14ac:dyDescent="0.35"/>
    <row r="3377" hidden="1" x14ac:dyDescent="0.35"/>
    <row r="3378" hidden="1" x14ac:dyDescent="0.35"/>
    <row r="3379" hidden="1" x14ac:dyDescent="0.35"/>
    <row r="3380" hidden="1" x14ac:dyDescent="0.35"/>
    <row r="3381" hidden="1" x14ac:dyDescent="0.35"/>
    <row r="3382" hidden="1" x14ac:dyDescent="0.35"/>
    <row r="3383" hidden="1" x14ac:dyDescent="0.35"/>
    <row r="3384" hidden="1" x14ac:dyDescent="0.35"/>
    <row r="3385" hidden="1" x14ac:dyDescent="0.35"/>
    <row r="3386" hidden="1" x14ac:dyDescent="0.35"/>
    <row r="3387" hidden="1" x14ac:dyDescent="0.35"/>
    <row r="3388" hidden="1" x14ac:dyDescent="0.35"/>
    <row r="3389" hidden="1" x14ac:dyDescent="0.35"/>
    <row r="3390" hidden="1" x14ac:dyDescent="0.35"/>
    <row r="3391" hidden="1" x14ac:dyDescent="0.35"/>
    <row r="3392" hidden="1" x14ac:dyDescent="0.35"/>
    <row r="3393" hidden="1" x14ac:dyDescent="0.35"/>
    <row r="3394" hidden="1" x14ac:dyDescent="0.35"/>
    <row r="3395" hidden="1" x14ac:dyDescent="0.35"/>
    <row r="3396" hidden="1" x14ac:dyDescent="0.35"/>
    <row r="3397" hidden="1" x14ac:dyDescent="0.35"/>
    <row r="3398" hidden="1" x14ac:dyDescent="0.35"/>
    <row r="3399" hidden="1" x14ac:dyDescent="0.35"/>
    <row r="3400" hidden="1" x14ac:dyDescent="0.35"/>
    <row r="3401" hidden="1" x14ac:dyDescent="0.35"/>
    <row r="3402" hidden="1" x14ac:dyDescent="0.35"/>
    <row r="3403" hidden="1" x14ac:dyDescent="0.35"/>
    <row r="3404" hidden="1" x14ac:dyDescent="0.35"/>
    <row r="3405" hidden="1" x14ac:dyDescent="0.35"/>
    <row r="3406" hidden="1" x14ac:dyDescent="0.35"/>
    <row r="3407" hidden="1" x14ac:dyDescent="0.35"/>
    <row r="3408" hidden="1" x14ac:dyDescent="0.35"/>
    <row r="3409" hidden="1" x14ac:dyDescent="0.35"/>
    <row r="3410" hidden="1" x14ac:dyDescent="0.35"/>
    <row r="3411" hidden="1" x14ac:dyDescent="0.35"/>
    <row r="3412" hidden="1" x14ac:dyDescent="0.35"/>
    <row r="3413" hidden="1" x14ac:dyDescent="0.35"/>
    <row r="3414" hidden="1" x14ac:dyDescent="0.35"/>
    <row r="3415" hidden="1" x14ac:dyDescent="0.35"/>
    <row r="3416" hidden="1" x14ac:dyDescent="0.35"/>
    <row r="3417" hidden="1" x14ac:dyDescent="0.35"/>
    <row r="3418" hidden="1" x14ac:dyDescent="0.35"/>
    <row r="3419" hidden="1" x14ac:dyDescent="0.35"/>
    <row r="3420" hidden="1" x14ac:dyDescent="0.35"/>
    <row r="3421" hidden="1" x14ac:dyDescent="0.35"/>
    <row r="3422" hidden="1" x14ac:dyDescent="0.35"/>
    <row r="3423" hidden="1" x14ac:dyDescent="0.35"/>
    <row r="3424" hidden="1" x14ac:dyDescent="0.35"/>
    <row r="3425" hidden="1" x14ac:dyDescent="0.35"/>
    <row r="3426" hidden="1" x14ac:dyDescent="0.35"/>
    <row r="3427" hidden="1" x14ac:dyDescent="0.35"/>
    <row r="3428" hidden="1" x14ac:dyDescent="0.35"/>
    <row r="3429" hidden="1" x14ac:dyDescent="0.35"/>
    <row r="3430" hidden="1" x14ac:dyDescent="0.35"/>
    <row r="3431" hidden="1" x14ac:dyDescent="0.35"/>
    <row r="3432" hidden="1" x14ac:dyDescent="0.35"/>
    <row r="3433" hidden="1" x14ac:dyDescent="0.35"/>
    <row r="3434" hidden="1" x14ac:dyDescent="0.35"/>
    <row r="3435" hidden="1" x14ac:dyDescent="0.35"/>
    <row r="3436" hidden="1" x14ac:dyDescent="0.35"/>
    <row r="3437" hidden="1" x14ac:dyDescent="0.35"/>
    <row r="3438" hidden="1" x14ac:dyDescent="0.35"/>
    <row r="3439" hidden="1" x14ac:dyDescent="0.35"/>
    <row r="3440" hidden="1" x14ac:dyDescent="0.35"/>
    <row r="3441" hidden="1" x14ac:dyDescent="0.35"/>
    <row r="3442" hidden="1" x14ac:dyDescent="0.35"/>
    <row r="3443" hidden="1" x14ac:dyDescent="0.35"/>
    <row r="3444" hidden="1" x14ac:dyDescent="0.35"/>
    <row r="3445" hidden="1" x14ac:dyDescent="0.35"/>
    <row r="3446" hidden="1" x14ac:dyDescent="0.35"/>
    <row r="3447" hidden="1" x14ac:dyDescent="0.35"/>
    <row r="3448" hidden="1" x14ac:dyDescent="0.35"/>
    <row r="3449" hidden="1" x14ac:dyDescent="0.35"/>
    <row r="3450" hidden="1" x14ac:dyDescent="0.35"/>
    <row r="3451" hidden="1" x14ac:dyDescent="0.35"/>
    <row r="3452" hidden="1" x14ac:dyDescent="0.35"/>
    <row r="3453" hidden="1" x14ac:dyDescent="0.35"/>
    <row r="3454" hidden="1" x14ac:dyDescent="0.35"/>
    <row r="3455" hidden="1" x14ac:dyDescent="0.35"/>
    <row r="3456" hidden="1" x14ac:dyDescent="0.35"/>
    <row r="3457" hidden="1" x14ac:dyDescent="0.35"/>
    <row r="3458" hidden="1" x14ac:dyDescent="0.35"/>
    <row r="3459" hidden="1" x14ac:dyDescent="0.35"/>
    <row r="3460" hidden="1" x14ac:dyDescent="0.35"/>
    <row r="3461" hidden="1" x14ac:dyDescent="0.35"/>
    <row r="3462" hidden="1" x14ac:dyDescent="0.35"/>
    <row r="3463" hidden="1" x14ac:dyDescent="0.35"/>
    <row r="3464" hidden="1" x14ac:dyDescent="0.35"/>
    <row r="3465" hidden="1" x14ac:dyDescent="0.35"/>
    <row r="3466" hidden="1" x14ac:dyDescent="0.35"/>
    <row r="3467" hidden="1" x14ac:dyDescent="0.35"/>
    <row r="3468" hidden="1" x14ac:dyDescent="0.35"/>
    <row r="3469" hidden="1" x14ac:dyDescent="0.35"/>
    <row r="3470" hidden="1" x14ac:dyDescent="0.35"/>
    <row r="3471" hidden="1" x14ac:dyDescent="0.35"/>
    <row r="3472" hidden="1" x14ac:dyDescent="0.35"/>
    <row r="3473" hidden="1" x14ac:dyDescent="0.35"/>
    <row r="3474" hidden="1" x14ac:dyDescent="0.35"/>
    <row r="3475" hidden="1" x14ac:dyDescent="0.35"/>
    <row r="3476" hidden="1" x14ac:dyDescent="0.35"/>
    <row r="3477" hidden="1" x14ac:dyDescent="0.35"/>
    <row r="3478" hidden="1" x14ac:dyDescent="0.35"/>
    <row r="3479" hidden="1" x14ac:dyDescent="0.35"/>
    <row r="3480" hidden="1" x14ac:dyDescent="0.35"/>
    <row r="3481" hidden="1" x14ac:dyDescent="0.35"/>
    <row r="3482" hidden="1" x14ac:dyDescent="0.35"/>
    <row r="3483" hidden="1" x14ac:dyDescent="0.35"/>
    <row r="3484" hidden="1" x14ac:dyDescent="0.35"/>
    <row r="3485" hidden="1" x14ac:dyDescent="0.35"/>
    <row r="3486" hidden="1" x14ac:dyDescent="0.35"/>
    <row r="3487" hidden="1" x14ac:dyDescent="0.35"/>
    <row r="3488" hidden="1" x14ac:dyDescent="0.35"/>
    <row r="3489" hidden="1" x14ac:dyDescent="0.35"/>
    <row r="3490" hidden="1" x14ac:dyDescent="0.35"/>
    <row r="3491" hidden="1" x14ac:dyDescent="0.35"/>
    <row r="3492" hidden="1" x14ac:dyDescent="0.35"/>
    <row r="3493" hidden="1" x14ac:dyDescent="0.35"/>
    <row r="3494" hidden="1" x14ac:dyDescent="0.35"/>
    <row r="3495" hidden="1" x14ac:dyDescent="0.35"/>
    <row r="3496" hidden="1" x14ac:dyDescent="0.35"/>
    <row r="3497" hidden="1" x14ac:dyDescent="0.35"/>
    <row r="3498" hidden="1" x14ac:dyDescent="0.35"/>
    <row r="3499" hidden="1" x14ac:dyDescent="0.35"/>
    <row r="3500" hidden="1" x14ac:dyDescent="0.35"/>
    <row r="3501" hidden="1" x14ac:dyDescent="0.35"/>
    <row r="3502" hidden="1" x14ac:dyDescent="0.35"/>
    <row r="3503" hidden="1" x14ac:dyDescent="0.35"/>
    <row r="3504" hidden="1" x14ac:dyDescent="0.35"/>
    <row r="3505" hidden="1" x14ac:dyDescent="0.35"/>
    <row r="3506" hidden="1" x14ac:dyDescent="0.35"/>
    <row r="3507" hidden="1" x14ac:dyDescent="0.35"/>
    <row r="3508" hidden="1" x14ac:dyDescent="0.35"/>
    <row r="3509" hidden="1" x14ac:dyDescent="0.35"/>
    <row r="3510" hidden="1" x14ac:dyDescent="0.35"/>
    <row r="3511" hidden="1" x14ac:dyDescent="0.35"/>
    <row r="3512" hidden="1" x14ac:dyDescent="0.35"/>
    <row r="3513" hidden="1" x14ac:dyDescent="0.35"/>
    <row r="3514" hidden="1" x14ac:dyDescent="0.35"/>
    <row r="3515" hidden="1" x14ac:dyDescent="0.35"/>
    <row r="3516" hidden="1" x14ac:dyDescent="0.35"/>
    <row r="3517" hidden="1" x14ac:dyDescent="0.35"/>
    <row r="3518" hidden="1" x14ac:dyDescent="0.35"/>
    <row r="3519" hidden="1" x14ac:dyDescent="0.35"/>
    <row r="3520" hidden="1" x14ac:dyDescent="0.35"/>
    <row r="3521" hidden="1" x14ac:dyDescent="0.35"/>
    <row r="3522" hidden="1" x14ac:dyDescent="0.35"/>
    <row r="3523" hidden="1" x14ac:dyDescent="0.35"/>
    <row r="3524" hidden="1" x14ac:dyDescent="0.35"/>
    <row r="3525" hidden="1" x14ac:dyDescent="0.35"/>
    <row r="3526" hidden="1" x14ac:dyDescent="0.35"/>
    <row r="3527" hidden="1" x14ac:dyDescent="0.35"/>
    <row r="3528" hidden="1" x14ac:dyDescent="0.35"/>
    <row r="3529" hidden="1" x14ac:dyDescent="0.35"/>
    <row r="3530" hidden="1" x14ac:dyDescent="0.35"/>
    <row r="3531" hidden="1" x14ac:dyDescent="0.35"/>
    <row r="3532" hidden="1" x14ac:dyDescent="0.35"/>
    <row r="3533" hidden="1" x14ac:dyDescent="0.35"/>
    <row r="3534" hidden="1" x14ac:dyDescent="0.35"/>
    <row r="3535" hidden="1" x14ac:dyDescent="0.35"/>
    <row r="3536" hidden="1" x14ac:dyDescent="0.35"/>
    <row r="3537" hidden="1" x14ac:dyDescent="0.35"/>
    <row r="3538" hidden="1" x14ac:dyDescent="0.35"/>
    <row r="3539" hidden="1" x14ac:dyDescent="0.35"/>
    <row r="3540" hidden="1" x14ac:dyDescent="0.35"/>
    <row r="3541" hidden="1" x14ac:dyDescent="0.35"/>
    <row r="3542" hidden="1" x14ac:dyDescent="0.35"/>
    <row r="3543" hidden="1" x14ac:dyDescent="0.35"/>
    <row r="3544" hidden="1" x14ac:dyDescent="0.35"/>
    <row r="3545" hidden="1" x14ac:dyDescent="0.35"/>
    <row r="3546" hidden="1" x14ac:dyDescent="0.35"/>
    <row r="3547" hidden="1" x14ac:dyDescent="0.35"/>
    <row r="3548" hidden="1" x14ac:dyDescent="0.35"/>
    <row r="3549" hidden="1" x14ac:dyDescent="0.35"/>
    <row r="3550" hidden="1" x14ac:dyDescent="0.35"/>
    <row r="3551" hidden="1" x14ac:dyDescent="0.35"/>
    <row r="3552" hidden="1" x14ac:dyDescent="0.35"/>
    <row r="3553" hidden="1" x14ac:dyDescent="0.35"/>
    <row r="3554" hidden="1" x14ac:dyDescent="0.35"/>
    <row r="3555" hidden="1" x14ac:dyDescent="0.35"/>
    <row r="3556" hidden="1" x14ac:dyDescent="0.35"/>
    <row r="3557" hidden="1" x14ac:dyDescent="0.35"/>
    <row r="3558" hidden="1" x14ac:dyDescent="0.35"/>
    <row r="3559" hidden="1" x14ac:dyDescent="0.35"/>
    <row r="3560" hidden="1" x14ac:dyDescent="0.35"/>
    <row r="3561" hidden="1" x14ac:dyDescent="0.35"/>
    <row r="3562" hidden="1" x14ac:dyDescent="0.35"/>
    <row r="3563" hidden="1" x14ac:dyDescent="0.35"/>
    <row r="3564" hidden="1" x14ac:dyDescent="0.35"/>
    <row r="3565" hidden="1" x14ac:dyDescent="0.35"/>
    <row r="3566" hidden="1" x14ac:dyDescent="0.35"/>
    <row r="3567" hidden="1" x14ac:dyDescent="0.35"/>
    <row r="3568" hidden="1" x14ac:dyDescent="0.35"/>
    <row r="3569" hidden="1" x14ac:dyDescent="0.35"/>
    <row r="3570" hidden="1" x14ac:dyDescent="0.35"/>
    <row r="3571" hidden="1" x14ac:dyDescent="0.35"/>
    <row r="3572" hidden="1" x14ac:dyDescent="0.35"/>
    <row r="3573" hidden="1" x14ac:dyDescent="0.35"/>
    <row r="3574" hidden="1" x14ac:dyDescent="0.35"/>
    <row r="3575" hidden="1" x14ac:dyDescent="0.35"/>
    <row r="3576" hidden="1" x14ac:dyDescent="0.35"/>
    <row r="3577" hidden="1" x14ac:dyDescent="0.35"/>
    <row r="3578" hidden="1" x14ac:dyDescent="0.35"/>
    <row r="3579" hidden="1" x14ac:dyDescent="0.35"/>
    <row r="3580" hidden="1" x14ac:dyDescent="0.35"/>
    <row r="3581" hidden="1" x14ac:dyDescent="0.35"/>
    <row r="3582" hidden="1" x14ac:dyDescent="0.35"/>
    <row r="3583" hidden="1" x14ac:dyDescent="0.35"/>
    <row r="3584" hidden="1" x14ac:dyDescent="0.35"/>
    <row r="3585" hidden="1" x14ac:dyDescent="0.35"/>
    <row r="3586" hidden="1" x14ac:dyDescent="0.35"/>
    <row r="3587" hidden="1" x14ac:dyDescent="0.35"/>
    <row r="3588" hidden="1" x14ac:dyDescent="0.35"/>
    <row r="3589" hidden="1" x14ac:dyDescent="0.35"/>
    <row r="3590" hidden="1" x14ac:dyDescent="0.35"/>
    <row r="3591" hidden="1" x14ac:dyDescent="0.35"/>
    <row r="3592" hidden="1" x14ac:dyDescent="0.35"/>
    <row r="3593" hidden="1" x14ac:dyDescent="0.35"/>
    <row r="3594" hidden="1" x14ac:dyDescent="0.35"/>
    <row r="3595" hidden="1" x14ac:dyDescent="0.35"/>
    <row r="3596" hidden="1" x14ac:dyDescent="0.35"/>
    <row r="3597" hidden="1" x14ac:dyDescent="0.35"/>
    <row r="3598" hidden="1" x14ac:dyDescent="0.35"/>
    <row r="3599" hidden="1" x14ac:dyDescent="0.35"/>
    <row r="3600" hidden="1" x14ac:dyDescent="0.35"/>
    <row r="3601" hidden="1" x14ac:dyDescent="0.35"/>
    <row r="3602" hidden="1" x14ac:dyDescent="0.35"/>
    <row r="3603" hidden="1" x14ac:dyDescent="0.35"/>
    <row r="3604" hidden="1" x14ac:dyDescent="0.35"/>
    <row r="3605" hidden="1" x14ac:dyDescent="0.35"/>
    <row r="3606" hidden="1" x14ac:dyDescent="0.35"/>
    <row r="3607" hidden="1" x14ac:dyDescent="0.35"/>
    <row r="3608" hidden="1" x14ac:dyDescent="0.35"/>
    <row r="3609" hidden="1" x14ac:dyDescent="0.35"/>
    <row r="3610" hidden="1" x14ac:dyDescent="0.35"/>
    <row r="3611" hidden="1" x14ac:dyDescent="0.35"/>
    <row r="3612" hidden="1" x14ac:dyDescent="0.35"/>
    <row r="3613" hidden="1" x14ac:dyDescent="0.35"/>
    <row r="3614" hidden="1" x14ac:dyDescent="0.35"/>
    <row r="3615" hidden="1" x14ac:dyDescent="0.35"/>
    <row r="3616" hidden="1" x14ac:dyDescent="0.35"/>
    <row r="3617" hidden="1" x14ac:dyDescent="0.35"/>
    <row r="3618" hidden="1" x14ac:dyDescent="0.35"/>
    <row r="3619" hidden="1" x14ac:dyDescent="0.35"/>
    <row r="3620" hidden="1" x14ac:dyDescent="0.35"/>
    <row r="3621" hidden="1" x14ac:dyDescent="0.35"/>
    <row r="3622" hidden="1" x14ac:dyDescent="0.35"/>
    <row r="3623" hidden="1" x14ac:dyDescent="0.35"/>
    <row r="3624" hidden="1" x14ac:dyDescent="0.35"/>
    <row r="3625" hidden="1" x14ac:dyDescent="0.35"/>
    <row r="3626" hidden="1" x14ac:dyDescent="0.35"/>
    <row r="3627" hidden="1" x14ac:dyDescent="0.35"/>
    <row r="3628" hidden="1" x14ac:dyDescent="0.35"/>
    <row r="3629" hidden="1" x14ac:dyDescent="0.35"/>
    <row r="3630" hidden="1" x14ac:dyDescent="0.35"/>
    <row r="3631" hidden="1" x14ac:dyDescent="0.35"/>
    <row r="3632" hidden="1" x14ac:dyDescent="0.35"/>
    <row r="3633" hidden="1" x14ac:dyDescent="0.35"/>
    <row r="3634" hidden="1" x14ac:dyDescent="0.35"/>
    <row r="3635" hidden="1" x14ac:dyDescent="0.35"/>
    <row r="3636" hidden="1" x14ac:dyDescent="0.35"/>
    <row r="3637" hidden="1" x14ac:dyDescent="0.35"/>
    <row r="3638" hidden="1" x14ac:dyDescent="0.35"/>
    <row r="3639" hidden="1" x14ac:dyDescent="0.35"/>
    <row r="3640" hidden="1" x14ac:dyDescent="0.35"/>
    <row r="3641" hidden="1" x14ac:dyDescent="0.35"/>
    <row r="3642" hidden="1" x14ac:dyDescent="0.35"/>
    <row r="3643" hidden="1" x14ac:dyDescent="0.35"/>
    <row r="3644" hidden="1" x14ac:dyDescent="0.35"/>
    <row r="3645" hidden="1" x14ac:dyDescent="0.35"/>
    <row r="3646" hidden="1" x14ac:dyDescent="0.35"/>
    <row r="3647" hidden="1" x14ac:dyDescent="0.35"/>
    <row r="3648" hidden="1" x14ac:dyDescent="0.35"/>
    <row r="3649" hidden="1" x14ac:dyDescent="0.35"/>
    <row r="3650" hidden="1" x14ac:dyDescent="0.35"/>
    <row r="3651" hidden="1" x14ac:dyDescent="0.35"/>
    <row r="3652" hidden="1" x14ac:dyDescent="0.35"/>
    <row r="3653" hidden="1" x14ac:dyDescent="0.35"/>
    <row r="3654" hidden="1" x14ac:dyDescent="0.35"/>
    <row r="3655" hidden="1" x14ac:dyDescent="0.35"/>
    <row r="3656" hidden="1" x14ac:dyDescent="0.35"/>
  </sheetData>
  <mergeCells count="9">
    <mergeCell ref="AO1:AT1"/>
    <mergeCell ref="D1:P1"/>
    <mergeCell ref="D2:I2"/>
    <mergeCell ref="M2:P2"/>
    <mergeCell ref="Q1:X1"/>
    <mergeCell ref="Y1:AD1"/>
    <mergeCell ref="AI1:AM1"/>
    <mergeCell ref="J2:L2"/>
    <mergeCell ref="AE1:AH1"/>
  </mergeCells>
  <phoneticPr fontId="4" type="noConversion"/>
  <conditionalFormatting sqref="B4:AM1828 AS4:AT1828">
    <cfRule type="expression" dxfId="11" priority="13">
      <formula>IF($C4&lt;TODAY(),1,0)</formula>
    </cfRule>
  </conditionalFormatting>
  <conditionalFormatting sqref="AS3:AT1827 B3:AM1827 AH5:AH1828 AT5:AT1828">
    <cfRule type="expression" dxfId="10" priority="12">
      <formula>IF($C4=TODAY()+1,1,0)</formula>
    </cfRule>
  </conditionalFormatting>
  <conditionalFormatting sqref="AO4:AR1828">
    <cfRule type="expression" dxfId="9" priority="10">
      <formula>IF($C4&lt;TODAY(),1,0)</formula>
    </cfRule>
  </conditionalFormatting>
  <conditionalFormatting sqref="AO3:AR1827">
    <cfRule type="expression" dxfId="8" priority="9">
      <formula>IF($C4=TODAY()+1,1,0)</formula>
    </cfRule>
  </conditionalFormatting>
  <conditionalFormatting sqref="AO1828:AR1828">
    <cfRule type="expression" dxfId="7" priority="11">
      <formula>IF(#REF!=TODAY()+1,1,0)</formula>
    </cfRule>
  </conditionalFormatting>
  <conditionalFormatting sqref="AS4:AS1828">
    <cfRule type="expression" dxfId="6" priority="6">
      <formula>IF($C4&lt;TODAY(),1,0)</formula>
    </cfRule>
  </conditionalFormatting>
  <conditionalFormatting sqref="AS3:AS1827">
    <cfRule type="expression" dxfId="5" priority="5">
      <formula>IF($C4=TODAY()+1,1,0)</formula>
    </cfRule>
  </conditionalFormatting>
  <conditionalFormatting sqref="AS1828">
    <cfRule type="expression" dxfId="4" priority="7">
      <formula>IF(#REF!=TODAY()+1,1,0)</formula>
    </cfRule>
  </conditionalFormatting>
  <conditionalFormatting sqref="AI4:AM1828">
    <cfRule type="expression" dxfId="3" priority="4">
      <formula>IF(AND($C4&lt;TODAY(),AI4 = ""),1,0)</formula>
    </cfRule>
  </conditionalFormatting>
  <conditionalFormatting sqref="AN4:AN1828">
    <cfRule type="expression" dxfId="2" priority="1">
      <formula>IF(AND($C4&lt;TODAY(),AN4 = ""),1,0)</formula>
    </cfRule>
  </conditionalFormatting>
  <conditionalFormatting sqref="AN4:AN1828">
    <cfRule type="expression" dxfId="1" priority="3">
      <formula>IF($C4&lt;TODAY(),1,0)</formula>
    </cfRule>
  </conditionalFormatting>
  <conditionalFormatting sqref="AN3:AN1827">
    <cfRule type="expression" dxfId="0" priority="2">
      <formula>IF($C4=TODAY()+1,1,0)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C000"/>
  </sheetPr>
  <dimension ref="A1:BO349"/>
  <sheetViews>
    <sheetView showGridLines="0" tabSelected="1" zoomScale="80" zoomScaleNormal="80" workbookViewId="0">
      <selection activeCell="C3" sqref="C3:J4"/>
    </sheetView>
  </sheetViews>
  <sheetFormatPr defaultColWidth="0" defaultRowHeight="15" customHeight="1" zeroHeight="1" x14ac:dyDescent="0.35"/>
  <cols>
    <col min="1" max="1" width="1.453125" style="5" customWidth="1"/>
    <col min="2" max="11" width="19.81640625" style="3" customWidth="1"/>
    <col min="12" max="12" width="1.81640625" style="3" customWidth="1"/>
    <col min="13" max="13" width="1.453125" style="5" customWidth="1"/>
    <col min="14" max="15" width="1.453125" style="3" hidden="1" customWidth="1"/>
    <col min="16" max="24" width="0" style="3" hidden="1" customWidth="1"/>
    <col min="25" max="26" width="1.453125" style="3" hidden="1" customWidth="1"/>
    <col min="27" max="28" width="0" style="3" hidden="1" customWidth="1"/>
    <col min="29" max="30" width="1.453125" style="3" hidden="1" customWidth="1"/>
    <col min="31" max="48" width="0" style="3" hidden="1" customWidth="1"/>
    <col min="49" max="50" width="1.453125" style="3" hidden="1" customWidth="1"/>
    <col min="51" max="59" width="0" style="3" hidden="1" customWidth="1"/>
    <col min="60" max="61" width="1.453125" style="3" hidden="1" customWidth="1"/>
    <col min="62" max="63" width="0" style="3" hidden="1" customWidth="1"/>
    <col min="64" max="67" width="1.453125" style="3" hidden="1" customWidth="1"/>
    <col min="68" max="16384" width="2.81640625" style="3" hidden="1"/>
  </cols>
  <sheetData>
    <row r="1" spans="1:13" s="5" customFormat="1" ht="7.5" customHeight="1" x14ac:dyDescent="0.35"/>
    <row r="2" spans="1:13" ht="10" customHeight="1" x14ac:dyDescent="0.35"/>
    <row r="3" spans="1:13" ht="15" customHeight="1" x14ac:dyDescent="0.35">
      <c r="C3" s="126" t="s">
        <v>95</v>
      </c>
      <c r="D3" s="126"/>
      <c r="E3" s="126"/>
      <c r="F3" s="126"/>
      <c r="G3" s="126"/>
      <c r="H3" s="126"/>
      <c r="I3" s="126"/>
      <c r="J3" s="126"/>
    </row>
    <row r="4" spans="1:13" ht="15" customHeight="1" x14ac:dyDescent="0.35">
      <c r="C4" s="126"/>
      <c r="D4" s="126"/>
      <c r="E4" s="126"/>
      <c r="F4" s="126"/>
      <c r="G4" s="126"/>
      <c r="H4" s="126"/>
      <c r="I4" s="126"/>
      <c r="J4" s="126"/>
    </row>
    <row r="5" spans="1:13" ht="9.5" customHeight="1" x14ac:dyDescent="0.35">
      <c r="A5" s="34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4"/>
    </row>
    <row r="6" spans="1:13" ht="9.5" customHeight="1" thickBot="1" x14ac:dyDescent="0.4">
      <c r="A6" s="34"/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34"/>
    </row>
    <row r="7" spans="1:13" ht="26.5" thickBot="1" x14ac:dyDescent="0.4">
      <c r="A7" s="34"/>
      <c r="B7" s="91"/>
      <c r="C7" s="11"/>
      <c r="D7" s="11"/>
      <c r="E7" s="94" t="s">
        <v>93</v>
      </c>
      <c r="F7" s="95">
        <f>'II Backend'!$AO$2</f>
        <v>0.8</v>
      </c>
      <c r="G7" s="93"/>
      <c r="H7" s="11"/>
      <c r="I7" s="11"/>
      <c r="J7" s="94" t="s">
        <v>94</v>
      </c>
      <c r="K7" s="95">
        <f>'II Backend'!$AQ$2</f>
        <v>0.19999999999999996</v>
      </c>
      <c r="L7" s="92"/>
      <c r="M7" s="34"/>
    </row>
    <row r="8" spans="1:13" ht="15" customHeight="1" x14ac:dyDescent="0.35"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13" ht="15" customHeight="1" x14ac:dyDescent="0.35"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3" ht="15" customHeight="1" x14ac:dyDescent="0.35"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spans="1:13" ht="15" customHeight="1" x14ac:dyDescent="0.35"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1:13" ht="15" customHeight="1" x14ac:dyDescent="0.35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1:13" ht="15" customHeight="1" x14ac:dyDescent="0.35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spans="1:13" ht="15" customHeight="1" x14ac:dyDescent="0.35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3" ht="15" customHeight="1" x14ac:dyDescent="0.35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1:13" ht="15" customHeight="1" x14ac:dyDescent="0.35"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2:12" ht="15" customHeight="1" x14ac:dyDescent="0.35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2:12" ht="15" customHeight="1" x14ac:dyDescent="0.35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2:12" ht="15" customHeight="1" x14ac:dyDescent="0.35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spans="2:12" ht="15" customHeight="1" x14ac:dyDescent="0.35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spans="2:12" ht="15" customHeight="1" x14ac:dyDescent="0.35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spans="2:12" ht="15" customHeight="1" x14ac:dyDescent="0.35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spans="2:12" ht="15" customHeight="1" x14ac:dyDescent="0.35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2:12" ht="15" customHeight="1" x14ac:dyDescent="0.35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2:12" ht="15" customHeight="1" x14ac:dyDescent="0.3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2:12" ht="15" customHeight="1" x14ac:dyDescent="0.35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2:12" s="5" customFormat="1" ht="7.5" customHeight="1" x14ac:dyDescent="0.35"/>
    <row r="28" spans="2:12" ht="15" hidden="1" customHeight="1" x14ac:dyDescent="0.35"/>
    <row r="29" spans="2:12" ht="15" hidden="1" customHeight="1" x14ac:dyDescent="0.35"/>
    <row r="30" spans="2:12" ht="15" hidden="1" customHeight="1" x14ac:dyDescent="0.35"/>
    <row r="31" spans="2:12" ht="15" hidden="1" customHeight="1" x14ac:dyDescent="0.35"/>
    <row r="32" spans="2:12" ht="15" hidden="1" customHeight="1" x14ac:dyDescent="0.35"/>
    <row r="33" ht="15" hidden="1" customHeight="1" x14ac:dyDescent="0.35"/>
    <row r="34" ht="15" hidden="1" customHeight="1" x14ac:dyDescent="0.35"/>
    <row r="35" ht="15" hidden="1" customHeight="1" x14ac:dyDescent="0.35"/>
    <row r="36" ht="15" hidden="1" customHeight="1" x14ac:dyDescent="0.35"/>
    <row r="37" ht="15" hidden="1" customHeight="1" x14ac:dyDescent="0.35"/>
    <row r="38" ht="15" hidden="1" customHeight="1" x14ac:dyDescent="0.35"/>
    <row r="39" ht="15" hidden="1" customHeight="1" x14ac:dyDescent="0.35"/>
    <row r="40" ht="15" hidden="1" customHeight="1" x14ac:dyDescent="0.35"/>
    <row r="41" ht="15" hidden="1" customHeight="1" x14ac:dyDescent="0.35"/>
    <row r="42" ht="15" hidden="1" customHeight="1" x14ac:dyDescent="0.35"/>
    <row r="43" ht="15" hidden="1" customHeight="1" x14ac:dyDescent="0.35"/>
    <row r="44" ht="15" hidden="1" customHeight="1" x14ac:dyDescent="0.35"/>
    <row r="45" ht="15" hidden="1" customHeight="1" x14ac:dyDescent="0.35"/>
    <row r="46" ht="15" hidden="1" customHeight="1" x14ac:dyDescent="0.35"/>
    <row r="47" ht="15" hidden="1" customHeight="1" x14ac:dyDescent="0.35"/>
    <row r="48" ht="15" hidden="1" customHeight="1" x14ac:dyDescent="0.35"/>
    <row r="49" ht="15" hidden="1" customHeight="1" x14ac:dyDescent="0.35"/>
    <row r="50" ht="15" hidden="1" customHeight="1" x14ac:dyDescent="0.35"/>
    <row r="51" ht="15" hidden="1" customHeight="1" x14ac:dyDescent="0.35"/>
    <row r="52" ht="15" hidden="1" customHeight="1" x14ac:dyDescent="0.35"/>
    <row r="53" ht="15" hidden="1" customHeight="1" x14ac:dyDescent="0.35"/>
    <row r="54" ht="15" hidden="1" customHeight="1" x14ac:dyDescent="0.35"/>
    <row r="55" ht="15" hidden="1" customHeight="1" x14ac:dyDescent="0.35"/>
    <row r="56" ht="15" hidden="1" customHeight="1" x14ac:dyDescent="0.35"/>
    <row r="57" ht="15" hidden="1" customHeight="1" x14ac:dyDescent="0.35"/>
    <row r="58" ht="15" hidden="1" customHeight="1" x14ac:dyDescent="0.35"/>
    <row r="59" ht="15" hidden="1" customHeight="1" x14ac:dyDescent="0.35"/>
    <row r="60" ht="15" hidden="1" customHeight="1" x14ac:dyDescent="0.35"/>
    <row r="61" ht="15" hidden="1" customHeight="1" x14ac:dyDescent="0.35"/>
    <row r="62" ht="15" hidden="1" customHeight="1" x14ac:dyDescent="0.35"/>
    <row r="63" ht="15" hidden="1" customHeight="1" x14ac:dyDescent="0.35"/>
    <row r="64" ht="15" hidden="1" customHeight="1" x14ac:dyDescent="0.35"/>
    <row r="65" ht="15" hidden="1" customHeight="1" x14ac:dyDescent="0.35"/>
    <row r="66" ht="15" hidden="1" customHeight="1" x14ac:dyDescent="0.35"/>
    <row r="67" ht="15" hidden="1" customHeight="1" x14ac:dyDescent="0.35"/>
    <row r="68" ht="15" hidden="1" customHeight="1" x14ac:dyDescent="0.35"/>
    <row r="69" ht="15" hidden="1" customHeight="1" x14ac:dyDescent="0.35"/>
    <row r="70" ht="15" hidden="1" customHeight="1" x14ac:dyDescent="0.35"/>
    <row r="71" ht="15" hidden="1" customHeight="1" x14ac:dyDescent="0.35"/>
    <row r="72" ht="15" hidden="1" customHeight="1" x14ac:dyDescent="0.35"/>
    <row r="73" ht="15" hidden="1" customHeight="1" x14ac:dyDescent="0.35"/>
    <row r="74" ht="15" hidden="1" customHeight="1" x14ac:dyDescent="0.35"/>
    <row r="75" ht="15" hidden="1" customHeight="1" x14ac:dyDescent="0.35"/>
    <row r="76" ht="15" hidden="1" customHeight="1" x14ac:dyDescent="0.35"/>
    <row r="77" ht="15" hidden="1" customHeight="1" x14ac:dyDescent="0.35"/>
    <row r="78" ht="15" hidden="1" customHeight="1" x14ac:dyDescent="0.35"/>
    <row r="79" ht="15" hidden="1" customHeight="1" x14ac:dyDescent="0.35"/>
    <row r="80" ht="15" hidden="1" customHeight="1" x14ac:dyDescent="0.35"/>
    <row r="81" ht="15" hidden="1" customHeight="1" x14ac:dyDescent="0.35"/>
    <row r="82" ht="15" hidden="1" customHeight="1" x14ac:dyDescent="0.35"/>
    <row r="83" ht="15" hidden="1" customHeight="1" x14ac:dyDescent="0.35"/>
    <row r="84" ht="15" hidden="1" customHeight="1" x14ac:dyDescent="0.35"/>
    <row r="85" ht="15" hidden="1" customHeight="1" x14ac:dyDescent="0.35"/>
    <row r="86" ht="15" hidden="1" customHeight="1" x14ac:dyDescent="0.35"/>
    <row r="87" ht="15" hidden="1" customHeight="1" x14ac:dyDescent="0.35"/>
    <row r="88" ht="15" hidden="1" customHeight="1" x14ac:dyDescent="0.35"/>
    <row r="89" ht="15" hidden="1" customHeight="1" x14ac:dyDescent="0.35"/>
    <row r="90" ht="15" hidden="1" customHeight="1" x14ac:dyDescent="0.35"/>
    <row r="91" ht="15" hidden="1" customHeight="1" x14ac:dyDescent="0.35"/>
    <row r="92" ht="15" hidden="1" customHeight="1" x14ac:dyDescent="0.35"/>
    <row r="93" ht="15" hidden="1" customHeight="1" x14ac:dyDescent="0.35"/>
    <row r="94" ht="15" hidden="1" customHeight="1" x14ac:dyDescent="0.35"/>
    <row r="95" ht="15" hidden="1" customHeight="1" x14ac:dyDescent="0.35"/>
    <row r="96" ht="15" hidden="1" customHeight="1" x14ac:dyDescent="0.35"/>
    <row r="97" spans="1:13" ht="15" hidden="1" customHeight="1" x14ac:dyDescent="0.35"/>
    <row r="98" spans="1:13" ht="15" hidden="1" customHeight="1" x14ac:dyDescent="0.35"/>
    <row r="99" spans="1:13" ht="15" hidden="1" customHeight="1" x14ac:dyDescent="0.35"/>
    <row r="100" spans="1:13" ht="15" hidden="1" customHeight="1" x14ac:dyDescent="0.35"/>
    <row r="101" spans="1:13" ht="15" hidden="1" customHeight="1" x14ac:dyDescent="0.35"/>
    <row r="102" spans="1:13" ht="15" hidden="1" customHeight="1" x14ac:dyDescent="0.35"/>
    <row r="103" spans="1:13" ht="15" hidden="1" customHeight="1" x14ac:dyDescent="0.35"/>
    <row r="104" spans="1:13" ht="15" hidden="1" customHeight="1" x14ac:dyDescent="0.35"/>
    <row r="105" spans="1:13" ht="15" hidden="1" customHeight="1" x14ac:dyDescent="0.35"/>
    <row r="106" spans="1:13" ht="15" hidden="1" customHeight="1" x14ac:dyDescent="0.35"/>
    <row r="107" spans="1:13" ht="15" hidden="1" customHeight="1" x14ac:dyDescent="0.35"/>
    <row r="108" spans="1:13" ht="15" hidden="1" customHeight="1" x14ac:dyDescent="0.35"/>
    <row r="109" spans="1:13" ht="15" hidden="1" customHeight="1" x14ac:dyDescent="0.35"/>
    <row r="110" spans="1:13" ht="15" hidden="1" customHeight="1" x14ac:dyDescent="0.35"/>
    <row r="111" spans="1:13" s="2" customFormat="1" ht="15" hidden="1" customHeight="1" x14ac:dyDescent="0.35">
      <c r="A111" s="5"/>
      <c r="M111" s="5"/>
    </row>
    <row r="112" spans="1:13" ht="15" hidden="1" customHeight="1" x14ac:dyDescent="0.35"/>
    <row r="113" ht="15" hidden="1" customHeight="1" x14ac:dyDescent="0.35"/>
    <row r="114" ht="15" hidden="1" customHeight="1" x14ac:dyDescent="0.35"/>
    <row r="115" ht="15" hidden="1" customHeight="1" x14ac:dyDescent="0.35"/>
    <row r="116" ht="15" hidden="1" customHeight="1" x14ac:dyDescent="0.35"/>
    <row r="117" ht="15" hidden="1" customHeight="1" x14ac:dyDescent="0.35"/>
    <row r="118" ht="15" hidden="1" customHeight="1" x14ac:dyDescent="0.35"/>
    <row r="119" ht="15" hidden="1" customHeight="1" x14ac:dyDescent="0.35"/>
    <row r="120" ht="15" hidden="1" customHeight="1" x14ac:dyDescent="0.35"/>
    <row r="121" ht="15" hidden="1" customHeight="1" x14ac:dyDescent="0.35"/>
    <row r="122" ht="15" hidden="1" customHeight="1" x14ac:dyDescent="0.35"/>
    <row r="123" ht="15" hidden="1" customHeight="1" x14ac:dyDescent="0.35"/>
    <row r="124" ht="15" hidden="1" customHeight="1" x14ac:dyDescent="0.35"/>
    <row r="125" ht="15" hidden="1" customHeight="1" x14ac:dyDescent="0.35"/>
    <row r="126" ht="15" hidden="1" customHeight="1" x14ac:dyDescent="0.35"/>
    <row r="127" ht="15" hidden="1" customHeight="1" x14ac:dyDescent="0.35"/>
    <row r="128" ht="15" hidden="1" customHeight="1" x14ac:dyDescent="0.35"/>
    <row r="129" ht="15" hidden="1" customHeight="1" x14ac:dyDescent="0.35"/>
    <row r="130" ht="15" hidden="1" customHeight="1" x14ac:dyDescent="0.35"/>
    <row r="131" ht="15" hidden="1" customHeight="1" x14ac:dyDescent="0.35"/>
    <row r="132" ht="15" hidden="1" customHeight="1" x14ac:dyDescent="0.35"/>
    <row r="133" ht="15" hidden="1" customHeight="1" x14ac:dyDescent="0.35"/>
    <row r="134" ht="15" hidden="1" customHeight="1" x14ac:dyDescent="0.35"/>
    <row r="135" ht="15" hidden="1" customHeight="1" x14ac:dyDescent="0.35"/>
    <row r="136" ht="15" hidden="1" customHeight="1" x14ac:dyDescent="0.35"/>
    <row r="137" ht="15" hidden="1" customHeight="1" x14ac:dyDescent="0.35"/>
    <row r="138" ht="15" hidden="1" customHeight="1" x14ac:dyDescent="0.35"/>
    <row r="139" ht="15" hidden="1" customHeight="1" x14ac:dyDescent="0.35"/>
    <row r="140" ht="15" hidden="1" customHeight="1" x14ac:dyDescent="0.35"/>
    <row r="141" ht="15" hidden="1" customHeight="1" x14ac:dyDescent="0.35"/>
    <row r="142" ht="15" hidden="1" customHeight="1" x14ac:dyDescent="0.35"/>
    <row r="143" ht="15" hidden="1" customHeight="1" x14ac:dyDescent="0.35"/>
    <row r="144" ht="15" hidden="1" customHeight="1" x14ac:dyDescent="0.35"/>
    <row r="145" ht="15" hidden="1" customHeight="1" x14ac:dyDescent="0.35"/>
    <row r="146" ht="15" hidden="1" customHeight="1" x14ac:dyDescent="0.35"/>
    <row r="147" ht="15" hidden="1" customHeight="1" x14ac:dyDescent="0.35"/>
    <row r="148" ht="15" hidden="1" customHeight="1" x14ac:dyDescent="0.35"/>
    <row r="149" ht="15" hidden="1" customHeight="1" x14ac:dyDescent="0.35"/>
    <row r="150" ht="15" hidden="1" customHeight="1" x14ac:dyDescent="0.35"/>
    <row r="151" ht="15" hidden="1" customHeight="1" x14ac:dyDescent="0.35"/>
    <row r="152" ht="15" hidden="1" customHeight="1" x14ac:dyDescent="0.35"/>
    <row r="153" ht="15" hidden="1" customHeight="1" x14ac:dyDescent="0.35"/>
    <row r="154" ht="15" hidden="1" customHeight="1" x14ac:dyDescent="0.35"/>
    <row r="155" ht="15" hidden="1" customHeight="1" x14ac:dyDescent="0.35"/>
    <row r="156" ht="15" hidden="1" customHeight="1" x14ac:dyDescent="0.35"/>
    <row r="157" ht="15" hidden="1" customHeight="1" x14ac:dyDescent="0.35"/>
    <row r="158" ht="15" hidden="1" customHeight="1" x14ac:dyDescent="0.35"/>
    <row r="159" ht="15" hidden="1" customHeight="1" x14ac:dyDescent="0.35"/>
    <row r="160" ht="15" hidden="1" customHeight="1" x14ac:dyDescent="0.35"/>
    <row r="161" ht="15" hidden="1" customHeight="1" x14ac:dyDescent="0.35"/>
    <row r="162" ht="15" hidden="1" customHeight="1" x14ac:dyDescent="0.35"/>
    <row r="163" ht="15" hidden="1" customHeight="1" x14ac:dyDescent="0.35"/>
    <row r="164" ht="15" hidden="1" customHeight="1" x14ac:dyDescent="0.35"/>
    <row r="165" ht="15" hidden="1" customHeight="1" x14ac:dyDescent="0.35"/>
    <row r="166" ht="15" hidden="1" customHeight="1" x14ac:dyDescent="0.35"/>
    <row r="167" ht="15" hidden="1" customHeight="1" x14ac:dyDescent="0.35"/>
    <row r="168" ht="15" hidden="1" customHeight="1" x14ac:dyDescent="0.35"/>
    <row r="169" ht="15" hidden="1" customHeight="1" x14ac:dyDescent="0.35"/>
    <row r="170" ht="15" hidden="1" customHeight="1" x14ac:dyDescent="0.35"/>
    <row r="171" ht="15" hidden="1" customHeight="1" x14ac:dyDescent="0.35"/>
    <row r="172" ht="15" hidden="1" customHeight="1" x14ac:dyDescent="0.35"/>
    <row r="173" ht="15" hidden="1" customHeight="1" x14ac:dyDescent="0.35"/>
    <row r="174" ht="15" hidden="1" customHeight="1" x14ac:dyDescent="0.35"/>
    <row r="175" ht="15" hidden="1" customHeight="1" x14ac:dyDescent="0.35"/>
    <row r="176" ht="15" hidden="1" customHeight="1" x14ac:dyDescent="0.35"/>
    <row r="177" ht="15" hidden="1" customHeight="1" x14ac:dyDescent="0.35"/>
    <row r="178" ht="15" hidden="1" customHeight="1" x14ac:dyDescent="0.35"/>
    <row r="179" ht="15" hidden="1" customHeight="1" x14ac:dyDescent="0.35"/>
    <row r="180" ht="15" hidden="1" customHeight="1" x14ac:dyDescent="0.35"/>
    <row r="181" ht="15" hidden="1" customHeight="1" x14ac:dyDescent="0.35"/>
    <row r="182" ht="15" hidden="1" customHeight="1" x14ac:dyDescent="0.35"/>
    <row r="183" ht="15" hidden="1" customHeight="1" x14ac:dyDescent="0.35"/>
    <row r="184" ht="15" hidden="1" customHeight="1" x14ac:dyDescent="0.35"/>
    <row r="185" ht="15" hidden="1" customHeight="1" x14ac:dyDescent="0.35"/>
    <row r="186" ht="15" hidden="1" customHeight="1" x14ac:dyDescent="0.35"/>
    <row r="187" ht="15" hidden="1" customHeight="1" x14ac:dyDescent="0.35"/>
    <row r="188" ht="15" hidden="1" customHeight="1" x14ac:dyDescent="0.35"/>
    <row r="189" ht="15" hidden="1" customHeight="1" x14ac:dyDescent="0.35"/>
    <row r="190" ht="15" hidden="1" customHeight="1" x14ac:dyDescent="0.35"/>
    <row r="191" ht="15" hidden="1" customHeight="1" x14ac:dyDescent="0.35"/>
    <row r="192" ht="15" hidden="1" customHeight="1" x14ac:dyDescent="0.35"/>
    <row r="193" ht="15" hidden="1" customHeight="1" x14ac:dyDescent="0.35"/>
    <row r="194" ht="15" hidden="1" customHeight="1" x14ac:dyDescent="0.35"/>
    <row r="195" ht="15" hidden="1" customHeight="1" x14ac:dyDescent="0.35"/>
    <row r="196" ht="15" hidden="1" customHeight="1" x14ac:dyDescent="0.35"/>
    <row r="197" ht="15" hidden="1" customHeight="1" x14ac:dyDescent="0.35"/>
    <row r="198" ht="15" hidden="1" customHeight="1" x14ac:dyDescent="0.35"/>
    <row r="199" ht="15" hidden="1" customHeight="1" x14ac:dyDescent="0.35"/>
    <row r="200" ht="15" hidden="1" customHeight="1" x14ac:dyDescent="0.35"/>
    <row r="201" ht="15" hidden="1" customHeight="1" x14ac:dyDescent="0.35"/>
    <row r="202" ht="15" hidden="1" customHeight="1" x14ac:dyDescent="0.35"/>
    <row r="203" ht="15" hidden="1" customHeight="1" x14ac:dyDescent="0.35"/>
    <row r="204" ht="15" hidden="1" customHeight="1" x14ac:dyDescent="0.35"/>
    <row r="205" ht="15" hidden="1" customHeight="1" x14ac:dyDescent="0.35"/>
    <row r="206" ht="15" hidden="1" customHeight="1" x14ac:dyDescent="0.35"/>
    <row r="207" ht="15" hidden="1" customHeight="1" x14ac:dyDescent="0.35"/>
    <row r="208" ht="15" hidden="1" customHeight="1" x14ac:dyDescent="0.35"/>
    <row r="209" ht="15" hidden="1" customHeight="1" x14ac:dyDescent="0.35"/>
    <row r="210" ht="15" hidden="1" customHeight="1" x14ac:dyDescent="0.35"/>
    <row r="211" ht="15" hidden="1" customHeight="1" x14ac:dyDescent="0.35"/>
    <row r="212" ht="15" hidden="1" customHeight="1" x14ac:dyDescent="0.35"/>
    <row r="213" ht="15" hidden="1" customHeight="1" x14ac:dyDescent="0.35"/>
    <row r="214" ht="15" hidden="1" customHeight="1" x14ac:dyDescent="0.35"/>
    <row r="215" ht="15" hidden="1" customHeight="1" x14ac:dyDescent="0.35"/>
    <row r="216" ht="15" hidden="1" customHeight="1" x14ac:dyDescent="0.35"/>
    <row r="217" ht="15" hidden="1" customHeight="1" x14ac:dyDescent="0.35"/>
    <row r="218" ht="15" hidden="1" customHeight="1" x14ac:dyDescent="0.35"/>
    <row r="219" ht="15" hidden="1" customHeight="1" x14ac:dyDescent="0.35"/>
    <row r="220" ht="15" hidden="1" customHeight="1" x14ac:dyDescent="0.35"/>
    <row r="221" ht="15" hidden="1" customHeight="1" x14ac:dyDescent="0.35"/>
    <row r="222" ht="15" hidden="1" customHeight="1" x14ac:dyDescent="0.35"/>
    <row r="223" ht="15" hidden="1" customHeight="1" x14ac:dyDescent="0.35"/>
    <row r="224" ht="15" hidden="1" customHeight="1" x14ac:dyDescent="0.35"/>
    <row r="225" ht="15" hidden="1" customHeight="1" x14ac:dyDescent="0.35"/>
    <row r="226" ht="15" hidden="1" customHeight="1" x14ac:dyDescent="0.35"/>
    <row r="227" ht="15" hidden="1" customHeight="1" x14ac:dyDescent="0.35"/>
    <row r="228" ht="15" hidden="1" customHeight="1" x14ac:dyDescent="0.35"/>
    <row r="229" ht="15" hidden="1" customHeight="1" x14ac:dyDescent="0.35"/>
    <row r="230" ht="15" hidden="1" customHeight="1" x14ac:dyDescent="0.35"/>
    <row r="231" ht="15" hidden="1" customHeight="1" x14ac:dyDescent="0.35"/>
    <row r="232" ht="15" hidden="1" customHeight="1" x14ac:dyDescent="0.35"/>
    <row r="233" ht="15" hidden="1" customHeight="1" x14ac:dyDescent="0.35"/>
    <row r="234" ht="15" hidden="1" customHeight="1" x14ac:dyDescent="0.35"/>
    <row r="235" ht="15" hidden="1" customHeight="1" x14ac:dyDescent="0.35"/>
    <row r="236" ht="15" hidden="1" customHeight="1" x14ac:dyDescent="0.35"/>
    <row r="237" ht="15" hidden="1" customHeight="1" x14ac:dyDescent="0.35"/>
    <row r="238" ht="15" hidden="1" customHeight="1" x14ac:dyDescent="0.35"/>
    <row r="239" ht="15" hidden="1" customHeight="1" x14ac:dyDescent="0.35"/>
    <row r="240" ht="15" hidden="1" customHeight="1" x14ac:dyDescent="0.35"/>
    <row r="241" ht="15" hidden="1" customHeight="1" x14ac:dyDescent="0.35"/>
    <row r="242" ht="15" hidden="1" customHeight="1" x14ac:dyDescent="0.35"/>
    <row r="243" ht="15" hidden="1" customHeight="1" x14ac:dyDescent="0.35"/>
    <row r="244" ht="15" hidden="1" customHeight="1" x14ac:dyDescent="0.35"/>
    <row r="245" ht="15" hidden="1" customHeight="1" x14ac:dyDescent="0.35"/>
    <row r="246" ht="15" hidden="1" customHeight="1" x14ac:dyDescent="0.35"/>
    <row r="247" ht="15" hidden="1" customHeight="1" x14ac:dyDescent="0.35"/>
    <row r="248" ht="15" hidden="1" customHeight="1" x14ac:dyDescent="0.35"/>
    <row r="249" ht="15" hidden="1" customHeight="1" x14ac:dyDescent="0.35"/>
    <row r="250" ht="15" hidden="1" customHeight="1" x14ac:dyDescent="0.35"/>
    <row r="251" ht="15" hidden="1" customHeight="1" x14ac:dyDescent="0.35"/>
    <row r="252" ht="15" hidden="1" customHeight="1" x14ac:dyDescent="0.35"/>
    <row r="253" ht="15" hidden="1" customHeight="1" x14ac:dyDescent="0.35"/>
    <row r="254" ht="15" hidden="1" customHeight="1" x14ac:dyDescent="0.35"/>
    <row r="255" ht="15" hidden="1" customHeight="1" x14ac:dyDescent="0.35"/>
    <row r="256" ht="15" hidden="1" customHeight="1" x14ac:dyDescent="0.35"/>
    <row r="257" ht="15" hidden="1" customHeight="1" x14ac:dyDescent="0.35"/>
    <row r="258" ht="15" hidden="1" customHeight="1" x14ac:dyDescent="0.35"/>
    <row r="259" ht="15" hidden="1" customHeight="1" x14ac:dyDescent="0.35"/>
    <row r="260" ht="15" hidden="1" customHeight="1" x14ac:dyDescent="0.35"/>
    <row r="261" ht="15" hidden="1" customHeight="1" x14ac:dyDescent="0.35"/>
    <row r="262" ht="15" hidden="1" customHeight="1" x14ac:dyDescent="0.35"/>
    <row r="263" ht="15" hidden="1" customHeight="1" x14ac:dyDescent="0.35"/>
    <row r="264" ht="15" hidden="1" customHeight="1" x14ac:dyDescent="0.35"/>
    <row r="265" ht="15" hidden="1" customHeight="1" x14ac:dyDescent="0.35"/>
    <row r="266" ht="15" hidden="1" customHeight="1" x14ac:dyDescent="0.35"/>
    <row r="267" ht="15" hidden="1" customHeight="1" x14ac:dyDescent="0.35"/>
    <row r="268" ht="15" hidden="1" customHeight="1" x14ac:dyDescent="0.35"/>
    <row r="269" ht="15" hidden="1" customHeight="1" x14ac:dyDescent="0.35"/>
    <row r="270" ht="15" hidden="1" customHeight="1" x14ac:dyDescent="0.35"/>
    <row r="271" ht="15" hidden="1" customHeight="1" x14ac:dyDescent="0.35"/>
    <row r="272" ht="15" hidden="1" customHeight="1" x14ac:dyDescent="0.35"/>
    <row r="273" ht="15" hidden="1" customHeight="1" x14ac:dyDescent="0.35"/>
    <row r="274" ht="15" hidden="1" customHeight="1" x14ac:dyDescent="0.35"/>
    <row r="275" ht="15" hidden="1" customHeight="1" x14ac:dyDescent="0.35"/>
    <row r="276" ht="15" hidden="1" customHeight="1" x14ac:dyDescent="0.35"/>
    <row r="277" ht="15" hidden="1" customHeight="1" x14ac:dyDescent="0.35"/>
    <row r="278" ht="15" hidden="1" customHeight="1" x14ac:dyDescent="0.35"/>
    <row r="279" ht="15" hidden="1" customHeight="1" x14ac:dyDescent="0.35"/>
    <row r="280" ht="15" hidden="1" customHeight="1" x14ac:dyDescent="0.35"/>
    <row r="281" ht="15" hidden="1" customHeight="1" x14ac:dyDescent="0.35"/>
    <row r="282" ht="15" hidden="1" customHeight="1" x14ac:dyDescent="0.35"/>
    <row r="283" ht="15" hidden="1" customHeight="1" x14ac:dyDescent="0.35"/>
    <row r="284" ht="15" hidden="1" customHeight="1" x14ac:dyDescent="0.35"/>
    <row r="285" ht="15" hidden="1" customHeight="1" x14ac:dyDescent="0.35"/>
    <row r="286" ht="15" hidden="1" customHeight="1" x14ac:dyDescent="0.35"/>
    <row r="287" ht="15" hidden="1" customHeight="1" x14ac:dyDescent="0.35"/>
    <row r="288" ht="15" hidden="1" customHeight="1" x14ac:dyDescent="0.35"/>
    <row r="289" ht="15" hidden="1" customHeight="1" x14ac:dyDescent="0.35"/>
    <row r="290" ht="15" hidden="1" customHeight="1" x14ac:dyDescent="0.35"/>
    <row r="291" ht="15" hidden="1" customHeight="1" x14ac:dyDescent="0.35"/>
    <row r="292" ht="15" hidden="1" customHeight="1" x14ac:dyDescent="0.35"/>
    <row r="293" ht="15" hidden="1" customHeight="1" x14ac:dyDescent="0.35"/>
    <row r="294" ht="15" hidden="1" customHeight="1" x14ac:dyDescent="0.35"/>
    <row r="295" ht="15" hidden="1" customHeight="1" x14ac:dyDescent="0.35"/>
    <row r="296" ht="15" hidden="1" customHeight="1" x14ac:dyDescent="0.35"/>
    <row r="297" ht="15" hidden="1" customHeight="1" x14ac:dyDescent="0.35"/>
    <row r="298" ht="15" hidden="1" customHeight="1" x14ac:dyDescent="0.35"/>
    <row r="299" ht="15" hidden="1" customHeight="1" x14ac:dyDescent="0.35"/>
    <row r="300" ht="15" hidden="1" customHeight="1" x14ac:dyDescent="0.35"/>
    <row r="301" ht="15" hidden="1" customHeight="1" x14ac:dyDescent="0.35"/>
    <row r="302" ht="15" hidden="1" customHeight="1" x14ac:dyDescent="0.35"/>
    <row r="303" ht="15" hidden="1" customHeight="1" x14ac:dyDescent="0.35"/>
    <row r="304" ht="15" hidden="1" customHeight="1" x14ac:dyDescent="0.35"/>
    <row r="305" ht="15" hidden="1" customHeight="1" x14ac:dyDescent="0.35"/>
    <row r="306" ht="15" hidden="1" customHeight="1" x14ac:dyDescent="0.35"/>
    <row r="307" ht="15" hidden="1" customHeight="1" x14ac:dyDescent="0.35"/>
    <row r="308" ht="15" hidden="1" customHeight="1" x14ac:dyDescent="0.35"/>
    <row r="309" ht="15" hidden="1" customHeight="1" x14ac:dyDescent="0.35"/>
    <row r="310" ht="15" hidden="1" customHeight="1" x14ac:dyDescent="0.35"/>
    <row r="311" ht="15" hidden="1" customHeight="1" x14ac:dyDescent="0.35"/>
    <row r="312" ht="15" hidden="1" customHeight="1" x14ac:dyDescent="0.35"/>
    <row r="313" ht="15" hidden="1" customHeight="1" x14ac:dyDescent="0.35"/>
    <row r="314" ht="15" hidden="1" customHeight="1" x14ac:dyDescent="0.35"/>
    <row r="315" ht="15" hidden="1" customHeight="1" x14ac:dyDescent="0.35"/>
    <row r="316" ht="15" hidden="1" customHeight="1" x14ac:dyDescent="0.35"/>
    <row r="317" ht="15" hidden="1" customHeight="1" x14ac:dyDescent="0.35"/>
    <row r="318" ht="15" hidden="1" customHeight="1" x14ac:dyDescent="0.35"/>
    <row r="319" ht="15" hidden="1" customHeight="1" x14ac:dyDescent="0.35"/>
    <row r="320" ht="15" hidden="1" customHeight="1" x14ac:dyDescent="0.35"/>
    <row r="321" ht="15" hidden="1" customHeight="1" x14ac:dyDescent="0.35"/>
    <row r="322" ht="15" hidden="1" customHeight="1" x14ac:dyDescent="0.35"/>
    <row r="323" ht="15" hidden="1" customHeight="1" x14ac:dyDescent="0.35"/>
    <row r="324" ht="15" hidden="1" customHeight="1" x14ac:dyDescent="0.35"/>
    <row r="325" ht="15" hidden="1" customHeight="1" x14ac:dyDescent="0.35"/>
    <row r="326" ht="15" hidden="1" customHeight="1" x14ac:dyDescent="0.35"/>
    <row r="327" ht="15" hidden="1" customHeight="1" x14ac:dyDescent="0.35"/>
    <row r="328" ht="15" hidden="1" customHeight="1" x14ac:dyDescent="0.35"/>
    <row r="329" ht="15" hidden="1" customHeight="1" x14ac:dyDescent="0.35"/>
    <row r="330" ht="15" hidden="1" customHeight="1" x14ac:dyDescent="0.35"/>
    <row r="331" ht="15" hidden="1" customHeight="1" x14ac:dyDescent="0.35"/>
    <row r="332" ht="15" hidden="1" customHeight="1" x14ac:dyDescent="0.35"/>
    <row r="333" ht="15" hidden="1" customHeight="1" x14ac:dyDescent="0.35"/>
    <row r="334" ht="15" hidden="1" customHeight="1" x14ac:dyDescent="0.35"/>
    <row r="335" ht="15" hidden="1" customHeight="1" x14ac:dyDescent="0.35"/>
    <row r="336" ht="15" hidden="1" customHeight="1" x14ac:dyDescent="0.35"/>
    <row r="337" ht="15" hidden="1" customHeight="1" x14ac:dyDescent="0.35"/>
    <row r="338" ht="15" hidden="1" customHeight="1" x14ac:dyDescent="0.35"/>
    <row r="339" ht="15" hidden="1" customHeight="1" x14ac:dyDescent="0.35"/>
    <row r="340" ht="15" hidden="1" customHeight="1" x14ac:dyDescent="0.35"/>
    <row r="341" ht="15" hidden="1" customHeight="1" x14ac:dyDescent="0.35"/>
    <row r="342" ht="15" hidden="1" customHeight="1" x14ac:dyDescent="0.35"/>
    <row r="343" ht="15" hidden="1" customHeight="1" x14ac:dyDescent="0.35"/>
    <row r="344" ht="15" hidden="1" customHeight="1" x14ac:dyDescent="0.35"/>
    <row r="345" ht="15" hidden="1" customHeight="1" x14ac:dyDescent="0.35"/>
    <row r="346" ht="15" hidden="1" customHeight="1" x14ac:dyDescent="0.35"/>
    <row r="347" ht="15" hidden="1" customHeight="1" x14ac:dyDescent="0.35"/>
    <row r="348" ht="15" hidden="1" customHeight="1" x14ac:dyDescent="0.35"/>
    <row r="349" ht="15" hidden="1" customHeight="1" x14ac:dyDescent="0.35"/>
  </sheetData>
  <dataConsolidate/>
  <mergeCells count="1">
    <mergeCell ref="C3:J4"/>
  </mergeCells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DEADE-6527-4502-95A4-66F72BDF5E16}">
  <sheetPr>
    <tabColor rgb="FF00B050"/>
  </sheetPr>
  <dimension ref="A1:L69"/>
  <sheetViews>
    <sheetView showGridLines="0" zoomScale="80" zoomScaleNormal="80" workbookViewId="0">
      <pane ySplit="8" topLeftCell="A9" activePane="bottomLeft" state="frozen"/>
      <selection pane="bottomLeft" activeCell="H3" sqref="H3"/>
    </sheetView>
  </sheetViews>
  <sheetFormatPr defaultColWidth="0" defaultRowHeight="15" customHeight="1" zeroHeight="1" x14ac:dyDescent="0.35"/>
  <cols>
    <col min="1" max="1" width="1.453125" customWidth="1"/>
    <col min="2" max="11" width="19.81640625" customWidth="1"/>
    <col min="12" max="12" width="1.453125" customWidth="1"/>
    <col min="13" max="16384" width="2.81640625" hidden="1"/>
  </cols>
  <sheetData>
    <row r="1" spans="1:12" s="53" customFormat="1" ht="7.5" customHeight="1" x14ac:dyDescent="0.35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</row>
    <row r="2" spans="1:12" ht="10" customHeight="1" x14ac:dyDescent="0.35">
      <c r="A2" s="47"/>
      <c r="B2" s="3"/>
      <c r="C2" s="3"/>
      <c r="D2" s="3"/>
      <c r="E2" s="3"/>
      <c r="F2" s="3"/>
      <c r="G2" s="3"/>
      <c r="H2" s="3"/>
      <c r="I2" s="3"/>
      <c r="J2" s="3"/>
      <c r="K2" s="3"/>
      <c r="L2" s="47"/>
    </row>
    <row r="3" spans="1:12" ht="15" customHeight="1" x14ac:dyDescent="0.35">
      <c r="A3" s="47"/>
      <c r="B3" s="3"/>
      <c r="C3" s="127" t="s">
        <v>103</v>
      </c>
      <c r="D3" s="127"/>
      <c r="E3" s="127"/>
      <c r="F3" s="103"/>
      <c r="G3" s="103"/>
      <c r="H3" s="103"/>
      <c r="I3" s="128" t="s">
        <v>110</v>
      </c>
      <c r="J3" s="128"/>
      <c r="K3" s="45"/>
      <c r="L3" s="47"/>
    </row>
    <row r="4" spans="1:12" ht="15" customHeight="1" x14ac:dyDescent="0.35">
      <c r="A4" s="47"/>
      <c r="B4" s="3"/>
      <c r="C4" s="127"/>
      <c r="D4" s="127"/>
      <c r="E4" s="127"/>
      <c r="F4" s="103"/>
      <c r="G4" s="103"/>
      <c r="H4" s="103"/>
      <c r="I4" s="128"/>
      <c r="J4" s="128"/>
      <c r="K4" s="45"/>
      <c r="L4" s="47"/>
    </row>
    <row r="5" spans="1:12" ht="9.5" customHeight="1" x14ac:dyDescent="0.35">
      <c r="A5" s="47"/>
      <c r="B5" s="3"/>
      <c r="C5" s="3"/>
      <c r="D5" s="3"/>
      <c r="E5" s="3"/>
      <c r="F5" s="3"/>
      <c r="G5" s="3"/>
      <c r="H5" s="3"/>
      <c r="I5" s="3"/>
      <c r="J5" s="3"/>
      <c r="K5" s="3"/>
      <c r="L5" s="47"/>
    </row>
    <row r="6" spans="1:12" ht="7.5" customHeight="1" x14ac:dyDescent="0.35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</row>
    <row r="7" spans="1:12" ht="15" customHeight="1" x14ac:dyDescent="0.35">
      <c r="A7" s="47"/>
      <c r="B7" s="47"/>
      <c r="C7" s="50" t="s">
        <v>23</v>
      </c>
      <c r="D7" s="51" t="str">
        <f>ROUNDDOWN('II Backend'!C1/365,0)&amp;IF(ROUNDDOWN('II Backend'!C1/365,0)&gt;1," years "," year ")&amp;ROUND(MOD('II Backend'!C1,365)/30,0)&amp;IF(ROUND(MOD('II Backend'!C1,365)/30,0)&gt;1," months"," month")</f>
        <v>0 year 11 months</v>
      </c>
      <c r="E7" s="52" t="str">
        <f>"(till " &amp; TEXT('II Backend'!$C$4+'II Backend'!$C$1,"mmm-yyyy")&amp;")"</f>
        <v>(till Dec-2020)</v>
      </c>
      <c r="F7" s="48"/>
      <c r="G7" s="49"/>
      <c r="H7" s="49"/>
      <c r="I7" s="47"/>
      <c r="J7" s="47"/>
      <c r="K7" s="47"/>
      <c r="L7" s="47"/>
    </row>
    <row r="8" spans="1:12" ht="7.5" customHeight="1" x14ac:dyDescent="0.35">
      <c r="A8" s="47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</row>
    <row r="9" spans="1:12" ht="15" customHeight="1" x14ac:dyDescent="0.35">
      <c r="A9" s="47"/>
      <c r="B9" s="11"/>
      <c r="C9" s="11"/>
      <c r="D9" s="11"/>
      <c r="E9" s="11"/>
      <c r="F9" s="11"/>
      <c r="G9" s="11"/>
      <c r="H9" s="11"/>
      <c r="I9" s="11"/>
      <c r="J9" s="11"/>
      <c r="K9" s="11"/>
      <c r="L9" s="47"/>
    </row>
    <row r="10" spans="1:12" ht="15" customHeight="1" x14ac:dyDescent="0.35">
      <c r="A10" s="47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47"/>
    </row>
    <row r="11" spans="1:12" ht="15" customHeight="1" x14ac:dyDescent="0.35">
      <c r="A11" s="4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47"/>
    </row>
    <row r="12" spans="1:12" ht="15" customHeight="1" x14ac:dyDescent="0.35">
      <c r="A12" s="47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47"/>
    </row>
    <row r="13" spans="1:12" ht="15" customHeight="1" x14ac:dyDescent="0.35">
      <c r="A13" s="47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47"/>
    </row>
    <row r="14" spans="1:12" ht="15" customHeight="1" x14ac:dyDescent="0.35">
      <c r="A14" s="47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47"/>
    </row>
    <row r="15" spans="1:12" ht="15" customHeight="1" x14ac:dyDescent="0.35">
      <c r="A15" s="47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47"/>
    </row>
    <row r="16" spans="1:12" ht="15" customHeight="1" x14ac:dyDescent="0.35">
      <c r="A16" s="47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47"/>
    </row>
    <row r="17" spans="1:12" ht="15" customHeight="1" x14ac:dyDescent="0.35">
      <c r="A17" s="47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47"/>
    </row>
    <row r="18" spans="1:12" ht="15" customHeight="1" x14ac:dyDescent="0.35">
      <c r="A18" s="47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47"/>
    </row>
    <row r="19" spans="1:12" ht="15" customHeight="1" x14ac:dyDescent="0.35">
      <c r="A19" s="47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47"/>
    </row>
    <row r="20" spans="1:12" ht="15" customHeight="1" x14ac:dyDescent="0.35">
      <c r="A20" s="47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47"/>
    </row>
    <row r="21" spans="1:12" ht="15" customHeight="1" x14ac:dyDescent="0.35">
      <c r="A21" s="47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47"/>
    </row>
    <row r="22" spans="1:12" ht="15" customHeight="1" x14ac:dyDescent="0.35">
      <c r="A22" s="47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47"/>
    </row>
    <row r="23" spans="1:12" ht="15" customHeight="1" x14ac:dyDescent="0.35">
      <c r="A23" s="47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47"/>
    </row>
    <row r="24" spans="1:12" ht="15" customHeight="1" x14ac:dyDescent="0.35">
      <c r="A24" s="47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47"/>
    </row>
    <row r="25" spans="1:12" ht="15" customHeight="1" x14ac:dyDescent="0.35">
      <c r="A25" s="47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47"/>
    </row>
    <row r="26" spans="1:12" ht="15" customHeight="1" x14ac:dyDescent="0.35">
      <c r="A26" s="47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47"/>
    </row>
    <row r="27" spans="1:12" ht="15" customHeight="1" x14ac:dyDescent="0.35">
      <c r="A27" s="47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47"/>
    </row>
    <row r="28" spans="1:12" ht="15" customHeight="1" x14ac:dyDescent="0.35">
      <c r="A28" s="47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47"/>
    </row>
    <row r="29" spans="1:12" ht="15" customHeight="1" x14ac:dyDescent="0.35">
      <c r="A29" s="47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47"/>
    </row>
    <row r="30" spans="1:12" ht="15" customHeight="1" x14ac:dyDescent="0.35">
      <c r="A30" s="47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47"/>
    </row>
    <row r="31" spans="1:12" ht="15" customHeight="1" x14ac:dyDescent="0.35">
      <c r="A31" s="47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47"/>
    </row>
    <row r="32" spans="1:12" ht="15" customHeight="1" x14ac:dyDescent="0.35">
      <c r="A32" s="47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47"/>
    </row>
    <row r="33" spans="1:12" ht="15" customHeight="1" x14ac:dyDescent="0.35">
      <c r="A33" s="47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47"/>
    </row>
    <row r="34" spans="1:12" ht="15" customHeight="1" x14ac:dyDescent="0.35">
      <c r="A34" s="47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47"/>
    </row>
    <row r="35" spans="1:12" ht="15" customHeight="1" x14ac:dyDescent="0.35">
      <c r="A35" s="47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47"/>
    </row>
    <row r="36" spans="1:12" ht="15" customHeight="1" x14ac:dyDescent="0.35">
      <c r="A36" s="47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47"/>
    </row>
    <row r="37" spans="1:12" ht="15" customHeight="1" x14ac:dyDescent="0.35">
      <c r="A37" s="4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47"/>
    </row>
    <row r="38" spans="1:12" ht="15" customHeight="1" x14ac:dyDescent="0.35">
      <c r="A38" s="4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47"/>
    </row>
    <row r="39" spans="1:12" ht="15" customHeight="1" x14ac:dyDescent="0.35">
      <c r="A39" s="47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47"/>
    </row>
    <row r="40" spans="1:12" ht="15" customHeight="1" x14ac:dyDescent="0.35">
      <c r="A40" s="47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47"/>
    </row>
    <row r="41" spans="1:12" ht="15" customHeight="1" x14ac:dyDescent="0.35">
      <c r="A41" s="47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47"/>
    </row>
    <row r="42" spans="1:12" ht="15" customHeight="1" x14ac:dyDescent="0.35">
      <c r="A42" s="47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47"/>
    </row>
    <row r="43" spans="1:12" ht="15" customHeight="1" x14ac:dyDescent="0.35">
      <c r="A43" s="47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47"/>
    </row>
    <row r="44" spans="1:12" ht="15" customHeight="1" x14ac:dyDescent="0.35">
      <c r="A44" s="47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47"/>
    </row>
    <row r="45" spans="1:12" ht="15" customHeight="1" x14ac:dyDescent="0.35">
      <c r="A45" s="47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47"/>
    </row>
    <row r="46" spans="1:12" ht="15" customHeight="1" x14ac:dyDescent="0.35">
      <c r="A46" s="47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47"/>
    </row>
    <row r="47" spans="1:12" ht="15" customHeight="1" x14ac:dyDescent="0.35">
      <c r="A47" s="47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47"/>
    </row>
    <row r="48" spans="1:12" ht="15" customHeight="1" x14ac:dyDescent="0.35">
      <c r="A48" s="47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47"/>
    </row>
    <row r="49" spans="1:12" ht="15" customHeight="1" x14ac:dyDescent="0.35">
      <c r="A49" s="47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47"/>
    </row>
    <row r="50" spans="1:12" ht="15" customHeight="1" x14ac:dyDescent="0.35">
      <c r="A50" s="47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47"/>
    </row>
    <row r="51" spans="1:12" ht="15" customHeight="1" x14ac:dyDescent="0.35">
      <c r="A51" s="47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47"/>
    </row>
    <row r="52" spans="1:12" ht="15" customHeight="1" x14ac:dyDescent="0.35">
      <c r="A52" s="47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47"/>
    </row>
    <row r="53" spans="1:12" ht="15" customHeight="1" x14ac:dyDescent="0.35">
      <c r="A53" s="47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47"/>
    </row>
    <row r="54" spans="1:12" ht="15" customHeight="1" x14ac:dyDescent="0.35">
      <c r="A54" s="47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47"/>
    </row>
    <row r="55" spans="1:12" ht="15" customHeight="1" x14ac:dyDescent="0.35">
      <c r="A55" s="47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47"/>
    </row>
    <row r="56" spans="1:12" ht="15" customHeight="1" x14ac:dyDescent="0.35">
      <c r="A56" s="47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47"/>
    </row>
    <row r="57" spans="1:12" ht="15" customHeight="1" x14ac:dyDescent="0.35">
      <c r="A57" s="47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47"/>
    </row>
    <row r="58" spans="1:12" ht="15" customHeight="1" x14ac:dyDescent="0.35">
      <c r="A58" s="47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47"/>
    </row>
    <row r="59" spans="1:12" ht="7.5" customHeight="1" x14ac:dyDescent="0.35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</row>
    <row r="60" spans="1:12" ht="15" hidden="1" customHeight="1" x14ac:dyDescent="0.35"/>
    <row r="61" spans="1:12" ht="15" hidden="1" customHeight="1" x14ac:dyDescent="0.35"/>
    <row r="62" spans="1:12" ht="15" hidden="1" customHeight="1" x14ac:dyDescent="0.35"/>
    <row r="63" spans="1:12" ht="15" hidden="1" customHeight="1" x14ac:dyDescent="0.35"/>
    <row r="64" spans="1:12" ht="15" hidden="1" customHeight="1" x14ac:dyDescent="0.35"/>
    <row r="65" ht="15" hidden="1" customHeight="1" x14ac:dyDescent="0.35"/>
    <row r="66" ht="15" hidden="1" customHeight="1" x14ac:dyDescent="0.35"/>
    <row r="67" ht="15" hidden="1" customHeight="1" x14ac:dyDescent="0.35"/>
    <row r="68" ht="15" hidden="1" customHeight="1" x14ac:dyDescent="0.35"/>
    <row r="69" ht="15" hidden="1" customHeight="1" x14ac:dyDescent="0.35"/>
  </sheetData>
  <dataConsolidate/>
  <mergeCells count="2">
    <mergeCell ref="C3:E4"/>
    <mergeCell ref="I3:J4"/>
  </mergeCells>
  <pageMargins left="0.7" right="0.7" top="0.75" bottom="0.75" header="0.3" footer="0.3"/>
  <pageSetup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Scroll Bar 1">
              <controlPr defaultSize="0" autoPict="0">
                <anchor moveWithCells="1">
                  <from>
                    <xdr:col>5</xdr:col>
                    <xdr:colOff>76200</xdr:colOff>
                    <xdr:row>6</xdr:row>
                    <xdr:rowOff>0</xdr:rowOff>
                  </from>
                  <to>
                    <xdr:col>10</xdr:col>
                    <xdr:colOff>19050</xdr:colOff>
                    <xdr:row>7</xdr:row>
                    <xdr:rowOff>31750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0E63A-C9EA-4246-A820-BFE79026E9E0}">
  <dimension ref="B4:C14"/>
  <sheetViews>
    <sheetView workbookViewId="0">
      <selection activeCell="C14" sqref="C14"/>
    </sheetView>
  </sheetViews>
  <sheetFormatPr defaultRowHeight="14.5" x14ac:dyDescent="0.35"/>
  <sheetData>
    <row r="4" spans="2:3" x14ac:dyDescent="0.35">
      <c r="B4" t="s">
        <v>105</v>
      </c>
    </row>
    <row r="5" spans="2:3" x14ac:dyDescent="0.35">
      <c r="C5" t="s">
        <v>106</v>
      </c>
    </row>
    <row r="10" spans="2:3" x14ac:dyDescent="0.35">
      <c r="B10">
        <v>1</v>
      </c>
      <c r="C10" t="s">
        <v>107</v>
      </c>
    </row>
    <row r="11" spans="2:3" x14ac:dyDescent="0.35">
      <c r="B11">
        <v>2</v>
      </c>
    </row>
    <row r="14" spans="2:3" x14ac:dyDescent="0.35">
      <c r="C14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092BE-0A9A-4ACB-A684-3B7CCCAA037B}">
  <dimension ref="A1"/>
  <sheetViews>
    <sheetView workbookViewId="0">
      <selection activeCell="C2" sqref="C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10</vt:i4>
      </vt:variant>
    </vt:vector>
  </HeadingPairs>
  <TitlesOfParts>
    <vt:vector size="16" baseType="lpstr">
      <vt:lpstr>I Disease Parameters</vt:lpstr>
      <vt:lpstr>II Backend</vt:lpstr>
      <vt:lpstr>III Regression</vt:lpstr>
      <vt:lpstr>IV Projection</vt:lpstr>
      <vt:lpstr>Sheet5</vt:lpstr>
      <vt:lpstr>Sheet6</vt:lpstr>
      <vt:lpstr>p_0</vt:lpstr>
      <vt:lpstr>p_1</vt:lpstr>
      <vt:lpstr>p_2</vt:lpstr>
      <vt:lpstr>p_3</vt:lpstr>
      <vt:lpstr>p_4</vt:lpstr>
      <vt:lpstr>p_5</vt:lpstr>
      <vt:lpstr>p_6</vt:lpstr>
      <vt:lpstr>p_7</vt:lpstr>
      <vt:lpstr>p_8</vt:lpstr>
      <vt:lpstr>p_9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Adityendra Suman</cp:lastModifiedBy>
  <dcterms:created xsi:type="dcterms:W3CDTF">2015-06-05T18:17:20Z</dcterms:created>
  <dcterms:modified xsi:type="dcterms:W3CDTF">2020-04-03T01:11:26Z</dcterms:modified>
</cp:coreProperties>
</file>